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1.1 - Úpravy ve stáva..." sheetId="2" r:id="rId2"/>
    <sheet name="SO 01.2 - Výtlačný řad" sheetId="3" r:id="rId3"/>
    <sheet name="SO 01.3 - Vodovodní řady" sheetId="4" r:id="rId4"/>
    <sheet name="SO 01.4 - Vodovodní přípojky" sheetId="5" r:id="rId5"/>
    <sheet name="SO 02.1 - Vodojem 160 m3" sheetId="6" r:id="rId6"/>
    <sheet name="SO 02.2 - Bezpečnostní př..." sheetId="7" r:id="rId7"/>
    <sheet name="SO 02.3 - Zpevněné plochy" sheetId="8" r:id="rId8"/>
    <sheet name="SO 02.4 - Oplocení" sheetId="9" r:id="rId9"/>
    <sheet name="SO 02.5 - Přípojka NN" sheetId="10" r:id="rId10"/>
    <sheet name="SO 03.1 - Kanalizační stoky" sheetId="11" r:id="rId11"/>
    <sheet name="SO 03.2 - Kanalizační pří..." sheetId="12" r:id="rId12"/>
    <sheet name="SO 04.1 - Příprava území" sheetId="13" r:id="rId13"/>
    <sheet name="SO 04.2 - Sdružené nádrže..." sheetId="14" r:id="rId14"/>
    <sheet name="SO 04.3 - Propojovací pot..." sheetId="15" r:id="rId15"/>
    <sheet name="SO 04.4 - Oplocení" sheetId="16" r:id="rId16"/>
    <sheet name="SO 04.5 - Terénní a sadov..." sheetId="17" r:id="rId17"/>
    <sheet name="SO 04.6 - Zpevněné plochy" sheetId="18" r:id="rId18"/>
    <sheet name="SO 04.7 - Přípojka NN" sheetId="19" r:id="rId19"/>
    <sheet name="PS 01.1 - Strojně technol..." sheetId="20" r:id="rId20"/>
    <sheet name="PS 01.2 - Elektročást" sheetId="21" r:id="rId21"/>
    <sheet name="PS 02.1 - Strojně technol..." sheetId="22" r:id="rId22"/>
    <sheet name="PS.02.2.1 - Elektročást" sheetId="23" r:id="rId23"/>
    <sheet name="PS.02.2.2 - Měření a regu..." sheetId="24" r:id="rId24"/>
    <sheet name="PS.02.2.3 - Dispečink" sheetId="25" r:id="rId25"/>
    <sheet name="PS 04.1 - Mechanické před..." sheetId="26" r:id="rId26"/>
    <sheet name="PS 04.2 - Biologické čištění" sheetId="27" r:id="rId27"/>
    <sheet name="PS 04.3 - Kalové hospodář..." sheetId="28" r:id="rId28"/>
    <sheet name="PS 04.4.1 - Technologická..." sheetId="29" r:id="rId29"/>
    <sheet name="PS 04.4.2 - Měření a regu..." sheetId="30" r:id="rId30"/>
    <sheet name="PS 04.4.3 - Dispečink" sheetId="31" r:id="rId31"/>
    <sheet name="VRN - Vedlejší rozpočtové..." sheetId="32" r:id="rId32"/>
    <sheet name="ON - Ostatní náklady" sheetId="33" r:id="rId33"/>
    <sheet name="Seznam figur" sheetId="34" r:id="rId34"/>
  </sheets>
  <definedNames>
    <definedName name="_xlnm.Print_Area" localSheetId="0">'Rekapitulace stavby'!$D$4:$AO$76,'Rekapitulace stavby'!$C$82:$AQ$138</definedName>
    <definedName name="_xlnm.Print_Titles" localSheetId="0">'Rekapitulace stavby'!$92:$92</definedName>
    <definedName name="_xlnm._FilterDatabase" localSheetId="1" hidden="1">'SO 01.1 - Úpravy ve stáva...'!$C$127:$K$273</definedName>
    <definedName name="_xlnm.Print_Area" localSheetId="1">'SO 01.1 - Úpravy ve stáva...'!$C$4:$J$76,'SO 01.1 - Úpravy ve stáva...'!$C$82:$J$105,'SO 01.1 - Úpravy ve stáva...'!$C$111:$K$273</definedName>
    <definedName name="_xlnm.Print_Titles" localSheetId="1">'SO 01.1 - Úpravy ve stáva...'!$127:$127</definedName>
    <definedName name="_xlnm._FilterDatabase" localSheetId="2" hidden="1">'SO 01.2 - Výtlačný řad'!$C$131:$K$679</definedName>
    <definedName name="_xlnm.Print_Area" localSheetId="2">'SO 01.2 - Výtlačný řad'!$C$4:$J$76,'SO 01.2 - Výtlačný řad'!$C$82:$J$109,'SO 01.2 - Výtlačný řad'!$C$115:$K$679</definedName>
    <definedName name="_xlnm.Print_Titles" localSheetId="2">'SO 01.2 - Výtlačný řad'!$131:$131</definedName>
    <definedName name="_xlnm._FilterDatabase" localSheetId="3" hidden="1">'SO 01.3 - Vodovodní řady'!$C$131:$K$947</definedName>
    <definedName name="_xlnm.Print_Area" localSheetId="3">'SO 01.3 - Vodovodní řady'!$C$4:$J$76,'SO 01.3 - Vodovodní řady'!$C$82:$J$109,'SO 01.3 - Vodovodní řady'!$C$115:$K$947</definedName>
    <definedName name="_xlnm.Print_Titles" localSheetId="3">'SO 01.3 - Vodovodní řady'!$131:$131</definedName>
    <definedName name="_xlnm._FilterDatabase" localSheetId="4" hidden="1">'SO 01.4 - Vodovodní přípojky'!$C$131:$K$655</definedName>
    <definedName name="_xlnm.Print_Area" localSheetId="4">'SO 01.4 - Vodovodní přípojky'!$C$4:$J$76,'SO 01.4 - Vodovodní přípojky'!$C$82:$J$109,'SO 01.4 - Vodovodní přípojky'!$C$115:$K$655</definedName>
    <definedName name="_xlnm.Print_Titles" localSheetId="4">'SO 01.4 - Vodovodní přípojky'!$131:$131</definedName>
    <definedName name="_xlnm._FilterDatabase" localSheetId="5" hidden="1">'SO 02.1 - Vodojem 160 m3'!$C$141:$K$540</definedName>
    <definedName name="_xlnm.Print_Area" localSheetId="5">'SO 02.1 - Vodojem 160 m3'!$C$4:$J$76,'SO 02.1 - Vodojem 160 m3'!$C$82:$J$119,'SO 02.1 - Vodojem 160 m3'!$C$125:$K$540</definedName>
    <definedName name="_xlnm.Print_Titles" localSheetId="5">'SO 02.1 - Vodojem 160 m3'!$141:$141</definedName>
    <definedName name="_xlnm._FilterDatabase" localSheetId="6" hidden="1">'SO 02.2 - Bezpečnostní př...'!$C$130:$K$646</definedName>
    <definedName name="_xlnm.Print_Area" localSheetId="6">'SO 02.2 - Bezpečnostní př...'!$C$4:$J$76,'SO 02.2 - Bezpečnostní př...'!$C$82:$J$108,'SO 02.2 - Bezpečnostní př...'!$C$114:$K$646</definedName>
    <definedName name="_xlnm.Print_Titles" localSheetId="6">'SO 02.2 - Bezpečnostní př...'!$130:$130</definedName>
    <definedName name="_xlnm._FilterDatabase" localSheetId="7" hidden="1">'SO 02.3 - Zpevněné plochy'!$C$127:$K$181</definedName>
    <definedName name="_xlnm.Print_Area" localSheetId="7">'SO 02.3 - Zpevněné plochy'!$C$4:$J$76,'SO 02.3 - Zpevněné plochy'!$C$82:$J$105,'SO 02.3 - Zpevněné plochy'!$C$111:$K$181</definedName>
    <definedName name="_xlnm.Print_Titles" localSheetId="7">'SO 02.3 - Zpevněné plochy'!$127:$127</definedName>
    <definedName name="_xlnm._FilterDatabase" localSheetId="8" hidden="1">'SO 02.4 - Oplocení'!$C$127:$K$206</definedName>
    <definedName name="_xlnm.Print_Area" localSheetId="8">'SO 02.4 - Oplocení'!$C$4:$J$76,'SO 02.4 - Oplocení'!$C$82:$J$105,'SO 02.4 - Oplocení'!$C$111:$K$206</definedName>
    <definedName name="_xlnm.Print_Titles" localSheetId="8">'SO 02.4 - Oplocení'!$127:$127</definedName>
    <definedName name="_xlnm._FilterDatabase" localSheetId="9" hidden="1">'SO 02.5 - Přípojka NN'!$C$127:$K$222</definedName>
    <definedName name="_xlnm.Print_Area" localSheetId="9">'SO 02.5 - Přípojka NN'!$C$4:$J$76,'SO 02.5 - Přípojka NN'!$C$82:$J$105,'SO 02.5 - Přípojka NN'!$C$111:$K$222</definedName>
    <definedName name="_xlnm.Print_Titles" localSheetId="9">'SO 02.5 - Přípojka NN'!$127:$127</definedName>
    <definedName name="_xlnm._FilterDatabase" localSheetId="10" hidden="1">'SO 03.1 - Kanalizační stoky'!$C$132:$K$1117</definedName>
    <definedName name="_xlnm.Print_Area" localSheetId="10">'SO 03.1 - Kanalizační stoky'!$C$4:$J$76,'SO 03.1 - Kanalizační stoky'!$C$82:$J$110,'SO 03.1 - Kanalizační stoky'!$C$116:$K$1117</definedName>
    <definedName name="_xlnm.Print_Titles" localSheetId="10">'SO 03.1 - Kanalizační stoky'!$132:$132</definedName>
    <definedName name="_xlnm._FilterDatabase" localSheetId="11" hidden="1">'SO 03.2 - Kanalizační pří...'!$C$132:$K$815</definedName>
    <definedName name="_xlnm.Print_Area" localSheetId="11">'SO 03.2 - Kanalizační pří...'!$C$4:$J$76,'SO 03.2 - Kanalizační pří...'!$C$82:$J$110,'SO 03.2 - Kanalizační pří...'!$C$116:$K$815</definedName>
    <definedName name="_xlnm.Print_Titles" localSheetId="11">'SO 03.2 - Kanalizační pří...'!$132:$132</definedName>
    <definedName name="_xlnm._FilterDatabase" localSheetId="12" hidden="1">'SO 04.1 - Příprava území'!$C$128:$K$235</definedName>
    <definedName name="_xlnm.Print_Area" localSheetId="12">'SO 04.1 - Příprava území'!$C$4:$J$76,'SO 04.1 - Příprava území'!$C$82:$J$106,'SO 04.1 - Příprava území'!$C$112:$K$235</definedName>
    <definedName name="_xlnm.Print_Titles" localSheetId="12">'SO 04.1 - Příprava území'!$128:$128</definedName>
    <definedName name="_xlnm._FilterDatabase" localSheetId="13" hidden="1">'SO 04.2 - Sdružené nádrže...'!$C$145:$K$921</definedName>
    <definedName name="_xlnm.Print_Area" localSheetId="13">'SO 04.2 - Sdružené nádrže...'!$C$4:$J$76,'SO 04.2 - Sdružené nádrže...'!$C$82:$J$123,'SO 04.2 - Sdružené nádrže...'!$C$129:$K$921</definedName>
    <definedName name="_xlnm.Print_Titles" localSheetId="13">'SO 04.2 - Sdružené nádrže...'!$145:$145</definedName>
    <definedName name="_xlnm._FilterDatabase" localSheetId="14" hidden="1">'SO 04.3 - Propojovací pot...'!$C$132:$K$641</definedName>
    <definedName name="_xlnm.Print_Area" localSheetId="14">'SO 04.3 - Propojovací pot...'!$C$4:$J$76,'SO 04.3 - Propojovací pot...'!$C$82:$J$110,'SO 04.3 - Propojovací pot...'!$C$116:$K$641</definedName>
    <definedName name="_xlnm.Print_Titles" localSheetId="14">'SO 04.3 - Propojovací pot...'!$132:$132</definedName>
    <definedName name="_xlnm._FilterDatabase" localSheetId="15" hidden="1">'SO 04.4 - Oplocení'!$C$127:$K$200</definedName>
    <definedName name="_xlnm.Print_Area" localSheetId="15">'SO 04.4 - Oplocení'!$C$4:$J$76,'SO 04.4 - Oplocení'!$C$82:$J$105,'SO 04.4 - Oplocení'!$C$111:$K$200</definedName>
    <definedName name="_xlnm.Print_Titles" localSheetId="15">'SO 04.4 - Oplocení'!$127:$127</definedName>
    <definedName name="_xlnm._FilterDatabase" localSheetId="16" hidden="1">'SO 04.5 - Terénní a sadov...'!$C$126:$K$180</definedName>
    <definedName name="_xlnm.Print_Area" localSheetId="16">'SO 04.5 - Terénní a sadov...'!$C$4:$J$76,'SO 04.5 - Terénní a sadov...'!$C$82:$J$104,'SO 04.5 - Terénní a sadov...'!$C$110:$K$180</definedName>
    <definedName name="_xlnm.Print_Titles" localSheetId="16">'SO 04.5 - Terénní a sadov...'!$126:$126</definedName>
    <definedName name="_xlnm._FilterDatabase" localSheetId="17" hidden="1">'SO 04.6 - Zpevněné plochy'!$C$128:$K$182</definedName>
    <definedName name="_xlnm.Print_Area" localSheetId="17">'SO 04.6 - Zpevněné plochy'!$C$4:$J$76,'SO 04.6 - Zpevněné plochy'!$C$82:$J$106,'SO 04.6 - Zpevněné plochy'!$C$112:$K$182</definedName>
    <definedName name="_xlnm.Print_Titles" localSheetId="17">'SO 04.6 - Zpevněné plochy'!$128:$128</definedName>
    <definedName name="_xlnm._FilterDatabase" localSheetId="18" hidden="1">'SO 04.7 - Přípojka NN'!$C$127:$K$238</definedName>
    <definedName name="_xlnm.Print_Area" localSheetId="18">'SO 04.7 - Přípojka NN'!$C$4:$J$76,'SO 04.7 - Přípojka NN'!$C$82:$J$105,'SO 04.7 - Přípojka NN'!$C$111:$K$238</definedName>
    <definedName name="_xlnm.Print_Titles" localSheetId="18">'SO 04.7 - Přípojka NN'!$127:$127</definedName>
    <definedName name="_xlnm._FilterDatabase" localSheetId="19" hidden="1">'PS 01.1 - Strojně technol...'!$C$125:$K$156</definedName>
    <definedName name="_xlnm.Print_Area" localSheetId="19">'PS 01.1 - Strojně technol...'!$C$4:$J$76,'PS 01.1 - Strojně technol...'!$C$82:$J$103,'PS 01.1 - Strojně technol...'!$C$109:$K$156</definedName>
    <definedName name="_xlnm.Print_Titles" localSheetId="19">'PS 01.1 - Strojně technol...'!$125:$125</definedName>
    <definedName name="_xlnm._FilterDatabase" localSheetId="20" hidden="1">'PS 01.2 - Elektročást'!$C$127:$K$238</definedName>
    <definedName name="_xlnm.Print_Area" localSheetId="20">'PS 01.2 - Elektročást'!$C$4:$J$76,'PS 01.2 - Elektročást'!$C$82:$J$105,'PS 01.2 - Elektročást'!$C$111:$K$238</definedName>
    <definedName name="_xlnm.Print_Titles" localSheetId="20">'PS 01.2 - Elektročást'!$127:$127</definedName>
    <definedName name="_xlnm._FilterDatabase" localSheetId="21" hidden="1">'PS 02.1 - Strojně technol...'!$C$125:$K$160</definedName>
    <definedName name="_xlnm.Print_Area" localSheetId="21">'PS 02.1 - Strojně technol...'!$C$4:$J$76,'PS 02.1 - Strojně technol...'!$C$82:$J$103,'PS 02.1 - Strojně technol...'!$C$109:$K$160</definedName>
    <definedName name="_xlnm.Print_Titles" localSheetId="21">'PS 02.1 - Strojně technol...'!$125:$125</definedName>
    <definedName name="_xlnm._FilterDatabase" localSheetId="22" hidden="1">'PS.02.2.1 - Elektročást'!$C$126:$K$182</definedName>
    <definedName name="_xlnm.Print_Area" localSheetId="22">'PS.02.2.1 - Elektročást'!$C$4:$J$76,'PS.02.2.1 - Elektročást'!$C$82:$J$104,'PS.02.2.1 - Elektročást'!$C$110:$K$182</definedName>
    <definedName name="_xlnm.Print_Titles" localSheetId="22">'PS.02.2.1 - Elektročást'!$126:$126</definedName>
    <definedName name="_xlnm._FilterDatabase" localSheetId="23" hidden="1">'PS.02.2.2 - Měření a regu...'!$C$128:$K$294</definedName>
    <definedName name="_xlnm.Print_Area" localSheetId="23">'PS.02.2.2 - Měření a regu...'!$C$4:$J$76,'PS.02.2.2 - Měření a regu...'!$C$82:$J$106,'PS.02.2.2 - Měření a regu...'!$C$112:$K$294</definedName>
    <definedName name="_xlnm.Print_Titles" localSheetId="23">'PS.02.2.2 - Měření a regu...'!$128:$128</definedName>
    <definedName name="_xlnm._FilterDatabase" localSheetId="24" hidden="1">'PS.02.2.3 - Dispečink'!$C$124:$K$142</definedName>
    <definedName name="_xlnm.Print_Area" localSheetId="24">'PS.02.2.3 - Dispečink'!$C$4:$J$76,'PS.02.2.3 - Dispečink'!$C$82:$J$102,'PS.02.2.3 - Dispečink'!$C$108:$K$142</definedName>
    <definedName name="_xlnm.Print_Titles" localSheetId="24">'PS.02.2.3 - Dispečink'!$124:$124</definedName>
    <definedName name="_xlnm._FilterDatabase" localSheetId="25" hidden="1">'PS 04.1 - Mechanické před...'!$C$125:$K$149</definedName>
    <definedName name="_xlnm.Print_Area" localSheetId="25">'PS 04.1 - Mechanické před...'!$C$4:$J$76,'PS 04.1 - Mechanické před...'!$C$82:$J$103,'PS 04.1 - Mechanické před...'!$C$109:$K$149</definedName>
    <definedName name="_xlnm.Print_Titles" localSheetId="25">'PS 04.1 - Mechanické před...'!$125:$125</definedName>
    <definedName name="_xlnm._FilterDatabase" localSheetId="26" hidden="1">'PS 04.2 - Biologické čištění'!$C$125:$K$181</definedName>
    <definedName name="_xlnm.Print_Area" localSheetId="26">'PS 04.2 - Biologické čištění'!$C$4:$J$76,'PS 04.2 - Biologické čištění'!$C$82:$J$103,'PS 04.2 - Biologické čištění'!$C$109:$K$181</definedName>
    <definedName name="_xlnm.Print_Titles" localSheetId="26">'PS 04.2 - Biologické čištění'!$125:$125</definedName>
    <definedName name="_xlnm._FilterDatabase" localSheetId="27" hidden="1">'PS 04.3 - Kalové hospodář...'!$C$125:$K$161</definedName>
    <definedName name="_xlnm.Print_Area" localSheetId="27">'PS 04.3 - Kalové hospodář...'!$C$4:$J$76,'PS 04.3 - Kalové hospodář...'!$C$82:$J$103,'PS 04.3 - Kalové hospodář...'!$C$109:$K$161</definedName>
    <definedName name="_xlnm.Print_Titles" localSheetId="27">'PS 04.3 - Kalové hospodář...'!$125:$125</definedName>
    <definedName name="_xlnm._FilterDatabase" localSheetId="28" hidden="1">'PS 04.4.1 - Technologická...'!$C$129:$K$278</definedName>
    <definedName name="_xlnm.Print_Area" localSheetId="28">'PS 04.4.1 - Technologická...'!$C$4:$J$76,'PS 04.4.1 - Technologická...'!$C$82:$J$107,'PS 04.4.1 - Technologická...'!$C$113:$K$278</definedName>
    <definedName name="_xlnm.Print_Titles" localSheetId="28">'PS 04.4.1 - Technologická...'!$129:$129</definedName>
    <definedName name="_xlnm._FilterDatabase" localSheetId="29" hidden="1">'PS 04.4.2 - Měření a regu...'!$C$129:$K$316</definedName>
    <definedName name="_xlnm.Print_Area" localSheetId="29">'PS 04.4.2 - Měření a regu...'!$C$4:$J$76,'PS 04.4.2 - Měření a regu...'!$C$82:$J$107,'PS 04.4.2 - Měření a regu...'!$C$113:$K$316</definedName>
    <definedName name="_xlnm.Print_Titles" localSheetId="29">'PS 04.4.2 - Měření a regu...'!$129:$129</definedName>
    <definedName name="_xlnm._FilterDatabase" localSheetId="30" hidden="1">'PS 04.4.3 - Dispečink'!$C$125:$K$144</definedName>
    <definedName name="_xlnm.Print_Area" localSheetId="30">'PS 04.4.3 - Dispečink'!$C$4:$J$76,'PS 04.4.3 - Dispečink'!$C$82:$J$103,'PS 04.4.3 - Dispečink'!$C$109:$K$144</definedName>
    <definedName name="_xlnm.Print_Titles" localSheetId="30">'PS 04.4.3 - Dispečink'!$125:$125</definedName>
    <definedName name="_xlnm._FilterDatabase" localSheetId="31" hidden="1">'VRN - Vedlejší rozpočtové...'!$C$120:$K$141</definedName>
    <definedName name="_xlnm.Print_Area" localSheetId="31">'VRN - Vedlejší rozpočtové...'!$C$4:$J$76,'VRN - Vedlejší rozpočtové...'!$C$82:$J$102,'VRN - Vedlejší rozpočtové...'!$C$108:$K$141</definedName>
    <definedName name="_xlnm.Print_Titles" localSheetId="31">'VRN - Vedlejší rozpočtové...'!$120:$120</definedName>
    <definedName name="_xlnm._FilterDatabase" localSheetId="32" hidden="1">'ON - Ostatní náklady'!$C$119:$K$170</definedName>
    <definedName name="_xlnm.Print_Area" localSheetId="32">'ON - Ostatní náklady'!$C$4:$J$76,'ON - Ostatní náklady'!$C$82:$J$101,'ON - Ostatní náklady'!$C$107:$K$170</definedName>
    <definedName name="_xlnm.Print_Titles" localSheetId="32">'ON - Ostatní náklady'!$119:$119</definedName>
    <definedName name="_xlnm.Print_Area" localSheetId="33">'Seznam figur'!$C$4:$G$2954</definedName>
    <definedName name="_xlnm.Print_Titles" localSheetId="33">'Seznam figur'!$9:$9</definedName>
  </definedNames>
  <calcPr/>
</workbook>
</file>

<file path=xl/calcChain.xml><?xml version="1.0" encoding="utf-8"?>
<calcChain xmlns="http://schemas.openxmlformats.org/spreadsheetml/2006/main">
  <c i="34" l="1" r="D7"/>
  <c i="33" r="J37"/>
  <c r="J36"/>
  <c i="1" r="AY137"/>
  <c i="33" r="J35"/>
  <c i="1" r="AX137"/>
  <c i="33" r="BI168"/>
  <c r="BH168"/>
  <c r="BG168"/>
  <c r="BF168"/>
  <c r="T168"/>
  <c r="R168"/>
  <c r="P168"/>
  <c r="BI165"/>
  <c r="BH165"/>
  <c r="BG165"/>
  <c r="BF165"/>
  <c r="T165"/>
  <c r="R165"/>
  <c r="P165"/>
  <c r="BI161"/>
  <c r="BH161"/>
  <c r="BG161"/>
  <c r="BF161"/>
  <c r="T161"/>
  <c r="R161"/>
  <c r="P161"/>
  <c r="BI158"/>
  <c r="BH158"/>
  <c r="BG158"/>
  <c r="BF158"/>
  <c r="T158"/>
  <c r="R158"/>
  <c r="P158"/>
  <c r="BI154"/>
  <c r="BH154"/>
  <c r="BG154"/>
  <c r="BF154"/>
  <c r="T154"/>
  <c r="R154"/>
  <c r="P154"/>
  <c r="BI151"/>
  <c r="BH151"/>
  <c r="BG151"/>
  <c r="BF151"/>
  <c r="T151"/>
  <c r="R151"/>
  <c r="P151"/>
  <c r="BI148"/>
  <c r="BH148"/>
  <c r="BG148"/>
  <c r="BF148"/>
  <c r="T148"/>
  <c r="R148"/>
  <c r="P148"/>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J116"/>
  <c r="F116"/>
  <c r="F114"/>
  <c r="E112"/>
  <c r="J91"/>
  <c r="F91"/>
  <c r="F89"/>
  <c r="E87"/>
  <c r="J24"/>
  <c r="E24"/>
  <c r="J117"/>
  <c r="J23"/>
  <c r="J18"/>
  <c r="E18"/>
  <c r="F92"/>
  <c r="J17"/>
  <c r="J12"/>
  <c r="J114"/>
  <c r="E7"/>
  <c r="E85"/>
  <c i="32" r="T123"/>
  <c r="J37"/>
  <c r="J36"/>
  <c i="1" r="AY136"/>
  <c i="32" r="J35"/>
  <c i="1" r="AX136"/>
  <c i="32" r="BI139"/>
  <c r="BH139"/>
  <c r="BG139"/>
  <c r="BF139"/>
  <c r="T139"/>
  <c r="T138"/>
  <c r="R139"/>
  <c r="R138"/>
  <c r="P139"/>
  <c r="P138"/>
  <c r="BI135"/>
  <c r="BH135"/>
  <c r="BG135"/>
  <c r="BF135"/>
  <c r="T135"/>
  <c r="T134"/>
  <c r="R135"/>
  <c r="R134"/>
  <c r="P135"/>
  <c r="P134"/>
  <c r="BI131"/>
  <c r="BH131"/>
  <c r="BG131"/>
  <c r="BF131"/>
  <c r="T131"/>
  <c r="R131"/>
  <c r="P131"/>
  <c r="BI128"/>
  <c r="BH128"/>
  <c r="BG128"/>
  <c r="BF128"/>
  <c r="T128"/>
  <c r="R128"/>
  <c r="P128"/>
  <c r="BI124"/>
  <c r="BH124"/>
  <c r="BG124"/>
  <c r="BF124"/>
  <c r="T124"/>
  <c r="R124"/>
  <c r="R123"/>
  <c r="P124"/>
  <c r="P123"/>
  <c r="J117"/>
  <c r="F117"/>
  <c r="F115"/>
  <c r="E113"/>
  <c r="J91"/>
  <c r="F91"/>
  <c r="F89"/>
  <c r="E87"/>
  <c r="J24"/>
  <c r="E24"/>
  <c r="J118"/>
  <c r="J23"/>
  <c r="J18"/>
  <c r="E18"/>
  <c r="F118"/>
  <c r="J17"/>
  <c r="J12"/>
  <c r="J115"/>
  <c r="E7"/>
  <c r="E111"/>
  <c i="31" r="J41"/>
  <c r="J40"/>
  <c i="1" r="AY135"/>
  <c i="31" r="J39"/>
  <c i="1" r="AX135"/>
  <c i="31"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2"/>
  <c r="F122"/>
  <c r="F120"/>
  <c r="E118"/>
  <c r="J95"/>
  <c r="F95"/>
  <c r="F93"/>
  <c r="E91"/>
  <c r="J28"/>
  <c r="E28"/>
  <c r="J123"/>
  <c r="J27"/>
  <c r="J22"/>
  <c r="E22"/>
  <c r="F123"/>
  <c r="J21"/>
  <c r="J16"/>
  <c r="J120"/>
  <c r="E7"/>
  <c r="E112"/>
  <c i="30" r="J41"/>
  <c r="J40"/>
  <c i="1" r="AY134"/>
  <c i="30" r="J39"/>
  <c i="1" r="AX134"/>
  <c i="30"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F126"/>
  <c r="F124"/>
  <c r="E122"/>
  <c r="J95"/>
  <c r="F95"/>
  <c r="F93"/>
  <c r="E91"/>
  <c r="J28"/>
  <c r="E28"/>
  <c r="J127"/>
  <c r="J27"/>
  <c r="J22"/>
  <c r="E22"/>
  <c r="F127"/>
  <c r="J21"/>
  <c r="J16"/>
  <c r="J93"/>
  <c r="E7"/>
  <c r="E116"/>
  <c i="29" r="J41"/>
  <c r="J40"/>
  <c i="1" r="AY133"/>
  <c i="29" r="J39"/>
  <c i="1" r="AX133"/>
  <c i="29"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5"/>
  <c r="BH135"/>
  <c r="BG135"/>
  <c r="BF135"/>
  <c r="T135"/>
  <c r="R135"/>
  <c r="P135"/>
  <c r="BI133"/>
  <c r="BH133"/>
  <c r="BG133"/>
  <c r="BF133"/>
  <c r="T133"/>
  <c r="R133"/>
  <c r="P133"/>
  <c r="J126"/>
  <c r="F126"/>
  <c r="F124"/>
  <c r="E122"/>
  <c r="J95"/>
  <c r="F95"/>
  <c r="F93"/>
  <c r="E91"/>
  <c r="J28"/>
  <c r="E28"/>
  <c r="J127"/>
  <c r="J27"/>
  <c r="J22"/>
  <c r="E22"/>
  <c r="F96"/>
  <c r="J21"/>
  <c r="J16"/>
  <c r="J124"/>
  <c r="E7"/>
  <c r="E116"/>
  <c i="28" r="J41"/>
  <c r="J40"/>
  <c i="1" r="AY131"/>
  <c i="28" r="J39"/>
  <c i="1" r="AX131"/>
  <c i="28"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5"/>
  <c r="F95"/>
  <c r="F93"/>
  <c r="E91"/>
  <c r="J28"/>
  <c r="E28"/>
  <c r="J96"/>
  <c r="J27"/>
  <c r="J22"/>
  <c r="E22"/>
  <c r="F96"/>
  <c r="J21"/>
  <c r="J16"/>
  <c r="J120"/>
  <c r="E7"/>
  <c r="E112"/>
  <c i="27" r="J41"/>
  <c r="J40"/>
  <c i="1" r="AY130"/>
  <c i="27" r="J39"/>
  <c i="1" r="AX130"/>
  <c i="27"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5"/>
  <c r="F95"/>
  <c r="F93"/>
  <c r="E91"/>
  <c r="J28"/>
  <c r="E28"/>
  <c r="J96"/>
  <c r="J27"/>
  <c r="J22"/>
  <c r="E22"/>
  <c r="F96"/>
  <c r="J21"/>
  <c r="J16"/>
  <c r="J93"/>
  <c r="E7"/>
  <c r="E112"/>
  <c i="26" r="J41"/>
  <c r="J40"/>
  <c i="1" r="AY129"/>
  <c i="26" r="J39"/>
  <c i="1" r="AX129"/>
  <c i="26"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5"/>
  <c r="F95"/>
  <c r="F93"/>
  <c r="E91"/>
  <c r="J28"/>
  <c r="E28"/>
  <c r="J123"/>
  <c r="J27"/>
  <c r="J22"/>
  <c r="E22"/>
  <c r="F96"/>
  <c r="J21"/>
  <c r="J16"/>
  <c r="J120"/>
  <c r="E7"/>
  <c r="E112"/>
  <c i="25" r="J41"/>
  <c r="J40"/>
  <c i="1" r="AY127"/>
  <c i="25" r="J39"/>
  <c i="1" r="AX127"/>
  <c i="25"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96"/>
  <c r="J21"/>
  <c r="J16"/>
  <c r="J119"/>
  <c r="E7"/>
  <c r="E111"/>
  <c i="24" r="J41"/>
  <c r="J40"/>
  <c i="1" r="AY126"/>
  <c i="24" r="J39"/>
  <c i="1" r="AX126"/>
  <c i="24"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5"/>
  <c r="F125"/>
  <c r="F123"/>
  <c r="E121"/>
  <c r="J95"/>
  <c r="F95"/>
  <c r="F93"/>
  <c r="E91"/>
  <c r="J28"/>
  <c r="E28"/>
  <c r="J96"/>
  <c r="J27"/>
  <c r="J22"/>
  <c r="E22"/>
  <c r="F96"/>
  <c r="J21"/>
  <c r="J16"/>
  <c r="J123"/>
  <c r="E7"/>
  <c r="E115"/>
  <c i="23" r="J41"/>
  <c r="J40"/>
  <c i="1" r="AY125"/>
  <c i="23" r="J39"/>
  <c i="1" r="AX125"/>
  <c i="23"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F123"/>
  <c r="F121"/>
  <c r="E119"/>
  <c r="J95"/>
  <c r="F95"/>
  <c r="F93"/>
  <c r="E91"/>
  <c r="J28"/>
  <c r="E28"/>
  <c r="J96"/>
  <c r="J27"/>
  <c r="J22"/>
  <c r="E22"/>
  <c r="F96"/>
  <c r="J21"/>
  <c r="J16"/>
  <c r="J93"/>
  <c r="E7"/>
  <c r="E113"/>
  <c i="22" r="J41"/>
  <c r="J40"/>
  <c i="1" r="AY123"/>
  <c i="22" r="J39"/>
  <c i="1" r="AX123"/>
  <c i="22" r="BI158"/>
  <c r="BH158"/>
  <c r="BG158"/>
  <c r="BF158"/>
  <c r="T158"/>
  <c r="R158"/>
  <c r="P158"/>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29"/>
  <c r="BH129"/>
  <c r="BG129"/>
  <c r="BF129"/>
  <c r="T129"/>
  <c r="R129"/>
  <c r="P129"/>
  <c r="J122"/>
  <c r="F122"/>
  <c r="F120"/>
  <c r="E118"/>
  <c r="J95"/>
  <c r="F95"/>
  <c r="F93"/>
  <c r="E91"/>
  <c r="J28"/>
  <c r="E28"/>
  <c r="J96"/>
  <c r="J27"/>
  <c r="J22"/>
  <c r="E22"/>
  <c r="F96"/>
  <c r="J21"/>
  <c r="J16"/>
  <c r="J93"/>
  <c r="E7"/>
  <c r="E112"/>
  <c i="21" r="J41"/>
  <c r="J40"/>
  <c i="1" r="AY121"/>
  <c i="21" r="J39"/>
  <c i="1" r="AX121"/>
  <c i="21"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4"/>
  <c r="F124"/>
  <c r="F122"/>
  <c r="E120"/>
  <c r="J95"/>
  <c r="F95"/>
  <c r="F93"/>
  <c r="E91"/>
  <c r="J28"/>
  <c r="E28"/>
  <c r="J125"/>
  <c r="J27"/>
  <c r="J22"/>
  <c r="E22"/>
  <c r="F96"/>
  <c r="J21"/>
  <c r="J16"/>
  <c r="J122"/>
  <c r="E7"/>
  <c r="E114"/>
  <c i="20" r="J41"/>
  <c r="J40"/>
  <c i="1" r="AY120"/>
  <c i="20" r="J39"/>
  <c i="1" r="AX120"/>
  <c i="20"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29"/>
  <c r="BH129"/>
  <c r="BG129"/>
  <c r="BF129"/>
  <c r="T129"/>
  <c r="R129"/>
  <c r="P129"/>
  <c r="J122"/>
  <c r="F122"/>
  <c r="F120"/>
  <c r="E118"/>
  <c r="J95"/>
  <c r="F95"/>
  <c r="F93"/>
  <c r="E91"/>
  <c r="J28"/>
  <c r="E28"/>
  <c r="J96"/>
  <c r="J27"/>
  <c r="J22"/>
  <c r="E22"/>
  <c r="F123"/>
  <c r="J21"/>
  <c r="J16"/>
  <c r="J93"/>
  <c r="E7"/>
  <c r="E112"/>
  <c i="19" r="J41"/>
  <c r="J40"/>
  <c i="1" r="AY117"/>
  <c i="19" r="J39"/>
  <c i="1" r="AX117"/>
  <c i="19"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4"/>
  <c r="F124"/>
  <c r="F122"/>
  <c r="E120"/>
  <c r="J95"/>
  <c r="F95"/>
  <c r="F93"/>
  <c r="E91"/>
  <c r="J28"/>
  <c r="E28"/>
  <c r="J96"/>
  <c r="J27"/>
  <c r="J22"/>
  <c r="E22"/>
  <c r="F125"/>
  <c r="J21"/>
  <c r="J16"/>
  <c r="J122"/>
  <c r="E7"/>
  <c r="E85"/>
  <c i="18" r="J41"/>
  <c r="J40"/>
  <c i="1" r="AY116"/>
  <c i="18" r="J39"/>
  <c i="1" r="AX116"/>
  <c i="18" r="BI180"/>
  <c r="BH180"/>
  <c r="BG180"/>
  <c r="BF180"/>
  <c r="T180"/>
  <c r="T179"/>
  <c r="R180"/>
  <c r="R179"/>
  <c r="P180"/>
  <c r="P179"/>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2"/>
  <c r="BH132"/>
  <c r="BG132"/>
  <c r="BF132"/>
  <c r="T132"/>
  <c r="T131"/>
  <c r="R132"/>
  <c r="R131"/>
  <c r="P132"/>
  <c r="P131"/>
  <c r="J125"/>
  <c r="F125"/>
  <c r="F123"/>
  <c r="E121"/>
  <c r="J95"/>
  <c r="F95"/>
  <c r="F93"/>
  <c r="E91"/>
  <c r="J28"/>
  <c r="E28"/>
  <c r="J126"/>
  <c r="J27"/>
  <c r="J22"/>
  <c r="E22"/>
  <c r="F126"/>
  <c r="J21"/>
  <c r="J16"/>
  <c r="J93"/>
  <c r="E7"/>
  <c r="E115"/>
  <c i="17" r="J41"/>
  <c r="J40"/>
  <c i="1" r="AY115"/>
  <c i="17" r="J39"/>
  <c i="1" r="AX115"/>
  <c i="17" r="BI178"/>
  <c r="BH178"/>
  <c r="BG178"/>
  <c r="BF178"/>
  <c r="T178"/>
  <c r="T177"/>
  <c r="R178"/>
  <c r="R177"/>
  <c r="P178"/>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6"/>
  <c r="BH136"/>
  <c r="BG136"/>
  <c r="BF136"/>
  <c r="T136"/>
  <c r="R136"/>
  <c r="P136"/>
  <c r="BI130"/>
  <c r="BH130"/>
  <c r="BG130"/>
  <c r="BF130"/>
  <c r="T130"/>
  <c r="R130"/>
  <c r="P130"/>
  <c r="J123"/>
  <c r="F123"/>
  <c r="F121"/>
  <c r="E119"/>
  <c r="J95"/>
  <c r="F95"/>
  <c r="F93"/>
  <c r="E91"/>
  <c r="J28"/>
  <c r="E28"/>
  <c r="J124"/>
  <c r="J27"/>
  <c r="J22"/>
  <c r="E22"/>
  <c r="F124"/>
  <c r="J21"/>
  <c r="J16"/>
  <c r="J121"/>
  <c r="E7"/>
  <c r="E85"/>
  <c i="16" r="J41"/>
  <c r="J40"/>
  <c i="1" r="AY114"/>
  <c i="16" r="J39"/>
  <c i="1" r="AX114"/>
  <c i="16" r="BI198"/>
  <c r="BH198"/>
  <c r="BG198"/>
  <c r="BF198"/>
  <c r="T198"/>
  <c r="T197"/>
  <c r="R198"/>
  <c r="R197"/>
  <c r="P198"/>
  <c r="P197"/>
  <c r="BI195"/>
  <c r="BH195"/>
  <c r="BG195"/>
  <c r="BF195"/>
  <c r="T195"/>
  <c r="R195"/>
  <c r="P195"/>
  <c r="BI192"/>
  <c r="BH192"/>
  <c r="BG192"/>
  <c r="BF192"/>
  <c r="T192"/>
  <c r="R192"/>
  <c r="P192"/>
  <c r="BI189"/>
  <c r="BH189"/>
  <c r="BG189"/>
  <c r="BF189"/>
  <c r="T189"/>
  <c r="R189"/>
  <c r="P189"/>
  <c r="BI184"/>
  <c r="BH184"/>
  <c r="BG184"/>
  <c r="BF184"/>
  <c r="T184"/>
  <c r="R184"/>
  <c r="P184"/>
  <c r="BI182"/>
  <c r="BH182"/>
  <c r="BG182"/>
  <c r="BF182"/>
  <c r="T182"/>
  <c r="R182"/>
  <c r="P182"/>
  <c r="BI177"/>
  <c r="BH177"/>
  <c r="BG177"/>
  <c r="BF177"/>
  <c r="T177"/>
  <c r="R177"/>
  <c r="P177"/>
  <c r="BI175"/>
  <c r="BH175"/>
  <c r="BG175"/>
  <c r="BF175"/>
  <c r="T175"/>
  <c r="R175"/>
  <c r="P175"/>
  <c r="BI170"/>
  <c r="BH170"/>
  <c r="BG170"/>
  <c r="BF170"/>
  <c r="T170"/>
  <c r="R170"/>
  <c r="P170"/>
  <c r="BI168"/>
  <c r="BH168"/>
  <c r="BG168"/>
  <c r="BF168"/>
  <c r="T168"/>
  <c r="R168"/>
  <c r="P168"/>
  <c r="BI166"/>
  <c r="BH166"/>
  <c r="BG166"/>
  <c r="BF166"/>
  <c r="T166"/>
  <c r="R166"/>
  <c r="P166"/>
  <c r="BI160"/>
  <c r="BH160"/>
  <c r="BG160"/>
  <c r="BF160"/>
  <c r="T160"/>
  <c r="R160"/>
  <c r="P160"/>
  <c r="BI155"/>
  <c r="BH155"/>
  <c r="BG155"/>
  <c r="BF155"/>
  <c r="T155"/>
  <c r="R155"/>
  <c r="P155"/>
  <c r="BI148"/>
  <c r="BH148"/>
  <c r="BG148"/>
  <c r="BF148"/>
  <c r="T148"/>
  <c r="R148"/>
  <c r="P148"/>
  <c r="BI144"/>
  <c r="BH144"/>
  <c r="BG144"/>
  <c r="BF144"/>
  <c r="T144"/>
  <c r="R144"/>
  <c r="P144"/>
  <c r="BI141"/>
  <c r="BH141"/>
  <c r="BG141"/>
  <c r="BF141"/>
  <c r="T141"/>
  <c r="R141"/>
  <c r="P141"/>
  <c r="BI138"/>
  <c r="BH138"/>
  <c r="BG138"/>
  <c r="BF138"/>
  <c r="T138"/>
  <c r="R138"/>
  <c r="P138"/>
  <c r="BI131"/>
  <c r="BH131"/>
  <c r="BG131"/>
  <c r="BF131"/>
  <c r="T131"/>
  <c r="R131"/>
  <c r="P131"/>
  <c r="J124"/>
  <c r="F124"/>
  <c r="F122"/>
  <c r="E120"/>
  <c r="J95"/>
  <c r="F95"/>
  <c r="F93"/>
  <c r="E91"/>
  <c r="J28"/>
  <c r="E28"/>
  <c r="J96"/>
  <c r="J27"/>
  <c r="J22"/>
  <c r="E22"/>
  <c r="F96"/>
  <c r="J21"/>
  <c r="J16"/>
  <c r="J122"/>
  <c r="E7"/>
  <c r="E85"/>
  <c i="15" r="J41"/>
  <c r="J40"/>
  <c i="1" r="AY113"/>
  <c i="15" r="J39"/>
  <c i="1" r="AX113"/>
  <c i="15" r="BI639"/>
  <c r="BH639"/>
  <c r="BG639"/>
  <c r="BF639"/>
  <c r="T639"/>
  <c r="T638"/>
  <c r="R639"/>
  <c r="R638"/>
  <c r="P639"/>
  <c r="P638"/>
  <c r="BI633"/>
  <c r="BH633"/>
  <c r="BG633"/>
  <c r="BF633"/>
  <c r="T633"/>
  <c r="R633"/>
  <c r="P633"/>
  <c r="BI627"/>
  <c r="BH627"/>
  <c r="BG627"/>
  <c r="BF627"/>
  <c r="T627"/>
  <c r="R627"/>
  <c r="P627"/>
  <c r="BI622"/>
  <c r="BH622"/>
  <c r="BG622"/>
  <c r="BF622"/>
  <c r="T622"/>
  <c r="R622"/>
  <c r="P622"/>
  <c r="BI618"/>
  <c r="BH618"/>
  <c r="BG618"/>
  <c r="BF618"/>
  <c r="T618"/>
  <c r="T617"/>
  <c r="R618"/>
  <c r="R617"/>
  <c r="P618"/>
  <c r="P617"/>
  <c r="BI613"/>
  <c r="BH613"/>
  <c r="BG613"/>
  <c r="BF613"/>
  <c r="T613"/>
  <c r="R613"/>
  <c r="P613"/>
  <c r="BI610"/>
  <c r="BH610"/>
  <c r="BG610"/>
  <c r="BF610"/>
  <c r="T610"/>
  <c r="R610"/>
  <c r="P610"/>
  <c r="BI606"/>
  <c r="BH606"/>
  <c r="BG606"/>
  <c r="BF606"/>
  <c r="T606"/>
  <c r="R606"/>
  <c r="P606"/>
  <c r="BI601"/>
  <c r="BH601"/>
  <c r="BG601"/>
  <c r="BF601"/>
  <c r="T601"/>
  <c r="R601"/>
  <c r="P601"/>
  <c r="BI597"/>
  <c r="BH597"/>
  <c r="BG597"/>
  <c r="BF597"/>
  <c r="T597"/>
  <c r="R597"/>
  <c r="P597"/>
  <c r="BI591"/>
  <c r="BH591"/>
  <c r="BG591"/>
  <c r="BF591"/>
  <c r="T591"/>
  <c r="R591"/>
  <c r="P591"/>
  <c r="BI585"/>
  <c r="BH585"/>
  <c r="BG585"/>
  <c r="BF585"/>
  <c r="T585"/>
  <c r="R585"/>
  <c r="P585"/>
  <c r="BI580"/>
  <c r="BH580"/>
  <c r="BG580"/>
  <c r="BF580"/>
  <c r="T580"/>
  <c r="R580"/>
  <c r="P580"/>
  <c r="BI575"/>
  <c r="BH575"/>
  <c r="BG575"/>
  <c r="BF575"/>
  <c r="T575"/>
  <c r="R575"/>
  <c r="P575"/>
  <c r="BI573"/>
  <c r="BH573"/>
  <c r="BG573"/>
  <c r="BF573"/>
  <c r="T573"/>
  <c r="R573"/>
  <c r="P573"/>
  <c r="BI568"/>
  <c r="BH568"/>
  <c r="BG568"/>
  <c r="BF568"/>
  <c r="T568"/>
  <c r="R568"/>
  <c r="P568"/>
  <c r="BI566"/>
  <c r="BH566"/>
  <c r="BG566"/>
  <c r="BF566"/>
  <c r="T566"/>
  <c r="R566"/>
  <c r="P566"/>
  <c r="BI561"/>
  <c r="BH561"/>
  <c r="BG561"/>
  <c r="BF561"/>
  <c r="T561"/>
  <c r="R561"/>
  <c r="P561"/>
  <c r="BI556"/>
  <c r="BH556"/>
  <c r="BG556"/>
  <c r="BF556"/>
  <c r="T556"/>
  <c r="R556"/>
  <c r="P556"/>
  <c r="BI550"/>
  <c r="BH550"/>
  <c r="BG550"/>
  <c r="BF550"/>
  <c r="T550"/>
  <c r="R550"/>
  <c r="P550"/>
  <c r="BI544"/>
  <c r="BH544"/>
  <c r="BG544"/>
  <c r="BF544"/>
  <c r="T544"/>
  <c r="R544"/>
  <c r="P544"/>
  <c r="BI539"/>
  <c r="BH539"/>
  <c r="BG539"/>
  <c r="BF539"/>
  <c r="T539"/>
  <c r="R539"/>
  <c r="P539"/>
  <c r="BI535"/>
  <c r="BH535"/>
  <c r="BG535"/>
  <c r="BF535"/>
  <c r="T535"/>
  <c r="R535"/>
  <c r="P535"/>
  <c r="BI531"/>
  <c r="BH531"/>
  <c r="BG531"/>
  <c r="BF531"/>
  <c r="T531"/>
  <c r="R531"/>
  <c r="P531"/>
  <c r="BI525"/>
  <c r="BH525"/>
  <c r="BG525"/>
  <c r="BF525"/>
  <c r="T525"/>
  <c r="R525"/>
  <c r="P525"/>
  <c r="BI520"/>
  <c r="BH520"/>
  <c r="BG520"/>
  <c r="BF520"/>
  <c r="T520"/>
  <c r="R520"/>
  <c r="P520"/>
  <c r="BI517"/>
  <c r="BH517"/>
  <c r="BG517"/>
  <c r="BF517"/>
  <c r="T517"/>
  <c r="R517"/>
  <c r="P517"/>
  <c r="BI515"/>
  <c r="BH515"/>
  <c r="BG515"/>
  <c r="BF515"/>
  <c r="T515"/>
  <c r="R515"/>
  <c r="P515"/>
  <c r="BI510"/>
  <c r="BH510"/>
  <c r="BG510"/>
  <c r="BF510"/>
  <c r="T510"/>
  <c r="R510"/>
  <c r="P510"/>
  <c r="BI504"/>
  <c r="BH504"/>
  <c r="BG504"/>
  <c r="BF504"/>
  <c r="T504"/>
  <c r="R504"/>
  <c r="P504"/>
  <c r="BI500"/>
  <c r="BH500"/>
  <c r="BG500"/>
  <c r="BF500"/>
  <c r="T500"/>
  <c r="R500"/>
  <c r="P500"/>
  <c r="BI493"/>
  <c r="BH493"/>
  <c r="BG493"/>
  <c r="BF493"/>
  <c r="T493"/>
  <c r="R493"/>
  <c r="P493"/>
  <c r="BI488"/>
  <c r="BH488"/>
  <c r="BG488"/>
  <c r="BF488"/>
  <c r="T488"/>
  <c r="R488"/>
  <c r="P488"/>
  <c r="BI484"/>
  <c r="BH484"/>
  <c r="BG484"/>
  <c r="BF484"/>
  <c r="T484"/>
  <c r="R484"/>
  <c r="P484"/>
  <c r="BI480"/>
  <c r="BH480"/>
  <c r="BG480"/>
  <c r="BF480"/>
  <c r="T480"/>
  <c r="R480"/>
  <c r="P480"/>
  <c r="BI467"/>
  <c r="BH467"/>
  <c r="BG467"/>
  <c r="BF467"/>
  <c r="T467"/>
  <c r="T466"/>
  <c r="R467"/>
  <c r="R466"/>
  <c r="P467"/>
  <c r="P466"/>
  <c r="BI459"/>
  <c r="BH459"/>
  <c r="BG459"/>
  <c r="BF459"/>
  <c r="T459"/>
  <c r="T451"/>
  <c r="R459"/>
  <c r="R451"/>
  <c r="P459"/>
  <c r="P451"/>
  <c r="BI452"/>
  <c r="BH452"/>
  <c r="BG452"/>
  <c r="BF452"/>
  <c r="T452"/>
  <c r="R452"/>
  <c r="P452"/>
  <c r="BI446"/>
  <c r="BH446"/>
  <c r="BG446"/>
  <c r="BF446"/>
  <c r="T446"/>
  <c r="T445"/>
  <c r="R446"/>
  <c r="R445"/>
  <c r="P446"/>
  <c r="P445"/>
  <c r="BI441"/>
  <c r="BH441"/>
  <c r="BG441"/>
  <c r="BF441"/>
  <c r="T441"/>
  <c r="R441"/>
  <c r="P441"/>
  <c r="BI436"/>
  <c r="BH436"/>
  <c r="BG436"/>
  <c r="BF436"/>
  <c r="T436"/>
  <c r="R436"/>
  <c r="P436"/>
  <c r="BI419"/>
  <c r="BH419"/>
  <c r="BG419"/>
  <c r="BF419"/>
  <c r="T419"/>
  <c r="R419"/>
  <c r="P419"/>
  <c r="BI413"/>
  <c r="BH413"/>
  <c r="BG413"/>
  <c r="BF413"/>
  <c r="T413"/>
  <c r="R413"/>
  <c r="P413"/>
  <c r="BI408"/>
  <c r="BH408"/>
  <c r="BG408"/>
  <c r="BF408"/>
  <c r="T408"/>
  <c r="R408"/>
  <c r="P408"/>
  <c r="BI396"/>
  <c r="BH396"/>
  <c r="BG396"/>
  <c r="BF396"/>
  <c r="T396"/>
  <c r="R396"/>
  <c r="P396"/>
  <c r="BI391"/>
  <c r="BH391"/>
  <c r="BG391"/>
  <c r="BF391"/>
  <c r="T391"/>
  <c r="R391"/>
  <c r="P391"/>
  <c r="BI385"/>
  <c r="BH385"/>
  <c r="BG385"/>
  <c r="BF385"/>
  <c r="T385"/>
  <c r="R385"/>
  <c r="P385"/>
  <c r="BI378"/>
  <c r="BH378"/>
  <c r="BG378"/>
  <c r="BF378"/>
  <c r="T378"/>
  <c r="R378"/>
  <c r="P378"/>
  <c r="BI369"/>
  <c r="BH369"/>
  <c r="BG369"/>
  <c r="BF369"/>
  <c r="T369"/>
  <c r="R369"/>
  <c r="P369"/>
  <c r="BI363"/>
  <c r="BH363"/>
  <c r="BG363"/>
  <c r="BF363"/>
  <c r="T363"/>
  <c r="R363"/>
  <c r="P363"/>
  <c r="BI357"/>
  <c r="BH357"/>
  <c r="BG357"/>
  <c r="BF357"/>
  <c r="T357"/>
  <c r="R357"/>
  <c r="P357"/>
  <c r="BI350"/>
  <c r="BH350"/>
  <c r="BG350"/>
  <c r="BF350"/>
  <c r="T350"/>
  <c r="R350"/>
  <c r="P350"/>
  <c r="BI344"/>
  <c r="BH344"/>
  <c r="BG344"/>
  <c r="BF344"/>
  <c r="T344"/>
  <c r="R344"/>
  <c r="P344"/>
  <c r="BI335"/>
  <c r="BH335"/>
  <c r="BG335"/>
  <c r="BF335"/>
  <c r="T335"/>
  <c r="R335"/>
  <c r="P335"/>
  <c r="BI329"/>
  <c r="BH329"/>
  <c r="BG329"/>
  <c r="BF329"/>
  <c r="T329"/>
  <c r="R329"/>
  <c r="P329"/>
  <c r="BI321"/>
  <c r="BH321"/>
  <c r="BG321"/>
  <c r="BF321"/>
  <c r="T321"/>
  <c r="R321"/>
  <c r="P321"/>
  <c r="BI315"/>
  <c r="BH315"/>
  <c r="BG315"/>
  <c r="BF315"/>
  <c r="T315"/>
  <c r="R315"/>
  <c r="P315"/>
  <c r="BI307"/>
  <c r="BH307"/>
  <c r="BG307"/>
  <c r="BF307"/>
  <c r="T307"/>
  <c r="R307"/>
  <c r="P307"/>
  <c r="BI302"/>
  <c r="BH302"/>
  <c r="BG302"/>
  <c r="BF302"/>
  <c r="T302"/>
  <c r="R302"/>
  <c r="P302"/>
  <c r="BI297"/>
  <c r="BH297"/>
  <c r="BG297"/>
  <c r="BF297"/>
  <c r="T297"/>
  <c r="R297"/>
  <c r="P297"/>
  <c r="BI291"/>
  <c r="BH291"/>
  <c r="BG291"/>
  <c r="BF291"/>
  <c r="T291"/>
  <c r="R291"/>
  <c r="P291"/>
  <c r="BI282"/>
  <c r="BH282"/>
  <c r="BG282"/>
  <c r="BF282"/>
  <c r="T282"/>
  <c r="R282"/>
  <c r="P282"/>
  <c r="BI279"/>
  <c r="BH279"/>
  <c r="BG279"/>
  <c r="BF279"/>
  <c r="T279"/>
  <c r="R279"/>
  <c r="P279"/>
  <c r="BI236"/>
  <c r="BH236"/>
  <c r="BG236"/>
  <c r="BF236"/>
  <c r="T236"/>
  <c r="R236"/>
  <c r="P236"/>
  <c r="BI231"/>
  <c r="BH231"/>
  <c r="BG231"/>
  <c r="BF231"/>
  <c r="T231"/>
  <c r="R231"/>
  <c r="P231"/>
  <c r="BI226"/>
  <c r="BH226"/>
  <c r="BG226"/>
  <c r="BF226"/>
  <c r="T226"/>
  <c r="R226"/>
  <c r="P226"/>
  <c r="BI221"/>
  <c r="BH221"/>
  <c r="BG221"/>
  <c r="BF221"/>
  <c r="T221"/>
  <c r="R221"/>
  <c r="P221"/>
  <c r="BI216"/>
  <c r="BH216"/>
  <c r="BG216"/>
  <c r="BF216"/>
  <c r="T216"/>
  <c r="R216"/>
  <c r="P216"/>
  <c r="BI211"/>
  <c r="BH211"/>
  <c r="BG211"/>
  <c r="BF211"/>
  <c r="T211"/>
  <c r="R211"/>
  <c r="P211"/>
  <c r="BI206"/>
  <c r="BH206"/>
  <c r="BG206"/>
  <c r="BF206"/>
  <c r="T206"/>
  <c r="R206"/>
  <c r="P206"/>
  <c r="BI201"/>
  <c r="BH201"/>
  <c r="BG201"/>
  <c r="BF201"/>
  <c r="T201"/>
  <c r="R201"/>
  <c r="P201"/>
  <c r="BI196"/>
  <c r="BH196"/>
  <c r="BG196"/>
  <c r="BF196"/>
  <c r="T196"/>
  <c r="R196"/>
  <c r="P196"/>
  <c r="BI191"/>
  <c r="BH191"/>
  <c r="BG191"/>
  <c r="BF191"/>
  <c r="T191"/>
  <c r="R191"/>
  <c r="P191"/>
  <c r="BI186"/>
  <c r="BH186"/>
  <c r="BG186"/>
  <c r="BF186"/>
  <c r="T186"/>
  <c r="R186"/>
  <c r="P186"/>
  <c r="BI181"/>
  <c r="BH181"/>
  <c r="BG181"/>
  <c r="BF181"/>
  <c r="T181"/>
  <c r="R181"/>
  <c r="P181"/>
  <c r="BI176"/>
  <c r="BH176"/>
  <c r="BG176"/>
  <c r="BF176"/>
  <c r="T176"/>
  <c r="R176"/>
  <c r="P176"/>
  <c r="BI171"/>
  <c r="BH171"/>
  <c r="BG171"/>
  <c r="BF171"/>
  <c r="T171"/>
  <c r="R171"/>
  <c r="P171"/>
  <c r="BI166"/>
  <c r="BH166"/>
  <c r="BG166"/>
  <c r="BF166"/>
  <c r="T166"/>
  <c r="R166"/>
  <c r="P166"/>
  <c r="BI161"/>
  <c r="BH161"/>
  <c r="BG161"/>
  <c r="BF161"/>
  <c r="T161"/>
  <c r="R161"/>
  <c r="P161"/>
  <c r="BI156"/>
  <c r="BH156"/>
  <c r="BG156"/>
  <c r="BF156"/>
  <c r="T156"/>
  <c r="R156"/>
  <c r="P156"/>
  <c r="BI151"/>
  <c r="BH151"/>
  <c r="BG151"/>
  <c r="BF151"/>
  <c r="T151"/>
  <c r="R151"/>
  <c r="P151"/>
  <c r="BI146"/>
  <c r="BH146"/>
  <c r="BG146"/>
  <c r="BF146"/>
  <c r="T146"/>
  <c r="R146"/>
  <c r="P146"/>
  <c r="BI141"/>
  <c r="BH141"/>
  <c r="BG141"/>
  <c r="BF141"/>
  <c r="T141"/>
  <c r="R141"/>
  <c r="P141"/>
  <c r="BI136"/>
  <c r="BH136"/>
  <c r="BG136"/>
  <c r="BF136"/>
  <c r="T136"/>
  <c r="R136"/>
  <c r="P136"/>
  <c r="J129"/>
  <c r="F129"/>
  <c r="F127"/>
  <c r="E125"/>
  <c r="J95"/>
  <c r="F95"/>
  <c r="F93"/>
  <c r="E91"/>
  <c r="J28"/>
  <c r="E28"/>
  <c r="J130"/>
  <c r="J27"/>
  <c r="J22"/>
  <c r="E22"/>
  <c r="F96"/>
  <c r="J21"/>
  <c r="J16"/>
  <c r="J127"/>
  <c r="E7"/>
  <c r="E85"/>
  <c i="14" r="J41"/>
  <c r="J40"/>
  <c i="1" r="AY112"/>
  <c i="14" r="J39"/>
  <c i="1" r="AX112"/>
  <c i="14" r="BI920"/>
  <c r="BH920"/>
  <c r="BG920"/>
  <c r="BF920"/>
  <c r="T920"/>
  <c r="R920"/>
  <c r="P920"/>
  <c r="BI918"/>
  <c r="BH918"/>
  <c r="BG918"/>
  <c r="BF918"/>
  <c r="T918"/>
  <c r="R918"/>
  <c r="P918"/>
  <c r="BI916"/>
  <c r="BH916"/>
  <c r="BG916"/>
  <c r="BF916"/>
  <c r="T916"/>
  <c r="R916"/>
  <c r="P916"/>
  <c r="BI914"/>
  <c r="BH914"/>
  <c r="BG914"/>
  <c r="BF914"/>
  <c r="T914"/>
  <c r="R914"/>
  <c r="P914"/>
  <c r="BI912"/>
  <c r="BH912"/>
  <c r="BG912"/>
  <c r="BF912"/>
  <c r="T912"/>
  <c r="R912"/>
  <c r="P912"/>
  <c r="BI910"/>
  <c r="BH910"/>
  <c r="BG910"/>
  <c r="BF910"/>
  <c r="T910"/>
  <c r="R910"/>
  <c r="P910"/>
  <c r="BI908"/>
  <c r="BH908"/>
  <c r="BG908"/>
  <c r="BF908"/>
  <c r="T908"/>
  <c r="R908"/>
  <c r="P908"/>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4"/>
  <c r="BH884"/>
  <c r="BG884"/>
  <c r="BF884"/>
  <c r="T884"/>
  <c r="R884"/>
  <c r="P884"/>
  <c r="BI882"/>
  <c r="BH882"/>
  <c r="BG882"/>
  <c r="BF882"/>
  <c r="T882"/>
  <c r="R882"/>
  <c r="P882"/>
  <c r="BI880"/>
  <c r="BH880"/>
  <c r="BG880"/>
  <c r="BF880"/>
  <c r="T880"/>
  <c r="R880"/>
  <c r="P880"/>
  <c r="BI878"/>
  <c r="BH878"/>
  <c r="BG878"/>
  <c r="BF878"/>
  <c r="T878"/>
  <c r="R878"/>
  <c r="P878"/>
  <c r="BI876"/>
  <c r="BH876"/>
  <c r="BG876"/>
  <c r="BF876"/>
  <c r="T876"/>
  <c r="R876"/>
  <c r="P876"/>
  <c r="BI874"/>
  <c r="BH874"/>
  <c r="BG874"/>
  <c r="BF874"/>
  <c r="T874"/>
  <c r="R874"/>
  <c r="P874"/>
  <c r="BI872"/>
  <c r="BH872"/>
  <c r="BG872"/>
  <c r="BF872"/>
  <c r="T872"/>
  <c r="R872"/>
  <c r="P872"/>
  <c r="BI870"/>
  <c r="BH870"/>
  <c r="BG870"/>
  <c r="BF870"/>
  <c r="T870"/>
  <c r="R870"/>
  <c r="P870"/>
  <c r="BI868"/>
  <c r="BH868"/>
  <c r="BG868"/>
  <c r="BF868"/>
  <c r="T868"/>
  <c r="R868"/>
  <c r="P868"/>
  <c r="BI866"/>
  <c r="BH866"/>
  <c r="BG866"/>
  <c r="BF866"/>
  <c r="T866"/>
  <c r="R866"/>
  <c r="P866"/>
  <c r="BI864"/>
  <c r="BH864"/>
  <c r="BG864"/>
  <c r="BF864"/>
  <c r="T864"/>
  <c r="R864"/>
  <c r="P864"/>
  <c r="BI862"/>
  <c r="BH862"/>
  <c r="BG862"/>
  <c r="BF862"/>
  <c r="T862"/>
  <c r="R862"/>
  <c r="P862"/>
  <c r="BI860"/>
  <c r="BH860"/>
  <c r="BG860"/>
  <c r="BF860"/>
  <c r="T860"/>
  <c r="R860"/>
  <c r="P860"/>
  <c r="BI858"/>
  <c r="BH858"/>
  <c r="BG858"/>
  <c r="BF858"/>
  <c r="T858"/>
  <c r="R858"/>
  <c r="P858"/>
  <c r="BI856"/>
  <c r="BH856"/>
  <c r="BG856"/>
  <c r="BF856"/>
  <c r="T856"/>
  <c r="R856"/>
  <c r="P856"/>
  <c r="BI854"/>
  <c r="BH854"/>
  <c r="BG854"/>
  <c r="BF854"/>
  <c r="T854"/>
  <c r="R854"/>
  <c r="P854"/>
  <c r="BI852"/>
  <c r="BH852"/>
  <c r="BG852"/>
  <c r="BF852"/>
  <c r="T852"/>
  <c r="R852"/>
  <c r="P852"/>
  <c r="BI850"/>
  <c r="BH850"/>
  <c r="BG850"/>
  <c r="BF850"/>
  <c r="T850"/>
  <c r="R850"/>
  <c r="P850"/>
  <c r="BI848"/>
  <c r="BH848"/>
  <c r="BG848"/>
  <c r="BF848"/>
  <c r="T848"/>
  <c r="R848"/>
  <c r="P848"/>
  <c r="BI846"/>
  <c r="BH846"/>
  <c r="BG846"/>
  <c r="BF846"/>
  <c r="T846"/>
  <c r="R846"/>
  <c r="P846"/>
  <c r="BI844"/>
  <c r="BH844"/>
  <c r="BG844"/>
  <c r="BF844"/>
  <c r="T844"/>
  <c r="R844"/>
  <c r="P844"/>
  <c r="BI842"/>
  <c r="BH842"/>
  <c r="BG842"/>
  <c r="BF842"/>
  <c r="T842"/>
  <c r="R842"/>
  <c r="P842"/>
  <c r="BI840"/>
  <c r="BH840"/>
  <c r="BG840"/>
  <c r="BF840"/>
  <c r="T840"/>
  <c r="R840"/>
  <c r="P840"/>
  <c r="BI838"/>
  <c r="BH838"/>
  <c r="BG838"/>
  <c r="BF838"/>
  <c r="T838"/>
  <c r="R838"/>
  <c r="P838"/>
  <c r="BI835"/>
  <c r="BH835"/>
  <c r="BG835"/>
  <c r="BF835"/>
  <c r="T835"/>
  <c r="R835"/>
  <c r="P835"/>
  <c r="BI833"/>
  <c r="BH833"/>
  <c r="BG833"/>
  <c r="BF833"/>
  <c r="T833"/>
  <c r="R833"/>
  <c r="P833"/>
  <c r="BI831"/>
  <c r="BH831"/>
  <c r="BG831"/>
  <c r="BF831"/>
  <c r="T831"/>
  <c r="R831"/>
  <c r="P831"/>
  <c r="BI829"/>
  <c r="BH829"/>
  <c r="BG829"/>
  <c r="BF829"/>
  <c r="T829"/>
  <c r="R829"/>
  <c r="P829"/>
  <c r="BI827"/>
  <c r="BH827"/>
  <c r="BG827"/>
  <c r="BF827"/>
  <c r="T827"/>
  <c r="R827"/>
  <c r="P827"/>
  <c r="BI825"/>
  <c r="BH825"/>
  <c r="BG825"/>
  <c r="BF825"/>
  <c r="T825"/>
  <c r="R825"/>
  <c r="P825"/>
  <c r="BI823"/>
  <c r="BH823"/>
  <c r="BG823"/>
  <c r="BF823"/>
  <c r="T823"/>
  <c r="R823"/>
  <c r="P823"/>
  <c r="BI821"/>
  <c r="BH821"/>
  <c r="BG821"/>
  <c r="BF821"/>
  <c r="T821"/>
  <c r="R821"/>
  <c r="P821"/>
  <c r="BI819"/>
  <c r="BH819"/>
  <c r="BG819"/>
  <c r="BF819"/>
  <c r="T819"/>
  <c r="R819"/>
  <c r="P819"/>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6"/>
  <c r="BH776"/>
  <c r="BG776"/>
  <c r="BF776"/>
  <c r="T776"/>
  <c r="R776"/>
  <c r="P776"/>
  <c r="BI774"/>
  <c r="BH774"/>
  <c r="BG774"/>
  <c r="BF774"/>
  <c r="T774"/>
  <c r="R774"/>
  <c r="P774"/>
  <c r="BI769"/>
  <c r="BH769"/>
  <c r="BG769"/>
  <c r="BF769"/>
  <c r="T769"/>
  <c r="R769"/>
  <c r="P769"/>
  <c r="BI766"/>
  <c r="BH766"/>
  <c r="BG766"/>
  <c r="BF766"/>
  <c r="T766"/>
  <c r="R766"/>
  <c r="P766"/>
  <c r="BI763"/>
  <c r="BH763"/>
  <c r="BG763"/>
  <c r="BF763"/>
  <c r="T763"/>
  <c r="R763"/>
  <c r="P763"/>
  <c r="BI760"/>
  <c r="BH760"/>
  <c r="BG760"/>
  <c r="BF760"/>
  <c r="T760"/>
  <c r="R760"/>
  <c r="P760"/>
  <c r="BI756"/>
  <c r="BH756"/>
  <c r="BG756"/>
  <c r="BF756"/>
  <c r="T756"/>
  <c r="R756"/>
  <c r="P756"/>
  <c r="BI753"/>
  <c r="BH753"/>
  <c r="BG753"/>
  <c r="BF753"/>
  <c r="T753"/>
  <c r="R753"/>
  <c r="P753"/>
  <c r="BI750"/>
  <c r="BH750"/>
  <c r="BG750"/>
  <c r="BF750"/>
  <c r="T750"/>
  <c r="R750"/>
  <c r="P750"/>
  <c r="BI747"/>
  <c r="BH747"/>
  <c r="BG747"/>
  <c r="BF747"/>
  <c r="T747"/>
  <c r="R747"/>
  <c r="P747"/>
  <c r="BI745"/>
  <c r="BH745"/>
  <c r="BG745"/>
  <c r="BF745"/>
  <c r="T745"/>
  <c r="R745"/>
  <c r="P745"/>
  <c r="BI724"/>
  <c r="BH724"/>
  <c r="BG724"/>
  <c r="BF724"/>
  <c r="T724"/>
  <c r="R724"/>
  <c r="P724"/>
  <c r="BI722"/>
  <c r="BH722"/>
  <c r="BG722"/>
  <c r="BF722"/>
  <c r="T722"/>
  <c r="R722"/>
  <c r="P722"/>
  <c r="BI718"/>
  <c r="BH718"/>
  <c r="BG718"/>
  <c r="BF718"/>
  <c r="T718"/>
  <c r="R718"/>
  <c r="P718"/>
  <c r="BI715"/>
  <c r="BH715"/>
  <c r="BG715"/>
  <c r="BF715"/>
  <c r="T715"/>
  <c r="R715"/>
  <c r="P715"/>
  <c r="BI710"/>
  <c r="BH710"/>
  <c r="BG710"/>
  <c r="BF710"/>
  <c r="T710"/>
  <c r="R710"/>
  <c r="P710"/>
  <c r="BI706"/>
  <c r="BH706"/>
  <c r="BG706"/>
  <c r="BF706"/>
  <c r="T706"/>
  <c r="R706"/>
  <c r="P706"/>
  <c r="BI703"/>
  <c r="BH703"/>
  <c r="BG703"/>
  <c r="BF703"/>
  <c r="T703"/>
  <c r="R703"/>
  <c r="P703"/>
  <c r="BI698"/>
  <c r="BH698"/>
  <c r="BG698"/>
  <c r="BF698"/>
  <c r="T698"/>
  <c r="R698"/>
  <c r="P698"/>
  <c r="BI694"/>
  <c r="BH694"/>
  <c r="BG694"/>
  <c r="BF694"/>
  <c r="T694"/>
  <c r="R694"/>
  <c r="P694"/>
  <c r="BI690"/>
  <c r="BH690"/>
  <c r="BG690"/>
  <c r="BF690"/>
  <c r="T690"/>
  <c r="R690"/>
  <c r="P690"/>
  <c r="BI685"/>
  <c r="BH685"/>
  <c r="BG685"/>
  <c r="BF685"/>
  <c r="T685"/>
  <c r="R685"/>
  <c r="P685"/>
  <c r="BI681"/>
  <c r="BH681"/>
  <c r="BG681"/>
  <c r="BF681"/>
  <c r="T681"/>
  <c r="R681"/>
  <c r="P681"/>
  <c r="BI678"/>
  <c r="BH678"/>
  <c r="BG678"/>
  <c r="BF678"/>
  <c r="T678"/>
  <c r="R678"/>
  <c r="P678"/>
  <c r="BI675"/>
  <c r="BH675"/>
  <c r="BG675"/>
  <c r="BF675"/>
  <c r="T675"/>
  <c r="R675"/>
  <c r="P675"/>
  <c r="BI672"/>
  <c r="BH672"/>
  <c r="BG672"/>
  <c r="BF672"/>
  <c r="T672"/>
  <c r="R672"/>
  <c r="P672"/>
  <c r="BI668"/>
  <c r="BH668"/>
  <c r="BG668"/>
  <c r="BF668"/>
  <c r="T668"/>
  <c r="R668"/>
  <c r="P668"/>
  <c r="BI664"/>
  <c r="BH664"/>
  <c r="BG664"/>
  <c r="BF664"/>
  <c r="T664"/>
  <c r="R664"/>
  <c r="P664"/>
  <c r="BI660"/>
  <c r="BH660"/>
  <c r="BG660"/>
  <c r="BF660"/>
  <c r="T660"/>
  <c r="R660"/>
  <c r="P660"/>
  <c r="BI656"/>
  <c r="BH656"/>
  <c r="BG656"/>
  <c r="BF656"/>
  <c r="T656"/>
  <c r="R656"/>
  <c r="P656"/>
  <c r="BI651"/>
  <c r="BH651"/>
  <c r="BG651"/>
  <c r="BF651"/>
  <c r="T651"/>
  <c r="T650"/>
  <c r="R651"/>
  <c r="R650"/>
  <c r="P651"/>
  <c r="P650"/>
  <c r="BI645"/>
  <c r="BH645"/>
  <c r="BG645"/>
  <c r="BF645"/>
  <c r="T645"/>
  <c r="T633"/>
  <c r="R645"/>
  <c r="R633"/>
  <c r="P645"/>
  <c r="P633"/>
  <c r="BI639"/>
  <c r="BH639"/>
  <c r="BG639"/>
  <c r="BF639"/>
  <c r="T639"/>
  <c r="R639"/>
  <c r="P639"/>
  <c r="BI634"/>
  <c r="BH634"/>
  <c r="BG634"/>
  <c r="BF634"/>
  <c r="T634"/>
  <c r="R634"/>
  <c r="P634"/>
  <c r="BI631"/>
  <c r="BH631"/>
  <c r="BG631"/>
  <c r="BF631"/>
  <c r="T631"/>
  <c r="R631"/>
  <c r="P631"/>
  <c r="BI629"/>
  <c r="BH629"/>
  <c r="BG629"/>
  <c r="BF629"/>
  <c r="T629"/>
  <c r="R629"/>
  <c r="P629"/>
  <c r="BI627"/>
  <c r="BH627"/>
  <c r="BG627"/>
  <c r="BF627"/>
  <c r="T627"/>
  <c r="R627"/>
  <c r="P627"/>
  <c r="BI621"/>
  <c r="BH621"/>
  <c r="BG621"/>
  <c r="BF621"/>
  <c r="T621"/>
  <c r="R621"/>
  <c r="P621"/>
  <c r="BI618"/>
  <c r="BH618"/>
  <c r="BG618"/>
  <c r="BF618"/>
  <c r="T618"/>
  <c r="R618"/>
  <c r="P618"/>
  <c r="BI615"/>
  <c r="BH615"/>
  <c r="BG615"/>
  <c r="BF615"/>
  <c r="T615"/>
  <c r="R615"/>
  <c r="P615"/>
  <c r="BI598"/>
  <c r="BH598"/>
  <c r="BG598"/>
  <c r="BF598"/>
  <c r="T598"/>
  <c r="R598"/>
  <c r="P598"/>
  <c r="BI581"/>
  <c r="BH581"/>
  <c r="BG581"/>
  <c r="BF581"/>
  <c r="T581"/>
  <c r="R581"/>
  <c r="P581"/>
  <c r="BI571"/>
  <c r="BH571"/>
  <c r="BG571"/>
  <c r="BF571"/>
  <c r="T571"/>
  <c r="R571"/>
  <c r="P571"/>
  <c r="BI561"/>
  <c r="BH561"/>
  <c r="BG561"/>
  <c r="BF561"/>
  <c r="T561"/>
  <c r="R561"/>
  <c r="P561"/>
  <c r="BI558"/>
  <c r="BH558"/>
  <c r="BG558"/>
  <c r="BF558"/>
  <c r="T558"/>
  <c r="R558"/>
  <c r="P558"/>
  <c r="BI555"/>
  <c r="BH555"/>
  <c r="BG555"/>
  <c r="BF555"/>
  <c r="T555"/>
  <c r="R555"/>
  <c r="P555"/>
  <c r="BI552"/>
  <c r="BH552"/>
  <c r="BG552"/>
  <c r="BF552"/>
  <c r="T552"/>
  <c r="R552"/>
  <c r="P552"/>
  <c r="BI549"/>
  <c r="BH549"/>
  <c r="BG549"/>
  <c r="BF549"/>
  <c r="T549"/>
  <c r="R549"/>
  <c r="P549"/>
  <c r="BI545"/>
  <c r="BH545"/>
  <c r="BG545"/>
  <c r="BF545"/>
  <c r="T545"/>
  <c r="R545"/>
  <c r="P545"/>
  <c r="BI542"/>
  <c r="BH542"/>
  <c r="BG542"/>
  <c r="BF542"/>
  <c r="T542"/>
  <c r="R542"/>
  <c r="P542"/>
  <c r="BI538"/>
  <c r="BH538"/>
  <c r="BG538"/>
  <c r="BF538"/>
  <c r="T538"/>
  <c r="R538"/>
  <c r="P538"/>
  <c r="BI534"/>
  <c r="BH534"/>
  <c r="BG534"/>
  <c r="BF534"/>
  <c r="T534"/>
  <c r="R534"/>
  <c r="P534"/>
  <c r="BI532"/>
  <c r="BH532"/>
  <c r="BG532"/>
  <c r="BF532"/>
  <c r="T532"/>
  <c r="R532"/>
  <c r="P532"/>
  <c r="BI530"/>
  <c r="BH530"/>
  <c r="BG530"/>
  <c r="BF530"/>
  <c r="T530"/>
  <c r="R530"/>
  <c r="P530"/>
  <c r="BI524"/>
  <c r="BH524"/>
  <c r="BG524"/>
  <c r="BF524"/>
  <c r="T524"/>
  <c r="R524"/>
  <c r="P524"/>
  <c r="BI521"/>
  <c r="BH521"/>
  <c r="BG521"/>
  <c r="BF521"/>
  <c r="T521"/>
  <c r="R521"/>
  <c r="P521"/>
  <c r="BI514"/>
  <c r="BH514"/>
  <c r="BG514"/>
  <c r="BF514"/>
  <c r="T514"/>
  <c r="R514"/>
  <c r="P514"/>
  <c r="BI511"/>
  <c r="BH511"/>
  <c r="BG511"/>
  <c r="BF511"/>
  <c r="T511"/>
  <c r="R511"/>
  <c r="P511"/>
  <c r="BI507"/>
  <c r="BH507"/>
  <c r="BG507"/>
  <c r="BF507"/>
  <c r="T507"/>
  <c r="R507"/>
  <c r="P507"/>
  <c r="BI504"/>
  <c r="BH504"/>
  <c r="BG504"/>
  <c r="BF504"/>
  <c r="T504"/>
  <c r="R504"/>
  <c r="P504"/>
  <c r="BI501"/>
  <c r="BH501"/>
  <c r="BG501"/>
  <c r="BF501"/>
  <c r="T501"/>
  <c r="R501"/>
  <c r="P501"/>
  <c r="BI497"/>
  <c r="BH497"/>
  <c r="BG497"/>
  <c r="BF497"/>
  <c r="T497"/>
  <c r="R497"/>
  <c r="P497"/>
  <c r="BI494"/>
  <c r="BH494"/>
  <c r="BG494"/>
  <c r="BF494"/>
  <c r="T494"/>
  <c r="R494"/>
  <c r="P494"/>
  <c r="BI486"/>
  <c r="BH486"/>
  <c r="BG486"/>
  <c r="BF486"/>
  <c r="T486"/>
  <c r="R486"/>
  <c r="P486"/>
  <c r="BI469"/>
  <c r="BH469"/>
  <c r="BG469"/>
  <c r="BF469"/>
  <c r="T469"/>
  <c r="R469"/>
  <c r="P469"/>
  <c r="BI467"/>
  <c r="BH467"/>
  <c r="BG467"/>
  <c r="BF467"/>
  <c r="T467"/>
  <c r="R467"/>
  <c r="P467"/>
  <c r="BI460"/>
  <c r="BH460"/>
  <c r="BG460"/>
  <c r="BF460"/>
  <c r="T460"/>
  <c r="R460"/>
  <c r="P460"/>
  <c r="BI457"/>
  <c r="BH457"/>
  <c r="BG457"/>
  <c r="BF457"/>
  <c r="T457"/>
  <c r="R457"/>
  <c r="P457"/>
  <c r="BI454"/>
  <c r="BH454"/>
  <c r="BG454"/>
  <c r="BF454"/>
  <c r="T454"/>
  <c r="R454"/>
  <c r="P454"/>
  <c r="BI450"/>
  <c r="BH450"/>
  <c r="BG450"/>
  <c r="BF450"/>
  <c r="T450"/>
  <c r="T449"/>
  <c r="R450"/>
  <c r="R449"/>
  <c r="P450"/>
  <c r="P449"/>
  <c r="BI446"/>
  <c r="BH446"/>
  <c r="BG446"/>
  <c r="BF446"/>
  <c r="T446"/>
  <c r="R446"/>
  <c r="P446"/>
  <c r="BI440"/>
  <c r="BH440"/>
  <c r="BG440"/>
  <c r="BF440"/>
  <c r="T440"/>
  <c r="R440"/>
  <c r="P440"/>
  <c r="BI437"/>
  <c r="BH437"/>
  <c r="BG437"/>
  <c r="BF437"/>
  <c r="T437"/>
  <c r="R437"/>
  <c r="P437"/>
  <c r="BI432"/>
  <c r="BH432"/>
  <c r="BG432"/>
  <c r="BF432"/>
  <c r="T432"/>
  <c r="R432"/>
  <c r="P432"/>
  <c r="BI429"/>
  <c r="BH429"/>
  <c r="BG429"/>
  <c r="BF429"/>
  <c r="T429"/>
  <c r="R429"/>
  <c r="P429"/>
  <c r="BI426"/>
  <c r="BH426"/>
  <c r="BG426"/>
  <c r="BF426"/>
  <c r="T426"/>
  <c r="R426"/>
  <c r="P426"/>
  <c r="BI423"/>
  <c r="BH423"/>
  <c r="BG423"/>
  <c r="BF423"/>
  <c r="T423"/>
  <c r="R423"/>
  <c r="P423"/>
  <c r="BI417"/>
  <c r="BH417"/>
  <c r="BG417"/>
  <c r="BF417"/>
  <c r="T417"/>
  <c r="R417"/>
  <c r="P417"/>
  <c r="BI412"/>
  <c r="BH412"/>
  <c r="BG412"/>
  <c r="BF412"/>
  <c r="T412"/>
  <c r="R412"/>
  <c r="P412"/>
  <c r="BI404"/>
  <c r="BH404"/>
  <c r="BG404"/>
  <c r="BF404"/>
  <c r="T404"/>
  <c r="R404"/>
  <c r="P404"/>
  <c r="BI399"/>
  <c r="BH399"/>
  <c r="BG399"/>
  <c r="BF399"/>
  <c r="T399"/>
  <c r="R399"/>
  <c r="P399"/>
  <c r="BI394"/>
  <c r="BH394"/>
  <c r="BG394"/>
  <c r="BF394"/>
  <c r="T394"/>
  <c r="R394"/>
  <c r="P394"/>
  <c r="BI389"/>
  <c r="BH389"/>
  <c r="BG389"/>
  <c r="BF389"/>
  <c r="T389"/>
  <c r="R389"/>
  <c r="P389"/>
  <c r="BI383"/>
  <c r="BH383"/>
  <c r="BG383"/>
  <c r="BF383"/>
  <c r="T383"/>
  <c r="R383"/>
  <c r="P383"/>
  <c r="BI380"/>
  <c r="BH380"/>
  <c r="BG380"/>
  <c r="BF380"/>
  <c r="T380"/>
  <c r="R380"/>
  <c r="P380"/>
  <c r="BI358"/>
  <c r="BH358"/>
  <c r="BG358"/>
  <c r="BF358"/>
  <c r="T358"/>
  <c r="R358"/>
  <c r="P358"/>
  <c r="BI346"/>
  <c r="BH346"/>
  <c r="BG346"/>
  <c r="BF346"/>
  <c r="T346"/>
  <c r="R346"/>
  <c r="P346"/>
  <c r="BI333"/>
  <c r="BH333"/>
  <c r="BG333"/>
  <c r="BF333"/>
  <c r="T333"/>
  <c r="R333"/>
  <c r="P333"/>
  <c r="BI327"/>
  <c r="BH327"/>
  <c r="BG327"/>
  <c r="BF327"/>
  <c r="T327"/>
  <c r="R327"/>
  <c r="P327"/>
  <c r="BI321"/>
  <c r="BH321"/>
  <c r="BG321"/>
  <c r="BF321"/>
  <c r="T321"/>
  <c r="R321"/>
  <c r="P321"/>
  <c r="BI316"/>
  <c r="BH316"/>
  <c r="BG316"/>
  <c r="BF316"/>
  <c r="T316"/>
  <c r="R316"/>
  <c r="P316"/>
  <c r="BI313"/>
  <c r="BH313"/>
  <c r="BG313"/>
  <c r="BF313"/>
  <c r="T313"/>
  <c r="R313"/>
  <c r="P313"/>
  <c r="BI310"/>
  <c r="BH310"/>
  <c r="BG310"/>
  <c r="BF310"/>
  <c r="T310"/>
  <c r="R310"/>
  <c r="P310"/>
  <c r="BI302"/>
  <c r="BH302"/>
  <c r="BG302"/>
  <c r="BF302"/>
  <c r="T302"/>
  <c r="R302"/>
  <c r="P302"/>
  <c r="BI298"/>
  <c r="BH298"/>
  <c r="BG298"/>
  <c r="BF298"/>
  <c r="T298"/>
  <c r="R298"/>
  <c r="P298"/>
  <c r="BI294"/>
  <c r="BH294"/>
  <c r="BG294"/>
  <c r="BF294"/>
  <c r="T294"/>
  <c r="R294"/>
  <c r="P294"/>
  <c r="BI289"/>
  <c r="BH289"/>
  <c r="BG289"/>
  <c r="BF289"/>
  <c r="T289"/>
  <c r="R289"/>
  <c r="P289"/>
  <c r="BI282"/>
  <c r="BH282"/>
  <c r="BG282"/>
  <c r="BF282"/>
  <c r="T282"/>
  <c r="R282"/>
  <c r="P282"/>
  <c r="BI277"/>
  <c r="BH277"/>
  <c r="BG277"/>
  <c r="BF277"/>
  <c r="T277"/>
  <c r="R277"/>
  <c r="P277"/>
  <c r="BI271"/>
  <c r="BH271"/>
  <c r="BG271"/>
  <c r="BF271"/>
  <c r="T271"/>
  <c r="R271"/>
  <c r="P271"/>
  <c r="BI266"/>
  <c r="BH266"/>
  <c r="BG266"/>
  <c r="BF266"/>
  <c r="T266"/>
  <c r="R266"/>
  <c r="P266"/>
  <c r="BI260"/>
  <c r="BH260"/>
  <c r="BG260"/>
  <c r="BF260"/>
  <c r="T260"/>
  <c r="R260"/>
  <c r="P260"/>
  <c r="BI254"/>
  <c r="BH254"/>
  <c r="BG254"/>
  <c r="BF254"/>
  <c r="T254"/>
  <c r="R254"/>
  <c r="P254"/>
  <c r="BI248"/>
  <c r="BH248"/>
  <c r="BG248"/>
  <c r="BF248"/>
  <c r="T248"/>
  <c r="R248"/>
  <c r="P248"/>
  <c r="BI242"/>
  <c r="BH242"/>
  <c r="BG242"/>
  <c r="BF242"/>
  <c r="T242"/>
  <c r="R242"/>
  <c r="P242"/>
  <c r="BI236"/>
  <c r="BH236"/>
  <c r="BG236"/>
  <c r="BF236"/>
  <c r="T236"/>
  <c r="R236"/>
  <c r="P236"/>
  <c r="BI228"/>
  <c r="BH228"/>
  <c r="BG228"/>
  <c r="BF228"/>
  <c r="T228"/>
  <c r="R228"/>
  <c r="P228"/>
  <c r="BI222"/>
  <c r="BH222"/>
  <c r="BG222"/>
  <c r="BF222"/>
  <c r="T222"/>
  <c r="R222"/>
  <c r="P222"/>
  <c r="BI214"/>
  <c r="BH214"/>
  <c r="BG214"/>
  <c r="BF214"/>
  <c r="T214"/>
  <c r="R214"/>
  <c r="P214"/>
  <c r="BI210"/>
  <c r="BH210"/>
  <c r="BG210"/>
  <c r="BF210"/>
  <c r="T210"/>
  <c r="R210"/>
  <c r="P210"/>
  <c r="BI207"/>
  <c r="BH207"/>
  <c r="BG207"/>
  <c r="BF207"/>
  <c r="T207"/>
  <c r="R207"/>
  <c r="P207"/>
  <c r="BI204"/>
  <c r="BH204"/>
  <c r="BG204"/>
  <c r="BF204"/>
  <c r="T204"/>
  <c r="R204"/>
  <c r="P204"/>
  <c r="BI200"/>
  <c r="BH200"/>
  <c r="BG200"/>
  <c r="BF200"/>
  <c r="T200"/>
  <c r="R200"/>
  <c r="P200"/>
  <c r="BI195"/>
  <c r="BH195"/>
  <c r="BG195"/>
  <c r="BF195"/>
  <c r="T195"/>
  <c r="R195"/>
  <c r="P195"/>
  <c r="BI190"/>
  <c r="BH190"/>
  <c r="BG190"/>
  <c r="BF190"/>
  <c r="T190"/>
  <c r="R190"/>
  <c r="P190"/>
  <c r="BI185"/>
  <c r="BH185"/>
  <c r="BG185"/>
  <c r="BF185"/>
  <c r="T185"/>
  <c r="R185"/>
  <c r="P185"/>
  <c r="BI178"/>
  <c r="BH178"/>
  <c r="BG178"/>
  <c r="BF178"/>
  <c r="T178"/>
  <c r="R178"/>
  <c r="P178"/>
  <c r="BI171"/>
  <c r="BH171"/>
  <c r="BG171"/>
  <c r="BF171"/>
  <c r="T171"/>
  <c r="R171"/>
  <c r="P171"/>
  <c r="BI164"/>
  <c r="BH164"/>
  <c r="BG164"/>
  <c r="BF164"/>
  <c r="T164"/>
  <c r="R164"/>
  <c r="P164"/>
  <c r="BI161"/>
  <c r="BH161"/>
  <c r="BG161"/>
  <c r="BF161"/>
  <c r="T161"/>
  <c r="R161"/>
  <c r="P161"/>
  <c r="BI156"/>
  <c r="BH156"/>
  <c r="BG156"/>
  <c r="BF156"/>
  <c r="T156"/>
  <c r="R156"/>
  <c r="P156"/>
  <c r="BI149"/>
  <c r="BH149"/>
  <c r="BG149"/>
  <c r="BF149"/>
  <c r="T149"/>
  <c r="R149"/>
  <c r="P149"/>
  <c r="J142"/>
  <c r="F142"/>
  <c r="F140"/>
  <c r="E138"/>
  <c r="J95"/>
  <c r="F95"/>
  <c r="F93"/>
  <c r="E91"/>
  <c r="J28"/>
  <c r="E28"/>
  <c r="J96"/>
  <c r="J27"/>
  <c r="J22"/>
  <c r="E22"/>
  <c r="F143"/>
  <c r="J21"/>
  <c r="J16"/>
  <c r="J140"/>
  <c r="E7"/>
  <c r="E85"/>
  <c i="13" r="J41"/>
  <c r="J40"/>
  <c i="1" r="AY111"/>
  <c i="13" r="J39"/>
  <c i="1" r="AX111"/>
  <c i="13" r="BI233"/>
  <c r="BH233"/>
  <c r="BG233"/>
  <c r="BF233"/>
  <c r="T233"/>
  <c r="T232"/>
  <c r="R233"/>
  <c r="R232"/>
  <c r="P233"/>
  <c r="P232"/>
  <c r="BI227"/>
  <c r="BH227"/>
  <c r="BG227"/>
  <c r="BF227"/>
  <c r="T227"/>
  <c r="R227"/>
  <c r="P227"/>
  <c r="BI222"/>
  <c r="BH222"/>
  <c r="BG222"/>
  <c r="BF222"/>
  <c r="T222"/>
  <c r="R222"/>
  <c r="P222"/>
  <c r="BI216"/>
  <c r="BH216"/>
  <c r="BG216"/>
  <c r="BF216"/>
  <c r="T216"/>
  <c r="R216"/>
  <c r="P216"/>
  <c r="BI211"/>
  <c r="BH211"/>
  <c r="BG211"/>
  <c r="BF211"/>
  <c r="T211"/>
  <c r="R211"/>
  <c r="P211"/>
  <c r="BI207"/>
  <c r="BH207"/>
  <c r="BG207"/>
  <c r="BF207"/>
  <c r="T207"/>
  <c r="R207"/>
  <c r="P207"/>
  <c r="BI204"/>
  <c r="BH204"/>
  <c r="BG204"/>
  <c r="BF204"/>
  <c r="T204"/>
  <c r="R204"/>
  <c r="P204"/>
  <c r="BI202"/>
  <c r="BH202"/>
  <c r="BG202"/>
  <c r="BF202"/>
  <c r="T202"/>
  <c r="R202"/>
  <c r="P202"/>
  <c r="BI200"/>
  <c r="BH200"/>
  <c r="BG200"/>
  <c r="BF200"/>
  <c r="T200"/>
  <c r="R200"/>
  <c r="P200"/>
  <c r="BI196"/>
  <c r="BH196"/>
  <c r="BG196"/>
  <c r="BF196"/>
  <c r="T196"/>
  <c r="R196"/>
  <c r="P196"/>
  <c r="BI190"/>
  <c r="BH190"/>
  <c r="BG190"/>
  <c r="BF190"/>
  <c r="T190"/>
  <c r="R190"/>
  <c r="P190"/>
  <c r="BI185"/>
  <c r="BH185"/>
  <c r="BG185"/>
  <c r="BF185"/>
  <c r="T185"/>
  <c r="R185"/>
  <c r="P185"/>
  <c r="BI182"/>
  <c r="BH182"/>
  <c r="BG182"/>
  <c r="BF182"/>
  <c r="T182"/>
  <c r="R182"/>
  <c r="P182"/>
  <c r="BI176"/>
  <c r="BH176"/>
  <c r="BG176"/>
  <c r="BF176"/>
  <c r="T176"/>
  <c r="R176"/>
  <c r="P176"/>
  <c r="BI171"/>
  <c r="BH171"/>
  <c r="BG171"/>
  <c r="BF171"/>
  <c r="T171"/>
  <c r="R171"/>
  <c r="P171"/>
  <c r="BI163"/>
  <c r="BH163"/>
  <c r="BG163"/>
  <c r="BF163"/>
  <c r="T163"/>
  <c r="R163"/>
  <c r="P163"/>
  <c r="BI160"/>
  <c r="BH160"/>
  <c r="BG160"/>
  <c r="BF160"/>
  <c r="T160"/>
  <c r="R160"/>
  <c r="P160"/>
  <c r="BI155"/>
  <c r="BH155"/>
  <c r="BG155"/>
  <c r="BF155"/>
  <c r="T155"/>
  <c r="R155"/>
  <c r="P155"/>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J125"/>
  <c r="F125"/>
  <c r="F123"/>
  <c r="E121"/>
  <c r="J95"/>
  <c r="F95"/>
  <c r="F93"/>
  <c r="E91"/>
  <c r="J28"/>
  <c r="E28"/>
  <c r="J96"/>
  <c r="J27"/>
  <c r="J22"/>
  <c r="E22"/>
  <c r="F126"/>
  <c r="J21"/>
  <c r="J16"/>
  <c r="J93"/>
  <c r="E7"/>
  <c r="E115"/>
  <c i="12" r="T760"/>
  <c r="R760"/>
  <c r="P760"/>
  <c r="BK760"/>
  <c r="J760"/>
  <c r="J107"/>
  <c r="J41"/>
  <c r="J40"/>
  <c i="1" r="AY109"/>
  <c i="12" r="J39"/>
  <c i="1" r="AX109"/>
  <c i="12" r="BI813"/>
  <c r="BH813"/>
  <c r="BG813"/>
  <c r="BF813"/>
  <c r="T813"/>
  <c r="T812"/>
  <c r="R813"/>
  <c r="R812"/>
  <c r="P813"/>
  <c r="P812"/>
  <c r="BI806"/>
  <c r="BH806"/>
  <c r="BG806"/>
  <c r="BF806"/>
  <c r="T806"/>
  <c r="R806"/>
  <c r="P806"/>
  <c r="BI800"/>
  <c r="BH800"/>
  <c r="BG800"/>
  <c r="BF800"/>
  <c r="T800"/>
  <c r="R800"/>
  <c r="P800"/>
  <c r="BI794"/>
  <c r="BH794"/>
  <c r="BG794"/>
  <c r="BF794"/>
  <c r="T794"/>
  <c r="R794"/>
  <c r="P794"/>
  <c r="BI789"/>
  <c r="BH789"/>
  <c r="BG789"/>
  <c r="BF789"/>
  <c r="T789"/>
  <c r="R789"/>
  <c r="P789"/>
  <c r="BI761"/>
  <c r="BH761"/>
  <c r="BG761"/>
  <c r="BF761"/>
  <c r="T761"/>
  <c r="R761"/>
  <c r="P761"/>
  <c r="BI758"/>
  <c r="BH758"/>
  <c r="BG758"/>
  <c r="BF758"/>
  <c r="T758"/>
  <c r="R758"/>
  <c r="P758"/>
  <c r="BI748"/>
  <c r="BH748"/>
  <c r="BG748"/>
  <c r="BF748"/>
  <c r="T748"/>
  <c r="R748"/>
  <c r="P748"/>
  <c r="BI743"/>
  <c r="BH743"/>
  <c r="BG743"/>
  <c r="BF743"/>
  <c r="T743"/>
  <c r="R743"/>
  <c r="P743"/>
  <c r="BI738"/>
  <c r="BH738"/>
  <c r="BG738"/>
  <c r="BF738"/>
  <c r="T738"/>
  <c r="R738"/>
  <c r="P738"/>
  <c r="BI735"/>
  <c r="BH735"/>
  <c r="BG735"/>
  <c r="BF735"/>
  <c r="T735"/>
  <c r="R735"/>
  <c r="P735"/>
  <c r="BI732"/>
  <c r="BH732"/>
  <c r="BG732"/>
  <c r="BF732"/>
  <c r="T732"/>
  <c r="R732"/>
  <c r="P732"/>
  <c r="BI729"/>
  <c r="BH729"/>
  <c r="BG729"/>
  <c r="BF729"/>
  <c r="T729"/>
  <c r="R729"/>
  <c r="P729"/>
  <c r="BI726"/>
  <c r="BH726"/>
  <c r="BG726"/>
  <c r="BF726"/>
  <c r="T726"/>
  <c r="R726"/>
  <c r="P726"/>
  <c r="BI723"/>
  <c r="BH723"/>
  <c r="BG723"/>
  <c r="BF723"/>
  <c r="T723"/>
  <c r="R723"/>
  <c r="P723"/>
  <c r="BI720"/>
  <c r="BH720"/>
  <c r="BG720"/>
  <c r="BF720"/>
  <c r="T720"/>
  <c r="R720"/>
  <c r="P720"/>
  <c r="BI709"/>
  <c r="BH709"/>
  <c r="BG709"/>
  <c r="BF709"/>
  <c r="T709"/>
  <c r="R709"/>
  <c r="P709"/>
  <c r="BI698"/>
  <c r="BH698"/>
  <c r="BG698"/>
  <c r="BF698"/>
  <c r="T698"/>
  <c r="R698"/>
  <c r="P698"/>
  <c r="BI696"/>
  <c r="BH696"/>
  <c r="BG696"/>
  <c r="BF696"/>
  <c r="T696"/>
  <c r="R696"/>
  <c r="P696"/>
  <c r="BI685"/>
  <c r="BH685"/>
  <c r="BG685"/>
  <c r="BF685"/>
  <c r="T685"/>
  <c r="R685"/>
  <c r="P685"/>
  <c r="BI683"/>
  <c r="BH683"/>
  <c r="BG683"/>
  <c r="BF683"/>
  <c r="T683"/>
  <c r="R683"/>
  <c r="P683"/>
  <c r="BI677"/>
  <c r="BH677"/>
  <c r="BG677"/>
  <c r="BF677"/>
  <c r="T677"/>
  <c r="R677"/>
  <c r="P677"/>
  <c r="BI675"/>
  <c r="BH675"/>
  <c r="BG675"/>
  <c r="BF675"/>
  <c r="T675"/>
  <c r="R675"/>
  <c r="P675"/>
  <c r="BI670"/>
  <c r="BH670"/>
  <c r="BG670"/>
  <c r="BF670"/>
  <c r="T670"/>
  <c r="R670"/>
  <c r="P670"/>
  <c r="BI664"/>
  <c r="BH664"/>
  <c r="BG664"/>
  <c r="BF664"/>
  <c r="T664"/>
  <c r="R664"/>
  <c r="P664"/>
  <c r="BI645"/>
  <c r="BH645"/>
  <c r="BG645"/>
  <c r="BF645"/>
  <c r="T645"/>
  <c r="R645"/>
  <c r="P645"/>
  <c r="BI626"/>
  <c r="BH626"/>
  <c r="BG626"/>
  <c r="BF626"/>
  <c r="T626"/>
  <c r="R626"/>
  <c r="P626"/>
  <c r="BI621"/>
  <c r="BH621"/>
  <c r="BG621"/>
  <c r="BF621"/>
  <c r="T621"/>
  <c r="R621"/>
  <c r="P621"/>
  <c r="BI616"/>
  <c r="BH616"/>
  <c r="BG616"/>
  <c r="BF616"/>
  <c r="T616"/>
  <c r="R616"/>
  <c r="P616"/>
  <c r="BI609"/>
  <c r="BH609"/>
  <c r="BG609"/>
  <c r="BF609"/>
  <c r="T609"/>
  <c r="R609"/>
  <c r="P609"/>
  <c r="BI603"/>
  <c r="BH603"/>
  <c r="BG603"/>
  <c r="BF603"/>
  <c r="T603"/>
  <c r="R603"/>
  <c r="P603"/>
  <c r="BI585"/>
  <c r="BH585"/>
  <c r="BG585"/>
  <c r="BF585"/>
  <c r="T585"/>
  <c r="R585"/>
  <c r="P585"/>
  <c r="BI578"/>
  <c r="BH578"/>
  <c r="BG578"/>
  <c r="BF578"/>
  <c r="T578"/>
  <c r="T577"/>
  <c r="R578"/>
  <c r="R577"/>
  <c r="P578"/>
  <c r="P577"/>
  <c r="BI572"/>
  <c r="BH572"/>
  <c r="BG572"/>
  <c r="BF572"/>
  <c r="T572"/>
  <c r="T566"/>
  <c r="R572"/>
  <c r="R566"/>
  <c r="P572"/>
  <c r="P566"/>
  <c r="BI567"/>
  <c r="BH567"/>
  <c r="BG567"/>
  <c r="BF567"/>
  <c r="T567"/>
  <c r="R567"/>
  <c r="P567"/>
  <c r="BI561"/>
  <c r="BH561"/>
  <c r="BG561"/>
  <c r="BF561"/>
  <c r="T561"/>
  <c r="R561"/>
  <c r="P561"/>
  <c r="BI556"/>
  <c r="BH556"/>
  <c r="BG556"/>
  <c r="BF556"/>
  <c r="T556"/>
  <c r="R556"/>
  <c r="P556"/>
  <c r="BI520"/>
  <c r="BH520"/>
  <c r="BG520"/>
  <c r="BF520"/>
  <c r="T520"/>
  <c r="R520"/>
  <c r="P520"/>
  <c r="BI502"/>
  <c r="BH502"/>
  <c r="BG502"/>
  <c r="BF502"/>
  <c r="T502"/>
  <c r="R502"/>
  <c r="P502"/>
  <c r="BI499"/>
  <c r="BH499"/>
  <c r="BG499"/>
  <c r="BF499"/>
  <c r="T499"/>
  <c r="R499"/>
  <c r="P499"/>
  <c r="BI493"/>
  <c r="BH493"/>
  <c r="BG493"/>
  <c r="BF493"/>
  <c r="T493"/>
  <c r="R493"/>
  <c r="P493"/>
  <c r="BI488"/>
  <c r="BH488"/>
  <c r="BG488"/>
  <c r="BF488"/>
  <c r="T488"/>
  <c r="R488"/>
  <c r="P488"/>
  <c r="BI484"/>
  <c r="BH484"/>
  <c r="BG484"/>
  <c r="BF484"/>
  <c r="T484"/>
  <c r="R484"/>
  <c r="P484"/>
  <c r="BI475"/>
  <c r="BH475"/>
  <c r="BG475"/>
  <c r="BF475"/>
  <c r="T475"/>
  <c r="R475"/>
  <c r="P475"/>
  <c r="BI470"/>
  <c r="BH470"/>
  <c r="BG470"/>
  <c r="BF470"/>
  <c r="T470"/>
  <c r="R470"/>
  <c r="P470"/>
  <c r="BI465"/>
  <c r="BH465"/>
  <c r="BG465"/>
  <c r="BF465"/>
  <c r="T465"/>
  <c r="R465"/>
  <c r="P465"/>
  <c r="BI456"/>
  <c r="BH456"/>
  <c r="BG456"/>
  <c r="BF456"/>
  <c r="T456"/>
  <c r="R456"/>
  <c r="P456"/>
  <c r="BI447"/>
  <c r="BH447"/>
  <c r="BG447"/>
  <c r="BF447"/>
  <c r="T447"/>
  <c r="R447"/>
  <c r="P447"/>
  <c r="BI441"/>
  <c r="BH441"/>
  <c r="BG441"/>
  <c r="BF441"/>
  <c r="T441"/>
  <c r="R441"/>
  <c r="P441"/>
  <c r="BI434"/>
  <c r="BH434"/>
  <c r="BG434"/>
  <c r="BF434"/>
  <c r="T434"/>
  <c r="R434"/>
  <c r="P434"/>
  <c r="BI427"/>
  <c r="BH427"/>
  <c r="BG427"/>
  <c r="BF427"/>
  <c r="T427"/>
  <c r="R427"/>
  <c r="P427"/>
  <c r="BI419"/>
  <c r="BH419"/>
  <c r="BG419"/>
  <c r="BF419"/>
  <c r="T419"/>
  <c r="R419"/>
  <c r="P419"/>
  <c r="BI413"/>
  <c r="BH413"/>
  <c r="BG413"/>
  <c r="BF413"/>
  <c r="T413"/>
  <c r="R413"/>
  <c r="P413"/>
  <c r="BI407"/>
  <c r="BH407"/>
  <c r="BG407"/>
  <c r="BF407"/>
  <c r="T407"/>
  <c r="R407"/>
  <c r="P407"/>
  <c r="BI401"/>
  <c r="BH401"/>
  <c r="BG401"/>
  <c r="BF401"/>
  <c r="T401"/>
  <c r="R401"/>
  <c r="P401"/>
  <c r="BI394"/>
  <c r="BH394"/>
  <c r="BG394"/>
  <c r="BF394"/>
  <c r="T394"/>
  <c r="R394"/>
  <c r="P394"/>
  <c r="BI388"/>
  <c r="BH388"/>
  <c r="BG388"/>
  <c r="BF388"/>
  <c r="T388"/>
  <c r="R388"/>
  <c r="P388"/>
  <c r="BI380"/>
  <c r="BH380"/>
  <c r="BG380"/>
  <c r="BF380"/>
  <c r="T380"/>
  <c r="R380"/>
  <c r="P380"/>
  <c r="BI374"/>
  <c r="BH374"/>
  <c r="BG374"/>
  <c r="BF374"/>
  <c r="T374"/>
  <c r="R374"/>
  <c r="P374"/>
  <c r="BI364"/>
  <c r="BH364"/>
  <c r="BG364"/>
  <c r="BF364"/>
  <c r="T364"/>
  <c r="R364"/>
  <c r="P364"/>
  <c r="BI359"/>
  <c r="BH359"/>
  <c r="BG359"/>
  <c r="BF359"/>
  <c r="T359"/>
  <c r="R359"/>
  <c r="P359"/>
  <c r="BI354"/>
  <c r="BH354"/>
  <c r="BG354"/>
  <c r="BF354"/>
  <c r="T354"/>
  <c r="R354"/>
  <c r="P354"/>
  <c r="BI344"/>
  <c r="BH344"/>
  <c r="BG344"/>
  <c r="BF344"/>
  <c r="T344"/>
  <c r="R344"/>
  <c r="P344"/>
  <c r="BI332"/>
  <c r="BH332"/>
  <c r="BG332"/>
  <c r="BF332"/>
  <c r="T332"/>
  <c r="R332"/>
  <c r="P332"/>
  <c r="BI253"/>
  <c r="BH253"/>
  <c r="BG253"/>
  <c r="BF253"/>
  <c r="T253"/>
  <c r="R253"/>
  <c r="P253"/>
  <c r="BI248"/>
  <c r="BH248"/>
  <c r="BG248"/>
  <c r="BF248"/>
  <c r="T248"/>
  <c r="R248"/>
  <c r="P248"/>
  <c r="BI243"/>
  <c r="BH243"/>
  <c r="BG243"/>
  <c r="BF243"/>
  <c r="T243"/>
  <c r="R243"/>
  <c r="P243"/>
  <c r="BI238"/>
  <c r="BH238"/>
  <c r="BG238"/>
  <c r="BF238"/>
  <c r="T238"/>
  <c r="R238"/>
  <c r="P238"/>
  <c r="BI233"/>
  <c r="BH233"/>
  <c r="BG233"/>
  <c r="BF233"/>
  <c r="T233"/>
  <c r="R233"/>
  <c r="P233"/>
  <c r="BI228"/>
  <c r="BH228"/>
  <c r="BG228"/>
  <c r="BF228"/>
  <c r="T228"/>
  <c r="R228"/>
  <c r="P228"/>
  <c r="BI223"/>
  <c r="BH223"/>
  <c r="BG223"/>
  <c r="BF223"/>
  <c r="T223"/>
  <c r="R223"/>
  <c r="P223"/>
  <c r="BI218"/>
  <c r="BH218"/>
  <c r="BG218"/>
  <c r="BF218"/>
  <c r="T218"/>
  <c r="R218"/>
  <c r="P218"/>
  <c r="BI213"/>
  <c r="BH213"/>
  <c r="BG213"/>
  <c r="BF213"/>
  <c r="T213"/>
  <c r="R213"/>
  <c r="P213"/>
  <c r="BI208"/>
  <c r="BH208"/>
  <c r="BG208"/>
  <c r="BF208"/>
  <c r="T208"/>
  <c r="R208"/>
  <c r="P208"/>
  <c r="BI203"/>
  <c r="BH203"/>
  <c r="BG203"/>
  <c r="BF203"/>
  <c r="T203"/>
  <c r="R203"/>
  <c r="P203"/>
  <c r="BI197"/>
  <c r="BH197"/>
  <c r="BG197"/>
  <c r="BF197"/>
  <c r="T197"/>
  <c r="R197"/>
  <c r="P197"/>
  <c r="BI189"/>
  <c r="BH189"/>
  <c r="BG189"/>
  <c r="BF189"/>
  <c r="T189"/>
  <c r="R189"/>
  <c r="P189"/>
  <c r="BI181"/>
  <c r="BH181"/>
  <c r="BG181"/>
  <c r="BF181"/>
  <c r="T181"/>
  <c r="R181"/>
  <c r="P181"/>
  <c r="BI173"/>
  <c r="BH173"/>
  <c r="BG173"/>
  <c r="BF173"/>
  <c r="T173"/>
  <c r="R173"/>
  <c r="P173"/>
  <c r="BI166"/>
  <c r="BH166"/>
  <c r="BG166"/>
  <c r="BF166"/>
  <c r="T166"/>
  <c r="R166"/>
  <c r="P166"/>
  <c r="BI160"/>
  <c r="BH160"/>
  <c r="BG160"/>
  <c r="BF160"/>
  <c r="T160"/>
  <c r="R160"/>
  <c r="P160"/>
  <c r="BI152"/>
  <c r="BH152"/>
  <c r="BG152"/>
  <c r="BF152"/>
  <c r="T152"/>
  <c r="R152"/>
  <c r="P152"/>
  <c r="BI144"/>
  <c r="BH144"/>
  <c r="BG144"/>
  <c r="BF144"/>
  <c r="T144"/>
  <c r="R144"/>
  <c r="P144"/>
  <c r="BI136"/>
  <c r="BH136"/>
  <c r="BG136"/>
  <c r="BF136"/>
  <c r="T136"/>
  <c r="R136"/>
  <c r="P136"/>
  <c r="J129"/>
  <c r="F129"/>
  <c r="F127"/>
  <c r="E125"/>
  <c r="J95"/>
  <c r="F95"/>
  <c r="F93"/>
  <c r="E91"/>
  <c r="J28"/>
  <c r="E28"/>
  <c r="J130"/>
  <c r="J27"/>
  <c r="J22"/>
  <c r="E22"/>
  <c r="F130"/>
  <c r="J21"/>
  <c r="J16"/>
  <c r="J93"/>
  <c r="E7"/>
  <c r="E119"/>
  <c i="11" r="J41"/>
  <c r="J40"/>
  <c i="1" r="AY108"/>
  <c i="11" r="J39"/>
  <c i="1" r="AX108"/>
  <c i="11" r="BI1115"/>
  <c r="BH1115"/>
  <c r="BG1115"/>
  <c r="BF1115"/>
  <c r="T1115"/>
  <c r="T1114"/>
  <c r="R1115"/>
  <c r="R1114"/>
  <c r="P1115"/>
  <c r="P1114"/>
  <c r="BI1108"/>
  <c r="BH1108"/>
  <c r="BG1108"/>
  <c r="BF1108"/>
  <c r="T1108"/>
  <c r="R1108"/>
  <c r="P1108"/>
  <c r="BI1102"/>
  <c r="BH1102"/>
  <c r="BG1102"/>
  <c r="BF1102"/>
  <c r="T1102"/>
  <c r="R1102"/>
  <c r="P1102"/>
  <c r="BI1097"/>
  <c r="BH1097"/>
  <c r="BG1097"/>
  <c r="BF1097"/>
  <c r="T1097"/>
  <c r="R1097"/>
  <c r="P1097"/>
  <c r="BI1091"/>
  <c r="BH1091"/>
  <c r="BG1091"/>
  <c r="BF1091"/>
  <c r="T1091"/>
  <c r="R1091"/>
  <c r="P1091"/>
  <c r="BI1086"/>
  <c r="BH1086"/>
  <c r="BG1086"/>
  <c r="BF1086"/>
  <c r="T1086"/>
  <c r="R1086"/>
  <c r="P1086"/>
  <c r="BI1058"/>
  <c r="BH1058"/>
  <c r="BG1058"/>
  <c r="BF1058"/>
  <c r="T1058"/>
  <c r="T1057"/>
  <c r="R1058"/>
  <c r="R1057"/>
  <c r="P1058"/>
  <c r="P1057"/>
  <c r="BI1054"/>
  <c r="BH1054"/>
  <c r="BG1054"/>
  <c r="BF1054"/>
  <c r="T1054"/>
  <c r="R1054"/>
  <c r="P1054"/>
  <c r="BI1044"/>
  <c r="BH1044"/>
  <c r="BG1044"/>
  <c r="BF1044"/>
  <c r="T1044"/>
  <c r="R1044"/>
  <c r="P1044"/>
  <c r="BI1034"/>
  <c r="BH1034"/>
  <c r="BG1034"/>
  <c r="BF1034"/>
  <c r="T1034"/>
  <c r="R1034"/>
  <c r="P1034"/>
  <c r="BI1024"/>
  <c r="BH1024"/>
  <c r="BG1024"/>
  <c r="BF1024"/>
  <c r="T1024"/>
  <c r="R1024"/>
  <c r="P1024"/>
  <c r="BI1014"/>
  <c r="BH1014"/>
  <c r="BG1014"/>
  <c r="BF1014"/>
  <c r="T1014"/>
  <c r="R1014"/>
  <c r="P1014"/>
  <c r="BI1004"/>
  <c r="BH1004"/>
  <c r="BG1004"/>
  <c r="BF1004"/>
  <c r="T1004"/>
  <c r="R1004"/>
  <c r="P1004"/>
  <c r="BI994"/>
  <c r="BH994"/>
  <c r="BG994"/>
  <c r="BF994"/>
  <c r="T994"/>
  <c r="R994"/>
  <c r="P994"/>
  <c r="BI984"/>
  <c r="BH984"/>
  <c r="BG984"/>
  <c r="BF984"/>
  <c r="T984"/>
  <c r="R984"/>
  <c r="P984"/>
  <c r="BI974"/>
  <c r="BH974"/>
  <c r="BG974"/>
  <c r="BF974"/>
  <c r="T974"/>
  <c r="R974"/>
  <c r="P974"/>
  <c r="BI972"/>
  <c r="BH972"/>
  <c r="BG972"/>
  <c r="BF972"/>
  <c r="T972"/>
  <c r="R972"/>
  <c r="P972"/>
  <c r="BI970"/>
  <c r="BH970"/>
  <c r="BG970"/>
  <c r="BF970"/>
  <c r="T970"/>
  <c r="R970"/>
  <c r="P970"/>
  <c r="BI965"/>
  <c r="BH965"/>
  <c r="BG965"/>
  <c r="BF965"/>
  <c r="T965"/>
  <c r="R965"/>
  <c r="P965"/>
  <c r="BI959"/>
  <c r="BH959"/>
  <c r="BG959"/>
  <c r="BF959"/>
  <c r="T959"/>
  <c r="R959"/>
  <c r="P959"/>
  <c r="BI957"/>
  <c r="BH957"/>
  <c r="BG957"/>
  <c r="BF957"/>
  <c r="T957"/>
  <c r="R957"/>
  <c r="P957"/>
  <c r="BI954"/>
  <c r="BH954"/>
  <c r="BG954"/>
  <c r="BF954"/>
  <c r="T954"/>
  <c r="R954"/>
  <c r="P954"/>
  <c r="BI952"/>
  <c r="BH952"/>
  <c r="BG952"/>
  <c r="BF952"/>
  <c r="T952"/>
  <c r="R952"/>
  <c r="P952"/>
  <c r="BI949"/>
  <c r="BH949"/>
  <c r="BG949"/>
  <c r="BF949"/>
  <c r="T949"/>
  <c r="R949"/>
  <c r="P949"/>
  <c r="BI945"/>
  <c r="BH945"/>
  <c r="BG945"/>
  <c r="BF945"/>
  <c r="T945"/>
  <c r="R945"/>
  <c r="P945"/>
  <c r="BI942"/>
  <c r="BH942"/>
  <c r="BG942"/>
  <c r="BF942"/>
  <c r="T942"/>
  <c r="R942"/>
  <c r="P942"/>
  <c r="BI931"/>
  <c r="BH931"/>
  <c r="BG931"/>
  <c r="BF931"/>
  <c r="T931"/>
  <c r="R931"/>
  <c r="P931"/>
  <c r="BI929"/>
  <c r="BH929"/>
  <c r="BG929"/>
  <c r="BF929"/>
  <c r="T929"/>
  <c r="R929"/>
  <c r="P929"/>
  <c r="BI918"/>
  <c r="BH918"/>
  <c r="BG918"/>
  <c r="BF918"/>
  <c r="T918"/>
  <c r="R918"/>
  <c r="P918"/>
  <c r="BI915"/>
  <c r="BH915"/>
  <c r="BG915"/>
  <c r="BF915"/>
  <c r="T915"/>
  <c r="R915"/>
  <c r="P915"/>
  <c r="BI910"/>
  <c r="BH910"/>
  <c r="BG910"/>
  <c r="BF910"/>
  <c r="T910"/>
  <c r="R910"/>
  <c r="P910"/>
  <c r="BI904"/>
  <c r="BH904"/>
  <c r="BG904"/>
  <c r="BF904"/>
  <c r="T904"/>
  <c r="R904"/>
  <c r="P904"/>
  <c r="BI900"/>
  <c r="BH900"/>
  <c r="BG900"/>
  <c r="BF900"/>
  <c r="T900"/>
  <c r="R900"/>
  <c r="P900"/>
  <c r="BI878"/>
  <c r="BH878"/>
  <c r="BG878"/>
  <c r="BF878"/>
  <c r="T878"/>
  <c r="R878"/>
  <c r="P878"/>
  <c r="BI859"/>
  <c r="BH859"/>
  <c r="BG859"/>
  <c r="BF859"/>
  <c r="T859"/>
  <c r="R859"/>
  <c r="P859"/>
  <c r="BI854"/>
  <c r="BH854"/>
  <c r="BG854"/>
  <c r="BF854"/>
  <c r="T854"/>
  <c r="R854"/>
  <c r="P854"/>
  <c r="BI849"/>
  <c r="BH849"/>
  <c r="BG849"/>
  <c r="BF849"/>
  <c r="T849"/>
  <c r="R849"/>
  <c r="P849"/>
  <c r="BI842"/>
  <c r="BH842"/>
  <c r="BG842"/>
  <c r="BF842"/>
  <c r="T842"/>
  <c r="R842"/>
  <c r="P842"/>
  <c r="BI836"/>
  <c r="BH836"/>
  <c r="BG836"/>
  <c r="BF836"/>
  <c r="T836"/>
  <c r="R836"/>
  <c r="P836"/>
  <c r="BI816"/>
  <c r="BH816"/>
  <c r="BG816"/>
  <c r="BF816"/>
  <c r="T816"/>
  <c r="R816"/>
  <c r="P816"/>
  <c r="BI807"/>
  <c r="BH807"/>
  <c r="BG807"/>
  <c r="BF807"/>
  <c r="T807"/>
  <c r="R807"/>
  <c r="P807"/>
  <c r="BI802"/>
  <c r="BH802"/>
  <c r="BG802"/>
  <c r="BF802"/>
  <c r="T802"/>
  <c r="R802"/>
  <c r="P802"/>
  <c r="BI796"/>
  <c r="BH796"/>
  <c r="BG796"/>
  <c r="BF796"/>
  <c r="T796"/>
  <c r="R796"/>
  <c r="P796"/>
  <c r="BI790"/>
  <c r="BH790"/>
  <c r="BG790"/>
  <c r="BF790"/>
  <c r="T790"/>
  <c r="R790"/>
  <c r="P790"/>
  <c r="BI785"/>
  <c r="BH785"/>
  <c r="BG785"/>
  <c r="BF785"/>
  <c r="T785"/>
  <c r="R785"/>
  <c r="P785"/>
  <c r="BI779"/>
  <c r="BH779"/>
  <c r="BG779"/>
  <c r="BF779"/>
  <c r="T779"/>
  <c r="R779"/>
  <c r="P779"/>
  <c r="BI774"/>
  <c r="BH774"/>
  <c r="BG774"/>
  <c r="BF774"/>
  <c r="T774"/>
  <c r="R774"/>
  <c r="P774"/>
  <c r="BI738"/>
  <c r="BH738"/>
  <c r="BG738"/>
  <c r="BF738"/>
  <c r="T738"/>
  <c r="R738"/>
  <c r="P738"/>
  <c r="BI720"/>
  <c r="BH720"/>
  <c r="BG720"/>
  <c r="BF720"/>
  <c r="T720"/>
  <c r="R720"/>
  <c r="P720"/>
  <c r="BI717"/>
  <c r="BH717"/>
  <c r="BG717"/>
  <c r="BF717"/>
  <c r="T717"/>
  <c r="R717"/>
  <c r="P717"/>
  <c r="BI711"/>
  <c r="BH711"/>
  <c r="BG711"/>
  <c r="BF711"/>
  <c r="T711"/>
  <c r="R711"/>
  <c r="P711"/>
  <c r="BI706"/>
  <c r="BH706"/>
  <c r="BG706"/>
  <c r="BF706"/>
  <c r="T706"/>
  <c r="R706"/>
  <c r="P706"/>
  <c r="BI702"/>
  <c r="BH702"/>
  <c r="BG702"/>
  <c r="BF702"/>
  <c r="T702"/>
  <c r="R702"/>
  <c r="P702"/>
  <c r="BI693"/>
  <c r="BH693"/>
  <c r="BG693"/>
  <c r="BF693"/>
  <c r="T693"/>
  <c r="R693"/>
  <c r="P693"/>
  <c r="BI688"/>
  <c r="BH688"/>
  <c r="BG688"/>
  <c r="BF688"/>
  <c r="T688"/>
  <c r="R688"/>
  <c r="P688"/>
  <c r="BI683"/>
  <c r="BH683"/>
  <c r="BG683"/>
  <c r="BF683"/>
  <c r="T683"/>
  <c r="R683"/>
  <c r="P683"/>
  <c r="BI673"/>
  <c r="BH673"/>
  <c r="BG673"/>
  <c r="BF673"/>
  <c r="T673"/>
  <c r="R673"/>
  <c r="P673"/>
  <c r="BI669"/>
  <c r="BH669"/>
  <c r="BG669"/>
  <c r="BF669"/>
  <c r="T669"/>
  <c r="R669"/>
  <c r="P669"/>
  <c r="BI660"/>
  <c r="BH660"/>
  <c r="BG660"/>
  <c r="BF660"/>
  <c r="T660"/>
  <c r="R660"/>
  <c r="P660"/>
  <c r="BI651"/>
  <c r="BH651"/>
  <c r="BG651"/>
  <c r="BF651"/>
  <c r="T651"/>
  <c r="R651"/>
  <c r="P651"/>
  <c r="BI645"/>
  <c r="BH645"/>
  <c r="BG645"/>
  <c r="BF645"/>
  <c r="T645"/>
  <c r="R645"/>
  <c r="P645"/>
  <c r="BI638"/>
  <c r="BH638"/>
  <c r="BG638"/>
  <c r="BF638"/>
  <c r="T638"/>
  <c r="R638"/>
  <c r="P638"/>
  <c r="BI631"/>
  <c r="BH631"/>
  <c r="BG631"/>
  <c r="BF631"/>
  <c r="T631"/>
  <c r="R631"/>
  <c r="P631"/>
  <c r="BI623"/>
  <c r="BH623"/>
  <c r="BG623"/>
  <c r="BF623"/>
  <c r="T623"/>
  <c r="R623"/>
  <c r="P623"/>
  <c r="BI617"/>
  <c r="BH617"/>
  <c r="BG617"/>
  <c r="BF617"/>
  <c r="T617"/>
  <c r="R617"/>
  <c r="P617"/>
  <c r="BI611"/>
  <c r="BH611"/>
  <c r="BG611"/>
  <c r="BF611"/>
  <c r="T611"/>
  <c r="R611"/>
  <c r="P611"/>
  <c r="BI605"/>
  <c r="BH605"/>
  <c r="BG605"/>
  <c r="BF605"/>
  <c r="T605"/>
  <c r="R605"/>
  <c r="P605"/>
  <c r="BI596"/>
  <c r="BH596"/>
  <c r="BG596"/>
  <c r="BF596"/>
  <c r="T596"/>
  <c r="R596"/>
  <c r="P596"/>
  <c r="BI590"/>
  <c r="BH590"/>
  <c r="BG590"/>
  <c r="BF590"/>
  <c r="T590"/>
  <c r="R590"/>
  <c r="P590"/>
  <c r="BI580"/>
  <c r="BH580"/>
  <c r="BG580"/>
  <c r="BF580"/>
  <c r="T580"/>
  <c r="R580"/>
  <c r="P580"/>
  <c r="BI574"/>
  <c r="BH574"/>
  <c r="BG574"/>
  <c r="BF574"/>
  <c r="T574"/>
  <c r="R574"/>
  <c r="P574"/>
  <c r="BI564"/>
  <c r="BH564"/>
  <c r="BG564"/>
  <c r="BF564"/>
  <c r="T564"/>
  <c r="R564"/>
  <c r="P564"/>
  <c r="BI559"/>
  <c r="BH559"/>
  <c r="BG559"/>
  <c r="BF559"/>
  <c r="T559"/>
  <c r="R559"/>
  <c r="P559"/>
  <c r="BI554"/>
  <c r="BH554"/>
  <c r="BG554"/>
  <c r="BF554"/>
  <c r="T554"/>
  <c r="R554"/>
  <c r="P554"/>
  <c r="BI543"/>
  <c r="BH543"/>
  <c r="BG543"/>
  <c r="BF543"/>
  <c r="T543"/>
  <c r="R543"/>
  <c r="P543"/>
  <c r="BI538"/>
  <c r="BH538"/>
  <c r="BG538"/>
  <c r="BF538"/>
  <c r="T538"/>
  <c r="R538"/>
  <c r="P538"/>
  <c r="BI527"/>
  <c r="BH527"/>
  <c r="BG527"/>
  <c r="BF527"/>
  <c r="T527"/>
  <c r="R527"/>
  <c r="P527"/>
  <c r="BI522"/>
  <c r="BH522"/>
  <c r="BG522"/>
  <c r="BF522"/>
  <c r="T522"/>
  <c r="R522"/>
  <c r="P522"/>
  <c r="BI517"/>
  <c r="BH517"/>
  <c r="BG517"/>
  <c r="BF517"/>
  <c r="T517"/>
  <c r="R517"/>
  <c r="P517"/>
  <c r="BI512"/>
  <c r="BH512"/>
  <c r="BG512"/>
  <c r="BF512"/>
  <c r="T512"/>
  <c r="R512"/>
  <c r="P512"/>
  <c r="BI505"/>
  <c r="BH505"/>
  <c r="BG505"/>
  <c r="BF505"/>
  <c r="T505"/>
  <c r="R505"/>
  <c r="P505"/>
  <c r="BI481"/>
  <c r="BH481"/>
  <c r="BG481"/>
  <c r="BF481"/>
  <c r="T481"/>
  <c r="R481"/>
  <c r="P481"/>
  <c r="BI462"/>
  <c r="BH462"/>
  <c r="BG462"/>
  <c r="BF462"/>
  <c r="T462"/>
  <c r="R462"/>
  <c r="P462"/>
  <c r="BI322"/>
  <c r="BH322"/>
  <c r="BG322"/>
  <c r="BF322"/>
  <c r="T322"/>
  <c r="R322"/>
  <c r="P322"/>
  <c r="BI317"/>
  <c r="BH317"/>
  <c r="BG317"/>
  <c r="BF317"/>
  <c r="T317"/>
  <c r="R317"/>
  <c r="P317"/>
  <c r="BI312"/>
  <c r="BH312"/>
  <c r="BG312"/>
  <c r="BF312"/>
  <c r="T312"/>
  <c r="R312"/>
  <c r="P312"/>
  <c r="BI307"/>
  <c r="BH307"/>
  <c r="BG307"/>
  <c r="BF307"/>
  <c r="T307"/>
  <c r="R307"/>
  <c r="P307"/>
  <c r="BI302"/>
  <c r="BH302"/>
  <c r="BG302"/>
  <c r="BF302"/>
  <c r="T302"/>
  <c r="R302"/>
  <c r="P302"/>
  <c r="BI297"/>
  <c r="BH297"/>
  <c r="BG297"/>
  <c r="BF297"/>
  <c r="T297"/>
  <c r="R297"/>
  <c r="P297"/>
  <c r="BI292"/>
  <c r="BH292"/>
  <c r="BG292"/>
  <c r="BF292"/>
  <c r="T292"/>
  <c r="R292"/>
  <c r="P292"/>
  <c r="BI287"/>
  <c r="BH287"/>
  <c r="BG287"/>
  <c r="BF287"/>
  <c r="T287"/>
  <c r="R287"/>
  <c r="P287"/>
  <c r="BI282"/>
  <c r="BH282"/>
  <c r="BG282"/>
  <c r="BF282"/>
  <c r="T282"/>
  <c r="R282"/>
  <c r="P282"/>
  <c r="BI277"/>
  <c r="BH277"/>
  <c r="BG277"/>
  <c r="BF277"/>
  <c r="T277"/>
  <c r="R277"/>
  <c r="P277"/>
  <c r="BI272"/>
  <c r="BH272"/>
  <c r="BG272"/>
  <c r="BF272"/>
  <c r="T272"/>
  <c r="R272"/>
  <c r="P272"/>
  <c r="BI267"/>
  <c r="BH267"/>
  <c r="BG267"/>
  <c r="BF267"/>
  <c r="T267"/>
  <c r="R267"/>
  <c r="P267"/>
  <c r="BI262"/>
  <c r="BH262"/>
  <c r="BG262"/>
  <c r="BF262"/>
  <c r="T262"/>
  <c r="R262"/>
  <c r="P262"/>
  <c r="BI257"/>
  <c r="BH257"/>
  <c r="BG257"/>
  <c r="BF257"/>
  <c r="T257"/>
  <c r="R257"/>
  <c r="P257"/>
  <c r="BI252"/>
  <c r="BH252"/>
  <c r="BG252"/>
  <c r="BF252"/>
  <c r="T252"/>
  <c r="R252"/>
  <c r="P252"/>
  <c r="BI247"/>
  <c r="BH247"/>
  <c r="BG247"/>
  <c r="BF247"/>
  <c r="T247"/>
  <c r="R247"/>
  <c r="P247"/>
  <c r="BI242"/>
  <c r="BH242"/>
  <c r="BG242"/>
  <c r="BF242"/>
  <c r="T242"/>
  <c r="R242"/>
  <c r="P242"/>
  <c r="BI228"/>
  <c r="BH228"/>
  <c r="BG228"/>
  <c r="BF228"/>
  <c r="T228"/>
  <c r="R228"/>
  <c r="P228"/>
  <c r="BI223"/>
  <c r="BH223"/>
  <c r="BG223"/>
  <c r="BF223"/>
  <c r="T223"/>
  <c r="R223"/>
  <c r="P223"/>
  <c r="BI218"/>
  <c r="BH218"/>
  <c r="BG218"/>
  <c r="BF218"/>
  <c r="T218"/>
  <c r="R218"/>
  <c r="P218"/>
  <c r="BI213"/>
  <c r="BH213"/>
  <c r="BG213"/>
  <c r="BF213"/>
  <c r="T213"/>
  <c r="R213"/>
  <c r="P213"/>
  <c r="BI207"/>
  <c r="BH207"/>
  <c r="BG207"/>
  <c r="BF207"/>
  <c r="T207"/>
  <c r="R207"/>
  <c r="P207"/>
  <c r="BI201"/>
  <c r="BH201"/>
  <c r="BG201"/>
  <c r="BF201"/>
  <c r="T201"/>
  <c r="R201"/>
  <c r="P201"/>
  <c r="BI195"/>
  <c r="BH195"/>
  <c r="BG195"/>
  <c r="BF195"/>
  <c r="T195"/>
  <c r="R195"/>
  <c r="P195"/>
  <c r="BI190"/>
  <c r="BH190"/>
  <c r="BG190"/>
  <c r="BF190"/>
  <c r="T190"/>
  <c r="R190"/>
  <c r="P190"/>
  <c r="BI185"/>
  <c r="BH185"/>
  <c r="BG185"/>
  <c r="BF185"/>
  <c r="T185"/>
  <c r="R185"/>
  <c r="P185"/>
  <c r="BI180"/>
  <c r="BH180"/>
  <c r="BG180"/>
  <c r="BF180"/>
  <c r="T180"/>
  <c r="R180"/>
  <c r="P180"/>
  <c r="BI175"/>
  <c r="BH175"/>
  <c r="BG175"/>
  <c r="BF175"/>
  <c r="T175"/>
  <c r="R175"/>
  <c r="P175"/>
  <c r="BI167"/>
  <c r="BH167"/>
  <c r="BG167"/>
  <c r="BF167"/>
  <c r="T167"/>
  <c r="R167"/>
  <c r="P167"/>
  <c r="BI159"/>
  <c r="BH159"/>
  <c r="BG159"/>
  <c r="BF159"/>
  <c r="T159"/>
  <c r="R159"/>
  <c r="P159"/>
  <c r="BI152"/>
  <c r="BH152"/>
  <c r="BG152"/>
  <c r="BF152"/>
  <c r="T152"/>
  <c r="R152"/>
  <c r="P152"/>
  <c r="BI144"/>
  <c r="BH144"/>
  <c r="BG144"/>
  <c r="BF144"/>
  <c r="T144"/>
  <c r="R144"/>
  <c r="P144"/>
  <c r="BI136"/>
  <c r="BH136"/>
  <c r="BG136"/>
  <c r="BF136"/>
  <c r="T136"/>
  <c r="R136"/>
  <c r="P136"/>
  <c r="J129"/>
  <c r="F129"/>
  <c r="F127"/>
  <c r="E125"/>
  <c r="J95"/>
  <c r="F95"/>
  <c r="F93"/>
  <c r="E91"/>
  <c r="J28"/>
  <c r="E28"/>
  <c r="J130"/>
  <c r="J27"/>
  <c r="J22"/>
  <c r="E22"/>
  <c r="F130"/>
  <c r="J21"/>
  <c r="J16"/>
  <c r="J127"/>
  <c r="E7"/>
  <c r="E85"/>
  <c i="10" r="J41"/>
  <c r="J40"/>
  <c i="1" r="AY106"/>
  <c i="10" r="J39"/>
  <c i="1" r="AX106"/>
  <c i="10"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4"/>
  <c r="F124"/>
  <c r="F122"/>
  <c r="E120"/>
  <c r="J95"/>
  <c r="F95"/>
  <c r="F93"/>
  <c r="E91"/>
  <c r="J28"/>
  <c r="E28"/>
  <c r="J125"/>
  <c r="J27"/>
  <c r="J22"/>
  <c r="E22"/>
  <c r="F125"/>
  <c r="J21"/>
  <c r="J16"/>
  <c r="J122"/>
  <c r="E7"/>
  <c r="E114"/>
  <c i="9" r="J41"/>
  <c r="J40"/>
  <c i="1" r="AY105"/>
  <c i="9" r="J39"/>
  <c i="1" r="AX105"/>
  <c i="9" r="BI204"/>
  <c r="BH204"/>
  <c r="BG204"/>
  <c r="BF204"/>
  <c r="T204"/>
  <c r="T203"/>
  <c r="R204"/>
  <c r="R203"/>
  <c r="P204"/>
  <c r="P203"/>
  <c r="BI201"/>
  <c r="BH201"/>
  <c r="BG201"/>
  <c r="BF201"/>
  <c r="T201"/>
  <c r="R201"/>
  <c r="P201"/>
  <c r="BI198"/>
  <c r="BH198"/>
  <c r="BG198"/>
  <c r="BF198"/>
  <c r="T198"/>
  <c r="R198"/>
  <c r="P198"/>
  <c r="BI195"/>
  <c r="BH195"/>
  <c r="BG195"/>
  <c r="BF195"/>
  <c r="T195"/>
  <c r="R195"/>
  <c r="P195"/>
  <c r="BI190"/>
  <c r="BH190"/>
  <c r="BG190"/>
  <c r="BF190"/>
  <c r="T190"/>
  <c r="R190"/>
  <c r="P190"/>
  <c r="BI188"/>
  <c r="BH188"/>
  <c r="BG188"/>
  <c r="BF188"/>
  <c r="T188"/>
  <c r="R188"/>
  <c r="P188"/>
  <c r="BI183"/>
  <c r="BH183"/>
  <c r="BG183"/>
  <c r="BF183"/>
  <c r="T183"/>
  <c r="R183"/>
  <c r="P183"/>
  <c r="BI181"/>
  <c r="BH181"/>
  <c r="BG181"/>
  <c r="BF181"/>
  <c r="T181"/>
  <c r="R181"/>
  <c r="P181"/>
  <c r="BI178"/>
  <c r="BH178"/>
  <c r="BG178"/>
  <c r="BF178"/>
  <c r="T178"/>
  <c r="R178"/>
  <c r="P178"/>
  <c r="BI176"/>
  <c r="BH176"/>
  <c r="BG176"/>
  <c r="BF176"/>
  <c r="T176"/>
  <c r="R176"/>
  <c r="P176"/>
  <c r="BI171"/>
  <c r="BH171"/>
  <c r="BG171"/>
  <c r="BF171"/>
  <c r="T171"/>
  <c r="R171"/>
  <c r="P171"/>
  <c r="BI169"/>
  <c r="BH169"/>
  <c r="BG169"/>
  <c r="BF169"/>
  <c r="T169"/>
  <c r="R169"/>
  <c r="P169"/>
  <c r="BI167"/>
  <c r="BH167"/>
  <c r="BG167"/>
  <c r="BF167"/>
  <c r="T167"/>
  <c r="R167"/>
  <c r="P167"/>
  <c r="BI160"/>
  <c r="BH160"/>
  <c r="BG160"/>
  <c r="BF160"/>
  <c r="T160"/>
  <c r="R160"/>
  <c r="P160"/>
  <c r="BI155"/>
  <c r="BH155"/>
  <c r="BG155"/>
  <c r="BF155"/>
  <c r="T155"/>
  <c r="R155"/>
  <c r="P155"/>
  <c r="BI148"/>
  <c r="BH148"/>
  <c r="BG148"/>
  <c r="BF148"/>
  <c r="T148"/>
  <c r="R148"/>
  <c r="P148"/>
  <c r="BI144"/>
  <c r="BH144"/>
  <c r="BG144"/>
  <c r="BF144"/>
  <c r="T144"/>
  <c r="R144"/>
  <c r="P144"/>
  <c r="BI141"/>
  <c r="BH141"/>
  <c r="BG141"/>
  <c r="BF141"/>
  <c r="T141"/>
  <c r="R141"/>
  <c r="P141"/>
  <c r="BI138"/>
  <c r="BH138"/>
  <c r="BG138"/>
  <c r="BF138"/>
  <c r="T138"/>
  <c r="R138"/>
  <c r="P138"/>
  <c r="BI131"/>
  <c r="BH131"/>
  <c r="BG131"/>
  <c r="BF131"/>
  <c r="T131"/>
  <c r="R131"/>
  <c r="P131"/>
  <c r="J124"/>
  <c r="F124"/>
  <c r="F122"/>
  <c r="E120"/>
  <c r="J95"/>
  <c r="F95"/>
  <c r="F93"/>
  <c r="E91"/>
  <c r="J28"/>
  <c r="E28"/>
  <c r="J96"/>
  <c r="J27"/>
  <c r="J22"/>
  <c r="E22"/>
  <c r="F125"/>
  <c r="J21"/>
  <c r="J16"/>
  <c r="J122"/>
  <c r="E7"/>
  <c r="E114"/>
  <c i="8" r="J41"/>
  <c r="J40"/>
  <c i="1" r="AY104"/>
  <c i="8" r="J39"/>
  <c i="1" r="AX104"/>
  <c i="8" r="BI179"/>
  <c r="BH179"/>
  <c r="BG179"/>
  <c r="BF179"/>
  <c r="T179"/>
  <c r="R179"/>
  <c r="P179"/>
  <c r="BI176"/>
  <c r="BH176"/>
  <c r="BG176"/>
  <c r="BF176"/>
  <c r="T176"/>
  <c r="R176"/>
  <c r="P176"/>
  <c r="BI171"/>
  <c r="BH171"/>
  <c r="BG171"/>
  <c r="BF171"/>
  <c r="T171"/>
  <c r="R171"/>
  <c r="P171"/>
  <c r="BI167"/>
  <c r="BH167"/>
  <c r="BG167"/>
  <c r="BF167"/>
  <c r="T167"/>
  <c r="R167"/>
  <c r="P167"/>
  <c r="BI163"/>
  <c r="BH163"/>
  <c r="BG163"/>
  <c r="BF163"/>
  <c r="T163"/>
  <c r="R163"/>
  <c r="P163"/>
  <c r="BI159"/>
  <c r="BH159"/>
  <c r="BG159"/>
  <c r="BF159"/>
  <c r="T159"/>
  <c r="R159"/>
  <c r="P159"/>
  <c r="BI154"/>
  <c r="BH154"/>
  <c r="BG154"/>
  <c r="BF154"/>
  <c r="T154"/>
  <c r="R154"/>
  <c r="P154"/>
  <c r="BI148"/>
  <c r="BH148"/>
  <c r="BG148"/>
  <c r="BF148"/>
  <c r="T148"/>
  <c r="R148"/>
  <c r="P148"/>
  <c r="BI142"/>
  <c r="BH142"/>
  <c r="BG142"/>
  <c r="BF142"/>
  <c r="T142"/>
  <c r="R142"/>
  <c r="P142"/>
  <c r="BI136"/>
  <c r="BH136"/>
  <c r="BG136"/>
  <c r="BF136"/>
  <c r="T136"/>
  <c r="R136"/>
  <c r="P136"/>
  <c r="BI131"/>
  <c r="BH131"/>
  <c r="BG131"/>
  <c r="BF131"/>
  <c r="T131"/>
  <c r="R131"/>
  <c r="P131"/>
  <c r="J124"/>
  <c r="F124"/>
  <c r="F122"/>
  <c r="E120"/>
  <c r="J95"/>
  <c r="F95"/>
  <c r="F93"/>
  <c r="E91"/>
  <c r="J28"/>
  <c r="E28"/>
  <c r="J125"/>
  <c r="J27"/>
  <c r="J22"/>
  <c r="E22"/>
  <c r="F96"/>
  <c r="J21"/>
  <c r="J16"/>
  <c r="J122"/>
  <c r="E7"/>
  <c r="E85"/>
  <c i="7" r="J41"/>
  <c r="J40"/>
  <c i="1" r="AY103"/>
  <c i="7" r="J39"/>
  <c i="1" r="AX103"/>
  <c i="7" r="BI644"/>
  <c r="BH644"/>
  <c r="BG644"/>
  <c r="BF644"/>
  <c r="T644"/>
  <c r="T643"/>
  <c r="R644"/>
  <c r="R643"/>
  <c r="P644"/>
  <c r="P643"/>
  <c r="BI640"/>
  <c r="BH640"/>
  <c r="BG640"/>
  <c r="BF640"/>
  <c r="T640"/>
  <c r="R640"/>
  <c r="P640"/>
  <c r="BI638"/>
  <c r="BH638"/>
  <c r="BG638"/>
  <c r="BF638"/>
  <c r="T638"/>
  <c r="R638"/>
  <c r="P638"/>
  <c r="BI635"/>
  <c r="BH635"/>
  <c r="BG635"/>
  <c r="BF635"/>
  <c r="T635"/>
  <c r="R635"/>
  <c r="P635"/>
  <c r="BI633"/>
  <c r="BH633"/>
  <c r="BG633"/>
  <c r="BF633"/>
  <c r="T633"/>
  <c r="R633"/>
  <c r="P633"/>
  <c r="BI630"/>
  <c r="BH630"/>
  <c r="BG630"/>
  <c r="BF630"/>
  <c r="T630"/>
  <c r="R630"/>
  <c r="P630"/>
  <c r="BI628"/>
  <c r="BH628"/>
  <c r="BG628"/>
  <c r="BF628"/>
  <c r="T628"/>
  <c r="R628"/>
  <c r="P628"/>
  <c r="BI625"/>
  <c r="BH625"/>
  <c r="BG625"/>
  <c r="BF625"/>
  <c r="T625"/>
  <c r="R625"/>
  <c r="P625"/>
  <c r="BI623"/>
  <c r="BH623"/>
  <c r="BG623"/>
  <c r="BF623"/>
  <c r="T623"/>
  <c r="R623"/>
  <c r="P623"/>
  <c r="BI620"/>
  <c r="BH620"/>
  <c r="BG620"/>
  <c r="BF620"/>
  <c r="T620"/>
  <c r="R620"/>
  <c r="P620"/>
  <c r="BI618"/>
  <c r="BH618"/>
  <c r="BG618"/>
  <c r="BF618"/>
  <c r="T618"/>
  <c r="R618"/>
  <c r="P618"/>
  <c r="BI616"/>
  <c r="BH616"/>
  <c r="BG616"/>
  <c r="BF616"/>
  <c r="T616"/>
  <c r="R616"/>
  <c r="P616"/>
  <c r="BI614"/>
  <c r="BH614"/>
  <c r="BG614"/>
  <c r="BF614"/>
  <c r="T614"/>
  <c r="R614"/>
  <c r="P614"/>
  <c r="BI611"/>
  <c r="BH611"/>
  <c r="BG611"/>
  <c r="BF611"/>
  <c r="T611"/>
  <c r="R611"/>
  <c r="P611"/>
  <c r="BI608"/>
  <c r="BH608"/>
  <c r="BG608"/>
  <c r="BF608"/>
  <c r="T608"/>
  <c r="R608"/>
  <c r="P608"/>
  <c r="BI605"/>
  <c r="BH605"/>
  <c r="BG605"/>
  <c r="BF605"/>
  <c r="T605"/>
  <c r="R605"/>
  <c r="P605"/>
  <c r="BI603"/>
  <c r="BH603"/>
  <c r="BG603"/>
  <c r="BF603"/>
  <c r="T603"/>
  <c r="R603"/>
  <c r="P603"/>
  <c r="BI600"/>
  <c r="BH600"/>
  <c r="BG600"/>
  <c r="BF600"/>
  <c r="T600"/>
  <c r="R600"/>
  <c r="P600"/>
  <c r="BI597"/>
  <c r="BH597"/>
  <c r="BG597"/>
  <c r="BF597"/>
  <c r="T597"/>
  <c r="R597"/>
  <c r="P597"/>
  <c r="BI594"/>
  <c r="BH594"/>
  <c r="BG594"/>
  <c r="BF594"/>
  <c r="T594"/>
  <c r="R594"/>
  <c r="P594"/>
  <c r="BI591"/>
  <c r="BH591"/>
  <c r="BG591"/>
  <c r="BF591"/>
  <c r="T591"/>
  <c r="R591"/>
  <c r="P591"/>
  <c r="BI588"/>
  <c r="BH588"/>
  <c r="BG588"/>
  <c r="BF588"/>
  <c r="T588"/>
  <c r="R588"/>
  <c r="P588"/>
  <c r="BI586"/>
  <c r="BH586"/>
  <c r="BG586"/>
  <c r="BF586"/>
  <c r="T586"/>
  <c r="R586"/>
  <c r="P586"/>
  <c r="BI584"/>
  <c r="BH584"/>
  <c r="BG584"/>
  <c r="BF584"/>
  <c r="T584"/>
  <c r="R584"/>
  <c r="P584"/>
  <c r="BI581"/>
  <c r="BH581"/>
  <c r="BG581"/>
  <c r="BF581"/>
  <c r="T581"/>
  <c r="R581"/>
  <c r="P581"/>
  <c r="BI577"/>
  <c r="BH577"/>
  <c r="BG577"/>
  <c r="BF577"/>
  <c r="T577"/>
  <c r="R577"/>
  <c r="P577"/>
  <c r="BI572"/>
  <c r="BH572"/>
  <c r="BG572"/>
  <c r="BF572"/>
  <c r="T572"/>
  <c r="R572"/>
  <c r="P572"/>
  <c r="BI567"/>
  <c r="BH567"/>
  <c r="BG567"/>
  <c r="BF567"/>
  <c r="T567"/>
  <c r="R567"/>
  <c r="P567"/>
  <c r="BI562"/>
  <c r="BH562"/>
  <c r="BG562"/>
  <c r="BF562"/>
  <c r="T562"/>
  <c r="R562"/>
  <c r="P562"/>
  <c r="BI556"/>
  <c r="BH556"/>
  <c r="BG556"/>
  <c r="BF556"/>
  <c r="T556"/>
  <c r="T550"/>
  <c r="R556"/>
  <c r="R550"/>
  <c r="P556"/>
  <c r="P550"/>
  <c r="BI551"/>
  <c r="BH551"/>
  <c r="BG551"/>
  <c r="BF551"/>
  <c r="T551"/>
  <c r="R551"/>
  <c r="P551"/>
  <c r="BI547"/>
  <c r="BH547"/>
  <c r="BG547"/>
  <c r="BF547"/>
  <c r="T547"/>
  <c r="R547"/>
  <c r="P547"/>
  <c r="BI544"/>
  <c r="BH544"/>
  <c r="BG544"/>
  <c r="BF544"/>
  <c r="T544"/>
  <c r="R544"/>
  <c r="P544"/>
  <c r="BI541"/>
  <c r="BH541"/>
  <c r="BG541"/>
  <c r="BF541"/>
  <c r="T541"/>
  <c r="R541"/>
  <c r="P541"/>
  <c r="BI535"/>
  <c r="BH535"/>
  <c r="BG535"/>
  <c r="BF535"/>
  <c r="T535"/>
  <c r="R535"/>
  <c r="P535"/>
  <c r="BI531"/>
  <c r="BH531"/>
  <c r="BG531"/>
  <c r="BF531"/>
  <c r="T531"/>
  <c r="R531"/>
  <c r="P531"/>
  <c r="BI527"/>
  <c r="BH527"/>
  <c r="BG527"/>
  <c r="BF527"/>
  <c r="T527"/>
  <c r="R527"/>
  <c r="P527"/>
  <c r="BI521"/>
  <c r="BH521"/>
  <c r="BG521"/>
  <c r="BF521"/>
  <c r="T521"/>
  <c r="R521"/>
  <c r="P521"/>
  <c r="BI516"/>
  <c r="BH516"/>
  <c r="BG516"/>
  <c r="BF516"/>
  <c r="T516"/>
  <c r="R516"/>
  <c r="P516"/>
  <c r="BI502"/>
  <c r="BH502"/>
  <c r="BG502"/>
  <c r="BF502"/>
  <c r="T502"/>
  <c r="R502"/>
  <c r="P502"/>
  <c r="BI499"/>
  <c r="BH499"/>
  <c r="BG499"/>
  <c r="BF499"/>
  <c r="T499"/>
  <c r="R499"/>
  <c r="P499"/>
  <c r="BI493"/>
  <c r="BH493"/>
  <c r="BG493"/>
  <c r="BF493"/>
  <c r="T493"/>
  <c r="R493"/>
  <c r="P493"/>
  <c r="BI488"/>
  <c r="BH488"/>
  <c r="BG488"/>
  <c r="BF488"/>
  <c r="T488"/>
  <c r="R488"/>
  <c r="P488"/>
  <c r="BI484"/>
  <c r="BH484"/>
  <c r="BG484"/>
  <c r="BF484"/>
  <c r="T484"/>
  <c r="R484"/>
  <c r="P484"/>
  <c r="BI470"/>
  <c r="BH470"/>
  <c r="BG470"/>
  <c r="BF470"/>
  <c r="T470"/>
  <c r="R470"/>
  <c r="P470"/>
  <c r="BI465"/>
  <c r="BH465"/>
  <c r="BG465"/>
  <c r="BF465"/>
  <c r="T465"/>
  <c r="R465"/>
  <c r="P465"/>
  <c r="BI460"/>
  <c r="BH460"/>
  <c r="BG460"/>
  <c r="BF460"/>
  <c r="T460"/>
  <c r="R460"/>
  <c r="P460"/>
  <c r="BI447"/>
  <c r="BH447"/>
  <c r="BG447"/>
  <c r="BF447"/>
  <c r="T447"/>
  <c r="R447"/>
  <c r="P447"/>
  <c r="BI441"/>
  <c r="BH441"/>
  <c r="BG441"/>
  <c r="BF441"/>
  <c r="T441"/>
  <c r="R441"/>
  <c r="P441"/>
  <c r="BI435"/>
  <c r="BH435"/>
  <c r="BG435"/>
  <c r="BF435"/>
  <c r="T435"/>
  <c r="R435"/>
  <c r="P435"/>
  <c r="BI428"/>
  <c r="BH428"/>
  <c r="BG428"/>
  <c r="BF428"/>
  <c r="T428"/>
  <c r="R428"/>
  <c r="P428"/>
  <c r="BI417"/>
  <c r="BH417"/>
  <c r="BG417"/>
  <c r="BF417"/>
  <c r="T417"/>
  <c r="R417"/>
  <c r="P417"/>
  <c r="BI409"/>
  <c r="BH409"/>
  <c r="BG409"/>
  <c r="BF409"/>
  <c r="T409"/>
  <c r="R409"/>
  <c r="P409"/>
  <c r="BI403"/>
  <c r="BH403"/>
  <c r="BG403"/>
  <c r="BF403"/>
  <c r="T403"/>
  <c r="R403"/>
  <c r="P403"/>
  <c r="BI395"/>
  <c r="BH395"/>
  <c r="BG395"/>
  <c r="BF395"/>
  <c r="T395"/>
  <c r="R395"/>
  <c r="P395"/>
  <c r="BI389"/>
  <c r="BH389"/>
  <c r="BG389"/>
  <c r="BF389"/>
  <c r="T389"/>
  <c r="R389"/>
  <c r="P389"/>
  <c r="BI378"/>
  <c r="BH378"/>
  <c r="BG378"/>
  <c r="BF378"/>
  <c r="T378"/>
  <c r="R378"/>
  <c r="P378"/>
  <c r="BI372"/>
  <c r="BH372"/>
  <c r="BG372"/>
  <c r="BF372"/>
  <c r="T372"/>
  <c r="R372"/>
  <c r="P372"/>
  <c r="BI364"/>
  <c r="BH364"/>
  <c r="BG364"/>
  <c r="BF364"/>
  <c r="T364"/>
  <c r="R364"/>
  <c r="P364"/>
  <c r="BI358"/>
  <c r="BH358"/>
  <c r="BG358"/>
  <c r="BF358"/>
  <c r="T358"/>
  <c r="R358"/>
  <c r="P358"/>
  <c r="BI348"/>
  <c r="BH348"/>
  <c r="BG348"/>
  <c r="BF348"/>
  <c r="T348"/>
  <c r="R348"/>
  <c r="P348"/>
  <c r="BI343"/>
  <c r="BH343"/>
  <c r="BG343"/>
  <c r="BF343"/>
  <c r="T343"/>
  <c r="R343"/>
  <c r="P343"/>
  <c r="BI338"/>
  <c r="BH338"/>
  <c r="BG338"/>
  <c r="BF338"/>
  <c r="T338"/>
  <c r="R338"/>
  <c r="P338"/>
  <c r="BI330"/>
  <c r="BH330"/>
  <c r="BG330"/>
  <c r="BF330"/>
  <c r="T330"/>
  <c r="R330"/>
  <c r="P330"/>
  <c r="BI324"/>
  <c r="BH324"/>
  <c r="BG324"/>
  <c r="BF324"/>
  <c r="T324"/>
  <c r="R324"/>
  <c r="P324"/>
  <c r="BI264"/>
  <c r="BH264"/>
  <c r="BG264"/>
  <c r="BF264"/>
  <c r="T264"/>
  <c r="R264"/>
  <c r="P264"/>
  <c r="BI259"/>
  <c r="BH259"/>
  <c r="BG259"/>
  <c r="BF259"/>
  <c r="T259"/>
  <c r="R259"/>
  <c r="P259"/>
  <c r="BI254"/>
  <c r="BH254"/>
  <c r="BG254"/>
  <c r="BF254"/>
  <c r="T254"/>
  <c r="R254"/>
  <c r="P254"/>
  <c r="BI249"/>
  <c r="BH249"/>
  <c r="BG249"/>
  <c r="BF249"/>
  <c r="T249"/>
  <c r="R249"/>
  <c r="P249"/>
  <c r="BI244"/>
  <c r="BH244"/>
  <c r="BG244"/>
  <c r="BF244"/>
  <c r="T244"/>
  <c r="R244"/>
  <c r="P244"/>
  <c r="BI239"/>
  <c r="BH239"/>
  <c r="BG239"/>
  <c r="BF239"/>
  <c r="T239"/>
  <c r="R239"/>
  <c r="P239"/>
  <c r="BI234"/>
  <c r="BH234"/>
  <c r="BG234"/>
  <c r="BF234"/>
  <c r="T234"/>
  <c r="R234"/>
  <c r="P234"/>
  <c r="BI229"/>
  <c r="BH229"/>
  <c r="BG229"/>
  <c r="BF229"/>
  <c r="T229"/>
  <c r="R229"/>
  <c r="P229"/>
  <c r="BI224"/>
  <c r="BH224"/>
  <c r="BG224"/>
  <c r="BF224"/>
  <c r="T224"/>
  <c r="R224"/>
  <c r="P224"/>
  <c r="BI219"/>
  <c r="BH219"/>
  <c r="BG219"/>
  <c r="BF219"/>
  <c r="T219"/>
  <c r="R219"/>
  <c r="P219"/>
  <c r="BI214"/>
  <c r="BH214"/>
  <c r="BG214"/>
  <c r="BF214"/>
  <c r="T214"/>
  <c r="R214"/>
  <c r="P214"/>
  <c r="BI209"/>
  <c r="BH209"/>
  <c r="BG209"/>
  <c r="BF209"/>
  <c r="T209"/>
  <c r="R209"/>
  <c r="P209"/>
  <c r="BI204"/>
  <c r="BH204"/>
  <c r="BG204"/>
  <c r="BF204"/>
  <c r="T204"/>
  <c r="R204"/>
  <c r="P204"/>
  <c r="BI199"/>
  <c r="BH199"/>
  <c r="BG199"/>
  <c r="BF199"/>
  <c r="T199"/>
  <c r="R199"/>
  <c r="P199"/>
  <c r="BI194"/>
  <c r="BH194"/>
  <c r="BG194"/>
  <c r="BF194"/>
  <c r="T194"/>
  <c r="R194"/>
  <c r="P194"/>
  <c r="BI189"/>
  <c r="BH189"/>
  <c r="BG189"/>
  <c r="BF189"/>
  <c r="T189"/>
  <c r="R189"/>
  <c r="P189"/>
  <c r="BI184"/>
  <c r="BH184"/>
  <c r="BG184"/>
  <c r="BF184"/>
  <c r="T184"/>
  <c r="R184"/>
  <c r="P184"/>
  <c r="BI179"/>
  <c r="BH179"/>
  <c r="BG179"/>
  <c r="BF179"/>
  <c r="T179"/>
  <c r="R179"/>
  <c r="P179"/>
  <c r="BI174"/>
  <c r="BH174"/>
  <c r="BG174"/>
  <c r="BF174"/>
  <c r="T174"/>
  <c r="R174"/>
  <c r="P174"/>
  <c r="BI169"/>
  <c r="BH169"/>
  <c r="BG169"/>
  <c r="BF169"/>
  <c r="T169"/>
  <c r="R169"/>
  <c r="P169"/>
  <c r="BI164"/>
  <c r="BH164"/>
  <c r="BG164"/>
  <c r="BF164"/>
  <c r="T164"/>
  <c r="R164"/>
  <c r="P164"/>
  <c r="BI159"/>
  <c r="BH159"/>
  <c r="BG159"/>
  <c r="BF159"/>
  <c r="T159"/>
  <c r="R159"/>
  <c r="P159"/>
  <c r="BI154"/>
  <c r="BH154"/>
  <c r="BG154"/>
  <c r="BF154"/>
  <c r="T154"/>
  <c r="R154"/>
  <c r="P154"/>
  <c r="BI149"/>
  <c r="BH149"/>
  <c r="BG149"/>
  <c r="BF149"/>
  <c r="T149"/>
  <c r="R149"/>
  <c r="P149"/>
  <c r="BI144"/>
  <c r="BH144"/>
  <c r="BG144"/>
  <c r="BF144"/>
  <c r="T144"/>
  <c r="R144"/>
  <c r="P144"/>
  <c r="BI139"/>
  <c r="BH139"/>
  <c r="BG139"/>
  <c r="BF139"/>
  <c r="T139"/>
  <c r="R139"/>
  <c r="P139"/>
  <c r="BI134"/>
  <c r="BH134"/>
  <c r="BG134"/>
  <c r="BF134"/>
  <c r="T134"/>
  <c r="R134"/>
  <c r="P134"/>
  <c r="J127"/>
  <c r="F127"/>
  <c r="F125"/>
  <c r="E123"/>
  <c r="J95"/>
  <c r="F95"/>
  <c r="F93"/>
  <c r="E91"/>
  <c r="J28"/>
  <c r="E28"/>
  <c r="J128"/>
  <c r="J27"/>
  <c r="J22"/>
  <c r="E22"/>
  <c r="F96"/>
  <c r="J21"/>
  <c r="J16"/>
  <c r="J125"/>
  <c r="E7"/>
  <c r="E85"/>
  <c i="6" r="J41"/>
  <c r="J40"/>
  <c i="1" r="AY102"/>
  <c i="6" r="J39"/>
  <c i="1" r="AX102"/>
  <c i="6" r="BI539"/>
  <c r="BH539"/>
  <c r="BG539"/>
  <c r="BF539"/>
  <c r="T539"/>
  <c r="R539"/>
  <c r="P539"/>
  <c r="BI537"/>
  <c r="BH537"/>
  <c r="BG537"/>
  <c r="BF537"/>
  <c r="T537"/>
  <c r="R537"/>
  <c r="P537"/>
  <c r="BI535"/>
  <c r="BH535"/>
  <c r="BG535"/>
  <c r="BF535"/>
  <c r="T535"/>
  <c r="R535"/>
  <c r="P535"/>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58"/>
  <c r="BH358"/>
  <c r="BG358"/>
  <c r="BF358"/>
  <c r="T358"/>
  <c r="T357"/>
  <c r="R358"/>
  <c r="R357"/>
  <c r="P358"/>
  <c r="P357"/>
  <c r="BI354"/>
  <c r="BH354"/>
  <c r="BG354"/>
  <c r="BF354"/>
  <c r="T354"/>
  <c r="T353"/>
  <c r="R354"/>
  <c r="R353"/>
  <c r="P354"/>
  <c r="P353"/>
  <c r="BI350"/>
  <c r="BH350"/>
  <c r="BG350"/>
  <c r="BF350"/>
  <c r="T350"/>
  <c r="R350"/>
  <c r="P350"/>
  <c r="BI347"/>
  <c r="BH347"/>
  <c r="BG347"/>
  <c r="BF347"/>
  <c r="T347"/>
  <c r="R347"/>
  <c r="P347"/>
  <c r="BI344"/>
  <c r="BH344"/>
  <c r="BG344"/>
  <c r="BF344"/>
  <c r="T344"/>
  <c r="T343"/>
  <c r="R344"/>
  <c r="R343"/>
  <c r="P344"/>
  <c r="P343"/>
  <c r="BI340"/>
  <c r="BH340"/>
  <c r="BG340"/>
  <c r="BF340"/>
  <c r="T340"/>
  <c r="T339"/>
  <c r="R340"/>
  <c r="R339"/>
  <c r="P340"/>
  <c r="P339"/>
  <c r="BI336"/>
  <c r="BH336"/>
  <c r="BG336"/>
  <c r="BF336"/>
  <c r="T336"/>
  <c r="T335"/>
  <c r="R336"/>
  <c r="R335"/>
  <c r="P336"/>
  <c r="P335"/>
  <c r="BI332"/>
  <c r="BH332"/>
  <c r="BG332"/>
  <c r="BF332"/>
  <c r="T332"/>
  <c r="T331"/>
  <c r="R332"/>
  <c r="R331"/>
  <c r="P332"/>
  <c r="P331"/>
  <c r="BI328"/>
  <c r="BH328"/>
  <c r="BG328"/>
  <c r="BF328"/>
  <c r="T328"/>
  <c r="T327"/>
  <c r="R328"/>
  <c r="R327"/>
  <c r="P328"/>
  <c r="P327"/>
  <c r="BI324"/>
  <c r="BH324"/>
  <c r="BG324"/>
  <c r="BF324"/>
  <c r="T324"/>
  <c r="R324"/>
  <c r="P324"/>
  <c r="BI322"/>
  <c r="BH322"/>
  <c r="BG322"/>
  <c r="BF322"/>
  <c r="T322"/>
  <c r="R322"/>
  <c r="P322"/>
  <c r="BI319"/>
  <c r="BH319"/>
  <c r="BG319"/>
  <c r="BF319"/>
  <c r="T319"/>
  <c r="R319"/>
  <c r="P319"/>
  <c r="BI316"/>
  <c r="BH316"/>
  <c r="BG316"/>
  <c r="BF316"/>
  <c r="T316"/>
  <c r="R316"/>
  <c r="P316"/>
  <c r="BI313"/>
  <c r="BH313"/>
  <c r="BG313"/>
  <c r="BF313"/>
  <c r="T313"/>
  <c r="R313"/>
  <c r="P313"/>
  <c r="BI309"/>
  <c r="BH309"/>
  <c r="BG309"/>
  <c r="BF309"/>
  <c r="T309"/>
  <c r="T308"/>
  <c r="R309"/>
  <c r="R308"/>
  <c r="P309"/>
  <c r="P308"/>
  <c r="BI303"/>
  <c r="BH303"/>
  <c r="BG303"/>
  <c r="BF303"/>
  <c r="T303"/>
  <c r="R303"/>
  <c r="P303"/>
  <c r="BI298"/>
  <c r="BH298"/>
  <c r="BG298"/>
  <c r="BF298"/>
  <c r="T298"/>
  <c r="R298"/>
  <c r="P298"/>
  <c r="BI293"/>
  <c r="BH293"/>
  <c r="BG293"/>
  <c r="BF293"/>
  <c r="T293"/>
  <c r="R293"/>
  <c r="P293"/>
  <c r="BI287"/>
  <c r="BH287"/>
  <c r="BG287"/>
  <c r="BF287"/>
  <c r="T287"/>
  <c r="R287"/>
  <c r="P287"/>
  <c r="BI282"/>
  <c r="BH282"/>
  <c r="BG282"/>
  <c r="BF282"/>
  <c r="T282"/>
  <c r="R282"/>
  <c r="P282"/>
  <c r="BI277"/>
  <c r="BH277"/>
  <c r="BG277"/>
  <c r="BF277"/>
  <c r="T277"/>
  <c r="R277"/>
  <c r="P277"/>
  <c r="BI271"/>
  <c r="BH271"/>
  <c r="BG271"/>
  <c r="BF271"/>
  <c r="T271"/>
  <c r="R271"/>
  <c r="P271"/>
  <c r="BI265"/>
  <c r="BH265"/>
  <c r="BG265"/>
  <c r="BF265"/>
  <c r="T265"/>
  <c r="R265"/>
  <c r="P265"/>
  <c r="BI257"/>
  <c r="BH257"/>
  <c r="BG257"/>
  <c r="BF257"/>
  <c r="T257"/>
  <c r="R257"/>
  <c r="P257"/>
  <c r="BI251"/>
  <c r="BH251"/>
  <c r="BG251"/>
  <c r="BF251"/>
  <c r="T251"/>
  <c r="R251"/>
  <c r="P251"/>
  <c r="BI245"/>
  <c r="BH245"/>
  <c r="BG245"/>
  <c r="BF245"/>
  <c r="T245"/>
  <c r="R245"/>
  <c r="P245"/>
  <c r="BI239"/>
  <c r="BH239"/>
  <c r="BG239"/>
  <c r="BF239"/>
  <c r="T239"/>
  <c r="R239"/>
  <c r="P239"/>
  <c r="BI233"/>
  <c r="BH233"/>
  <c r="BG233"/>
  <c r="BF233"/>
  <c r="T233"/>
  <c r="R233"/>
  <c r="P233"/>
  <c r="BI227"/>
  <c r="BH227"/>
  <c r="BG227"/>
  <c r="BF227"/>
  <c r="T227"/>
  <c r="R227"/>
  <c r="P227"/>
  <c r="BI221"/>
  <c r="BH221"/>
  <c r="BG221"/>
  <c r="BF221"/>
  <c r="T221"/>
  <c r="R221"/>
  <c r="P221"/>
  <c r="BI213"/>
  <c r="BH213"/>
  <c r="BG213"/>
  <c r="BF213"/>
  <c r="T213"/>
  <c r="R213"/>
  <c r="P213"/>
  <c r="BI205"/>
  <c r="BH205"/>
  <c r="BG205"/>
  <c r="BF205"/>
  <c r="T205"/>
  <c r="R205"/>
  <c r="P205"/>
  <c r="BI199"/>
  <c r="BH199"/>
  <c r="BG199"/>
  <c r="BF199"/>
  <c r="T199"/>
  <c r="R199"/>
  <c r="P199"/>
  <c r="BI194"/>
  <c r="BH194"/>
  <c r="BG194"/>
  <c r="BF194"/>
  <c r="T194"/>
  <c r="R194"/>
  <c r="P194"/>
  <c r="BI180"/>
  <c r="BH180"/>
  <c r="BG180"/>
  <c r="BF180"/>
  <c r="T180"/>
  <c r="R180"/>
  <c r="P180"/>
  <c r="BI175"/>
  <c r="BH175"/>
  <c r="BG175"/>
  <c r="BF175"/>
  <c r="T175"/>
  <c r="R175"/>
  <c r="P175"/>
  <c r="BI170"/>
  <c r="BH170"/>
  <c r="BG170"/>
  <c r="BF170"/>
  <c r="T170"/>
  <c r="R170"/>
  <c r="P170"/>
  <c r="BI165"/>
  <c r="BH165"/>
  <c r="BG165"/>
  <c r="BF165"/>
  <c r="T165"/>
  <c r="R165"/>
  <c r="P165"/>
  <c r="BI160"/>
  <c r="BH160"/>
  <c r="BG160"/>
  <c r="BF160"/>
  <c r="T160"/>
  <c r="R160"/>
  <c r="P160"/>
  <c r="BI155"/>
  <c r="BH155"/>
  <c r="BG155"/>
  <c r="BF155"/>
  <c r="T155"/>
  <c r="R155"/>
  <c r="P155"/>
  <c r="BI150"/>
  <c r="BH150"/>
  <c r="BG150"/>
  <c r="BF150"/>
  <c r="T150"/>
  <c r="R150"/>
  <c r="P150"/>
  <c r="BI145"/>
  <c r="BH145"/>
  <c r="BG145"/>
  <c r="BF145"/>
  <c r="T145"/>
  <c r="R145"/>
  <c r="P145"/>
  <c r="J138"/>
  <c r="F138"/>
  <c r="F136"/>
  <c r="E134"/>
  <c r="J95"/>
  <c r="F95"/>
  <c r="F93"/>
  <c r="E91"/>
  <c r="J28"/>
  <c r="E28"/>
  <c r="J96"/>
  <c r="J27"/>
  <c r="J22"/>
  <c r="E22"/>
  <c r="F139"/>
  <c r="J21"/>
  <c r="J16"/>
  <c r="J136"/>
  <c r="E7"/>
  <c r="E128"/>
  <c i="5" r="J41"/>
  <c r="J40"/>
  <c i="1" r="AY100"/>
  <c i="5" r="J39"/>
  <c i="1" r="AX100"/>
  <c i="5" r="BI653"/>
  <c r="BH653"/>
  <c r="BG653"/>
  <c r="BF653"/>
  <c r="T653"/>
  <c r="T652"/>
  <c r="R653"/>
  <c r="R652"/>
  <c r="P653"/>
  <c r="P652"/>
  <c r="BI646"/>
  <c r="BH646"/>
  <c r="BG646"/>
  <c r="BF646"/>
  <c r="T646"/>
  <c r="R646"/>
  <c r="P646"/>
  <c r="BI640"/>
  <c r="BH640"/>
  <c r="BG640"/>
  <c r="BF640"/>
  <c r="T640"/>
  <c r="R640"/>
  <c r="P640"/>
  <c r="BI634"/>
  <c r="BH634"/>
  <c r="BG634"/>
  <c r="BF634"/>
  <c r="T634"/>
  <c r="R634"/>
  <c r="P634"/>
  <c r="BI629"/>
  <c r="BH629"/>
  <c r="BG629"/>
  <c r="BF629"/>
  <c r="T629"/>
  <c r="R629"/>
  <c r="P629"/>
  <c r="BI620"/>
  <c r="BH620"/>
  <c r="BG620"/>
  <c r="BF620"/>
  <c r="T620"/>
  <c r="T619"/>
  <c r="R620"/>
  <c r="R619"/>
  <c r="P620"/>
  <c r="P619"/>
  <c r="BI617"/>
  <c r="BH617"/>
  <c r="BG617"/>
  <c r="BF617"/>
  <c r="T617"/>
  <c r="R617"/>
  <c r="P617"/>
  <c r="BI612"/>
  <c r="BH612"/>
  <c r="BG612"/>
  <c r="BF612"/>
  <c r="T612"/>
  <c r="R612"/>
  <c r="P612"/>
  <c r="BI607"/>
  <c r="BH607"/>
  <c r="BG607"/>
  <c r="BF607"/>
  <c r="T607"/>
  <c r="R607"/>
  <c r="P607"/>
  <c r="BI601"/>
  <c r="BH601"/>
  <c r="BG601"/>
  <c r="BF601"/>
  <c r="T601"/>
  <c r="R601"/>
  <c r="P601"/>
  <c r="BI599"/>
  <c r="BH599"/>
  <c r="BG599"/>
  <c r="BF599"/>
  <c r="T599"/>
  <c r="R599"/>
  <c r="P599"/>
  <c r="BI597"/>
  <c r="BH597"/>
  <c r="BG597"/>
  <c r="BF597"/>
  <c r="T597"/>
  <c r="R597"/>
  <c r="P597"/>
  <c r="BI594"/>
  <c r="BH594"/>
  <c r="BG594"/>
  <c r="BF594"/>
  <c r="T594"/>
  <c r="R594"/>
  <c r="P594"/>
  <c r="BI591"/>
  <c r="BH591"/>
  <c r="BG591"/>
  <c r="BF591"/>
  <c r="T591"/>
  <c r="R591"/>
  <c r="P591"/>
  <c r="BI588"/>
  <c r="BH588"/>
  <c r="BG588"/>
  <c r="BF588"/>
  <c r="T588"/>
  <c r="R588"/>
  <c r="P588"/>
  <c r="BI585"/>
  <c r="BH585"/>
  <c r="BG585"/>
  <c r="BF585"/>
  <c r="T585"/>
  <c r="R585"/>
  <c r="P585"/>
  <c r="BI580"/>
  <c r="BH580"/>
  <c r="BG580"/>
  <c r="BF580"/>
  <c r="T580"/>
  <c r="R580"/>
  <c r="P580"/>
  <c r="BI576"/>
  <c r="BH576"/>
  <c r="BG576"/>
  <c r="BF576"/>
  <c r="T576"/>
  <c r="R576"/>
  <c r="P576"/>
  <c r="BI571"/>
  <c r="BH571"/>
  <c r="BG571"/>
  <c r="BF571"/>
  <c r="T571"/>
  <c r="R571"/>
  <c r="P571"/>
  <c r="BI569"/>
  <c r="BH569"/>
  <c r="BG569"/>
  <c r="BF569"/>
  <c r="T569"/>
  <c r="R569"/>
  <c r="P569"/>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1"/>
  <c r="BH551"/>
  <c r="BG551"/>
  <c r="BF551"/>
  <c r="T551"/>
  <c r="R551"/>
  <c r="P551"/>
  <c r="BI548"/>
  <c r="BH548"/>
  <c r="BG548"/>
  <c r="BF548"/>
  <c r="T548"/>
  <c r="R548"/>
  <c r="P548"/>
  <c r="BI543"/>
  <c r="BH543"/>
  <c r="BG543"/>
  <c r="BF543"/>
  <c r="T543"/>
  <c r="R543"/>
  <c r="P543"/>
  <c r="BI537"/>
  <c r="BH537"/>
  <c r="BG537"/>
  <c r="BF537"/>
  <c r="T537"/>
  <c r="R537"/>
  <c r="P537"/>
  <c r="BI531"/>
  <c r="BH531"/>
  <c r="BG531"/>
  <c r="BF531"/>
  <c r="T531"/>
  <c r="R531"/>
  <c r="P531"/>
  <c r="BI525"/>
  <c r="BH525"/>
  <c r="BG525"/>
  <c r="BF525"/>
  <c r="T525"/>
  <c r="R525"/>
  <c r="P525"/>
  <c r="BI520"/>
  <c r="BH520"/>
  <c r="BG520"/>
  <c r="BF520"/>
  <c r="T520"/>
  <c r="R520"/>
  <c r="P520"/>
  <c r="BI515"/>
  <c r="BH515"/>
  <c r="BG515"/>
  <c r="BF515"/>
  <c r="T515"/>
  <c r="R515"/>
  <c r="P515"/>
  <c r="BI508"/>
  <c r="BH508"/>
  <c r="BG508"/>
  <c r="BF508"/>
  <c r="T508"/>
  <c r="R508"/>
  <c r="P508"/>
  <c r="BI502"/>
  <c r="BH502"/>
  <c r="BG502"/>
  <c r="BF502"/>
  <c r="T502"/>
  <c r="R502"/>
  <c r="P502"/>
  <c r="BI494"/>
  <c r="BH494"/>
  <c r="BG494"/>
  <c r="BF494"/>
  <c r="T494"/>
  <c r="R494"/>
  <c r="P494"/>
  <c r="BI488"/>
  <c r="BH488"/>
  <c r="BG488"/>
  <c r="BF488"/>
  <c r="T488"/>
  <c r="R488"/>
  <c r="P488"/>
  <c r="BI483"/>
  <c r="BH483"/>
  <c r="BG483"/>
  <c r="BF483"/>
  <c r="T483"/>
  <c r="R483"/>
  <c r="P483"/>
  <c r="BI478"/>
  <c r="BH478"/>
  <c r="BG478"/>
  <c r="BF478"/>
  <c r="T478"/>
  <c r="R478"/>
  <c r="P478"/>
  <c r="BI472"/>
  <c r="BH472"/>
  <c r="BG472"/>
  <c r="BF472"/>
  <c r="T472"/>
  <c r="R472"/>
  <c r="P472"/>
  <c r="BI467"/>
  <c r="BH467"/>
  <c r="BG467"/>
  <c r="BF467"/>
  <c r="T467"/>
  <c r="R467"/>
  <c r="P467"/>
  <c r="BI460"/>
  <c r="BH460"/>
  <c r="BG460"/>
  <c r="BF460"/>
  <c r="T460"/>
  <c r="R460"/>
  <c r="P460"/>
  <c r="BI455"/>
  <c r="BH455"/>
  <c r="BG455"/>
  <c r="BF455"/>
  <c r="T455"/>
  <c r="R455"/>
  <c r="P455"/>
  <c r="BI452"/>
  <c r="BH452"/>
  <c r="BG452"/>
  <c r="BF452"/>
  <c r="T452"/>
  <c r="R452"/>
  <c r="P452"/>
  <c r="BI446"/>
  <c r="BH446"/>
  <c r="BG446"/>
  <c r="BF446"/>
  <c r="T446"/>
  <c r="R446"/>
  <c r="P446"/>
  <c r="BI441"/>
  <c r="BH441"/>
  <c r="BG441"/>
  <c r="BF441"/>
  <c r="T441"/>
  <c r="R441"/>
  <c r="P441"/>
  <c r="BI437"/>
  <c r="BH437"/>
  <c r="BG437"/>
  <c r="BF437"/>
  <c r="T437"/>
  <c r="R437"/>
  <c r="P437"/>
  <c r="BI427"/>
  <c r="BH427"/>
  <c r="BG427"/>
  <c r="BF427"/>
  <c r="T427"/>
  <c r="R427"/>
  <c r="P427"/>
  <c r="BI422"/>
  <c r="BH422"/>
  <c r="BG422"/>
  <c r="BF422"/>
  <c r="T422"/>
  <c r="R422"/>
  <c r="P422"/>
  <c r="BI417"/>
  <c r="BH417"/>
  <c r="BG417"/>
  <c r="BF417"/>
  <c r="T417"/>
  <c r="R417"/>
  <c r="P417"/>
  <c r="BI406"/>
  <c r="BH406"/>
  <c r="BG406"/>
  <c r="BF406"/>
  <c r="T406"/>
  <c r="R406"/>
  <c r="P406"/>
  <c r="BI393"/>
  <c r="BH393"/>
  <c r="BG393"/>
  <c r="BF393"/>
  <c r="T393"/>
  <c r="R393"/>
  <c r="P393"/>
  <c r="BI387"/>
  <c r="BH387"/>
  <c r="BG387"/>
  <c r="BF387"/>
  <c r="T387"/>
  <c r="R387"/>
  <c r="P387"/>
  <c r="BI381"/>
  <c r="BH381"/>
  <c r="BG381"/>
  <c r="BF381"/>
  <c r="T381"/>
  <c r="R381"/>
  <c r="P381"/>
  <c r="BI375"/>
  <c r="BH375"/>
  <c r="BG375"/>
  <c r="BF375"/>
  <c r="T375"/>
  <c r="R375"/>
  <c r="P375"/>
  <c r="BI367"/>
  <c r="BH367"/>
  <c r="BG367"/>
  <c r="BF367"/>
  <c r="T367"/>
  <c r="R367"/>
  <c r="P367"/>
  <c r="BI361"/>
  <c r="BH361"/>
  <c r="BG361"/>
  <c r="BF361"/>
  <c r="T361"/>
  <c r="R361"/>
  <c r="P361"/>
  <c r="BI355"/>
  <c r="BH355"/>
  <c r="BG355"/>
  <c r="BF355"/>
  <c r="T355"/>
  <c r="R355"/>
  <c r="P355"/>
  <c r="BI349"/>
  <c r="BH349"/>
  <c r="BG349"/>
  <c r="BF349"/>
  <c r="T349"/>
  <c r="R349"/>
  <c r="P349"/>
  <c r="BI341"/>
  <c r="BH341"/>
  <c r="BG341"/>
  <c r="BF341"/>
  <c r="T341"/>
  <c r="R341"/>
  <c r="P341"/>
  <c r="BI335"/>
  <c r="BH335"/>
  <c r="BG335"/>
  <c r="BF335"/>
  <c r="T335"/>
  <c r="R335"/>
  <c r="P335"/>
  <c r="BI325"/>
  <c r="BH325"/>
  <c r="BG325"/>
  <c r="BF325"/>
  <c r="T325"/>
  <c r="R325"/>
  <c r="P325"/>
  <c r="BI320"/>
  <c r="BH320"/>
  <c r="BG320"/>
  <c r="BF320"/>
  <c r="T320"/>
  <c r="R320"/>
  <c r="P320"/>
  <c r="BI315"/>
  <c r="BH315"/>
  <c r="BG315"/>
  <c r="BF315"/>
  <c r="T315"/>
  <c r="R315"/>
  <c r="P315"/>
  <c r="BI310"/>
  <c r="BH310"/>
  <c r="BG310"/>
  <c r="BF310"/>
  <c r="T310"/>
  <c r="R310"/>
  <c r="P310"/>
  <c r="BI305"/>
  <c r="BH305"/>
  <c r="BG305"/>
  <c r="BF305"/>
  <c r="T305"/>
  <c r="R305"/>
  <c r="P305"/>
  <c r="BI270"/>
  <c r="BH270"/>
  <c r="BG270"/>
  <c r="BF270"/>
  <c r="T270"/>
  <c r="R270"/>
  <c r="P270"/>
  <c r="BI265"/>
  <c r="BH265"/>
  <c r="BG265"/>
  <c r="BF265"/>
  <c r="T265"/>
  <c r="R265"/>
  <c r="P265"/>
  <c r="BI260"/>
  <c r="BH260"/>
  <c r="BG260"/>
  <c r="BF260"/>
  <c r="T260"/>
  <c r="R260"/>
  <c r="P260"/>
  <c r="BI255"/>
  <c r="BH255"/>
  <c r="BG255"/>
  <c r="BF255"/>
  <c r="T255"/>
  <c r="R255"/>
  <c r="P255"/>
  <c r="BI250"/>
  <c r="BH250"/>
  <c r="BG250"/>
  <c r="BF250"/>
  <c r="T250"/>
  <c r="R250"/>
  <c r="P250"/>
  <c r="BI245"/>
  <c r="BH245"/>
  <c r="BG245"/>
  <c r="BF245"/>
  <c r="T245"/>
  <c r="R245"/>
  <c r="P245"/>
  <c r="BI240"/>
  <c r="BH240"/>
  <c r="BG240"/>
  <c r="BF240"/>
  <c r="T240"/>
  <c r="R240"/>
  <c r="P240"/>
  <c r="BI235"/>
  <c r="BH235"/>
  <c r="BG235"/>
  <c r="BF235"/>
  <c r="T235"/>
  <c r="R235"/>
  <c r="P235"/>
  <c r="BI230"/>
  <c r="BH230"/>
  <c r="BG230"/>
  <c r="BF230"/>
  <c r="T230"/>
  <c r="R230"/>
  <c r="P230"/>
  <c r="BI225"/>
  <c r="BH225"/>
  <c r="BG225"/>
  <c r="BF225"/>
  <c r="T225"/>
  <c r="R225"/>
  <c r="P225"/>
  <c r="BI220"/>
  <c r="BH220"/>
  <c r="BG220"/>
  <c r="BF220"/>
  <c r="T220"/>
  <c r="R220"/>
  <c r="P220"/>
  <c r="BI215"/>
  <c r="BH215"/>
  <c r="BG215"/>
  <c r="BF215"/>
  <c r="T215"/>
  <c r="R215"/>
  <c r="P215"/>
  <c r="BI209"/>
  <c r="BH209"/>
  <c r="BG209"/>
  <c r="BF209"/>
  <c r="T209"/>
  <c r="R209"/>
  <c r="P209"/>
  <c r="BI203"/>
  <c r="BH203"/>
  <c r="BG203"/>
  <c r="BF203"/>
  <c r="T203"/>
  <c r="R203"/>
  <c r="P203"/>
  <c r="BI195"/>
  <c r="BH195"/>
  <c r="BG195"/>
  <c r="BF195"/>
  <c r="T195"/>
  <c r="R195"/>
  <c r="P195"/>
  <c r="BI188"/>
  <c r="BH188"/>
  <c r="BG188"/>
  <c r="BF188"/>
  <c r="T188"/>
  <c r="R188"/>
  <c r="P188"/>
  <c r="BI181"/>
  <c r="BH181"/>
  <c r="BG181"/>
  <c r="BF181"/>
  <c r="T181"/>
  <c r="R181"/>
  <c r="P181"/>
  <c r="BI172"/>
  <c r="BH172"/>
  <c r="BG172"/>
  <c r="BF172"/>
  <c r="T172"/>
  <c r="R172"/>
  <c r="P172"/>
  <c r="BI166"/>
  <c r="BH166"/>
  <c r="BG166"/>
  <c r="BF166"/>
  <c r="T166"/>
  <c r="R166"/>
  <c r="P166"/>
  <c r="BI158"/>
  <c r="BH158"/>
  <c r="BG158"/>
  <c r="BF158"/>
  <c r="T158"/>
  <c r="R158"/>
  <c r="P158"/>
  <c r="BI151"/>
  <c r="BH151"/>
  <c r="BG151"/>
  <c r="BF151"/>
  <c r="T151"/>
  <c r="R151"/>
  <c r="P151"/>
  <c r="BI144"/>
  <c r="BH144"/>
  <c r="BG144"/>
  <c r="BF144"/>
  <c r="T144"/>
  <c r="R144"/>
  <c r="P144"/>
  <c r="BI135"/>
  <c r="BH135"/>
  <c r="BG135"/>
  <c r="BF135"/>
  <c r="T135"/>
  <c r="R135"/>
  <c r="P135"/>
  <c r="J128"/>
  <c r="F128"/>
  <c r="F126"/>
  <c r="E124"/>
  <c r="J95"/>
  <c r="F95"/>
  <c r="F93"/>
  <c r="E91"/>
  <c r="J28"/>
  <c r="E28"/>
  <c r="J96"/>
  <c r="J27"/>
  <c r="J22"/>
  <c r="E22"/>
  <c r="F96"/>
  <c r="J21"/>
  <c r="J16"/>
  <c r="J93"/>
  <c r="E7"/>
  <c r="E118"/>
  <c i="4" r="J41"/>
  <c r="J40"/>
  <c i="1" r="AY99"/>
  <c i="4" r="J39"/>
  <c i="1" r="AX99"/>
  <c i="4" r="BI945"/>
  <c r="BH945"/>
  <c r="BG945"/>
  <c r="BF945"/>
  <c r="T945"/>
  <c r="T944"/>
  <c r="R945"/>
  <c r="R944"/>
  <c r="P945"/>
  <c r="P944"/>
  <c r="BI938"/>
  <c r="BH938"/>
  <c r="BG938"/>
  <c r="BF938"/>
  <c r="T938"/>
  <c r="R938"/>
  <c r="P938"/>
  <c r="BI932"/>
  <c r="BH932"/>
  <c r="BG932"/>
  <c r="BF932"/>
  <c r="T932"/>
  <c r="R932"/>
  <c r="P932"/>
  <c r="BI927"/>
  <c r="BH927"/>
  <c r="BG927"/>
  <c r="BF927"/>
  <c r="T927"/>
  <c r="R927"/>
  <c r="P927"/>
  <c r="BI921"/>
  <c r="BH921"/>
  <c r="BG921"/>
  <c r="BF921"/>
  <c r="T921"/>
  <c r="R921"/>
  <c r="P921"/>
  <c r="BI916"/>
  <c r="BH916"/>
  <c r="BG916"/>
  <c r="BF916"/>
  <c r="T916"/>
  <c r="R916"/>
  <c r="P916"/>
  <c r="BI888"/>
  <c r="BH888"/>
  <c r="BG888"/>
  <c r="BF888"/>
  <c r="T888"/>
  <c r="T887"/>
  <c r="R888"/>
  <c r="R887"/>
  <c r="P888"/>
  <c r="P887"/>
  <c r="BI884"/>
  <c r="BH884"/>
  <c r="BG884"/>
  <c r="BF884"/>
  <c r="T884"/>
  <c r="R884"/>
  <c r="P884"/>
  <c r="BI879"/>
  <c r="BH879"/>
  <c r="BG879"/>
  <c r="BF879"/>
  <c r="T879"/>
  <c r="R879"/>
  <c r="P879"/>
  <c r="BI874"/>
  <c r="BH874"/>
  <c r="BG874"/>
  <c r="BF874"/>
  <c r="T874"/>
  <c r="R874"/>
  <c r="P874"/>
  <c r="BI868"/>
  <c r="BH868"/>
  <c r="BG868"/>
  <c r="BF868"/>
  <c r="T868"/>
  <c r="R868"/>
  <c r="P868"/>
  <c r="BI866"/>
  <c r="BH866"/>
  <c r="BG866"/>
  <c r="BF866"/>
  <c r="T866"/>
  <c r="R866"/>
  <c r="P866"/>
  <c r="BI864"/>
  <c r="BH864"/>
  <c r="BG864"/>
  <c r="BF864"/>
  <c r="T864"/>
  <c r="R864"/>
  <c r="P864"/>
  <c r="BI861"/>
  <c r="BH861"/>
  <c r="BG861"/>
  <c r="BF861"/>
  <c r="T861"/>
  <c r="R861"/>
  <c r="P861"/>
  <c r="BI859"/>
  <c r="BH859"/>
  <c r="BG859"/>
  <c r="BF859"/>
  <c r="T859"/>
  <c r="R859"/>
  <c r="P859"/>
  <c r="BI857"/>
  <c r="BH857"/>
  <c r="BG857"/>
  <c r="BF857"/>
  <c r="T857"/>
  <c r="R857"/>
  <c r="P857"/>
  <c r="BI854"/>
  <c r="BH854"/>
  <c r="BG854"/>
  <c r="BF854"/>
  <c r="T854"/>
  <c r="R854"/>
  <c r="P854"/>
  <c r="BI850"/>
  <c r="BH850"/>
  <c r="BG850"/>
  <c r="BF850"/>
  <c r="T850"/>
  <c r="R850"/>
  <c r="P850"/>
  <c r="BI847"/>
  <c r="BH847"/>
  <c r="BG847"/>
  <c r="BF847"/>
  <c r="T847"/>
  <c r="R847"/>
  <c r="P847"/>
  <c r="BI835"/>
  <c r="BH835"/>
  <c r="BG835"/>
  <c r="BF835"/>
  <c r="T835"/>
  <c r="R835"/>
  <c r="P835"/>
  <c r="BI830"/>
  <c r="BH830"/>
  <c r="BG830"/>
  <c r="BF830"/>
  <c r="T830"/>
  <c r="R830"/>
  <c r="P830"/>
  <c r="BI825"/>
  <c r="BH825"/>
  <c r="BG825"/>
  <c r="BF825"/>
  <c r="T825"/>
  <c r="R825"/>
  <c r="P825"/>
  <c r="BI823"/>
  <c r="BH823"/>
  <c r="BG823"/>
  <c r="BF823"/>
  <c r="T823"/>
  <c r="R823"/>
  <c r="P823"/>
  <c r="BI820"/>
  <c r="BH820"/>
  <c r="BG820"/>
  <c r="BF820"/>
  <c r="T820"/>
  <c r="R820"/>
  <c r="P820"/>
  <c r="BI818"/>
  <c r="BH818"/>
  <c r="BG818"/>
  <c r="BF818"/>
  <c r="T818"/>
  <c r="R818"/>
  <c r="P818"/>
  <c r="BI815"/>
  <c r="BH815"/>
  <c r="BG815"/>
  <c r="BF815"/>
  <c r="T815"/>
  <c r="R815"/>
  <c r="P815"/>
  <c r="BI813"/>
  <c r="BH813"/>
  <c r="BG813"/>
  <c r="BF813"/>
  <c r="T813"/>
  <c r="R813"/>
  <c r="P813"/>
  <c r="BI811"/>
  <c r="BH811"/>
  <c r="BG811"/>
  <c r="BF811"/>
  <c r="T811"/>
  <c r="R811"/>
  <c r="P811"/>
  <c r="BI808"/>
  <c r="BH808"/>
  <c r="BG808"/>
  <c r="BF808"/>
  <c r="T808"/>
  <c r="R808"/>
  <c r="P808"/>
  <c r="BI806"/>
  <c r="BH806"/>
  <c r="BG806"/>
  <c r="BF806"/>
  <c r="T806"/>
  <c r="R806"/>
  <c r="P806"/>
  <c r="BI804"/>
  <c r="BH804"/>
  <c r="BG804"/>
  <c r="BF804"/>
  <c r="T804"/>
  <c r="R804"/>
  <c r="P804"/>
  <c r="BI802"/>
  <c r="BH802"/>
  <c r="BG802"/>
  <c r="BF802"/>
  <c r="T802"/>
  <c r="R802"/>
  <c r="P802"/>
  <c r="BI799"/>
  <c r="BH799"/>
  <c r="BG799"/>
  <c r="BF799"/>
  <c r="T799"/>
  <c r="R799"/>
  <c r="P799"/>
  <c r="BI797"/>
  <c r="BH797"/>
  <c r="BG797"/>
  <c r="BF797"/>
  <c r="T797"/>
  <c r="R797"/>
  <c r="P797"/>
  <c r="BI794"/>
  <c r="BH794"/>
  <c r="BG794"/>
  <c r="BF794"/>
  <c r="T794"/>
  <c r="R794"/>
  <c r="P794"/>
  <c r="BI792"/>
  <c r="BH792"/>
  <c r="BG792"/>
  <c r="BF792"/>
  <c r="T792"/>
  <c r="R792"/>
  <c r="P792"/>
  <c r="BI789"/>
  <c r="BH789"/>
  <c r="BG789"/>
  <c r="BF789"/>
  <c r="T789"/>
  <c r="R789"/>
  <c r="P789"/>
  <c r="BI787"/>
  <c r="BH787"/>
  <c r="BG787"/>
  <c r="BF787"/>
  <c r="T787"/>
  <c r="R787"/>
  <c r="P787"/>
  <c r="BI784"/>
  <c r="BH784"/>
  <c r="BG784"/>
  <c r="BF784"/>
  <c r="T784"/>
  <c r="R784"/>
  <c r="P784"/>
  <c r="BI777"/>
  <c r="BH777"/>
  <c r="BG777"/>
  <c r="BF777"/>
  <c r="T777"/>
  <c r="R777"/>
  <c r="P777"/>
  <c r="BI774"/>
  <c r="BH774"/>
  <c r="BG774"/>
  <c r="BF774"/>
  <c r="T774"/>
  <c r="R774"/>
  <c r="P774"/>
  <c r="BI768"/>
  <c r="BH768"/>
  <c r="BG768"/>
  <c r="BF768"/>
  <c r="T768"/>
  <c r="R768"/>
  <c r="P768"/>
  <c r="BI763"/>
  <c r="BH763"/>
  <c r="BG763"/>
  <c r="BF763"/>
  <c r="T763"/>
  <c r="R763"/>
  <c r="P763"/>
  <c r="BI756"/>
  <c r="BH756"/>
  <c r="BG756"/>
  <c r="BF756"/>
  <c r="T756"/>
  <c r="R756"/>
  <c r="P756"/>
  <c r="BI753"/>
  <c r="BH753"/>
  <c r="BG753"/>
  <c r="BF753"/>
  <c r="T753"/>
  <c r="R753"/>
  <c r="P753"/>
  <c r="BI748"/>
  <c r="BH748"/>
  <c r="BG748"/>
  <c r="BF748"/>
  <c r="T748"/>
  <c r="R748"/>
  <c r="P748"/>
  <c r="BI745"/>
  <c r="BH745"/>
  <c r="BG745"/>
  <c r="BF745"/>
  <c r="T745"/>
  <c r="R745"/>
  <c r="P745"/>
  <c r="BI743"/>
  <c r="BH743"/>
  <c r="BG743"/>
  <c r="BF743"/>
  <c r="T743"/>
  <c r="R743"/>
  <c r="P743"/>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13"/>
  <c r="BH713"/>
  <c r="BG713"/>
  <c r="BF713"/>
  <c r="T713"/>
  <c r="R713"/>
  <c r="P713"/>
  <c r="BI707"/>
  <c r="BH707"/>
  <c r="BG707"/>
  <c r="BF707"/>
  <c r="T707"/>
  <c r="R707"/>
  <c r="P707"/>
  <c r="BI703"/>
  <c r="BH703"/>
  <c r="BG703"/>
  <c r="BF703"/>
  <c r="T703"/>
  <c r="R703"/>
  <c r="P703"/>
  <c r="BI683"/>
  <c r="BH683"/>
  <c r="BG683"/>
  <c r="BF683"/>
  <c r="T683"/>
  <c r="R683"/>
  <c r="P683"/>
  <c r="BI664"/>
  <c r="BH664"/>
  <c r="BG664"/>
  <c r="BF664"/>
  <c r="T664"/>
  <c r="R664"/>
  <c r="P664"/>
  <c r="BI659"/>
  <c r="BH659"/>
  <c r="BG659"/>
  <c r="BF659"/>
  <c r="T659"/>
  <c r="R659"/>
  <c r="P659"/>
  <c r="BI654"/>
  <c r="BH654"/>
  <c r="BG654"/>
  <c r="BF654"/>
  <c r="T654"/>
  <c r="R654"/>
  <c r="P654"/>
  <c r="BI647"/>
  <c r="BH647"/>
  <c r="BG647"/>
  <c r="BF647"/>
  <c r="T647"/>
  <c r="R647"/>
  <c r="P647"/>
  <c r="BI641"/>
  <c r="BH641"/>
  <c r="BG641"/>
  <c r="BF641"/>
  <c r="T641"/>
  <c r="R641"/>
  <c r="P641"/>
  <c r="BI621"/>
  <c r="BH621"/>
  <c r="BG621"/>
  <c r="BF621"/>
  <c r="T621"/>
  <c r="R621"/>
  <c r="P621"/>
  <c r="BI612"/>
  <c r="BH612"/>
  <c r="BG612"/>
  <c r="BF612"/>
  <c r="T612"/>
  <c r="T606"/>
  <c r="R612"/>
  <c r="R606"/>
  <c r="P612"/>
  <c r="P606"/>
  <c r="BI607"/>
  <c r="BH607"/>
  <c r="BG607"/>
  <c r="BF607"/>
  <c r="T607"/>
  <c r="R607"/>
  <c r="P607"/>
  <c r="BI601"/>
  <c r="BH601"/>
  <c r="BG601"/>
  <c r="BF601"/>
  <c r="T601"/>
  <c r="R601"/>
  <c r="P601"/>
  <c r="BI596"/>
  <c r="BH596"/>
  <c r="BG596"/>
  <c r="BF596"/>
  <c r="T596"/>
  <c r="R596"/>
  <c r="P596"/>
  <c r="BI560"/>
  <c r="BH560"/>
  <c r="BG560"/>
  <c r="BF560"/>
  <c r="T560"/>
  <c r="R560"/>
  <c r="P560"/>
  <c r="BI542"/>
  <c r="BH542"/>
  <c r="BG542"/>
  <c r="BF542"/>
  <c r="T542"/>
  <c r="R542"/>
  <c r="P542"/>
  <c r="BI539"/>
  <c r="BH539"/>
  <c r="BG539"/>
  <c r="BF539"/>
  <c r="T539"/>
  <c r="R539"/>
  <c r="P539"/>
  <c r="BI533"/>
  <c r="BH533"/>
  <c r="BG533"/>
  <c r="BF533"/>
  <c r="T533"/>
  <c r="R533"/>
  <c r="P533"/>
  <c r="BI528"/>
  <c r="BH528"/>
  <c r="BG528"/>
  <c r="BF528"/>
  <c r="T528"/>
  <c r="R528"/>
  <c r="P528"/>
  <c r="BI524"/>
  <c r="BH524"/>
  <c r="BG524"/>
  <c r="BF524"/>
  <c r="T524"/>
  <c r="R524"/>
  <c r="P524"/>
  <c r="BI515"/>
  <c r="BH515"/>
  <c r="BG515"/>
  <c r="BF515"/>
  <c r="T515"/>
  <c r="R515"/>
  <c r="P515"/>
  <c r="BI510"/>
  <c r="BH510"/>
  <c r="BG510"/>
  <c r="BF510"/>
  <c r="T510"/>
  <c r="R510"/>
  <c r="P510"/>
  <c r="BI505"/>
  <c r="BH505"/>
  <c r="BG505"/>
  <c r="BF505"/>
  <c r="T505"/>
  <c r="R505"/>
  <c r="P505"/>
  <c r="BI496"/>
  <c r="BH496"/>
  <c r="BG496"/>
  <c r="BF496"/>
  <c r="T496"/>
  <c r="R496"/>
  <c r="P496"/>
  <c r="BI492"/>
  <c r="BH492"/>
  <c r="BG492"/>
  <c r="BF492"/>
  <c r="T492"/>
  <c r="R492"/>
  <c r="P492"/>
  <c r="BI483"/>
  <c r="BH483"/>
  <c r="BG483"/>
  <c r="BF483"/>
  <c r="T483"/>
  <c r="R483"/>
  <c r="P483"/>
  <c r="BI477"/>
  <c r="BH477"/>
  <c r="BG477"/>
  <c r="BF477"/>
  <c r="T477"/>
  <c r="R477"/>
  <c r="P477"/>
  <c r="BI471"/>
  <c r="BH471"/>
  <c r="BG471"/>
  <c r="BF471"/>
  <c r="T471"/>
  <c r="R471"/>
  <c r="P471"/>
  <c r="BI465"/>
  <c r="BH465"/>
  <c r="BG465"/>
  <c r="BF465"/>
  <c r="T465"/>
  <c r="R465"/>
  <c r="P465"/>
  <c r="BI459"/>
  <c r="BH459"/>
  <c r="BG459"/>
  <c r="BF459"/>
  <c r="T459"/>
  <c r="R459"/>
  <c r="P459"/>
  <c r="BI451"/>
  <c r="BH451"/>
  <c r="BG451"/>
  <c r="BF451"/>
  <c r="T451"/>
  <c r="R451"/>
  <c r="P451"/>
  <c r="BI445"/>
  <c r="BH445"/>
  <c r="BG445"/>
  <c r="BF445"/>
  <c r="T445"/>
  <c r="R445"/>
  <c r="P445"/>
  <c r="BI436"/>
  <c r="BH436"/>
  <c r="BG436"/>
  <c r="BF436"/>
  <c r="T436"/>
  <c r="R436"/>
  <c r="P436"/>
  <c r="BI430"/>
  <c r="BH430"/>
  <c r="BG430"/>
  <c r="BF430"/>
  <c r="T430"/>
  <c r="R430"/>
  <c r="P430"/>
  <c r="BI420"/>
  <c r="BH420"/>
  <c r="BG420"/>
  <c r="BF420"/>
  <c r="T420"/>
  <c r="R420"/>
  <c r="P420"/>
  <c r="BI414"/>
  <c r="BH414"/>
  <c r="BG414"/>
  <c r="BF414"/>
  <c r="T414"/>
  <c r="R414"/>
  <c r="P414"/>
  <c r="BI404"/>
  <c r="BH404"/>
  <c r="BG404"/>
  <c r="BF404"/>
  <c r="T404"/>
  <c r="R404"/>
  <c r="P404"/>
  <c r="BI399"/>
  <c r="BH399"/>
  <c r="BG399"/>
  <c r="BF399"/>
  <c r="T399"/>
  <c r="R399"/>
  <c r="P399"/>
  <c r="BI379"/>
  <c r="BH379"/>
  <c r="BG379"/>
  <c r="BF379"/>
  <c r="T379"/>
  <c r="R379"/>
  <c r="P379"/>
  <c r="BI288"/>
  <c r="BH288"/>
  <c r="BG288"/>
  <c r="BF288"/>
  <c r="T288"/>
  <c r="R288"/>
  <c r="P288"/>
  <c r="BI283"/>
  <c r="BH283"/>
  <c r="BG283"/>
  <c r="BF283"/>
  <c r="T283"/>
  <c r="R283"/>
  <c r="P283"/>
  <c r="BI278"/>
  <c r="BH278"/>
  <c r="BG278"/>
  <c r="BF278"/>
  <c r="T278"/>
  <c r="R278"/>
  <c r="P278"/>
  <c r="BI273"/>
  <c r="BH273"/>
  <c r="BG273"/>
  <c r="BF273"/>
  <c r="T273"/>
  <c r="R273"/>
  <c r="P273"/>
  <c r="BI268"/>
  <c r="BH268"/>
  <c r="BG268"/>
  <c r="BF268"/>
  <c r="T268"/>
  <c r="R268"/>
  <c r="P268"/>
  <c r="BI254"/>
  <c r="BH254"/>
  <c r="BG254"/>
  <c r="BF254"/>
  <c r="T254"/>
  <c r="R254"/>
  <c r="P254"/>
  <c r="BI249"/>
  <c r="BH249"/>
  <c r="BG249"/>
  <c r="BF249"/>
  <c r="T249"/>
  <c r="R249"/>
  <c r="P249"/>
  <c r="BI244"/>
  <c r="BH244"/>
  <c r="BG244"/>
  <c r="BF244"/>
  <c r="T244"/>
  <c r="R244"/>
  <c r="P244"/>
  <c r="BI239"/>
  <c r="BH239"/>
  <c r="BG239"/>
  <c r="BF239"/>
  <c r="T239"/>
  <c r="R239"/>
  <c r="P239"/>
  <c r="BI234"/>
  <c r="BH234"/>
  <c r="BG234"/>
  <c r="BF234"/>
  <c r="T234"/>
  <c r="R234"/>
  <c r="P234"/>
  <c r="BI229"/>
  <c r="BH229"/>
  <c r="BG229"/>
  <c r="BF229"/>
  <c r="T229"/>
  <c r="R229"/>
  <c r="P229"/>
  <c r="BI224"/>
  <c r="BH224"/>
  <c r="BG224"/>
  <c r="BF224"/>
  <c r="T224"/>
  <c r="R224"/>
  <c r="P224"/>
  <c r="BI212"/>
  <c r="BH212"/>
  <c r="BG212"/>
  <c r="BF212"/>
  <c r="T212"/>
  <c r="R212"/>
  <c r="P212"/>
  <c r="BI206"/>
  <c r="BH206"/>
  <c r="BG206"/>
  <c r="BF206"/>
  <c r="T206"/>
  <c r="R206"/>
  <c r="P206"/>
  <c r="BI200"/>
  <c r="BH200"/>
  <c r="BG200"/>
  <c r="BF200"/>
  <c r="T200"/>
  <c r="R200"/>
  <c r="P200"/>
  <c r="BI194"/>
  <c r="BH194"/>
  <c r="BG194"/>
  <c r="BF194"/>
  <c r="T194"/>
  <c r="R194"/>
  <c r="P194"/>
  <c r="BI189"/>
  <c r="BH189"/>
  <c r="BG189"/>
  <c r="BF189"/>
  <c r="T189"/>
  <c r="R189"/>
  <c r="P189"/>
  <c r="BI184"/>
  <c r="BH184"/>
  <c r="BG184"/>
  <c r="BF184"/>
  <c r="T184"/>
  <c r="R184"/>
  <c r="P184"/>
  <c r="BI179"/>
  <c r="BH179"/>
  <c r="BG179"/>
  <c r="BF179"/>
  <c r="T179"/>
  <c r="R179"/>
  <c r="P179"/>
  <c r="BI174"/>
  <c r="BH174"/>
  <c r="BG174"/>
  <c r="BF174"/>
  <c r="T174"/>
  <c r="R174"/>
  <c r="P174"/>
  <c r="BI166"/>
  <c r="BH166"/>
  <c r="BG166"/>
  <c r="BF166"/>
  <c r="T166"/>
  <c r="R166"/>
  <c r="P166"/>
  <c r="BI158"/>
  <c r="BH158"/>
  <c r="BG158"/>
  <c r="BF158"/>
  <c r="T158"/>
  <c r="R158"/>
  <c r="P158"/>
  <c r="BI151"/>
  <c r="BH151"/>
  <c r="BG151"/>
  <c r="BF151"/>
  <c r="T151"/>
  <c r="R151"/>
  <c r="P151"/>
  <c r="BI143"/>
  <c r="BH143"/>
  <c r="BG143"/>
  <c r="BF143"/>
  <c r="T143"/>
  <c r="R143"/>
  <c r="P143"/>
  <c r="BI135"/>
  <c r="BH135"/>
  <c r="BG135"/>
  <c r="BF135"/>
  <c r="T135"/>
  <c r="R135"/>
  <c r="P135"/>
  <c r="J128"/>
  <c r="F128"/>
  <c r="F126"/>
  <c r="E124"/>
  <c r="J95"/>
  <c r="F95"/>
  <c r="F93"/>
  <c r="E91"/>
  <c r="J28"/>
  <c r="E28"/>
  <c r="J96"/>
  <c r="J27"/>
  <c r="J22"/>
  <c r="E22"/>
  <c r="F129"/>
  <c r="J21"/>
  <c r="J16"/>
  <c r="J126"/>
  <c r="E7"/>
  <c r="E118"/>
  <c i="3" r="J41"/>
  <c r="J40"/>
  <c i="1" r="AY98"/>
  <c i="3" r="J39"/>
  <c i="1" r="AX98"/>
  <c i="3" r="BI677"/>
  <c r="BH677"/>
  <c r="BG677"/>
  <c r="BF677"/>
  <c r="T677"/>
  <c r="T676"/>
  <c r="R677"/>
  <c r="R676"/>
  <c r="P677"/>
  <c r="P676"/>
  <c r="BI670"/>
  <c r="BH670"/>
  <c r="BG670"/>
  <c r="BF670"/>
  <c r="T670"/>
  <c r="R670"/>
  <c r="P670"/>
  <c r="BI664"/>
  <c r="BH664"/>
  <c r="BG664"/>
  <c r="BF664"/>
  <c r="T664"/>
  <c r="R664"/>
  <c r="P664"/>
  <c r="BI659"/>
  <c r="BH659"/>
  <c r="BG659"/>
  <c r="BF659"/>
  <c r="T659"/>
  <c r="R659"/>
  <c r="P659"/>
  <c r="BI653"/>
  <c r="BH653"/>
  <c r="BG653"/>
  <c r="BF653"/>
  <c r="T653"/>
  <c r="R653"/>
  <c r="P653"/>
  <c r="BI648"/>
  <c r="BH648"/>
  <c r="BG648"/>
  <c r="BF648"/>
  <c r="T648"/>
  <c r="R648"/>
  <c r="P648"/>
  <c r="BI640"/>
  <c r="BH640"/>
  <c r="BG640"/>
  <c r="BF640"/>
  <c r="T640"/>
  <c r="T639"/>
  <c r="R640"/>
  <c r="R639"/>
  <c r="P640"/>
  <c r="P639"/>
  <c r="BI634"/>
  <c r="BH634"/>
  <c r="BG634"/>
  <c r="BF634"/>
  <c r="T634"/>
  <c r="R634"/>
  <c r="P634"/>
  <c r="BI629"/>
  <c r="BH629"/>
  <c r="BG629"/>
  <c r="BF629"/>
  <c r="T629"/>
  <c r="R629"/>
  <c r="P629"/>
  <c r="BI623"/>
  <c r="BH623"/>
  <c r="BG623"/>
  <c r="BF623"/>
  <c r="T623"/>
  <c r="R623"/>
  <c r="P623"/>
  <c r="BI621"/>
  <c r="BH621"/>
  <c r="BG621"/>
  <c r="BF621"/>
  <c r="T621"/>
  <c r="R621"/>
  <c r="P621"/>
  <c r="BI619"/>
  <c r="BH619"/>
  <c r="BG619"/>
  <c r="BF619"/>
  <c r="T619"/>
  <c r="R619"/>
  <c r="P619"/>
  <c r="BI616"/>
  <c r="BH616"/>
  <c r="BG616"/>
  <c r="BF616"/>
  <c r="T616"/>
  <c r="R616"/>
  <c r="P616"/>
  <c r="BI614"/>
  <c r="BH614"/>
  <c r="BG614"/>
  <c r="BF614"/>
  <c r="T614"/>
  <c r="R614"/>
  <c r="P614"/>
  <c r="BI612"/>
  <c r="BH612"/>
  <c r="BG612"/>
  <c r="BF612"/>
  <c r="T612"/>
  <c r="R612"/>
  <c r="P612"/>
  <c r="BI609"/>
  <c r="BH609"/>
  <c r="BG609"/>
  <c r="BF609"/>
  <c r="T609"/>
  <c r="R609"/>
  <c r="P609"/>
  <c r="BI606"/>
  <c r="BH606"/>
  <c r="BG606"/>
  <c r="BF606"/>
  <c r="T606"/>
  <c r="R606"/>
  <c r="P606"/>
  <c r="BI602"/>
  <c r="BH602"/>
  <c r="BG602"/>
  <c r="BF602"/>
  <c r="T602"/>
  <c r="R602"/>
  <c r="P602"/>
  <c r="BI597"/>
  <c r="BH597"/>
  <c r="BG597"/>
  <c r="BF597"/>
  <c r="T597"/>
  <c r="R597"/>
  <c r="P597"/>
  <c r="BI592"/>
  <c r="BH592"/>
  <c r="BG592"/>
  <c r="BF592"/>
  <c r="T592"/>
  <c r="R592"/>
  <c r="P592"/>
  <c r="BI587"/>
  <c r="BH587"/>
  <c r="BG587"/>
  <c r="BF587"/>
  <c r="T587"/>
  <c r="R587"/>
  <c r="P587"/>
  <c r="BI585"/>
  <c r="BH585"/>
  <c r="BG585"/>
  <c r="BF585"/>
  <c r="T585"/>
  <c r="R585"/>
  <c r="P585"/>
  <c r="BI583"/>
  <c r="BH583"/>
  <c r="BG583"/>
  <c r="BF583"/>
  <c r="T583"/>
  <c r="R583"/>
  <c r="P583"/>
  <c r="BI580"/>
  <c r="BH580"/>
  <c r="BG580"/>
  <c r="BF580"/>
  <c r="T580"/>
  <c r="R580"/>
  <c r="P580"/>
  <c r="BI578"/>
  <c r="BH578"/>
  <c r="BG578"/>
  <c r="BF578"/>
  <c r="T578"/>
  <c r="R578"/>
  <c r="P578"/>
  <c r="BI576"/>
  <c r="BH576"/>
  <c r="BG576"/>
  <c r="BF576"/>
  <c r="T576"/>
  <c r="R576"/>
  <c r="P576"/>
  <c r="BI573"/>
  <c r="BH573"/>
  <c r="BG573"/>
  <c r="BF573"/>
  <c r="T573"/>
  <c r="R573"/>
  <c r="P573"/>
  <c r="BI571"/>
  <c r="BH571"/>
  <c r="BG571"/>
  <c r="BF571"/>
  <c r="T571"/>
  <c r="R571"/>
  <c r="P571"/>
  <c r="BI568"/>
  <c r="BH568"/>
  <c r="BG568"/>
  <c r="BF568"/>
  <c r="T568"/>
  <c r="R568"/>
  <c r="P568"/>
  <c r="BI566"/>
  <c r="BH566"/>
  <c r="BG566"/>
  <c r="BF566"/>
  <c r="T566"/>
  <c r="R566"/>
  <c r="P566"/>
  <c r="BI564"/>
  <c r="BH564"/>
  <c r="BG564"/>
  <c r="BF564"/>
  <c r="T564"/>
  <c r="R564"/>
  <c r="P564"/>
  <c r="BI561"/>
  <c r="BH561"/>
  <c r="BG561"/>
  <c r="BF561"/>
  <c r="T561"/>
  <c r="R561"/>
  <c r="P561"/>
  <c r="BI559"/>
  <c r="BH559"/>
  <c r="BG559"/>
  <c r="BF559"/>
  <c r="T559"/>
  <c r="R559"/>
  <c r="P559"/>
  <c r="BI556"/>
  <c r="BH556"/>
  <c r="BG556"/>
  <c r="BF556"/>
  <c r="T556"/>
  <c r="R556"/>
  <c r="P556"/>
  <c r="BI554"/>
  <c r="BH554"/>
  <c r="BG554"/>
  <c r="BF554"/>
  <c r="T554"/>
  <c r="R554"/>
  <c r="P554"/>
  <c r="BI552"/>
  <c r="BH552"/>
  <c r="BG552"/>
  <c r="BF552"/>
  <c r="T552"/>
  <c r="R552"/>
  <c r="P552"/>
  <c r="BI550"/>
  <c r="BH550"/>
  <c r="BG550"/>
  <c r="BF550"/>
  <c r="T550"/>
  <c r="R550"/>
  <c r="P550"/>
  <c r="BI547"/>
  <c r="BH547"/>
  <c r="BG547"/>
  <c r="BF547"/>
  <c r="T547"/>
  <c r="R547"/>
  <c r="P547"/>
  <c r="BI541"/>
  <c r="BH541"/>
  <c r="BG541"/>
  <c r="BF541"/>
  <c r="T541"/>
  <c r="R541"/>
  <c r="P541"/>
  <c r="BI538"/>
  <c r="BH538"/>
  <c r="BG538"/>
  <c r="BF538"/>
  <c r="T538"/>
  <c r="R538"/>
  <c r="P538"/>
  <c r="BI532"/>
  <c r="BH532"/>
  <c r="BG532"/>
  <c r="BF532"/>
  <c r="T532"/>
  <c r="R532"/>
  <c r="P532"/>
  <c r="BI529"/>
  <c r="BH529"/>
  <c r="BG529"/>
  <c r="BF529"/>
  <c r="T529"/>
  <c r="R529"/>
  <c r="P529"/>
  <c r="BI521"/>
  <c r="BH521"/>
  <c r="BG521"/>
  <c r="BF521"/>
  <c r="T521"/>
  <c r="R521"/>
  <c r="P521"/>
  <c r="BI518"/>
  <c r="BH518"/>
  <c r="BG518"/>
  <c r="BF518"/>
  <c r="T518"/>
  <c r="R518"/>
  <c r="P518"/>
  <c r="BI513"/>
  <c r="BH513"/>
  <c r="BG513"/>
  <c r="BF513"/>
  <c r="T513"/>
  <c r="R513"/>
  <c r="P513"/>
  <c r="BI511"/>
  <c r="BH511"/>
  <c r="BG511"/>
  <c r="BF511"/>
  <c r="T511"/>
  <c r="R511"/>
  <c r="P511"/>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86"/>
  <c r="BH486"/>
  <c r="BG486"/>
  <c r="BF486"/>
  <c r="T486"/>
  <c r="R486"/>
  <c r="P486"/>
  <c r="BI479"/>
  <c r="BH479"/>
  <c r="BG479"/>
  <c r="BF479"/>
  <c r="T479"/>
  <c r="R479"/>
  <c r="P479"/>
  <c r="BI474"/>
  <c r="BH474"/>
  <c r="BG474"/>
  <c r="BF474"/>
  <c r="T474"/>
  <c r="R474"/>
  <c r="P474"/>
  <c r="BI469"/>
  <c r="BH469"/>
  <c r="BG469"/>
  <c r="BF469"/>
  <c r="T469"/>
  <c r="R469"/>
  <c r="P469"/>
  <c r="BI463"/>
  <c r="BH463"/>
  <c r="BG463"/>
  <c r="BF463"/>
  <c r="T463"/>
  <c r="R463"/>
  <c r="P463"/>
  <c r="BI457"/>
  <c r="BH457"/>
  <c r="BG457"/>
  <c r="BF457"/>
  <c r="T457"/>
  <c r="R457"/>
  <c r="P457"/>
  <c r="BI446"/>
  <c r="BH446"/>
  <c r="BG446"/>
  <c r="BF446"/>
  <c r="T446"/>
  <c r="R446"/>
  <c r="P446"/>
  <c r="BI441"/>
  <c r="BH441"/>
  <c r="BG441"/>
  <c r="BF441"/>
  <c r="T441"/>
  <c r="R441"/>
  <c r="P441"/>
  <c r="BI435"/>
  <c r="BH435"/>
  <c r="BG435"/>
  <c r="BF435"/>
  <c r="T435"/>
  <c r="R435"/>
  <c r="P435"/>
  <c r="BI430"/>
  <c r="BH430"/>
  <c r="BG430"/>
  <c r="BF430"/>
  <c r="T430"/>
  <c r="R430"/>
  <c r="P430"/>
  <c r="BI423"/>
  <c r="BH423"/>
  <c r="BG423"/>
  <c r="BF423"/>
  <c r="T423"/>
  <c r="R423"/>
  <c r="P423"/>
  <c r="BI417"/>
  <c r="BH417"/>
  <c r="BG417"/>
  <c r="BF417"/>
  <c r="T417"/>
  <c r="R417"/>
  <c r="P417"/>
  <c r="BI414"/>
  <c r="BH414"/>
  <c r="BG414"/>
  <c r="BF414"/>
  <c r="T414"/>
  <c r="R414"/>
  <c r="P414"/>
  <c r="BI408"/>
  <c r="BH408"/>
  <c r="BG408"/>
  <c r="BF408"/>
  <c r="T408"/>
  <c r="R408"/>
  <c r="P408"/>
  <c r="BI403"/>
  <c r="BH403"/>
  <c r="BG403"/>
  <c r="BF403"/>
  <c r="T403"/>
  <c r="R403"/>
  <c r="P403"/>
  <c r="BI399"/>
  <c r="BH399"/>
  <c r="BG399"/>
  <c r="BF399"/>
  <c r="T399"/>
  <c r="R399"/>
  <c r="P399"/>
  <c r="BI390"/>
  <c r="BH390"/>
  <c r="BG390"/>
  <c r="BF390"/>
  <c r="T390"/>
  <c r="R390"/>
  <c r="P390"/>
  <c r="BI385"/>
  <c r="BH385"/>
  <c r="BG385"/>
  <c r="BF385"/>
  <c r="T385"/>
  <c r="R385"/>
  <c r="P385"/>
  <c r="BI380"/>
  <c r="BH380"/>
  <c r="BG380"/>
  <c r="BF380"/>
  <c r="T380"/>
  <c r="R380"/>
  <c r="P380"/>
  <c r="BI372"/>
  <c r="BH372"/>
  <c r="BG372"/>
  <c r="BF372"/>
  <c r="T372"/>
  <c r="R372"/>
  <c r="P372"/>
  <c r="BI368"/>
  <c r="BH368"/>
  <c r="BG368"/>
  <c r="BF368"/>
  <c r="T368"/>
  <c r="R368"/>
  <c r="P368"/>
  <c r="BI357"/>
  <c r="BH357"/>
  <c r="BG357"/>
  <c r="BF357"/>
  <c r="T357"/>
  <c r="R357"/>
  <c r="P357"/>
  <c r="BI348"/>
  <c r="BH348"/>
  <c r="BG348"/>
  <c r="BF348"/>
  <c r="T348"/>
  <c r="R348"/>
  <c r="P348"/>
  <c r="BI342"/>
  <c r="BH342"/>
  <c r="BG342"/>
  <c r="BF342"/>
  <c r="T342"/>
  <c r="R342"/>
  <c r="P342"/>
  <c r="BI336"/>
  <c r="BH336"/>
  <c r="BG336"/>
  <c r="BF336"/>
  <c r="T336"/>
  <c r="R336"/>
  <c r="P336"/>
  <c r="BI330"/>
  <c r="BH330"/>
  <c r="BG330"/>
  <c r="BF330"/>
  <c r="T330"/>
  <c r="R330"/>
  <c r="P330"/>
  <c r="BI322"/>
  <c r="BH322"/>
  <c r="BG322"/>
  <c r="BF322"/>
  <c r="T322"/>
  <c r="R322"/>
  <c r="P322"/>
  <c r="BI316"/>
  <c r="BH316"/>
  <c r="BG316"/>
  <c r="BF316"/>
  <c r="T316"/>
  <c r="R316"/>
  <c r="P316"/>
  <c r="BI308"/>
  <c r="BH308"/>
  <c r="BG308"/>
  <c r="BF308"/>
  <c r="T308"/>
  <c r="R308"/>
  <c r="P308"/>
  <c r="BI302"/>
  <c r="BH302"/>
  <c r="BG302"/>
  <c r="BF302"/>
  <c r="T302"/>
  <c r="R302"/>
  <c r="P302"/>
  <c r="BI292"/>
  <c r="BH292"/>
  <c r="BG292"/>
  <c r="BF292"/>
  <c r="T292"/>
  <c r="R292"/>
  <c r="P292"/>
  <c r="BI286"/>
  <c r="BH286"/>
  <c r="BG286"/>
  <c r="BF286"/>
  <c r="T286"/>
  <c r="R286"/>
  <c r="P286"/>
  <c r="BI276"/>
  <c r="BH276"/>
  <c r="BG276"/>
  <c r="BF276"/>
  <c r="T276"/>
  <c r="R276"/>
  <c r="P276"/>
  <c r="BI271"/>
  <c r="BH271"/>
  <c r="BG271"/>
  <c r="BF271"/>
  <c r="T271"/>
  <c r="R271"/>
  <c r="P271"/>
  <c r="BI266"/>
  <c r="BH266"/>
  <c r="BG266"/>
  <c r="BF266"/>
  <c r="T266"/>
  <c r="R266"/>
  <c r="P266"/>
  <c r="BI237"/>
  <c r="BH237"/>
  <c r="BG237"/>
  <c r="BF237"/>
  <c r="T237"/>
  <c r="R237"/>
  <c r="P237"/>
  <c r="BI232"/>
  <c r="BH232"/>
  <c r="BG232"/>
  <c r="BF232"/>
  <c r="T232"/>
  <c r="R232"/>
  <c r="P232"/>
  <c r="BI227"/>
  <c r="BH227"/>
  <c r="BG227"/>
  <c r="BF227"/>
  <c r="T227"/>
  <c r="R227"/>
  <c r="P227"/>
  <c r="BI222"/>
  <c r="BH222"/>
  <c r="BG222"/>
  <c r="BF222"/>
  <c r="T222"/>
  <c r="R222"/>
  <c r="P222"/>
  <c r="BI217"/>
  <c r="BH217"/>
  <c r="BG217"/>
  <c r="BF217"/>
  <c r="T217"/>
  <c r="R217"/>
  <c r="P217"/>
  <c r="BI201"/>
  <c r="BH201"/>
  <c r="BG201"/>
  <c r="BF201"/>
  <c r="T201"/>
  <c r="R201"/>
  <c r="P201"/>
  <c r="BI196"/>
  <c r="BH196"/>
  <c r="BG196"/>
  <c r="BF196"/>
  <c r="T196"/>
  <c r="R196"/>
  <c r="P196"/>
  <c r="BI191"/>
  <c r="BH191"/>
  <c r="BG191"/>
  <c r="BF191"/>
  <c r="T191"/>
  <c r="R191"/>
  <c r="P191"/>
  <c r="BI185"/>
  <c r="BH185"/>
  <c r="BG185"/>
  <c r="BF185"/>
  <c r="T185"/>
  <c r="R185"/>
  <c r="P185"/>
  <c r="BI180"/>
  <c r="BH180"/>
  <c r="BG180"/>
  <c r="BF180"/>
  <c r="T180"/>
  <c r="R180"/>
  <c r="P180"/>
  <c r="BI175"/>
  <c r="BH175"/>
  <c r="BG175"/>
  <c r="BF175"/>
  <c r="T175"/>
  <c r="R175"/>
  <c r="P175"/>
  <c r="BI170"/>
  <c r="BH170"/>
  <c r="BG170"/>
  <c r="BF170"/>
  <c r="T170"/>
  <c r="R170"/>
  <c r="P170"/>
  <c r="BI165"/>
  <c r="BH165"/>
  <c r="BG165"/>
  <c r="BF165"/>
  <c r="T165"/>
  <c r="R165"/>
  <c r="P165"/>
  <c r="BI160"/>
  <c r="BH160"/>
  <c r="BG160"/>
  <c r="BF160"/>
  <c r="T160"/>
  <c r="R160"/>
  <c r="P160"/>
  <c r="BI155"/>
  <c r="BH155"/>
  <c r="BG155"/>
  <c r="BF155"/>
  <c r="T155"/>
  <c r="R155"/>
  <c r="P155"/>
  <c r="BI147"/>
  <c r="BH147"/>
  <c r="BG147"/>
  <c r="BF147"/>
  <c r="T147"/>
  <c r="R147"/>
  <c r="P147"/>
  <c r="BI141"/>
  <c r="BH141"/>
  <c r="BG141"/>
  <c r="BF141"/>
  <c r="T141"/>
  <c r="R141"/>
  <c r="P141"/>
  <c r="BI135"/>
  <c r="BH135"/>
  <c r="BG135"/>
  <c r="BF135"/>
  <c r="T135"/>
  <c r="R135"/>
  <c r="P135"/>
  <c r="J128"/>
  <c r="F128"/>
  <c r="F126"/>
  <c r="E124"/>
  <c r="J95"/>
  <c r="F95"/>
  <c r="F93"/>
  <c r="E91"/>
  <c r="J28"/>
  <c r="E28"/>
  <c r="J96"/>
  <c r="J27"/>
  <c r="J22"/>
  <c r="E22"/>
  <c r="F129"/>
  <c r="J21"/>
  <c r="J16"/>
  <c r="J126"/>
  <c r="E7"/>
  <c r="E85"/>
  <c i="2" r="J41"/>
  <c r="J40"/>
  <c i="1" r="AY97"/>
  <c i="2" r="J39"/>
  <c i="1" r="AX97"/>
  <c i="2" r="BI272"/>
  <c r="BH272"/>
  <c r="BG272"/>
  <c r="BF272"/>
  <c r="T272"/>
  <c r="R272"/>
  <c r="P272"/>
  <c r="BI270"/>
  <c r="BH270"/>
  <c r="BG270"/>
  <c r="BF270"/>
  <c r="T270"/>
  <c r="R270"/>
  <c r="P270"/>
  <c r="BI268"/>
  <c r="BH268"/>
  <c r="BG268"/>
  <c r="BF268"/>
  <c r="T268"/>
  <c r="R268"/>
  <c r="P268"/>
  <c r="BI266"/>
  <c r="BH266"/>
  <c r="BG266"/>
  <c r="BF266"/>
  <c r="T266"/>
  <c r="R266"/>
  <c r="P266"/>
  <c r="BI259"/>
  <c r="BH259"/>
  <c r="BG259"/>
  <c r="BF259"/>
  <c r="T259"/>
  <c r="R259"/>
  <c r="P259"/>
  <c r="BI254"/>
  <c r="BH254"/>
  <c r="BG254"/>
  <c r="BF254"/>
  <c r="T254"/>
  <c r="R254"/>
  <c r="P254"/>
  <c r="BI249"/>
  <c r="BH249"/>
  <c r="BG249"/>
  <c r="BF249"/>
  <c r="T249"/>
  <c r="R249"/>
  <c r="P249"/>
  <c r="BI243"/>
  <c r="BH243"/>
  <c r="BG243"/>
  <c r="BF243"/>
  <c r="T243"/>
  <c r="R243"/>
  <c r="P243"/>
  <c r="BI235"/>
  <c r="BH235"/>
  <c r="BG235"/>
  <c r="BF235"/>
  <c r="T235"/>
  <c r="R235"/>
  <c r="P235"/>
  <c r="BI227"/>
  <c r="BH227"/>
  <c r="BG227"/>
  <c r="BF227"/>
  <c r="T227"/>
  <c r="R227"/>
  <c r="P227"/>
  <c r="BI219"/>
  <c r="BH219"/>
  <c r="BG219"/>
  <c r="BF219"/>
  <c r="T219"/>
  <c r="R219"/>
  <c r="P219"/>
  <c r="BI212"/>
  <c r="BH212"/>
  <c r="BG212"/>
  <c r="BF212"/>
  <c r="T212"/>
  <c r="R212"/>
  <c r="P212"/>
  <c r="BI207"/>
  <c r="BH207"/>
  <c r="BG207"/>
  <c r="BF207"/>
  <c r="T207"/>
  <c r="R207"/>
  <c r="P207"/>
  <c r="BI202"/>
  <c r="BH202"/>
  <c r="BG202"/>
  <c r="BF202"/>
  <c r="T202"/>
  <c r="R202"/>
  <c r="P202"/>
  <c r="BI196"/>
  <c r="BH196"/>
  <c r="BG196"/>
  <c r="BF196"/>
  <c r="T196"/>
  <c r="R196"/>
  <c r="P196"/>
  <c r="BI189"/>
  <c r="BH189"/>
  <c r="BG189"/>
  <c r="BF189"/>
  <c r="T189"/>
  <c r="R189"/>
  <c r="P189"/>
  <c r="BI184"/>
  <c r="BH184"/>
  <c r="BG184"/>
  <c r="BF184"/>
  <c r="T184"/>
  <c r="R184"/>
  <c r="P184"/>
  <c r="BI179"/>
  <c r="BH179"/>
  <c r="BG179"/>
  <c r="BF179"/>
  <c r="T179"/>
  <c r="R179"/>
  <c r="P179"/>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54"/>
  <c r="BH154"/>
  <c r="BG154"/>
  <c r="BF154"/>
  <c r="T154"/>
  <c r="R154"/>
  <c r="P154"/>
  <c r="BI148"/>
  <c r="BH148"/>
  <c r="BG148"/>
  <c r="BF148"/>
  <c r="T148"/>
  <c r="T142"/>
  <c r="R148"/>
  <c r="R142"/>
  <c r="P148"/>
  <c r="P142"/>
  <c r="BI143"/>
  <c r="BH143"/>
  <c r="BG143"/>
  <c r="BF143"/>
  <c r="T143"/>
  <c r="R143"/>
  <c r="P143"/>
  <c r="BI139"/>
  <c r="BH139"/>
  <c r="BG139"/>
  <c r="BF139"/>
  <c r="T139"/>
  <c r="R139"/>
  <c r="P139"/>
  <c r="BI134"/>
  <c r="BH134"/>
  <c r="BG134"/>
  <c r="BF134"/>
  <c r="T134"/>
  <c r="R134"/>
  <c r="P134"/>
  <c r="BI131"/>
  <c r="BH131"/>
  <c r="BG131"/>
  <c r="BF131"/>
  <c r="T131"/>
  <c r="R131"/>
  <c r="P131"/>
  <c r="J124"/>
  <c r="F124"/>
  <c r="F122"/>
  <c r="E120"/>
  <c r="J95"/>
  <c r="F95"/>
  <c r="F93"/>
  <c r="E91"/>
  <c r="J28"/>
  <c r="E28"/>
  <c r="J125"/>
  <c r="J27"/>
  <c r="J22"/>
  <c r="E22"/>
  <c r="F125"/>
  <c r="J21"/>
  <c r="J16"/>
  <c r="J122"/>
  <c r="E7"/>
  <c r="E114"/>
  <c i="1" r="L90"/>
  <c r="AM90"/>
  <c r="AM89"/>
  <c r="L89"/>
  <c r="AM87"/>
  <c r="L87"/>
  <c r="L85"/>
  <c r="L84"/>
  <c i="2" r="J272"/>
  <c r="BK259"/>
  <c r="J243"/>
  <c r="BK212"/>
  <c r="BK184"/>
  <c r="BK169"/>
  <c r="BK162"/>
  <c r="J139"/>
  <c i="1" r="AS124"/>
  <c i="3" r="BK634"/>
  <c r="J609"/>
  <c r="J587"/>
  <c r="J566"/>
  <c r="J518"/>
  <c r="BK463"/>
  <c r="J380"/>
  <c r="J348"/>
  <c r="BK664"/>
  <c r="J616"/>
  <c r="J571"/>
  <c r="BK547"/>
  <c r="BK511"/>
  <c r="BK390"/>
  <c r="J185"/>
  <c r="J576"/>
  <c r="J513"/>
  <c r="BK357"/>
  <c r="BK619"/>
  <c r="J457"/>
  <c r="J322"/>
  <c r="BK541"/>
  <c r="J399"/>
  <c r="J160"/>
  <c r="BK612"/>
  <c r="J496"/>
  <c r="J237"/>
  <c r="BK135"/>
  <c r="BK606"/>
  <c r="BK518"/>
  <c i="4" r="J724"/>
  <c r="BK404"/>
  <c r="BK792"/>
  <c r="BK726"/>
  <c r="J528"/>
  <c r="J234"/>
  <c r="J789"/>
  <c r="J647"/>
  <c r="J254"/>
  <c r="BK859"/>
  <c r="J738"/>
  <c r="J857"/>
  <c r="BK815"/>
  <c r="J607"/>
  <c r="BK288"/>
  <c r="BK135"/>
  <c r="J278"/>
  <c r="BK194"/>
  <c r="J683"/>
  <c r="J496"/>
  <c r="BK229"/>
  <c r="J932"/>
  <c r="J916"/>
  <c r="BK874"/>
  <c r="J859"/>
  <c r="BK756"/>
  <c r="J730"/>
  <c r="J533"/>
  <c r="BK278"/>
  <c r="J135"/>
  <c i="5" r="J441"/>
  <c r="BK620"/>
  <c r="BK437"/>
  <c r="BK203"/>
  <c r="J601"/>
  <c r="J531"/>
  <c r="BK255"/>
  <c r="BK135"/>
  <c r="J525"/>
  <c r="J381"/>
  <c r="J195"/>
  <c r="J576"/>
  <c r="J422"/>
  <c r="J203"/>
  <c r="BK569"/>
  <c r="BK494"/>
  <c r="J335"/>
  <c r="BK551"/>
  <c r="J215"/>
  <c r="J515"/>
  <c r="BK381"/>
  <c i="6" r="BK509"/>
  <c r="J408"/>
  <c r="J347"/>
  <c r="J520"/>
  <c r="BK455"/>
  <c r="J433"/>
  <c r="J364"/>
  <c r="BK239"/>
  <c r="J516"/>
  <c r="BK471"/>
  <c r="BK396"/>
  <c r="BK309"/>
  <c r="J233"/>
  <c r="BK493"/>
  <c r="J445"/>
  <c r="J406"/>
  <c r="BK347"/>
  <c r="BK221"/>
  <c r="BK487"/>
  <c r="J426"/>
  <c r="J344"/>
  <c r="J251"/>
  <c r="J513"/>
  <c r="J441"/>
  <c r="BK394"/>
  <c r="J332"/>
  <c r="J522"/>
  <c r="BK422"/>
  <c r="BK328"/>
  <c r="BK150"/>
  <c r="BK535"/>
  <c r="J469"/>
  <c r="J398"/>
  <c r="J354"/>
  <c r="J199"/>
  <c i="7" r="J594"/>
  <c r="BK493"/>
  <c r="J254"/>
  <c r="BK139"/>
  <c r="BK616"/>
  <c r="BK577"/>
  <c r="J389"/>
  <c r="BK638"/>
  <c r="BK562"/>
  <c r="J488"/>
  <c r="J249"/>
  <c r="J194"/>
  <c r="J179"/>
  <c r="J608"/>
  <c r="BK324"/>
  <c r="BK547"/>
  <c r="J224"/>
  <c r="BK618"/>
  <c r="J521"/>
  <c r="BK343"/>
  <c r="BK614"/>
  <c r="BK441"/>
  <c r="J330"/>
  <c i="8" r="BK136"/>
  <c r="J176"/>
  <c r="BK171"/>
  <c i="9" r="BK190"/>
  <c r="J160"/>
  <c r="J169"/>
  <c r="J195"/>
  <c r="J198"/>
  <c i="10" r="J153"/>
  <c r="BK144"/>
  <c r="BK192"/>
  <c r="J215"/>
  <c r="J182"/>
  <c r="BK150"/>
  <c i="11" r="BK931"/>
  <c r="J836"/>
  <c r="J605"/>
  <c r="J272"/>
  <c r="BK201"/>
  <c r="J974"/>
  <c r="J854"/>
  <c r="BK538"/>
  <c r="J136"/>
  <c r="J796"/>
  <c r="BK322"/>
  <c r="J228"/>
  <c r="J954"/>
  <c r="J774"/>
  <c r="BK257"/>
  <c r="BK854"/>
  <c r="BK554"/>
  <c r="J247"/>
  <c r="J970"/>
  <c r="J785"/>
  <c r="BK596"/>
  <c r="J282"/>
  <c r="BK152"/>
  <c r="BK1091"/>
  <c r="BK1054"/>
  <c r="BK984"/>
  <c r="J816"/>
  <c r="J645"/>
  <c r="J564"/>
  <c r="J481"/>
  <c i="12" r="BK696"/>
  <c r="J567"/>
  <c r="BK761"/>
  <c r="BK493"/>
  <c r="BK394"/>
  <c r="J735"/>
  <c r="BK189"/>
  <c r="BK556"/>
  <c r="J243"/>
  <c r="J621"/>
  <c r="BK407"/>
  <c r="J223"/>
  <c r="BK664"/>
  <c r="BK380"/>
  <c r="J203"/>
  <c r="BK645"/>
  <c r="J609"/>
  <c r="J233"/>
  <c r="BK806"/>
  <c r="BK758"/>
  <c r="J616"/>
  <c r="BK434"/>
  <c r="J166"/>
  <c i="13" r="BK202"/>
  <c r="J227"/>
  <c r="BK222"/>
  <c r="BK171"/>
  <c r="BK132"/>
  <c r="BK176"/>
  <c i="14" r="J874"/>
  <c r="BK833"/>
  <c r="J756"/>
  <c r="J514"/>
  <c r="BK260"/>
  <c r="J893"/>
  <c r="J838"/>
  <c r="J776"/>
  <c r="BK634"/>
  <c r="BK504"/>
  <c r="BK454"/>
  <c r="J289"/>
  <c r="J858"/>
  <c r="J774"/>
  <c r="J664"/>
  <c r="BK429"/>
  <c r="BK195"/>
  <c r="BK848"/>
  <c r="BK801"/>
  <c r="J678"/>
  <c r="J507"/>
  <c r="BK204"/>
  <c r="J872"/>
  <c r="J760"/>
  <c r="BK690"/>
  <c r="BK552"/>
  <c r="J389"/>
  <c r="J260"/>
  <c r="BK870"/>
  <c r="BK797"/>
  <c r="J685"/>
  <c r="BK486"/>
  <c r="J423"/>
  <c r="BK277"/>
  <c r="J882"/>
  <c r="BK815"/>
  <c r="BK718"/>
  <c r="J571"/>
  <c r="J380"/>
  <c r="BK210"/>
  <c r="BK914"/>
  <c r="J908"/>
  <c r="BK858"/>
  <c r="J750"/>
  <c r="BK651"/>
  <c r="BK514"/>
  <c r="BK399"/>
  <c r="J195"/>
  <c i="15" r="BK517"/>
  <c r="BK226"/>
  <c r="J573"/>
  <c r="BK329"/>
  <c r="J622"/>
  <c r="J520"/>
  <c r="J307"/>
  <c r="J610"/>
  <c r="J525"/>
  <c r="J378"/>
  <c r="J181"/>
  <c r="BK525"/>
  <c r="J413"/>
  <c r="BK580"/>
  <c r="J369"/>
  <c r="BK236"/>
  <c r="J585"/>
  <c r="J446"/>
  <c r="J216"/>
  <c r="J639"/>
  <c r="BK539"/>
  <c r="BK335"/>
  <c i="16" r="J195"/>
  <c r="J166"/>
  <c r="BK144"/>
  <c r="BK184"/>
  <c i="17" r="BK169"/>
  <c r="BK166"/>
  <c r="BK157"/>
  <c r="J173"/>
  <c i="18" r="BK142"/>
  <c r="J180"/>
  <c r="BK145"/>
  <c r="J154"/>
  <c i="19" r="J190"/>
  <c r="BK146"/>
  <c r="BK208"/>
  <c r="J235"/>
  <c r="BK192"/>
  <c r="J219"/>
  <c r="J169"/>
  <c r="J231"/>
  <c r="BK165"/>
  <c r="J227"/>
  <c r="BK132"/>
  <c r="BK156"/>
  <c r="J196"/>
  <c i="20" r="BK141"/>
  <c r="J145"/>
  <c r="BK153"/>
  <c r="J135"/>
  <c i="24" r="BK237"/>
  <c r="J193"/>
  <c r="J273"/>
  <c r="BK239"/>
  <c r="BK199"/>
  <c r="BK169"/>
  <c r="J245"/>
  <c r="J256"/>
  <c r="BK161"/>
  <c r="J250"/>
  <c r="BK187"/>
  <c r="BK281"/>
  <c r="J207"/>
  <c r="J153"/>
  <c r="J283"/>
  <c r="BK252"/>
  <c r="J171"/>
  <c i="25" r="BK135"/>
  <c r="J137"/>
  <c i="26" r="J135"/>
  <c i="27" r="J176"/>
  <c r="BK135"/>
  <c r="BK147"/>
  <c r="BK167"/>
  <c r="BK173"/>
  <c i="28" r="BK144"/>
  <c r="J138"/>
  <c r="J135"/>
  <c i="29" r="BK195"/>
  <c r="J186"/>
  <c r="BK146"/>
  <c r="BK250"/>
  <c r="J138"/>
  <c r="BK231"/>
  <c r="J133"/>
  <c r="J246"/>
  <c r="BK186"/>
  <c r="BK259"/>
  <c r="J158"/>
  <c r="J229"/>
  <c r="J199"/>
  <c r="J160"/>
  <c r="J273"/>
  <c r="BK182"/>
  <c r="BK140"/>
  <c i="30" r="J244"/>
  <c r="J219"/>
  <c r="J162"/>
  <c r="BK132"/>
  <c r="BK299"/>
  <c r="BK238"/>
  <c r="J178"/>
  <c r="BK138"/>
  <c r="BK268"/>
  <c r="J223"/>
  <c r="J142"/>
  <c r="BK280"/>
  <c r="BK215"/>
  <c r="BK154"/>
  <c r="BK289"/>
  <c r="BK257"/>
  <c r="J198"/>
  <c r="BK309"/>
  <c r="BK244"/>
  <c r="J180"/>
  <c r="BK261"/>
  <c r="BK188"/>
  <c r="J132"/>
  <c i="31" r="J139"/>
  <c r="BK133"/>
  <c i="32" r="BK128"/>
  <c i="33" r="BK161"/>
  <c r="J161"/>
  <c r="J138"/>
  <c i="2" r="J270"/>
  <c r="BK249"/>
  <c r="J219"/>
  <c r="J202"/>
  <c r="BK179"/>
  <c r="BK167"/>
  <c r="J148"/>
  <c i="1" r="AS119"/>
  <c i="2" r="J38"/>
  <c i="3" r="J385"/>
  <c r="J147"/>
  <c r="J506"/>
  <c r="BK408"/>
  <c r="BK147"/>
  <c r="J550"/>
  <c r="BK441"/>
  <c r="J266"/>
  <c r="BK529"/>
  <c r="BK191"/>
  <c r="J614"/>
  <c r="BK446"/>
  <c r="BK196"/>
  <c r="J619"/>
  <c r="BK554"/>
  <c i="4" r="J756"/>
  <c r="J664"/>
  <c r="BK244"/>
  <c r="BK787"/>
  <c r="J713"/>
  <c r="J249"/>
  <c r="BK797"/>
  <c r="BK774"/>
  <c r="J399"/>
  <c r="BK166"/>
  <c r="BK823"/>
  <c r="J726"/>
  <c r="J850"/>
  <c r="BK813"/>
  <c r="BK510"/>
  <c r="J184"/>
  <c r="BK420"/>
  <c r="BK212"/>
  <c r="J707"/>
  <c r="BK539"/>
  <c r="BK436"/>
  <c r="BK158"/>
  <c r="BK921"/>
  <c r="J884"/>
  <c r="J868"/>
  <c r="BK825"/>
  <c r="J745"/>
  <c r="J641"/>
  <c r="BK459"/>
  <c r="J212"/>
  <c i="5" r="BK558"/>
  <c r="BK310"/>
  <c r="J551"/>
  <c r="BK305"/>
  <c r="J646"/>
  <c r="J597"/>
  <c r="J483"/>
  <c r="J166"/>
  <c r="BK531"/>
  <c r="BK188"/>
  <c r="BK556"/>
  <c r="J437"/>
  <c r="BK240"/>
  <c r="BK580"/>
  <c r="BK508"/>
  <c r="BK417"/>
  <c r="BK209"/>
  <c r="BK393"/>
  <c r="J209"/>
  <c r="J585"/>
  <c r="BK452"/>
  <c r="BK235"/>
  <c i="6" r="J518"/>
  <c r="BK473"/>
  <c r="BK390"/>
  <c r="J282"/>
  <c r="BK479"/>
  <c r="J422"/>
  <c r="J350"/>
  <c r="J180"/>
  <c r="BK499"/>
  <c r="BK406"/>
  <c r="J324"/>
  <c r="J245"/>
  <c r="J503"/>
  <c r="BK451"/>
  <c r="BK392"/>
  <c r="J319"/>
  <c r="BK530"/>
  <c r="J463"/>
  <c r="J410"/>
  <c r="BK336"/>
  <c r="J227"/>
  <c r="J471"/>
  <c r="BK431"/>
  <c r="J368"/>
  <c r="J165"/>
  <c r="J453"/>
  <c r="J392"/>
  <c r="J303"/>
  <c r="J535"/>
  <c r="J465"/>
  <c r="BK376"/>
  <c r="J271"/>
  <c i="7" r="BK465"/>
  <c r="BK184"/>
  <c r="BK134"/>
  <c r="J603"/>
  <c r="BK527"/>
  <c r="BK239"/>
  <c r="J584"/>
  <c r="J516"/>
  <c r="J358"/>
  <c r="J139"/>
  <c r="J633"/>
  <c r="BK594"/>
  <c r="J364"/>
  <c r="J164"/>
  <c r="BK484"/>
  <c r="J600"/>
  <c r="BK502"/>
  <c r="BK179"/>
  <c r="BK541"/>
  <c r="J409"/>
  <c i="8" r="J179"/>
  <c r="BK142"/>
  <c r="BK154"/>
  <c i="9" r="BK160"/>
  <c r="BK169"/>
  <c r="BK167"/>
  <c r="BK144"/>
  <c r="J131"/>
  <c r="BK141"/>
  <c i="10" r="J146"/>
  <c r="BK132"/>
  <c r="BK169"/>
  <c r="BK153"/>
  <c r="J134"/>
  <c i="11" r="J900"/>
  <c r="BK673"/>
  <c r="BK282"/>
  <c r="BK213"/>
  <c r="J942"/>
  <c r="BK683"/>
  <c r="J590"/>
  <c r="BK218"/>
  <c r="J918"/>
  <c r="J611"/>
  <c r="J297"/>
  <c r="BK970"/>
  <c r="BK842"/>
  <c r="BK505"/>
  <c r="J957"/>
  <c r="J779"/>
  <c r="BK590"/>
  <c r="BK262"/>
  <c r="J994"/>
  <c r="BK702"/>
  <c r="BK517"/>
  <c r="J242"/>
  <c r="J1108"/>
  <c r="J1086"/>
  <c r="BK1034"/>
  <c r="BK859"/>
  <c r="BK638"/>
  <c r="J543"/>
  <c r="BK312"/>
  <c i="12" r="BK223"/>
  <c r="BK567"/>
  <c r="J419"/>
  <c r="BK233"/>
  <c r="J645"/>
  <c r="BK208"/>
  <c r="J675"/>
  <c r="J394"/>
  <c r="BK723"/>
  <c r="J427"/>
  <c r="J218"/>
  <c r="J732"/>
  <c r="BK585"/>
  <c r="BK243"/>
  <c r="BK709"/>
  <c r="BK561"/>
  <c r="J253"/>
  <c r="J813"/>
  <c r="BK720"/>
  <c r="BK475"/>
  <c r="J238"/>
  <c i="13" r="J144"/>
  <c r="J132"/>
  <c r="J135"/>
  <c r="J204"/>
  <c r="BK150"/>
  <c r="BK233"/>
  <c i="14" r="J891"/>
  <c r="J831"/>
  <c r="BK783"/>
  <c r="J581"/>
  <c r="BK236"/>
  <c r="J842"/>
  <c r="J799"/>
  <c r="BK629"/>
  <c r="J558"/>
  <c r="J486"/>
  <c r="BK412"/>
  <c r="BK156"/>
  <c r="BK835"/>
  <c r="J675"/>
  <c r="BK534"/>
  <c r="BK282"/>
  <c r="BK860"/>
  <c r="BK803"/>
  <c r="BK681"/>
  <c r="BK549"/>
  <c r="BK327"/>
  <c r="BK171"/>
  <c r="BK840"/>
  <c r="J745"/>
  <c r="J621"/>
  <c r="J534"/>
  <c r="BK417"/>
  <c r="BK214"/>
  <c r="J895"/>
  <c r="J856"/>
  <c r="J779"/>
  <c r="J656"/>
  <c r="J469"/>
  <c r="J298"/>
  <c r="BK817"/>
  <c r="BK791"/>
  <c r="BK494"/>
  <c r="BK302"/>
  <c r="J190"/>
  <c r="J910"/>
  <c r="BK884"/>
  <c r="J840"/>
  <c r="BK776"/>
  <c r="BK664"/>
  <c r="BK521"/>
  <c r="BK346"/>
  <c i="15" r="BK618"/>
  <c r="J484"/>
  <c r="BK196"/>
  <c r="BK566"/>
  <c r="J236"/>
  <c r="BK544"/>
  <c r="BK378"/>
  <c r="BK221"/>
  <c r="J591"/>
  <c r="BK484"/>
  <c r="J302"/>
  <c r="J166"/>
  <c r="J517"/>
  <c r="J408"/>
  <c r="BK591"/>
  <c r="BK363"/>
  <c r="BK206"/>
  <c r="J544"/>
  <c r="BK357"/>
  <c r="J161"/>
  <c r="J618"/>
  <c r="J493"/>
  <c r="J151"/>
  <c i="16" r="BK170"/>
  <c r="J131"/>
  <c r="BK182"/>
  <c r="BK160"/>
  <c i="17" r="J151"/>
  <c r="J163"/>
  <c r="J171"/>
  <c r="BK154"/>
  <c i="18" r="J170"/>
  <c r="BK154"/>
  <c r="BK157"/>
  <c i="19" r="J225"/>
  <c r="BK181"/>
  <c r="J211"/>
  <c r="BK154"/>
  <c r="BK200"/>
  <c r="BK206"/>
  <c r="J154"/>
  <c r="J208"/>
  <c r="J177"/>
  <c r="J192"/>
  <c r="BK152"/>
  <c r="J152"/>
  <c r="J221"/>
  <c r="J181"/>
  <c i="20" r="J147"/>
  <c r="BK151"/>
  <c r="J141"/>
  <c i="21" r="BK223"/>
  <c r="J136"/>
  <c r="BK215"/>
  <c r="J175"/>
  <c r="J148"/>
  <c r="J207"/>
  <c r="J162"/>
  <c r="J221"/>
  <c r="J160"/>
  <c r="BK237"/>
  <c r="BK196"/>
  <c r="BK225"/>
  <c r="J194"/>
  <c r="J158"/>
  <c r="BK130"/>
  <c r="BK204"/>
  <c r="BK175"/>
  <c i="22" r="BK144"/>
  <c r="BK138"/>
  <c r="BK150"/>
  <c r="J142"/>
  <c i="23" r="BK177"/>
  <c r="BK152"/>
  <c r="J131"/>
  <c r="J137"/>
  <c r="BK154"/>
  <c r="J169"/>
  <c r="J135"/>
  <c i="24" r="BK285"/>
  <c r="J205"/>
  <c r="BK155"/>
  <c r="J165"/>
  <c r="J159"/>
  <c r="BK143"/>
  <c r="J135"/>
  <c r="J131"/>
  <c r="BK293"/>
  <c r="J287"/>
  <c r="BK273"/>
  <c r="J271"/>
  <c r="BK269"/>
  <c r="J263"/>
  <c r="BK228"/>
  <c r="BK226"/>
  <c r="BK222"/>
  <c r="J218"/>
  <c r="BK216"/>
  <c r="BK214"/>
  <c r="BK203"/>
  <c r="J199"/>
  <c r="J185"/>
  <c r="J183"/>
  <c r="BK179"/>
  <c r="J177"/>
  <c r="BK171"/>
  <c r="BK149"/>
  <c r="J291"/>
  <c r="J139"/>
  <c r="BK250"/>
  <c r="BK153"/>
  <c r="J265"/>
  <c r="BK193"/>
  <c r="J167"/>
  <c r="J269"/>
  <c r="J203"/>
  <c r="BK139"/>
  <c r="BK263"/>
  <c r="J189"/>
  <c i="25" r="J129"/>
  <c r="J127"/>
  <c i="26" r="J141"/>
  <c r="J129"/>
  <c i="27" r="J144"/>
  <c r="J141"/>
  <c r="J167"/>
  <c r="J138"/>
  <c r="BK153"/>
  <c i="28" r="J141"/>
  <c r="J150"/>
  <c i="29" r="BK246"/>
  <c r="J180"/>
  <c r="BK205"/>
  <c r="J150"/>
  <c r="J259"/>
  <c r="BK201"/>
  <c r="J242"/>
  <c r="BK168"/>
  <c r="BK269"/>
  <c r="J215"/>
  <c r="BK164"/>
  <c r="J193"/>
  <c r="J244"/>
  <c r="BK217"/>
  <c r="J189"/>
  <c r="J148"/>
  <c r="J225"/>
  <c r="J172"/>
  <c i="30" r="BK270"/>
  <c r="BK227"/>
  <c r="BK190"/>
  <c r="BK150"/>
  <c r="J297"/>
  <c r="BK234"/>
  <c r="J140"/>
  <c r="BK278"/>
  <c r="BK236"/>
  <c r="BK168"/>
  <c r="BK307"/>
  <c r="J206"/>
  <c r="J313"/>
  <c r="J263"/>
  <c r="J232"/>
  <c r="J182"/>
  <c r="J295"/>
  <c r="BK217"/>
  <c r="J188"/>
  <c r="J289"/>
  <c r="BK249"/>
  <c r="BK184"/>
  <c r="J136"/>
  <c i="31" r="J135"/>
  <c i="32" r="BK135"/>
  <c r="J139"/>
  <c i="33" r="BK154"/>
  <c r="J158"/>
  <c r="BK138"/>
  <c r="BK151"/>
  <c i="2" r="J268"/>
  <c r="BK254"/>
  <c r="J235"/>
  <c r="J207"/>
  <c r="J179"/>
  <c r="J167"/>
  <c r="BK148"/>
  <c i="1" r="AS132"/>
  <c i="3" r="J659"/>
  <c r="BK616"/>
  <c r="BK592"/>
  <c r="BK583"/>
  <c r="BK521"/>
  <c r="BK504"/>
  <c r="J430"/>
  <c r="J372"/>
  <c r="J286"/>
  <c r="BK640"/>
  <c r="J592"/>
  <c r="BK556"/>
  <c r="J521"/>
  <c r="J469"/>
  <c r="BK302"/>
  <c r="J621"/>
  <c r="BK566"/>
  <c r="BK423"/>
  <c r="J170"/>
  <c r="J578"/>
  <c r="J474"/>
  <c r="J292"/>
  <c r="J561"/>
  <c r="BK380"/>
  <c r="J180"/>
  <c r="BK623"/>
  <c r="J538"/>
  <c r="BK227"/>
  <c r="J670"/>
  <c r="BK578"/>
  <c r="BK474"/>
  <c r="BK457"/>
  <c r="J423"/>
  <c r="J390"/>
  <c r="BK368"/>
  <c r="J330"/>
  <c r="J316"/>
  <c r="J302"/>
  <c r="J232"/>
  <c r="J227"/>
  <c r="BK217"/>
  <c r="J191"/>
  <c r="BK185"/>
  <c r="J155"/>
  <c r="J135"/>
  <c r="BK677"/>
  <c r="J664"/>
  <c r="J640"/>
  <c r="J634"/>
  <c r="J612"/>
  <c r="J573"/>
  <c r="BK568"/>
  <c r="J559"/>
  <c r="J556"/>
  <c r="J552"/>
  <c r="J541"/>
  <c r="BK513"/>
  <c r="BK506"/>
  <c r="BK502"/>
  <c r="BK496"/>
  <c r="BK479"/>
  <c r="J463"/>
  <c r="BK430"/>
  <c r="BK385"/>
  <c r="J357"/>
  <c r="BK348"/>
  <c r="J336"/>
  <c r="BK292"/>
  <c r="J175"/>
  <c r="BK155"/>
  <c i="4" r="J825"/>
  <c r="BK818"/>
  <c r="J813"/>
  <c r="BK811"/>
  <c r="BK799"/>
  <c r="J797"/>
  <c r="J784"/>
  <c r="J774"/>
  <c r="J768"/>
  <c r="BK734"/>
  <c r="J524"/>
  <c r="BK794"/>
  <c r="BK641"/>
  <c r="J404"/>
  <c r="J808"/>
  <c r="BK763"/>
  <c r="J430"/>
  <c r="J174"/>
  <c r="J835"/>
  <c r="BK736"/>
  <c r="BK683"/>
  <c r="J820"/>
  <c r="J621"/>
  <c r="BK483"/>
  <c r="BK224"/>
  <c r="J436"/>
  <c r="BK184"/>
  <c r="J703"/>
  <c r="BK524"/>
  <c r="BK283"/>
  <c r="BK143"/>
  <c r="BK888"/>
  <c r="J874"/>
  <c r="BK861"/>
  <c r="J799"/>
  <c r="BK703"/>
  <c r="J471"/>
  <c r="BK234"/>
  <c i="5" r="J571"/>
  <c r="J387"/>
  <c r="J580"/>
  <c r="BK325"/>
  <c r="J135"/>
  <c r="BK588"/>
  <c r="J367"/>
  <c r="BK599"/>
  <c r="J478"/>
  <c r="BK245"/>
  <c r="J172"/>
  <c r="BK525"/>
  <c r="J270"/>
  <c r="BK166"/>
  <c r="J562"/>
  <c r="BK367"/>
  <c r="J599"/>
  <c r="BK230"/>
  <c r="BK646"/>
  <c r="J393"/>
  <c i="6" r="BK524"/>
  <c r="J475"/>
  <c r="J388"/>
  <c r="J322"/>
  <c r="BK483"/>
  <c r="BK443"/>
  <c r="J358"/>
  <c r="J213"/>
  <c r="BK528"/>
  <c r="J447"/>
  <c r="BK380"/>
  <c r="BK287"/>
  <c r="BK213"/>
  <c r="J491"/>
  <c r="BK420"/>
  <c r="J372"/>
  <c r="BK271"/>
  <c r="J509"/>
  <c r="BK457"/>
  <c r="BK428"/>
  <c r="BK358"/>
  <c r="BK303"/>
  <c r="BK522"/>
  <c r="J418"/>
  <c r="J205"/>
  <c r="BK485"/>
  <c r="J402"/>
  <c r="BK539"/>
  <c r="J497"/>
  <c r="BK412"/>
  <c r="J380"/>
  <c r="J309"/>
  <c r="BK160"/>
  <c i="7" r="BK628"/>
  <c r="J502"/>
  <c r="BK259"/>
  <c r="BK164"/>
  <c r="J618"/>
  <c r="BK581"/>
  <c r="BK470"/>
  <c r="J174"/>
  <c r="J591"/>
  <c r="J447"/>
  <c r="BK244"/>
  <c r="J184"/>
  <c r="BK224"/>
  <c r="J620"/>
  <c r="J493"/>
  <c r="J259"/>
  <c r="J597"/>
  <c r="J435"/>
  <c r="J605"/>
  <c r="BK531"/>
  <c r="BK214"/>
  <c r="BK572"/>
  <c r="J372"/>
  <c i="8" r="BK163"/>
  <c r="J148"/>
  <c r="J159"/>
  <c i="9" r="BK138"/>
  <c r="J201"/>
  <c r="BK131"/>
  <c r="J204"/>
  <c r="BK188"/>
  <c i="10" r="BK171"/>
  <c r="BK163"/>
  <c r="BK198"/>
  <c r="BK136"/>
  <c r="BK134"/>
  <c r="J157"/>
  <c i="11" r="BK965"/>
  <c r="BK785"/>
  <c r="BK543"/>
  <c r="J252"/>
  <c r="J984"/>
  <c r="J807"/>
  <c r="BK297"/>
  <c r="BK994"/>
  <c r="BK660"/>
  <c r="BK287"/>
  <c r="BK972"/>
  <c r="J711"/>
  <c r="J322"/>
  <c r="BK185"/>
  <c r="BK738"/>
  <c r="BK527"/>
  <c r="BK242"/>
  <c r="J949"/>
  <c r="J738"/>
  <c r="BK307"/>
  <c r="J180"/>
  <c r="BK1102"/>
  <c r="BK1086"/>
  <c r="J1034"/>
  <c r="J945"/>
  <c r="BK779"/>
  <c r="BK559"/>
  <c r="J317"/>
  <c r="BK136"/>
  <c i="12" r="BK572"/>
  <c r="BK136"/>
  <c r="J561"/>
  <c r="J213"/>
  <c r="J447"/>
  <c r="BK181"/>
  <c r="J578"/>
  <c r="BK413"/>
  <c r="J789"/>
  <c r="BK465"/>
  <c r="J228"/>
  <c r="J696"/>
  <c r="J456"/>
  <c r="J144"/>
  <c r="BK603"/>
  <c r="J160"/>
  <c r="J806"/>
  <c r="BK578"/>
  <c r="J374"/>
  <c i="13" r="BK216"/>
  <c r="J176"/>
  <c r="BK204"/>
  <c r="J216"/>
  <c r="BK200"/>
  <c r="BK190"/>
  <c r="J141"/>
  <c i="14" r="J887"/>
  <c r="BK856"/>
  <c r="BK813"/>
  <c r="J672"/>
  <c r="J313"/>
  <c r="J897"/>
  <c r="J866"/>
  <c r="J803"/>
  <c r="J639"/>
  <c r="J530"/>
  <c r="J467"/>
  <c r="BK380"/>
  <c r="BK190"/>
  <c r="J848"/>
  <c r="BK722"/>
  <c r="J615"/>
  <c r="J446"/>
  <c r="J204"/>
  <c r="J870"/>
  <c r="J813"/>
  <c r="BK745"/>
  <c r="J538"/>
  <c r="J214"/>
  <c r="J864"/>
  <c r="J769"/>
  <c r="BK627"/>
  <c r="J545"/>
  <c r="BK404"/>
  <c r="J228"/>
  <c r="J901"/>
  <c r="J815"/>
  <c r="BK756"/>
  <c r="J651"/>
  <c r="BK440"/>
  <c r="BK389"/>
  <c r="BK161"/>
  <c r="BK799"/>
  <c r="BK715"/>
  <c r="J242"/>
  <c r="BK916"/>
  <c r="BK908"/>
  <c r="BK862"/>
  <c r="J793"/>
  <c r="J718"/>
  <c r="J532"/>
  <c r="BK450"/>
  <c r="BK178"/>
  <c i="15" r="J550"/>
  <c r="BK441"/>
  <c r="BK161"/>
  <c r="BK446"/>
  <c r="BK231"/>
  <c r="BK550"/>
  <c r="J391"/>
  <c r="J206"/>
  <c r="J606"/>
  <c r="BK459"/>
  <c r="BK282"/>
  <c r="J146"/>
  <c r="BK504"/>
  <c r="J282"/>
  <c r="J535"/>
  <c r="BK321"/>
  <c r="BK597"/>
  <c r="BK396"/>
  <c r="BK201"/>
  <c r="BK633"/>
  <c r="J561"/>
  <c r="BK350"/>
  <c i="16" r="BK138"/>
  <c r="BK131"/>
  <c r="J192"/>
  <c r="BK148"/>
  <c i="17" r="BK178"/>
  <c r="BK136"/>
  <c r="J130"/>
  <c r="BK142"/>
  <c i="18" r="J161"/>
  <c r="BK132"/>
  <c r="BK170"/>
  <c i="19" r="BK219"/>
  <c r="BK231"/>
  <c r="J159"/>
  <c r="BK169"/>
  <c r="BK217"/>
  <c r="J130"/>
  <c r="BK196"/>
  <c r="BK130"/>
  <c r="J163"/>
  <c r="J146"/>
  <c r="BK167"/>
  <c r="J217"/>
  <c r="J148"/>
  <c i="20" r="J137"/>
  <c r="J129"/>
  <c r="BK143"/>
  <c r="BK135"/>
  <c i="21" r="BK200"/>
  <c r="BK142"/>
  <c r="J219"/>
  <c r="BK177"/>
  <c r="BK146"/>
  <c r="BK202"/>
  <c r="BK235"/>
  <c r="BK154"/>
  <c r="J235"/>
  <c r="J187"/>
  <c r="BK160"/>
  <c r="J209"/>
  <c r="BK170"/>
  <c r="BK144"/>
  <c r="J217"/>
  <c r="J168"/>
  <c i="22" r="J129"/>
  <c r="BK129"/>
  <c r="BK132"/>
  <c i="23" r="BK181"/>
  <c r="J165"/>
  <c r="BK135"/>
  <c r="BK171"/>
  <c r="BK146"/>
  <c r="BK165"/>
  <c r="J177"/>
  <c r="BK131"/>
  <c i="24" r="J267"/>
  <c r="BK233"/>
  <c r="BK201"/>
  <c r="J137"/>
  <c r="J243"/>
  <c r="J216"/>
  <c r="J141"/>
  <c r="BK275"/>
  <c r="BK137"/>
  <c r="BK191"/>
  <c r="J151"/>
  <c r="J220"/>
  <c r="BK177"/>
  <c r="J147"/>
  <c r="J239"/>
  <c r="J197"/>
  <c r="BK167"/>
  <c r="J281"/>
  <c r="BK243"/>
  <c r="J201"/>
  <c i="25" r="BK139"/>
  <c r="J131"/>
  <c i="26" r="J144"/>
  <c r="BK147"/>
  <c i="27" r="BK170"/>
  <c r="J170"/>
  <c r="J153"/>
  <c r="BK150"/>
  <c r="J129"/>
  <c i="28" r="BK156"/>
  <c r="BK147"/>
  <c r="J132"/>
  <c i="29" r="BK221"/>
  <c r="J271"/>
  <c r="BK219"/>
  <c r="J154"/>
  <c r="J261"/>
  <c r="BK199"/>
  <c r="BK275"/>
  <c r="BK213"/>
  <c r="J277"/>
  <c r="J233"/>
  <c r="BK160"/>
  <c r="J203"/>
  <c r="BK150"/>
  <c r="BK235"/>
  <c r="J207"/>
  <c r="J252"/>
  <c i="30" r="J287"/>
  <c r="BK259"/>
  <c r="BK232"/>
  <c r="BK198"/>
  <c r="J152"/>
  <c r="BK311"/>
  <c r="J261"/>
  <c r="J160"/>
  <c r="BK287"/>
  <c r="BK242"/>
  <c r="J172"/>
  <c r="J134"/>
  <c r="J225"/>
  <c r="BK204"/>
  <c r="BK136"/>
  <c r="BK272"/>
  <c r="J238"/>
  <c r="BK180"/>
  <c r="J293"/>
  <c r="J213"/>
  <c r="J144"/>
  <c r="BK251"/>
  <c r="J194"/>
  <c r="J168"/>
  <c i="31" r="J143"/>
  <c r="BK141"/>
  <c i="32" r="J135"/>
  <c i="33" r="J148"/>
  <c r="J151"/>
  <c r="BK132"/>
  <c r="J132"/>
  <c i="2" r="BK266"/>
  <c r="BK243"/>
  <c r="J212"/>
  <c r="BK189"/>
  <c r="BK171"/>
  <c r="J162"/>
  <c r="BK134"/>
  <c i="1" r="AS101"/>
  <c i="3" r="BK629"/>
  <c r="J597"/>
  <c r="BK585"/>
  <c r="J529"/>
  <c r="BK494"/>
  <c r="J403"/>
  <c r="BK308"/>
  <c r="BK653"/>
  <c r="BK614"/>
  <c r="BK561"/>
  <c r="BK532"/>
  <c r="J441"/>
  <c r="J196"/>
  <c r="J602"/>
  <c r="J502"/>
  <c r="BK399"/>
  <c r="BK648"/>
  <c r="J446"/>
  <c r="BK237"/>
  <c r="BK435"/>
  <c r="BK222"/>
  <c r="BK670"/>
  <c r="BK573"/>
  <c r="BK330"/>
  <c r="BK170"/>
  <c r="BK609"/>
  <c r="BK552"/>
  <c i="4" r="BK738"/>
  <c r="J420"/>
  <c r="BK808"/>
  <c r="J732"/>
  <c r="J601"/>
  <c r="J818"/>
  <c r="J794"/>
  <c r="BK515"/>
  <c r="J288"/>
  <c r="BK857"/>
  <c r="BK806"/>
  <c r="J654"/>
  <c r="BK804"/>
  <c r="BK601"/>
  <c r="BK445"/>
  <c r="J179"/>
  <c r="BK249"/>
  <c r="J143"/>
  <c r="BK560"/>
  <c r="BK254"/>
  <c r="BK932"/>
  <c r="J921"/>
  <c r="BK879"/>
  <c r="BK864"/>
  <c r="BK789"/>
  <c r="BK664"/>
  <c r="J492"/>
  <c r="J239"/>
  <c i="5" r="J588"/>
  <c r="J494"/>
  <c r="J653"/>
  <c r="BK515"/>
  <c r="J240"/>
  <c r="J640"/>
  <c r="BK594"/>
  <c r="J460"/>
  <c r="BK215"/>
  <c r="J620"/>
  <c r="BK467"/>
  <c r="BK250"/>
  <c r="BK640"/>
  <c r="BK441"/>
  <c r="J265"/>
  <c r="BK571"/>
  <c r="BK472"/>
  <c r="J355"/>
  <c r="BK422"/>
  <c r="J188"/>
  <c r="BK478"/>
  <c r="J325"/>
  <c r="BK144"/>
  <c i="6" r="J487"/>
  <c r="J400"/>
  <c r="BK362"/>
  <c r="BK501"/>
  <c r="J439"/>
  <c r="J396"/>
  <c r="BK175"/>
  <c r="J479"/>
  <c r="BK414"/>
  <c r="BK350"/>
  <c r="J257"/>
  <c r="BK516"/>
  <c r="J443"/>
  <c r="BK402"/>
  <c r="J336"/>
  <c r="BK155"/>
  <c r="J451"/>
  <c r="BK364"/>
  <c r="J150"/>
  <c r="J461"/>
  <c r="J384"/>
  <c r="J170"/>
  <c r="BK507"/>
  <c r="J416"/>
  <c r="BK324"/>
  <c r="BK194"/>
  <c r="BK503"/>
  <c r="J455"/>
  <c r="J394"/>
  <c r="BK233"/>
  <c i="7" r="BK633"/>
  <c r="J556"/>
  <c r="BK409"/>
  <c r="J209"/>
  <c r="J638"/>
  <c r="BK586"/>
  <c r="BK447"/>
  <c r="BK194"/>
  <c r="BK556"/>
  <c r="BK435"/>
  <c r="J219"/>
  <c r="BK389"/>
  <c r="J611"/>
  <c r="BK551"/>
  <c r="J343"/>
  <c r="J630"/>
  <c r="J264"/>
  <c r="J149"/>
  <c r="J562"/>
  <c r="J395"/>
  <c r="BK611"/>
  <c r="J417"/>
  <c i="8" r="BK131"/>
  <c r="J131"/>
  <c r="BK167"/>
  <c i="9" r="BK195"/>
  <c r="J155"/>
  <c r="BK176"/>
  <c r="J188"/>
  <c r="J167"/>
  <c i="10" r="BK211"/>
  <c r="J205"/>
  <c r="BK196"/>
  <c r="J190"/>
  <c r="BK186"/>
  <c r="BK177"/>
  <c r="J175"/>
  <c r="J171"/>
  <c r="BK167"/>
  <c r="J163"/>
  <c r="J150"/>
  <c r="J136"/>
  <c r="J219"/>
  <c r="BK217"/>
  <c r="BK209"/>
  <c r="BK205"/>
  <c r="J198"/>
  <c r="J184"/>
  <c r="BK182"/>
  <c r="BK175"/>
  <c r="J165"/>
  <c r="BK161"/>
  <c r="BK159"/>
  <c r="J155"/>
  <c r="J148"/>
  <c r="BK146"/>
  <c r="BK140"/>
  <c r="BK138"/>
  <c r="J221"/>
  <c r="J211"/>
  <c r="BK207"/>
  <c r="J203"/>
  <c r="BK194"/>
  <c r="J188"/>
  <c r="BK173"/>
  <c r="J167"/>
  <c r="BK165"/>
  <c r="J159"/>
  <c r="BK215"/>
  <c r="BK200"/>
  <c r="J192"/>
  <c r="BK190"/>
  <c r="J180"/>
  <c r="J173"/>
  <c r="J169"/>
  <c r="BK130"/>
  <c r="BK157"/>
  <c r="J207"/>
  <c r="J177"/>
  <c i="11" r="BK974"/>
  <c r="BK878"/>
  <c r="J660"/>
  <c r="J195"/>
  <c r="J878"/>
  <c r="J673"/>
  <c r="J559"/>
  <c r="BK807"/>
  <c r="J302"/>
  <c r="BK942"/>
  <c r="BK790"/>
  <c r="J307"/>
  <c r="BK796"/>
  <c r="BK617"/>
  <c r="J218"/>
  <c r="J915"/>
  <c r="J638"/>
  <c r="J312"/>
  <c r="J167"/>
  <c r="J1102"/>
  <c r="BK1058"/>
  <c r="BK1024"/>
  <c r="BK929"/>
  <c r="BK774"/>
  <c r="J617"/>
  <c r="J527"/>
  <c r="J201"/>
  <c i="12" r="J758"/>
  <c r="J677"/>
  <c r="J354"/>
  <c r="BK675"/>
  <c r="J407"/>
  <c r="J800"/>
  <c r="BK374"/>
  <c r="J685"/>
  <c r="J484"/>
  <c r="BK173"/>
  <c r="J585"/>
  <c r="BK344"/>
  <c r="J136"/>
  <c r="J603"/>
  <c r="BK332"/>
  <c r="J748"/>
  <c r="BK447"/>
  <c r="BK218"/>
  <c r="BK813"/>
  <c r="BK789"/>
  <c r="J493"/>
  <c r="J332"/>
  <c i="13" r="BK207"/>
  <c r="J160"/>
  <c r="J185"/>
  <c r="BK135"/>
  <c r="J182"/>
  <c r="BK227"/>
  <c r="J138"/>
  <c i="14" r="J862"/>
  <c r="BK829"/>
  <c r="BK785"/>
  <c r="BK555"/>
  <c r="J346"/>
  <c r="J899"/>
  <c r="BK872"/>
  <c r="J785"/>
  <c r="J598"/>
  <c r="BK501"/>
  <c r="J426"/>
  <c r="J294"/>
  <c r="BK891"/>
  <c r="BK795"/>
  <c r="J681"/>
  <c r="J511"/>
  <c r="BK294"/>
  <c r="J178"/>
  <c r="J854"/>
  <c r="BK763"/>
  <c r="J627"/>
  <c r="J399"/>
  <c r="J277"/>
  <c r="BK897"/>
  <c r="J850"/>
  <c r="BK724"/>
  <c r="BK615"/>
  <c r="BK457"/>
  <c r="J282"/>
  <c r="J156"/>
  <c r="J846"/>
  <c r="J766"/>
  <c r="BK660"/>
  <c r="BK497"/>
  <c r="BK394"/>
  <c r="J266"/>
  <c r="BK844"/>
  <c r="J807"/>
  <c r="J724"/>
  <c r="BK511"/>
  <c r="BK321"/>
  <c r="BK918"/>
  <c r="BK912"/>
  <c r="BK878"/>
  <c r="J833"/>
  <c r="BK766"/>
  <c r="J629"/>
  <c r="J504"/>
  <c r="BK310"/>
  <c i="15" r="J627"/>
  <c r="BK488"/>
  <c r="BK297"/>
  <c r="J601"/>
  <c r="BK436"/>
  <c r="BK146"/>
  <c r="BK452"/>
  <c r="BK279"/>
  <c r="J633"/>
  <c r="J539"/>
  <c r="J291"/>
  <c r="BK171"/>
  <c r="J467"/>
  <c r="J141"/>
  <c r="J452"/>
  <c r="J329"/>
  <c r="J156"/>
  <c r="BK500"/>
  <c r="J196"/>
  <c r="BK585"/>
  <c r="J363"/>
  <c i="16" r="BK141"/>
  <c r="J175"/>
  <c r="J155"/>
  <c r="J148"/>
  <c r="BK175"/>
  <c i="17" r="BK148"/>
  <c r="BK175"/>
  <c r="BK151"/>
  <c r="J166"/>
  <c i="18" r="J145"/>
  <c r="J132"/>
  <c r="BK151"/>
  <c r="J157"/>
  <c i="19" r="J202"/>
  <c r="J156"/>
  <c r="J213"/>
  <c r="BK233"/>
  <c r="BK235"/>
  <c r="J173"/>
  <c r="J138"/>
  <c r="J200"/>
  <c r="J175"/>
  <c r="BK171"/>
  <c r="BK150"/>
  <c r="BK175"/>
  <c r="J136"/>
  <c r="J171"/>
  <c i="20" r="J143"/>
  <c r="J155"/>
  <c r="BK147"/>
  <c r="BK137"/>
  <c r="BK145"/>
  <c i="21" r="BK231"/>
  <c r="J196"/>
  <c r="J170"/>
  <c r="BK221"/>
  <c r="BK187"/>
  <c r="J152"/>
  <c r="BK217"/>
  <c r="BK179"/>
  <c r="BK233"/>
  <c r="J179"/>
  <c r="J231"/>
  <c r="J164"/>
  <c r="J202"/>
  <c r="J166"/>
  <c r="BK148"/>
  <c r="J181"/>
  <c i="22" r="J140"/>
  <c r="BK148"/>
  <c r="BK155"/>
  <c r="J146"/>
  <c i="23" r="J160"/>
  <c r="J129"/>
  <c r="BK148"/>
  <c i="24" r="J231"/>
  <c r="BK163"/>
  <c r="BK267"/>
  <c r="BK224"/>
  <c r="J181"/>
  <c r="J155"/>
  <c r="J179"/>
  <c r="J143"/>
  <c r="J247"/>
  <c r="J175"/>
  <c r="BK245"/>
  <c r="J187"/>
  <c r="BK291"/>
  <c r="J260"/>
  <c r="BK205"/>
  <c i="25" r="BK133"/>
  <c r="J133"/>
  <c i="26" r="BK138"/>
  <c i="27" r="J156"/>
  <c r="BK176"/>
  <c r="J132"/>
  <c i="28" r="BK135"/>
  <c r="BK150"/>
  <c i="29" r="J223"/>
  <c r="BK273"/>
  <c r="BK223"/>
  <c r="J156"/>
  <c r="BK252"/>
  <c r="BK172"/>
  <c r="J235"/>
  <c r="J162"/>
  <c r="BK254"/>
  <c r="J205"/>
  <c r="BK148"/>
  <c r="BK189"/>
  <c r="BK133"/>
  <c r="BK225"/>
  <c r="BK174"/>
  <c r="BK142"/>
  <c r="J221"/>
  <c r="BK152"/>
  <c i="30" r="J268"/>
  <c r="J208"/>
  <c r="J156"/>
  <c r="J315"/>
  <c r="J272"/>
  <c r="BK196"/>
  <c r="BK158"/>
  <c r="BK297"/>
  <c r="BK274"/>
  <c r="BK194"/>
  <c r="BK156"/>
  <c r="BK301"/>
  <c r="J217"/>
  <c r="BK160"/>
  <c r="J303"/>
  <c r="J154"/>
  <c r="BK266"/>
  <c r="J202"/>
  <c r="BK162"/>
  <c r="J253"/>
  <c r="J204"/>
  <c r="BK174"/>
  <c i="31" r="BK137"/>
  <c i="32" r="BK139"/>
  <c r="BK124"/>
  <c i="33" r="J154"/>
  <c r="BK168"/>
  <c r="J141"/>
  <c r="J144"/>
  <c i="2" r="BK270"/>
  <c r="J259"/>
  <c r="BK219"/>
  <c r="J196"/>
  <c r="BK173"/>
  <c r="BK165"/>
  <c r="BK143"/>
  <c r="BK131"/>
  <c i="1" r="AS96"/>
  <c i="2" r="F38"/>
  <c i="3" r="BK403"/>
  <c r="BK266"/>
  <c r="BK597"/>
  <c r="J479"/>
  <c r="J342"/>
  <c r="BK564"/>
  <c r="BK372"/>
  <c r="BK602"/>
  <c r="BK336"/>
  <c r="J141"/>
  <c r="BK580"/>
  <c r="J368"/>
  <c r="J217"/>
  <c r="J648"/>
  <c r="J568"/>
  <c r="J504"/>
  <c i="4" r="J483"/>
  <c r="J200"/>
  <c r="BK753"/>
  <c r="BK659"/>
  <c r="BK414"/>
  <c r="J815"/>
  <c r="J777"/>
  <c r="BK492"/>
  <c r="BK206"/>
  <c r="J847"/>
  <c r="J748"/>
  <c r="J560"/>
  <c r="BK654"/>
  <c r="BK528"/>
  <c r="BK273"/>
  <c r="J459"/>
  <c r="J151"/>
  <c r="J542"/>
  <c r="J451"/>
  <c r="J194"/>
  <c r="J945"/>
  <c r="J888"/>
  <c r="BK866"/>
  <c r="BK850"/>
  <c r="BK743"/>
  <c r="BK612"/>
  <c r="J445"/>
  <c r="BK174"/>
  <c i="5" r="J520"/>
  <c r="BK349"/>
  <c r="J560"/>
  <c r="J349"/>
  <c r="BK151"/>
  <c r="J543"/>
  <c r="BK270"/>
  <c r="J594"/>
  <c r="J508"/>
  <c r="BK335"/>
  <c r="BK181"/>
  <c r="BK564"/>
  <c r="BK315"/>
  <c r="BK617"/>
  <c r="BK502"/>
  <c r="J629"/>
  <c r="J406"/>
  <c r="J151"/>
  <c r="J472"/>
  <c r="J305"/>
  <c i="6" r="J526"/>
  <c r="J481"/>
  <c r="BK453"/>
  <c r="BK227"/>
  <c r="BK497"/>
  <c r="J449"/>
  <c r="J374"/>
  <c r="BK205"/>
  <c r="BK435"/>
  <c r="BK340"/>
  <c r="J239"/>
  <c r="BK481"/>
  <c r="BK433"/>
  <c r="BK398"/>
  <c r="J528"/>
  <c r="BK475"/>
  <c r="J424"/>
  <c r="BK316"/>
  <c r="J493"/>
  <c r="BK447"/>
  <c r="BK404"/>
  <c r="J293"/>
  <c r="J530"/>
  <c r="J382"/>
  <c r="BK199"/>
  <c r="J539"/>
  <c r="BK495"/>
  <c r="BK424"/>
  <c r="BK386"/>
  <c r="J298"/>
  <c r="BK170"/>
  <c i="7" r="J635"/>
  <c r="BK584"/>
  <c r="BK403"/>
  <c r="J189"/>
  <c r="BK605"/>
  <c r="J551"/>
  <c r="J338"/>
  <c r="J616"/>
  <c r="J572"/>
  <c r="BK395"/>
  <c r="J214"/>
  <c r="J348"/>
  <c r="J625"/>
  <c r="BK499"/>
  <c r="BK264"/>
  <c r="J581"/>
  <c r="J244"/>
  <c r="BK640"/>
  <c r="J567"/>
  <c r="J470"/>
  <c r="BK159"/>
  <c r="J465"/>
  <c r="BK364"/>
  <c i="8" r="BK176"/>
  <c r="J136"/>
  <c r="BK159"/>
  <c i="9" r="BK204"/>
  <c r="J190"/>
  <c r="BK178"/>
  <c r="BK171"/>
  <c i="10" r="J200"/>
  <c r="BK221"/>
  <c r="BK213"/>
  <c r="J144"/>
  <c r="BK184"/>
  <c r="BK148"/>
  <c i="11" r="BK952"/>
  <c r="BK849"/>
  <c r="BK574"/>
  <c r="J262"/>
  <c r="BK144"/>
  <c r="BK720"/>
  <c r="J574"/>
  <c r="BK180"/>
  <c r="J952"/>
  <c r="J580"/>
  <c r="BK167"/>
  <c r="BK900"/>
  <c r="BK522"/>
  <c r="BK223"/>
  <c r="BK711"/>
  <c r="BK512"/>
  <c r="BK195"/>
  <c r="BK910"/>
  <c r="BK645"/>
  <c r="J267"/>
  <c r="BK1108"/>
  <c r="J1058"/>
  <c r="BK1014"/>
  <c r="BK915"/>
  <c r="BK651"/>
  <c r="J596"/>
  <c r="J522"/>
  <c r="J175"/>
  <c i="12" r="BK732"/>
  <c r="J664"/>
  <c r="BK197"/>
  <c r="J502"/>
  <c r="J401"/>
  <c r="J173"/>
  <c r="J434"/>
  <c r="J152"/>
  <c r="J572"/>
  <c r="BK354"/>
  <c r="J794"/>
  <c r="BK499"/>
  <c r="J197"/>
  <c r="BK729"/>
  <c r="BK502"/>
  <c r="BK364"/>
  <c r="J729"/>
  <c r="BK626"/>
  <c r="BK359"/>
  <c r="BK144"/>
  <c r="BK800"/>
  <c r="J626"/>
  <c r="J413"/>
  <c i="13" r="J190"/>
  <c r="BK147"/>
  <c r="J233"/>
  <c r="BK160"/>
  <c r="BK211"/>
  <c r="BK163"/>
  <c i="14" r="BK805"/>
  <c r="J703"/>
  <c r="BK383"/>
  <c r="BK149"/>
  <c r="BK864"/>
  <c r="J797"/>
  <c r="BK618"/>
  <c r="J521"/>
  <c r="BK446"/>
  <c r="BK207"/>
  <c r="J852"/>
  <c r="BK760"/>
  <c r="J549"/>
  <c r="J327"/>
  <c r="BK868"/>
  <c r="J791"/>
  <c r="J690"/>
  <c r="J542"/>
  <c r="BK316"/>
  <c r="J903"/>
  <c r="BK852"/>
  <c r="BK753"/>
  <c r="BK656"/>
  <c r="J561"/>
  <c r="J437"/>
  <c r="BK266"/>
  <c r="J171"/>
  <c r="BK823"/>
  <c r="J781"/>
  <c r="BK675"/>
  <c r="BK532"/>
  <c r="J429"/>
  <c r="J222"/>
  <c r="BK825"/>
  <c r="J783"/>
  <c r="BK703"/>
  <c r="BK432"/>
  <c r="BK228"/>
  <c r="J916"/>
  <c r="BK905"/>
  <c r="J805"/>
  <c r="BK710"/>
  <c r="BK524"/>
  <c r="BK426"/>
  <c r="BK200"/>
  <c i="15" r="BK622"/>
  <c r="J335"/>
  <c r="BK176"/>
  <c r="BK467"/>
  <c r="J211"/>
  <c r="J531"/>
  <c r="J344"/>
  <c r="J613"/>
  <c r="J556"/>
  <c r="J231"/>
  <c r="BK575"/>
  <c r="J436"/>
  <c r="BK166"/>
  <c r="BK419"/>
  <c r="BK141"/>
  <c r="J515"/>
  <c r="J186"/>
  <c r="J597"/>
  <c r="J504"/>
  <c r="BK191"/>
  <c i="16" r="J184"/>
  <c r="BK195"/>
  <c r="BK177"/>
  <c r="BK168"/>
  <c r="BK155"/>
  <c i="17" r="J169"/>
  <c r="BK130"/>
  <c r="BK160"/>
  <c r="J175"/>
  <c i="18" r="BK148"/>
  <c r="J148"/>
  <c r="J142"/>
  <c i="19" r="BK213"/>
  <c r="J179"/>
  <c r="BK221"/>
  <c r="J186"/>
  <c r="J206"/>
  <c r="BK227"/>
  <c r="J144"/>
  <c r="BK229"/>
  <c r="BK138"/>
  <c r="BK161"/>
  <c r="BK183"/>
  <c r="J237"/>
  <c r="BK163"/>
  <c i="20" r="J139"/>
  <c r="J151"/>
  <c r="J132"/>
  <c i="21" r="J225"/>
  <c r="BK183"/>
  <c r="J237"/>
  <c r="J189"/>
  <c r="BK158"/>
  <c r="J215"/>
  <c r="BK181"/>
  <c r="J140"/>
  <c r="BK213"/>
  <c r="BK136"/>
  <c r="J200"/>
  <c r="J213"/>
  <c r="J192"/>
  <c r="BK162"/>
  <c r="J138"/>
  <c r="J134"/>
  <c r="J146"/>
  <c i="22" r="BK140"/>
  <c r="BK146"/>
  <c r="J132"/>
  <c i="23" r="J154"/>
  <c r="J156"/>
  <c r="BK129"/>
  <c r="J181"/>
  <c r="J152"/>
  <c r="J163"/>
  <c r="J167"/>
  <c r="BK141"/>
  <c r="J146"/>
  <c r="J133"/>
  <c r="BK137"/>
  <c i="24" r="BK256"/>
  <c r="J209"/>
  <c r="J277"/>
  <c r="J233"/>
  <c r="J145"/>
  <c r="BK287"/>
  <c r="BK147"/>
  <c r="BK277"/>
  <c r="BK135"/>
  <c r="BK231"/>
  <c r="BK185"/>
  <c r="BK271"/>
  <c r="BK218"/>
  <c r="BK189"/>
  <c r="J275"/>
  <c r="J214"/>
  <c r="BK145"/>
  <c i="25" r="J139"/>
  <c r="BK131"/>
  <c i="26" r="J138"/>
  <c r="BK141"/>
  <c i="27" r="BK156"/>
  <c r="J135"/>
  <c r="BK141"/>
  <c r="BK162"/>
  <c i="28" r="BK138"/>
  <c r="J153"/>
  <c r="J156"/>
  <c i="29" r="BK256"/>
  <c r="BK184"/>
  <c r="J250"/>
  <c r="J164"/>
  <c r="BK271"/>
  <c r="J191"/>
  <c r="J269"/>
  <c r="J201"/>
  <c r="BK248"/>
  <c r="J209"/>
  <c r="BK170"/>
  <c r="BK265"/>
  <c r="J168"/>
  <c r="J256"/>
  <c r="BK211"/>
  <c r="BK176"/>
  <c r="BK267"/>
  <c r="BK215"/>
  <c r="J166"/>
  <c i="30" r="J282"/>
  <c r="J236"/>
  <c r="BK210"/>
  <c r="J166"/>
  <c r="BK140"/>
  <c r="J305"/>
  <c r="BK255"/>
  <c r="BK186"/>
  <c r="BK152"/>
  <c r="BK291"/>
  <c r="J255"/>
  <c r="J190"/>
  <c r="BK146"/>
  <c r="BK276"/>
  <c r="BK208"/>
  <c r="BK144"/>
  <c r="J278"/>
  <c r="BK202"/>
  <c r="BK172"/>
  <c r="J257"/>
  <c r="J184"/>
  <c r="J280"/>
  <c r="J215"/>
  <c i="31" r="J133"/>
  <c r="J137"/>
  <c r="BK131"/>
  <c i="32" r="BK131"/>
  <c i="33" r="J129"/>
  <c r="BK123"/>
  <c i="2" r="BK272"/>
  <c r="J249"/>
  <c r="BK227"/>
  <c r="BK202"/>
  <c r="J184"/>
  <c r="J169"/>
  <c r="J154"/>
  <c r="J134"/>
  <c i="1" r="AS110"/>
  <c i="2" r="F40"/>
  <c i="3" r="J201"/>
  <c r="BK571"/>
  <c r="BK469"/>
  <c r="BK201"/>
  <c r="J583"/>
  <c r="J486"/>
  <c r="J417"/>
  <c r="J222"/>
  <c r="BK417"/>
  <c r="BK271"/>
  <c r="J677"/>
  <c r="J606"/>
  <c r="J511"/>
  <c r="BK276"/>
  <c r="BK141"/>
  <c r="J580"/>
  <c r="BK550"/>
  <c i="4" r="J763"/>
  <c r="J612"/>
  <c r="BK268"/>
  <c r="BK784"/>
  <c r="BK724"/>
  <c r="BK451"/>
  <c r="BK179"/>
  <c r="J787"/>
  <c r="J743"/>
  <c r="BK471"/>
  <c r="J861"/>
  <c r="J753"/>
  <c r="BK707"/>
  <c r="BK835"/>
  <c r="BK777"/>
  <c r="BK465"/>
  <c r="BK542"/>
  <c r="BK239"/>
  <c r="J166"/>
  <c r="BK607"/>
  <c r="J465"/>
  <c r="BK189"/>
  <c r="BK938"/>
  <c r="J927"/>
  <c r="J879"/>
  <c r="J864"/>
  <c r="J823"/>
  <c r="BK713"/>
  <c r="J515"/>
  <c r="BK399"/>
  <c r="J206"/>
  <c i="5" r="BK562"/>
  <c r="BK375"/>
  <c r="J488"/>
  <c r="J158"/>
  <c r="BK629"/>
  <c r="J564"/>
  <c r="BK455"/>
  <c r="J225"/>
  <c r="J612"/>
  <c r="J452"/>
  <c r="BK225"/>
  <c r="J607"/>
  <c r="J446"/>
  <c r="BK320"/>
  <c r="J230"/>
  <c r="J558"/>
  <c r="J467"/>
  <c r="J315"/>
  <c r="BK597"/>
  <c r="BK387"/>
  <c r="BK653"/>
  <c r="J455"/>
  <c r="J250"/>
  <c i="6" r="J507"/>
  <c r="BK463"/>
  <c r="BK382"/>
  <c r="J194"/>
  <c r="BK477"/>
  <c r="J412"/>
  <c r="BK293"/>
  <c r="BK518"/>
  <c r="BK461"/>
  <c r="J378"/>
  <c r="BK251"/>
  <c r="J495"/>
  <c r="BK426"/>
  <c r="BK384"/>
  <c r="J313"/>
  <c r="J499"/>
  <c r="J435"/>
  <c r="BK378"/>
  <c r="BK245"/>
  <c r="J511"/>
  <c r="J459"/>
  <c r="J376"/>
  <c r="BK322"/>
  <c r="BK532"/>
  <c r="J428"/>
  <c r="BK370"/>
  <c r="J287"/>
  <c r="J537"/>
  <c r="J501"/>
  <c r="BK441"/>
  <c r="J390"/>
  <c r="BK332"/>
  <c r="J175"/>
  <c i="7" r="BK630"/>
  <c r="J544"/>
  <c r="BK372"/>
  <c r="BK174"/>
  <c r="J628"/>
  <c r="BK567"/>
  <c r="BK417"/>
  <c r="J169"/>
  <c r="BK603"/>
  <c r="BK544"/>
  <c r="BK378"/>
  <c r="BK204"/>
  <c r="J234"/>
  <c r="J623"/>
  <c r="J577"/>
  <c r="BK209"/>
  <c r="J531"/>
  <c r="BK234"/>
  <c r="BK635"/>
  <c r="J547"/>
  <c r="BK348"/>
  <c r="BK623"/>
  <c r="BK521"/>
  <c r="BK189"/>
  <c i="8" r="J154"/>
  <c r="J163"/>
  <c r="J142"/>
  <c i="9" r="BK201"/>
  <c r="J171"/>
  <c r="J138"/>
  <c r="J141"/>
  <c r="J148"/>
  <c i="10" r="J213"/>
  <c r="J142"/>
  <c r="BK155"/>
  <c r="J196"/>
  <c r="J132"/>
  <c r="BK180"/>
  <c r="J130"/>
  <c i="11" r="J910"/>
  <c r="BK706"/>
  <c r="J512"/>
  <c r="BK175"/>
  <c r="BK904"/>
  <c r="J706"/>
  <c r="J631"/>
  <c r="BK190"/>
  <c r="J904"/>
  <c r="J554"/>
  <c r="BK252"/>
  <c r="BK949"/>
  <c r="BK836"/>
  <c r="J683"/>
  <c r="J959"/>
  <c r="J669"/>
  <c r="J277"/>
  <c r="J152"/>
  <c r="J842"/>
  <c r="BK564"/>
  <c r="J190"/>
  <c r="BK1097"/>
  <c r="J1054"/>
  <c r="J1024"/>
  <c r="J717"/>
  <c r="BK605"/>
  <c r="J287"/>
  <c r="BK159"/>
  <c i="12" r="J738"/>
  <c r="BK441"/>
  <c r="J709"/>
  <c r="J488"/>
  <c r="BK253"/>
  <c r="BK685"/>
  <c r="BK419"/>
  <c r="BK738"/>
  <c r="J465"/>
  <c r="BK238"/>
  <c r="J556"/>
  <c r="J248"/>
  <c r="J743"/>
  <c r="BK621"/>
  <c r="BK427"/>
  <c r="J344"/>
  <c i="13" r="BK185"/>
  <c r="BK155"/>
  <c r="J202"/>
  <c r="J200"/>
  <c r="J171"/>
  <c r="J163"/>
  <c i="14" r="BK903"/>
  <c r="BK866"/>
  <c r="J844"/>
  <c r="BK779"/>
  <c r="J618"/>
  <c r="BK358"/>
  <c r="BK185"/>
  <c r="J880"/>
  <c r="J809"/>
  <c r="J763"/>
  <c r="BK538"/>
  <c r="BK469"/>
  <c r="J404"/>
  <c r="J878"/>
  <c r="J801"/>
  <c r="J668"/>
  <c r="BK530"/>
  <c r="BK313"/>
  <c r="BK901"/>
  <c r="BK827"/>
  <c r="BK789"/>
  <c r="J552"/>
  <c r="J333"/>
  <c r="J149"/>
  <c r="J817"/>
  <c r="J710"/>
  <c r="BK598"/>
  <c r="BK507"/>
  <c r="BK333"/>
  <c r="J200"/>
  <c r="BK876"/>
  <c r="J811"/>
  <c r="J747"/>
  <c r="J645"/>
  <c r="J457"/>
  <c r="J302"/>
  <c r="BK164"/>
  <c r="BK821"/>
  <c r="J789"/>
  <c r="BK668"/>
  <c r="BK467"/>
  <c r="J236"/>
  <c r="J918"/>
  <c r="BK910"/>
  <c r="J876"/>
  <c r="BK819"/>
  <c r="BK685"/>
  <c r="BK621"/>
  <c r="J432"/>
  <c r="BK222"/>
  <c i="15" r="BK610"/>
  <c r="BK302"/>
  <c r="BK627"/>
  <c r="BK391"/>
  <c r="J176"/>
  <c r="J488"/>
  <c r="J321"/>
  <c r="BK186"/>
  <c r="J568"/>
  <c r="BK408"/>
  <c r="BK211"/>
  <c r="BK515"/>
  <c r="BK385"/>
  <c r="BK561"/>
  <c r="J357"/>
  <c r="J171"/>
  <c r="J575"/>
  <c r="J419"/>
  <c r="J226"/>
  <c r="BK639"/>
  <c r="BK568"/>
  <c r="BK315"/>
  <c i="16" r="BK192"/>
  <c r="J170"/>
  <c r="J160"/>
  <c r="BK198"/>
  <c i="17" r="J178"/>
  <c r="J157"/>
  <c r="BK171"/>
  <c r="J160"/>
  <c i="18" r="J164"/>
  <c r="BK180"/>
  <c r="BK161"/>
  <c i="19" r="BK173"/>
  <c r="J215"/>
  <c r="J165"/>
  <c r="BK223"/>
  <c r="BK136"/>
  <c r="J194"/>
  <c r="J233"/>
  <c r="BK148"/>
  <c r="BK198"/>
  <c r="BK159"/>
  <c r="BK177"/>
  <c r="BK237"/>
  <c r="J183"/>
  <c r="J134"/>
  <c i="20" r="BK129"/>
  <c i="21" r="BK138"/>
  <c r="J172"/>
  <c r="BK185"/>
  <c r="BK140"/>
  <c r="J233"/>
  <c r="J185"/>
  <c r="BK198"/>
  <c r="BK164"/>
  <c r="J132"/>
  <c r="BK166"/>
  <c i="22" r="J144"/>
  <c r="J138"/>
  <c r="J155"/>
  <c r="J158"/>
  <c r="BK136"/>
  <c i="23" r="BK160"/>
  <c r="BK173"/>
  <c r="J139"/>
  <c r="J179"/>
  <c r="J158"/>
  <c r="J173"/>
  <c r="BK163"/>
  <c r="BK150"/>
  <c r="BK175"/>
  <c r="BK158"/>
  <c i="24" r="J258"/>
  <c r="J228"/>
  <c r="BK195"/>
  <c r="BK283"/>
  <c r="BK254"/>
  <c r="BK220"/>
  <c r="J173"/>
  <c r="J254"/>
  <c r="J133"/>
  <c r="BK175"/>
  <c r="BK133"/>
  <c r="BK207"/>
  <c r="BK183"/>
  <c r="BK151"/>
  <c r="BK209"/>
  <c r="J169"/>
  <c r="J285"/>
  <c r="J226"/>
  <c r="J149"/>
  <c i="25" r="J135"/>
  <c r="BK137"/>
  <c i="26" r="BK144"/>
  <c r="BK132"/>
  <c i="27" r="BK129"/>
  <c r="J162"/>
  <c r="J179"/>
  <c r="BK144"/>
  <c r="BK179"/>
  <c i="28" r="J147"/>
  <c r="BK141"/>
  <c r="BK153"/>
  <c i="29" r="BK229"/>
  <c r="J263"/>
  <c r="J176"/>
  <c r="J142"/>
  <c r="J231"/>
  <c r="BK178"/>
  <c r="J265"/>
  <c r="J197"/>
  <c r="BK263"/>
  <c r="J213"/>
  <c r="J182"/>
  <c r="BK240"/>
  <c r="BK162"/>
  <c r="BK242"/>
  <c r="BK209"/>
  <c r="J170"/>
  <c r="BK261"/>
  <c r="J217"/>
  <c r="BK158"/>
  <c i="30" r="J274"/>
  <c r="J249"/>
  <c r="BK223"/>
  <c r="J176"/>
  <c r="BK148"/>
  <c r="BK303"/>
  <c r="J221"/>
  <c r="BK166"/>
  <c r="J299"/>
  <c r="J247"/>
  <c r="J186"/>
  <c r="J150"/>
  <c r="BK305"/>
  <c r="BK221"/>
  <c r="J192"/>
  <c r="BK284"/>
  <c r="BK229"/>
  <c r="BK178"/>
  <c r="BK282"/>
  <c r="BK240"/>
  <c r="J164"/>
  <c r="J234"/>
  <c r="BK182"/>
  <c i="31" r="BK139"/>
  <c r="J141"/>
  <c r="BK129"/>
  <c i="32" r="J124"/>
  <c i="33" r="BK129"/>
  <c r="J165"/>
  <c r="BK135"/>
  <c r="BK126"/>
  <c i="2" r="BK268"/>
  <c r="J254"/>
  <c r="BK235"/>
  <c r="BK207"/>
  <c r="J189"/>
  <c r="J173"/>
  <c r="BK154"/>
  <c r="BK139"/>
  <c i="1" r="AS107"/>
  <c i="2" r="F39"/>
  <c i="3" r="J494"/>
  <c r="BK316"/>
  <c r="J623"/>
  <c r="J498"/>
  <c r="J276"/>
  <c r="BK576"/>
  <c r="J408"/>
  <c r="BK175"/>
  <c r="BK500"/>
  <c r="J308"/>
  <c r="BK165"/>
  <c r="J629"/>
  <c r="J532"/>
  <c r="J271"/>
  <c r="J165"/>
  <c r="J585"/>
  <c r="J547"/>
  <c r="BK486"/>
  <c i="4" r="J414"/>
  <c r="BK820"/>
  <c r="J728"/>
  <c r="BK430"/>
  <c r="J811"/>
  <c r="BK748"/>
  <c r="J477"/>
  <c r="J224"/>
  <c r="J854"/>
  <c r="BK802"/>
  <c r="BK847"/>
  <c r="BK768"/>
  <c r="BK496"/>
  <c r="BK200"/>
  <c r="J283"/>
  <c r="J734"/>
  <c r="J596"/>
  <c r="BK477"/>
  <c r="J244"/>
  <c r="BK945"/>
  <c r="BK927"/>
  <c r="BK884"/>
  <c r="J866"/>
  <c r="BK830"/>
  <c r="J792"/>
  <c r="J736"/>
  <c r="J510"/>
  <c r="J273"/>
  <c i="5" r="BK585"/>
  <c r="J427"/>
  <c r="J634"/>
  <c r="J502"/>
  <c r="J260"/>
  <c r="BK607"/>
  <c r="BK488"/>
  <c r="BK265"/>
  <c r="J144"/>
  <c r="BK576"/>
  <c r="J310"/>
  <c r="BK158"/>
  <c r="BK520"/>
  <c r="BK406"/>
  <c r="J245"/>
  <c r="BK601"/>
  <c r="BK543"/>
  <c r="J375"/>
  <c r="J537"/>
  <c r="BK341"/>
  <c r="BK172"/>
  <c r="J569"/>
  <c r="BK427"/>
  <c r="J220"/>
  <c i="6" r="J489"/>
  <c r="J457"/>
  <c r="J370"/>
  <c r="BK526"/>
  <c r="BK469"/>
  <c r="J420"/>
  <c r="J316"/>
  <c r="BK165"/>
  <c r="BK513"/>
  <c r="BK418"/>
  <c r="J277"/>
  <c r="BK511"/>
  <c r="BK459"/>
  <c r="J414"/>
  <c r="J328"/>
  <c r="BK257"/>
  <c r="J485"/>
  <c r="J431"/>
  <c r="J340"/>
  <c r="J160"/>
  <c r="J483"/>
  <c r="J437"/>
  <c r="BK372"/>
  <c r="J221"/>
  <c r="J473"/>
  <c r="J386"/>
  <c r="BK298"/>
  <c r="BK520"/>
  <c r="BK489"/>
  <c r="BK408"/>
  <c r="J366"/>
  <c r="BK277"/>
  <c i="7" r="BK644"/>
  <c r="BK588"/>
  <c r="J484"/>
  <c r="BK229"/>
  <c r="J144"/>
  <c r="BK625"/>
  <c r="BK591"/>
  <c r="BK488"/>
  <c r="J324"/>
  <c r="BK608"/>
  <c r="BK535"/>
  <c r="J239"/>
  <c r="BK144"/>
  <c r="J204"/>
  <c r="BK600"/>
  <c r="J428"/>
  <c r="BK199"/>
  <c r="J460"/>
  <c r="BK219"/>
  <c r="J535"/>
  <c r="BK460"/>
  <c r="J134"/>
  <c r="BK428"/>
  <c r="BK249"/>
  <c i="8" r="BK148"/>
  <c r="BK179"/>
  <c i="9" r="J144"/>
  <c r="J181"/>
  <c r="BK181"/>
  <c r="BK155"/>
  <c r="J178"/>
  <c i="10" r="J209"/>
  <c r="J138"/>
  <c r="BK142"/>
  <c r="J194"/>
  <c r="BK219"/>
  <c r="J161"/>
  <c i="11" r="J972"/>
  <c r="J790"/>
  <c r="J505"/>
  <c r="BK247"/>
  <c r="J965"/>
  <c r="BK688"/>
  <c r="J623"/>
  <c r="J257"/>
  <c r="BK954"/>
  <c r="BK717"/>
  <c r="J292"/>
  <c r="J159"/>
  <c r="J702"/>
  <c r="BK267"/>
  <c r="BK945"/>
  <c r="J651"/>
  <c r="BK292"/>
  <c r="J1004"/>
  <c r="J849"/>
  <c r="BK611"/>
  <c r="J462"/>
  <c r="J207"/>
  <c r="BK1115"/>
  <c r="J1097"/>
  <c r="BK1044"/>
  <c r="J1014"/>
  <c r="J802"/>
  <c r="BK623"/>
  <c r="J538"/>
  <c r="BK302"/>
  <c r="J144"/>
  <c i="12" r="BK748"/>
  <c r="J670"/>
  <c r="BK677"/>
  <c r="J470"/>
  <c r="J388"/>
  <c r="J683"/>
  <c r="BK401"/>
  <c r="BK698"/>
  <c r="BK488"/>
  <c r="BK248"/>
  <c r="BK683"/>
  <c r="J380"/>
  <c r="J189"/>
  <c r="BK726"/>
  <c r="BK470"/>
  <c r="BK228"/>
  <c r="J726"/>
  <c r="BK616"/>
  <c r="BK152"/>
  <c r="BK794"/>
  <c r="BK520"/>
  <c r="J364"/>
  <c r="BK160"/>
  <c i="13" r="BK196"/>
  <c r="J196"/>
  <c r="J207"/>
  <c r="BK141"/>
  <c r="BK138"/>
  <c r="J155"/>
  <c i="14" r="J868"/>
  <c r="BK854"/>
  <c r="J827"/>
  <c r="J706"/>
  <c r="J460"/>
  <c r="J207"/>
  <c r="BK887"/>
  <c r="BK807"/>
  <c r="J722"/>
  <c r="BK571"/>
  <c r="J494"/>
  <c r="BK423"/>
  <c r="BK248"/>
  <c r="J884"/>
  <c r="BK831"/>
  <c r="BK706"/>
  <c r="BK645"/>
  <c r="J497"/>
  <c r="J248"/>
  <c r="BK895"/>
  <c r="J823"/>
  <c r="BK750"/>
  <c r="J555"/>
  <c r="J394"/>
  <c r="J271"/>
  <c r="BK893"/>
  <c r="BK787"/>
  <c r="BK694"/>
  <c r="BK542"/>
  <c r="J310"/>
  <c r="J210"/>
  <c r="BK874"/>
  <c r="BK809"/>
  <c r="BK678"/>
  <c r="BK639"/>
  <c r="BK437"/>
  <c r="BK254"/>
  <c r="J829"/>
  <c r="BK769"/>
  <c r="J660"/>
  <c r="J383"/>
  <c r="BK920"/>
  <c r="J912"/>
  <c r="BK882"/>
  <c r="J835"/>
  <c r="BK672"/>
  <c r="BK545"/>
  <c r="J501"/>
  <c r="BK242"/>
  <c r="J164"/>
  <c i="15" r="BK520"/>
  <c r="BK181"/>
  <c r="BK556"/>
  <c r="J315"/>
  <c r="BK601"/>
  <c r="BK369"/>
  <c r="BK216"/>
  <c r="J566"/>
  <c r="BK413"/>
  <c r="J221"/>
  <c r="BK535"/>
  <c r="BK307"/>
  <c r="BK531"/>
  <c r="BK344"/>
  <c r="BK606"/>
  <c r="J510"/>
  <c r="J297"/>
  <c r="BK613"/>
  <c r="J441"/>
  <c i="16" r="J144"/>
  <c r="J138"/>
  <c r="J182"/>
  <c r="J141"/>
  <c r="BK166"/>
  <c i="17" r="J142"/>
  <c r="BK173"/>
  <c r="J148"/>
  <c i="18" r="BK173"/>
  <c r="J151"/>
  <c r="J173"/>
  <c r="BK139"/>
  <c i="19" r="J150"/>
  <c r="BK190"/>
  <c r="BK134"/>
  <c r="BK215"/>
  <c r="BK211"/>
  <c r="J161"/>
  <c r="J198"/>
  <c r="BK144"/>
  <c r="J167"/>
  <c r="J204"/>
  <c r="J140"/>
  <c r="J188"/>
  <c i="20" r="BK132"/>
  <c r="BK149"/>
  <c r="J153"/>
  <c r="J149"/>
  <c i="21" r="J227"/>
  <c r="BK194"/>
  <c r="J229"/>
  <c r="BK211"/>
  <c r="BK156"/>
  <c r="BK209"/>
  <c r="BK152"/>
  <c r="BK227"/>
  <c r="BK150"/>
  <c r="J211"/>
  <c r="J183"/>
  <c r="BK219"/>
  <c r="BK168"/>
  <c r="J150"/>
  <c r="BK229"/>
  <c r="J198"/>
  <c r="J142"/>
  <c i="22" r="BK142"/>
  <c r="J136"/>
  <c r="BK134"/>
  <c r="J134"/>
  <c i="23" r="J175"/>
  <c r="J150"/>
  <c r="J171"/>
  <c r="BK169"/>
  <c r="J141"/>
  <c r="BK156"/>
  <c i="24" r="J224"/>
  <c r="J279"/>
  <c r="J241"/>
  <c r="J212"/>
  <c r="BK131"/>
  <c r="J252"/>
  <c r="J293"/>
  <c r="J157"/>
  <c r="BK258"/>
  <c r="BK197"/>
  <c r="BK159"/>
  <c r="J222"/>
  <c r="BK173"/>
  <c r="BK265"/>
  <c r="BK212"/>
  <c i="25" r="BK127"/>
  <c r="BK129"/>
  <c i="26" r="BK129"/>
  <c r="BK135"/>
  <c i="27" r="BK165"/>
  <c r="J173"/>
  <c r="J159"/>
  <c r="BK132"/>
  <c r="J147"/>
  <c i="28" r="J159"/>
  <c r="J129"/>
  <c r="J144"/>
  <c i="29" r="BK207"/>
  <c r="J267"/>
  <c r="BK197"/>
  <c r="BK277"/>
  <c r="J219"/>
  <c r="J152"/>
  <c r="BK233"/>
  <c r="J135"/>
  <c r="BK244"/>
  <c r="BK203"/>
  <c r="BK144"/>
  <c r="BK180"/>
  <c r="J275"/>
  <c r="BK227"/>
  <c r="J178"/>
  <c r="J140"/>
  <c r="BK191"/>
  <c i="30" r="J291"/>
  <c r="J240"/>
  <c r="BK213"/>
  <c r="J158"/>
  <c r="BK313"/>
  <c r="J270"/>
  <c r="BK219"/>
  <c r="J148"/>
  <c r="J284"/>
  <c r="BK200"/>
  <c r="J311"/>
  <c r="BK263"/>
  <c r="BK164"/>
  <c r="BK134"/>
  <c r="J266"/>
  <c r="J227"/>
  <c r="J138"/>
  <c r="J259"/>
  <c r="J200"/>
  <c r="BK295"/>
  <c r="BK206"/>
  <c r="J146"/>
  <c i="31" r="J129"/>
  <c r="J131"/>
  <c i="32" r="J128"/>
  <c i="33" r="J168"/>
  <c r="J135"/>
  <c r="BK144"/>
  <c r="BK141"/>
  <c r="J123"/>
  <c i="2" r="J266"/>
  <c r="J227"/>
  <c r="BK196"/>
  <c r="J171"/>
  <c r="J165"/>
  <c r="J143"/>
  <c r="J131"/>
  <c r="F41"/>
  <c i="3" r="BK498"/>
  <c r="BK322"/>
  <c r="BK160"/>
  <c r="J554"/>
  <c r="J435"/>
  <c r="BK286"/>
  <c r="BK587"/>
  <c r="BK538"/>
  <c r="BK342"/>
  <c r="BK621"/>
  <c r="BK414"/>
  <c r="BK232"/>
  <c r="J653"/>
  <c r="J564"/>
  <c r="J414"/>
  <c r="BK180"/>
  <c r="BK659"/>
  <c r="BK559"/>
  <c r="J500"/>
  <c i="4" r="BK533"/>
  <c r="BK151"/>
  <c r="BK745"/>
  <c r="BK621"/>
  <c r="J189"/>
  <c r="J802"/>
  <c r="BK728"/>
  <c r="BK379"/>
  <c r="J830"/>
  <c r="BK730"/>
  <c r="BK647"/>
  <c r="J806"/>
  <c r="BK505"/>
  <c r="J268"/>
  <c r="J539"/>
  <c r="J229"/>
  <c r="J158"/>
  <c r="J659"/>
  <c r="J505"/>
  <c r="J938"/>
  <c r="BK916"/>
  <c r="BK868"/>
  <c r="BK854"/>
  <c r="J804"/>
  <c r="BK732"/>
  <c r="BK596"/>
  <c r="J379"/>
  <c i="5" r="J617"/>
  <c r="J417"/>
  <c r="J591"/>
  <c r="BK361"/>
  <c r="BK220"/>
  <c r="BK612"/>
  <c r="BK560"/>
  <c r="BK355"/>
  <c r="J181"/>
  <c r="BK537"/>
  <c r="BK446"/>
  <c r="J235"/>
  <c r="BK634"/>
  <c r="BK483"/>
  <c r="J361"/>
  <c r="J255"/>
  <c r="BK591"/>
  <c r="J556"/>
  <c r="BK460"/>
  <c r="BK260"/>
  <c r="BK548"/>
  <c r="J320"/>
  <c r="J548"/>
  <c r="J341"/>
  <c r="BK195"/>
  <c i="6" r="J477"/>
  <c r="BK439"/>
  <c r="BK366"/>
  <c r="J524"/>
  <c r="BK467"/>
  <c r="BK437"/>
  <c r="BK388"/>
  <c r="BK282"/>
  <c r="J532"/>
  <c r="BK505"/>
  <c r="J404"/>
  <c r="BK313"/>
  <c r="J155"/>
  <c r="BK449"/>
  <c r="BK410"/>
  <c r="J362"/>
  <c r="J265"/>
  <c r="J505"/>
  <c r="BK445"/>
  <c r="BK368"/>
  <c r="BK319"/>
  <c r="BK145"/>
  <c r="BK465"/>
  <c r="BK416"/>
  <c r="BK354"/>
  <c r="J145"/>
  <c r="J467"/>
  <c r="BK374"/>
  <c r="BK265"/>
  <c r="BK537"/>
  <c r="BK491"/>
  <c r="BK400"/>
  <c r="BK344"/>
  <c r="BK180"/>
  <c i="7" r="J640"/>
  <c r="J614"/>
  <c r="BK516"/>
  <c r="BK338"/>
  <c r="J154"/>
  <c r="BK620"/>
  <c r="J541"/>
  <c r="BK358"/>
  <c r="BK149"/>
  <c r="BK597"/>
  <c r="J441"/>
  <c r="J229"/>
  <c r="BK169"/>
  <c r="BK154"/>
  <c r="J588"/>
  <c r="J378"/>
  <c r="J159"/>
  <c r="BK254"/>
  <c r="J644"/>
  <c r="J586"/>
  <c r="J499"/>
  <c r="BK330"/>
  <c r="J527"/>
  <c r="J403"/>
  <c r="J199"/>
  <c i="8" r="J171"/>
  <c r="J167"/>
  <c i="9" r="BK183"/>
  <c r="J176"/>
  <c r="J183"/>
  <c r="BK148"/>
  <c r="BK198"/>
  <c i="10" r="BK188"/>
  <c r="J217"/>
  <c r="J186"/>
  <c r="BK203"/>
  <c r="J140"/>
  <c i="11" r="J929"/>
  <c r="J688"/>
  <c r="BK462"/>
  <c r="BK228"/>
  <c r="BK959"/>
  <c r="BK802"/>
  <c r="BK669"/>
  <c r="BK317"/>
  <c r="BK1004"/>
  <c r="J859"/>
  <c r="BK481"/>
  <c r="J223"/>
  <c r="BK918"/>
  <c r="J693"/>
  <c r="J213"/>
  <c r="BK816"/>
  <c r="BK631"/>
  <c r="BK272"/>
  <c r="BK207"/>
  <c r="J931"/>
  <c r="J720"/>
  <c r="BK580"/>
  <c r="BK277"/>
  <c r="J1115"/>
  <c r="J1091"/>
  <c r="J1044"/>
  <c r="BK957"/>
  <c r="BK693"/>
  <c r="J517"/>
  <c r="J185"/>
  <c i="12" r="J761"/>
  <c r="J520"/>
  <c r="J698"/>
  <c r="J441"/>
  <c r="J181"/>
  <c r="BK670"/>
  <c r="J359"/>
  <c r="BK609"/>
  <c r="BK456"/>
  <c r="BK743"/>
  <c r="BK388"/>
  <c r="BK166"/>
  <c r="J720"/>
  <c r="J475"/>
  <c r="J208"/>
  <c r="J723"/>
  <c r="BK484"/>
  <c r="BK213"/>
  <c r="BK735"/>
  <c r="J499"/>
  <c r="BK203"/>
  <c i="13" r="J211"/>
  <c r="BK144"/>
  <c r="J150"/>
  <c r="J222"/>
  <c r="J147"/>
  <c r="BK182"/>
  <c i="14" r="BK899"/>
  <c r="BK846"/>
  <c r="BK793"/>
  <c r="J634"/>
  <c r="BK289"/>
  <c r="J889"/>
  <c r="J821"/>
  <c r="BK774"/>
  <c r="BK581"/>
  <c r="J524"/>
  <c r="J450"/>
  <c r="J358"/>
  <c r="J860"/>
  <c r="J819"/>
  <c r="J694"/>
  <c r="J412"/>
  <c r="J185"/>
  <c r="BK842"/>
  <c r="BK781"/>
  <c r="BK561"/>
  <c r="J440"/>
  <c r="J254"/>
  <c r="BK889"/>
  <c r="J795"/>
  <c r="J715"/>
  <c r="BK558"/>
  <c r="BK460"/>
  <c r="BK298"/>
  <c r="BK880"/>
  <c r="BK850"/>
  <c r="J787"/>
  <c r="J698"/>
  <c r="BK631"/>
  <c r="J417"/>
  <c r="BK271"/>
  <c r="BK838"/>
  <c r="BK811"/>
  <c r="J753"/>
  <c r="BK698"/>
  <c r="J316"/>
  <c r="J920"/>
  <c r="J914"/>
  <c r="J905"/>
  <c r="J825"/>
  <c r="BK747"/>
  <c r="J631"/>
  <c r="J454"/>
  <c r="J321"/>
  <c r="J161"/>
  <c i="15" r="BK510"/>
  <c r="J201"/>
  <c r="J480"/>
  <c r="J191"/>
  <c r="J500"/>
  <c r="J350"/>
  <c r="J136"/>
  <c r="BK480"/>
  <c r="J279"/>
  <c r="J580"/>
  <c r="J459"/>
  <c r="BK136"/>
  <c r="J396"/>
  <c r="BK151"/>
  <c r="BK493"/>
  <c r="BK291"/>
  <c r="BK156"/>
  <c r="BK573"/>
  <c r="J385"/>
  <c i="16" r="BK189"/>
  <c r="J177"/>
  <c r="J198"/>
  <c r="J189"/>
  <c r="J168"/>
  <c i="17" r="BK163"/>
  <c r="BK145"/>
  <c r="J145"/>
  <c r="J154"/>
  <c r="J136"/>
  <c i="18" r="J139"/>
  <c r="BK167"/>
  <c r="J167"/>
  <c r="BK164"/>
  <c i="19" r="BK186"/>
  <c r="J223"/>
  <c r="BK188"/>
  <c r="J229"/>
  <c r="BK142"/>
  <c r="BK202"/>
  <c r="J132"/>
  <c r="BK179"/>
  <c r="BK204"/>
  <c r="BK225"/>
  <c r="J142"/>
  <c r="BK194"/>
  <c r="BK140"/>
  <c i="20" r="BK139"/>
  <c r="BK155"/>
  <c i="21" r="BK134"/>
  <c r="BK172"/>
  <c r="J130"/>
  <c r="BK192"/>
  <c r="BK132"/>
  <c r="BK189"/>
  <c r="J144"/>
  <c r="J204"/>
  <c r="J156"/>
  <c r="J177"/>
  <c r="J154"/>
  <c r="J223"/>
  <c r="BK207"/>
  <c i="22" r="J148"/>
  <c r="BK158"/>
  <c r="J150"/>
  <c r="J152"/>
  <c r="BK152"/>
  <c i="23" r="BK143"/>
  <c r="J143"/>
  <c r="BK133"/>
  <c r="BK167"/>
  <c r="J148"/>
  <c r="BK179"/>
  <c r="BK139"/>
  <c i="24" r="BK235"/>
  <c r="BK157"/>
  <c r="BK260"/>
  <c r="J235"/>
  <c r="BK165"/>
  <c r="J289"/>
  <c r="BK279"/>
  <c r="J163"/>
  <c r="BK141"/>
  <c r="J237"/>
  <c r="J191"/>
  <c r="J161"/>
  <c r="BK247"/>
  <c r="BK181"/>
  <c r="BK289"/>
  <c r="BK241"/>
  <c r="J195"/>
  <c i="25" r="J141"/>
  <c r="BK141"/>
  <c i="26" r="J147"/>
  <c r="J132"/>
  <c i="27" r="J150"/>
  <c r="J165"/>
  <c r="BK138"/>
  <c r="BK159"/>
  <c i="28" r="BK159"/>
  <c r="BK132"/>
  <c r="BK129"/>
  <c i="29" r="J248"/>
  <c r="BK166"/>
  <c r="J174"/>
  <c r="J144"/>
  <c r="J227"/>
  <c r="BK135"/>
  <c r="BK238"/>
  <c r="BK138"/>
  <c r="J211"/>
  <c r="J195"/>
  <c r="J238"/>
  <c r="BK156"/>
  <c r="J240"/>
  <c r="BK193"/>
  <c r="J146"/>
  <c r="J254"/>
  <c r="J184"/>
  <c r="BK154"/>
  <c i="30" r="BK253"/>
  <c r="BK192"/>
  <c r="BK142"/>
  <c r="J307"/>
  <c r="BK225"/>
  <c r="BK176"/>
  <c r="J309"/>
  <c r="J276"/>
  <c r="J229"/>
  <c r="BK315"/>
  <c r="J251"/>
  <c r="J170"/>
  <c r="J301"/>
  <c r="J242"/>
  <c r="J174"/>
  <c r="BK247"/>
  <c r="J196"/>
  <c r="BK293"/>
  <c r="J210"/>
  <c r="BK170"/>
  <c i="31" r="BK143"/>
  <c r="BK135"/>
  <c i="32" r="J131"/>
  <c i="33" r="BK165"/>
  <c r="BK148"/>
  <c r="J126"/>
  <c r="BK158"/>
  <c i="2" l="1" r="T130"/>
  <c i="3" r="P134"/>
  <c r="P440"/>
  <c r="P456"/>
  <c r="P647"/>
  <c i="4" r="P134"/>
  <c r="BK620"/>
  <c r="J620"/>
  <c r="J104"/>
  <c i="5" r="R134"/>
  <c r="P493"/>
  <c i="6" r="T292"/>
  <c r="BK430"/>
  <c r="R534"/>
  <c i="7" r="R133"/>
  <c r="R580"/>
  <c i="8" r="P130"/>
  <c r="P175"/>
  <c i="9" r="P159"/>
  <c i="10" r="R129"/>
  <c r="T179"/>
  <c i="11" r="P135"/>
  <c r="BK795"/>
  <c r="J795"/>
  <c r="J104"/>
  <c r="BK815"/>
  <c r="J815"/>
  <c r="J105"/>
  <c r="T1085"/>
  <c i="12" r="T135"/>
  <c r="BK669"/>
  <c r="J669"/>
  <c r="J106"/>
  <c r="P788"/>
  <c i="13" r="P131"/>
  <c r="T199"/>
  <c i="14" r="R148"/>
  <c r="R332"/>
  <c r="T388"/>
  <c r="R684"/>
  <c r="R709"/>
  <c r="T755"/>
  <c r="T778"/>
  <c r="R886"/>
  <c i="15" r="R135"/>
  <c r="R621"/>
  <c i="16" r="R159"/>
  <c i="18" r="T138"/>
  <c r="T130"/>
  <c r="T129"/>
  <c i="19" r="R129"/>
  <c r="R185"/>
  <c i="20" r="P128"/>
  <c r="P127"/>
  <c r="P126"/>
  <c i="1" r="AU120"/>
  <c i="21" r="P129"/>
  <c r="P206"/>
  <c i="22" r="P128"/>
  <c r="P127"/>
  <c r="P126"/>
  <c i="1" r="AU123"/>
  <c i="23" r="BK145"/>
  <c r="J145"/>
  <c r="J102"/>
  <c i="24" r="T130"/>
  <c r="T230"/>
  <c r="T249"/>
  <c i="26" r="P128"/>
  <c r="P127"/>
  <c r="P126"/>
  <c i="1" r="AU129"/>
  <c i="28" r="P128"/>
  <c r="P127"/>
  <c r="P126"/>
  <c i="1" r="AU131"/>
  <c i="29" r="BK137"/>
  <c r="J137"/>
  <c r="J103"/>
  <c r="BK237"/>
  <c r="J237"/>
  <c r="J105"/>
  <c i="2" r="BK130"/>
  <c r="J130"/>
  <c r="J102"/>
  <c i="3" r="T485"/>
  <c i="4" r="T712"/>
  <c r="P915"/>
  <c i="5" r="P134"/>
  <c r="T477"/>
  <c r="T493"/>
  <c r="T628"/>
  <c i="6" r="T144"/>
  <c r="T430"/>
  <c r="T361"/>
  <c r="T534"/>
  <c i="7" r="P526"/>
  <c r="BK561"/>
  <c r="J561"/>
  <c r="J105"/>
  <c i="8" r="R130"/>
  <c r="BK175"/>
  <c r="J175"/>
  <c r="J104"/>
  <c i="9" r="T130"/>
  <c i="10" r="BK152"/>
  <c r="J152"/>
  <c r="J102"/>
  <c r="T202"/>
  <c i="11" r="P784"/>
  <c r="P795"/>
  <c r="R815"/>
  <c i="12" r="T584"/>
  <c i="13" r="BK199"/>
  <c r="J199"/>
  <c r="J103"/>
  <c i="14" r="T293"/>
  <c r="T332"/>
  <c r="R388"/>
  <c r="BK655"/>
  <c r="P697"/>
  <c r="R721"/>
  <c r="BK773"/>
  <c r="J773"/>
  <c r="J118"/>
  <c r="P837"/>
  <c r="P907"/>
  <c i="15" r="T135"/>
  <c r="BK621"/>
  <c r="J621"/>
  <c r="J108"/>
  <c i="16" r="BK159"/>
  <c r="J159"/>
  <c r="J103"/>
  <c i="17" r="T129"/>
  <c r="T128"/>
  <c r="T127"/>
  <c i="18" r="T160"/>
  <c i="19" r="BK158"/>
  <c r="J158"/>
  <c r="J102"/>
  <c r="T185"/>
  <c i="21" r="T129"/>
  <c r="T206"/>
  <c i="22" r="R128"/>
  <c r="R127"/>
  <c r="R126"/>
  <c i="23" r="BK128"/>
  <c r="R145"/>
  <c i="24" r="BK130"/>
  <c r="J130"/>
  <c r="J101"/>
  <c r="R230"/>
  <c r="R249"/>
  <c i="26" r="R128"/>
  <c r="R127"/>
  <c r="R126"/>
  <c i="28" r="R128"/>
  <c r="R127"/>
  <c r="R126"/>
  <c i="29" r="P132"/>
  <c r="BK188"/>
  <c r="J188"/>
  <c r="J104"/>
  <c r="R258"/>
  <c i="2" r="T153"/>
  <c r="T129"/>
  <c r="T128"/>
  <c i="3" r="R485"/>
  <c i="4" r="P712"/>
  <c r="R915"/>
  <c i="5" r="BK477"/>
  <c r="J477"/>
  <c r="J103"/>
  <c r="P542"/>
  <c i="6" r="R292"/>
  <c r="P346"/>
  <c r="P334"/>
  <c r="BK515"/>
  <c r="J515"/>
  <c r="J117"/>
  <c i="7" r="BK526"/>
  <c r="J526"/>
  <c r="J103"/>
  <c r="P561"/>
  <c i="8" r="T175"/>
  <c i="9" r="T159"/>
  <c r="T129"/>
  <c r="T128"/>
  <c i="10" r="R152"/>
  <c r="R202"/>
  <c i="11" r="R135"/>
  <c r="P909"/>
  <c i="12" r="R584"/>
  <c i="13" r="P210"/>
  <c i="14" r="BK293"/>
  <c r="J293"/>
  <c r="J103"/>
  <c r="T453"/>
  <c r="P655"/>
  <c r="BK697"/>
  <c r="J697"/>
  <c r="J113"/>
  <c r="P721"/>
  <c r="T773"/>
  <c r="R837"/>
  <c r="T907"/>
  <c i="15" r="T479"/>
  <c i="16" r="P159"/>
  <c i="18" r="R138"/>
  <c r="R130"/>
  <c r="R129"/>
  <c i="19" r="P158"/>
  <c r="T210"/>
  <c i="20" r="R128"/>
  <c r="R127"/>
  <c r="R126"/>
  <c i="21" r="R129"/>
  <c r="R206"/>
  <c i="23" r="P128"/>
  <c r="T162"/>
  <c i="24" r="BK211"/>
  <c r="J211"/>
  <c r="J102"/>
  <c r="P262"/>
  <c i="29" r="P188"/>
  <c r="P258"/>
  <c i="30" r="BK212"/>
  <c r="J212"/>
  <c r="J102"/>
  <c r="BK246"/>
  <c r="J246"/>
  <c r="J104"/>
  <c r="P286"/>
  <c i="2" r="R130"/>
  <c i="3" r="BK485"/>
  <c r="J485"/>
  <c r="J105"/>
  <c i="4" r="BK712"/>
  <c r="J712"/>
  <c r="J105"/>
  <c r="BK915"/>
  <c r="J915"/>
  <c r="J107"/>
  <c i="5" r="T134"/>
  <c r="T133"/>
  <c r="T132"/>
  <c r="T542"/>
  <c r="BK628"/>
  <c r="J628"/>
  <c r="J107"/>
  <c i="6" r="BK144"/>
  <c r="J144"/>
  <c r="J102"/>
  <c r="P312"/>
  <c r="BK346"/>
  <c r="J346"/>
  <c r="J112"/>
  <c r="P515"/>
  <c i="7" r="T526"/>
  <c r="T561"/>
  <c i="8" r="BK130"/>
  <c r="J130"/>
  <c r="J102"/>
  <c r="T162"/>
  <c i="9" r="P130"/>
  <c i="10" r="T152"/>
  <c r="P202"/>
  <c i="11" r="T135"/>
  <c r="R909"/>
  <c i="12" r="BK584"/>
  <c r="J584"/>
  <c r="J105"/>
  <c i="13" r="R131"/>
  <c r="R210"/>
  <c i="14" r="T148"/>
  <c r="T147"/>
  <c r="R453"/>
  <c r="R655"/>
  <c r="R697"/>
  <c r="BK721"/>
  <c r="J721"/>
  <c r="J115"/>
  <c r="BK778"/>
  <c r="J778"/>
  <c r="J119"/>
  <c r="BK886"/>
  <c r="J886"/>
  <c r="J121"/>
  <c i="15" r="R479"/>
  <c i="16" r="T159"/>
  <c i="17" r="BK129"/>
  <c i="18" r="P160"/>
  <c i="19" r="BK129"/>
  <c r="J129"/>
  <c r="J101"/>
  <c r="BK210"/>
  <c r="J210"/>
  <c r="J104"/>
  <c i="21" r="R174"/>
  <c r="P191"/>
  <c i="23" r="P145"/>
  <c i="24" r="R130"/>
  <c r="BK230"/>
  <c r="J230"/>
  <c r="J103"/>
  <c r="BK249"/>
  <c r="J249"/>
  <c r="J104"/>
  <c i="25" r="BK126"/>
  <c r="J126"/>
  <c r="J101"/>
  <c i="27" r="T128"/>
  <c r="T127"/>
  <c r="T126"/>
  <c i="29" r="BK132"/>
  <c r="BK131"/>
  <c r="J131"/>
  <c r="J101"/>
  <c r="R137"/>
  <c r="T237"/>
  <c i="30" r="P131"/>
  <c r="BK231"/>
  <c r="J231"/>
  <c r="J103"/>
  <c r="R246"/>
  <c r="T286"/>
  <c i="2" r="BK153"/>
  <c i="3" r="BK134"/>
  <c r="J134"/>
  <c r="J102"/>
  <c r="BK440"/>
  <c r="J440"/>
  <c r="J103"/>
  <c r="BK456"/>
  <c r="J456"/>
  <c r="J104"/>
  <c r="BK647"/>
  <c r="J647"/>
  <c r="J107"/>
  <c i="4" r="R712"/>
  <c r="T915"/>
  <c i="5" r="BK134"/>
  <c r="R477"/>
  <c r="R493"/>
  <c r="R628"/>
  <c i="6" r="P292"/>
  <c r="T346"/>
  <c r="T334"/>
  <c r="T515"/>
  <c i="7" r="R526"/>
  <c r="R561"/>
  <c i="8" r="BK162"/>
  <c r="J162"/>
  <c r="J103"/>
  <c i="9" r="R159"/>
  <c i="10" r="T129"/>
  <c r="T128"/>
  <c r="P179"/>
  <c i="11" r="R784"/>
  <c r="T909"/>
  <c i="12" r="BK135"/>
  <c r="J135"/>
  <c r="J102"/>
  <c r="P669"/>
  <c r="T788"/>
  <c i="13" r="P199"/>
  <c i="14" r="P148"/>
  <c r="P453"/>
  <c r="T655"/>
  <c r="T697"/>
  <c r="T709"/>
  <c r="P755"/>
  <c r="R773"/>
  <c r="T837"/>
  <c r="R907"/>
  <c i="15" r="BK135"/>
  <c r="J135"/>
  <c r="J102"/>
  <c i="16" r="BK130"/>
  <c r="J130"/>
  <c r="J102"/>
  <c i="18" r="P138"/>
  <c r="P130"/>
  <c r="P129"/>
  <c i="1" r="AU116"/>
  <c i="19" r="R158"/>
  <c r="P210"/>
  <c i="20" r="T128"/>
  <c r="T127"/>
  <c r="T126"/>
  <c i="21" r="BK174"/>
  <c r="J174"/>
  <c r="J102"/>
  <c r="R191"/>
  <c i="23" r="T128"/>
  <c r="T127"/>
  <c r="T145"/>
  <c i="24" r="T211"/>
  <c r="R262"/>
  <c i="25" r="T126"/>
  <c r="T125"/>
  <c i="26" r="BK128"/>
  <c r="J128"/>
  <c r="J102"/>
  <c i="27" r="P128"/>
  <c r="P127"/>
  <c r="P126"/>
  <c i="1" r="AU130"/>
  <c i="28" r="T128"/>
  <c r="T127"/>
  <c r="T126"/>
  <c i="29" r="T137"/>
  <c r="R237"/>
  <c i="30" r="T131"/>
  <c r="P231"/>
  <c r="T246"/>
  <c r="R286"/>
  <c i="31" r="P128"/>
  <c r="P127"/>
  <c r="P126"/>
  <c i="1" r="AU135"/>
  <c i="2" r="P153"/>
  <c i="3" r="R134"/>
  <c r="R133"/>
  <c r="R132"/>
  <c r="R440"/>
  <c r="R456"/>
  <c r="R647"/>
  <c i="4" r="BK134"/>
  <c r="P620"/>
  <c i="5" r="BK493"/>
  <c r="J493"/>
  <c r="J104"/>
  <c i="6" r="BK292"/>
  <c r="J292"/>
  <c r="J103"/>
  <c r="T312"/>
  <c r="R346"/>
  <c r="R334"/>
  <c r="R515"/>
  <c i="7" r="BK133"/>
  <c r="BK580"/>
  <c r="J580"/>
  <c r="J106"/>
  <c i="8" r="P162"/>
  <c i="9" r="BK159"/>
  <c i="10" r="P129"/>
  <c r="BK179"/>
  <c r="J179"/>
  <c r="J103"/>
  <c i="11" r="BK909"/>
  <c r="J909"/>
  <c r="J106"/>
  <c r="P1085"/>
  <c i="12" r="P584"/>
  <c i="13" r="T131"/>
  <c r="BK210"/>
  <c r="J210"/>
  <c r="J104"/>
  <c i="14" r="R293"/>
  <c r="P332"/>
  <c r="BK388"/>
  <c r="J388"/>
  <c r="J105"/>
  <c r="P684"/>
  <c r="P709"/>
  <c r="R755"/>
  <c r="R778"/>
  <c r="P886"/>
  <c i="15" r="BK479"/>
  <c r="J479"/>
  <c r="J106"/>
  <c r="P621"/>
  <c i="16" r="P130"/>
  <c r="P129"/>
  <c r="P128"/>
  <c i="1" r="AU114"/>
  <c i="17" r="R129"/>
  <c r="R128"/>
  <c r="R127"/>
  <c i="18" r="BK138"/>
  <c r="J138"/>
  <c r="J103"/>
  <c i="19" r="T158"/>
  <c r="R210"/>
  <c i="20" r="BK128"/>
  <c r="J128"/>
  <c r="J102"/>
  <c i="21" r="BK129"/>
  <c r="BK206"/>
  <c r="J206"/>
  <c r="J104"/>
  <c i="23" r="R128"/>
  <c r="P162"/>
  <c i="24" r="P130"/>
  <c r="P230"/>
  <c r="P249"/>
  <c i="25" r="P126"/>
  <c r="P125"/>
  <c i="1" r="AU127"/>
  <c i="26" r="T128"/>
  <c r="T127"/>
  <c r="T126"/>
  <c i="29" r="R132"/>
  <c r="R131"/>
  <c r="R188"/>
  <c r="BK258"/>
  <c r="J258"/>
  <c r="J106"/>
  <c i="30" r="BK131"/>
  <c r="R212"/>
  <c r="R231"/>
  <c r="BK265"/>
  <c r="J265"/>
  <c r="J105"/>
  <c r="R265"/>
  <c i="31" r="T128"/>
  <c r="T127"/>
  <c r="T126"/>
  <c i="32" r="P127"/>
  <c r="P122"/>
  <c r="P121"/>
  <c i="1" r="AU136"/>
  <c i="32" r="R127"/>
  <c r="R122"/>
  <c r="R121"/>
  <c i="2" r="R153"/>
  <c r="R129"/>
  <c r="R128"/>
  <c i="3" r="P485"/>
  <c i="4" r="R134"/>
  <c r="R133"/>
  <c r="R132"/>
  <c r="R620"/>
  <c i="5" r="BK542"/>
  <c r="J542"/>
  <c r="J105"/>
  <c i="6" r="P144"/>
  <c r="P143"/>
  <c r="BK312"/>
  <c r="J312"/>
  <c r="J105"/>
  <c r="P430"/>
  <c r="P361"/>
  <c r="P534"/>
  <c i="7" r="T133"/>
  <c r="T132"/>
  <c r="T131"/>
  <c r="T580"/>
  <c i="8" r="T130"/>
  <c r="T129"/>
  <c r="T128"/>
  <c r="R175"/>
  <c i="9" r="R130"/>
  <c i="10" r="BK129"/>
  <c r="R179"/>
  <c i="11" r="BK784"/>
  <c r="J784"/>
  <c r="J103"/>
  <c r="R795"/>
  <c r="T815"/>
  <c r="BK1085"/>
  <c r="J1085"/>
  <c r="J108"/>
  <c i="12" r="P135"/>
  <c r="P134"/>
  <c r="P133"/>
  <c i="1" r="AU109"/>
  <c i="12" r="R669"/>
  <c r="BK788"/>
  <c r="J788"/>
  <c r="J108"/>
  <c i="13" r="BK131"/>
  <c r="J131"/>
  <c r="J102"/>
  <c r="R199"/>
  <c i="14" r="BK148"/>
  <c r="BK453"/>
  <c r="J453"/>
  <c r="J107"/>
  <c r="T684"/>
  <c r="T721"/>
  <c r="P773"/>
  <c r="BK837"/>
  <c r="J837"/>
  <c r="J120"/>
  <c r="BK907"/>
  <c r="J907"/>
  <c r="J122"/>
  <c i="15" r="P135"/>
  <c r="T621"/>
  <c i="16" r="T130"/>
  <c r="T129"/>
  <c r="T128"/>
  <c i="17" r="P129"/>
  <c r="P128"/>
  <c r="P127"/>
  <c i="1" r="AU115"/>
  <c i="18" r="BK160"/>
  <c r="J160"/>
  <c r="J104"/>
  <c i="19" r="P129"/>
  <c r="BK185"/>
  <c r="J185"/>
  <c r="J103"/>
  <c i="21" r="P174"/>
  <c r="BK191"/>
  <c r="J191"/>
  <c r="J103"/>
  <c i="22" r="T128"/>
  <c r="T127"/>
  <c r="T126"/>
  <c i="23" r="BK162"/>
  <c r="J162"/>
  <c r="J103"/>
  <c i="24" r="R211"/>
  <c r="T262"/>
  <c i="27" r="BK128"/>
  <c r="BK127"/>
  <c r="BK126"/>
  <c r="J126"/>
  <c r="J100"/>
  <c i="29" r="P137"/>
  <c r="P131"/>
  <c r="P130"/>
  <c i="1" r="AU133"/>
  <c i="29" r="P237"/>
  <c i="30" r="P212"/>
  <c r="T231"/>
  <c r="P265"/>
  <c r="T265"/>
  <c i="31" r="R128"/>
  <c r="R127"/>
  <c r="R126"/>
  <c i="2" r="P130"/>
  <c i="3" r="T134"/>
  <c r="T133"/>
  <c r="T132"/>
  <c r="T440"/>
  <c r="T456"/>
  <c r="T647"/>
  <c i="4" r="T134"/>
  <c r="T133"/>
  <c r="T132"/>
  <c r="T620"/>
  <c i="5" r="P477"/>
  <c r="R542"/>
  <c r="P628"/>
  <c i="6" r="R144"/>
  <c r="R143"/>
  <c r="R312"/>
  <c r="R430"/>
  <c r="R361"/>
  <c r="BK534"/>
  <c r="J534"/>
  <c r="J118"/>
  <c i="7" r="P133"/>
  <c r="P132"/>
  <c r="P131"/>
  <c i="1" r="AU103"/>
  <c i="7" r="P580"/>
  <c i="8" r="R162"/>
  <c i="9" r="BK130"/>
  <c r="J130"/>
  <c r="J102"/>
  <c i="10" r="P152"/>
  <c r="BK202"/>
  <c r="J202"/>
  <c r="J104"/>
  <c i="11" r="BK135"/>
  <c r="J135"/>
  <c r="J102"/>
  <c r="T784"/>
  <c r="T795"/>
  <c r="P815"/>
  <c r="R1085"/>
  <c i="12" r="R135"/>
  <c r="R134"/>
  <c r="R133"/>
  <c r="T669"/>
  <c r="R788"/>
  <c i="13" r="T210"/>
  <c i="14" r="P293"/>
  <c r="BK332"/>
  <c r="J332"/>
  <c r="J104"/>
  <c r="P388"/>
  <c r="BK684"/>
  <c r="J684"/>
  <c r="J112"/>
  <c r="BK709"/>
  <c r="J709"/>
  <c r="J114"/>
  <c r="BK755"/>
  <c r="J755"/>
  <c r="J116"/>
  <c r="P778"/>
  <c r="P772"/>
  <c r="T886"/>
  <c i="15" r="P479"/>
  <c i="16" r="R130"/>
  <c r="R129"/>
  <c r="R128"/>
  <c i="18" r="R160"/>
  <c i="19" r="T129"/>
  <c r="T128"/>
  <c r="P185"/>
  <c i="21" r="T174"/>
  <c r="T191"/>
  <c i="22" r="BK128"/>
  <c r="J128"/>
  <c r="J102"/>
  <c i="23" r="R162"/>
  <c i="24" r="P211"/>
  <c r="BK262"/>
  <c r="J262"/>
  <c r="J105"/>
  <c i="25" r="R126"/>
  <c r="R125"/>
  <c i="27" r="R128"/>
  <c r="R127"/>
  <c r="R126"/>
  <c i="28" r="BK128"/>
  <c r="J128"/>
  <c r="J102"/>
  <c i="29" r="T132"/>
  <c r="T131"/>
  <c r="T188"/>
  <c r="T258"/>
  <c i="30" r="R131"/>
  <c r="R130"/>
  <c r="T212"/>
  <c r="P246"/>
  <c r="BK286"/>
  <c r="J286"/>
  <c r="J106"/>
  <c i="31" r="BK128"/>
  <c r="J128"/>
  <c r="J102"/>
  <c i="32" r="BK127"/>
  <c r="J127"/>
  <c r="J99"/>
  <c r="T127"/>
  <c r="T122"/>
  <c r="T121"/>
  <c i="33" r="BK122"/>
  <c r="J122"/>
  <c r="J98"/>
  <c r="P122"/>
  <c r="R122"/>
  <c r="T122"/>
  <c r="BK157"/>
  <c r="J157"/>
  <c r="J99"/>
  <c r="P157"/>
  <c r="R157"/>
  <c r="T157"/>
  <c r="BK164"/>
  <c r="J164"/>
  <c r="J100"/>
  <c r="P164"/>
  <c r="R164"/>
  <c r="T164"/>
  <c i="4" r="BK944"/>
  <c r="J944"/>
  <c r="J108"/>
  <c i="14" r="BK633"/>
  <c r="J633"/>
  <c r="J108"/>
  <c i="6" r="BK308"/>
  <c r="J308"/>
  <c r="J104"/>
  <c r="BK327"/>
  <c r="J327"/>
  <c r="J106"/>
  <c i="7" r="BK643"/>
  <c r="J643"/>
  <c r="J107"/>
  <c i="15" r="BK466"/>
  <c r="J466"/>
  <c r="J105"/>
  <c i="6" r="BK339"/>
  <c r="J339"/>
  <c r="J110"/>
  <c r="BK343"/>
  <c r="J343"/>
  <c r="J111"/>
  <c i="12" r="BK812"/>
  <c r="J812"/>
  <c r="J109"/>
  <c i="18" r="BK131"/>
  <c r="J131"/>
  <c r="J102"/>
  <c i="3" r="BK639"/>
  <c r="J639"/>
  <c r="J106"/>
  <c r="BK676"/>
  <c r="J676"/>
  <c r="J108"/>
  <c i="6" r="BK353"/>
  <c r="J353"/>
  <c r="J113"/>
  <c r="BK357"/>
  <c r="J357"/>
  <c r="J114"/>
  <c i="12" r="BK566"/>
  <c r="J566"/>
  <c r="J103"/>
  <c i="6" r="BK335"/>
  <c r="J335"/>
  <c r="J109"/>
  <c i="7" r="BK550"/>
  <c r="J550"/>
  <c r="J104"/>
  <c i="11" r="BK1057"/>
  <c r="J1057"/>
  <c r="J107"/>
  <c r="BK1114"/>
  <c r="J1114"/>
  <c r="J109"/>
  <c i="13" r="BK232"/>
  <c r="J232"/>
  <c r="J105"/>
  <c i="15" r="BK445"/>
  <c r="J445"/>
  <c r="J103"/>
  <c r="BK451"/>
  <c r="J451"/>
  <c r="J104"/>
  <c i="16" r="BK197"/>
  <c r="J197"/>
  <c r="J104"/>
  <c i="4" r="BK606"/>
  <c r="J606"/>
  <c r="J103"/>
  <c i="5" r="BK652"/>
  <c r="J652"/>
  <c r="J108"/>
  <c i="18" r="BK179"/>
  <c r="J179"/>
  <c r="J105"/>
  <c i="32" r="BK134"/>
  <c r="J134"/>
  <c r="J100"/>
  <c r="BK138"/>
  <c r="J138"/>
  <c r="J101"/>
  <c i="4" r="BK887"/>
  <c r="J887"/>
  <c r="J106"/>
  <c i="5" r="BK619"/>
  <c r="J619"/>
  <c r="J106"/>
  <c i="6" r="BK331"/>
  <c r="J331"/>
  <c r="J107"/>
  <c i="15" r="BK617"/>
  <c r="J617"/>
  <c r="J107"/>
  <c i="2" r="BK142"/>
  <c r="J142"/>
  <c r="J103"/>
  <c i="9" r="BK203"/>
  <c r="J203"/>
  <c r="J104"/>
  <c i="12" r="BK577"/>
  <c r="J577"/>
  <c r="J104"/>
  <c i="14" r="BK449"/>
  <c r="J449"/>
  <c r="J106"/>
  <c r="BK650"/>
  <c r="J650"/>
  <c r="J109"/>
  <c i="15" r="BK638"/>
  <c r="J638"/>
  <c r="J109"/>
  <c i="17" r="BK177"/>
  <c r="J177"/>
  <c r="J103"/>
  <c i="32" r="BK123"/>
  <c r="J123"/>
  <c r="J98"/>
  <c i="33" r="E110"/>
  <c r="J92"/>
  <c r="BE135"/>
  <c r="BE165"/>
  <c r="J89"/>
  <c r="F117"/>
  <c r="BE132"/>
  <c r="BE154"/>
  <c r="BE158"/>
  <c r="BE123"/>
  <c r="BE148"/>
  <c r="BE151"/>
  <c r="BE138"/>
  <c r="BE141"/>
  <c r="BE168"/>
  <c r="BE126"/>
  <c r="BE129"/>
  <c r="BE144"/>
  <c r="BE161"/>
  <c i="32" r="J89"/>
  <c r="BE128"/>
  <c i="31" r="BK127"/>
  <c r="J127"/>
  <c r="J101"/>
  <c i="32" r="E85"/>
  <c r="J92"/>
  <c r="BE131"/>
  <c r="BE139"/>
  <c r="BE124"/>
  <c r="F92"/>
  <c r="BE135"/>
  <c i="31" r="E85"/>
  <c i="30" r="J131"/>
  <c r="J101"/>
  <c i="31" r="J93"/>
  <c r="BE129"/>
  <c r="F96"/>
  <c r="BE133"/>
  <c r="BE137"/>
  <c r="BE139"/>
  <c r="J96"/>
  <c r="BE135"/>
  <c r="BE141"/>
  <c r="BE131"/>
  <c r="BE143"/>
  <c i="30" r="BE134"/>
  <c r="BE138"/>
  <c r="BE140"/>
  <c r="BE142"/>
  <c r="BE176"/>
  <c r="BE190"/>
  <c r="BE192"/>
  <c r="BE200"/>
  <c r="BE202"/>
  <c r="BE227"/>
  <c r="BE268"/>
  <c r="BE305"/>
  <c i="29" r="BK130"/>
  <c r="J130"/>
  <c r="J100"/>
  <c i="30" r="E85"/>
  <c r="BE150"/>
  <c r="BE152"/>
  <c r="BE154"/>
  <c r="BE156"/>
  <c r="BE221"/>
  <c r="BE236"/>
  <c r="BE238"/>
  <c r="BE255"/>
  <c r="BE263"/>
  <c r="BE276"/>
  <c r="BE278"/>
  <c r="BE280"/>
  <c r="BE284"/>
  <c r="F96"/>
  <c r="BE148"/>
  <c r="BE158"/>
  <c r="BE160"/>
  <c r="BE162"/>
  <c r="BE188"/>
  <c r="BE225"/>
  <c r="BE270"/>
  <c r="BE293"/>
  <c r="BE295"/>
  <c r="BE297"/>
  <c i="29" r="J132"/>
  <c r="J102"/>
  <c i="30" r="J96"/>
  <c r="BE132"/>
  <c r="BE166"/>
  <c r="BE178"/>
  <c r="BE180"/>
  <c r="BE182"/>
  <c r="BE184"/>
  <c r="BE186"/>
  <c r="BE219"/>
  <c r="BE234"/>
  <c r="BE247"/>
  <c r="BE257"/>
  <c r="BE259"/>
  <c r="BE261"/>
  <c r="BE272"/>
  <c r="BE274"/>
  <c r="BE282"/>
  <c r="BE287"/>
  <c r="BE289"/>
  <c r="BE291"/>
  <c r="BE307"/>
  <c r="BE309"/>
  <c r="BE164"/>
  <c r="BE198"/>
  <c r="BE240"/>
  <c r="BE266"/>
  <c r="BE311"/>
  <c r="BE313"/>
  <c r="J124"/>
  <c r="BE136"/>
  <c r="BE144"/>
  <c r="BE146"/>
  <c r="BE174"/>
  <c r="BE204"/>
  <c r="BE206"/>
  <c r="BE208"/>
  <c r="BE210"/>
  <c r="BE213"/>
  <c r="BE215"/>
  <c r="BE217"/>
  <c r="BE223"/>
  <c r="BE229"/>
  <c r="BE232"/>
  <c r="BE242"/>
  <c r="BE244"/>
  <c r="BE249"/>
  <c r="BE251"/>
  <c r="BE253"/>
  <c r="BE315"/>
  <c r="BE168"/>
  <c r="BE170"/>
  <c r="BE172"/>
  <c r="BE194"/>
  <c r="BE196"/>
  <c r="BE299"/>
  <c r="BE301"/>
  <c r="BE303"/>
  <c i="29" r="J96"/>
  <c r="BE133"/>
  <c r="BE148"/>
  <c r="BE150"/>
  <c r="BE162"/>
  <c r="BE195"/>
  <c r="BE205"/>
  <c r="BE229"/>
  <c r="BE235"/>
  <c r="BE248"/>
  <c r="BE256"/>
  <c r="BE265"/>
  <c i="28" r="BK127"/>
  <c r="J127"/>
  <c r="J101"/>
  <c i="29" r="BE152"/>
  <c r="BE182"/>
  <c r="BE184"/>
  <c r="BE250"/>
  <c r="BE252"/>
  <c r="BE263"/>
  <c r="BE271"/>
  <c r="BE164"/>
  <c r="BE197"/>
  <c r="BE199"/>
  <c r="BE219"/>
  <c r="BE267"/>
  <c r="BE269"/>
  <c r="E85"/>
  <c r="F127"/>
  <c r="BE154"/>
  <c r="BE156"/>
  <c r="BE166"/>
  <c r="BE174"/>
  <c r="BE176"/>
  <c r="BE178"/>
  <c r="BE201"/>
  <c r="BE221"/>
  <c r="BE240"/>
  <c r="J93"/>
  <c r="BE189"/>
  <c r="BE223"/>
  <c r="BE225"/>
  <c r="BE244"/>
  <c r="BE259"/>
  <c r="BE261"/>
  <c r="BE277"/>
  <c r="BE142"/>
  <c r="BE144"/>
  <c r="BE168"/>
  <c r="BE207"/>
  <c r="BE254"/>
  <c r="BE273"/>
  <c r="BE275"/>
  <c r="BE135"/>
  <c r="BE138"/>
  <c r="BE158"/>
  <c r="BE170"/>
  <c r="BE180"/>
  <c r="BE191"/>
  <c r="BE193"/>
  <c r="BE209"/>
  <c r="BE227"/>
  <c r="BE231"/>
  <c r="BE233"/>
  <c r="BE246"/>
  <c r="BE140"/>
  <c r="BE146"/>
  <c r="BE160"/>
  <c r="BE172"/>
  <c r="BE186"/>
  <c r="BE203"/>
  <c r="BE211"/>
  <c r="BE213"/>
  <c r="BE215"/>
  <c r="BE217"/>
  <c r="BE238"/>
  <c r="BE242"/>
  <c i="28" r="J123"/>
  <c r="BE138"/>
  <c i="27" r="J127"/>
  <c r="J101"/>
  <c r="J128"/>
  <c r="J102"/>
  <c i="28" r="J93"/>
  <c r="BE135"/>
  <c r="BE159"/>
  <c r="E85"/>
  <c r="F123"/>
  <c r="BE141"/>
  <c r="BE144"/>
  <c r="BE147"/>
  <c r="BE153"/>
  <c r="BE132"/>
  <c r="BE156"/>
  <c r="BE129"/>
  <c r="BE150"/>
  <c i="27" r="J123"/>
  <c r="BE138"/>
  <c r="BE141"/>
  <c r="BE144"/>
  <c r="BE156"/>
  <c r="BE165"/>
  <c r="BE167"/>
  <c r="BE170"/>
  <c r="E85"/>
  <c r="J120"/>
  <c r="BE150"/>
  <c r="BE153"/>
  <c r="BE162"/>
  <c r="BE147"/>
  <c r="F123"/>
  <c r="BE129"/>
  <c r="BE132"/>
  <c r="BE173"/>
  <c r="BE176"/>
  <c r="BE179"/>
  <c i="26" r="BK127"/>
  <c r="BK126"/>
  <c r="J126"/>
  <c r="J100"/>
  <c i="27" r="BE159"/>
  <c r="BE135"/>
  <c i="25" r="BK125"/>
  <c r="J125"/>
  <c r="J100"/>
  <c i="26" r="BE135"/>
  <c r="BE138"/>
  <c r="J93"/>
  <c r="F123"/>
  <c r="J96"/>
  <c r="BE132"/>
  <c r="E85"/>
  <c r="BE129"/>
  <c r="BE141"/>
  <c r="BE144"/>
  <c r="BE147"/>
  <c i="25" r="J93"/>
  <c r="J96"/>
  <c r="BE129"/>
  <c r="BE141"/>
  <c r="BE133"/>
  <c r="F122"/>
  <c r="BE127"/>
  <c r="BE139"/>
  <c r="E85"/>
  <c i="24" r="BK129"/>
  <c r="J129"/>
  <c r="J100"/>
  <c i="25" r="BE131"/>
  <c r="BE135"/>
  <c r="BE137"/>
  <c i="24" r="J93"/>
  <c r="BE137"/>
  <c r="BE139"/>
  <c r="BE141"/>
  <c r="BE159"/>
  <c r="BE163"/>
  <c r="BE179"/>
  <c r="BE183"/>
  <c r="BE185"/>
  <c r="BE209"/>
  <c r="BE216"/>
  <c r="BE256"/>
  <c r="BE269"/>
  <c r="BE287"/>
  <c r="BE293"/>
  <c r="J126"/>
  <c r="BE133"/>
  <c r="BE157"/>
  <c r="BE175"/>
  <c r="BE193"/>
  <c r="BE195"/>
  <c r="BE226"/>
  <c r="BE228"/>
  <c r="BE252"/>
  <c r="BE254"/>
  <c r="BE260"/>
  <c r="BE263"/>
  <c r="BE265"/>
  <c r="BE277"/>
  <c i="23" r="J128"/>
  <c r="J101"/>
  <c i="24" r="E85"/>
  <c r="F126"/>
  <c r="BE135"/>
  <c r="BE171"/>
  <c r="BE201"/>
  <c r="BE203"/>
  <c r="BE205"/>
  <c r="BE207"/>
  <c r="BE212"/>
  <c r="BE214"/>
  <c r="BE220"/>
  <c r="BE222"/>
  <c r="BE224"/>
  <c r="BE237"/>
  <c r="BE245"/>
  <c r="BE258"/>
  <c r="BE267"/>
  <c r="BE271"/>
  <c r="BE289"/>
  <c r="BE151"/>
  <c r="BE165"/>
  <c r="BE167"/>
  <c r="BE169"/>
  <c r="BE177"/>
  <c r="BE218"/>
  <c r="BE231"/>
  <c r="BE233"/>
  <c r="BE239"/>
  <c r="BE273"/>
  <c r="BE279"/>
  <c r="BE281"/>
  <c r="BE283"/>
  <c r="BE285"/>
  <c r="BE181"/>
  <c r="BE197"/>
  <c r="BE235"/>
  <c r="BE241"/>
  <c r="BE247"/>
  <c r="BE291"/>
  <c r="BE147"/>
  <c r="BE149"/>
  <c r="BE153"/>
  <c r="BE155"/>
  <c r="BE161"/>
  <c r="BE250"/>
  <c r="BE131"/>
  <c r="BE143"/>
  <c r="BE145"/>
  <c r="BE173"/>
  <c r="BE187"/>
  <c r="BE189"/>
  <c r="BE191"/>
  <c r="BE199"/>
  <c r="BE243"/>
  <c r="BE275"/>
  <c i="23" r="E85"/>
  <c r="BE150"/>
  <c r="BE152"/>
  <c r="J124"/>
  <c r="BE135"/>
  <c r="BE137"/>
  <c r="BE139"/>
  <c r="BE158"/>
  <c r="BE160"/>
  <c r="BE163"/>
  <c r="BE165"/>
  <c r="BE167"/>
  <c i="22" r="BK127"/>
  <c r="J127"/>
  <c r="J101"/>
  <c i="23" r="BE143"/>
  <c r="BE156"/>
  <c r="BE169"/>
  <c r="F124"/>
  <c r="BE141"/>
  <c r="J121"/>
  <c r="BE129"/>
  <c r="BE131"/>
  <c r="BE133"/>
  <c r="BE148"/>
  <c r="BE154"/>
  <c r="BE177"/>
  <c r="BE181"/>
  <c r="BE171"/>
  <c r="BE179"/>
  <c r="BE146"/>
  <c r="BE173"/>
  <c r="BE175"/>
  <c i="22" r="E85"/>
  <c r="BE148"/>
  <c r="F123"/>
  <c r="BE155"/>
  <c r="J120"/>
  <c r="J123"/>
  <c r="BE142"/>
  <c i="21" r="J129"/>
  <c r="J101"/>
  <c i="22" r="BE134"/>
  <c r="BE136"/>
  <c r="BE138"/>
  <c r="BE144"/>
  <c r="BE158"/>
  <c r="BE152"/>
  <c r="BE132"/>
  <c r="BE140"/>
  <c r="BE150"/>
  <c r="BE129"/>
  <c r="BE146"/>
  <c i="20" r="BK127"/>
  <c r="J127"/>
  <c r="J101"/>
  <c i="21" r="BE150"/>
  <c r="BE183"/>
  <c r="BE185"/>
  <c r="BE187"/>
  <c r="BE189"/>
  <c r="BE192"/>
  <c r="BE215"/>
  <c r="J93"/>
  <c r="F125"/>
  <c r="BE142"/>
  <c r="BE158"/>
  <c r="BE175"/>
  <c r="BE177"/>
  <c r="BE207"/>
  <c r="BE209"/>
  <c r="BE211"/>
  <c r="BE235"/>
  <c r="E85"/>
  <c r="BE134"/>
  <c r="BE156"/>
  <c r="BE160"/>
  <c r="BE179"/>
  <c r="BE181"/>
  <c r="BE196"/>
  <c r="BE204"/>
  <c r="BE231"/>
  <c r="J96"/>
  <c r="BE138"/>
  <c r="BE140"/>
  <c r="BE166"/>
  <c r="BE170"/>
  <c r="BE172"/>
  <c r="BE213"/>
  <c r="BE229"/>
  <c r="BE132"/>
  <c r="BE146"/>
  <c r="BE162"/>
  <c r="BE198"/>
  <c r="BE136"/>
  <c r="BE144"/>
  <c r="BE194"/>
  <c r="BE221"/>
  <c r="BE223"/>
  <c r="BE168"/>
  <c r="BE200"/>
  <c r="BE202"/>
  <c r="BE225"/>
  <c r="BE227"/>
  <c r="BE237"/>
  <c r="BE130"/>
  <c r="BE148"/>
  <c r="BE152"/>
  <c r="BE154"/>
  <c r="BE164"/>
  <c r="BE217"/>
  <c r="BE219"/>
  <c r="BE233"/>
  <c i="20" r="F96"/>
  <c r="BE141"/>
  <c r="J123"/>
  <c r="BE137"/>
  <c r="BE147"/>
  <c r="BE151"/>
  <c r="BE129"/>
  <c r="BE132"/>
  <c i="19" r="BK128"/>
  <c r="J128"/>
  <c i="20" r="J120"/>
  <c r="BE139"/>
  <c r="E85"/>
  <c r="BE135"/>
  <c r="BE145"/>
  <c r="BE153"/>
  <c r="BE155"/>
  <c r="BE143"/>
  <c r="BE149"/>
  <c i="18" r="BK130"/>
  <c r="J130"/>
  <c r="J101"/>
  <c i="19" r="E114"/>
  <c r="BE136"/>
  <c r="BE144"/>
  <c r="BE159"/>
  <c r="BE206"/>
  <c r="BE208"/>
  <c r="BE213"/>
  <c r="BE237"/>
  <c r="F96"/>
  <c r="BE181"/>
  <c r="BE190"/>
  <c r="BE192"/>
  <c r="BE200"/>
  <c r="BE221"/>
  <c r="J125"/>
  <c r="BE142"/>
  <c r="BE154"/>
  <c r="BE186"/>
  <c r="BE231"/>
  <c r="BE134"/>
  <c r="BE140"/>
  <c r="BE156"/>
  <c r="BE161"/>
  <c r="BE215"/>
  <c r="BE223"/>
  <c r="BE146"/>
  <c r="BE148"/>
  <c r="BE165"/>
  <c r="BE175"/>
  <c r="BE179"/>
  <c r="BE183"/>
  <c r="J93"/>
  <c r="BE138"/>
  <c r="BE150"/>
  <c r="BE152"/>
  <c r="BE163"/>
  <c r="BE171"/>
  <c r="BE177"/>
  <c r="BE188"/>
  <c r="BE211"/>
  <c r="BE219"/>
  <c r="BE225"/>
  <c r="BE130"/>
  <c r="BE132"/>
  <c r="BE167"/>
  <c r="BE173"/>
  <c r="BE202"/>
  <c r="BE204"/>
  <c r="BE217"/>
  <c r="BE233"/>
  <c r="BE169"/>
  <c r="BE194"/>
  <c r="BE196"/>
  <c r="BE198"/>
  <c r="BE227"/>
  <c r="BE229"/>
  <c r="BE235"/>
  <c i="18" r="BE145"/>
  <c r="J123"/>
  <c r="BE161"/>
  <c r="BE164"/>
  <c r="E85"/>
  <c r="J96"/>
  <c r="BE132"/>
  <c r="BE139"/>
  <c i="17" r="J129"/>
  <c r="J102"/>
  <c i="18" r="BE170"/>
  <c r="BE180"/>
  <c r="F96"/>
  <c r="BE142"/>
  <c r="BE148"/>
  <c r="BE151"/>
  <c r="BE154"/>
  <c r="BE157"/>
  <c r="BE167"/>
  <c r="BE173"/>
  <c i="17" r="E113"/>
  <c r="BE157"/>
  <c r="BE166"/>
  <c r="BE169"/>
  <c r="BE171"/>
  <c i="16" r="BK129"/>
  <c r="BK128"/>
  <c r="J128"/>
  <c i="17" r="J93"/>
  <c r="BE148"/>
  <c r="BE178"/>
  <c r="BE145"/>
  <c r="F96"/>
  <c r="BE136"/>
  <c r="J96"/>
  <c r="BE151"/>
  <c r="BE160"/>
  <c r="BE163"/>
  <c r="BE173"/>
  <c r="BE142"/>
  <c r="BE130"/>
  <c r="BE154"/>
  <c r="BE175"/>
  <c i="16" r="J125"/>
  <c r="BE131"/>
  <c r="BE148"/>
  <c r="J93"/>
  <c r="BE160"/>
  <c r="BE177"/>
  <c r="BE175"/>
  <c r="BE182"/>
  <c r="BE195"/>
  <c i="15" r="BK134"/>
  <c r="J134"/>
  <c r="J101"/>
  <c i="16" r="F125"/>
  <c r="BE138"/>
  <c r="BE168"/>
  <c r="BE184"/>
  <c r="E114"/>
  <c r="BE189"/>
  <c r="BE192"/>
  <c r="BE141"/>
  <c r="BE144"/>
  <c r="BE166"/>
  <c r="BE198"/>
  <c r="BE155"/>
  <c r="BE170"/>
  <c i="14" r="J655"/>
  <c r="J111"/>
  <c r="BK772"/>
  <c r="J772"/>
  <c r="J117"/>
  <c i="15" r="F130"/>
  <c r="BE156"/>
  <c r="BE161"/>
  <c r="BE166"/>
  <c r="BE196"/>
  <c r="BE206"/>
  <c r="BE211"/>
  <c r="BE221"/>
  <c r="BE446"/>
  <c r="BE459"/>
  <c r="BE622"/>
  <c r="BE633"/>
  <c r="BE639"/>
  <c r="J93"/>
  <c r="E119"/>
  <c r="BE302"/>
  <c r="BE321"/>
  <c r="BE335"/>
  <c r="BE378"/>
  <c r="BE531"/>
  <c r="BE568"/>
  <c r="BE610"/>
  <c r="J96"/>
  <c r="BE186"/>
  <c r="BE226"/>
  <c r="BE441"/>
  <c r="BE467"/>
  <c r="BE488"/>
  <c r="BE510"/>
  <c r="BE520"/>
  <c r="BE539"/>
  <c r="BE544"/>
  <c r="BE550"/>
  <c r="BE601"/>
  <c i="14" r="J148"/>
  <c r="J102"/>
  <c i="15" r="BE191"/>
  <c r="BE216"/>
  <c r="BE236"/>
  <c r="BE357"/>
  <c r="BE369"/>
  <c r="BE561"/>
  <c r="BE597"/>
  <c r="BE613"/>
  <c r="BE136"/>
  <c r="BE151"/>
  <c r="BE201"/>
  <c r="BE307"/>
  <c r="BE315"/>
  <c r="BE344"/>
  <c r="BE391"/>
  <c r="BE436"/>
  <c r="BE493"/>
  <c r="BE517"/>
  <c r="BE573"/>
  <c r="BE618"/>
  <c r="BE627"/>
  <c r="BE146"/>
  <c r="BE171"/>
  <c r="BE176"/>
  <c r="BE291"/>
  <c r="BE297"/>
  <c r="BE329"/>
  <c r="BE396"/>
  <c r="BE408"/>
  <c r="BE413"/>
  <c r="BE419"/>
  <c r="BE480"/>
  <c r="BE515"/>
  <c r="BE575"/>
  <c r="BE181"/>
  <c r="BE279"/>
  <c r="BE282"/>
  <c r="BE350"/>
  <c r="BE363"/>
  <c r="BE484"/>
  <c r="BE504"/>
  <c r="BE525"/>
  <c r="BE535"/>
  <c r="BE585"/>
  <c r="BE591"/>
  <c r="BE141"/>
  <c r="BE231"/>
  <c r="BE385"/>
  <c r="BE452"/>
  <c r="BE500"/>
  <c r="BE556"/>
  <c r="BE566"/>
  <c r="BE580"/>
  <c r="BE606"/>
  <c i="14" r="BE204"/>
  <c r="BE210"/>
  <c r="BE260"/>
  <c r="BE394"/>
  <c r="BE469"/>
  <c r="BE639"/>
  <c r="BE668"/>
  <c r="BE698"/>
  <c r="BE722"/>
  <c r="BE760"/>
  <c r="BE783"/>
  <c r="BE795"/>
  <c r="BE813"/>
  <c r="BE848"/>
  <c r="BE850"/>
  <c r="BE866"/>
  <c r="BE868"/>
  <c r="BE870"/>
  <c r="BE872"/>
  <c r="BE887"/>
  <c r="BE905"/>
  <c r="BE908"/>
  <c r="BE910"/>
  <c r="BE912"/>
  <c r="BE914"/>
  <c r="BE916"/>
  <c r="BE918"/>
  <c r="BE920"/>
  <c r="F96"/>
  <c r="BE149"/>
  <c r="BE164"/>
  <c r="BE178"/>
  <c r="BE266"/>
  <c r="BE294"/>
  <c r="BE417"/>
  <c r="BE426"/>
  <c r="BE457"/>
  <c r="BE501"/>
  <c r="BE504"/>
  <c r="BE530"/>
  <c r="BE538"/>
  <c r="BE542"/>
  <c r="BE545"/>
  <c r="BE634"/>
  <c r="BE675"/>
  <c r="BE690"/>
  <c r="BE694"/>
  <c r="BE745"/>
  <c r="BE747"/>
  <c r="BE763"/>
  <c r="BE776"/>
  <c r="BE779"/>
  <c r="BE840"/>
  <c r="BE846"/>
  <c r="BE852"/>
  <c r="BE862"/>
  <c r="BE171"/>
  <c r="BE195"/>
  <c r="BE207"/>
  <c r="BE282"/>
  <c r="BE310"/>
  <c r="BE313"/>
  <c r="BE316"/>
  <c r="BE327"/>
  <c r="BE333"/>
  <c r="BE346"/>
  <c r="BE460"/>
  <c r="BE507"/>
  <c r="BE511"/>
  <c r="BE552"/>
  <c r="BE555"/>
  <c r="BE561"/>
  <c r="BE571"/>
  <c r="BE615"/>
  <c r="BE618"/>
  <c r="BE629"/>
  <c r="BE664"/>
  <c r="BE715"/>
  <c r="BE769"/>
  <c r="BE791"/>
  <c r="BE801"/>
  <c r="BE807"/>
  <c r="BE842"/>
  <c r="E132"/>
  <c r="BE248"/>
  <c r="BE289"/>
  <c r="BE412"/>
  <c r="BE429"/>
  <c r="BE440"/>
  <c r="BE494"/>
  <c r="BE497"/>
  <c r="BE514"/>
  <c r="BE521"/>
  <c r="BE524"/>
  <c r="BE581"/>
  <c r="BE678"/>
  <c r="BE703"/>
  <c r="BE797"/>
  <c r="BE803"/>
  <c r="BE805"/>
  <c r="BE823"/>
  <c r="BE827"/>
  <c r="BE844"/>
  <c r="BE854"/>
  <c r="BE878"/>
  <c r="BE880"/>
  <c r="BE891"/>
  <c i="13" r="BK130"/>
  <c r="BK129"/>
  <c r="J129"/>
  <c i="14" r="J93"/>
  <c r="BE185"/>
  <c r="BE190"/>
  <c r="BE222"/>
  <c r="BE236"/>
  <c r="BE242"/>
  <c r="BE321"/>
  <c r="BE358"/>
  <c r="BE380"/>
  <c r="BE383"/>
  <c r="BE423"/>
  <c r="BE446"/>
  <c r="BE450"/>
  <c r="BE454"/>
  <c r="BE558"/>
  <c r="BE598"/>
  <c r="BE656"/>
  <c r="BE660"/>
  <c r="BE672"/>
  <c r="BE706"/>
  <c r="BE774"/>
  <c r="BE793"/>
  <c r="BE815"/>
  <c r="BE817"/>
  <c r="BE819"/>
  <c r="BE835"/>
  <c r="BE838"/>
  <c r="BE856"/>
  <c r="BE893"/>
  <c r="BE897"/>
  <c r="BE899"/>
  <c r="BE903"/>
  <c r="J143"/>
  <c r="BE161"/>
  <c r="BE277"/>
  <c r="BE298"/>
  <c r="BE389"/>
  <c r="BE399"/>
  <c r="BE437"/>
  <c r="BE467"/>
  <c r="BE627"/>
  <c r="BE750"/>
  <c r="BE753"/>
  <c r="BE766"/>
  <c r="BE785"/>
  <c r="BE787"/>
  <c r="BE809"/>
  <c r="BE811"/>
  <c r="BE864"/>
  <c r="BE876"/>
  <c r="BE228"/>
  <c r="BE254"/>
  <c r="BE271"/>
  <c r="BE621"/>
  <c r="BE631"/>
  <c r="BE645"/>
  <c r="BE651"/>
  <c r="BE685"/>
  <c r="BE710"/>
  <c r="BE756"/>
  <c r="BE789"/>
  <c r="BE825"/>
  <c r="BE829"/>
  <c r="BE831"/>
  <c r="BE833"/>
  <c r="BE858"/>
  <c r="BE860"/>
  <c r="BE874"/>
  <c r="BE884"/>
  <c r="BE895"/>
  <c r="BE156"/>
  <c r="BE200"/>
  <c r="BE214"/>
  <c r="BE302"/>
  <c r="BE404"/>
  <c r="BE432"/>
  <c r="BE486"/>
  <c r="BE532"/>
  <c r="BE534"/>
  <c r="BE549"/>
  <c r="BE681"/>
  <c r="BE718"/>
  <c r="BE724"/>
  <c r="BE781"/>
  <c r="BE799"/>
  <c r="BE821"/>
  <c r="BE882"/>
  <c r="BE889"/>
  <c r="BE901"/>
  <c i="13" r="E85"/>
  <c r="J126"/>
  <c r="BE196"/>
  <c i="12" r="BK134"/>
  <c r="J134"/>
  <c r="J101"/>
  <c i="13" r="J123"/>
  <c r="BE202"/>
  <c r="BE204"/>
  <c r="BE216"/>
  <c r="BE222"/>
  <c r="BE144"/>
  <c r="BE160"/>
  <c r="F96"/>
  <c r="BE135"/>
  <c r="BE147"/>
  <c r="BE185"/>
  <c r="BE190"/>
  <c r="BE207"/>
  <c r="BE211"/>
  <c r="BE227"/>
  <c r="BE141"/>
  <c r="BE150"/>
  <c r="BE138"/>
  <c r="BE171"/>
  <c r="BE176"/>
  <c r="BE200"/>
  <c r="BE233"/>
  <c r="BE182"/>
  <c r="BE132"/>
  <c r="BE155"/>
  <c r="BE163"/>
  <c i="12" r="F96"/>
  <c r="BE152"/>
  <c r="BE173"/>
  <c r="BE189"/>
  <c r="BE223"/>
  <c r="BE228"/>
  <c r="BE354"/>
  <c r="BE456"/>
  <c r="BE484"/>
  <c r="BE609"/>
  <c r="BE685"/>
  <c r="BE800"/>
  <c r="BE806"/>
  <c r="BE813"/>
  <c r="BE136"/>
  <c r="BE166"/>
  <c r="BE181"/>
  <c r="BE197"/>
  <c r="BE203"/>
  <c r="BE238"/>
  <c r="BE388"/>
  <c r="BE434"/>
  <c r="BE465"/>
  <c r="BE502"/>
  <c r="BE520"/>
  <c r="BE578"/>
  <c r="BE585"/>
  <c r="BE696"/>
  <c r="BE761"/>
  <c r="E85"/>
  <c r="BE233"/>
  <c r="BE248"/>
  <c r="BE394"/>
  <c r="BE401"/>
  <c r="BE407"/>
  <c r="BE427"/>
  <c r="BE572"/>
  <c r="BE670"/>
  <c r="BE677"/>
  <c r="BE683"/>
  <c r="BE748"/>
  <c r="BE758"/>
  <c r="J127"/>
  <c r="BE253"/>
  <c r="BE359"/>
  <c r="BE561"/>
  <c r="BE567"/>
  <c r="BE675"/>
  <c r="BE698"/>
  <c r="BE709"/>
  <c r="BE732"/>
  <c r="BE218"/>
  <c r="BE380"/>
  <c r="BE419"/>
  <c r="BE441"/>
  <c r="BE645"/>
  <c r="BE664"/>
  <c r="BE726"/>
  <c r="J96"/>
  <c r="BE144"/>
  <c r="BE243"/>
  <c r="BE332"/>
  <c r="BE344"/>
  <c r="BE470"/>
  <c r="BE475"/>
  <c r="BE488"/>
  <c r="BE493"/>
  <c r="BE499"/>
  <c r="BE556"/>
  <c r="BE603"/>
  <c r="BE616"/>
  <c r="BE621"/>
  <c r="BE720"/>
  <c r="BE723"/>
  <c r="BE729"/>
  <c r="BE789"/>
  <c r="BE794"/>
  <c i="11" r="BK134"/>
  <c r="J134"/>
  <c r="J101"/>
  <c i="12" r="BE413"/>
  <c r="BE447"/>
  <c r="BE735"/>
  <c r="BE738"/>
  <c r="BE743"/>
  <c r="BE160"/>
  <c r="BE208"/>
  <c r="BE213"/>
  <c r="BE364"/>
  <c r="BE374"/>
  <c r="BE626"/>
  <c i="10" r="J129"/>
  <c r="J101"/>
  <c i="11" r="J93"/>
  <c r="E119"/>
  <c r="BE190"/>
  <c r="BE195"/>
  <c r="BE213"/>
  <c r="BE218"/>
  <c r="BE257"/>
  <c r="BE262"/>
  <c r="BE292"/>
  <c r="BE297"/>
  <c r="BE580"/>
  <c r="BE807"/>
  <c r="BE849"/>
  <c r="BE918"/>
  <c r="BE949"/>
  <c r="BE952"/>
  <c r="BE954"/>
  <c r="BE1004"/>
  <c r="BE1014"/>
  <c r="BE1024"/>
  <c r="BE1034"/>
  <c r="BE1044"/>
  <c r="BE1054"/>
  <c r="BE1058"/>
  <c r="BE1086"/>
  <c r="BE1091"/>
  <c r="BE1097"/>
  <c r="BE1102"/>
  <c r="BE1108"/>
  <c r="BE1115"/>
  <c r="BE223"/>
  <c r="BE287"/>
  <c r="BE481"/>
  <c r="BE505"/>
  <c r="BE512"/>
  <c r="BE538"/>
  <c r="BE543"/>
  <c r="BE554"/>
  <c r="BE559"/>
  <c r="BE836"/>
  <c r="BE959"/>
  <c r="BE984"/>
  <c r="J96"/>
  <c r="BE159"/>
  <c r="BE167"/>
  <c r="BE175"/>
  <c r="BE180"/>
  <c r="BE185"/>
  <c r="BE201"/>
  <c r="BE277"/>
  <c r="BE282"/>
  <c r="BE522"/>
  <c r="BE605"/>
  <c r="BE611"/>
  <c r="BE706"/>
  <c r="BE720"/>
  <c r="BE904"/>
  <c r="BE136"/>
  <c r="BE144"/>
  <c r="BE152"/>
  <c r="BE228"/>
  <c r="BE242"/>
  <c r="BE247"/>
  <c r="BE252"/>
  <c r="BE302"/>
  <c r="BE462"/>
  <c r="BE590"/>
  <c r="BE596"/>
  <c r="BE623"/>
  <c r="BE631"/>
  <c r="BE669"/>
  <c r="BE854"/>
  <c r="BE859"/>
  <c r="BE878"/>
  <c r="BE910"/>
  <c r="BE965"/>
  <c r="F96"/>
  <c r="BE207"/>
  <c r="BE272"/>
  <c r="BE564"/>
  <c r="BE574"/>
  <c r="BE617"/>
  <c r="BE673"/>
  <c r="BE683"/>
  <c r="BE688"/>
  <c r="BE693"/>
  <c r="BE702"/>
  <c r="BE785"/>
  <c r="BE790"/>
  <c r="BE802"/>
  <c r="BE929"/>
  <c r="BE931"/>
  <c r="BE942"/>
  <c r="BE945"/>
  <c r="BE974"/>
  <c r="BE267"/>
  <c r="BE307"/>
  <c r="BE312"/>
  <c r="BE527"/>
  <c r="BE645"/>
  <c r="BE651"/>
  <c r="BE660"/>
  <c r="BE711"/>
  <c r="BE717"/>
  <c r="BE738"/>
  <c r="BE796"/>
  <c r="BE900"/>
  <c r="BE915"/>
  <c r="BE957"/>
  <c r="BE972"/>
  <c r="BE317"/>
  <c r="BE322"/>
  <c r="BE517"/>
  <c r="BE638"/>
  <c r="BE774"/>
  <c r="BE779"/>
  <c r="BE816"/>
  <c r="BE842"/>
  <c r="BE970"/>
  <c r="BE994"/>
  <c i="10" r="BE167"/>
  <c r="BE173"/>
  <c r="BE186"/>
  <c r="BE192"/>
  <c r="BE144"/>
  <c r="BE155"/>
  <c r="BE159"/>
  <c r="BE163"/>
  <c r="BE171"/>
  <c r="BE188"/>
  <c r="E85"/>
  <c r="J96"/>
  <c r="BE146"/>
  <c r="BE182"/>
  <c r="BE190"/>
  <c i="9" r="J159"/>
  <c r="J103"/>
  <c i="10" r="BE138"/>
  <c r="BE165"/>
  <c r="BE213"/>
  <c r="BE219"/>
  <c r="F96"/>
  <c r="BE130"/>
  <c r="BE132"/>
  <c r="BE134"/>
  <c r="BE136"/>
  <c r="BE140"/>
  <c r="BE153"/>
  <c r="J93"/>
  <c r="BE150"/>
  <c r="BE157"/>
  <c r="BE169"/>
  <c r="BE203"/>
  <c r="BE211"/>
  <c r="BE215"/>
  <c r="BE221"/>
  <c r="BE142"/>
  <c r="BE148"/>
  <c r="BE180"/>
  <c r="BE198"/>
  <c r="BE200"/>
  <c r="BE207"/>
  <c r="BE209"/>
  <c r="BE161"/>
  <c r="BE175"/>
  <c r="BE177"/>
  <c r="BE184"/>
  <c r="BE194"/>
  <c r="BE196"/>
  <c r="BE205"/>
  <c r="BE217"/>
  <c i="9" r="J125"/>
  <c r="BE160"/>
  <c r="BE171"/>
  <c r="BE178"/>
  <c i="8" r="BK129"/>
  <c r="J129"/>
  <c r="J101"/>
  <c i="9" r="BE138"/>
  <c r="BE155"/>
  <c r="BE169"/>
  <c r="E85"/>
  <c r="BE131"/>
  <c r="BE181"/>
  <c r="BE183"/>
  <c r="J93"/>
  <c r="BE148"/>
  <c r="BE190"/>
  <c r="BE195"/>
  <c r="BE198"/>
  <c r="BE201"/>
  <c r="F96"/>
  <c r="BE141"/>
  <c r="BE144"/>
  <c r="BE167"/>
  <c r="BE176"/>
  <c r="BE188"/>
  <c r="BE204"/>
  <c i="7" r="J133"/>
  <c r="J102"/>
  <c i="8" r="J93"/>
  <c r="BE148"/>
  <c r="BE159"/>
  <c r="F125"/>
  <c r="J96"/>
  <c r="E114"/>
  <c r="BE136"/>
  <c r="BE142"/>
  <c r="BE154"/>
  <c r="BE179"/>
  <c r="BE176"/>
  <c r="BE131"/>
  <c r="BE163"/>
  <c r="BE167"/>
  <c r="BE171"/>
  <c i="6" r="BK334"/>
  <c r="J334"/>
  <c r="J108"/>
  <c i="7" r="BE134"/>
  <c r="BE154"/>
  <c r="BE209"/>
  <c r="BE214"/>
  <c r="BE239"/>
  <c r="BE259"/>
  <c r="BE348"/>
  <c r="BE389"/>
  <c r="BE531"/>
  <c r="BE551"/>
  <c r="BE567"/>
  <c r="BE597"/>
  <c r="BE600"/>
  <c r="BE603"/>
  <c r="BE605"/>
  <c r="BE638"/>
  <c r="BE640"/>
  <c i="6" r="BK143"/>
  <c r="J143"/>
  <c r="J101"/>
  <c i="7" r="J93"/>
  <c r="BE144"/>
  <c r="BE264"/>
  <c r="BE364"/>
  <c r="BE372"/>
  <c r="BE378"/>
  <c r="BE428"/>
  <c r="BE435"/>
  <c r="BE441"/>
  <c r="BE447"/>
  <c r="BE556"/>
  <c r="BE581"/>
  <c r="BE584"/>
  <c r="BE591"/>
  <c r="BE594"/>
  <c r="BE616"/>
  <c r="BE625"/>
  <c r="BE628"/>
  <c r="BE630"/>
  <c r="BE633"/>
  <c i="6" r="J430"/>
  <c r="J116"/>
  <c i="7" r="E117"/>
  <c r="F128"/>
  <c r="BE139"/>
  <c r="BE164"/>
  <c r="BE194"/>
  <c r="BE493"/>
  <c r="BE499"/>
  <c r="BE611"/>
  <c r="BE614"/>
  <c r="BE644"/>
  <c r="BE149"/>
  <c r="BE174"/>
  <c r="BE179"/>
  <c r="BE189"/>
  <c r="BE229"/>
  <c r="BE234"/>
  <c r="BE244"/>
  <c r="BE403"/>
  <c r="BE527"/>
  <c r="BE535"/>
  <c r="BE541"/>
  <c r="BE586"/>
  <c r="BE618"/>
  <c r="BE635"/>
  <c r="J96"/>
  <c r="BE169"/>
  <c r="BE219"/>
  <c r="BE249"/>
  <c r="BE330"/>
  <c r="BE338"/>
  <c r="BE159"/>
  <c r="BE254"/>
  <c r="BE324"/>
  <c r="BE417"/>
  <c r="BE465"/>
  <c r="BE470"/>
  <c r="BE484"/>
  <c r="BE588"/>
  <c r="BE620"/>
  <c r="BE184"/>
  <c r="BE204"/>
  <c r="BE224"/>
  <c r="BE343"/>
  <c r="BE409"/>
  <c r="BE460"/>
  <c r="BE502"/>
  <c r="BE516"/>
  <c r="BE521"/>
  <c r="BE544"/>
  <c r="BE547"/>
  <c r="BE562"/>
  <c r="BE572"/>
  <c r="BE199"/>
  <c r="BE358"/>
  <c r="BE395"/>
  <c r="BE488"/>
  <c r="BE577"/>
  <c r="BE608"/>
  <c r="BE623"/>
  <c i="6" r="J139"/>
  <c r="BE340"/>
  <c r="BE372"/>
  <c r="BE420"/>
  <c r="BE426"/>
  <c r="BE431"/>
  <c r="BE439"/>
  <c r="BE457"/>
  <c r="BE461"/>
  <c r="BE483"/>
  <c r="BE487"/>
  <c r="BE511"/>
  <c r="BE522"/>
  <c r="BE532"/>
  <c r="BE535"/>
  <c r="BE537"/>
  <c r="BE539"/>
  <c i="5" r="J134"/>
  <c r="J102"/>
  <c i="6" r="BE221"/>
  <c r="BE227"/>
  <c r="BE233"/>
  <c r="BE239"/>
  <c r="BE245"/>
  <c r="BE251"/>
  <c r="BE277"/>
  <c r="BE313"/>
  <c r="BE319"/>
  <c r="BE358"/>
  <c r="BE396"/>
  <c r="BE398"/>
  <c r="BE406"/>
  <c r="BE408"/>
  <c r="BE443"/>
  <c r="BE445"/>
  <c r="BE449"/>
  <c r="BE463"/>
  <c r="BE475"/>
  <c r="BE497"/>
  <c r="BE499"/>
  <c r="E85"/>
  <c r="BE150"/>
  <c r="BE155"/>
  <c r="BE271"/>
  <c r="BE309"/>
  <c r="BE316"/>
  <c r="BE344"/>
  <c r="BE347"/>
  <c r="BE350"/>
  <c r="BE388"/>
  <c r="BE410"/>
  <c r="BE433"/>
  <c r="BE481"/>
  <c r="BE485"/>
  <c r="BE526"/>
  <c r="BE528"/>
  <c r="J93"/>
  <c r="BE165"/>
  <c r="BE170"/>
  <c r="BE175"/>
  <c r="BE180"/>
  <c r="BE213"/>
  <c r="BE265"/>
  <c r="BE293"/>
  <c r="BE324"/>
  <c r="BE328"/>
  <c r="BE374"/>
  <c r="BE384"/>
  <c r="BE392"/>
  <c r="BE394"/>
  <c r="BE402"/>
  <c r="BE404"/>
  <c r="BE412"/>
  <c r="BE414"/>
  <c r="BE418"/>
  <c r="BE477"/>
  <c r="BE479"/>
  <c r="BE489"/>
  <c r="BE160"/>
  <c r="BE199"/>
  <c r="BE205"/>
  <c r="BE282"/>
  <c r="BE298"/>
  <c r="BE366"/>
  <c r="BE378"/>
  <c r="BE422"/>
  <c r="BE435"/>
  <c r="BE437"/>
  <c r="BE455"/>
  <c r="BE469"/>
  <c r="BE471"/>
  <c r="BE505"/>
  <c r="BE518"/>
  <c r="BE524"/>
  <c r="F96"/>
  <c r="BE194"/>
  <c r="BE303"/>
  <c r="BE362"/>
  <c r="BE364"/>
  <c r="BE390"/>
  <c r="BE453"/>
  <c r="BE465"/>
  <c r="BE467"/>
  <c r="BE473"/>
  <c r="BE493"/>
  <c r="BE501"/>
  <c r="BE509"/>
  <c r="BE520"/>
  <c r="BE145"/>
  <c r="BE257"/>
  <c r="BE287"/>
  <c r="BE322"/>
  <c r="BE332"/>
  <c r="BE336"/>
  <c r="BE368"/>
  <c r="BE370"/>
  <c r="BE376"/>
  <c r="BE380"/>
  <c r="BE382"/>
  <c r="BE386"/>
  <c r="BE400"/>
  <c r="BE451"/>
  <c r="BE459"/>
  <c r="BE491"/>
  <c r="BE503"/>
  <c r="BE507"/>
  <c r="BE516"/>
  <c r="BE530"/>
  <c r="BE354"/>
  <c r="BE416"/>
  <c r="BE424"/>
  <c r="BE428"/>
  <c r="BE441"/>
  <c r="BE447"/>
  <c r="BE495"/>
  <c r="BE513"/>
  <c i="5" r="J129"/>
  <c r="BE255"/>
  <c r="BE265"/>
  <c r="BE441"/>
  <c r="BE494"/>
  <c r="BE591"/>
  <c r="BE597"/>
  <c r="BE607"/>
  <c r="BE653"/>
  <c r="E85"/>
  <c r="J126"/>
  <c r="BE220"/>
  <c r="BE260"/>
  <c r="BE310"/>
  <c r="BE437"/>
  <c r="BE483"/>
  <c r="BE488"/>
  <c r="BE520"/>
  <c r="BE525"/>
  <c r="BE612"/>
  <c r="BE617"/>
  <c i="4" r="J134"/>
  <c r="J102"/>
  <c i="5" r="F129"/>
  <c r="BE181"/>
  <c r="BE215"/>
  <c r="BE240"/>
  <c r="BE320"/>
  <c r="BE427"/>
  <c r="BE144"/>
  <c r="BE209"/>
  <c r="BE235"/>
  <c r="BE305"/>
  <c r="BE349"/>
  <c r="BE460"/>
  <c r="BE502"/>
  <c r="BE560"/>
  <c r="BE562"/>
  <c r="BE569"/>
  <c r="BE571"/>
  <c r="BE585"/>
  <c r="BE355"/>
  <c r="BE367"/>
  <c r="BE393"/>
  <c r="BE406"/>
  <c r="BE417"/>
  <c r="BE543"/>
  <c r="BE556"/>
  <c r="BE588"/>
  <c r="BE629"/>
  <c r="BE634"/>
  <c r="BE188"/>
  <c r="BE203"/>
  <c r="BE325"/>
  <c r="BE335"/>
  <c r="BE341"/>
  <c r="BE381"/>
  <c r="BE467"/>
  <c r="BE508"/>
  <c r="BE515"/>
  <c r="BE548"/>
  <c r="BE558"/>
  <c r="BE576"/>
  <c r="BE580"/>
  <c r="BE620"/>
  <c r="BE166"/>
  <c r="BE172"/>
  <c r="BE225"/>
  <c r="BE230"/>
  <c r="BE250"/>
  <c r="BE315"/>
  <c r="BE375"/>
  <c r="BE387"/>
  <c r="BE422"/>
  <c r="BE446"/>
  <c r="BE452"/>
  <c r="BE455"/>
  <c r="BE531"/>
  <c r="BE564"/>
  <c r="BE599"/>
  <c r="BE601"/>
  <c r="BE135"/>
  <c r="BE151"/>
  <c r="BE158"/>
  <c r="BE195"/>
  <c r="BE245"/>
  <c r="BE270"/>
  <c r="BE361"/>
  <c r="BE472"/>
  <c r="BE478"/>
  <c r="BE537"/>
  <c r="BE551"/>
  <c r="BE594"/>
  <c r="BE640"/>
  <c r="BE646"/>
  <c i="3" r="BK133"/>
  <c r="J133"/>
  <c r="J101"/>
  <c i="4" r="BE158"/>
  <c r="BE166"/>
  <c r="BE200"/>
  <c r="BE254"/>
  <c r="BE268"/>
  <c r="BE483"/>
  <c r="BE560"/>
  <c r="BE659"/>
  <c r="BE753"/>
  <c r="BE774"/>
  <c r="BE787"/>
  <c r="BE797"/>
  <c r="BE815"/>
  <c r="BE835"/>
  <c r="BE847"/>
  <c r="BE850"/>
  <c r="BE857"/>
  <c r="BE859"/>
  <c r="BE861"/>
  <c r="BE864"/>
  <c r="BE866"/>
  <c r="BE868"/>
  <c r="BE874"/>
  <c r="BE879"/>
  <c r="BE884"/>
  <c r="BE888"/>
  <c r="BE916"/>
  <c r="BE921"/>
  <c r="BE927"/>
  <c r="BE932"/>
  <c r="BE938"/>
  <c r="BE945"/>
  <c r="E85"/>
  <c r="BE151"/>
  <c r="BE179"/>
  <c r="BE249"/>
  <c r="BE278"/>
  <c r="BE471"/>
  <c r="BE492"/>
  <c r="BE736"/>
  <c r="F96"/>
  <c r="J129"/>
  <c r="BE273"/>
  <c r="BE496"/>
  <c r="BE505"/>
  <c r="BE510"/>
  <c r="BE515"/>
  <c r="BE524"/>
  <c r="BE528"/>
  <c r="BE533"/>
  <c r="J93"/>
  <c r="BE283"/>
  <c r="BE404"/>
  <c r="BE414"/>
  <c r="BE420"/>
  <c r="BE430"/>
  <c r="BE477"/>
  <c r="BE542"/>
  <c r="BE647"/>
  <c r="BE738"/>
  <c r="BE743"/>
  <c r="BE745"/>
  <c r="BE748"/>
  <c r="BE763"/>
  <c r="BE784"/>
  <c r="BE802"/>
  <c r="BE811"/>
  <c r="BE823"/>
  <c r="BE825"/>
  <c r="BE830"/>
  <c r="BE854"/>
  <c r="BE601"/>
  <c r="BE703"/>
  <c r="BE728"/>
  <c r="BE732"/>
  <c r="BE734"/>
  <c r="BE804"/>
  <c r="BE820"/>
  <c r="BE234"/>
  <c r="BE239"/>
  <c r="BE244"/>
  <c r="BE436"/>
  <c r="BE445"/>
  <c r="BE451"/>
  <c r="BE459"/>
  <c r="BE465"/>
  <c r="BE621"/>
  <c r="BE641"/>
  <c r="BE683"/>
  <c r="BE707"/>
  <c r="BE713"/>
  <c r="BE724"/>
  <c r="BE726"/>
  <c r="BE756"/>
  <c r="BE768"/>
  <c r="BE792"/>
  <c r="BE806"/>
  <c r="BE813"/>
  <c r="BE174"/>
  <c r="BE206"/>
  <c r="BE596"/>
  <c r="BE607"/>
  <c r="BE612"/>
  <c r="BE664"/>
  <c r="BE730"/>
  <c r="BE789"/>
  <c r="BE799"/>
  <c r="BE818"/>
  <c r="BE135"/>
  <c r="BE143"/>
  <c r="BE184"/>
  <c r="BE189"/>
  <c r="BE194"/>
  <c r="BE212"/>
  <c r="BE224"/>
  <c r="BE229"/>
  <c r="BE288"/>
  <c r="BE379"/>
  <c r="BE399"/>
  <c r="BE539"/>
  <c r="BE654"/>
  <c r="BE777"/>
  <c r="BE794"/>
  <c r="BE808"/>
  <c i="3" r="J129"/>
  <c r="BE160"/>
  <c r="BE185"/>
  <c r="BE217"/>
  <c r="BE227"/>
  <c r="BE232"/>
  <c r="BE308"/>
  <c r="BE417"/>
  <c r="BE441"/>
  <c r="BE486"/>
  <c r="BE494"/>
  <c r="BE518"/>
  <c r="BE532"/>
  <c r="BE580"/>
  <c r="BE614"/>
  <c r="BE619"/>
  <c r="BE659"/>
  <c r="F96"/>
  <c r="BE147"/>
  <c r="BE165"/>
  <c r="BE170"/>
  <c r="BE237"/>
  <c r="BE266"/>
  <c r="BE276"/>
  <c r="BE286"/>
  <c r="BE414"/>
  <c r="BE538"/>
  <c r="BE566"/>
  <c r="BE664"/>
  <c r="BE155"/>
  <c r="BE222"/>
  <c r="BE292"/>
  <c r="BE336"/>
  <c r="BE348"/>
  <c r="BE385"/>
  <c r="BE390"/>
  <c r="BE399"/>
  <c r="BE423"/>
  <c r="BE498"/>
  <c r="BE504"/>
  <c r="BE541"/>
  <c r="BE550"/>
  <c r="BE576"/>
  <c r="BE587"/>
  <c r="BE597"/>
  <c i="2" r="J153"/>
  <c r="J104"/>
  <c i="3" r="E118"/>
  <c r="BE368"/>
  <c r="BE372"/>
  <c r="BE463"/>
  <c r="BE502"/>
  <c r="BE506"/>
  <c r="BE511"/>
  <c r="BE513"/>
  <c r="BE521"/>
  <c r="BE556"/>
  <c r="BE564"/>
  <c r="BE585"/>
  <c r="BE612"/>
  <c r="BE653"/>
  <c r="BE191"/>
  <c r="BE201"/>
  <c r="BE302"/>
  <c r="BE380"/>
  <c r="BE496"/>
  <c r="BE592"/>
  <c r="BE623"/>
  <c r="BE670"/>
  <c r="BE135"/>
  <c r="BE141"/>
  <c r="BE175"/>
  <c r="BE180"/>
  <c r="BE196"/>
  <c r="BE316"/>
  <c r="BE322"/>
  <c r="BE330"/>
  <c r="BE403"/>
  <c r="BE529"/>
  <c r="BE547"/>
  <c r="BE559"/>
  <c r="BE561"/>
  <c r="BE568"/>
  <c r="BE583"/>
  <c r="BE609"/>
  <c r="BE616"/>
  <c r="BE634"/>
  <c r="BE640"/>
  <c r="BE677"/>
  <c r="J93"/>
  <c r="BE342"/>
  <c r="BE430"/>
  <c r="BE446"/>
  <c r="BE479"/>
  <c r="BE573"/>
  <c r="BE578"/>
  <c r="BE602"/>
  <c r="BE606"/>
  <c r="BE621"/>
  <c r="BE629"/>
  <c r="BE271"/>
  <c r="BE357"/>
  <c r="BE408"/>
  <c r="BE435"/>
  <c r="BE457"/>
  <c r="BE469"/>
  <c r="BE474"/>
  <c r="BE500"/>
  <c r="BE552"/>
  <c r="BE554"/>
  <c r="BE571"/>
  <c r="BE648"/>
  <c i="1" r="AW97"/>
  <c r="BB97"/>
  <c r="BC97"/>
  <c r="BA97"/>
  <c i="2" r="E85"/>
  <c r="J93"/>
  <c r="F96"/>
  <c r="J96"/>
  <c r="BE131"/>
  <c r="BE134"/>
  <c r="BE139"/>
  <c r="BE143"/>
  <c r="BE148"/>
  <c r="BE154"/>
  <c r="BE162"/>
  <c r="BE165"/>
  <c r="BE167"/>
  <c r="BE169"/>
  <c r="BE171"/>
  <c r="BE173"/>
  <c r="BE179"/>
  <c r="BE184"/>
  <c r="BE189"/>
  <c r="BE196"/>
  <c r="BE202"/>
  <c r="BE207"/>
  <c r="BE212"/>
  <c r="BE219"/>
  <c r="BE227"/>
  <c r="BE235"/>
  <c r="BE243"/>
  <c r="BE249"/>
  <c r="BE254"/>
  <c r="BE259"/>
  <c r="BE266"/>
  <c r="BE268"/>
  <c r="BE270"/>
  <c r="BE272"/>
  <c i="1" r="BD97"/>
  <c r="AS128"/>
  <c i="4" r="F41"/>
  <c i="1" r="BD99"/>
  <c i="6" r="F38"/>
  <c i="1" r="BA102"/>
  <c i="7" r="F39"/>
  <c i="1" r="BB103"/>
  <c i="12" r="J38"/>
  <c i="1" r="AW109"/>
  <c i="13" r="F40"/>
  <c i="1" r="BC111"/>
  <c i="13" r="J34"/>
  <c i="15" r="F38"/>
  <c i="1" r="BA113"/>
  <c i="16" r="F38"/>
  <c i="1" r="BA114"/>
  <c i="16" r="F40"/>
  <c i="1" r="BC114"/>
  <c i="16" r="J34"/>
  <c i="17" r="J38"/>
  <c i="1" r="AW115"/>
  <c i="18" r="J38"/>
  <c i="1" r="AW116"/>
  <c i="19" r="F41"/>
  <c i="1" r="BD117"/>
  <c i="22" r="F40"/>
  <c i="1" r="BC123"/>
  <c i="23" r="F41"/>
  <c i="1" r="BD125"/>
  <c i="25" r="J38"/>
  <c i="1" r="AW127"/>
  <c i="26" r="F38"/>
  <c i="1" r="BA129"/>
  <c i="26" r="F39"/>
  <c i="1" r="BB129"/>
  <c i="27" r="J38"/>
  <c i="1" r="AW130"/>
  <c i="28" r="F41"/>
  <c i="1" r="BD131"/>
  <c i="30" r="F38"/>
  <c i="1" r="BA134"/>
  <c i="32" r="J34"/>
  <c i="1" r="AW136"/>
  <c i="33" r="F36"/>
  <c i="1" r="BC137"/>
  <c i="3" r="F39"/>
  <c i="1" r="BB98"/>
  <c i="5" r="J38"/>
  <c i="1" r="AW100"/>
  <c i="6" r="F40"/>
  <c i="1" r="BC102"/>
  <c i="8" r="F41"/>
  <c i="1" r="BD104"/>
  <c i="8" r="F39"/>
  <c i="1" r="BB104"/>
  <c i="9" r="F38"/>
  <c i="1" r="BA105"/>
  <c i="10" r="J38"/>
  <c i="1" r="AW106"/>
  <c i="11" r="F41"/>
  <c i="1" r="BD108"/>
  <c i="12" r="F41"/>
  <c i="1" r="BD109"/>
  <c i="15" r="J38"/>
  <c i="1" r="AW113"/>
  <c i="15" r="F41"/>
  <c i="1" r="BD113"/>
  <c i="20" r="F39"/>
  <c i="1" r="BB120"/>
  <c i="20" r="J38"/>
  <c i="1" r="AW120"/>
  <c i="21" r="F39"/>
  <c i="1" r="BB121"/>
  <c i="23" r="F39"/>
  <c i="1" r="BB125"/>
  <c i="24" r="F39"/>
  <c i="1" r="BB126"/>
  <c i="28" r="F40"/>
  <c i="1" r="BC131"/>
  <c i="30" r="J38"/>
  <c i="1" r="AW134"/>
  <c i="31" r="F41"/>
  <c i="1" r="BD135"/>
  <c i="33" r="F35"/>
  <c i="1" r="BB137"/>
  <c i="3" r="J38"/>
  <c i="1" r="AW98"/>
  <c i="5" r="F38"/>
  <c i="1" r="BA100"/>
  <c i="6" r="F41"/>
  <c i="1" r="BD102"/>
  <c i="8" r="F40"/>
  <c i="1" r="BC104"/>
  <c i="8" r="F38"/>
  <c i="1" r="BA104"/>
  <c i="9" r="F41"/>
  <c i="1" r="BD105"/>
  <c i="10" r="F40"/>
  <c i="1" r="BC106"/>
  <c i="11" r="F38"/>
  <c i="1" r="BA108"/>
  <c i="13" r="F39"/>
  <c i="1" r="BB111"/>
  <c i="14" r="F39"/>
  <c i="1" r="BB112"/>
  <c i="16" r="F41"/>
  <c i="1" r="BD114"/>
  <c i="18" r="F41"/>
  <c i="1" r="BD116"/>
  <c i="19" r="F38"/>
  <c i="1" r="BA117"/>
  <c i="21" r="F40"/>
  <c i="1" r="BC121"/>
  <c i="23" r="J38"/>
  <c i="1" r="AW125"/>
  <c i="25" r="F38"/>
  <c i="1" r="BA127"/>
  <c i="25" r="F40"/>
  <c i="1" r="BC127"/>
  <c i="26" r="F41"/>
  <c i="1" r="BD129"/>
  <c i="27" r="F38"/>
  <c i="1" r="BA130"/>
  <c i="28" r="F39"/>
  <c i="1" r="BB131"/>
  <c i="29" r="F40"/>
  <c i="1" r="BC133"/>
  <c i="31" r="J38"/>
  <c i="1" r="AW135"/>
  <c i="32" r="F34"/>
  <c i="1" r="BA136"/>
  <c i="33" r="F34"/>
  <c i="1" r="BA137"/>
  <c r="AS122"/>
  <c i="4" r="F40"/>
  <c i="1" r="BC99"/>
  <c i="5" r="F41"/>
  <c i="1" r="BD100"/>
  <c i="8" r="J38"/>
  <c i="1" r="AW104"/>
  <c i="9" r="F39"/>
  <c i="1" r="BB105"/>
  <c i="10" r="F39"/>
  <c i="1" r="BB106"/>
  <c i="11" r="F40"/>
  <c i="1" r="BC108"/>
  <c i="13" r="F41"/>
  <c i="1" r="BD111"/>
  <c i="14" r="F38"/>
  <c i="1" r="BA112"/>
  <c i="16" r="F39"/>
  <c i="1" r="BB114"/>
  <c i="17" r="F40"/>
  <c i="1" r="BC115"/>
  <c i="18" r="F39"/>
  <c i="1" r="BB116"/>
  <c i="20" r="F40"/>
  <c i="1" r="BC120"/>
  <c i="20" r="F41"/>
  <c i="1" r="BD120"/>
  <c i="21" r="F41"/>
  <c i="1" r="BD121"/>
  <c i="24" r="F38"/>
  <c i="1" r="BA126"/>
  <c i="28" r="F38"/>
  <c i="1" r="BA131"/>
  <c i="29" r="F39"/>
  <c i="1" r="BB133"/>
  <c i="31" r="F39"/>
  <c i="1" r="BB135"/>
  <c i="32" r="F37"/>
  <c i="1" r="BD136"/>
  <c i="33" r="J34"/>
  <c i="1" r="AW137"/>
  <c i="3" r="F40"/>
  <c i="1" r="BC98"/>
  <c i="5" r="F39"/>
  <c i="1" r="BB100"/>
  <c i="6" r="F39"/>
  <c i="1" r="BB102"/>
  <c i="7" r="F40"/>
  <c i="1" r="BC103"/>
  <c i="12" r="F38"/>
  <c i="1" r="BA109"/>
  <c i="14" r="F40"/>
  <c i="1" r="BC112"/>
  <c i="17" r="F39"/>
  <c i="1" r="BB115"/>
  <c i="19" r="J38"/>
  <c i="1" r="AW117"/>
  <c i="21" r="J38"/>
  <c i="1" r="AW121"/>
  <c i="23" r="F38"/>
  <c i="1" r="BA125"/>
  <c i="24" r="F41"/>
  <c i="1" r="BD126"/>
  <c i="28" r="J38"/>
  <c i="1" r="AW131"/>
  <c i="30" r="F39"/>
  <c i="1" r="BB134"/>
  <c i="31" r="F40"/>
  <c i="1" r="BC135"/>
  <c i="33" r="F37"/>
  <c i="1" r="BD137"/>
  <c r="AS95"/>
  <c i="4" r="F38"/>
  <c i="1" r="BA99"/>
  <c i="5" r="F40"/>
  <c i="1" r="BC100"/>
  <c i="7" r="F41"/>
  <c i="1" r="BD103"/>
  <c i="12" r="F39"/>
  <c i="1" r="BB109"/>
  <c i="14" r="F41"/>
  <c i="1" r="BD112"/>
  <c i="17" r="F41"/>
  <c i="1" r="BD115"/>
  <c i="18" r="F38"/>
  <c i="1" r="BA116"/>
  <c i="20" r="F38"/>
  <c i="1" r="BA120"/>
  <c i="19" r="J34"/>
  <c i="21" r="F38"/>
  <c i="1" r="BA121"/>
  <c i="22" r="F41"/>
  <c i="1" r="BD123"/>
  <c i="24" r="F40"/>
  <c i="1" r="BC126"/>
  <c i="27" r="F39"/>
  <c i="1" r="BB130"/>
  <c i="29" r="J38"/>
  <c i="1" r="AW133"/>
  <c i="31" r="F38"/>
  <c i="1" r="BA135"/>
  <c i="32" r="F35"/>
  <c i="1" r="BB136"/>
  <c i="32" r="F36"/>
  <c i="1" r="BC136"/>
  <c i="3" r="F41"/>
  <c i="1" r="BD98"/>
  <c i="4" r="J38"/>
  <c i="1" r="AW99"/>
  <c i="6" r="J38"/>
  <c i="1" r="AW102"/>
  <c i="7" r="J38"/>
  <c i="1" r="AW103"/>
  <c i="9" r="F40"/>
  <c i="1" r="BC105"/>
  <c i="10" r="F38"/>
  <c i="1" r="BA106"/>
  <c i="11" r="F39"/>
  <c i="1" r="BB108"/>
  <c i="13" r="F38"/>
  <c i="1" r="BA111"/>
  <c i="13" r="J38"/>
  <c i="1" r="AW111"/>
  <c i="14" r="J38"/>
  <c i="1" r="AW112"/>
  <c i="16" r="J38"/>
  <c i="1" r="AW114"/>
  <c i="17" r="F38"/>
  <c i="1" r="BA115"/>
  <c i="18" r="F40"/>
  <c i="1" r="BC116"/>
  <c i="19" r="F40"/>
  <c i="1" r="BC117"/>
  <c i="22" r="J38"/>
  <c i="1" r="AW123"/>
  <c i="24" r="J38"/>
  <c i="1" r="AW126"/>
  <c i="27" r="F41"/>
  <c i="1" r="BD130"/>
  <c i="29" r="F41"/>
  <c i="1" r="BD133"/>
  <c i="30" r="F40"/>
  <c i="1" r="BC134"/>
  <c i="3" r="F38"/>
  <c i="1" r="BA98"/>
  <c i="4" r="F39"/>
  <c i="1" r="BB99"/>
  <c i="7" r="F38"/>
  <c i="1" r="BA103"/>
  <c i="9" r="J38"/>
  <c i="1" r="AW105"/>
  <c i="10" r="F41"/>
  <c i="1" r="BD106"/>
  <c i="11" r="J38"/>
  <c i="1" r="AW108"/>
  <c i="12" r="F40"/>
  <c i="1" r="BC109"/>
  <c i="15" r="F40"/>
  <c i="1" r="BC113"/>
  <c i="15" r="F39"/>
  <c i="1" r="BB113"/>
  <c i="19" r="F39"/>
  <c i="1" r="BB117"/>
  <c i="22" r="F39"/>
  <c i="1" r="BB123"/>
  <c i="22" r="F38"/>
  <c i="1" r="BA123"/>
  <c i="23" r="F40"/>
  <c i="1" r="BC125"/>
  <c i="25" r="F39"/>
  <c i="1" r="BB127"/>
  <c i="25" r="F41"/>
  <c i="1" r="BD127"/>
  <c i="26" r="J38"/>
  <c i="1" r="AW129"/>
  <c i="26" r="F40"/>
  <c i="1" r="BC129"/>
  <c i="27" r="F40"/>
  <c i="1" r="BC130"/>
  <c i="27" r="J34"/>
  <c i="29" r="F38"/>
  <c i="1" r="BA133"/>
  <c i="30" r="F41"/>
  <c i="1" r="BD134"/>
  <c i="19" l="1" r="P128"/>
  <c i="1" r="AU117"/>
  <c i="10" r="BK128"/>
  <c r="J128"/>
  <c i="30" r="T130"/>
  <c i="14" r="T654"/>
  <c i="8" r="R129"/>
  <c r="R128"/>
  <c i="24" r="T129"/>
  <c i="14" r="R147"/>
  <c i="33" r="R121"/>
  <c r="R120"/>
  <c i="15" r="P134"/>
  <c r="P133"/>
  <c i="1" r="AU113"/>
  <c i="21" r="BK128"/>
  <c r="J128"/>
  <c r="J100"/>
  <c i="7" r="BK132"/>
  <c r="BK131"/>
  <c r="J131"/>
  <c r="J100"/>
  <c i="9" r="R129"/>
  <c r="R128"/>
  <c i="11" r="R134"/>
  <c r="R133"/>
  <c i="21" r="T128"/>
  <c i="12" r="T134"/>
  <c r="T133"/>
  <c i="6" r="BK361"/>
  <c r="J361"/>
  <c r="J115"/>
  <c r="R142"/>
  <c i="14" r="BK147"/>
  <c r="J147"/>
  <c r="J101"/>
  <c i="24" r="P129"/>
  <c i="1" r="AU126"/>
  <c i="14" r="R772"/>
  <c i="15" r="T134"/>
  <c r="T133"/>
  <c i="19" r="R128"/>
  <c i="5" r="R133"/>
  <c r="R132"/>
  <c i="33" r="T121"/>
  <c r="T120"/>
  <c i="6" r="P142"/>
  <c i="1" r="AU102"/>
  <c i="29" r="R130"/>
  <c i="23" r="R127"/>
  <c i="10" r="P128"/>
  <c i="1" r="AU106"/>
  <c i="5" r="BK133"/>
  <c r="BK132"/>
  <c r="J132"/>
  <c i="4" r="P133"/>
  <c r="P132"/>
  <c i="1" r="AU99"/>
  <c i="29" r="T130"/>
  <c i="30" r="BK130"/>
  <c r="J130"/>
  <c r="J100"/>
  <c i="4" r="BK133"/>
  <c r="J133"/>
  <c r="J101"/>
  <c i="24" r="R129"/>
  <c i="17" r="BK128"/>
  <c r="BK127"/>
  <c r="J127"/>
  <c i="14" r="P654"/>
  <c r="BK654"/>
  <c r="J654"/>
  <c r="J110"/>
  <c i="6" r="T143"/>
  <c r="T142"/>
  <c i="3" r="P133"/>
  <c r="P132"/>
  <c i="1" r="AU98"/>
  <c i="33" r="P121"/>
  <c r="P120"/>
  <c i="1" r="AU137"/>
  <c i="30" r="P130"/>
  <c i="1" r="AU134"/>
  <c i="14" r="R654"/>
  <c i="23" r="P127"/>
  <c i="1" r="AU125"/>
  <c i="5" r="P133"/>
  <c r="P132"/>
  <c i="1" r="AU100"/>
  <c i="21" r="P128"/>
  <c i="1" r="AU121"/>
  <c i="7" r="R132"/>
  <c r="R131"/>
  <c i="13" r="T130"/>
  <c r="T129"/>
  <c i="9" r="BK129"/>
  <c r="BK128"/>
  <c r="J128"/>
  <c r="J100"/>
  <c i="2" r="BK129"/>
  <c r="BK128"/>
  <c r="J128"/>
  <c r="J100"/>
  <c i="13" r="R130"/>
  <c r="R129"/>
  <c i="21" r="R128"/>
  <c i="14" r="T772"/>
  <c i="15" r="R134"/>
  <c r="R133"/>
  <c i="13" r="P130"/>
  <c r="P129"/>
  <c i="1" r="AU111"/>
  <c i="10" r="R128"/>
  <c i="2" r="P129"/>
  <c r="P128"/>
  <c i="1" r="AU97"/>
  <c i="14" r="P147"/>
  <c r="P146"/>
  <c i="1" r="AU112"/>
  <c i="11" r="T134"/>
  <c r="T133"/>
  <c i="23" r="BK127"/>
  <c r="J127"/>
  <c i="11" r="P134"/>
  <c r="P133"/>
  <c i="1" r="AU108"/>
  <c i="9" r="P129"/>
  <c r="P128"/>
  <c i="1" r="AU105"/>
  <c i="8" r="P129"/>
  <c r="P128"/>
  <c i="1" r="AU104"/>
  <c i="32" r="BK122"/>
  <c r="J122"/>
  <c r="J97"/>
  <c i="33" r="BK121"/>
  <c r="J121"/>
  <c r="J97"/>
  <c i="31" r="BK126"/>
  <c r="J126"/>
  <c i="28" r="BK126"/>
  <c r="J126"/>
  <c i="1" r="AG130"/>
  <c i="26" r="J127"/>
  <c r="J101"/>
  <c i="22" r="BK126"/>
  <c r="J126"/>
  <c r="J100"/>
  <c i="20" r="BK126"/>
  <c r="J126"/>
  <c i="1" r="AG117"/>
  <c i="19" r="J100"/>
  <c i="18" r="BK129"/>
  <c r="J129"/>
  <c r="J100"/>
  <c i="1" r="AG114"/>
  <c i="16" r="J100"/>
  <c r="J129"/>
  <c r="J101"/>
  <c i="15" r="BK133"/>
  <c r="J133"/>
  <c i="1" r="AG111"/>
  <c i="13" r="J130"/>
  <c r="J101"/>
  <c r="J100"/>
  <c i="12" r="BK133"/>
  <c r="J133"/>
  <c r="J100"/>
  <c i="11" r="BK133"/>
  <c r="J133"/>
  <c r="J100"/>
  <c i="8" r="BK128"/>
  <c r="J128"/>
  <c i="6" r="BK142"/>
  <c r="J142"/>
  <c i="3" r="BK132"/>
  <c r="J132"/>
  <c i="10" r="J34"/>
  <c i="1" r="AG106"/>
  <c i="5" r="J34"/>
  <c i="1" r="AG100"/>
  <c i="23" r="J34"/>
  <c i="1" r="AG125"/>
  <c i="2" r="J37"/>
  <c i="1" r="AV97"/>
  <c r="AT97"/>
  <c r="BC96"/>
  <c r="AY96"/>
  <c i="6" r="F37"/>
  <c i="1" r="AZ102"/>
  <c i="19" r="J37"/>
  <c i="1" r="AV117"/>
  <c r="AT117"/>
  <c r="AN117"/>
  <c i="23" r="F37"/>
  <c i="1" r="AZ125"/>
  <c r="BD124"/>
  <c r="BC124"/>
  <c r="AY124"/>
  <c i="26" r="J34"/>
  <c i="1" r="AG129"/>
  <c i="28" r="J37"/>
  <c i="1" r="AV131"/>
  <c r="AT131"/>
  <c i="30" r="J37"/>
  <c i="1" r="AV134"/>
  <c r="AT134"/>
  <c r="BA96"/>
  <c r="AW96"/>
  <c i="5" r="J37"/>
  <c i="1" r="AV100"/>
  <c r="AT100"/>
  <c r="AN100"/>
  <c i="6" r="J34"/>
  <c i="1" r="AG102"/>
  <c i="8" r="J37"/>
  <c i="1" r="AV104"/>
  <c r="AT104"/>
  <c i="9" r="F37"/>
  <c i="1" r="AZ105"/>
  <c r="BA101"/>
  <c r="AW101"/>
  <c r="BC101"/>
  <c r="AY101"/>
  <c i="11" r="J37"/>
  <c i="1" r="AV108"/>
  <c r="AT108"/>
  <c i="17" r="F37"/>
  <c i="1" r="AZ115"/>
  <c r="BC110"/>
  <c r="AY110"/>
  <c r="BA119"/>
  <c r="AW119"/>
  <c r="BB119"/>
  <c r="AX119"/>
  <c r="BC119"/>
  <c r="AY119"/>
  <c i="21" r="F37"/>
  <c i="1" r="AZ121"/>
  <c i="24" r="J34"/>
  <c i="1" r="AG126"/>
  <c i="25" r="J37"/>
  <c i="1" r="AV127"/>
  <c r="AT127"/>
  <c i="28" r="F37"/>
  <c i="1" r="AZ131"/>
  <c i="29" r="J34"/>
  <c i="1" r="AG133"/>
  <c i="30" r="F37"/>
  <c i="1" r="AZ134"/>
  <c r="AU119"/>
  <c r="AU107"/>
  <c i="2" r="F37"/>
  <c i="1" r="AZ97"/>
  <c r="BD96"/>
  <c r="BB96"/>
  <c r="AX96"/>
  <c i="6" r="J37"/>
  <c i="1" r="AV102"/>
  <c r="AT102"/>
  <c r="BD101"/>
  <c i="10" r="F37"/>
  <c i="1" r="AZ106"/>
  <c i="12" r="F37"/>
  <c i="1" r="AZ109"/>
  <c i="15" r="J34"/>
  <c i="1" r="AG113"/>
  <c i="16" r="F37"/>
  <c i="1" r="AZ114"/>
  <c i="16" r="J37"/>
  <c i="1" r="AV114"/>
  <c r="AT114"/>
  <c r="AN114"/>
  <c i="18" r="F37"/>
  <c i="1" r="AZ116"/>
  <c r="BD110"/>
  <c i="20" r="J37"/>
  <c i="1" r="AV120"/>
  <c r="AT120"/>
  <c i="20" r="J34"/>
  <c i="1" r="AG120"/>
  <c i="23" r="J37"/>
  <c i="1" r="AV125"/>
  <c r="AT125"/>
  <c r="AN125"/>
  <c i="25" r="F37"/>
  <c i="1" r="AZ127"/>
  <c i="27" r="F37"/>
  <c i="1" r="AZ130"/>
  <c i="31" r="F37"/>
  <c i="1" r="AZ135"/>
  <c i="33" r="J33"/>
  <c i="1" r="AV137"/>
  <c r="AT137"/>
  <c r="AU132"/>
  <c r="AU128"/>
  <c r="AS118"/>
  <c i="4" r="J37"/>
  <c i="1" r="AV99"/>
  <c r="AT99"/>
  <c i="13" r="F37"/>
  <c i="1" r="AZ111"/>
  <c i="14" r="J37"/>
  <c i="1" r="AV112"/>
  <c r="AT112"/>
  <c i="26" r="F37"/>
  <c i="1" r="AZ129"/>
  <c i="28" r="J34"/>
  <c i="1" r="AG131"/>
  <c i="29" r="F37"/>
  <c i="1" r="AZ133"/>
  <c i="3" r="J37"/>
  <c i="1" r="AV98"/>
  <c r="AT98"/>
  <c i="7" r="F37"/>
  <c i="1" r="AZ103"/>
  <c r="BB101"/>
  <c r="AX101"/>
  <c r="BB107"/>
  <c r="AX107"/>
  <c r="BA107"/>
  <c r="AW107"/>
  <c r="BC107"/>
  <c r="AY107"/>
  <c i="14" r="F37"/>
  <c i="1" r="AZ112"/>
  <c r="BB124"/>
  <c r="AX124"/>
  <c i="27" r="J37"/>
  <c i="1" r="AV130"/>
  <c r="AT130"/>
  <c r="AN130"/>
  <c r="BB132"/>
  <c r="AX132"/>
  <c r="BD132"/>
  <c r="BC132"/>
  <c r="AY132"/>
  <c i="32" r="J33"/>
  <c i="1" r="AV136"/>
  <c r="AT136"/>
  <c i="3" r="J34"/>
  <c i="1" r="AG98"/>
  <c i="5" r="F37"/>
  <c i="1" r="AZ100"/>
  <c i="7" r="J37"/>
  <c i="1" r="AV103"/>
  <c r="AT103"/>
  <c i="11" r="F37"/>
  <c i="1" r="AZ108"/>
  <c i="17" r="J37"/>
  <c i="1" r="AV115"/>
  <c r="AT115"/>
  <c i="20" r="F37"/>
  <c i="1" r="AZ120"/>
  <c r="BD119"/>
  <c i="22" r="J37"/>
  <c i="1" r="AV123"/>
  <c r="AT123"/>
  <c i="24" r="J37"/>
  <c i="1" r="AV126"/>
  <c r="AT126"/>
  <c r="BA132"/>
  <c r="AW132"/>
  <c i="31" r="J34"/>
  <c i="1" r="AG135"/>
  <c i="32" r="F33"/>
  <c i="1" r="AZ136"/>
  <c i="17" r="J34"/>
  <c i="1" r="AG115"/>
  <c i="4" r="F37"/>
  <c i="1" r="AZ99"/>
  <c i="13" r="J37"/>
  <c i="1" r="AV111"/>
  <c r="AT111"/>
  <c r="AN111"/>
  <c i="15" r="J37"/>
  <c i="1" r="AV113"/>
  <c r="AT113"/>
  <c r="BB110"/>
  <c r="AX110"/>
  <c i="19" r="F37"/>
  <c i="1" r="AZ117"/>
  <c i="22" r="F37"/>
  <c i="1" r="AZ123"/>
  <c i="24" r="F37"/>
  <c i="1" r="AZ126"/>
  <c i="31" r="J37"/>
  <c i="1" r="AV135"/>
  <c r="AT135"/>
  <c i="33" r="F33"/>
  <c i="1" r="AZ137"/>
  <c i="3" r="F37"/>
  <c i="1" r="AZ98"/>
  <c i="8" r="F37"/>
  <c i="1" r="AZ104"/>
  <c i="8" r="J34"/>
  <c i="1" r="AG104"/>
  <c i="9" r="J37"/>
  <c i="1" r="AV105"/>
  <c r="AT105"/>
  <c i="10" r="J37"/>
  <c i="1" r="AV106"/>
  <c r="AT106"/>
  <c r="AN106"/>
  <c r="BD107"/>
  <c i="12" r="J37"/>
  <c i="1" r="AV109"/>
  <c r="AT109"/>
  <c i="15" r="F37"/>
  <c i="1" r="AZ113"/>
  <c i="18" r="J37"/>
  <c i="1" r="AV116"/>
  <c r="AT116"/>
  <c r="BA110"/>
  <c r="AW110"/>
  <c i="21" r="J37"/>
  <c i="1" r="AV121"/>
  <c r="AT121"/>
  <c r="BA124"/>
  <c r="AW124"/>
  <c i="25" r="J34"/>
  <c i="1" r="AG127"/>
  <c i="26" r="J37"/>
  <c i="1" r="AV129"/>
  <c r="AT129"/>
  <c i="29" r="J37"/>
  <c i="1" r="AV133"/>
  <c r="AT133"/>
  <c i="14" l="1" r="T146"/>
  <c r="R146"/>
  <c i="4" r="BK132"/>
  <c r="J132"/>
  <c r="J100"/>
  <c i="32" r="BK121"/>
  <c r="J121"/>
  <c r="J96"/>
  <c i="23" r="J100"/>
  <c i="7" r="J132"/>
  <c r="J101"/>
  <c i="14" r="BK146"/>
  <c r="J146"/>
  <c r="J100"/>
  <c i="5" r="J100"/>
  <c r="J133"/>
  <c r="J101"/>
  <c i="9" r="J129"/>
  <c r="J101"/>
  <c i="10" r="J100"/>
  <c i="17" r="J100"/>
  <c r="J128"/>
  <c r="J101"/>
  <c i="2" r="J129"/>
  <c r="J101"/>
  <c i="33" r="BK120"/>
  <c r="J120"/>
  <c r="J96"/>
  <c i="1" r="AN135"/>
  <c i="31" r="J100"/>
  <c r="J43"/>
  <c i="1" r="AN133"/>
  <c r="AN131"/>
  <c i="28" r="J100"/>
  <c i="29" r="J43"/>
  <c i="28" r="J43"/>
  <c i="1" r="AN129"/>
  <c i="27" r="J43"/>
  <c i="1" r="AN127"/>
  <c i="26" r="J43"/>
  <c i="1" r="AN126"/>
  <c i="25" r="J43"/>
  <c i="24" r="J43"/>
  <c i="23" r="J43"/>
  <c i="1" r="AN120"/>
  <c i="20" r="J100"/>
  <c r="J43"/>
  <c i="19" r="J43"/>
  <c i="17" r="J43"/>
  <c i="1" r="AN113"/>
  <c i="16" r="J43"/>
  <c i="15" r="J100"/>
  <c r="J43"/>
  <c i="13" r="J43"/>
  <c i="10" r="J43"/>
  <c i="1" r="AN104"/>
  <c i="8" r="J100"/>
  <c r="J43"/>
  <c i="1" r="AN102"/>
  <c i="6" r="J100"/>
  <c r="J43"/>
  <c i="5" r="J43"/>
  <c i="1" r="AN98"/>
  <c i="3" r="J100"/>
  <c r="J43"/>
  <c i="1" r="AN115"/>
  <c r="AU124"/>
  <c r="AU122"/>
  <c r="AU118"/>
  <c r="AU96"/>
  <c i="7" r="J34"/>
  <c i="1" r="AG103"/>
  <c i="9" r="J34"/>
  <c i="1" r="AG105"/>
  <c r="AZ101"/>
  <c r="AV101"/>
  <c r="AT101"/>
  <c r="BD95"/>
  <c r="BB122"/>
  <c r="AX122"/>
  <c r="BA128"/>
  <c r="AW128"/>
  <c r="AU101"/>
  <c r="AZ96"/>
  <c r="AV96"/>
  <c r="AT96"/>
  <c i="18" r="J34"/>
  <c i="1" r="AG116"/>
  <c r="AN116"/>
  <c r="AZ119"/>
  <c r="AV119"/>
  <c r="AT119"/>
  <c r="BD128"/>
  <c r="AU110"/>
  <c i="2" r="J34"/>
  <c i="1" r="AG97"/>
  <c i="21" r="J34"/>
  <c i="1" r="AG121"/>
  <c r="AG119"/>
  <c r="AZ107"/>
  <c r="AV107"/>
  <c r="AT107"/>
  <c r="BC95"/>
  <c r="AY95"/>
  <c r="AZ124"/>
  <c r="AV124"/>
  <c r="AT124"/>
  <c i="30" r="J34"/>
  <c i="1" r="AG134"/>
  <c i="12" r="J34"/>
  <c i="1" r="AG109"/>
  <c r="AN109"/>
  <c r="BA95"/>
  <c r="AW95"/>
  <c i="22" r="J34"/>
  <c i="1" r="AG123"/>
  <c r="BC122"/>
  <c r="AY122"/>
  <c r="BC128"/>
  <c r="AY128"/>
  <c r="AS94"/>
  <c i="11" r="J34"/>
  <c i="1" r="AG108"/>
  <c r="AZ110"/>
  <c r="AV110"/>
  <c r="AT110"/>
  <c r="BA122"/>
  <c r="AW122"/>
  <c r="BB128"/>
  <c r="AX128"/>
  <c r="BB95"/>
  <c r="AX95"/>
  <c r="BD122"/>
  <c r="AG124"/>
  <c r="AZ132"/>
  <c r="AV132"/>
  <c r="AT132"/>
  <c i="30" l="1" r="J43"/>
  <c i="7" r="J43"/>
  <c i="9" r="J43"/>
  <c i="21" r="J43"/>
  <c i="2" r="J43"/>
  <c i="1" r="AN124"/>
  <c i="22" r="J43"/>
  <c i="1" r="AN123"/>
  <c i="18" r="J43"/>
  <c i="12" r="J43"/>
  <c i="11" r="J43"/>
  <c i="1" r="AN108"/>
  <c r="AN97"/>
  <c r="AN134"/>
  <c r="AN103"/>
  <c r="AG132"/>
  <c r="AN105"/>
  <c r="AN121"/>
  <c r="AU95"/>
  <c r="AU94"/>
  <c r="AN119"/>
  <c r="AN132"/>
  <c i="32" r="J30"/>
  <c i="1" r="AG136"/>
  <c r="AN136"/>
  <c i="4" r="J34"/>
  <c i="1" r="AG99"/>
  <c r="AN99"/>
  <c r="AZ95"/>
  <c r="AV95"/>
  <c r="AT95"/>
  <c r="AG122"/>
  <c i="14" r="J34"/>
  <c i="1" r="AG112"/>
  <c r="AN112"/>
  <c r="BB118"/>
  <c r="AX118"/>
  <c i="33" r="J30"/>
  <c i="1" r="AG137"/>
  <c r="AG101"/>
  <c r="AZ122"/>
  <c r="AV122"/>
  <c r="AT122"/>
  <c r="BD118"/>
  <c r="AZ128"/>
  <c r="AV128"/>
  <c r="AT128"/>
  <c r="AG107"/>
  <c r="BA118"/>
  <c r="AW118"/>
  <c r="BC118"/>
  <c r="AY118"/>
  <c i="4" l="1" r="J43"/>
  <c i="32" r="J39"/>
  <c i="33" r="J39"/>
  <c i="14" r="J43"/>
  <c i="1" r="AN122"/>
  <c r="AN107"/>
  <c r="AN137"/>
  <c r="AN101"/>
  <c r="AG110"/>
  <c r="AG128"/>
  <c r="BA94"/>
  <c r="W30"/>
  <c r="BC94"/>
  <c r="W32"/>
  <c r="AG96"/>
  <c r="AN96"/>
  <c r="AZ118"/>
  <c r="AV118"/>
  <c r="AT118"/>
  <c r="BB94"/>
  <c r="W31"/>
  <c r="BD94"/>
  <c r="W33"/>
  <c l="1" r="AN110"/>
  <c r="AN128"/>
  <c r="AG118"/>
  <c r="AW94"/>
  <c r="AK30"/>
  <c r="AY94"/>
  <c r="AG95"/>
  <c r="AG94"/>
  <c r="AK26"/>
  <c r="AZ94"/>
  <c r="W29"/>
  <c r="AX94"/>
  <c l="1" r="AN95"/>
  <c r="AN118"/>
  <c r="AV94"/>
  <c r="AK29"/>
  <c r="AK35"/>
  <c l="1" r="AT94"/>
  <c r="AN94"/>
</calcChain>
</file>

<file path=xl/sharedStrings.xml><?xml version="1.0" encoding="utf-8"?>
<sst xmlns="http://schemas.openxmlformats.org/spreadsheetml/2006/main">
  <si>
    <t>Export Komplet</t>
  </si>
  <si>
    <t/>
  </si>
  <si>
    <t>2.0</t>
  </si>
  <si>
    <t>ZAMOK</t>
  </si>
  <si>
    <t>False</t>
  </si>
  <si>
    <t>{fcce400c-8e9c-4b11-9a8f-d071b944dc66}</t>
  </si>
  <si>
    <t>0,01</t>
  </si>
  <si>
    <t>21</t>
  </si>
  <si>
    <t>15</t>
  </si>
  <si>
    <t>REKAPITULACE STAVBY</t>
  </si>
  <si>
    <t xml:space="preserve">v ---  níže se nacházejí doplnkové a pomocné údaje k sestavám  --- v</t>
  </si>
  <si>
    <t>Návod na vyplnění</t>
  </si>
  <si>
    <t>0,001</t>
  </si>
  <si>
    <t>Kód:</t>
  </si>
  <si>
    <t>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</si>
  <si>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</si>
  <si>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</si>
  <si>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Zaječov rozšíření a intenzifikace ČOV Horní Kváň - kanalizace a vodovod</t>
  </si>
  <si>
    <t>KSO:</t>
  </si>
  <si>
    <t>CC-CZ:</t>
  </si>
  <si>
    <t>Místo:</t>
  </si>
  <si>
    <t>obec Zaječov, místní část Kvaň, Nová Ves</t>
  </si>
  <si>
    <t>Datum:</t>
  </si>
  <si>
    <t>18. 8. 2021</t>
  </si>
  <si>
    <t>Zadavatel:</t>
  </si>
  <si>
    <t>IČ:</t>
  </si>
  <si>
    <t>00234044</t>
  </si>
  <si>
    <t>Obec Zaječov, Zaječov 265, 267 63 Zaječov</t>
  </si>
  <si>
    <t>DIČ:</t>
  </si>
  <si>
    <t>CZ00234044</t>
  </si>
  <si>
    <t>Uchazeč:</t>
  </si>
  <si>
    <t>Vyplň údaj</t>
  </si>
  <si>
    <t>Projektant:</t>
  </si>
  <si>
    <t>26509407</t>
  </si>
  <si>
    <t>PIK VÍTEK s.r.o.,Kořenského 1025/7, 150 00 Praha 5</t>
  </si>
  <si>
    <t>CZ26509407</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</si>
  <si>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</si>
  <si>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</si>
  <si>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</si>
  <si>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</si>
  <si>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</si>
  <si>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</si>
  <si>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</si>
  <si>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</si>
  <si>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</si>
  <si>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</si>
  <si>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</si>
  <si>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</si>
  <si>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</si>
  <si>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</si>
  <si>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</si>
  <si>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</si>
  <si>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</si>
  <si>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</si>
  <si>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</si>
  <si>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</si>
  <si>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</si>
  <si>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</si>
  <si>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</si>
  <si>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</si>
  <si>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</si>
  <si>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</si>
  <si>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</si>
  <si>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</si>
  <si>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</si>
  <si>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</si>
  <si>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</si>
  <si>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</si>
  <si>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</si>
  <si>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</si>
  <si>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</si>
  <si>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</si>
  <si>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</si>
  <si>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</si>
  <si>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</si>
  <si>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</si>
  <si>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</si>
  <si>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</si>
  <si>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</si>
  <si>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</si>
  <si>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</si>
  <si>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</si>
  <si>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</si>
  <si>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</si>
  <si>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t>
  </si>
  <si>
    <t>Stavební objekty</t>
  </si>
  <si>
    <t>STA</t>
  </si>
  <si>
    <t>{fdfb94ad-391f-4c33-8042-27e36df38f63}</t>
  </si>
  <si>
    <t>2</t>
  </si>
  <si>
    <t>SO 01</t>
  </si>
  <si>
    <t>Vodovod</t>
  </si>
  <si>
    <t>Soupis</t>
  </si>
  <si>
    <t>{928a4761-310f-46c0-8139-a6f62f61bef9}</t>
  </si>
  <si>
    <t>/</t>
  </si>
  <si>
    <t>SO 01.1</t>
  </si>
  <si>
    <t>Úpravy ve stávajícím vodojemu 100 m3</t>
  </si>
  <si>
    <t>3</t>
  </si>
  <si>
    <t>{16a9583a-3755-47c6-a57e-b053b786d808}</t>
  </si>
  <si>
    <t>SO 01.2</t>
  </si>
  <si>
    <t>Výtlačný řad</t>
  </si>
  <si>
    <t>{4786288c-3789-4dbf-8a6a-aa5a382b0a24}</t>
  </si>
  <si>
    <t>SO 01.3</t>
  </si>
  <si>
    <t>Vodovodní řady</t>
  </si>
  <si>
    <t>{61211089-31dc-4e7a-a14e-2df8639d3fa4}</t>
  </si>
  <si>
    <t>SO 01.4</t>
  </si>
  <si>
    <t>Vodovodní přípojky</t>
  </si>
  <si>
    <t>{07de8bf4-338f-4b9f-b87d-064920ec3b8a}</t>
  </si>
  <si>
    <t>SO 02</t>
  </si>
  <si>
    <t>Vodojem Kváň</t>
  </si>
  <si>
    <t>{a49f8c06-6139-4311-bd2a-e61bd111e0f4}</t>
  </si>
  <si>
    <t>SO 02.1</t>
  </si>
  <si>
    <t>Vodojem 160 m3</t>
  </si>
  <si>
    <t>{1f36d6d6-4964-47f5-ac07-a4945e828734}</t>
  </si>
  <si>
    <t>SO 02.2</t>
  </si>
  <si>
    <t>Bezpečnostní přepad, zasakovací objekt</t>
  </si>
  <si>
    <t>{b3af0e2d-dd3e-4c44-81b4-c88b494ba870}</t>
  </si>
  <si>
    <t>SO 02.3</t>
  </si>
  <si>
    <t>Zpevněné plochy</t>
  </si>
  <si>
    <t>{07ce3910-8737-4fc0-8709-920eaf9c82a5}</t>
  </si>
  <si>
    <t>SO 02.4</t>
  </si>
  <si>
    <t>Oplocení</t>
  </si>
  <si>
    <t>{1df2f853-5764-457d-b31c-257284a057c1}</t>
  </si>
  <si>
    <t>SO 02.5</t>
  </si>
  <si>
    <t>Přípojka NN</t>
  </si>
  <si>
    <t>{416f2815-17d8-453f-9656-eff31ae077e7}</t>
  </si>
  <si>
    <t>SO 03</t>
  </si>
  <si>
    <t>Kanalizace</t>
  </si>
  <si>
    <t>{7d554a00-ab18-408a-95a5-ad7f3b775663}</t>
  </si>
  <si>
    <t>SO 03.1</t>
  </si>
  <si>
    <t>Kanalizační stoky</t>
  </si>
  <si>
    <t>{42aa6fcf-ea30-4e95-ad1b-7834a82690d3}</t>
  </si>
  <si>
    <t>SO 03.2</t>
  </si>
  <si>
    <t>Kanalizační přípojky</t>
  </si>
  <si>
    <t>{8ba36802-743f-4b7c-b1b4-86203b771e50}</t>
  </si>
  <si>
    <t>SO 04</t>
  </si>
  <si>
    <t>Čistírna odpadních vod</t>
  </si>
  <si>
    <t>{f929ee9d-00e2-48aa-8a5c-b2244a4135b7}</t>
  </si>
  <si>
    <t>SO 04.1</t>
  </si>
  <si>
    <t>Příprava území</t>
  </si>
  <si>
    <t>{74dbf12d-41d7-4953-9700-e1d860f07be8}</t>
  </si>
  <si>
    <t>SO 04.2</t>
  </si>
  <si>
    <t>Sdružené nádrže bioreaktorů</t>
  </si>
  <si>
    <t>{aa5c49f8-9b68-4ea3-bb4a-644d6c55ea72}</t>
  </si>
  <si>
    <t>SO 04.3</t>
  </si>
  <si>
    <t>Propojovací potrubí</t>
  </si>
  <si>
    <t>{76941885-4b7e-4246-8b61-eb5939f74c11}</t>
  </si>
  <si>
    <t>SO 04.4</t>
  </si>
  <si>
    <t>{70384e2d-9811-4f1e-a6e7-f912cd1a5c66}</t>
  </si>
  <si>
    <t>SO 04.5</t>
  </si>
  <si>
    <t>Terénní a sadové úpravy</t>
  </si>
  <si>
    <t>{7162d97f-60cd-44b8-ac8c-07364525bf86}</t>
  </si>
  <si>
    <t>SO 04.6</t>
  </si>
  <si>
    <t>{97eaab68-c34f-4601-a905-76ae813c5a25}</t>
  </si>
  <si>
    <t>SO 04.7</t>
  </si>
  <si>
    <t>{7bcb931c-f619-4c27-9c9f-75815a8e6b07}</t>
  </si>
  <si>
    <t>PS</t>
  </si>
  <si>
    <t>Provozní soubory</t>
  </si>
  <si>
    <t>{74f580f9-3076-45fa-b3b4-3eac9842c0dc}</t>
  </si>
  <si>
    <t>PS 01</t>
  </si>
  <si>
    <t>Technologické vystrojení stávajícího vodojemu 100 m3</t>
  </si>
  <si>
    <t>{0469cb6b-102b-4797-9edd-ed0612569dce}</t>
  </si>
  <si>
    <t>PS 01.1</t>
  </si>
  <si>
    <t>Strojně technologická část</t>
  </si>
  <si>
    <t>{33f600e3-0784-4ed7-9ba5-4862af8d31e4}</t>
  </si>
  <si>
    <t>PS 01.2</t>
  </si>
  <si>
    <t>Elektročást</t>
  </si>
  <si>
    <t>{9510abb7-5f58-4d8e-b48c-e586cd71b53b}</t>
  </si>
  <si>
    <t>PS 02</t>
  </si>
  <si>
    <t>Technologické vystrojení vodojemu Kváň</t>
  </si>
  <si>
    <t>{93dfcd26-71a4-4277-9672-6c919bb7812c}</t>
  </si>
  <si>
    <t>PS 02.1</t>
  </si>
  <si>
    <t>{facba445-6c3e-4ead-86d4-1a9342da67ee}</t>
  </si>
  <si>
    <t>PS 02.2</t>
  </si>
  <si>
    <t>{165562dc-a4fc-46e9-91e5-55924b85de8e}</t>
  </si>
  <si>
    <t>PS.02.2.1</t>
  </si>
  <si>
    <t>4</t>
  </si>
  <si>
    <t>{036ce866-9980-419e-94e6-e19b1d1eafdc}</t>
  </si>
  <si>
    <t>PS.02.2.2</t>
  </si>
  <si>
    <t>Měření a regulace</t>
  </si>
  <si>
    <t>{d4469f5e-06f4-48c1-9e6c-e3e2b218e011}</t>
  </si>
  <si>
    <t>PS.02.2.3</t>
  </si>
  <si>
    <t>Dispečink</t>
  </si>
  <si>
    <t>{699f97fa-263f-4b10-b2fb-063ea9321f54}</t>
  </si>
  <si>
    <t>PS 04</t>
  </si>
  <si>
    <t>{3a978a81-14c7-4b8d-8335-dfd3b6459bdb}</t>
  </si>
  <si>
    <t>PS 04.1</t>
  </si>
  <si>
    <t>Mechanické předčištění</t>
  </si>
  <si>
    <t>{6c46d8cf-5c33-4b1e-bfc0-96e9cc7bebdf}</t>
  </si>
  <si>
    <t>PS 04.2</t>
  </si>
  <si>
    <t>Biologické čištění</t>
  </si>
  <si>
    <t>{1f5b7f7a-3a5b-488f-9a3c-74faa1b89421}</t>
  </si>
  <si>
    <t>PS 04.3</t>
  </si>
  <si>
    <t>Kalové hospodářství</t>
  </si>
  <si>
    <t>{5eaddd2c-ef6e-497b-9718-90f33f7c09a3}</t>
  </si>
  <si>
    <t>PS 04.4</t>
  </si>
  <si>
    <t>Technologická elektroinstalace, M+R</t>
  </si>
  <si>
    <t>{40f0a03b-22ae-41ad-8903-9753dbd16b45}</t>
  </si>
  <si>
    <t>PS 04.4.1</t>
  </si>
  <si>
    <t>Technologická elektroinstalace</t>
  </si>
  <si>
    <t>{d1c41dc0-2c41-4b70-8b0d-c99829719972}</t>
  </si>
  <si>
    <t>PS 04.4.2</t>
  </si>
  <si>
    <t>{ccaf2392-7bb0-471c-b903-44c7ea9d7436}</t>
  </si>
  <si>
    <t>PS 04.4.3</t>
  </si>
  <si>
    <t>{8d796515-f4ed-49b2-b4b5-a22adab6ec00}</t>
  </si>
  <si>
    <t>VRN</t>
  </si>
  <si>
    <t>Vedlejší rozpočtové náklady</t>
  </si>
  <si>
    <t>{e2c0fcce-d80e-49bd-84fe-910a8c2261ab}</t>
  </si>
  <si>
    <t>ON</t>
  </si>
  <si>
    <t>Ostatní náklady</t>
  </si>
  <si>
    <t>{ae69ade1-154a-40a7-a24e-a24757f0b61b}</t>
  </si>
  <si>
    <t>KRYCÍ LIST SOUPISU PRACÍ</t>
  </si>
  <si>
    <t>Objekt:</t>
  </si>
  <si>
    <t>SO - Stavební objekty</t>
  </si>
  <si>
    <t>Soupis:</t>
  </si>
  <si>
    <t>SO 01 - Vodovod</t>
  </si>
  <si>
    <t>Úroveň 3:</t>
  </si>
  <si>
    <t>SO 01.1 - Úpravy ve stávajícím vodojemu 100 m3</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</si>
  <si>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</si>
  <si>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</si>
  <si>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</si>
  <si>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</si>
  <si>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</si>
  <si>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</si>
  <si>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</si>
  <si>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</si>
  <si>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9 - Ostatní konstrukce a práce, bourání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</si>
  <si>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</si>
  <si>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</si>
  <si>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</si>
  <si>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</si>
  <si>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</si>
  <si>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</si>
  <si>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</si>
  <si>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</si>
  <si>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</si>
  <si>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</si>
  <si>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</si>
  <si>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</si>
  <si>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</si>
  <si>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</si>
  <si>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</si>
  <si>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</si>
  <si>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</si>
  <si>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</si>
  <si>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121112003</t>
  </si>
  <si>
    <t>Sejmutí ornice tl vrstvy do 200 mm ručně</t>
  </si>
  <si>
    <t>m2</t>
  </si>
  <si>
    <t>CS ÚRS 2021 02</t>
  </si>
  <si>
    <t>1572618084</t>
  </si>
  <si>
    <t>PP</t>
  </si>
  <si>
    <t>Sejmutí ornice ručně při souvislé ploše, tl. vrstvy do 200 mm</t>
  </si>
  <si>
    <t>Online PSC</t>
  </si>
  <si>
    <t>https://podminky.urs.cz/item/CS_URS_2021_02/121112003</t>
  </si>
  <si>
    <t>162351103</t>
  </si>
  <si>
    <t>Vodorovné přemístění přes 50 do 500 m výkopku/sypaniny z horniny třídy těžitelnosti I skupiny 1 až 3</t>
  </si>
  <si>
    <t>m3</t>
  </si>
  <si>
    <t>186865974</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</si>
  <si>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</si>
  <si>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https://podminky.urs.cz/item/CS_URS_2021_02/162351103</t>
  </si>
  <si>
    <t>VV</t>
  </si>
  <si>
    <t>4,00*0,30</t>
  </si>
  <si>
    <t>Součet</t>
  </si>
  <si>
    <t>171251201</t>
  </si>
  <si>
    <t>Uložení sypaniny na skládky nebo meziskládky</t>
  </si>
  <si>
    <t>1557860230</t>
  </si>
  <si>
    <t>Uložení sypaniny na skládky nebo meziskládky bez hutnění s upravením uložené sypaniny do předepsaného tvaru</t>
  </si>
  <si>
    <t>https://podminky.urs.cz/item/CS_URS_2021_02/171251201</t>
  </si>
  <si>
    <t>Vodorovné konstrukce</t>
  </si>
  <si>
    <t>457311115</t>
  </si>
  <si>
    <t>Vyrovnávací nebo spádový beton C 16/20 včetně úpravy povrchu</t>
  </si>
  <si>
    <t>-942971333</t>
  </si>
  <si>
    <t xml:space="preserve">Vyrovnávací nebo spádový beton včetně úpravy povrchu  C 16/20</t>
  </si>
  <si>
    <t>https://podminky.urs.cz/item/CS_URS_2021_02/457311115</t>
  </si>
  <si>
    <t>3,00*1,200*0,050</t>
  </si>
  <si>
    <t>5</t>
  </si>
  <si>
    <t>457311191</t>
  </si>
  <si>
    <t>Příplatek k vyrovnávacímu nebo spádovému betonu za rovinnost</t>
  </si>
  <si>
    <t>1081076936</t>
  </si>
  <si>
    <t xml:space="preserve">Vyrovnávací nebo spádový beton včetně úpravy povrchu  Příplatek k ceně za rovinnost</t>
  </si>
  <si>
    <t>https://podminky.urs.cz/item/CS_URS_2021_02/457311191</t>
  </si>
  <si>
    <t>3,00*1,200</t>
  </si>
  <si>
    <t>9</t>
  </si>
  <si>
    <t>Ostatní konstrukce a práce, bourání</t>
  </si>
  <si>
    <t>6</t>
  </si>
  <si>
    <t>952903112</t>
  </si>
  <si>
    <t>Vyčištění objektů ČOV, nádrží, žlabů a kanálů při v do 3,5 m</t>
  </si>
  <si>
    <t>-1452457315</t>
  </si>
  <si>
    <t xml:space="preserve">Vyčištění objektů čistíren odpadních vod, nádrží, žlabů nebo kanálů  světlé výšky prostoru do 3,5 m</t>
  </si>
  <si>
    <t>https://podminky.urs.cz/item/CS_URS_2021_02/952903112</t>
  </si>
  <si>
    <t>Předpoklad 3x</t>
  </si>
  <si>
    <t>3,000*3,000*2*3</t>
  </si>
  <si>
    <t>1,200*3,000*2*3</t>
  </si>
  <si>
    <t>3,000*1,200*2*3</t>
  </si>
  <si>
    <t>7</t>
  </si>
  <si>
    <t>977151119</t>
  </si>
  <si>
    <t>Jádrové vrty diamantovými korunkami do stavebních materiálů D přes 100 do 110 mm</t>
  </si>
  <si>
    <t>m</t>
  </si>
  <si>
    <t>-1716968591</t>
  </si>
  <si>
    <t>Jádrové vrty diamantovými korunkami do stavebních materiálů (železobetonu, betonu, cihel, obkladů, dlažeb, kamene) průměru přes 100 do 110 mm</t>
  </si>
  <si>
    <t>https://podminky.urs.cz/item/CS_URS_2021_02/977151119</t>
  </si>
  <si>
    <t>8</t>
  </si>
  <si>
    <t>977151319R</t>
  </si>
  <si>
    <t>Prostup betonovou konstrukcí - chránička včetně utěsnění</t>
  </si>
  <si>
    <t>kus</t>
  </si>
  <si>
    <t>-993636893</t>
  </si>
  <si>
    <t>984774214R</t>
  </si>
  <si>
    <t>Úpravy na odvodnění šachty</t>
  </si>
  <si>
    <t>kpl</t>
  </si>
  <si>
    <t>1080764812</t>
  </si>
  <si>
    <t>10</t>
  </si>
  <si>
    <t>984854112R</t>
  </si>
  <si>
    <t>Betonové patky pro technologii 150x150x230mm</t>
  </si>
  <si>
    <t>1876961070</t>
  </si>
  <si>
    <t>11</t>
  </si>
  <si>
    <t>984854115R</t>
  </si>
  <si>
    <t>Betonový pod čerpací stanici 750x450x220mm</t>
  </si>
  <si>
    <t>640837881</t>
  </si>
  <si>
    <t>12</t>
  </si>
  <si>
    <t>985112112</t>
  </si>
  <si>
    <t>Odsekání degradovaného betonu stěn tl přes 10 do 30 mm</t>
  </si>
  <si>
    <t>-1589692459</t>
  </si>
  <si>
    <t>Odsekání degradovaného betonu stěn, tloušťky přes 10 do 30 mm</t>
  </si>
  <si>
    <t>https://podminky.urs.cz/item/CS_URS_2021_02/985112112</t>
  </si>
  <si>
    <t>3,000*3,000*2</t>
  </si>
  <si>
    <t>1,200*3,000*2</t>
  </si>
  <si>
    <t>13</t>
  </si>
  <si>
    <t>985112122</t>
  </si>
  <si>
    <t>Odsekání degradovaného betonu líce kleneb a podhledů tl přes 10 do 30 mm</t>
  </si>
  <si>
    <t>295949635</t>
  </si>
  <si>
    <t>Odsekání degradovaného betonu líce kleneb a podhledů, tloušťky přes 10 do 30 mm</t>
  </si>
  <si>
    <t>https://podminky.urs.cz/item/CS_URS_2021_02/985112122</t>
  </si>
  <si>
    <t>3,000*1,200</t>
  </si>
  <si>
    <t>14</t>
  </si>
  <si>
    <t>985112132</t>
  </si>
  <si>
    <t>Odsekání degradovaného betonu rubu kleneb a podlah tl přes 10 do 30 mm</t>
  </si>
  <si>
    <t>904083916</t>
  </si>
  <si>
    <t>Odsekání degradovaného betonu rubu kleneb a podlah, tloušťky přes 10 do 30 mm</t>
  </si>
  <si>
    <t>https://podminky.urs.cz/item/CS_URS_2021_02/985112132</t>
  </si>
  <si>
    <t>985112192</t>
  </si>
  <si>
    <t>Příplatek k odsekání degradovaného betonu za práci ve stísněném prostoru</t>
  </si>
  <si>
    <t>1468506256</t>
  </si>
  <si>
    <t>Odsekání degradovaného betonu Příplatek k cenám za práci ve stísněném prostoru</t>
  </si>
  <si>
    <t>https://podminky.urs.cz/item/CS_URS_2021_02/985112192</t>
  </si>
  <si>
    <t>3,000*1,200*2</t>
  </si>
  <si>
    <t>16</t>
  </si>
  <si>
    <t>985113111</t>
  </si>
  <si>
    <t>Pemrlování povrchu betonu stěn</t>
  </si>
  <si>
    <t>34758906</t>
  </si>
  <si>
    <t>https://podminky.urs.cz/item/CS_URS_2021_02/985113111</t>
  </si>
  <si>
    <t>17</t>
  </si>
  <si>
    <t>985113121</t>
  </si>
  <si>
    <t>Pemrlování povrchu betonu líce kleneb a podhledů</t>
  </si>
  <si>
    <t>-453615319</t>
  </si>
  <si>
    <t>https://podminky.urs.cz/item/CS_URS_2021_02/985113121</t>
  </si>
  <si>
    <t>18</t>
  </si>
  <si>
    <t>985113131</t>
  </si>
  <si>
    <t>Pemrlování povrchu betonu rubu kleneb a podlah</t>
  </si>
  <si>
    <t>1371202740</t>
  </si>
  <si>
    <t>https://podminky.urs.cz/item/CS_URS_2021_02/985113131</t>
  </si>
  <si>
    <t>19</t>
  </si>
  <si>
    <t>985113191</t>
  </si>
  <si>
    <t>Příplatek k pemrlování za práci ve stísněném prostoru</t>
  </si>
  <si>
    <t>-994668929</t>
  </si>
  <si>
    <t>Pemrlování povrchu betonu Příplatek k cenám za práci ve stísněném prostoru</t>
  </si>
  <si>
    <t>https://podminky.urs.cz/item/CS_URS_2021_02/985113191</t>
  </si>
  <si>
    <t>20</t>
  </si>
  <si>
    <t>985121123</t>
  </si>
  <si>
    <t>Tryskání degradovaného betonu stěn a rubu kleneb vodou pod tlakem přes 1250 do 2500 barů</t>
  </si>
  <si>
    <t>-1615676660</t>
  </si>
  <si>
    <t>Tryskání degradovaného betonu stěn, rubu kleneb a podlah vodou pod tlakem přes 1 250 do 2 500 barů</t>
  </si>
  <si>
    <t>https://podminky.urs.cz/item/CS_URS_2021_02/985121123</t>
  </si>
  <si>
    <t>985121223</t>
  </si>
  <si>
    <t>Tryskání degradovaného betonu líce kleneb vodou pod tlakem přes 1250 do 2500 barů</t>
  </si>
  <si>
    <t>1309490606</t>
  </si>
  <si>
    <t>Tryskání degradovaného betonu líce kleneb a podhledů vodou pod tlakem přes 1 250 do 2 500 barů</t>
  </si>
  <si>
    <t>https://podminky.urs.cz/item/CS_URS_2021_02/985121223</t>
  </si>
  <si>
    <t>22</t>
  </si>
  <si>
    <t>985121911</t>
  </si>
  <si>
    <t>Příplatek k tryskání degradovaného betonu za práci ve stísněném prostoru</t>
  </si>
  <si>
    <t>225556804</t>
  </si>
  <si>
    <t>Tryskání degradovaného betonu Příplatek k cenám za práci ve stísněném prostoru</t>
  </si>
  <si>
    <t>https://podminky.urs.cz/item/CS_URS_2021_02/985121911</t>
  </si>
  <si>
    <t>23</t>
  </si>
  <si>
    <t>985311115</t>
  </si>
  <si>
    <t>Reprofilace stěn cementovou sanační maltou tl přes 40 do 50 mm</t>
  </si>
  <si>
    <t>-10366062</t>
  </si>
  <si>
    <t>Reprofilace betonu sanačními maltami na cementové bázi ručně stěn, tloušťky přes 40 do 50 mm</t>
  </si>
  <si>
    <t>https://podminky.urs.cz/item/CS_URS_2021_02/985311115</t>
  </si>
  <si>
    <t>24</t>
  </si>
  <si>
    <t>985311215</t>
  </si>
  <si>
    <t>Reprofilace líce kleneb a podhledů cementovou sanační maltou tl přes 40 do 50 mm</t>
  </si>
  <si>
    <t>-739351465</t>
  </si>
  <si>
    <t>Reprofilace betonu sanačními maltami na cementové bázi ručně líce kleneb a podhledů, tloušťky přes 40 do 50 mm</t>
  </si>
  <si>
    <t>https://podminky.urs.cz/item/CS_URS_2021_02/985311215</t>
  </si>
  <si>
    <t>25</t>
  </si>
  <si>
    <t>985311315</t>
  </si>
  <si>
    <t>Reprofilace rubu kleneb a podlah cementovou sanační maltou tl přes 40 do 50 mm</t>
  </si>
  <si>
    <t>1240252811</t>
  </si>
  <si>
    <t>Reprofilace betonu sanačními maltami na cementové bázi ručně rubu kleneb a podlah, tloušťky přes 40 do 50 mm</t>
  </si>
  <si>
    <t>https://podminky.urs.cz/item/CS_URS_2021_02/985311315</t>
  </si>
  <si>
    <t>26</t>
  </si>
  <si>
    <t>985311911</t>
  </si>
  <si>
    <t>Příplatek při reprofilaci sanační maltou za práci ve stísněném prostoru</t>
  </si>
  <si>
    <t>-168447188</t>
  </si>
  <si>
    <t>Reprofilace betonu sanačními maltami na cementové bázi ručně Příplatek k cenám za práci ve stísněném prostoru</t>
  </si>
  <si>
    <t>https://podminky.urs.cz/item/CS_URS_2021_02/985311911</t>
  </si>
  <si>
    <t>27</t>
  </si>
  <si>
    <t>985447124R</t>
  </si>
  <si>
    <t>Sanace stávajícího prostupu utěsněním</t>
  </si>
  <si>
    <t>1296588908</t>
  </si>
  <si>
    <t>28</t>
  </si>
  <si>
    <t>987442351R</t>
  </si>
  <si>
    <t>Provedení odvětrání šachty - 2x nerez. potrubí DN150 s ochrannou stříškou.</t>
  </si>
  <si>
    <t>-1278959747</t>
  </si>
  <si>
    <t>29</t>
  </si>
  <si>
    <t>987635472R</t>
  </si>
  <si>
    <t>Dočasné demontáži stávajícího nerez. žebříku pod vstupním otvorem, pro možnost</t>
  </si>
  <si>
    <t>1004498867</t>
  </si>
  <si>
    <t>30</t>
  </si>
  <si>
    <t>988562421R</t>
  </si>
  <si>
    <t>Obnovení hydroizolace stávající šachty</t>
  </si>
  <si>
    <t>697159920</t>
  </si>
  <si>
    <t>Hloubení_rýh</t>
  </si>
  <si>
    <t>Hloubení rýh</t>
  </si>
  <si>
    <t>3147,763</t>
  </si>
  <si>
    <t>Hloubení_rýh_3_r</t>
  </si>
  <si>
    <t>Hloubení rýh třída těžitelnosti 3 - ručně</t>
  </si>
  <si>
    <t>188,866</t>
  </si>
  <si>
    <t>Hloubení_rýh_3_s</t>
  </si>
  <si>
    <t>Hloubení rýh třída těžitelnosti 3 - strojně</t>
  </si>
  <si>
    <t>1070,239</t>
  </si>
  <si>
    <t>Hloubení_rýh_4_r</t>
  </si>
  <si>
    <t>Hloubení rýh třída těžitelnosti 4 - ručně</t>
  </si>
  <si>
    <t>283,299</t>
  </si>
  <si>
    <t>Hloubení_rýh_4_s</t>
  </si>
  <si>
    <t>Hloubení rýh třída těžitelnosti 4 - strojně</t>
  </si>
  <si>
    <t>1605,359</t>
  </si>
  <si>
    <t>Hloubení_rýh_voda</t>
  </si>
  <si>
    <t>Hloubení rýh pod vodou</t>
  </si>
  <si>
    <t>77,478</t>
  </si>
  <si>
    <t>Hloubení_rýh_voda_3s</t>
  </si>
  <si>
    <t>Hloubení rýh pod vodou třída těžitelnosti 3 - strojně</t>
  </si>
  <si>
    <t>30,991</t>
  </si>
  <si>
    <t>Hloubení_rýh_voda_4s</t>
  </si>
  <si>
    <t>Hloubení rýh pod vodou třída těžitelnosti 4 - strojně</t>
  </si>
  <si>
    <t>46,487</t>
  </si>
  <si>
    <t>Chránička</t>
  </si>
  <si>
    <t>Chárnička plastová d225</t>
  </si>
  <si>
    <t>22,5</t>
  </si>
  <si>
    <t>Jílová_hráz</t>
  </si>
  <si>
    <t>Jílová hráz</t>
  </si>
  <si>
    <t>32,365</t>
  </si>
  <si>
    <t>Lože_potrubí</t>
  </si>
  <si>
    <t>Lože potrubí</t>
  </si>
  <si>
    <t>203,55</t>
  </si>
  <si>
    <t>SO 01.2 - Výtlačný řad</t>
  </si>
  <si>
    <t>MKA</t>
  </si>
  <si>
    <t>Místní komunikace asfaltová</t>
  </si>
  <si>
    <t>415,84</t>
  </si>
  <si>
    <t>MKA_obrus</t>
  </si>
  <si>
    <t>MKA obrusná vrstva</t>
  </si>
  <si>
    <t>540,592</t>
  </si>
  <si>
    <t>MKŠ</t>
  </si>
  <si>
    <t>Místní komunikace štěrková</t>
  </si>
  <si>
    <t>354,35</t>
  </si>
  <si>
    <t>Obsyp</t>
  </si>
  <si>
    <t>Obsyp potrubí</t>
  </si>
  <si>
    <t>815,221</t>
  </si>
  <si>
    <t>Obsyp_ručně</t>
  </si>
  <si>
    <t>Obsyp ručně</t>
  </si>
  <si>
    <t>326,088</t>
  </si>
  <si>
    <t>Pažení_rýh_do2m</t>
  </si>
  <si>
    <t>Příložné pažení rýh do hloubky 2,0m</t>
  </si>
  <si>
    <t>6717,15</t>
  </si>
  <si>
    <t>Potrubí_d110</t>
  </si>
  <si>
    <t>Potrubí d110</t>
  </si>
  <si>
    <t>2035,5</t>
  </si>
  <si>
    <t>Rýha_d110</t>
  </si>
  <si>
    <t>Šířka rýhy pro potrubí d110</t>
  </si>
  <si>
    <t>Skládka_1_3</t>
  </si>
  <si>
    <t>Výkopek na skládku třída těžitelnosti 1-3</t>
  </si>
  <si>
    <t>868,164</t>
  </si>
  <si>
    <t>Skládka_4_5</t>
  </si>
  <si>
    <t>Výkopek na skládku třída těžitelnosti 4-5</t>
  </si>
  <si>
    <t>1935,145</t>
  </si>
  <si>
    <t>Suť_celkem</t>
  </si>
  <si>
    <t>Suť celkem</t>
  </si>
  <si>
    <t>t</t>
  </si>
  <si>
    <t>522,979</t>
  </si>
  <si>
    <t>Suť_kamenivo</t>
  </si>
  <si>
    <t>Suť kamenivo</t>
  </si>
  <si>
    <t>424,271</t>
  </si>
  <si>
    <t>Suť_stavební</t>
  </si>
  <si>
    <t>Suť stavební</t>
  </si>
  <si>
    <t>1,152</t>
  </si>
  <si>
    <t>Suť_živice</t>
  </si>
  <si>
    <t>Suť živice</t>
  </si>
  <si>
    <t>97,556</t>
  </si>
  <si>
    <t>Tl_kom_MA</t>
  </si>
  <si>
    <t>Tl. komunikace místní asfaltová</t>
  </si>
  <si>
    <t>0,29</t>
  </si>
  <si>
    <t>Tl_kom_MŠ</t>
  </si>
  <si>
    <t>Tl. komunikace místní štěrková</t>
  </si>
  <si>
    <t>0,3</t>
  </si>
  <si>
    <t>Tl_kom_SA</t>
  </si>
  <si>
    <t>Tl. komunikace státní asfaltová</t>
  </si>
  <si>
    <t>0,6</t>
  </si>
  <si>
    <t>Tl_lože</t>
  </si>
  <si>
    <t>Mocnost lože</t>
  </si>
  <si>
    <t>0,1</t>
  </si>
  <si>
    <t>Tl_zeleň</t>
  </si>
  <si>
    <t>Tl. zeleň</t>
  </si>
  <si>
    <t>0,15</t>
  </si>
  <si>
    <t>Travnaté_plochy</t>
  </si>
  <si>
    <t>Travnaté plochy</t>
  </si>
  <si>
    <t>1249,75</t>
  </si>
  <si>
    <t>Zásyp</t>
  </si>
  <si>
    <t>2109,658</t>
  </si>
  <si>
    <t>Zeleň</t>
  </si>
  <si>
    <t>624,875</t>
  </si>
  <si>
    <t xml:space="preserve">    5 - Komunikace pozemní</t>
  </si>
  <si>
    <t xml:space="preserve">    8 - Trubní vedení</t>
  </si>
  <si>
    <t xml:space="preserve">    997 - Přesun sutě</t>
  </si>
  <si>
    <t xml:space="preserve">    998 - Přesun hmot</t>
  </si>
  <si>
    <t>113107122</t>
  </si>
  <si>
    <t>Odstranění podkladu z kameniva drceného tl přes 100 do 200 mm ručně</t>
  </si>
  <si>
    <t>811736556</t>
  </si>
  <si>
    <t>Odstranění podkladů nebo krytů ručně s přemístěním hmot na skládku na vzdálenost do 3 m nebo s naložením na dopravní prostředek z kameniva hrubého drceného, o tl. vrstvy přes 100 do 200 mm</t>
  </si>
  <si>
    <t>https://podminky.urs.cz/item/CS_URS_2021_02/113107122</t>
  </si>
  <si>
    <t>Ručníní odstranění povrchů - předpoklad 25%</t>
  </si>
  <si>
    <t>MKA*0,25</t>
  </si>
  <si>
    <t>113107221</t>
  </si>
  <si>
    <t>Odstranění podkladu z kameniva drceného tl do 100 mm strojně pl přes 200 m2</t>
  </si>
  <si>
    <t>-153120618</t>
  </si>
  <si>
    <t>Odstranění podkladů nebo krytů strojně plochy jednotlivě přes 200 m2 s přemístěním hmot na skládku na vzdálenost do 20 m nebo s naložením na dopravní prostředek z kameniva hrubého drceného, o tl. vrstvy do 100 mm</t>
  </si>
  <si>
    <t>https://podminky.urs.cz/item/CS_URS_2021_02/113107221</t>
  </si>
  <si>
    <t>Místní komunikace asfaltová - předpoklad - provizorní zásyp rýh pro zajištění provozu</t>
  </si>
  <si>
    <t>((805,00-799,43)+(875,00-870,68)+(1005,00-995,00)+(1468,86-1320,34)+(1974,69-1727,26))*Rýha_d110</t>
  </si>
  <si>
    <t>113107222</t>
  </si>
  <si>
    <t>Odstranění podkladu z kameniva drceného tl přes 100 do 200 mm strojně pl přes 200 m2</t>
  </si>
  <si>
    <t>-1384582445</t>
  </si>
  <si>
    <t>Odstranění podkladů nebo krytů strojně plochy jednotlivě přes 200 m2 s přemístěním hmot na skládku na vzdálenost do 20 m nebo s naložením na dopravní prostředek z kameniva hrubého drceného, o tl. vrstvy přes 100 do 200 mm</t>
  </si>
  <si>
    <t>https://podminky.urs.cz/item/CS_URS_2021_02/113107222</t>
  </si>
  <si>
    <t>Strojní odstranění povrchů - předpoklad 75%</t>
  </si>
  <si>
    <t>MKŠ*0,75</t>
  </si>
  <si>
    <t>MKA*0,75</t>
  </si>
  <si>
    <t>113107223</t>
  </si>
  <si>
    <t>Odstranění podkladu z kameniva drceného tl přes 200 do 300 mm strojně pl přes 200 m2</t>
  </si>
  <si>
    <t>-1114125284</t>
  </si>
  <si>
    <t>Odstranění podkladů nebo krytů strojně plochy jednotlivě přes 200 m2 s přemístěním hmot na skládku na vzdálenost do 20 m nebo s naložením na dopravní prostředek z kameniva hrubého drceného, o tl. vrstvy přes 200 do 300 mm</t>
  </si>
  <si>
    <t>https://podminky.urs.cz/item/CS_URS_2021_02/113107223</t>
  </si>
  <si>
    <t>113154123</t>
  </si>
  <si>
    <t>Frézování živičného krytu tl 50 mm pruh š přes 0,5 do 1 m pl do 500 m2 bez překážek v trase</t>
  </si>
  <si>
    <t>-1747990938</t>
  </si>
  <si>
    <t xml:space="preserve">Frézování živičného podkladu nebo krytu  s naložením na dopravní prostředek plochy do 500 m2 bez překážek v trase pruhu šířky přes 0,5 m do 1 m, tloušťky vrstvy 50 mm</t>
  </si>
  <si>
    <t>https://podminky.urs.cz/item/CS_URS_2021_02/113154123</t>
  </si>
  <si>
    <t>113154232</t>
  </si>
  <si>
    <t>Frézování živičného krytu tl 40 mm pruh š přes 1 do 2 m pl přes 500 do 1000 m2 bez překážek v trase</t>
  </si>
  <si>
    <t>1117627893</t>
  </si>
  <si>
    <t xml:space="preserve">Frézování živičného podkladu nebo krytu  s naložením na dopravní prostředek plochy přes 500 do 1 000 m2 bez překážek v trase pruhu šířky přes 1 m do 2 m, tloušťky vrstvy 40 mm</t>
  </si>
  <si>
    <t>https://podminky.urs.cz/item/CS_URS_2021_02/113154232</t>
  </si>
  <si>
    <t>115001101</t>
  </si>
  <si>
    <t>Převedení vody potrubím DN do 100</t>
  </si>
  <si>
    <t>930335735</t>
  </si>
  <si>
    <t>Převedení vody potrubím průměru DN do 100</t>
  </si>
  <si>
    <t>https://podminky.urs.cz/item/CS_URS_2021_02/115001101</t>
  </si>
  <si>
    <t>"Provizorní čerpání při realizaci jílových hrázek" 6,40*3</t>
  </si>
  <si>
    <t>115101202</t>
  </si>
  <si>
    <t>Čerpání vody na dopravní výšku do 10 m průměrný přítok přes 500 do 1 000 l/min</t>
  </si>
  <si>
    <t>hod</t>
  </si>
  <si>
    <t>-609246311</t>
  </si>
  <si>
    <t>Čerpání vody na dopravní výšku do 10 m s uvažovaným průměrným přítokem přes 500 do 1 000 l/min</t>
  </si>
  <si>
    <t>https://podminky.urs.cz/item/CS_URS_2021_02/115101202</t>
  </si>
  <si>
    <t>"Provizorní čerpání při realizaci jílových hrázek" 48*3</t>
  </si>
  <si>
    <t>115101302</t>
  </si>
  <si>
    <t>Pohotovost čerpací soupravy pro dopravní výšku do 10 m přítok přes 500 do 1 000 l/min</t>
  </si>
  <si>
    <t>den</t>
  </si>
  <si>
    <t>-838190862</t>
  </si>
  <si>
    <t>Pohotovost záložní čerpací soupravy pro dopravní výšku do 10 m s uvažovaným průměrným přítokem přes 500 do 1 000 l/min</t>
  </si>
  <si>
    <t>https://podminky.urs.cz/item/CS_URS_2021_02/115101302</t>
  </si>
  <si>
    <t>"Provizorní čerpání při realizaci jílových hrázek" 2,0*3</t>
  </si>
  <si>
    <t>119001422</t>
  </si>
  <si>
    <t>Dočasné zajištění kabelů a kabelových tratí z 6 volně ložených kabelů</t>
  </si>
  <si>
    <t>-1725788717</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</si>
  <si>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3 do 6 kabelů</t>
  </si>
  <si>
    <t>https://podminky.urs.cz/item/CS_URS_2021_02/119001422</t>
  </si>
  <si>
    <t>Předpoklad</t>
  </si>
  <si>
    <t>81*Rýha_d110</t>
  </si>
  <si>
    <t>121151113</t>
  </si>
  <si>
    <t>Sejmutí ornice plochy do 500 m2 tl vrstvy do 200 mm strojně</t>
  </si>
  <si>
    <t>-205418755</t>
  </si>
  <si>
    <t>Sejmutí ornice strojně při souvislé ploše přes 100 do 500 m2, tl. vrstvy do 200 mm</t>
  </si>
  <si>
    <t>https://podminky.urs.cz/item/CS_URS_2021_02/121151113</t>
  </si>
  <si>
    <t>132212212</t>
  </si>
  <si>
    <t>Hloubení rýh š do 2000 mm v nesoudržných horninách třídy těžitelnosti I skupiny 3 ručně</t>
  </si>
  <si>
    <t>-1272681612</t>
  </si>
  <si>
    <t>Hloubení rýh šířky přes 800 do 2 000 mm ručně zapažených i nezapažených, s urovnáním dna do předepsaného profilu a spádu v hornině třídy těžitelnosti I skupiny 3 nesoudržných</t>
  </si>
  <si>
    <t>https://podminky.urs.cz/item/CS_URS_2021_02/132212212</t>
  </si>
  <si>
    <t>132251401</t>
  </si>
  <si>
    <t>Hloubení rýh pod vodou v hornině třídy těžitelnosti I skupiny 3 objem do 1000 m3</t>
  </si>
  <si>
    <t>949856446</t>
  </si>
  <si>
    <t>Hloubení rýh pod vodou strojně v hloubce do 5 m pod projektem stanovenou pracovní hladinou vody, pro nábřežní zdi, patky, záhozy, prahy, podélné a příčné zpevnění atd. pod obrysem výkopu množství do 1 000 m3 v hornině třídy těžitelnosti I skupiny 3</t>
  </si>
  <si>
    <t>https://podminky.urs.cz/item/CS_URS_2021_02/132251401</t>
  </si>
  <si>
    <t>Vodní překážka ve staničení 90,300-93,000</t>
  </si>
  <si>
    <t>(93,00-90,30)*Rýha_d110*(2,03+Tl_lože)</t>
  </si>
  <si>
    <t>Vodní překážka ve staničení 255,000-260,000</t>
  </si>
  <si>
    <t>(260,00-255,00)*Rýha_d110*(1,10+Tl_lože)</t>
  </si>
  <si>
    <t>Vodní překážka ve staničení 906,00-913,86</t>
  </si>
  <si>
    <t>(913,86-906,00)*Rýha_d110*(1,60+Tl_lože)</t>
  </si>
  <si>
    <t>Zemní hrázky z jílu</t>
  </si>
  <si>
    <t>Úprava břehu pro zřízení kamenného záhozu - předpoklad</t>
  </si>
  <si>
    <t>20,000</t>
  </si>
  <si>
    <t>"Hloubení rýh pod vodou třída těžitelnosti 3 - 40%, strojně 100%" Hloubení_rýh_voda*0,40*1,00</t>
  </si>
  <si>
    <t>"Hloubení rýh pod vodou třída těžitelnosti 4 - 60%, strojně 100%" Hloubení_rýh_voda*0,60*1,00</t>
  </si>
  <si>
    <t>132254204</t>
  </si>
  <si>
    <t>Hloubení zapažených rýh š do 2000 mm v hornině třídy těžitelnosti I skupiny 3 objem do 500 m3</t>
  </si>
  <si>
    <t>-950800245</t>
  </si>
  <si>
    <t>Hloubení zapažených rýh šířky přes 800 do 2 000 mm strojně s urovnáním dna do předepsaného profilu a spádu v hornině třídy těžitelnosti I skupiny 3 přes 100 do 500 m3</t>
  </si>
  <si>
    <t>https://podminky.urs.cz/item/CS_URS_2021_02/132254204</t>
  </si>
  <si>
    <t>132312212</t>
  </si>
  <si>
    <t>Hloubení rýh š do 2000 mm v nesoudržných horninách třídy těžitelnosti II skupiny 4 ručně</t>
  </si>
  <si>
    <t>323500373</t>
  </si>
  <si>
    <t>Hloubení rýh šířky přes 800 do 2 000 mm ručně zapažených i nezapažených, s urovnáním dna do předepsaného profilu a spádu v hornině třídy těžitelnosti II skupiny 4 nesoudržných</t>
  </si>
  <si>
    <t>https://podminky.urs.cz/item/CS_URS_2021_02/132312212</t>
  </si>
  <si>
    <t>132351401</t>
  </si>
  <si>
    <t>Hloubení rýh pod vodou v hornině třídy těžitelnosti II skupiny 4 objem do 1000 m3</t>
  </si>
  <si>
    <t>1687592888</t>
  </si>
  <si>
    <t>Hloubení rýh pod vodou strojně v hloubce do 5 m pod projektem stanovenou pracovní hladinou vody, pro nábřežní zdi, patky, záhozy, prahy, podélné a příčné zpevnění atd. pod obrysem výkopu množství do 1 000 m3 v hornině třídy těžitelnosti II skupiny 4</t>
  </si>
  <si>
    <t>https://podminky.urs.cz/item/CS_URS_2021_02/132351401</t>
  </si>
  <si>
    <t>132354204</t>
  </si>
  <si>
    <t>Hloubení zapažených rýh š do 2000 mm v hornině třídy těžitelnosti II skupiny 4 objem do 500 m3</t>
  </si>
  <si>
    <t>-1486850098</t>
  </si>
  <si>
    <t>Hloubení zapažených rýh šířky přes 800 do 2 000 mm strojně s urovnáním dna do předepsaného profilu a spádu v hornině třídy těžitelnosti II skupiny 4 přes 100 do 500 m3</t>
  </si>
  <si>
    <t>https://podminky.urs.cz/item/CS_URS_2021_02/132354204</t>
  </si>
  <si>
    <t>139001101</t>
  </si>
  <si>
    <t>Příplatek za ztížení vykopávky v blízkosti podzemního vedení</t>
  </si>
  <si>
    <t>615190072</t>
  </si>
  <si>
    <t>Příplatek k cenám hloubených vykopávek za ztížení vykopávky v blízkosti podzemního vedení nebo výbušnin pro jakoukoliv třídu horniny</t>
  </si>
  <si>
    <t>https://podminky.urs.cz/item/CS_URS_2021_02/139001101</t>
  </si>
  <si>
    <t>"Potrubí d110" 2035,50</t>
  </si>
  <si>
    <t>"Průměrná hloubka řadu" 1,650</t>
  </si>
  <si>
    <t>"Šířka rýhy pro potrubí PE d110" 0,10+0,80+0,10</t>
  </si>
  <si>
    <t>"Mocnost státní komunikace asfaltové - dle TZ" 0,600</t>
  </si>
  <si>
    <t xml:space="preserve">"Mocnost místní komunikace asfaltové - dle TZ" 0,290 </t>
  </si>
  <si>
    <t>"Mocnost místní komunikace štěrkové - dle TZ" 0,300</t>
  </si>
  <si>
    <t>"Mocnost travnaté plochy, zemědělsky obdělávaný pozemek - dle TZ" 0,150</t>
  </si>
  <si>
    <t>"Lože pod potrubí" 0,100</t>
  </si>
  <si>
    <t>Potrubí_d110*Rýha_d110*(1,650+Tl_lože)</t>
  </si>
  <si>
    <t>Odpočet mocnosti komunikace</t>
  </si>
  <si>
    <t>"Státní komunikace asfaltová" -0,000*Rýha_d110*Tl_kom_SA</t>
  </si>
  <si>
    <t>"Místní komunikace asfaltová" -((805,00-799,43)+(875,00-870,68)+(1005,00-995,00)+(1468,86-1320,34)+(1974,69-1727,26))*Rýha_d110*Tl_kom_MA</t>
  </si>
  <si>
    <t>"Místní komunikace štěrková" -((84,530-0,000)+(107,70-96,28)+(1727,26-1468,86))*Rýha_d110*Tl_kom_MŠ</t>
  </si>
  <si>
    <t>"Travnaté plochy,zemědělský pozemek"-((90,30-84,53)+(96,28-93,00)+(255,00-107,70)+(799,43-260,000)+(870,68-805,00)+(906,00-875,00))*Rýha_d110*Tl_zeleň</t>
  </si>
  <si>
    <t>"Travnaté plochy,zemědělský pozemek"-((995,00-913,86)+(1320,34-1005,00)+(2035,50-1974,69))*Rýha_d110*Tl_zeleň</t>
  </si>
  <si>
    <t>Vodní překážka ve staničení 90,300-93,000,ve staničení 255,000-260,000,ve staničení 906,00-913,86</t>
  </si>
  <si>
    <t>"Hloubení rýh třída těžitelnosti 3 - 40%, strojně 85%" Hloubení_rýh*0,40*0,85</t>
  </si>
  <si>
    <t>"Hloubení rýh třída těžitelnosti 3 - 40%, ručně 15%" Hloubení_rýh*0,40*0,15</t>
  </si>
  <si>
    <t>"Hloubení rýh třída těžitelnosti 4 - 60%, strojně 85%" Hloubení_rýh*0,60*0,85</t>
  </si>
  <si>
    <t>"Hloubení rýh třída těžitelnosti 4 - 60%, ručně 15%" Hloubení_rýh*0,60*0,15</t>
  </si>
  <si>
    <t>"Předpoklad 25%" (Hloubení_rýh_3_s+Hloubení_rýh_4_s)*0,25</t>
  </si>
  <si>
    <t>151101101</t>
  </si>
  <si>
    <t>Zřízení příložného pažení a rozepření stěn rýh hl do 2 m</t>
  </si>
  <si>
    <t>-1679364873</t>
  </si>
  <si>
    <t>Zřízení pažení a rozepření stěn rýh pro podzemní vedení příložné pro jakoukoliv mezerovitost, hloubky do 2 m</t>
  </si>
  <si>
    <t>https://podminky.urs.cz/item/CS_URS_2021_02/151101101</t>
  </si>
  <si>
    <t>Potrubí_d110*1,65*2</t>
  </si>
  <si>
    <t>151101111</t>
  </si>
  <si>
    <t>Odstranění příložného pažení a rozepření stěn rýh hl do 2 m</t>
  </si>
  <si>
    <t>1280466526</t>
  </si>
  <si>
    <t>Odstranění pažení a rozepření stěn rýh pro podzemní vedení s uložením materiálu na vzdálenost do 3 m od kraje výkopu příložné, hloubky do 2 m</t>
  </si>
  <si>
    <t>https://podminky.urs.cz/item/CS_URS_2021_02/151101111</t>
  </si>
  <si>
    <t>162551108</t>
  </si>
  <si>
    <t>Vodorovné přemístění přes 2 500 do 3000 m výkopku/sypaniny z horniny třídy těžitelnosti I skupiny 1 až 3</t>
  </si>
  <si>
    <t>662585378</t>
  </si>
  <si>
    <t>Vodorovné přemístění výkopku nebo sypaniny po suchu na obvyklém dopravním prostředku, bez naložení výkopku, avšak se složením bez rozhrnutí z horniny třídy těžitelnosti I skupiny 1 až 3 na vzdálenost přes 2 500 do 3 000 m</t>
  </si>
  <si>
    <t>https://podminky.urs.cz/item/CS_URS_2021_02/162551108</t>
  </si>
  <si>
    <t>Přemístění výkopku na mezideponii</t>
  </si>
  <si>
    <t>Hloubení_rýh_3_s+Hloubení_rýh_3_r</t>
  </si>
  <si>
    <t>Přemístění výkopku na staveniště pro zpětný zásyp</t>
  </si>
  <si>
    <t>Zásyp*0,20</t>
  </si>
  <si>
    <t>Přemístění ornice na mezideponii</t>
  </si>
  <si>
    <t>Travnaté_plochy*Tl_zeleň</t>
  </si>
  <si>
    <t>162551128</t>
  </si>
  <si>
    <t>Vodorovné přemístění přes 2 500 do 3000 m výkopku/sypaniny z horniny třídy těžitelnosti II skupiny 4 a 5</t>
  </si>
  <si>
    <t>-1836169005</t>
  </si>
  <si>
    <t>Vodorovné přemístění výkopku nebo sypaniny po suchu na obvyklém dopravním prostředku, bez naložení výkopku, avšak se složením bez rozhrnutí z horniny třídy těžitelnosti II skupiny 4 a 5 na vzdálenost přes 2 500 do 3 000 m</t>
  </si>
  <si>
    <t>https://podminky.urs.cz/item/CS_URS_2021_02/162551128</t>
  </si>
  <si>
    <t>Hloubení_rýh_4_s+Hloubení_rýh_4_r</t>
  </si>
  <si>
    <t>162751117</t>
  </si>
  <si>
    <t>Vodorovné přemístění přes 9 000 do 10000 m výkopku/sypaniny z horniny třídy těžitelnosti I skupiny 1 až 3</t>
  </si>
  <si>
    <t>-1892434717</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</si>
  <si>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</si>
  <si>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https://podminky.urs.cz/item/CS_URS_2021_02/162751117</t>
  </si>
  <si>
    <t>Výkopek z mezideponie na skládku</t>
  </si>
  <si>
    <t>(Hloubení_rýh_3_s+Hloubení_rýh_3_r)</t>
  </si>
  <si>
    <t>Výkopek ze staveniště na skládku</t>
  </si>
  <si>
    <t>Výkopek na staveniště pro zpětný zásyp</t>
  </si>
  <si>
    <t>-Zásyp*0,20</t>
  </si>
  <si>
    <t>162751119</t>
  </si>
  <si>
    <t>Příplatek k vodorovnému přemístění výkopku/sypaniny z horniny třídy těžitelnosti I skupiny 1 až 3 ZKD 1000 m přes 10000 m</t>
  </si>
  <si>
    <t>-1118118174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</si>
  <si>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</si>
  <si>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https://podminky.urs.cz/item/CS_URS_2021_02/162751119</t>
  </si>
  <si>
    <t>Skládka ve vzdálenosti 23km (převzato z betonserver.cz)</t>
  </si>
  <si>
    <t>Skládka_1_3*13</t>
  </si>
  <si>
    <t>162751137</t>
  </si>
  <si>
    <t>Vodorovné přemístění přes 9 000 do 10000 m výkopku/sypaniny z horniny třídy těžitelnosti II skupiny 4 a 5</t>
  </si>
  <si>
    <t>-1873724479</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</si>
  <si>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</si>
  <si>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https://podminky.urs.cz/item/CS_URS_2021_02/162751137</t>
  </si>
  <si>
    <t>Výkopek z mezideponie na skládku - 100% výkopku</t>
  </si>
  <si>
    <t>(Hloubení_rýh_4_s+Hloubení_rýh_4_r)*1,00</t>
  </si>
  <si>
    <t>Výkopek ze staveniště na skládku - 100% výkopku</t>
  </si>
  <si>
    <t>162751139</t>
  </si>
  <si>
    <t>Příplatek k vodorovnému přemístění výkopku/sypaniny z horniny třídy těžitelnosti II skupiny 4 a 5 ZKD 1000 m přes 10000 m</t>
  </si>
  <si>
    <t>-356006038</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</si>
  <si>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</si>
  <si>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https://podminky.urs.cz/item/CS_URS_2021_02/162751139</t>
  </si>
  <si>
    <t>Skládka_4_5*13</t>
  </si>
  <si>
    <t>167151101</t>
  </si>
  <si>
    <t>Nakládání výkopku z hornin třídy těžitelnosti I skupiny 1 až 3 do 100 m3</t>
  </si>
  <si>
    <t>1117017753</t>
  </si>
  <si>
    <t>Nakládání, skládání a překládání neulehlého výkopku nebo sypaniny strojně nakládání, množství do 100 m3, z horniny třídy těžitelnosti I, skupiny 1 až 3</t>
  </si>
  <si>
    <t>https://podminky.urs.cz/item/CS_URS_2021_02/167151101</t>
  </si>
  <si>
    <t>Nakládání na mezideponii pro přemístění výkopku na deponii a pro zpětný zásyp</t>
  </si>
  <si>
    <t>Nakládání ornice na mezideponii pro zpěné použití</t>
  </si>
  <si>
    <t>167151102</t>
  </si>
  <si>
    <t>Nakládání výkopku z hornin třídy těžitelnosti II skupiny 4 a 5 do 100 m3</t>
  </si>
  <si>
    <t>764847448</t>
  </si>
  <si>
    <t>Nakládání, skládání a překládání neulehlého výkopku nebo sypaniny strojně nakládání, množství do 100 m3, z horniny třídy těžitelnosti II, skupiny 4 a 5</t>
  </si>
  <si>
    <t>https://podminky.urs.cz/item/CS_URS_2021_02/167151102</t>
  </si>
  <si>
    <t>Nakládání na mezideponii pro přemístění výkopku na deponii</t>
  </si>
  <si>
    <t>171151111</t>
  </si>
  <si>
    <t>Uložení sypaniny z hornin nesoudržných sypkých do násypů zhutněných strojně</t>
  </si>
  <si>
    <t>-724847558</t>
  </si>
  <si>
    <t>Uložení sypanin do násypů strojně s rozprostřením sypaniny ve vrstvách a s hrubým urovnáním zhutněných z hornin nesoudržných sypkých</t>
  </si>
  <si>
    <t>https://podminky.urs.cz/item/CS_URS_2021_02/171151111</t>
  </si>
  <si>
    <t>171201231</t>
  </si>
  <si>
    <t>Poplatek za uložení zeminy a kamení na recyklační skládce (skládkovné) kód odpadu 17 05 04</t>
  </si>
  <si>
    <t>-937519119</t>
  </si>
  <si>
    <t>Poplatek za uložení stavebního odpadu na recyklační skládce (skládkovné) zeminy a kamení zatříděného do Katalogu odpadů pod kódem 17 05 04</t>
  </si>
  <si>
    <t>https://podminky.urs.cz/item/CS_URS_2021_02/171201231</t>
  </si>
  <si>
    <t>P</t>
  </si>
  <si>
    <t>Poznámka k položce:_x000d_
Cena v místě obvyklá.</t>
  </si>
  <si>
    <t>(Skládka_1_3+Skládka_4_5)*1,650</t>
  </si>
  <si>
    <t>31</t>
  </si>
  <si>
    <t>415513698</t>
  </si>
  <si>
    <t>32</t>
  </si>
  <si>
    <t>172153102</t>
  </si>
  <si>
    <t>Zřízení těsnicího jádra nebo vrstvy š přes 1 do 3 m z hornin třídy těžitelnosti I a II skupiny 1 až 4 zhutněných do 100 % PS C</t>
  </si>
  <si>
    <t>826384579</t>
  </si>
  <si>
    <t>Zřízení těsnícího jádra nebo těsnící vrstvy zemních a kamenitých hrází přehradních a jiných vodních nádrží z horniny třídy těžitelnosti I a II, skupiny 1 až 4 se zhutněním do 100 % PS - koef. C vodorovné šířky vrstvy přes 1 do 3 m</t>
  </si>
  <si>
    <t>https://podminky.urs.cz/item/CS_URS_2021_02/172153102</t>
  </si>
  <si>
    <t>Provizorní jílová hráz</t>
  </si>
  <si>
    <t>(0,8*0,8*0,5+0,5*0,8+0,8*0,8*0,5)*2*(93,00-90,30)</t>
  </si>
  <si>
    <t>(0,8*0,8*0,5+0,5*0,8+0,8*0,8*0,5)*2*(260,00-255,00)</t>
  </si>
  <si>
    <t>(0,8*0,8*0,5+0,5*0,8+0,8*0,8*0,5)*2*(913,86-906,00)</t>
  </si>
  <si>
    <t>33</t>
  </si>
  <si>
    <t>M</t>
  </si>
  <si>
    <t>58341330R</t>
  </si>
  <si>
    <t>jílovitá zemina</t>
  </si>
  <si>
    <t>-1942083951</t>
  </si>
  <si>
    <t>32,365*1,85</t>
  </si>
  <si>
    <t>34</t>
  </si>
  <si>
    <t>174151101</t>
  </si>
  <si>
    <t>Zásyp jam, šachet rýh nebo kolem objektů sypaninou se zhutněním</t>
  </si>
  <si>
    <t>-1896573205</t>
  </si>
  <si>
    <t>Zásyp sypaninou z jakékoliv horniny strojně s uložením výkopku ve vrstvách se zhutněním jam, šachet, rýh nebo kolem objektů v těchto vykopávkách</t>
  </si>
  <si>
    <t>https://podminky.urs.cz/item/CS_URS_2021_02/174151101</t>
  </si>
  <si>
    <t>-Lože_potrubí</t>
  </si>
  <si>
    <t>-Obsyp</t>
  </si>
  <si>
    <t>"Odpočet potrubí d110" -3,14*0,055*0,055*Potrubí_d110</t>
  </si>
  <si>
    <t>35</t>
  </si>
  <si>
    <t>58344171</t>
  </si>
  <si>
    <t>štěrkodrť frakce 0/32</t>
  </si>
  <si>
    <t>-1027464682</t>
  </si>
  <si>
    <t>Nakupovaný materiál - předpoklad 80%</t>
  </si>
  <si>
    <t>Zásyp*0,80*1,667*1,230</t>
  </si>
  <si>
    <t>36</t>
  </si>
  <si>
    <t>175111101</t>
  </si>
  <si>
    <t>Obsypání potrubí ručně sypaninou bez prohození, uloženou do 3 m</t>
  </si>
  <si>
    <t>5547060</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</si>
  <si>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</si>
  <si>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https://podminky.urs.cz/item/CS_URS_2021_02/175111101</t>
  </si>
  <si>
    <t>37</t>
  </si>
  <si>
    <t>175151101</t>
  </si>
  <si>
    <t>Obsypání potrubí strojně sypaninou bez prohození, uloženou do 3 m</t>
  </si>
  <si>
    <t>-350387589</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</si>
  <si>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</si>
  <si>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https://podminky.urs.cz/item/CS_URS_2021_02/175151101</t>
  </si>
  <si>
    <t>Potrubí_d110*Rýha_d110*(0,110+0,300)</t>
  </si>
  <si>
    <t>Obsyp_strojně</t>
  </si>
  <si>
    <t>"Obsyp potrubí strojně - 60%" Obsyp*0,60</t>
  </si>
  <si>
    <t>"Obsyp potrubí ručně - 40%" Obsyp*0,40</t>
  </si>
  <si>
    <t>38</t>
  </si>
  <si>
    <t>58337310</t>
  </si>
  <si>
    <t>štěrkopísek frakce 0/4</t>
  </si>
  <si>
    <t>1100882606</t>
  </si>
  <si>
    <t>Obsyp*1,667*1,230</t>
  </si>
  <si>
    <t>39</t>
  </si>
  <si>
    <t>181311103</t>
  </si>
  <si>
    <t>Rozprostření ornice tl vrstvy do 200 mm v rovině nebo ve svahu do 1:5 ručně</t>
  </si>
  <si>
    <t>1843710711</t>
  </si>
  <si>
    <t>Rozprostření a urovnání ornice v rovině nebo ve svahu sklonu do 1:5 ručně při souvislé ploše, tl. vrstvy do 200 mm</t>
  </si>
  <si>
    <t>https://podminky.urs.cz/item/CS_URS_2021_02/181311103</t>
  </si>
  <si>
    <t>40</t>
  </si>
  <si>
    <t>181451131</t>
  </si>
  <si>
    <t>Založení parkového trávníku výsevem pl přes 1000 m2 v rovině a ve svahu do 1:5</t>
  </si>
  <si>
    <t>-480600482</t>
  </si>
  <si>
    <t>Založení trávníku na půdě předem připravené plochy přes 1000 m2 výsevem včetně utažení parkového v rovině nebo na svahu do 1:5</t>
  </si>
  <si>
    <t>https://podminky.urs.cz/item/CS_URS_2021_02/181451131</t>
  </si>
  <si>
    <t>Předpoklad 50% z celkové plochy travnatých a zemědělských ploch</t>
  </si>
  <si>
    <t>Travnaté_plochy*0,50</t>
  </si>
  <si>
    <t>41</t>
  </si>
  <si>
    <t>00572410</t>
  </si>
  <si>
    <t>osivo směs travní parková</t>
  </si>
  <si>
    <t>kg</t>
  </si>
  <si>
    <t>-803249193</t>
  </si>
  <si>
    <t>624,875*0,02 'Přepočtené koeficientem množství</t>
  </si>
  <si>
    <t>42</t>
  </si>
  <si>
    <t>181913111</t>
  </si>
  <si>
    <t>Úprava pláně v hornině třídy těžitelnosti II skupiny 4 bez zhutnění ručně</t>
  </si>
  <si>
    <t>-1045374803</t>
  </si>
  <si>
    <t>Úprava pláně vyrovnáním výškových rozdílů ručně v hornině třídy těžitelnosti II skupiny 4 bez zhutnění</t>
  </si>
  <si>
    <t>https://podminky.urs.cz/item/CS_URS_2021_02/181913111</t>
  </si>
  <si>
    <t>"Travnaté plochy,zemědělský pozemek" ((90,30-84,53)+(96,28-93,00)+(255,00-107,70)+(799,43-260,000)+(870,68-805,00)+(906,00-875,00))*Rýha_d110</t>
  </si>
  <si>
    <t>"Travnaté plochy,zemědělský pozemek"((995,00-913,86)+(1320,34-1005,00)+(2035,50-1974,69))*Rýha_d110</t>
  </si>
  <si>
    <t>43</t>
  </si>
  <si>
    <t>181913112</t>
  </si>
  <si>
    <t>Úprava pláně v hornině třídy těžitelnosti II skupiny 4 se zhutněním ručně</t>
  </si>
  <si>
    <t>380165712</t>
  </si>
  <si>
    <t>Úprava pláně vyrovnáním výškových rozdílů ručně v hornině třídy těžitelnosti II skupiny 4 se zhutněním</t>
  </si>
  <si>
    <t>https://podminky.urs.cz/item/CS_URS_2021_02/181913112</t>
  </si>
  <si>
    <t>SKA</t>
  </si>
  <si>
    <t>"Státní komunikace asfaltová" 0,000*3,000</t>
  </si>
  <si>
    <t>"Místní komunikace asfaltová" ((805,00-799,43)+(875,00-870,68)+(1005,00-995,00)+(1468,86-1320,34)+(1974,69-1727,26))*Rýha_d110</t>
  </si>
  <si>
    <t>"Místní komunikace štěrková" ((84,530-0,000)+(107,70-96,28)+(1727,26-1468,86))*Rýha_d110</t>
  </si>
  <si>
    <t>44</t>
  </si>
  <si>
    <t>184802111</t>
  </si>
  <si>
    <t>Chemické odplevelení před založením kultury nad 20 m2 postřikem na široko v rovině a svahu do 1:5</t>
  </si>
  <si>
    <t>-328065637</t>
  </si>
  <si>
    <t xml:space="preserve">Chemické odplevelení půdy před založením kultury, trávníku nebo zpevněných ploch  o výměře jednotlivě přes 20 m2 v rovině nebo na svahu do 1:5 postřikem na široko</t>
  </si>
  <si>
    <t>https://podminky.urs.cz/item/CS_URS_2021_02/184802111</t>
  </si>
  <si>
    <t>45</t>
  </si>
  <si>
    <t>184802611</t>
  </si>
  <si>
    <t>Chemické odplevelení po založení kultury postřikem na široko v rovině a svahu do 1:5</t>
  </si>
  <si>
    <t>111589007</t>
  </si>
  <si>
    <t xml:space="preserve">Chemické odplevelení po založení kultury  v rovině nebo na svahu do 1:5 postřikem na široko</t>
  </si>
  <si>
    <t>https://podminky.urs.cz/item/CS_URS_2021_02/184802611</t>
  </si>
  <si>
    <t>46</t>
  </si>
  <si>
    <t>451573111</t>
  </si>
  <si>
    <t>Lože pod potrubí otevřený výkop ze štěrkopísku</t>
  </si>
  <si>
    <t>-1560717466</t>
  </si>
  <si>
    <t>Lože pod potrubí, stoky a drobné objekty v otevřeném výkopu z písku a štěrkopísku do 63 mm</t>
  </si>
  <si>
    <t>https://podminky.urs.cz/item/CS_URS_2021_02/451573111</t>
  </si>
  <si>
    <t>Potrubí_d110*Rýha_d110*Tl_lože</t>
  </si>
  <si>
    <t>47</t>
  </si>
  <si>
    <t>462512161</t>
  </si>
  <si>
    <t>Zához z lomového kamene záhozového hmotnost kamenů do 200 kg bez výplně</t>
  </si>
  <si>
    <t>253276083</t>
  </si>
  <si>
    <t>Zához z lomového kamene neupraveného provedený ze břehu nebo z lešení, do sucha nebo do vody záhozového, hmotnost jednotlivých kamenů do 200 kg bez výplně mezer</t>
  </si>
  <si>
    <t>https://podminky.urs.cz/item/CS_URS_2021_02/462512161</t>
  </si>
  <si>
    <t>(93,00-90,30+1,80+1,80)*(0,500+Rýha_d110+0,500)*0,500</t>
  </si>
  <si>
    <t>(260,00-255,00+1,80+1,80)*(0,500+Rýha_d110+0,500)*0,500</t>
  </si>
  <si>
    <t>(913,86-906,00+1,80+1,80)*(0,500+Rýha_d110+0,500)*0,500</t>
  </si>
  <si>
    <t>Komunikace pozemní</t>
  </si>
  <si>
    <t>48</t>
  </si>
  <si>
    <t>564782111</t>
  </si>
  <si>
    <t>Podklad z vibrovaného štěrku VŠ tl 300 mm</t>
  </si>
  <si>
    <t>-824453214</t>
  </si>
  <si>
    <t xml:space="preserve">Podklad nebo kryt z vibrovaného štěrku VŠ  s rozprostřením, vlhčením a zhutněním, po zhutnění tl. 300 mm</t>
  </si>
  <si>
    <t>https://podminky.urs.cz/item/CS_URS_2021_02/564782111</t>
  </si>
  <si>
    <t>Místní komunikace štěrková - poslední vrstva rozšířena o 0,15m na každou stranu od hrany výkopu</t>
  </si>
  <si>
    <t>((84,530-0,000)+(107,70-96,28)+(1727,26-1468,86))*(0,15+Rýha_d110+0,15)</t>
  </si>
  <si>
    <t>49</t>
  </si>
  <si>
    <t>564821112</t>
  </si>
  <si>
    <t>Podklad ze štěrkodrtě ŠD tl 90 mm</t>
  </si>
  <si>
    <t>-842330517</t>
  </si>
  <si>
    <t xml:space="preserve">Podklad ze štěrkodrti ŠD  s rozprostřením a zhutněním, po zhutnění tl. 90 mm</t>
  </si>
  <si>
    <t>https://podminky.urs.cz/item/CS_URS_2021_02/564821112</t>
  </si>
  <si>
    <t>50</t>
  </si>
  <si>
    <t>564861111</t>
  </si>
  <si>
    <t>Podklad ze štěrkodrtě ŠD tl 200 mm</t>
  </si>
  <si>
    <t>573582931</t>
  </si>
  <si>
    <t xml:space="preserve">Podklad ze štěrkodrti ŠD  s rozprostřením a zhutněním, po zhutnění tl. 200 mm</t>
  </si>
  <si>
    <t>https://podminky.urs.cz/item/CS_URS_2021_02/564861111</t>
  </si>
  <si>
    <t>51</t>
  </si>
  <si>
    <t>565135111</t>
  </si>
  <si>
    <t>Asfaltový beton vrstva podkladní ACP 16 (obalované kamenivo OKS) tl 50 mm š do 3 m</t>
  </si>
  <si>
    <t>76560331</t>
  </si>
  <si>
    <t xml:space="preserve">Asfaltový beton vrstva podkladní ACP 16 (obalované kamenivo střednězrnné - OKS)  s rozprostřením a zhutněním v pruhu šířky přes 1,5 do 3 m, po zhutnění tl. 50 mm</t>
  </si>
  <si>
    <t>https://podminky.urs.cz/item/CS_URS_2021_02/565135111</t>
  </si>
  <si>
    <t>52</t>
  </si>
  <si>
    <t>577134111</t>
  </si>
  <si>
    <t>Asfaltový beton vrstva obrusná ACO 11 (ABS) tř. I tl 40 mm š do 3 m z nemodifikovaného asfaltu</t>
  </si>
  <si>
    <t>1244087266</t>
  </si>
  <si>
    <t xml:space="preserve">Asfaltový beton vrstva obrusná ACO 11 (ABS)  s rozprostřením a se zhutněním z nemodifikovaného asfaltu v pruhu šířky do 3 m tř. I, po zhutnění tl. 40 mm</t>
  </si>
  <si>
    <t>https://podminky.urs.cz/item/CS_URS_2021_02/577134111</t>
  </si>
  <si>
    <t>Místní komunikace asfaltová - poslední vrstva rozšířena o 0,15m na každou stranu od hrany výkopu</t>
  </si>
  <si>
    <t>((805,00-799,43)+(875,00-870,68)+(1005,00-995,00)+(1468,86-1320,34)+(1974,69-1727,26))*(0,15+Rýha_d110+0,15)</t>
  </si>
  <si>
    <t>Trubní vedení</t>
  </si>
  <si>
    <t>53</t>
  </si>
  <si>
    <t>857242122</t>
  </si>
  <si>
    <t>Montáž litinových tvarovek jednoosých přírubových otevřený výkop DN 80</t>
  </si>
  <si>
    <t>453687948</t>
  </si>
  <si>
    <t>Montáž litinových tvarovek na potrubí litinovém tlakovém jednoosých na potrubí z trub přírubových v otevřeném výkopu, kanálu nebo v šachtě DN 80</t>
  </si>
  <si>
    <t>https://podminky.urs.cz/item/CS_URS_2021_02/857242122</t>
  </si>
  <si>
    <t>"FF TP DN 80" 5,0+4,0</t>
  </si>
  <si>
    <t>"FFK 90 DN80 - přírubové koleno" 5,00</t>
  </si>
  <si>
    <t>"Lemový nákružek prodloužený d90 PE100 SDR11" 18,00</t>
  </si>
  <si>
    <t>"N prodloužené patkové koleno DN 80" 13,00</t>
  </si>
  <si>
    <t>54</t>
  </si>
  <si>
    <t>28653135</t>
  </si>
  <si>
    <t>nákružek lemový PE 100 SDR11 90mm</t>
  </si>
  <si>
    <t>-1755221863</t>
  </si>
  <si>
    <t>55</t>
  </si>
  <si>
    <t>28653145R</t>
  </si>
  <si>
    <t>příruba otočná PP 90 (DN80) k lemovým nákružkům</t>
  </si>
  <si>
    <t>1679684598</t>
  </si>
  <si>
    <t>56</t>
  </si>
  <si>
    <t>55251820</t>
  </si>
  <si>
    <t>koleno přírubové prodloužené s patkou pro připojení k hydrantu 80/90mm</t>
  </si>
  <si>
    <t>1227978154</t>
  </si>
  <si>
    <t>57</t>
  </si>
  <si>
    <t>55254026</t>
  </si>
  <si>
    <t>koleno 90° přírubové litinové vodovodní Q-kus PN10/40 DN 80</t>
  </si>
  <si>
    <t>-1387734417</t>
  </si>
  <si>
    <t>58</t>
  </si>
  <si>
    <t>55253245</t>
  </si>
  <si>
    <t xml:space="preserve">trouba přírubová litinová vodovodní  PN10/16 DN 80 dl 800mm</t>
  </si>
  <si>
    <t>-963417622</t>
  </si>
  <si>
    <t>59</t>
  </si>
  <si>
    <t>55253241</t>
  </si>
  <si>
    <t xml:space="preserve">trouba přírubová litinová vodovodní  PN10/16 DN 80 dl 500mm</t>
  </si>
  <si>
    <t>-1853689460</t>
  </si>
  <si>
    <t>60</t>
  </si>
  <si>
    <t>857264122</t>
  </si>
  <si>
    <t>Montáž litinových tvarovek odbočných přírubových otevřený výkop DN 100</t>
  </si>
  <si>
    <t>705661789</t>
  </si>
  <si>
    <t>Montáž litinových tvarovek na potrubí litinovém tlakovém odbočných na potrubí z trub přírubových v otevřeném výkopu, kanálu nebo v šachtě DN 100</t>
  </si>
  <si>
    <t>https://podminky.urs.cz/item/CS_URS_2021_02/857264122</t>
  </si>
  <si>
    <t>"T-kus 100/80" 9,00</t>
  </si>
  <si>
    <t>61</t>
  </si>
  <si>
    <t>55253515</t>
  </si>
  <si>
    <t>tvarovka přírubová litinová s přírubovou odbočkou,práškový epoxid tl 250µm T-kus DN 100/80</t>
  </si>
  <si>
    <t>1855987011</t>
  </si>
  <si>
    <t>62</t>
  </si>
  <si>
    <t>871251141</t>
  </si>
  <si>
    <t>Montáž potrubí z PE100 SDR 11 otevřený výkop svařovaných na tupo D 110 x 10,0 mm</t>
  </si>
  <si>
    <t>-867443609</t>
  </si>
  <si>
    <t>Montáž vodovodního potrubí z plastů v otevřeném výkopu z polyetylenu PE 100 svařovaných na tupo SDR 11/PN16 D 110 x 10,0 mm</t>
  </si>
  <si>
    <t>https://podminky.urs.cz/item/CS_URS_2021_02/871251141</t>
  </si>
  <si>
    <t>63</t>
  </si>
  <si>
    <t>28613550</t>
  </si>
  <si>
    <t>potrubí dvouvrstvé PE100 RC SDR11 110x10 dl 100m</t>
  </si>
  <si>
    <t>1248425037</t>
  </si>
  <si>
    <t>2035,5*1,015 'Přepočtené koeficientem množství</t>
  </si>
  <si>
    <t>64</t>
  </si>
  <si>
    <t>871351142</t>
  </si>
  <si>
    <t>Montáž potrubí z PE100 SDR 11 otevřený výkop svařovaných na tupo D 225 x 20,5 mm</t>
  </si>
  <si>
    <t>132827776</t>
  </si>
  <si>
    <t>Montáž vodovodního potrubí z plastů v otevřeném výkopu z polyetylenu PE 100 svařovaných na tupo SDR 11/PN16 D 225 x 20,5 mm</t>
  </si>
  <si>
    <t>https://podminky.urs.cz/item/CS_URS_2021_02/871351142</t>
  </si>
  <si>
    <t>Viz. výkres D.1.23</t>
  </si>
  <si>
    <t>"Chránička d225 PE100 SDR11" 10,00</t>
  </si>
  <si>
    <t>"Chránička d225 PE100 SDR11" 5,000</t>
  </si>
  <si>
    <t>"Chránička d225 PE100 SDR11" 7,500</t>
  </si>
  <si>
    <t>65</t>
  </si>
  <si>
    <t>28613563</t>
  </si>
  <si>
    <t>potrubí dvouvrstvé PE100 RC SDR11 225x20,5 dl 100m</t>
  </si>
  <si>
    <t>621191930</t>
  </si>
  <si>
    <t>22,5*1,015 'Přepočtené koeficientem množství</t>
  </si>
  <si>
    <t>66</t>
  </si>
  <si>
    <t>871393121</t>
  </si>
  <si>
    <t>Montáž kanalizačního potrubí z PVC těsněné gumovým kroužkem otevřený výkop sklon do 20 % DN 400</t>
  </si>
  <si>
    <t>610330042</t>
  </si>
  <si>
    <t>Montáž kanalizačního potrubí z plastů z tvrdého PVC těsněných gumovým kroužkem v otevřeném výkopu ve sklonu do 20 % DN 400</t>
  </si>
  <si>
    <t>https://podminky.urs.cz/item/CS_URS_2021_02/871393121</t>
  </si>
  <si>
    <t>Převedení vod při realizaci pokládky potrubí ve vodním toku</t>
  </si>
  <si>
    <t>6,400*2*3</t>
  </si>
  <si>
    <t>67</t>
  </si>
  <si>
    <t>28611184</t>
  </si>
  <si>
    <t>trubka kanalizační PVC DN 400x6000mm SN10</t>
  </si>
  <si>
    <t>-211127362</t>
  </si>
  <si>
    <t>38,4*1,03 'Přepočtené koeficientem množství</t>
  </si>
  <si>
    <t>68</t>
  </si>
  <si>
    <t>871395811</t>
  </si>
  <si>
    <t>Bourání stávajícího potrubí z PVC nebo PP DN přes 250 do 400</t>
  </si>
  <si>
    <t>709944963</t>
  </si>
  <si>
    <t>Bourání stávajícího potrubí z PVC nebo polypropylenu PP v otevřeném výkopu DN přes 250 do 400</t>
  </si>
  <si>
    <t>https://podminky.urs.cz/item/CS_URS_2021_02/871395811</t>
  </si>
  <si>
    <t>69</t>
  </si>
  <si>
    <t>877251101</t>
  </si>
  <si>
    <t>Montáž elektrospojek na vodovodním potrubí z PE trub d 110</t>
  </si>
  <si>
    <t>1622736053</t>
  </si>
  <si>
    <t>Montáž tvarovek na vodovodním plastovém potrubí z polyetylenu PE 100 elektrotvarovek SDR 11/PN16 spojek, oblouků nebo redukcí d 110</t>
  </si>
  <si>
    <t>https://podminky.urs.cz/item/CS_URS_2021_02/877251101</t>
  </si>
  <si>
    <t>70</t>
  </si>
  <si>
    <t>28615975</t>
  </si>
  <si>
    <t>elektrospojka SDR11 PE 100 PN16 D 110mm</t>
  </si>
  <si>
    <t>1726435765</t>
  </si>
  <si>
    <t>71</t>
  </si>
  <si>
    <t>877251109R</t>
  </si>
  <si>
    <t>Montáž elektrokolen 30° na vodovodním potrubí z PE trub d 110</t>
  </si>
  <si>
    <t>1500495506</t>
  </si>
  <si>
    <t>Montáž tvarovek na vodovodním plastovém potrubí z polyetylenu PE 100 elektrotvarovek SDR 11/PN16 kolen 30° d 110</t>
  </si>
  <si>
    <t>72</t>
  </si>
  <si>
    <t>28615539R</t>
  </si>
  <si>
    <t>elektrokoleno 30° PE 100 PN16 D 110mm</t>
  </si>
  <si>
    <t>-45997056</t>
  </si>
  <si>
    <t>73</t>
  </si>
  <si>
    <t>877251110</t>
  </si>
  <si>
    <t>Montáž elektrokolen 45° na vodovodním potrubí z PE trub d 110</t>
  </si>
  <si>
    <t>2060628941</t>
  </si>
  <si>
    <t>Montáž tvarovek na vodovodním plastovém potrubí z polyetylenu PE 100 elektrotvarovek SDR 11/PN16 kolen 45° d 110</t>
  </si>
  <si>
    <t>https://podminky.urs.cz/item/CS_URS_2021_02/877251110</t>
  </si>
  <si>
    <t>74</t>
  </si>
  <si>
    <t>28614949</t>
  </si>
  <si>
    <t>elektrokoleno 45° PE 100 PN16 D 110mm</t>
  </si>
  <si>
    <t>-581356842</t>
  </si>
  <si>
    <t>75</t>
  </si>
  <si>
    <t>891241112</t>
  </si>
  <si>
    <t>Montáž vodovodních šoupátek otevřený výkop DN 80</t>
  </si>
  <si>
    <t>31328507</t>
  </si>
  <si>
    <t>Montáž vodovodních armatur na potrubí šoupátek nebo klapek uzavíracích v otevřeném výkopu nebo v šachtách s osazením zemní soupravy (bez poklopů) DN 80</t>
  </si>
  <si>
    <t>https://podminky.urs.cz/item/CS_URS_2021_02/891241112</t>
  </si>
  <si>
    <t>76</t>
  </si>
  <si>
    <t>42221323</t>
  </si>
  <si>
    <t>šoupátko pitná voda litina GGG 50 dlouhá stavební dl PN10/16 DN 80x280mm</t>
  </si>
  <si>
    <t>1160598848</t>
  </si>
  <si>
    <t>77</t>
  </si>
  <si>
    <t>42291079</t>
  </si>
  <si>
    <t>souprava zemní pro šoupátka DN 65-80mm Rd 2,0m</t>
  </si>
  <si>
    <t>-1977574746</t>
  </si>
  <si>
    <t>78</t>
  </si>
  <si>
    <t>891247112</t>
  </si>
  <si>
    <t>Montáž hydrantů podzemních DN 80</t>
  </si>
  <si>
    <t>514192503</t>
  </si>
  <si>
    <t>Montáž vodovodních armatur na potrubí hydrantů podzemních (bez osazení poklopů) DN 80</t>
  </si>
  <si>
    <t>https://podminky.urs.cz/item/CS_URS_2021_02/891247112</t>
  </si>
  <si>
    <t>79</t>
  </si>
  <si>
    <t>42273594</t>
  </si>
  <si>
    <t>hydrant podzemní DN 80 PN 16 dvojitý uzávěr s koulí krycí v 1500mm</t>
  </si>
  <si>
    <t>2131357907</t>
  </si>
  <si>
    <t>80</t>
  </si>
  <si>
    <t>891261112</t>
  </si>
  <si>
    <t>Montáž vodovodních šoupátek otevřený výkop DN 100</t>
  </si>
  <si>
    <t>-1561182980</t>
  </si>
  <si>
    <t>Montáž vodovodních armatur na potrubí šoupátek nebo klapek uzavíracích v otevřeném výkopu nebo v šachtách s osazením zemní soupravy (bez poklopů) DN 100</t>
  </si>
  <si>
    <t>https://podminky.urs.cz/item/CS_URS_2021_02/891261112</t>
  </si>
  <si>
    <t>81</t>
  </si>
  <si>
    <t>42221324</t>
  </si>
  <si>
    <t>šoupátko pitná voda litina GGG 50 dlouhá stavební dl PN10/16 DN 100x300mm</t>
  </si>
  <si>
    <t>850160623</t>
  </si>
  <si>
    <t>82</t>
  </si>
  <si>
    <t>42291080</t>
  </si>
  <si>
    <t>souprava zemní pro šoupátka DN 100-150m Rd 2,0m</t>
  </si>
  <si>
    <t>-1907708366</t>
  </si>
  <si>
    <t>83</t>
  </si>
  <si>
    <t>891275447R</t>
  </si>
  <si>
    <t>Zavzdušňovací a odvzdušňovací souprava DN 80 s krycí hloubkou do 1,0m</t>
  </si>
  <si>
    <t>364919083</t>
  </si>
  <si>
    <t>Poznámka k položce:_x000d_
Součástí jsou i kompletní náklady na vybudování podkladního betonvoého bloku dle výkresu D.1.13.</t>
  </si>
  <si>
    <t>84</t>
  </si>
  <si>
    <t>42291452</t>
  </si>
  <si>
    <t>poklop litinový hydrantový DN 80</t>
  </si>
  <si>
    <t>-443330583</t>
  </si>
  <si>
    <t>85</t>
  </si>
  <si>
    <t>56230639R</t>
  </si>
  <si>
    <t>deska podkladová uličního poklopu litinového hydrantového</t>
  </si>
  <si>
    <t>1674926423</t>
  </si>
  <si>
    <t>86</t>
  </si>
  <si>
    <t>892271111</t>
  </si>
  <si>
    <t>Tlaková zkouška vodou potrubí DN 100 nebo 125</t>
  </si>
  <si>
    <t>1950826047</t>
  </si>
  <si>
    <t>Tlakové zkoušky vodou na potrubí DN 100 nebo 125</t>
  </si>
  <si>
    <t>https://podminky.urs.cz/item/CS_URS_2021_02/892271111</t>
  </si>
  <si>
    <t>87</t>
  </si>
  <si>
    <t>892273122</t>
  </si>
  <si>
    <t>Proplach a dezinfekce vodovodního potrubí DN od 80 do 125</t>
  </si>
  <si>
    <t>1737644165</t>
  </si>
  <si>
    <t>https://podminky.urs.cz/item/CS_URS_2021_02/892273122</t>
  </si>
  <si>
    <t>88</t>
  </si>
  <si>
    <t>892372111</t>
  </si>
  <si>
    <t>Zabezpečení konců potrubí DN do 300 při tlakových zkouškách vodou</t>
  </si>
  <si>
    <t>798976400</t>
  </si>
  <si>
    <t>Tlakové zkoušky vodou zabezpečení konců potrubí při tlakových zkouškách DN do 300</t>
  </si>
  <si>
    <t>https://podminky.urs.cz/item/CS_URS_2021_02/892372111</t>
  </si>
  <si>
    <t>"Předpoklad tlakové zkoušky po etapách" 20,000</t>
  </si>
  <si>
    <t>89</t>
  </si>
  <si>
    <t>899300500R</t>
  </si>
  <si>
    <t>Nasunutí potrubní sekce do plastové chráničky d225 jmenovitá světlost nasouvaného potrubí DN d110</t>
  </si>
  <si>
    <t>1234060233</t>
  </si>
  <si>
    <t>Nasunutí potrubní sekce do plastové chráničky d225 jmenovitá světlost nasouvaného potrubí DN d110 včetně kompletního příslušenství</t>
  </si>
  <si>
    <t>90</t>
  </si>
  <si>
    <t>899300501R</t>
  </si>
  <si>
    <t>Záslepka redukovaná pro plastové chráničky d225/d110</t>
  </si>
  <si>
    <t>-174496740</t>
  </si>
  <si>
    <t>Poznámka k položce:_x000d_
Dodávka a montáž</t>
  </si>
  <si>
    <t>91</t>
  </si>
  <si>
    <t>899401112</t>
  </si>
  <si>
    <t>Osazení poklopů litinových šoupátkových</t>
  </si>
  <si>
    <t>1937382890</t>
  </si>
  <si>
    <t>https://podminky.urs.cz/item/CS_URS_2021_02/899401112</t>
  </si>
  <si>
    <t>92</t>
  </si>
  <si>
    <t>42291352</t>
  </si>
  <si>
    <t>poklop litinový šoupátkový pro zemní soupravy osazení do terénu a do vozovky</t>
  </si>
  <si>
    <t>-1494799878</t>
  </si>
  <si>
    <t>93</t>
  </si>
  <si>
    <t>56230637R</t>
  </si>
  <si>
    <t>deska podkladová uličního poklopu litinového ventilkového a šoupatového</t>
  </si>
  <si>
    <t>70725125</t>
  </si>
  <si>
    <t>94</t>
  </si>
  <si>
    <t>899401113</t>
  </si>
  <si>
    <t>Osazení poklopů litinových hydrantových</t>
  </si>
  <si>
    <t>151089402</t>
  </si>
  <si>
    <t>https://podminky.urs.cz/item/CS_URS_2021_02/899401113</t>
  </si>
  <si>
    <t>95</t>
  </si>
  <si>
    <t>890444289</t>
  </si>
  <si>
    <t>96</t>
  </si>
  <si>
    <t>-1749989284</t>
  </si>
  <si>
    <t>97</t>
  </si>
  <si>
    <t>899713111</t>
  </si>
  <si>
    <t>Orientační tabulky na sloupku betonovém nebo ocelovém</t>
  </si>
  <si>
    <t>713503271</t>
  </si>
  <si>
    <t>Orientační tabulky na vodovodních a kanalizačních řadech na sloupku ocelovém nebo betonovém</t>
  </si>
  <si>
    <t>https://podminky.urs.cz/item/CS_URS_2021_02/899713111</t>
  </si>
  <si>
    <t>"Armatury, tvarovky, ostatní body" 31,000</t>
  </si>
  <si>
    <t>"Místa křízení s vodním tokem" 6,000</t>
  </si>
  <si>
    <t>98</t>
  </si>
  <si>
    <t>899721111</t>
  </si>
  <si>
    <t>Signalizační vodič DN do 150 mm na potrubí</t>
  </si>
  <si>
    <t>513565573</t>
  </si>
  <si>
    <t>Signalizační vodič na potrubí DN do 150 mm</t>
  </si>
  <si>
    <t>https://podminky.urs.cz/item/CS_URS_2021_02/899721111</t>
  </si>
  <si>
    <t>99</t>
  </si>
  <si>
    <t>899722111</t>
  </si>
  <si>
    <t>Krytí potrubí z plastů výstražnou fólií z PVC 20 cm</t>
  </si>
  <si>
    <t>-1182431143</t>
  </si>
  <si>
    <t>Krytí potrubí z plastů výstražnou fólií z PVC šířky 20 cm</t>
  </si>
  <si>
    <t>https://podminky.urs.cz/item/CS_URS_2021_02/899722111</t>
  </si>
  <si>
    <t>100</t>
  </si>
  <si>
    <t>919732211</t>
  </si>
  <si>
    <t>Styčná spára napojení nového živičného povrchu na stávající za tepla š 15 mm hl 25 mm s prořezáním</t>
  </si>
  <si>
    <t>-1804226492</t>
  </si>
  <si>
    <t>Styčná pracovní spára při napojení nového živičného povrchu na stávající se zalitím za tepla modifikovanou asfaltovou hmotou s posypem vápenným hydrátem šířky do 15 mm, hloubky do 25 mm včetně prořezání spáry</t>
  </si>
  <si>
    <t>https://podminky.urs.cz/item/CS_URS_2021_02/919732211</t>
  </si>
  <si>
    <t>Předpokládaný rozsah</t>
  </si>
  <si>
    <t>((805,00-799,43)+(875,00-870,68)+(1005,00-995,00)+(1468,86-1320,34)+(1974,69-1727,26))*2</t>
  </si>
  <si>
    <t>2*(0,15+Rýha_d110+0,15)</t>
  </si>
  <si>
    <t>997</t>
  </si>
  <si>
    <t>Přesun sutě</t>
  </si>
  <si>
    <t>101</t>
  </si>
  <si>
    <t>997002511</t>
  </si>
  <si>
    <t>Vodorovné přemístění suti a vybouraných hmot bez naložení ale se složením a urovnáním do 1 km</t>
  </si>
  <si>
    <t>-912996339</t>
  </si>
  <si>
    <t xml:space="preserve">Vodorovné přemístění suti a vybouraných hmot  bez naložení, se složením a hrubým urovnáním na vzdálenost do 1 km</t>
  </si>
  <si>
    <t>https://podminky.urs.cz/item/CS_URS_2021_02/997002511</t>
  </si>
  <si>
    <t>102</t>
  </si>
  <si>
    <t>997002519</t>
  </si>
  <si>
    <t>Příplatek ZKD 1 km přemístění suti a vybouraných hmot</t>
  </si>
  <si>
    <t>-519109682</t>
  </si>
  <si>
    <t xml:space="preserve">Vodorovné přemístění suti a vybouraných hmot  bez naložení, se složením a hrubým urovnáním Příplatek k ceně za každý další i započatý 1 km přes 1 km</t>
  </si>
  <si>
    <t>https://podminky.urs.cz/item/CS_URS_2021_02/997002519</t>
  </si>
  <si>
    <t>Suť_celkem*22</t>
  </si>
  <si>
    <t>103</t>
  </si>
  <si>
    <t>997013871</t>
  </si>
  <si>
    <t xml:space="preserve">Poplatek za uložení stavebního odpadu na recyklační skládce (skládkovné) směsného stavebního a demoličního kód odpadu  17 09 04</t>
  </si>
  <si>
    <t>389953804</t>
  </si>
  <si>
    <t>Poplatek za uložení stavebního odpadu na recyklační skládce (skládkovné) směsného stavebního a demoličního zatříděného do Katalogu odpadů pod kódem 17 09 04</t>
  </si>
  <si>
    <t>https://podminky.urs.cz/item/CS_URS_2021_02/997013871</t>
  </si>
  <si>
    <t>104</t>
  </si>
  <si>
    <t>997221873</t>
  </si>
  <si>
    <t>525617137</t>
  </si>
  <si>
    <t>https://podminky.urs.cz/item/CS_URS_2021_02/997221873</t>
  </si>
  <si>
    <t>105</t>
  </si>
  <si>
    <t>997221875</t>
  </si>
  <si>
    <t>Poplatek za uložení stavebního odpadu na recyklační skládce (skládkovné) asfaltového bez obsahu dehtu zatříděného do Katalogu odpadů pod kódem 17 03 02</t>
  </si>
  <si>
    <t>895785482</t>
  </si>
  <si>
    <t>https://podminky.urs.cz/item/CS_URS_2021_02/997221875</t>
  </si>
  <si>
    <t>998</t>
  </si>
  <si>
    <t>Přesun hmot</t>
  </si>
  <si>
    <t>106</t>
  </si>
  <si>
    <t>998276101</t>
  </si>
  <si>
    <t>Přesun hmot pro trubní vedení z trub z plastických hmot otevřený výkop</t>
  </si>
  <si>
    <t>-596281241</t>
  </si>
  <si>
    <t>Přesun hmot pro trubní vedení hloubené z trub z plastických hmot nebo sklolaminátových pro vodovody nebo kanalizace v otevřeném výkopu dopravní vzdálenost do 15 m</t>
  </si>
  <si>
    <t>https://podminky.urs.cz/item/CS_URS_2021_02/998276101</t>
  </si>
  <si>
    <t>Hloubení_jam</t>
  </si>
  <si>
    <t>Hloubení jam</t>
  </si>
  <si>
    <t>113,88</t>
  </si>
  <si>
    <t>Hloubení_jam_3_r</t>
  </si>
  <si>
    <t>Hloubení jam třída těžitelnosti 3 - ručně</t>
  </si>
  <si>
    <t>6,833</t>
  </si>
  <si>
    <t>Hloubení_jam_3_s</t>
  </si>
  <si>
    <t>Hloubení jam třída těžitelnosti 3 - strojně</t>
  </si>
  <si>
    <t>38,719</t>
  </si>
  <si>
    <t>Hloubení_jam_4_r</t>
  </si>
  <si>
    <t>Hloubení jam třída těžitelnosti 4 - ručně</t>
  </si>
  <si>
    <t>10,249</t>
  </si>
  <si>
    <t>Hloubení_jam_4_s</t>
  </si>
  <si>
    <t>Hloubení jam třída těžitelnosti 4 - strojně</t>
  </si>
  <si>
    <t>58,079</t>
  </si>
  <si>
    <t>2531,842</t>
  </si>
  <si>
    <t>151,911</t>
  </si>
  <si>
    <t>860,826</t>
  </si>
  <si>
    <t>227,866</t>
  </si>
  <si>
    <t>1291,239</t>
  </si>
  <si>
    <t>40,671</t>
  </si>
  <si>
    <t>SO 01.3 - Vodovodní řady</t>
  </si>
  <si>
    <t>16,268</t>
  </si>
  <si>
    <t>24,403</t>
  </si>
  <si>
    <t>Chrániřka</t>
  </si>
  <si>
    <t>,</t>
  </si>
  <si>
    <t>14,206</t>
  </si>
  <si>
    <t>220,41</t>
  </si>
  <si>
    <t>437,95</t>
  </si>
  <si>
    <t>526,82</t>
  </si>
  <si>
    <t>20,7</t>
  </si>
  <si>
    <t>700,761</t>
  </si>
  <si>
    <t>280,304</t>
  </si>
  <si>
    <t>5026,23</t>
  </si>
  <si>
    <t>Potrubí_d90</t>
  </si>
  <si>
    <t>Potrubí d90</t>
  </si>
  <si>
    <t>2449</t>
  </si>
  <si>
    <t>Rýha_d90</t>
  </si>
  <si>
    <t>Šířka rýhy pro potrubí d90</t>
  </si>
  <si>
    <t>0,9</t>
  </si>
  <si>
    <t>Rýha_d90_souběh</t>
  </si>
  <si>
    <t>Šířka rýhy pro potrubí d90 v souběhu s kanalizací</t>
  </si>
  <si>
    <t>0,75</t>
  </si>
  <si>
    <t>Státní komunikace asfaltová</t>
  </si>
  <si>
    <t>950,093</t>
  </si>
  <si>
    <t>SKA_obrus</t>
  </si>
  <si>
    <t>SKA obrus</t>
  </si>
  <si>
    <t>1899,285</t>
  </si>
  <si>
    <t>742,937</t>
  </si>
  <si>
    <t>1611,836</t>
  </si>
  <si>
    <t>1601,644</t>
  </si>
  <si>
    <t>1065,649</t>
  </si>
  <si>
    <t>0,225</t>
  </si>
  <si>
    <t>535,77</t>
  </si>
  <si>
    <t>472,92</t>
  </si>
  <si>
    <t>1658,099</t>
  </si>
  <si>
    <t>236,46</t>
  </si>
  <si>
    <t>1194288221</t>
  </si>
  <si>
    <t>SKA*0,25</t>
  </si>
  <si>
    <t>113107123</t>
  </si>
  <si>
    <t>Odstranění podkladu z kameniva drceného tl přes 200 do 300 mm ručně</t>
  </si>
  <si>
    <t>907994955</t>
  </si>
  <si>
    <t>Odstranění podkladů nebo krytů ručně s přemístěním hmot na skládku na vzdálenost do 3 m nebo s naložením na dopravní prostředek z kameniva hrubého drceného, o tl. vrstvy přes 200 do 300 mm</t>
  </si>
  <si>
    <t>https://podminky.urs.cz/item/CS_URS_2021_02/113107123</t>
  </si>
  <si>
    <t>Ruční odstranění povrchů - předpoklad 25%</t>
  </si>
  <si>
    <t>MKŠ*0,25</t>
  </si>
  <si>
    <t>456948309</t>
  </si>
  <si>
    <t>1507892564</t>
  </si>
  <si>
    <t>SKA*0,75</t>
  </si>
  <si>
    <t>610124547</t>
  </si>
  <si>
    <t>-541403570</t>
  </si>
  <si>
    <t>-1241662946</t>
  </si>
  <si>
    <t>113154234</t>
  </si>
  <si>
    <t>Frézování živičného krytu tl 100 mm pruh š přes 1 do 2 m pl přes 500 do 1000 m2 bez překážek v trase</t>
  </si>
  <si>
    <t>1391561570</t>
  </si>
  <si>
    <t xml:space="preserve">Frézování živičného podkladu nebo krytu  s naložením na dopravní prostředek plochy přes 500 do 1 000 m2 bez překážek v trase pruhu šířky přes 1 m do 2 m, tloušťky vrstvy 100 mm</t>
  </si>
  <si>
    <t>https://podminky.urs.cz/item/CS_URS_2021_02/113154234</t>
  </si>
  <si>
    <t>113154333</t>
  </si>
  <si>
    <t>Frézování živičného krytu tl 50 mm pruh š přes 1 do 2 m pl přes 1000 do 10000 m2 bez překážek v trase</t>
  </si>
  <si>
    <t>1703046686</t>
  </si>
  <si>
    <t xml:space="preserve">Frézování živičného podkladu nebo krytu  s naložením na dopravní prostředek plochy přes 1 000 do 10 000 m2 bez překážek v trase pruhu šířky přes 1 m do 2 m, tloušťky vrstvy 50 mm</t>
  </si>
  <si>
    <t>https://podminky.urs.cz/item/CS_URS_2021_02/113154333</t>
  </si>
  <si>
    <t>-2034653183</t>
  </si>
  <si>
    <t>Druhá část započtena v příslušném objektu kanalizace</t>
  </si>
  <si>
    <t>"Provizorní čerpání při realizaci jílových hrázek" 7,50*2*0,5</t>
  </si>
  <si>
    <t>-910701835</t>
  </si>
  <si>
    <t>"Provizorní čerpání při realizaci jílových hrázek" 48*2*0,5</t>
  </si>
  <si>
    <t>1504378440</t>
  </si>
  <si>
    <t>"Provizorní čerpání při realizaci jílových hrázek" 2,0*2*0,5</t>
  </si>
  <si>
    <t>-2132313804</t>
  </si>
  <si>
    <t>"Řad B" 59,00*Rýha_d90</t>
  </si>
  <si>
    <t>"Řad B-1" 20,00*Rýha_d90</t>
  </si>
  <si>
    <t>"Řad B-1-1" 1,0*Rýha_d90</t>
  </si>
  <si>
    <t>"Řad B-1-2" 2,0*Rýha_d90</t>
  </si>
  <si>
    <t>"Řad B-2" 1,0*Rýha_d90</t>
  </si>
  <si>
    <t>"Řad B-3" 2,0*Rýha_d90</t>
  </si>
  <si>
    <t>"Řad B-4" 16,0*Rýha_d90</t>
  </si>
  <si>
    <t>1194703859</t>
  </si>
  <si>
    <t>131213102</t>
  </si>
  <si>
    <t>Hloubení jam v nesoudržných horninách třídy těžitelnosti I skupiny 3 ručně</t>
  </si>
  <si>
    <t>511870619</t>
  </si>
  <si>
    <t>Hloubení jam ručně zapažených i nezapažených s urovnáním dna do předepsaného profilu a spádu v hornině třídy těžitelnosti I skupiny 3 nesoudržných</t>
  </si>
  <si>
    <t>https://podminky.urs.cz/item/CS_URS_2021_02/131213102</t>
  </si>
  <si>
    <t>131251102</t>
  </si>
  <si>
    <t>Hloubení jam nezapažených v hornině třídy těžitelnosti I skupiny 3 objem do 50 m3 strojně</t>
  </si>
  <si>
    <t>-532897007</t>
  </si>
  <si>
    <t>Hloubení nezapažených jam a zářezů strojně s urovnáním dna do předepsaného profilu a spádu v hornině třídy těžitelnosti I skupiny 3 přes 20 do 50 m3</t>
  </si>
  <si>
    <t>https://podminky.urs.cz/item/CS_URS_2021_02/131251102</t>
  </si>
  <si>
    <t>131313102</t>
  </si>
  <si>
    <t>Hloubení jam v nesoudržných horninách třídy těžitelnosti II skupiny 4 ručně</t>
  </si>
  <si>
    <t>-2142253897</t>
  </si>
  <si>
    <t>Hloubení jam ručně zapažených i nezapažených s urovnáním dna do předepsaného profilu a spádu v hornině třídy těžitelnosti II skupiny 4 nesoudržných</t>
  </si>
  <si>
    <t>https://podminky.urs.cz/item/CS_URS_2021_02/131313102</t>
  </si>
  <si>
    <t>131351103</t>
  </si>
  <si>
    <t>Hloubení jam nezapažených v hornině třídy těžitelnosti II skupiny 4 objem do 100 m3 strojně</t>
  </si>
  <si>
    <t>-1968424655</t>
  </si>
  <si>
    <t>Hloubení nezapažených jam a zářezů strojně s urovnáním dna do předepsaného profilu a spádu v hornině třídy těžitelnosti II skupiny 4 přes 50 do 100 m3</t>
  </si>
  <si>
    <t>https://podminky.urs.cz/item/CS_URS_2021_02/131351103</t>
  </si>
  <si>
    <t>-1792293075</t>
  </si>
  <si>
    <t>-237886681</t>
  </si>
  <si>
    <t>Vodní překážka na řadu B1</t>
  </si>
  <si>
    <t>(31,00-28,070)*Rýha_d90_souběh*(1,650+Tl_lože)</t>
  </si>
  <si>
    <t>Vodní překážka na řadu B4</t>
  </si>
  <si>
    <t>(123,90-120,00)*Rýha_d90_souběh*(1,650+Tl_lože)</t>
  </si>
  <si>
    <t>Úprava břehu pro zřízení kamenného záhozu - předpoklad (druhá polovina započtena v objektu kanalizace)</t>
  </si>
  <si>
    <t>35,000*0,5</t>
  </si>
  <si>
    <t>-585819937</t>
  </si>
  <si>
    <t>1941461760</t>
  </si>
  <si>
    <t>-1179459442</t>
  </si>
  <si>
    <t>327306559</t>
  </si>
  <si>
    <t>315619233</t>
  </si>
  <si>
    <t>"Potrubí d90" 1457,500+498,500+6,000+48,000+22,000+28,000+389,000</t>
  </si>
  <si>
    <t>"Potrubí d110" 0,000</t>
  </si>
  <si>
    <t>"Průměrná hloubka řadu B ve staničení 0,0000-120,330" 1,965</t>
  </si>
  <si>
    <t>"Průměrná hloubka řadu B ve staničení 120,33-1457,50" 1,600</t>
  </si>
  <si>
    <t>"Průměrná hloubka řadu B-1" 1,650</t>
  </si>
  <si>
    <t>"Průměrná hloubka řadu B-1-1" 1,600</t>
  </si>
  <si>
    <t>"Průměrná hloubka řadu B-1-2" 1,600</t>
  </si>
  <si>
    <t>"Průměrná hloubka řadu B-2" 1,600</t>
  </si>
  <si>
    <t>"Průměrná hloubka řadu B-3" 1,600</t>
  </si>
  <si>
    <t>"Průměrná hloubka řadu B-4 ve staničení 0,0000-94,1700" 1,650</t>
  </si>
  <si>
    <t>"Průměrná hloubka řadu B-4 ve staničení 94,170-389,000" 1,600</t>
  </si>
  <si>
    <t>"Šířka rýhy pro potrubí PE d90" 0,10+0,70+0,10</t>
  </si>
  <si>
    <t>"Šířka rýhy pro potrubí PE d90 ve sdružené výkopu s kanalizací" 0,10+0,55+0,10</t>
  </si>
  <si>
    <t>Řad B</t>
  </si>
  <si>
    <t>(120,330-0,0000)*Rýha_d90*(1,965+Tl_lože)</t>
  </si>
  <si>
    <t>(1457,50-120,33)*Rýha_d90_souběh*(1,600+Tl_lože)</t>
  </si>
  <si>
    <t>Řad B-1</t>
  </si>
  <si>
    <t>498,500*Rýha_d90_souběh*(1,650+Tl_lože)</t>
  </si>
  <si>
    <t>Řad B-1-1</t>
  </si>
  <si>
    <t>6,000*Rýha_d90*(1,600+Tl_lože)</t>
  </si>
  <si>
    <t>Řad B-1-2</t>
  </si>
  <si>
    <t>48,000*Rýha_d90_souběh*(1,600+Tl_lože)</t>
  </si>
  <si>
    <t>Řad B-2</t>
  </si>
  <si>
    <t>22,000*Rýha_d90_souběh*(1,600+Tl_lože)</t>
  </si>
  <si>
    <t>Řad B-3</t>
  </si>
  <si>
    <t>28,000*Rýha_d90_souběh*(1,600+Tl_lože)</t>
  </si>
  <si>
    <t>Řad B-4</t>
  </si>
  <si>
    <t>(94,1700-0,0000)*Rýha_d90_souběh*(1,650+Tl_lože)</t>
  </si>
  <si>
    <t>(389,000-94,170)*Rýha_d90*(1,650+Tl_lože)</t>
  </si>
  <si>
    <t>Odpočet mocnosti komunikace Řad B</t>
  </si>
  <si>
    <t>"Státní komunikace asfaltová" -(1457,50-441,00)*Rýha_d90_souběh*Tl_kom_SA</t>
  </si>
  <si>
    <t>"Místní komunikace asfaltová" -(441,00-38,00)*Rýha_d90_souběh*Tl_kom_MA</t>
  </si>
  <si>
    <t>"Místní komunikace štěrková" -(38,00-15,00)*Rýha_d90*Tl_kom_MŠ</t>
  </si>
  <si>
    <t>"Travnaté plochy,zemědělský pozemek" -(15,00-0,00)*Rýha_d90*Tl_zeleň</t>
  </si>
  <si>
    <t>Odpočet mocnosti komunikace Řad B-1</t>
  </si>
  <si>
    <t>"Státní komunikace asfaltová" -((114,580-0,000)+(397,93-308,72))*Rýha_d90_souběh*Tl_kom_SA</t>
  </si>
  <si>
    <t>"Místní komunikace asfaltová" -(498,50-397,93)*Rýha_d90_souběh*Tl_kom_MA</t>
  </si>
  <si>
    <t>"Místní komunikace štěrková" -0,000</t>
  </si>
  <si>
    <t>"Travnaté plochy,zemědělský pozemek" -((120,000-114,580)+(308,72-123,900))*Rýha_d90_souběh*Tl_zeleň</t>
  </si>
  <si>
    <t>Vodní překážka ve staničení 120,000-123,900</t>
  </si>
  <si>
    <t>Odpočet mocnosti komunikace Řad B-1-1</t>
  </si>
  <si>
    <t>"Státní komunikace asfaltová" -(3,00-0,00)*Rýha_d90*Tl_kom_SA</t>
  </si>
  <si>
    <t>"Místní komunikace asfaltová" -0,000</t>
  </si>
  <si>
    <t>"Travnaté plochy,zemědělský pozemek" -(6,00-3,00)*Rýha_d90*Tl_zeleň</t>
  </si>
  <si>
    <t>Odpočet mocnosti komunikace Řad B-1-2</t>
  </si>
  <si>
    <t>"Státní komunikace asfaltová" -(30,00-0,00)*Rýha_d90_souběh*Tl_kom_SA</t>
  </si>
  <si>
    <t>"Místní komunikace asfaltová" -(48,00-30,00)*Rýha_d90_souběh*Tl_kom_MA</t>
  </si>
  <si>
    <t>"Travnaté plochy,zemědělský pozemek" -0,000</t>
  </si>
  <si>
    <t>Odpočet mocnosti komunikace Řad B-2</t>
  </si>
  <si>
    <t>"Státní komunikace asfaltová" -0,000</t>
  </si>
  <si>
    <t>"Místní komunikace asfaltová" -(2,00-0,00)*Rýha_d90_souběh*Tl_kom_MA</t>
  </si>
  <si>
    <t>"Travnaté plochy,zemědělský pozemek" -(22,00-2,00)*Rýha_d90_souběh*Tl_zeleň</t>
  </si>
  <si>
    <t>Odpočet mocnosti komunikace Řad B-3</t>
  </si>
  <si>
    <t>"Státní komunikace asfaltová" - (3,50-0,00)*Rýha_d90_souběh*Tl_kom_SA</t>
  </si>
  <si>
    <t>"Travnaté plochy,zemědělský pozemek" -(28,00-3,50)*Rýha_d90_souběh*Tl_zeleň</t>
  </si>
  <si>
    <t>Odpočet mocnosti komunikace Řad B-4</t>
  </si>
  <si>
    <t>"Státní komunikace asfaltová" -(9,40-0,00)*Rýha_d90_souběh*Tl_kom_SA</t>
  </si>
  <si>
    <t>"Místní komunikace asfaltová" -((27,11-9,40)*Rýha_d90_souběh*Tl_kom_MA+(69,55-32,53))*Rýha_d90*Tl_kom_MA</t>
  </si>
  <si>
    <t>"Travnaté plochy,zemědělský pozemek" -((28,07-27,11)*Rýha_d90_souběh*Tl_zeleň)-((32,53-31,00)+(378,90-69,55)*Rýha_d90*Tl_zeleň)</t>
  </si>
  <si>
    <t>Vodní překážka ve staničení 28,070-31,000</t>
  </si>
  <si>
    <t>Hloubení jam pro redukční šachty</t>
  </si>
  <si>
    <t>(0,500+0,300+2,050+0,300+0,500)*(0,500+0,300+0,650+0,350+0,300+0,500)*3,00*4</t>
  </si>
  <si>
    <t>"Hloubení jam třída těžitelnosti 3 - 40%, strojně 85%" Hloubení_jam*0,40*0,85</t>
  </si>
  <si>
    <t>"Hloubení jam třída těžitelnosti 3 - 40%, ručně 15%" Hloubení_jam*0,40*0,15</t>
  </si>
  <si>
    <t>"Hloubení jam třída těžitelnosti 4 - 60%, strojně 85%" Hloubení_jam*0,60*0,85</t>
  </si>
  <si>
    <t>"Hloubení jam třída těžitelnosti 4 - 60%, ručně 15%" Hloubení_jam*0,60*0,15</t>
  </si>
  <si>
    <t>"Předpoklad 25%" (Hloubení_rýh_3_s+Hloubení_rýh_4_s+Hloubení_jam_3_s+Hloubení_jam_4_s)*0,25</t>
  </si>
  <si>
    <t>-1397478437</t>
  </si>
  <si>
    <t>(120,330-0,0000)*(1,965+Tl_lože)*2</t>
  </si>
  <si>
    <t>(1457,50-120,33)*(1,600+Tl_lože)</t>
  </si>
  <si>
    <t>498,500*(1,650+Tl_lože)</t>
  </si>
  <si>
    <t>6,000*(1,600+Tl_lože)*2</t>
  </si>
  <si>
    <t>48,000*(1,600+Tl_lože)</t>
  </si>
  <si>
    <t>22,000*(1,600+Tl_lože)</t>
  </si>
  <si>
    <t>28,000*(1,600+Tl_lože)</t>
  </si>
  <si>
    <t>(94,1700-0,0000)*(1,650+Tl_lože)</t>
  </si>
  <si>
    <t>(389,000-94,170)*(1,650+Tl_lože)*2</t>
  </si>
  <si>
    <t>432585208</t>
  </si>
  <si>
    <t>1652848749</t>
  </si>
  <si>
    <t>Hloubení_rýh_3_s+Hloubení_rýh_3_r+Hloubení_jam_3_s+Hloubení_jam_3_r</t>
  </si>
  <si>
    <t>2022186906</t>
  </si>
  <si>
    <t>Hloubení_rýh_4_s+Hloubení_rýh_4_r+Hloubení_jam_4_s+Hloubení_jam_4_r</t>
  </si>
  <si>
    <t>1494740902</t>
  </si>
  <si>
    <t>-1608511213</t>
  </si>
  <si>
    <t>408955918</t>
  </si>
  <si>
    <t>(Hloubení_jam_4_s+Hloubení_jam_4_r)*1,00</t>
  </si>
  <si>
    <t>1600836558</t>
  </si>
  <si>
    <t>1966071832</t>
  </si>
  <si>
    <t>1606333090</t>
  </si>
  <si>
    <t>-812744766</t>
  </si>
  <si>
    <t>1180446864</t>
  </si>
  <si>
    <t>-192313242</t>
  </si>
  <si>
    <t>Hloubení_rýh+Hloubení_jam</t>
  </si>
  <si>
    <t>1786042787</t>
  </si>
  <si>
    <t>(0,8*0,8*0,5+0,5*0,8+0,8*0,8*0,5)*2*(123,900-120,000)</t>
  </si>
  <si>
    <t>(0,8*0,8*0,5+0,5*0,8+0,8*0,8*0,5)*2*(31,000-28,070)</t>
  </si>
  <si>
    <t>1439421140</t>
  </si>
  <si>
    <t>14,206*1,85</t>
  </si>
  <si>
    <t>63485386</t>
  </si>
  <si>
    <t>"Odpočet potrubí d90" -3,14*0,045*0,045*Potrubí_d90</t>
  </si>
  <si>
    <t>"Odpočet redukčních šachet" -1,600*2,650*3,00*4</t>
  </si>
  <si>
    <t>1249959088</t>
  </si>
  <si>
    <t>2116175742</t>
  </si>
  <si>
    <t>-636125733</t>
  </si>
  <si>
    <t>Potrubí_d90*Rýha_d90_souběh*(0,090+0,300)</t>
  </si>
  <si>
    <t>913413290</t>
  </si>
  <si>
    <t>1914649591</t>
  </si>
  <si>
    <t>-1342616732</t>
  </si>
  <si>
    <t>-815872809</t>
  </si>
  <si>
    <t>236,46*0,02 'Přepočtené koeficientem množství</t>
  </si>
  <si>
    <t>1961854297</t>
  </si>
  <si>
    <t>Komunikace Řad B</t>
  </si>
  <si>
    <t>"Travnaté plochy,zemědělský pozemek" (15,00-0,00)*Rýha_d90</t>
  </si>
  <si>
    <t>Komunikace Řad B-1</t>
  </si>
  <si>
    <t>"Travnaté plochy,zemědělský pozemek" ((120,000-114,580)+(308,72-123,900))*Rýha_d90_souběh</t>
  </si>
  <si>
    <t>Komunikace Řad B-1-1</t>
  </si>
  <si>
    <t>"Travnaté plochy,zemědělský pozemek" (6,00-3,00)*Rýha_d90</t>
  </si>
  <si>
    <t>Komunikace Řad B-1-2</t>
  </si>
  <si>
    <t>"Travnaté plochy,zemědělský pozemek" 0,000</t>
  </si>
  <si>
    <t>Komunikace Řad B-2</t>
  </si>
  <si>
    <t>"Travnaté plochy,zemědělský pozemek" (22,00-2,00)*Rýha_d90_souběh</t>
  </si>
  <si>
    <t>Komunikace Řad B-3</t>
  </si>
  <si>
    <t>"Travnaté plochy,zemědělský pozemek" (28,00-3,50)*Rýha_d90_souběh</t>
  </si>
  <si>
    <t>Komunikace Řad B-4</t>
  </si>
  <si>
    <t>"Travnaté plochy,zemědělský pozemek" ((28,07-27,11)*Rýha_d90_souběh)+((32,53-31,00)+(378,90-69,55)*Rýha_d90)</t>
  </si>
  <si>
    <t>258727636</t>
  </si>
  <si>
    <t>"Státní komunikace asfaltová" (1457,50-441,00)*Rýha_d90_souběh</t>
  </si>
  <si>
    <t>"Místní komunikace asfaltová" (441,00-38,00)*Rýha_d90_souběh</t>
  </si>
  <si>
    <t>"Místní komunikace štěrková" (38,00-15,00)*Rýha_d90</t>
  </si>
  <si>
    <t>"Státní komunikace asfaltová" ((114,580-0,000)+(397,93-308,72))*Rýha_d90_souběh</t>
  </si>
  <si>
    <t>"Místní komunikace asfaltová" (498,50-397,93)*Rýha_d90_souběh</t>
  </si>
  <si>
    <t>"Místní komunikace štěrková" 0,000</t>
  </si>
  <si>
    <t>"Státní komunikace asfaltová" (3,00-0,00)*Rýha_d90</t>
  </si>
  <si>
    <t>"Místní komunikace asfaltová" 0,000</t>
  </si>
  <si>
    <t>"Státní komunikace asfaltová" (30,00-0,00)*Rýha_d90_souběh</t>
  </si>
  <si>
    <t>"Místní komunikace asfaltová" (48,00-30,00)*Rýha_d90_souběh</t>
  </si>
  <si>
    <t>"Státní komunikace asfaltová" 0,000</t>
  </si>
  <si>
    <t>"Místní komunikace asfaltová" (2,00-0,00)*Rýha_d90_souběh</t>
  </si>
  <si>
    <t>"Státní komunikace asfaltová" (3,50-0,00)*Rýha_d90_souběh</t>
  </si>
  <si>
    <t>"Státní komunikace asfaltová" (9,40-0,00)*Rýha_d90_souběh</t>
  </si>
  <si>
    <t>"Místní komunikace asfaltová" ((27,11-9,40)*Rýha_d90_souběh+(69,55-32,53))*Rýha_d90</t>
  </si>
  <si>
    <t xml:space="preserve">"Státní komunikace asfaltová"  762,375+152,843+2,700+22,500+2,625+7,050</t>
  </si>
  <si>
    <t>"Místní komunikace asfaltová" 302,250+75,428+13,500+1,500+45,272</t>
  </si>
  <si>
    <t>"Místní komunikace štěrková" 20,700</t>
  </si>
  <si>
    <t>2096680356</t>
  </si>
  <si>
    <t>-249821498</t>
  </si>
  <si>
    <t>1977516486</t>
  </si>
  <si>
    <t>Potrubí_d90*Rýha_d90*Tl_lože</t>
  </si>
  <si>
    <t>1796779943</t>
  </si>
  <si>
    <t>(123,900-120,000+1,80+1,80)*(0,500+Rýha_d90_souběh)*0,500</t>
  </si>
  <si>
    <t>(31,000-28,07000+1,80+1,80)*(0,500+Rýha_d90_souběh)*0,500</t>
  </si>
  <si>
    <t>-154487922</t>
  </si>
  <si>
    <t>"Místní komunikace štěrková" (38,00-15,00)*(0,15+Rýha_d90)</t>
  </si>
  <si>
    <t>-1213164249</t>
  </si>
  <si>
    <t>564851111</t>
  </si>
  <si>
    <t>Podklad ze štěrkodrtě ŠD tl 150 mm</t>
  </si>
  <si>
    <t>547934723</t>
  </si>
  <si>
    <t xml:space="preserve">Podklad ze štěrkodrti ŠD  s rozprostřením a zhutněním, po zhutnění tl. 150 mm</t>
  </si>
  <si>
    <t>https://podminky.urs.cz/item/CS_URS_2021_02/564851111</t>
  </si>
  <si>
    <t>Státní komunikace asfaltová - předpoklad - provizorní zásyp rýh pro zajištění provozu</t>
  </si>
  <si>
    <t>812483045</t>
  </si>
  <si>
    <t>1070150420</t>
  </si>
  <si>
    <t>-1393406077</t>
  </si>
  <si>
    <t>"Místní komunikace asfaltová" (441,00-38,00)*(0,15+Rýha_d90_souběh)</t>
  </si>
  <si>
    <t>"Místní komunikace asfaltová" (498,50-397,93)*(0,15+Rýha_d90_souběh)</t>
  </si>
  <si>
    <t>"Místní komunikace asfaltová" (48,00-30,00)*(0,15+Rýha_d90_souběh)</t>
  </si>
  <si>
    <t>"Místní komunikace asfaltová" (2,00-0,00)*(0,15+Rýha_d90_souběh)</t>
  </si>
  <si>
    <t>"Místní komunikace asfaltová" ((27,11-9,40)*(0,15+Rýha_d90_souběh)+(69,55-32,53))*(0,15+Rýha_d90)</t>
  </si>
  <si>
    <t>577144111</t>
  </si>
  <si>
    <t>Asfaltový beton vrstva obrusná ACO 11 (ABS) tř. I tl 50 mm š do 3 m z nemodifikovaného asfaltu</t>
  </si>
  <si>
    <t>-1529808020</t>
  </si>
  <si>
    <t xml:space="preserve">Asfaltový beton vrstva obrusná ACO 11 (ABS)  s rozprostřením a se zhutněním z nemodifikovaného asfaltu v pruhu šířky do 3 m tř. I, po zhutnění tl. 50 mm</t>
  </si>
  <si>
    <t>https://podminky.urs.cz/item/CS_URS_2021_02/577144111</t>
  </si>
  <si>
    <t>Státní komunikace asfaltová - poslední vrstva rozšířena na celou šířku jízdního pruhu - předpoklad 3,0m</t>
  </si>
  <si>
    <t>Polovina množství je v objektu Vodovodu a druhá polovina v objektu Kanalizace</t>
  </si>
  <si>
    <t>"Státní komunikace asfaltová" (1457,50-441,00)*1,50</t>
  </si>
  <si>
    <t>"Státní komunikace asfaltová" ((114,580-0,000)+(397,93-308,72))*1,50</t>
  </si>
  <si>
    <t>"Státní komunikace asfaltová" (3,00-0,00)*1,50</t>
  </si>
  <si>
    <t>"Státní komunikace asfaltová" (30,00-0,00)*1,50</t>
  </si>
  <si>
    <t>"Státní komunikace asfaltová" 0,000*1,50</t>
  </si>
  <si>
    <t>"Státní komunikace asfaltová" (3,50-0,00)*1,50</t>
  </si>
  <si>
    <t>"Státní komunikace asfaltová" (9,40-0,00)*1,50</t>
  </si>
  <si>
    <t>577144222R</t>
  </si>
  <si>
    <t>Provedení obrusné vrstvy pro zimní provoz včetně odfrézování</t>
  </si>
  <si>
    <t>-1353261428</t>
  </si>
  <si>
    <t>577146111</t>
  </si>
  <si>
    <t>Asfaltový beton vrstva ložní ACL 22 (ABVH) tl 50 mm š do 3 m z nemodifikovaného asfaltu</t>
  </si>
  <si>
    <t>-205640136</t>
  </si>
  <si>
    <t xml:space="preserve">Asfaltový beton vrstva ložní ACL 22 (ABVH)  s rozprostřením a zhutněním z nemodifikovaného asfaltu v pruhu šířky do 3 m, po zhutnění tl. 50 mm</t>
  </si>
  <si>
    <t>https://podminky.urs.cz/item/CS_URS_2021_02/577146111</t>
  </si>
  <si>
    <t>2099697262</t>
  </si>
  <si>
    <t>"FF TP DN 80" 16,000</t>
  </si>
  <si>
    <t>"FFK 90 DN 80 - přírubové koleno" 1,00</t>
  </si>
  <si>
    <t>"FFK DN 80 30°" 3,00</t>
  </si>
  <si>
    <t>"FFK DN 80 45°" 1,00</t>
  </si>
  <si>
    <t>"Lemový nákružek prodloužený d90 PE100 SDR11" 42,00</t>
  </si>
  <si>
    <t>"Příruba otočná d90 DN80" 42,00</t>
  </si>
  <si>
    <t>1213661505</t>
  </si>
  <si>
    <t>-1223378139</t>
  </si>
  <si>
    <t>-1302863936</t>
  </si>
  <si>
    <t>785383312</t>
  </si>
  <si>
    <t>55253996</t>
  </si>
  <si>
    <t>koleno přírubové z tvárné litiny,práškový epoxid tl 250µm FFK-kus DN 80- 30°</t>
  </si>
  <si>
    <t>-1524907498</t>
  </si>
  <si>
    <t>55254011</t>
  </si>
  <si>
    <t>koleno přírubové z tvárné litiny,práškový epoxid tl 250µm FFK-kus DN 80- 45°</t>
  </si>
  <si>
    <t>-1704375792</t>
  </si>
  <si>
    <t>-1036617980</t>
  </si>
  <si>
    <t>857244122</t>
  </si>
  <si>
    <t>Montáž litinových tvarovek odbočných přírubových otevřený výkop DN 80</t>
  </si>
  <si>
    <t>-641008034</t>
  </si>
  <si>
    <t>Montáž litinových tvarovek na potrubí litinovém tlakovém odbočných na potrubí z trub přírubových v otevřeném výkopu, kanálu nebo v šachtě DN 80</t>
  </si>
  <si>
    <t>https://podminky.urs.cz/item/CS_URS_2021_02/857244122</t>
  </si>
  <si>
    <t>"T-kus 80/80" 15,00</t>
  </si>
  <si>
    <t>55253510</t>
  </si>
  <si>
    <t>tvarovka přírubová litinová vodovodní s přírubovou odbočkou PN10/40 T-kus DN 80/80</t>
  </si>
  <si>
    <t>-1241542836</t>
  </si>
  <si>
    <t>862324178R</t>
  </si>
  <si>
    <t>Provedení prefabrikované redukční šachty včetně vystrojení</t>
  </si>
  <si>
    <t>737695803</t>
  </si>
  <si>
    <t>Poznámka k položce:_x000d_
Součástí je i podkladová deska a lože.</t>
  </si>
  <si>
    <t>871241141</t>
  </si>
  <si>
    <t>Montáž potrubí z PE100 SDR 11 otevřený výkop svařovaných na tupo D 90 x 8,2 mm</t>
  </si>
  <si>
    <t>1953510809</t>
  </si>
  <si>
    <t>Montáž vodovodního potrubí z plastů v otevřeném výkopu z polyetylenu PE 100 svařovaných na tupo SDR 11/PN16 D 90 x 8,2 mm</t>
  </si>
  <si>
    <t>https://podminky.urs.cz/item/CS_URS_2021_02/871241141</t>
  </si>
  <si>
    <t>28613556</t>
  </si>
  <si>
    <t>potrubí dvouvrstvé PE100 RC SDR11 90x8,2 dl 12m</t>
  </si>
  <si>
    <t>1167506505</t>
  </si>
  <si>
    <t>2449*1,015 'Přepočtené koeficientem množství</t>
  </si>
  <si>
    <t>871321141</t>
  </si>
  <si>
    <t>Montáž potrubí z PE100 SDR 11 otevřený výkop svařovaných na tupo D 160 x 14,6 mm</t>
  </si>
  <si>
    <t>-1976124369</t>
  </si>
  <si>
    <t>Montáž vodovodního potrubí z plastů v otevřeném výkopu z polyetylenu PE 100 svařovaných na tupo SDR 11/PN16 D 160 x 14,6 mm</t>
  </si>
  <si>
    <t>https://podminky.urs.cz/item/CS_URS_2021_02/871321141</t>
  </si>
  <si>
    <t>"Chránička d225 PE100 SDR11" 6,000</t>
  </si>
  <si>
    <t>28613560</t>
  </si>
  <si>
    <t>potrubí dvouvrstvé PE100 RC SDR11 160x14,6 dl 12m</t>
  </si>
  <si>
    <t>741884504</t>
  </si>
  <si>
    <t>11*1,015 'Přepočtené koeficientem množství</t>
  </si>
  <si>
    <t>304948211</t>
  </si>
  <si>
    <t>6,400*2*1</t>
  </si>
  <si>
    <t>-1852284709</t>
  </si>
  <si>
    <t>12,8*1,03 'Přepočtené koeficientem množství</t>
  </si>
  <si>
    <t>-1735627709</t>
  </si>
  <si>
    <t>Druhý část množství je součástí příslušného objektu kanalizace</t>
  </si>
  <si>
    <t>7,500*2*1*0,5</t>
  </si>
  <si>
    <t>877241101</t>
  </si>
  <si>
    <t>Montáž elektrospojek na vodovodním potrubí z PE trub d 90</t>
  </si>
  <si>
    <t>238754838</t>
  </si>
  <si>
    <t>Montáž tvarovek na vodovodním plastovém potrubí z polyetylenu PE 100 elektrotvarovek SDR 11/PN16 spojek, oblouků nebo redukcí d 90</t>
  </si>
  <si>
    <t>https://podminky.urs.cz/item/CS_URS_2021_02/877241101</t>
  </si>
  <si>
    <t>28615974</t>
  </si>
  <si>
    <t>elektrospojka SDR11 PE 100 PN16 D 90mm</t>
  </si>
  <si>
    <t>-2062410994</t>
  </si>
  <si>
    <t>877241110</t>
  </si>
  <si>
    <t>Montáž elektrokolen 45° na vodovodním potrubí z PE trub d 90</t>
  </si>
  <si>
    <t>1074235785</t>
  </si>
  <si>
    <t>Montáž tvarovek na vodovodním plastovém potrubí z polyetylenu PE 100 elektrotvarovek SDR 11/PN16 kolen 45° d 90</t>
  </si>
  <si>
    <t>https://podminky.urs.cz/item/CS_URS_2021_02/877241110</t>
  </si>
  <si>
    <t>28614948</t>
  </si>
  <si>
    <t>elektrokoleno 45° PE 100 PN16 D 90mm</t>
  </si>
  <si>
    <t>324032742</t>
  </si>
  <si>
    <t>877241113</t>
  </si>
  <si>
    <t>Montáž elektro T-kusů na vodovodním potrubí z PE trub d 90</t>
  </si>
  <si>
    <t>-1689124981</t>
  </si>
  <si>
    <t>Montáž tvarovek na vodovodním plastovém potrubí z polyetylenu PE 100 elektrotvarovek SDR 11/PN16 T-kusů d 90</t>
  </si>
  <si>
    <t>https://podminky.urs.cz/item/CS_URS_2021_02/877241113</t>
  </si>
  <si>
    <t>28614960</t>
  </si>
  <si>
    <t>elektrotvarovka T-kus rovnoramenný PE 100 PN16 D 90mm</t>
  </si>
  <si>
    <t>1129968418</t>
  </si>
  <si>
    <t>877241118</t>
  </si>
  <si>
    <t>Montáž elektrozáslepek na vodovodním potrubí z PE trub d 90</t>
  </si>
  <si>
    <t>-1158700353</t>
  </si>
  <si>
    <t>Montáž tvarovek na vodovodním plastovém potrubí z polyetylenu PE 100 elektrotvarovek SDR 11/PN16 záslepek d 90</t>
  </si>
  <si>
    <t>https://podminky.urs.cz/item/CS_URS_2021_02/877241118</t>
  </si>
  <si>
    <t>28615025</t>
  </si>
  <si>
    <t>elektrozáslepka SDR11 PE 100 PN16 D 90mm KIT</t>
  </si>
  <si>
    <t>1700918245</t>
  </si>
  <si>
    <t>877251108R</t>
  </si>
  <si>
    <t>Montáž elektrokolen 30° na vodovodním potrubí z PE trub d 90</t>
  </si>
  <si>
    <t>-1843284369</t>
  </si>
  <si>
    <t>28615538R</t>
  </si>
  <si>
    <t>elektrokoleno 30° PE 100 PN16 D 90mm</t>
  </si>
  <si>
    <t>-2020587272</t>
  </si>
  <si>
    <t>506743422</t>
  </si>
  <si>
    <t>-1242386041</t>
  </si>
  <si>
    <t>1811441697</t>
  </si>
  <si>
    <t>1442402086</t>
  </si>
  <si>
    <t>-1476224727</t>
  </si>
  <si>
    <t>891247212</t>
  </si>
  <si>
    <t>Montáž hydrantů nadzemních DN 80</t>
  </si>
  <si>
    <t>2025624200</t>
  </si>
  <si>
    <t>Montáž vodovodních armatur na potrubí hydrantů nadzemních DN 80</t>
  </si>
  <si>
    <t>https://podminky.urs.cz/item/CS_URS_2021_02/891247212</t>
  </si>
  <si>
    <t>42273680</t>
  </si>
  <si>
    <t>hydrant nadzemní litinový tuhý DN 80 PN 16 dvojitý uzávěr s koulí krycí v 1000mm</t>
  </si>
  <si>
    <t>1797851296</t>
  </si>
  <si>
    <t>892241111</t>
  </si>
  <si>
    <t>Tlaková zkouška vodou potrubí DN do 80</t>
  </si>
  <si>
    <t>507919573</t>
  </si>
  <si>
    <t>Tlakové zkoušky vodou na potrubí DN do 80</t>
  </si>
  <si>
    <t>https://podminky.urs.cz/item/CS_URS_2021_02/892241111</t>
  </si>
  <si>
    <t>-241778248</t>
  </si>
  <si>
    <t>-658763755</t>
  </si>
  <si>
    <t>Předpoklad tlakové zkoušky po etapách</t>
  </si>
  <si>
    <t>"Řad B" 15,0</t>
  </si>
  <si>
    <t>"Řad B-1" 5,0</t>
  </si>
  <si>
    <t>"Řad B-1-1" 1,0</t>
  </si>
  <si>
    <t>"Řad B-1-2" 1,0</t>
  </si>
  <si>
    <t>"Řad B-2" 1,0</t>
  </si>
  <si>
    <t>"Řad B-3" 1,0</t>
  </si>
  <si>
    <t>"Řad B-4" 4,0</t>
  </si>
  <si>
    <t>899300497R</t>
  </si>
  <si>
    <t>Záslepka redukovaná pro plastové chráničky d160/d90</t>
  </si>
  <si>
    <t>-1721168009</t>
  </si>
  <si>
    <t>899300499R</t>
  </si>
  <si>
    <t>Nasunutí potrubní sekce do plastové chráničky d160 jmenovitá světlost nasouvaného potrubí DN d90</t>
  </si>
  <si>
    <t>331351682</t>
  </si>
  <si>
    <t>Nasunutí potrubní sekce do plastové chráničky d160 jmenovitá světlost nasouvaného potrubí DN d90 včetně kompletního příslušenství</t>
  </si>
  <si>
    <t>2068300538</t>
  </si>
  <si>
    <t>530083221</t>
  </si>
  <si>
    <t>-842883295</t>
  </si>
  <si>
    <t>107</t>
  </si>
  <si>
    <t>2119682394</t>
  </si>
  <si>
    <t>108</t>
  </si>
  <si>
    <t>24493809</t>
  </si>
  <si>
    <t>109</t>
  </si>
  <si>
    <t>70435504</t>
  </si>
  <si>
    <t>110</t>
  </si>
  <si>
    <t>-779835045</t>
  </si>
  <si>
    <t>"Místa křízení s vodním tokem" 4,000</t>
  </si>
  <si>
    <t>111</t>
  </si>
  <si>
    <t>-882296272</t>
  </si>
  <si>
    <t>112</t>
  </si>
  <si>
    <t>-1043267857</t>
  </si>
  <si>
    <t>113</t>
  </si>
  <si>
    <t>899911102</t>
  </si>
  <si>
    <t>Kluzná objímka výšky 25 mm vnějšího průměru potrubí do 222 mm</t>
  </si>
  <si>
    <t>345546684</t>
  </si>
  <si>
    <t xml:space="preserve">Kluzné objímky (pojízdná sedla)  pro zasunutí potrubí do chráničky výšky 25 mm vnějšího průměru potrubí do 222 mm</t>
  </si>
  <si>
    <t>https://podminky.urs.cz/item/CS_URS_2021_02/899911102</t>
  </si>
  <si>
    <t>114</t>
  </si>
  <si>
    <t>369274337</t>
  </si>
  <si>
    <t>"Státní komunikace asfaltová" (1457,50-441,00)</t>
  </si>
  <si>
    <t>"Místní komunikace asfaltová" (441,00-38,00)</t>
  </si>
  <si>
    <t>"Státní komunikace asfaltová" ((114,580-0,000)+(397,93-308,72))</t>
  </si>
  <si>
    <t>"Místní komunikace asfaltová" (498,50-397,93)</t>
  </si>
  <si>
    <t>"Státní komunikace asfaltová" (3,00-0,00)</t>
  </si>
  <si>
    <t>"Státní komunikace asfaltová" (30,00-0,00)</t>
  </si>
  <si>
    <t>"Místní komunikace asfaltová" (48,00-30,00)</t>
  </si>
  <si>
    <t>"Místní komunikace asfaltová" (2,00-0,00)</t>
  </si>
  <si>
    <t>"Státní komunikace asfaltová" (3,50-0,00)</t>
  </si>
  <si>
    <t>"Státní komunikace asfaltová" (9,40-0,00)</t>
  </si>
  <si>
    <t>"Místní komunikace asfaltová" ((27,11-9,40)+(69,55-32,53))</t>
  </si>
  <si>
    <t>2*(0,15+Rýha_d90_souběh)</t>
  </si>
  <si>
    <t>115</t>
  </si>
  <si>
    <t>-411866960</t>
  </si>
  <si>
    <t>116</t>
  </si>
  <si>
    <t>582604443</t>
  </si>
  <si>
    <t>117</t>
  </si>
  <si>
    <t>496206449</t>
  </si>
  <si>
    <t>118</t>
  </si>
  <si>
    <t>1123365168</t>
  </si>
  <si>
    <t>119</t>
  </si>
  <si>
    <t>-174062061</t>
  </si>
  <si>
    <t>120</t>
  </si>
  <si>
    <t>1716483374</t>
  </si>
  <si>
    <t>Deska_VŠ</t>
  </si>
  <si>
    <t>Podkladní deska pro vodoměrnou šachtu</t>
  </si>
  <si>
    <t>84,942</t>
  </si>
  <si>
    <t>1698,84</t>
  </si>
  <si>
    <t>271,814</t>
  </si>
  <si>
    <t>407,722</t>
  </si>
  <si>
    <t>611,582</t>
  </si>
  <si>
    <t>623,488</t>
  </si>
  <si>
    <t>37,409</t>
  </si>
  <si>
    <t>211,986</t>
  </si>
  <si>
    <t>56,114</t>
  </si>
  <si>
    <t>317,979</t>
  </si>
  <si>
    <t>SO 01.4 - Vodovodní přípojky</t>
  </si>
  <si>
    <t>44,112</t>
  </si>
  <si>
    <t>Lože_VŠ</t>
  </si>
  <si>
    <t>Lože pro vodoměrné šachty</t>
  </si>
  <si>
    <t>67,6</t>
  </si>
  <si>
    <t>92,95</t>
  </si>
  <si>
    <t>23,2</t>
  </si>
  <si>
    <t>926,009</t>
  </si>
  <si>
    <t>370,404</t>
  </si>
  <si>
    <t>Páska</t>
  </si>
  <si>
    <t>1029,6</t>
  </si>
  <si>
    <t>Pažení_jam_4</t>
  </si>
  <si>
    <t>Pažení jam do hloubky 4,0m</t>
  </si>
  <si>
    <t>2059,2</t>
  </si>
  <si>
    <t>Potrubí_d32</t>
  </si>
  <si>
    <t>Potrubí d32</t>
  </si>
  <si>
    <t>551,4</t>
  </si>
  <si>
    <t>Rýha_d32</t>
  </si>
  <si>
    <t>Šířka rýhy pro potrubí d32</t>
  </si>
  <si>
    <t>0,8</t>
  </si>
  <si>
    <t>105,76</t>
  </si>
  <si>
    <t>237,96</t>
  </si>
  <si>
    <t>710,528</t>
  </si>
  <si>
    <t>1393,397</t>
  </si>
  <si>
    <t>198,811</t>
  </si>
  <si>
    <t>136,489</t>
  </si>
  <si>
    <t>62,322</t>
  </si>
  <si>
    <t>242,64</t>
  </si>
  <si>
    <t>1092,013</t>
  </si>
  <si>
    <t>121,32</t>
  </si>
  <si>
    <t>113107121</t>
  </si>
  <si>
    <t>Odstranění podkladu z kameniva drceného tl do 100 mm ručně</t>
  </si>
  <si>
    <t>-87686484</t>
  </si>
  <si>
    <t>Odstranění podkladů nebo krytů ručně s přemístěním hmot na skládku na vzdálenost do 3 m nebo s naložením na dopravní prostředek z kameniva hrubého drceného, o tl. vrstvy do 100 mm</t>
  </si>
  <si>
    <t>https://podminky.urs.cz/item/CS_URS_2021_02/113107121</t>
  </si>
  <si>
    <t>Ruční odstranění povrchů - předpoklad 75%</t>
  </si>
  <si>
    <t>"Délky přípojek v státní komunikaci asfaltové - dle D.1.35" 132,200*Rýha_d32*0,75</t>
  </si>
  <si>
    <t>"Délky přípojek v místní komunikaci asfaltové - dle D.1.35" 84,5000*Rýha_d32*0,75</t>
  </si>
  <si>
    <t>-1942816499</t>
  </si>
  <si>
    <t>-1877168892</t>
  </si>
  <si>
    <t>113107141</t>
  </si>
  <si>
    <t>Odstranění podkladu živičného tl 50 mm ručně</t>
  </si>
  <si>
    <t>1607713952</t>
  </si>
  <si>
    <t>Odstranění podkladů nebo krytů ručně s přemístěním hmot na skládku na vzdálenost do 3 m nebo s naložením na dopravní prostředek živičných, o tl. vrstvy do 50 mm</t>
  </si>
  <si>
    <t>https://podminky.urs.cz/item/CS_URS_2021_02/113107141</t>
  </si>
  <si>
    <t>SKA_obrus*0,75</t>
  </si>
  <si>
    <t>MKA_obrus*0,75</t>
  </si>
  <si>
    <t>113107142</t>
  </si>
  <si>
    <t>Odstranění podkladu živičného tl přes 50 do 100 mm ručně</t>
  </si>
  <si>
    <t>2122444016</t>
  </si>
  <si>
    <t>Odstranění podkladů nebo krytů ručně s přemístěním hmot na skládku na vzdálenost do 3 m nebo s naložením na dopravní prostředek živičných, o tl. vrstvy přes 50 do 100 mm</t>
  </si>
  <si>
    <t>https://podminky.urs.cz/item/CS_URS_2021_02/113107142</t>
  </si>
  <si>
    <t>113107321</t>
  </si>
  <si>
    <t>Odstranění podkladu z kameniva drceného tl do 100 mm strojně pl do 50 m2</t>
  </si>
  <si>
    <t>110932075</t>
  </si>
  <si>
    <t>Odstranění podkladů nebo krytů strojně plochy jednotlivě do 50 m2 s přemístěním hmot na skládku na vzdálenost do 3 m nebo s naložením na dopravní prostředek z kameniva hrubého drceného, o tl. vrstvy do 100 mm</t>
  </si>
  <si>
    <t>https://podminky.urs.cz/item/CS_URS_2021_02/113107321</t>
  </si>
  <si>
    <t>Strojní odstranění povrchů - předpoklad 25%</t>
  </si>
  <si>
    <t>"Délky přípojek v státní komunikaci asfaltové - dle D.1.35" 132,200*Rýha_d32*0,25</t>
  </si>
  <si>
    <t>"Délky přípojek v místní komunikaci asfaltové - dle D.1.35" 84,5000*Rýha_d32*0,25</t>
  </si>
  <si>
    <t>113107322</t>
  </si>
  <si>
    <t>Odstranění podkladu z kameniva drceného tl přes 100 do 200 mm strojně pl do 50 m2</t>
  </si>
  <si>
    <t>-1483592280</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</si>
  <si>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</si>
  <si>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https://podminky.urs.cz/item/CS_URS_2021_02/113107322</t>
  </si>
  <si>
    <t>113107323</t>
  </si>
  <si>
    <t>Odstranění podkladu z kameniva drceného tl přes 200 do 300 mm strojně pl do 50 m2</t>
  </si>
  <si>
    <t>1915368439</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</si>
  <si>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</si>
  <si>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https://podminky.urs.cz/item/CS_URS_2021_02/113107323</t>
  </si>
  <si>
    <t>113107341</t>
  </si>
  <si>
    <t>Odstranění podkladu živičného tl 50 mm strojně pl do 50 m2</t>
  </si>
  <si>
    <t>1616238945</t>
  </si>
  <si>
    <t>Odstranění podkladů nebo krytů strojně plochy jednotlivě do 50 m2 s přemístěním hmot na skládku na vzdálenost do 3 m nebo s naložením na dopravní prostředek živičných, o tl. vrstvy do 50 mm</t>
  </si>
  <si>
    <t>https://podminky.urs.cz/item/CS_URS_2021_02/113107341</t>
  </si>
  <si>
    <t>SKA_obrus*0,25</t>
  </si>
  <si>
    <t>MKA_obrus*0,25</t>
  </si>
  <si>
    <t>113107342</t>
  </si>
  <si>
    <t>Odstranění podkladu živičného tl přes 50 do 100 mm strojně pl do 50 m2</t>
  </si>
  <si>
    <t>-417278645</t>
  </si>
  <si>
    <t>Odstranění podkladů nebo krytů strojně plochy jednotlivě do 50 m2 s přemístěním hmot na skládku na vzdálenost do 3 m nebo s naložením na dopravní prostředek živičných, o tl. vrstvy přes 50 do 100 mm</t>
  </si>
  <si>
    <t>https://podminky.urs.cz/item/CS_URS_2021_02/113107342</t>
  </si>
  <si>
    <t>-2021797098</t>
  </si>
  <si>
    <t>80*Rýha_d32</t>
  </si>
  <si>
    <t>119003131</t>
  </si>
  <si>
    <t>Výstražná páska pro zabezpečení výkopu zřízení</t>
  </si>
  <si>
    <t>1210491390</t>
  </si>
  <si>
    <t>Pomocné konstrukce při zabezpečení výkopu svislé výstražná páska zřízení</t>
  </si>
  <si>
    <t>https://podminky.urs.cz/item/CS_URS_2021_02/119003131</t>
  </si>
  <si>
    <t>"Výstražná páska kolem výkopu pro vodoměrnou šachtu" 3,30*4*78</t>
  </si>
  <si>
    <t>119003132</t>
  </si>
  <si>
    <t>Výstražná páska pro zabezpečení výkopu odstranění</t>
  </si>
  <si>
    <t>1969320777</t>
  </si>
  <si>
    <t>Pomocné konstrukce při zabezpečení výkopu svislé výstražná páska odstranění</t>
  </si>
  <si>
    <t>https://podminky.urs.cz/item/CS_URS_2021_02/119003132</t>
  </si>
  <si>
    <t>-1248990022</t>
  </si>
  <si>
    <t>1786608365</t>
  </si>
  <si>
    <t>131251201</t>
  </si>
  <si>
    <t>Hloubení jam zapažených v hornině třídy těžitelnosti I skupiny 3 objem do 20 m3 strojně</t>
  </si>
  <si>
    <t>1433362186</t>
  </si>
  <si>
    <t>Hloubení zapažených jam a zářezů strojně s urovnáním dna do předepsaného profilu a spádu v hornině třídy těžitelnosti I skupiny 3 do 20 m3</t>
  </si>
  <si>
    <t>https://podminky.urs.cz/item/CS_URS_2021_02/131251201</t>
  </si>
  <si>
    <t>-2076034260</t>
  </si>
  <si>
    <t>131351201</t>
  </si>
  <si>
    <t>Hloubení jam zapažených v hornině třídy těžitelnosti II skupiny 4 objem do 20 m3 strojně</t>
  </si>
  <si>
    <t>-1626814260</t>
  </si>
  <si>
    <t>Hloubení zapažených jam a zářezů strojně s urovnáním dna do předepsaného profilu a spádu v hornině třídy těžitelnosti II skupiny 4 do 20 m3</t>
  </si>
  <si>
    <t>https://podminky.urs.cz/item/CS_URS_2021_02/131351201</t>
  </si>
  <si>
    <t>28874034</t>
  </si>
  <si>
    <t>132254201</t>
  </si>
  <si>
    <t>Hloubení zapažených rýh š do 2000 mm v hornině třídy těžitelnosti I skupiny 3 objem do 20 m3</t>
  </si>
  <si>
    <t>696366750</t>
  </si>
  <si>
    <t>Hloubení zapažených rýh šířky přes 800 do 2 000 mm strojně s urovnáním dna do předepsaného profilu a spádu v hornině třídy těžitelnosti I skupiny 3 do 20 m3</t>
  </si>
  <si>
    <t>https://podminky.urs.cz/item/CS_URS_2021_02/132254201</t>
  </si>
  <si>
    <t>-699916588</t>
  </si>
  <si>
    <t>132354201</t>
  </si>
  <si>
    <t>Hloubení zapažených rýh š do 2000 mm v hornině třídy těžitelnosti II skupiny 4 objem do 20 m3</t>
  </si>
  <si>
    <t>-1998259732</t>
  </si>
  <si>
    <t>Hloubení zapažených rýh šířky přes 800 do 2 000 mm strojně s urovnáním dna do předepsaného profilu a spádu v hornině třídy těžitelnosti II skupiny 4 do 20 m3</t>
  </si>
  <si>
    <t>https://podminky.urs.cz/item/CS_URS_2021_02/132354201</t>
  </si>
  <si>
    <t>1346918259</t>
  </si>
  <si>
    <t>"Potrubí d32" 551,400</t>
  </si>
  <si>
    <t>"Průměrná hloubka řadu" 1,600</t>
  </si>
  <si>
    <t>"Šířka rýhy pro potrubí PE d32" 0,10+0,60+0,10</t>
  </si>
  <si>
    <t>Potrubí_d32*Rýha_d32*(1,600+Tl_lože)</t>
  </si>
  <si>
    <t>"Délky přípojek v státní komunikaci asfaltové - dle D.1.31" -132,20*Rýha_d32*Tl_kom_SA</t>
  </si>
  <si>
    <t>"Délky přípojek v místní komunikaci asfaltové - dle D.1.31" -84,500*Rýha_d32*Tl_kom_MA</t>
  </si>
  <si>
    <t>"Délky přípojek v místní komunikaci štěrkové - dle D.1.31" -29,0000*Rýha_d32*Tl_kom_MŠ</t>
  </si>
  <si>
    <t>"Délky přípojek v travanatých plochách/zemědělský pozemek - dle D.1.31" -303,300*Rýha_d32*Tl_zeleň</t>
  </si>
  <si>
    <t>Hloubení jam pro vodoměrné šachty</t>
  </si>
  <si>
    <t>3,300*3,300*2,00*78</t>
  </si>
  <si>
    <t>"Hloubení jam třída těžitelnosti 3 - 40%, strojně 60%" Hloubení_jam*0,40*0,60</t>
  </si>
  <si>
    <t>"Hloubení jam třída těžitelnosti 3 - 40%, ručně 40%" Hloubení_jam*0,40*0,40</t>
  </si>
  <si>
    <t>"Hloubení jam třída těžitelnosti 4 - 60%, strojně 60%" Hloubení_jam*0,60*0,60</t>
  </si>
  <si>
    <t>"Hloubení jam třída těžitelnosti 4 - 60%, ručně 40%" Hloubení_jam*0,60*0,40</t>
  </si>
  <si>
    <t>151101201</t>
  </si>
  <si>
    <t>Zřízení příložného pažení stěn výkopu hl do 4 m</t>
  </si>
  <si>
    <t>1079952757</t>
  </si>
  <si>
    <t>Zřízení pažení stěn výkopu bez rozepření nebo vzepření příložné, hloubky do 4 m</t>
  </si>
  <si>
    <t>https://podminky.urs.cz/item/CS_URS_2021_02/151101201</t>
  </si>
  <si>
    <t>"Výkop pro vodoměrné šachty" 3,3*2*4*78</t>
  </si>
  <si>
    <t>151101211</t>
  </si>
  <si>
    <t>Odstranění příložného pažení stěn hl do 4 m</t>
  </si>
  <si>
    <t>1417376328</t>
  </si>
  <si>
    <t>Odstranění pažení stěn výkopu bez rozepření nebo vzepření s uložením pažin na vzdálenost do 3 m od okraje výkopu příložné, hloubky do 4 m</t>
  </si>
  <si>
    <t>https://podminky.urs.cz/item/CS_URS_2021_02/151101211</t>
  </si>
  <si>
    <t>151101301</t>
  </si>
  <si>
    <t>Zřízení rozepření stěn při pažení příložném hl do 4 m</t>
  </si>
  <si>
    <t>-345276958</t>
  </si>
  <si>
    <t>Zřízení rozepření zapažených stěn výkopů s potřebným přepažováním při pažení příložném, hloubky do 4 m</t>
  </si>
  <si>
    <t>https://podminky.urs.cz/item/CS_URS_2021_02/151101301</t>
  </si>
  <si>
    <t>151101311</t>
  </si>
  <si>
    <t>Odstranění rozepření stěn při pažení příložném hl do 4 m</t>
  </si>
  <si>
    <t>2065595531</t>
  </si>
  <si>
    <t>Odstranění rozepření stěn výkopů s uložením materiálu na vzdálenost do 3 m od okraje výkopu pažení příložného, hloubky do 4 m</t>
  </si>
  <si>
    <t>https://podminky.urs.cz/item/CS_URS_2021_02/151101311</t>
  </si>
  <si>
    <t>-1382100122</t>
  </si>
  <si>
    <t>2087332554</t>
  </si>
  <si>
    <t>-1296088378</t>
  </si>
  <si>
    <t>(Hloubení_rýh_3_s+Hloubení_rýh_3_r+Hloubení_jam_3_s+Hloubení_jam_3_r)</t>
  </si>
  <si>
    <t>-1936983289</t>
  </si>
  <si>
    <t>1901070101</t>
  </si>
  <si>
    <t>(Hloubení_rýh_4_s+Hloubení_rýh_4_r+Hloubení_jam_4_s+Hloubení_jam_4_r)*1,00</t>
  </si>
  <si>
    <t>1853832161</t>
  </si>
  <si>
    <t>-1150184393</t>
  </si>
  <si>
    <t>-724439128</t>
  </si>
  <si>
    <t>-1492190419</t>
  </si>
  <si>
    <t>919083934</t>
  </si>
  <si>
    <t>2127877829</t>
  </si>
  <si>
    <t>-1735655320</t>
  </si>
  <si>
    <t>-Lože_VŠ</t>
  </si>
  <si>
    <t>-Deska_VŠ</t>
  </si>
  <si>
    <t>"Odpočet potrubí d32" -3,14*0,016*0,016*Potrubí_d32</t>
  </si>
  <si>
    <t>"Odpočet vodoměrné šachty" -3,14*0,600*0,600*1,500*53</t>
  </si>
  <si>
    <t>-406719930</t>
  </si>
  <si>
    <t>-566495738</t>
  </si>
  <si>
    <t>1390853064</t>
  </si>
  <si>
    <t>Potrubí_d32*Rýha_d32*(0,032+0,300)</t>
  </si>
  <si>
    <t>"Obsyp vodoměrné šachty 10m3/šachta" 10,000*78</t>
  </si>
  <si>
    <t>-1049428593</t>
  </si>
  <si>
    <t>1367944933</t>
  </si>
  <si>
    <t>-348513054</t>
  </si>
  <si>
    <t>-1784479219</t>
  </si>
  <si>
    <t>121,32*0,02 'Přepočtené koeficientem množství</t>
  </si>
  <si>
    <t>-331229609</t>
  </si>
  <si>
    <t>"Délky přípojek v travanatých plochách/zemědělský pozemek - dle D.1.35" 303,300*Rýha_d32</t>
  </si>
  <si>
    <t>-1929384028</t>
  </si>
  <si>
    <t>"Délky přípojek v státní komunikaci asfaltové - dle D.1.35" 132,200*Rýha_d32</t>
  </si>
  <si>
    <t>"Délky přípojek v místní komunikaci asfaltové - dle D.1.35" 84,5000*Rýha_d32</t>
  </si>
  <si>
    <t>"Délky přípojek v místní komunikaci štěrkové - dle D.1.35" 29,0000*Rýha_d32</t>
  </si>
  <si>
    <t>-1178707507</t>
  </si>
  <si>
    <t>-1604324992</t>
  </si>
  <si>
    <t>451541111</t>
  </si>
  <si>
    <t>Lože pod potrubí otevřený výkop ze štěrkodrtě</t>
  </si>
  <si>
    <t>-1870477106</t>
  </si>
  <si>
    <t>Lože pod potrubí, stoky a drobné objekty v otevřeném výkopu ze štěrkodrtě 0-63 mm</t>
  </si>
  <si>
    <t>https://podminky.urs.cz/item/CS_URS_2021_02/451541111</t>
  </si>
  <si>
    <t>"Vodoměrné šachty" 3,30*3,30*0,1*78</t>
  </si>
  <si>
    <t>-1524767275</t>
  </si>
  <si>
    <t>Potrubí_d32*Rýha_d32*Tl_lože</t>
  </si>
  <si>
    <t>452311141</t>
  </si>
  <si>
    <t>Podkladní desky z betonu prostého tř. C 16/20 otevřený výkop</t>
  </si>
  <si>
    <t>-498291627</t>
  </si>
  <si>
    <t>Podkladní a zajišťovací konstrukce z betonu prostého v otevřeném výkopu desky pod potrubí, stoky a drobné objekty z betonu tř. C 16/20</t>
  </si>
  <si>
    <t>https://podminky.urs.cz/item/CS_URS_2021_02/452311141</t>
  </si>
  <si>
    <t>"Vodoměrné šachty" 3,30*3,30*0,10*78</t>
  </si>
  <si>
    <t>-1510093144</t>
  </si>
  <si>
    <t>"Délky přípojek v místní komunikaci štěrkové - dle D.1.35" 29,0000*(0,15+Rýha_d32+0,15)</t>
  </si>
  <si>
    <t>-333256324</t>
  </si>
  <si>
    <t>-1451166446</t>
  </si>
  <si>
    <t>-1156478800</t>
  </si>
  <si>
    <t>502550719</t>
  </si>
  <si>
    <t>755154034</t>
  </si>
  <si>
    <t>"Délky přípojek v místní komunikaci asfaltové - dle D.1.35" 84,5000*(0,15+Rýha_d32+0,15)</t>
  </si>
  <si>
    <t>-986649591</t>
  </si>
  <si>
    <t>Rozšíření o 0,50m na každou stranu výkopu</t>
  </si>
  <si>
    <t>"Délky přípojek v státní komunikaci asfaltové - dle D.1.35" 132,200*(0,50+Rýha_d32+0,50)</t>
  </si>
  <si>
    <t>126976633</t>
  </si>
  <si>
    <t>"Vrstva 100mm" SKA*2</t>
  </si>
  <si>
    <t>871161141</t>
  </si>
  <si>
    <t>Montáž potrubí z PE100 SDR 11 otevřený výkop svařovaných na tupo D 32 x 3,0 mm</t>
  </si>
  <si>
    <t>1375268309</t>
  </si>
  <si>
    <t>Montáž vodovodního potrubí z plastů v otevřeném výkopu z polyetylenu PE 100 svařovaných na tupo SDR 11/PN16 D 32 x 3,0 mm</t>
  </si>
  <si>
    <t>https://podminky.urs.cz/item/CS_URS_2021_02/871161141</t>
  </si>
  <si>
    <t>28613170</t>
  </si>
  <si>
    <t>trubka vodovodní PE100 SDR11 se signalizační vrstvou 32x3,0mm</t>
  </si>
  <si>
    <t>289946252</t>
  </si>
  <si>
    <t>551,4*1,015 'Přepočtené koeficientem množství</t>
  </si>
  <si>
    <t>877161118</t>
  </si>
  <si>
    <t>Montáž elektrozáslepek na vodovodním potrubí z PE trub d 32</t>
  </si>
  <si>
    <t>1180834343</t>
  </si>
  <si>
    <t>Montáž tvarovek na vodovodním plastovém potrubí z polyetylenu PE 100 elektrotvarovek SDR 11/PN16 záslepek d 32</t>
  </si>
  <si>
    <t>https://podminky.urs.cz/item/CS_URS_2021_02/877161118</t>
  </si>
  <si>
    <t>"Přípojky p519 a 36 dle D.1.31" 2,00</t>
  </si>
  <si>
    <t>28615020</t>
  </si>
  <si>
    <t>elektrozáslepka SDR11 PE 100 PN16 D 32mm</t>
  </si>
  <si>
    <t>-339914428</t>
  </si>
  <si>
    <t>891171321R</t>
  </si>
  <si>
    <t>Montáž vodovodních šoupátek domovní přípojky bez závitových konců PN16 otevřený výkop G 5/4"</t>
  </si>
  <si>
    <t>728629160</t>
  </si>
  <si>
    <t>42221558</t>
  </si>
  <si>
    <t>šoupátko domovní přípojky litinové ISO hrdlo PN16 32x32</t>
  </si>
  <si>
    <t>-82494360</t>
  </si>
  <si>
    <t>42291053</t>
  </si>
  <si>
    <t>souprava zemní pro navrtávací pas se šoupátkem Rd 1,5m</t>
  </si>
  <si>
    <t>-1387247621</t>
  </si>
  <si>
    <t>891249111</t>
  </si>
  <si>
    <t>Montáž navrtávacích pasů na potrubí z jakýchkoli trub DN 80</t>
  </si>
  <si>
    <t>-249548403</t>
  </si>
  <si>
    <t>Montáž vodovodních armatur na potrubí navrtávacích pasů s ventilem Jt 1 MPa, na potrubí z trub litinových, ocelových nebo plastických hmot DN 80</t>
  </si>
  <si>
    <t>https://podminky.urs.cz/item/CS_URS_2021_02/891249111</t>
  </si>
  <si>
    <t>"Vodovodní přípojky" 80,000</t>
  </si>
  <si>
    <t>257415887R</t>
  </si>
  <si>
    <t>pás navrtávací bez závitového výstupu z tvárné litiny pro vodovodní PE a PVC potrubí 90-5/4”</t>
  </si>
  <si>
    <t>-1002401050</t>
  </si>
  <si>
    <t>1536607159</t>
  </si>
  <si>
    <t>892273121R</t>
  </si>
  <si>
    <t xml:space="preserve">Proplach a dezinfekce vodovodního potrubí DN do 40 </t>
  </si>
  <si>
    <t>444375595</t>
  </si>
  <si>
    <t>Proplach a dezinfekce vodovodního potrubí DN od 40 do 70</t>
  </si>
  <si>
    <t>-1009909614</t>
  </si>
  <si>
    <t>"Počet vodovodních přípojek" 80,000</t>
  </si>
  <si>
    <t>893811163R</t>
  </si>
  <si>
    <t>Osazení vodoměrné šachty kruhové z PE obetonované pro statické zatížení D do 1,2 m hl přes 1,4 do 1,6 m</t>
  </si>
  <si>
    <t>2039921096</t>
  </si>
  <si>
    <t>Poznámka k položce:_x000d_
Součástí položky je i montáž plastového uzamykatelného poklopu.</t>
  </si>
  <si>
    <t>56230575R</t>
  </si>
  <si>
    <t>šachta vodoměrná kruhová k obetonování 1,2/1,8m</t>
  </si>
  <si>
    <t>1429674125</t>
  </si>
  <si>
    <t>šachta vodoměrná kruhová k obetonování 1,2/1,6m</t>
  </si>
  <si>
    <t>Poznámka k položce:_x000d_
Průměr šachty 1200mm._x000d_
Výška šachty 1800mm (světlá výška 1500mm)_x000d_
Průměr vstupu 600mm._x000d_
Součástí položky je i dodávka plastového uzamykatelného poklopu.</t>
  </si>
  <si>
    <t>897525663R</t>
  </si>
  <si>
    <t xml:space="preserve">D+M vodoměrné sestavy d32 </t>
  </si>
  <si>
    <t>1167810658</t>
  </si>
  <si>
    <t>D+M Vodoměrné sestavy d32</t>
  </si>
  <si>
    <t>Poznámka k položce:_x000d_
Specifikace dle výkresu D.1.30_x000d_
Včetně podpěrného bloku (plast, beton)</t>
  </si>
  <si>
    <t>808188178</t>
  </si>
  <si>
    <t>-127399751</t>
  </si>
  <si>
    <t>-1654306498</t>
  </si>
  <si>
    <t>-1086425887</t>
  </si>
  <si>
    <t>"Armatury, tvarovky, ostatní body" 80,000</t>
  </si>
  <si>
    <t>"Místa křízení s vodním tokem" 0,000</t>
  </si>
  <si>
    <t>1026518269</t>
  </si>
  <si>
    <t>964622364</t>
  </si>
  <si>
    <t>899905241R</t>
  </si>
  <si>
    <t>Napojení vodovodní přípojky na ZTI</t>
  </si>
  <si>
    <t>172282168</t>
  </si>
  <si>
    <t>-82085374</t>
  </si>
  <si>
    <t>"Délky přípojek v státní komunikaci asfaltové - dle D.1.35" 132,200*2</t>
  </si>
  <si>
    <t>"Délky přípojek v místní komunikaci asfaltové - dle D.1.35" 84,5000*2</t>
  </si>
  <si>
    <t>(0,15+Rýha_d32+0,15)*76</t>
  </si>
  <si>
    <t>1500127071</t>
  </si>
  <si>
    <t>2015680985</t>
  </si>
  <si>
    <t>-1984397283</t>
  </si>
  <si>
    <t>-1461032785</t>
  </si>
  <si>
    <t>686039391</t>
  </si>
  <si>
    <t>1189,02</t>
  </si>
  <si>
    <t>71,341</t>
  </si>
  <si>
    <t>404,267</t>
  </si>
  <si>
    <t>Hloubení_jam_5_r</t>
  </si>
  <si>
    <t>Hloubení jam třída těžitelnosti 5 - ručně</t>
  </si>
  <si>
    <t>Hloubení_jam_5_s</t>
  </si>
  <si>
    <t>Hloubení jam třída těžitelnosti 5 - strojně</t>
  </si>
  <si>
    <t>Hloubení_jam_6_r</t>
  </si>
  <si>
    <t>Hloubení jam třída těžitelnosti 6 - ručně</t>
  </si>
  <si>
    <t>35,671</t>
  </si>
  <si>
    <t>Hloubení_jam_6_s</t>
  </si>
  <si>
    <t>Hloubení jam třída těžitelnosti 6 - strojně</t>
  </si>
  <si>
    <t>202,133</t>
  </si>
  <si>
    <t>Ornice</t>
  </si>
  <si>
    <t>54,3</t>
  </si>
  <si>
    <t>70,471</t>
  </si>
  <si>
    <t>SO 02 - Vodojem Kváň</t>
  </si>
  <si>
    <t>872,016</t>
  </si>
  <si>
    <t>Skládka_6_7</t>
  </si>
  <si>
    <t>Výkopek na skládku třída těžitelnosti 6-7</t>
  </si>
  <si>
    <t>237,804</t>
  </si>
  <si>
    <t>SO 02.1 - Vodojem 160 m3</t>
  </si>
  <si>
    <t>396</t>
  </si>
  <si>
    <t>HSV - HSV</t>
  </si>
  <si>
    <t xml:space="preserve">    2 - Zakládání</t>
  </si>
  <si>
    <t xml:space="preserve">    3 - Svislé a kompletní konstrukce</t>
  </si>
  <si>
    <t>PSV - Práce a dodávky PSV</t>
  </si>
  <si>
    <t xml:space="preserve">    721 - Zdravotechnika </t>
  </si>
  <si>
    <t xml:space="preserve">    727 - Zdravotechnika - požární ochrana</t>
  </si>
  <si>
    <t xml:space="preserve">    751 - Vzduchotechnika</t>
  </si>
  <si>
    <t xml:space="preserve">    762 - Konstrukce tesařské</t>
  </si>
  <si>
    <t xml:space="preserve">    767 - Konstrukce zámečnické</t>
  </si>
  <si>
    <t xml:space="preserve">    784 - Dokončovací práce - malby a tapety</t>
  </si>
  <si>
    <t>C21M - Elektromontáže</t>
  </si>
  <si>
    <t xml:space="preserve">    C22M - Materiál</t>
  </si>
  <si>
    <t xml:space="preserve">    C23M - Revize a další nezařazené práce</t>
  </si>
  <si>
    <t xml:space="preserve">    C46M - Zemní práce</t>
  </si>
  <si>
    <t>-35477665</t>
  </si>
  <si>
    <t>362,000</t>
  </si>
  <si>
    <t>162007108</t>
  </si>
  <si>
    <t>131351104</t>
  </si>
  <si>
    <t>Hloubení jam nezapažených v hornině třídy těžitelnosti II skupiny 4 objem do 500 m3 strojně</t>
  </si>
  <si>
    <t>618946180</t>
  </si>
  <si>
    <t>Hloubení nezapažených jam a zářezů strojně s urovnáním dna do předepsaného profilu a spádu v hornině třídy těžitelnosti II skupiny 4 přes 100 do 500 m3</t>
  </si>
  <si>
    <t>https://podminky.urs.cz/item/CS_URS_2021_02/131351104</t>
  </si>
  <si>
    <t>131413102</t>
  </si>
  <si>
    <t>Hloubení jam v nesoudržných horninách třídy těžitelnosti II skupiny 5 ručně</t>
  </si>
  <si>
    <t>1161271839</t>
  </si>
  <si>
    <t>Hloubení jam ručně zapažených i nezapažených s urovnáním dna do předepsaného profilu a spádu v hornině třídy těžitelnosti II skupiny 5 nesoudržných</t>
  </si>
  <si>
    <t>https://podminky.urs.cz/item/CS_URS_2021_02/131413102</t>
  </si>
  <si>
    <t>131451104</t>
  </si>
  <si>
    <t>Hloubení jam nezapažených v hornině třídy těžitelnosti II skupiny 5 objem do 500 m3 strojně</t>
  </si>
  <si>
    <t>-1168701267</t>
  </si>
  <si>
    <t>Hloubení nezapažených jam a zářezů strojně s urovnáním dna do předepsaného profilu a spádu v hornině třídy těžitelnosti II skupiny 5 přes 100 do 500 m3</t>
  </si>
  <si>
    <t>https://podminky.urs.cz/item/CS_URS_2021_02/131451104</t>
  </si>
  <si>
    <t>131551104</t>
  </si>
  <si>
    <t>Hloubení jam nezapažených v hornině třídy těžitelnosti III skupiny 6 objem do 500 m3 strojně</t>
  </si>
  <si>
    <t>-1706757596</t>
  </si>
  <si>
    <t>Hloubení nezapažených jam a zářezů strojně s urovnáním dna do předepsaného profilu a spádu v hornině třídy těžitelnosti III skupiny 6 přes 100 do 500 m3</t>
  </si>
  <si>
    <t>https://podminky.urs.cz/item/CS_URS_2021_02/131551104</t>
  </si>
  <si>
    <t>138511101</t>
  </si>
  <si>
    <t>Dolamování hloubených vykopávek jam ve vrstvě tl do 1000 mm v hornině třídy těžitelnosti III skupiny 6</t>
  </si>
  <si>
    <t>1879798176</t>
  </si>
  <si>
    <t>Dolamování zapažených nebo nezapažených hloubených vykopávek jam nebo zářezů, ve vrstvě tl. do 1 000 mm v hornině třídy těžitelnosti III skupiny 6</t>
  </si>
  <si>
    <t>https://podminky.urs.cz/item/CS_URS_2021_02/138511101</t>
  </si>
  <si>
    <t>-92043672</t>
  </si>
  <si>
    <t>((4,00*4,00*0,50)*2+(15,95*4,00))*(4,00+6,90+4,00)</t>
  </si>
  <si>
    <t>"Hloubení jam třída těžitelnosti 4 - 40%, strojně 85%" Hloubení_jam*0,40*0,85</t>
  </si>
  <si>
    <t>"Hloubení jam třída těžitelnosti 4 - 40%, ručně 15%" Hloubení_jam*0,40*0,15</t>
  </si>
  <si>
    <t>"Hloubení jam třída těžitelnosti 5 - 40%, strojně 85%" Hloubení_jam*0,40*0,85</t>
  </si>
  <si>
    <t>"Hloubení jam třída těžitelnosti 5 - 40%, ručně 15%" Hloubení_jam*0,40*0,15</t>
  </si>
  <si>
    <t>"Hloubení jam třída těžitelnosti 6 - 20%, strojně 85%" Hloubení_jam*0,20*0,85</t>
  </si>
  <si>
    <t>"Hloubení jam třída těžitelnosti 6 - 20%, ručně 15%" Hloubení_jam*0,20*0,15</t>
  </si>
  <si>
    <t>"Předpoklad 25%" (Hloubení_jam_4_s+Hloubení_jam_5_s+Hloubení_jam_6_s)*0,25</t>
  </si>
  <si>
    <t>-843369364</t>
  </si>
  <si>
    <t>362,000*0,150</t>
  </si>
  <si>
    <t>-916519988</t>
  </si>
  <si>
    <t>-1179544040</t>
  </si>
  <si>
    <t>Hloubení_jam_4_s+Hloubení_jam_4_r+Hloubení_jam_5_s+Hloubení_jam_5_r</t>
  </si>
  <si>
    <t>-1821566455</t>
  </si>
  <si>
    <t>201768349</t>
  </si>
  <si>
    <t>162751157</t>
  </si>
  <si>
    <t>Vodorovné přemístění přes 9 000 do 10000 m výkopku/sypaniny z horniny třídy těžitelnosti III skupiny 6 a 7</t>
  </si>
  <si>
    <t>-830249250</t>
  </si>
  <si>
    <t>Vodorovné přemístění výkopku nebo sypaniny po suchu na obvyklém dopravním prostředku, bez naložení výkopku, avšak se složením bez rozhrnutí z horniny třídy těžitelnosti III skupiny 6 a 7 na vzdálenost přes 9 000 do 10 000 m</t>
  </si>
  <si>
    <t>https://podminky.urs.cz/item/CS_URS_2021_02/162751157</t>
  </si>
  <si>
    <t>Hloubení_jam_6_s+Hloubení_jam_6_r</t>
  </si>
  <si>
    <t>162751159</t>
  </si>
  <si>
    <t>Příplatek k vodorovnému přemístění výkopku/sypaniny z horniny třídy těžitelnosti III skupiny 6 a 7 ZKD 1000 m přes 10000 m</t>
  </si>
  <si>
    <t>132162121</t>
  </si>
  <si>
    <t>Vodorovné přemístění výkopku nebo sypaniny po suchu na obvyklém dopravním prostředku, bez naložení výkopku, avšak se složením bez rozhrnutí z horniny třídy těžitelnosti III skupiny 6 a 7 na vzdálenost Příplatek k ceně za každých dalších i započatých 1 000 m</t>
  </si>
  <si>
    <t>https://podminky.urs.cz/item/CS_URS_2021_02/162751159</t>
  </si>
  <si>
    <t>Skládka_6_7*13</t>
  </si>
  <si>
    <t>2069578774</t>
  </si>
  <si>
    <t>-1823269726</t>
  </si>
  <si>
    <t>167151103</t>
  </si>
  <si>
    <t>Nakládání výkopku z hornin třídy těžitelnosti III skupiny 6 a 7 do 100 m3</t>
  </si>
  <si>
    <t>120769353</t>
  </si>
  <si>
    <t>Nakládání, skládání a překládání neulehlého výkopku nebo sypaniny strojně nakládání, množství do 100 m3, z horniny třídy těžitelnosti III, skupiny 6 a 7</t>
  </si>
  <si>
    <t>https://podminky.urs.cz/item/CS_URS_2021_02/167151103</t>
  </si>
  <si>
    <t>-593921281</t>
  </si>
  <si>
    <t>-605768019</t>
  </si>
  <si>
    <t>(Skládka_4_5+Skládka_6_7)*1,650</t>
  </si>
  <si>
    <t>-1090074895</t>
  </si>
  <si>
    <t>1925327309</t>
  </si>
  <si>
    <t>"Předpoklad" 396</t>
  </si>
  <si>
    <t>350217026</t>
  </si>
  <si>
    <t>1837404830</t>
  </si>
  <si>
    <t>15,95*6,90</t>
  </si>
  <si>
    <t>Zakládání</t>
  </si>
  <si>
    <t>211571121</t>
  </si>
  <si>
    <t>Výplň odvodňovacích žeber nebo trativodů kamenivem drobným těženým</t>
  </si>
  <si>
    <t>-2000657263</t>
  </si>
  <si>
    <t xml:space="preserve">Výplň kamenivem do rýh odvodňovacích žeber nebo trativodů  bez zhutnění, s úpravou povrchu výplně kamenivem drobným těženým</t>
  </si>
  <si>
    <t>https://podminky.urs.cz/item/CS_URS_2021_02/211571121</t>
  </si>
  <si>
    <t>15,95*6,90*0,15</t>
  </si>
  <si>
    <t>Trativod</t>
  </si>
  <si>
    <t>212752501</t>
  </si>
  <si>
    <t>Trativod z drenážních trubek korugovaných PP SN 8 perforace 360° včetně lože otevřený výkop DN 150 pro liniové stavby</t>
  </si>
  <si>
    <t>-1775484058</t>
  </si>
  <si>
    <t>Trativody z drenážních trubek pro liniové stavby a komunikace se zřízením štěrkového lože pod trubky a s jejich obsypem v otevřeném výkopu trubka korugovaná PP SN 8 celoperforovaná 360° DN 150</t>
  </si>
  <si>
    <t>https://podminky.urs.cz/item/CS_URS_2021_02/212752501</t>
  </si>
  <si>
    <t>(15,95+6,90)*2</t>
  </si>
  <si>
    <t>271542211</t>
  </si>
  <si>
    <t>Podsyp pod základové konstrukce se zhutněním z netříděné štěrkodrtě</t>
  </si>
  <si>
    <t>1280688409</t>
  </si>
  <si>
    <t>Podsyp pod základové konstrukce se zhutněním a urovnáním povrchu ze štěrkodrtě netříděné</t>
  </si>
  <si>
    <t>https://podminky.urs.cz/item/CS_URS_2021_02/271542211</t>
  </si>
  <si>
    <t>15,950*6,900*0,300</t>
  </si>
  <si>
    <t>Lože</t>
  </si>
  <si>
    <t>Svislé a kompletní konstrukce</t>
  </si>
  <si>
    <t>312662307R</t>
  </si>
  <si>
    <t>Fasádní plášť</t>
  </si>
  <si>
    <t>1934074238</t>
  </si>
  <si>
    <t>Poznámka k položce:_x000d_
Fasádní plášť bude proveden tepelně izolační v tl. 100 mm s povrchovou úpravou_x000d_
silkátovou omítkou. Při realizaci je třeba dodržovat veškerá systémová řešení a detaily_x000d_
vypracované dodavatelem výše uvedeného systému.</t>
  </si>
  <si>
    <t>852471621R</t>
  </si>
  <si>
    <t>Prefabrikovaná železobetonová nádrž 6100x3100x3260mm včetně stropní desky - akumulační nádrž</t>
  </si>
  <si>
    <t>-943808434</t>
  </si>
  <si>
    <t>Poznámka k položce:_x000d_
BETON SCC 45/55-XC4_x000d_
VÝZTUŽ B500B_x000d_
_x000d_
Ve stěnách komor vodojemu_x000d_
jsou již ve výrobním závodě osazena stupadla pro vstup, jsou připraveny prostupy pro_x000d_
přítokové, přepadové, odběrné a odpadní potrubí. Zatěsnění prostupů potrubí je řešeno_x000d_
pomocí rychletuhnoucích rozpínavých materiálů. Dna akumulačních nádrží a armaturní_x000d_
komory jsou vyspádována směrem k odpadnímu potrubí z vodojemu, nebo může být_x000d_
proveden jen čerpací kanálek._x000d_
Vnitřní povrch akumulačních nádrží je opatřen stěrkou s atestem pro styk s pitnou_x000d_
vodou. V zákrytové desce jsou prostupy pro osazení vstupních pochozích poklopů_x000d_
700/700 mm se zvýšeným límcem 100 mm. V desce jsou také provedeny otvory pro_x000d_
osazení větracích hlavic s odvětráním mimo objekt vodojemu.</t>
  </si>
  <si>
    <t>852471622R</t>
  </si>
  <si>
    <t>Prefabrikovaná železobetonová nádrž 6080x3100x3560mm včetně stropní desky - armaturní komora</t>
  </si>
  <si>
    <t>-432494001</t>
  </si>
  <si>
    <t>852471623R</t>
  </si>
  <si>
    <t>Prefabrikovaná železobetonová nádrž 6040x3040x3560mm včetně stropní desky - technologický objekt</t>
  </si>
  <si>
    <t>578464800</t>
  </si>
  <si>
    <t>Poznámka k položce:_x000d_
BETON SCC 45/55-XC4_x000d_
VÝZTUŽ B500B_x000d_
_x000d_
Ve stěnách komor vodojemu_x000d_
jsou již ve výrobním závodě osazena stupadla pro vstup, jsou připraveny prostupy pro_x000d_
přítokové, přepadové, odběrné a odpadní potrubí. Zatěsnění prostupů potrubí je řešeno_x000d_
pomocí rychletuhnoucích rozpínavých materiálů. Dna akumulačních nádrží a armaturní_x000d_
komory jsou vyspádována směrem k odpadnímu potrubí z vodojemu, nebo může být_x000d_
proveden jen čerpací kanálek._x000d_
Nadzemní objekt je vyráběn stejným technologickým způsobem odlévání jako_x000d_
podzemní nádrže, liší se pouze v tloušťce stěn a povrchové úpravě fasády. Dno objektu_x000d_
tak tvoří podlahu domku a zároveň zakrytí armaturní komory. Objekt umožňuje_x000d_
dispozičně pohodlný vstup jednak do komor vodojemu pře poklopy 700/700 mm, tak i do_x000d_
armaturní komory pomocí žebříku nebo schodiště. V podlaze objektu jsou proto_x000d_
provedeny potřebné otvory, které se osadí na vstupní prostup do komory vodojemu a do_x000d_
armaturní komory. Velikost prostupu do komory je řešen v závislosti na vystrojení_x000d_
komory, velikosti a hmotnosti použitých potrubních komponentů.</t>
  </si>
  <si>
    <t>852524189R</t>
  </si>
  <si>
    <t>Monolitické spojení prefabrikovaných nádrží</t>
  </si>
  <si>
    <t>-441010764</t>
  </si>
  <si>
    <t>899325417R</t>
  </si>
  <si>
    <t>Nerezový poklop s pryžovým těsněním včetně montáže</t>
  </si>
  <si>
    <t>133640698</t>
  </si>
  <si>
    <t>Poznámka k položce:_x000d_
Do nádrží je vstup nerezovým poklopem s pryžovým těsněním.</t>
  </si>
  <si>
    <t>985332017R</t>
  </si>
  <si>
    <t>Betonové schodiště z betonových tvarovek š. 1,2m</t>
  </si>
  <si>
    <t>953218214</t>
  </si>
  <si>
    <t>Poznámka k položce:_x000d_
V místě vstupu do vrchní armaturní komory je odsazeno betonové schodiště_x000d_
z betonových tvarovek š. 1,2 m.</t>
  </si>
  <si>
    <t>998142259R</t>
  </si>
  <si>
    <t>Přesun hmot pro nádrže, jímky, zásobníky a jámy betonové prefabrikované v do 10 m</t>
  </si>
  <si>
    <t>2002095617</t>
  </si>
  <si>
    <t>PSV</t>
  </si>
  <si>
    <t>Práce a dodávky PSV</t>
  </si>
  <si>
    <t>721</t>
  </si>
  <si>
    <t xml:space="preserve">Zdravotechnika </t>
  </si>
  <si>
    <t>721562447R</t>
  </si>
  <si>
    <t>Zdravotně technické instalace</t>
  </si>
  <si>
    <t>-1283677988</t>
  </si>
  <si>
    <t>Poznámka k položce:_x000d_
Zdravotní instalace v objektu VDJ řeší umyvadlo pro oplach očí a rukou, odvod_x000d_
odpadních vod z umyvadla. Odpadní voda je samostatným svodem PE DN 40 délky 8,5_x000d_
m svedena skrz podlahu místnosti kanalizačním PP do prostoru podzemní armaturní_x000d_
komory, kde je vyústěna do odtoku vypouštění vodojemu a bezpečnostního přepadu._x000d_
Voda k umyvadlu je přivedena samostatným potrubím PP ¾“ v délce 7,5 m napojeným_x000d_
na přívodní potrubí do nádrží vodojemu v místě za AT stanicí.</t>
  </si>
  <si>
    <t>727</t>
  </si>
  <si>
    <t>Zdravotechnika - požární ochrana</t>
  </si>
  <si>
    <t>727220665R</t>
  </si>
  <si>
    <t>Požární bezpečnost</t>
  </si>
  <si>
    <t>-505816518</t>
  </si>
  <si>
    <t>Poznámka k položce:_x000d_
Ve vstupní místnosti vodojemu bude osazen 1ks ruční hasicí přístroj práškový – objem_x000d_
hasiva 6 kg.</t>
  </si>
  <si>
    <t>751</t>
  </si>
  <si>
    <t>Vzduchotechnika</t>
  </si>
  <si>
    <t>751332660R</t>
  </si>
  <si>
    <t>Odvětrání vodojemu</t>
  </si>
  <si>
    <t>-400214487</t>
  </si>
  <si>
    <t>Odvětrání komor vodojemu je projedeno pomocí potrubí DN 150, odvětrávacích
hlavic s pylovými filtry před nadzemní část vodojemu. Každá komora má vlastní větrací
potrubí a samostatně je armaturní komora v suterénu. Celková délka potrubí DN 150 je
16 m včetně kolen. Odvětrání je venkovní fasádě ukončeno nerezovými mřížkami</t>
  </si>
  <si>
    <t>762</t>
  </si>
  <si>
    <t>Konstrukce tesařské</t>
  </si>
  <si>
    <t>762552338R</t>
  </si>
  <si>
    <t>Kompletní zhotovení konstrukce krovu dle projektové dokumentace včetně střešního pláště</t>
  </si>
  <si>
    <t>297009841</t>
  </si>
  <si>
    <t>Poznámka k položce:_x000d_
Konstrukce krovu bude klasická dřevěná hambalková osazená na pozednicích._x000d_
Pozednice budou podloženy živičným izolačním pásem. Kotvení pozednic do zdiva bude_x000d_
provedeno kotevními šrouby ve vzdálenostech max. 1,5 m. Dřevěné konstrukce budou_x000d_
ošetřeny tlakově prostředky pro třídu ohrožení 3 dle ČSN EN 335-1, 2 a opatřeny_x000d_
ochranným nátěrem proti dřevokazným houbám._x000d_
Pohledově viditelné přesahy střech budou hoblovány. Přesahy střech budou_x000d_
podbity palubkovými prkny tl. 20 mm, hoblovanými. Krov bude zavětrován ocelovými,_x000d_
žárově zinkovanými pásy. Na krovu budou osazeny kontralatě a laťování pro střešní_x000d_
krytinu._x000d_
Střecha bude pokryta betonovou krytinou s veškerými potřebnými doplňky_x000d_
v uceleném systému. Provedení střechy a návaznosti na konstrukce viz. výkresová_x000d_
dokumentace detaily. Okapní systém bude titanzinkový s výtokem na terén.</t>
  </si>
  <si>
    <t>762663008R</t>
  </si>
  <si>
    <t>Vnitřní výplně otvorů</t>
  </si>
  <si>
    <t>1628935273</t>
  </si>
  <si>
    <t>Poznámka k položce:_x000d_
Jedná se především o dveřní výplně. Osazované dveře budou plastové včetně_x000d_
rámů., v barvě světle hnědé odpovídající rázu fasády. Vstupní dveře budou mít ocelovou_x000d_
smaltovanou výplň.</t>
  </si>
  <si>
    <t>767</t>
  </si>
  <si>
    <t>Konstrukce zámečnické</t>
  </si>
  <si>
    <t>767223657R</t>
  </si>
  <si>
    <t>Zámečnické konstrukce</t>
  </si>
  <si>
    <t>778844810</t>
  </si>
  <si>
    <t>Poznámka k položce:_x000d_
Schodiště a podesty budou opatřeny ocelovým zábradlím s povrchovou úpravou_x000d_
pozinkováním, které bude kotveno na chemické hmoždinky. Nerezové zábradlí bude_x000d_
okolo prohlubně v nádržích. Vstup do nádrží a armaturní komory bude po žebřících -_x000d_
nerez.</t>
  </si>
  <si>
    <t>784</t>
  </si>
  <si>
    <t>Dokončovací práce - malby a tapety</t>
  </si>
  <si>
    <t>784663024R</t>
  </si>
  <si>
    <t>Malby a nátěry</t>
  </si>
  <si>
    <t>1891697872</t>
  </si>
  <si>
    <t>Poznámka k položce:_x000d_
Nátěry bude opatřena pouze viditelná část konstrukce krovu a podbití. Nátěr bude_x000d_
proveden lazurovacím lakem. Vodě a vlhkosti odolnou barvou budou opatřeny</t>
  </si>
  <si>
    <t>C21M</t>
  </si>
  <si>
    <t>Elektromontáže</t>
  </si>
  <si>
    <t>210010022</t>
  </si>
  <si>
    <t>trubka tuhá el.inst.z PVC D=25mm (PU)</t>
  </si>
  <si>
    <t>878853203</t>
  </si>
  <si>
    <t>210010351</t>
  </si>
  <si>
    <t>rozvodka krabicova IP54</t>
  </si>
  <si>
    <t>ks</t>
  </si>
  <si>
    <t>-1815961208</t>
  </si>
  <si>
    <t>210020301</t>
  </si>
  <si>
    <t>kab.žlab drátěný 54x50mm, komplet</t>
  </si>
  <si>
    <t>491975974</t>
  </si>
  <si>
    <t>210020302</t>
  </si>
  <si>
    <t>kab.žlab drátěný 54x100mm, komplet</t>
  </si>
  <si>
    <t>-2040093657</t>
  </si>
  <si>
    <t>210100001</t>
  </si>
  <si>
    <t>ukonč.vod.v rozv.vč.zap.a konc.do 2.5mm2</t>
  </si>
  <si>
    <t>-855350056</t>
  </si>
  <si>
    <t>210110001</t>
  </si>
  <si>
    <t>spín.nást.prost.vlhké - řazení 1</t>
  </si>
  <si>
    <t>1282759675</t>
  </si>
  <si>
    <t>210111020</t>
  </si>
  <si>
    <t>zásuvka nástěnná vč.zap. 10/16A 48/250/380V 2P</t>
  </si>
  <si>
    <t>633731988</t>
  </si>
  <si>
    <t>210111021</t>
  </si>
  <si>
    <t>zás.v krabici pr.vlhké 10/16A 250V 2P+Z</t>
  </si>
  <si>
    <t>-1062833207</t>
  </si>
  <si>
    <t>210111062</t>
  </si>
  <si>
    <t>zás.nástěnná vč.zap.16A 380V 3P+N+Z</t>
  </si>
  <si>
    <t>-510272359</t>
  </si>
  <si>
    <t>210190121</t>
  </si>
  <si>
    <t>montáž rozvaděče RMS1</t>
  </si>
  <si>
    <t>-1817195916</t>
  </si>
  <si>
    <t>210201056R</t>
  </si>
  <si>
    <t>LED svítidlo venkovní s čidlem</t>
  </si>
  <si>
    <t>223668406</t>
  </si>
  <si>
    <t>210201073R</t>
  </si>
  <si>
    <t>LED svítidlo průmyslové stropní přisazené s krytem</t>
  </si>
  <si>
    <t>-302494298</t>
  </si>
  <si>
    <t>210220000R</t>
  </si>
  <si>
    <t>ochrana proti korozi</t>
  </si>
  <si>
    <t>902038940</t>
  </si>
  <si>
    <t>210220021</t>
  </si>
  <si>
    <t>uzem. v zemi FeZn do 120 mm2 vč.svorek;propoj.aj.</t>
  </si>
  <si>
    <t>409690222</t>
  </si>
  <si>
    <t>210220022</t>
  </si>
  <si>
    <t>uzem. v zemi FeZn R=8-10 mm vč.svorek;propoj.aj.</t>
  </si>
  <si>
    <t>507541030</t>
  </si>
  <si>
    <t>210220101</t>
  </si>
  <si>
    <t>svodové vodiče FeZn do R=8mm;Al o8mm;Cu R=7mm</t>
  </si>
  <si>
    <t>493089413</t>
  </si>
  <si>
    <t>210220201</t>
  </si>
  <si>
    <t>jímací tyč do 3m délky vč.upevnění</t>
  </si>
  <si>
    <t>-1223887328</t>
  </si>
  <si>
    <t>210220301</t>
  </si>
  <si>
    <t>svorky hromosvodové do 2 šroubu (SS;SR 03)</t>
  </si>
  <si>
    <t>-1545875553</t>
  </si>
  <si>
    <t>210220302</t>
  </si>
  <si>
    <t>svorky hromosv.nad 2 šrouby(ST;SJ;SK;SZ;SR01;02)</t>
  </si>
  <si>
    <t>-358768608</t>
  </si>
  <si>
    <t>210220303</t>
  </si>
  <si>
    <t>svorky hromosvodové na okapové žlaby (SO)</t>
  </si>
  <si>
    <t>-827308461</t>
  </si>
  <si>
    <t>210220321</t>
  </si>
  <si>
    <t>svorka na potrubí "Bernard" vč.pásku (bez vodič.)</t>
  </si>
  <si>
    <t>1832350916</t>
  </si>
  <si>
    <t>210220372</t>
  </si>
  <si>
    <t>ochranný úhelník nebo trubka s držáky do zdiva</t>
  </si>
  <si>
    <t>-1504952954</t>
  </si>
  <si>
    <t>210220401</t>
  </si>
  <si>
    <t>označení svodu štítky smalt.;umělá hmota</t>
  </si>
  <si>
    <t>739623683</t>
  </si>
  <si>
    <t>210220451R</t>
  </si>
  <si>
    <t>Pospojování - Hlavní i doplňující - komplet</t>
  </si>
  <si>
    <t>-991991371</t>
  </si>
  <si>
    <t>210220600R</t>
  </si>
  <si>
    <t>montáž ekvipotencionální přípojnice</t>
  </si>
  <si>
    <t>-1875867653</t>
  </si>
  <si>
    <t>210802109</t>
  </si>
  <si>
    <t>CMSM-G 3x1,5mm2 (VU)</t>
  </si>
  <si>
    <t>-1339160748</t>
  </si>
  <si>
    <t>210810002</t>
  </si>
  <si>
    <t>CYKY 2x2.5 mm2 (VU)</t>
  </si>
  <si>
    <t>1974377116</t>
  </si>
  <si>
    <t>210810005</t>
  </si>
  <si>
    <t>CYKY 3x1.5 mm2 (VU)</t>
  </si>
  <si>
    <t>-107386565</t>
  </si>
  <si>
    <t>210810006</t>
  </si>
  <si>
    <t>CYKY 3x2.5 mm2 (VU)</t>
  </si>
  <si>
    <t>1036033416</t>
  </si>
  <si>
    <t>210810016</t>
  </si>
  <si>
    <t>CYKY 5x2.5 mm2 (VU)</t>
  </si>
  <si>
    <t>-1258732777</t>
  </si>
  <si>
    <t>210999001R</t>
  </si>
  <si>
    <t>montáž - zapojení sálavého panelu</t>
  </si>
  <si>
    <t>-507930261</t>
  </si>
  <si>
    <t>210999002R</t>
  </si>
  <si>
    <t>montáž - zapojení termostatu</t>
  </si>
  <si>
    <t>2015811372</t>
  </si>
  <si>
    <t>210999901R</t>
  </si>
  <si>
    <t>poplatek za recyklaci svítidla</t>
  </si>
  <si>
    <t>838120911</t>
  </si>
  <si>
    <t>210999902R</t>
  </si>
  <si>
    <t>poplatek za recyklaci světelného zdroje</t>
  </si>
  <si>
    <t>-1402206580</t>
  </si>
  <si>
    <t>C22M</t>
  </si>
  <si>
    <t>Materiál</t>
  </si>
  <si>
    <t>218</t>
  </si>
  <si>
    <t>trubka tuhá instal. z PVC D=25mm</t>
  </si>
  <si>
    <t>-388063878</t>
  </si>
  <si>
    <t>351</t>
  </si>
  <si>
    <t>plastová krabice se svorkovnicí, IP54 (5x2,5)</t>
  </si>
  <si>
    <t>1079223560</t>
  </si>
  <si>
    <t>382</t>
  </si>
  <si>
    <t>ekvipotencionální přípojnice EPS2</t>
  </si>
  <si>
    <t>-1660225457</t>
  </si>
  <si>
    <t>390</t>
  </si>
  <si>
    <t>kabelový žlab drátěný (54/50), včetně příslušenství a nosníků</t>
  </si>
  <si>
    <t>381238563</t>
  </si>
  <si>
    <t>391</t>
  </si>
  <si>
    <t>kabelový žlab drátěný (54/100), včetně příslušenství a nosníků</t>
  </si>
  <si>
    <t>-1290497646</t>
  </si>
  <si>
    <t>710</t>
  </si>
  <si>
    <t>spínač PH ř.1 do vlhka</t>
  </si>
  <si>
    <t>-81343495</t>
  </si>
  <si>
    <t>756</t>
  </si>
  <si>
    <t>zásuvka nástěnná 24V/16A, 2P, do vlhka</t>
  </si>
  <si>
    <t>-733018307</t>
  </si>
  <si>
    <t>760</t>
  </si>
  <si>
    <t>zásuvka 230V/16A do vlhka</t>
  </si>
  <si>
    <t>-466654575</t>
  </si>
  <si>
    <t>780</t>
  </si>
  <si>
    <t>zásuvka 400V/16A, 3P+N+PE, do vlhka</t>
  </si>
  <si>
    <t>-1214370461</t>
  </si>
  <si>
    <t>1400</t>
  </si>
  <si>
    <t>FeZn 30x4</t>
  </si>
  <si>
    <t>1126730212</t>
  </si>
  <si>
    <t>1405</t>
  </si>
  <si>
    <t>drát AlMgSi Rd=8</t>
  </si>
  <si>
    <t>-853110575</t>
  </si>
  <si>
    <t>1405.1</t>
  </si>
  <si>
    <t>FeZn R=10/13mm izolovaný</t>
  </si>
  <si>
    <t>-1012788676</t>
  </si>
  <si>
    <t>1410</t>
  </si>
  <si>
    <t>jímací tyč JT 1m, včetně držáku</t>
  </si>
  <si>
    <t>1362696225</t>
  </si>
  <si>
    <t>1411</t>
  </si>
  <si>
    <t>podpěra vedení PV01 - Nerez</t>
  </si>
  <si>
    <t>1326993397</t>
  </si>
  <si>
    <t>1413</t>
  </si>
  <si>
    <t>podpěra vedení na hřeben střechy - Nerez</t>
  </si>
  <si>
    <t>-2135238415</t>
  </si>
  <si>
    <t>1414</t>
  </si>
  <si>
    <t>podpěra vedení na sklon střechy - Nerez</t>
  </si>
  <si>
    <t>-597534365</t>
  </si>
  <si>
    <t>1420</t>
  </si>
  <si>
    <t>svorka SS - Nerez</t>
  </si>
  <si>
    <t>-498282175</t>
  </si>
  <si>
    <t>1422</t>
  </si>
  <si>
    <t>svorka SK - Nerez</t>
  </si>
  <si>
    <t>374070856</t>
  </si>
  <si>
    <t>1426</t>
  </si>
  <si>
    <t>svorka SP k připojení kovových částí - Nerez</t>
  </si>
  <si>
    <t>-1317468012</t>
  </si>
  <si>
    <t>1427</t>
  </si>
  <si>
    <t>svorka SO k připojení okapových žlabů - Nerez</t>
  </si>
  <si>
    <t>796542874</t>
  </si>
  <si>
    <t>1428</t>
  </si>
  <si>
    <t>svorka zkušební SZ - Nerez</t>
  </si>
  <si>
    <t>-873176235</t>
  </si>
  <si>
    <t>1430</t>
  </si>
  <si>
    <t>svorka k jímací tyči SJ - Nerez</t>
  </si>
  <si>
    <t>133840443</t>
  </si>
  <si>
    <t>1436</t>
  </si>
  <si>
    <t>svorka SR 02 - FeZn</t>
  </si>
  <si>
    <t>736874092</t>
  </si>
  <si>
    <t>1437</t>
  </si>
  <si>
    <t>svorka SR 03 s páskem - FeZn</t>
  </si>
  <si>
    <t>997991472</t>
  </si>
  <si>
    <t>1466</t>
  </si>
  <si>
    <t>ochranná trubka OT 1,6m - Nerez</t>
  </si>
  <si>
    <t>-1171346097</t>
  </si>
  <si>
    <t>1467</t>
  </si>
  <si>
    <t>držák OT do zdiva</t>
  </si>
  <si>
    <t>1282552238</t>
  </si>
  <si>
    <t>1487</t>
  </si>
  <si>
    <t>svorka na potrubí "Bernard" + pásek</t>
  </si>
  <si>
    <t>177734405</t>
  </si>
  <si>
    <t>1488</t>
  </si>
  <si>
    <t>označovací štítek</t>
  </si>
  <si>
    <t>1405374194</t>
  </si>
  <si>
    <t>1501</t>
  </si>
  <si>
    <t>Materiál pro pospojování</t>
  </si>
  <si>
    <t>-30568498</t>
  </si>
  <si>
    <t>2081</t>
  </si>
  <si>
    <t>CMSM-G 3x1,5mm2</t>
  </si>
  <si>
    <t>-2059635131</t>
  </si>
  <si>
    <t>2911</t>
  </si>
  <si>
    <t>CYKY-J 2x2.5mm2</t>
  </si>
  <si>
    <t>1749935069</t>
  </si>
  <si>
    <t>2914</t>
  </si>
  <si>
    <t>CYKY-J 3x1.5mm2</t>
  </si>
  <si>
    <t>-970234476</t>
  </si>
  <si>
    <t>2914.1</t>
  </si>
  <si>
    <t>CYKY-O 3x1.5mm2</t>
  </si>
  <si>
    <t>1544902847</t>
  </si>
  <si>
    <t>2918</t>
  </si>
  <si>
    <t>CYKY-J 3x2.5mm2</t>
  </si>
  <si>
    <t>1807929176</t>
  </si>
  <si>
    <t>2961</t>
  </si>
  <si>
    <t>CYKY-J 5x2.5mm2</t>
  </si>
  <si>
    <t>-1277276798</t>
  </si>
  <si>
    <t>34801</t>
  </si>
  <si>
    <t>A - LED svítidlo 40W s PCkrytem, IP65, 5500lm, 4000K</t>
  </si>
  <si>
    <t>-1090694240</t>
  </si>
  <si>
    <t>34802</t>
  </si>
  <si>
    <t>B - LED svítidlo 27W kruhové venkovní s PMMA krytem 375mm, IP44, 2700lm, 4000K, pohybové čidlo</t>
  </si>
  <si>
    <t>-1574153471</t>
  </si>
  <si>
    <t>35701</t>
  </si>
  <si>
    <t>rozvaděč RMS1 - viz výkres 1.4.1.4</t>
  </si>
  <si>
    <t>-777072552</t>
  </si>
  <si>
    <t>90001</t>
  </si>
  <si>
    <t>stropní sálavý panel 700W, IP65, včetně nosného rámu na strop</t>
  </si>
  <si>
    <t>-2097217798</t>
  </si>
  <si>
    <t>90002</t>
  </si>
  <si>
    <t>regulátor teploty 5-40 st.C, IP54</t>
  </si>
  <si>
    <t>-1155201744</t>
  </si>
  <si>
    <t>Pol1</t>
  </si>
  <si>
    <t>Podružný materiál</t>
  </si>
  <si>
    <t>%</t>
  </si>
  <si>
    <t>-578016006</t>
  </si>
  <si>
    <t>Pol2</t>
  </si>
  <si>
    <t>Prořez (m, kg)</t>
  </si>
  <si>
    <t>-1808187253</t>
  </si>
  <si>
    <t>C23M</t>
  </si>
  <si>
    <t>Revize a další nezařazené práce</t>
  </si>
  <si>
    <t>00001</t>
  </si>
  <si>
    <t>Výchozí revize elektro</t>
  </si>
  <si>
    <t>-1502986646</t>
  </si>
  <si>
    <t>00002</t>
  </si>
  <si>
    <t>Výchozí revize bleskosvodu</t>
  </si>
  <si>
    <t>-2125885823</t>
  </si>
  <si>
    <t>121</t>
  </si>
  <si>
    <t>00003</t>
  </si>
  <si>
    <t>Koordinace prací s investorem a generálním dodavatelem stavby</t>
  </si>
  <si>
    <t>-979862471</t>
  </si>
  <si>
    <t>122</t>
  </si>
  <si>
    <t>00004</t>
  </si>
  <si>
    <t>Zhotovení prostupů pro kabely, zednické práce pro elektro</t>
  </si>
  <si>
    <t>-1632072307</t>
  </si>
  <si>
    <t>123</t>
  </si>
  <si>
    <t>00005</t>
  </si>
  <si>
    <t>Projektová dokumentace pro realizaci stavby</t>
  </si>
  <si>
    <t>490011917</t>
  </si>
  <si>
    <t>124</t>
  </si>
  <si>
    <t>00006</t>
  </si>
  <si>
    <t>Zajištění podkladů a zákres změn pro dokumentaci skutečného provedení</t>
  </si>
  <si>
    <t>-635862138</t>
  </si>
  <si>
    <t>125</t>
  </si>
  <si>
    <t>00007</t>
  </si>
  <si>
    <t>Dokumentace skutečného provedení stavby</t>
  </si>
  <si>
    <t>443132620</t>
  </si>
  <si>
    <t>126</t>
  </si>
  <si>
    <t>00008</t>
  </si>
  <si>
    <t>Režijní náklady</t>
  </si>
  <si>
    <t>-635133319</t>
  </si>
  <si>
    <t>127</t>
  </si>
  <si>
    <t>00009</t>
  </si>
  <si>
    <t>Náklady na dopravu</t>
  </si>
  <si>
    <t>1774021435</t>
  </si>
  <si>
    <t>C46M</t>
  </si>
  <si>
    <t>128</t>
  </si>
  <si>
    <t>460010024</t>
  </si>
  <si>
    <t>vytyč.trati kab.vedení v zastavěném prostoru</t>
  </si>
  <si>
    <t>km</t>
  </si>
  <si>
    <t>60576988</t>
  </si>
  <si>
    <t>129</t>
  </si>
  <si>
    <t>460161152</t>
  </si>
  <si>
    <t>Hloubení kabelových rýh ručně š 35 cm hl 60 cm v hornině tř I skupiny 3</t>
  </si>
  <si>
    <t>400063825</t>
  </si>
  <si>
    <t>130</t>
  </si>
  <si>
    <t>460431162</t>
  </si>
  <si>
    <t>Zásyp kabelových rýh ručně se zhutněním š 35 cm hl 60 cm z horniny tř I skupiny 3</t>
  </si>
  <si>
    <t>1435481956</t>
  </si>
  <si>
    <t>140,43</t>
  </si>
  <si>
    <t>4,213</t>
  </si>
  <si>
    <t>23,873</t>
  </si>
  <si>
    <t>14,745</t>
  </si>
  <si>
    <t>83,556</t>
  </si>
  <si>
    <t>1,053</t>
  </si>
  <si>
    <t>5,968</t>
  </si>
  <si>
    <t>32,91</t>
  </si>
  <si>
    <t>0,987</t>
  </si>
  <si>
    <t>SO 02.2 - Bezpečnostní přepad, zasakovací objekt</t>
  </si>
  <si>
    <t>5,595</t>
  </si>
  <si>
    <t>3,456</t>
  </si>
  <si>
    <t>19,581</t>
  </si>
  <si>
    <t>Hloubení_rýh_5_r</t>
  </si>
  <si>
    <t>Hloubení rýh třída těžitelnosti 5 - ručně</t>
  </si>
  <si>
    <t>0,247</t>
  </si>
  <si>
    <t>Hloubení_rýh_5_s</t>
  </si>
  <si>
    <t>Hloubení rýh třída těžitelnosti 5 - strojně</t>
  </si>
  <si>
    <t>1,399</t>
  </si>
  <si>
    <t>Hloubení_rýh_6_r</t>
  </si>
  <si>
    <t>Hloubení rýh třída těžitelnosti 6 - ručně</t>
  </si>
  <si>
    <t>Hloubení_rýh_6_s</t>
  </si>
  <si>
    <t>Hloubení rýh třída těžitelnosti 6 - strojně</t>
  </si>
  <si>
    <t>Hloubení_šachet</t>
  </si>
  <si>
    <t>Hloubení šachet</t>
  </si>
  <si>
    <t>62,579</t>
  </si>
  <si>
    <t>Hloubení_šachet_3_r</t>
  </si>
  <si>
    <t>Hloubení šachet třída těžitelnosti 3 - ručně</t>
  </si>
  <si>
    <t>1,877</t>
  </si>
  <si>
    <t>Hloubení_šachet_3_s</t>
  </si>
  <si>
    <t>Hloubení šachet třída těžitelnosti 3 - strojně</t>
  </si>
  <si>
    <t>10,638</t>
  </si>
  <si>
    <t>Hloubení_šachet_4_r</t>
  </si>
  <si>
    <t>Hloubení šachet třída těžitelnosti 4 - ručně</t>
  </si>
  <si>
    <t>6,571</t>
  </si>
  <si>
    <t>Hloubení_šachet_4_s</t>
  </si>
  <si>
    <t>Hloubení šachet třída těžitelnosti 4 - strojně</t>
  </si>
  <si>
    <t>37,235</t>
  </si>
  <si>
    <t>Hloubení_šachet_5_r</t>
  </si>
  <si>
    <t>Hloubení šachet třída těžitelnosti 5 - ručně</t>
  </si>
  <si>
    <t>0,469</t>
  </si>
  <si>
    <t>Hloubení_šachet_5_s</t>
  </si>
  <si>
    <t>Hloubení šachet třída těžitelnosti 5 - strojně</t>
  </si>
  <si>
    <t>2,66</t>
  </si>
  <si>
    <t>Hloubení_šachet_6_r</t>
  </si>
  <si>
    <t>Hloubení šachet třída těžitelnosti 6 - ručně</t>
  </si>
  <si>
    <t>Hloubení_šachet_6_s</t>
  </si>
  <si>
    <t>Hloubení šachet třída těžitelnosti 6 - strojně</t>
  </si>
  <si>
    <t>5,015</t>
  </si>
  <si>
    <t>2,006</t>
  </si>
  <si>
    <t>Pažení_rýh_2</t>
  </si>
  <si>
    <t>Příložné pažení rýh do hloubky 2,0</t>
  </si>
  <si>
    <t>Pažení_rýh_do4</t>
  </si>
  <si>
    <t>Příložné pažení rýh do hloubky 4,0m</t>
  </si>
  <si>
    <t>60,3</t>
  </si>
  <si>
    <t>33,096</t>
  </si>
  <si>
    <t>176,94</t>
  </si>
  <si>
    <t>11,796</t>
  </si>
  <si>
    <t>190,275</t>
  </si>
  <si>
    <t>70,436</t>
  </si>
  <si>
    <t>95,138</t>
  </si>
  <si>
    <t>-1926280132</t>
  </si>
  <si>
    <t>"Předpoklad" 10</t>
  </si>
  <si>
    <t>1801837583</t>
  </si>
  <si>
    <t>-378292620</t>
  </si>
  <si>
    <t>258858611</t>
  </si>
  <si>
    <t>-585789605</t>
  </si>
  <si>
    <t>769308877</t>
  </si>
  <si>
    <t>839242588</t>
  </si>
  <si>
    <t>131451100</t>
  </si>
  <si>
    <t>Hloubení jam nezapažených v hornině třídy těžitelnosti II skupiny 5 objem do 20 m3 strojně</t>
  </si>
  <si>
    <t>1497905823</t>
  </si>
  <si>
    <t>Hloubení nezapažených jam a zářezů strojně s urovnáním dna do předepsaného profilu a spádu v hornině třídy těžitelnosti II skupiny 5 do 20 m3</t>
  </si>
  <si>
    <t>https://podminky.urs.cz/item/CS_URS_2021_02/131451100</t>
  </si>
  <si>
    <t>131551101</t>
  </si>
  <si>
    <t>Hloubení jam nezapažených v hornině třídy těžitelnosti III skupiny 6 objem do 20 m3 strojně</t>
  </si>
  <si>
    <t>-94230696</t>
  </si>
  <si>
    <t>Hloubení nezapažených jam a zářezů strojně s urovnáním dna do předepsaného profilu a spádu v hornině třídy těžitelnosti III skupiny 6 do 20 m3</t>
  </si>
  <si>
    <t>https://podminky.urs.cz/item/CS_URS_2021_02/131551101</t>
  </si>
  <si>
    <t>2057745819</t>
  </si>
  <si>
    <t>1013956385</t>
  </si>
  <si>
    <t>-1355441071</t>
  </si>
  <si>
    <t>29960033</t>
  </si>
  <si>
    <t>132412212</t>
  </si>
  <si>
    <t>Hloubení rýh š do 2000 mm v nesoudržných horninách třídy těžitelnosti II skupiny 5 ručně</t>
  </si>
  <si>
    <t>-887814286</t>
  </si>
  <si>
    <t>Hloubení rýh šířky přes 800 do 2 000 mm ručně zapažených i nezapažených, s urovnáním dna do předepsaného profilu a spádu v hornině třídy těžitelnosti II skupiny 5 nesoudržných</t>
  </si>
  <si>
    <t>https://podminky.urs.cz/item/CS_URS_2021_02/132412212</t>
  </si>
  <si>
    <t>132454201</t>
  </si>
  <si>
    <t>Hloubení zapažených rýh š do 2000 mm v hornině třídy těžitelnosti II skupiny 5 objem do 20 m3</t>
  </si>
  <si>
    <t>-401263459</t>
  </si>
  <si>
    <t>Hloubení zapažených rýh šířky přes 800 do 2 000 mm strojně s urovnáním dna do předepsaného profilu a spádu v hornině třídy těžitelnosti II skupiny 5 do 20 m3</t>
  </si>
  <si>
    <t>https://podminky.urs.cz/item/CS_URS_2021_02/132454201</t>
  </si>
  <si>
    <t>132554201</t>
  </si>
  <si>
    <t>Hloubení zapažených rýh š do 2000 mm v hornině třídy těžitelnosti III skupiny 6 objem do 20 m3</t>
  </si>
  <si>
    <t>1918140837</t>
  </si>
  <si>
    <t>Hloubení zapažených rýh šířky přes 800 do 2 000 mm strojně s urovnáním dna do předepsaného profilu a spádu v hornině třídy těžitelnosti III skupiny 6 do 20 m3</t>
  </si>
  <si>
    <t>https://podminky.urs.cz/item/CS_URS_2021_02/132554201</t>
  </si>
  <si>
    <t>133212012</t>
  </si>
  <si>
    <t>Hloubení šachet v hornině třídy těžitelnosti I skupiny 3 plocha výkopu přes 4 do 20 m2 ručně</t>
  </si>
  <si>
    <t>-1000603375</t>
  </si>
  <si>
    <t>Hloubení šachet ručně zapažených i nezapažených v horninách třídy těžitelnosti I skupiny 3, půdorysná plocha výkopu přes 4 do 20 m2</t>
  </si>
  <si>
    <t>https://podminky.urs.cz/item/CS_URS_2021_02/133212012</t>
  </si>
  <si>
    <t>133251101</t>
  </si>
  <si>
    <t>Hloubení šachet nezapažených v hornině třídy těžitelnosti I skupiny 3 objem do 20 m3</t>
  </si>
  <si>
    <t>309468076</t>
  </si>
  <si>
    <t>Hloubení nezapažených šachet strojně v hornině třídy těžitelnosti I skupiny 3 do 20 m3</t>
  </si>
  <si>
    <t>https://podminky.urs.cz/item/CS_URS_2021_02/133251101</t>
  </si>
  <si>
    <t>133312012</t>
  </si>
  <si>
    <t>Hloubení šachet v hornině třídy těžitelnosti II skupiny 4 plocha výkopu přes 4 do 20 m2 ručně</t>
  </si>
  <si>
    <t>332855821</t>
  </si>
  <si>
    <t>Hloubení šachet ručně zapažených i nezapažených v horninách třídy těžitelnosti II skupiny 4, půdorysná plocha výkopu přes 4 do 20 m2</t>
  </si>
  <si>
    <t>https://podminky.urs.cz/item/CS_URS_2021_02/133312012</t>
  </si>
  <si>
    <t>133351102</t>
  </si>
  <si>
    <t>Hloubení šachet nezapažených v hornině třídy těžitelnosti II skupiny 4 objem do 50 m3</t>
  </si>
  <si>
    <t>-1933646432</t>
  </si>
  <si>
    <t>Hloubení nezapažených šachet strojně v hornině třídy těžitelnosti II skupiny 4 přes 20 do 50 m3</t>
  </si>
  <si>
    <t>https://podminky.urs.cz/item/CS_URS_2021_02/133351102</t>
  </si>
  <si>
    <t>133412012</t>
  </si>
  <si>
    <t>Hloubení šachet v hornině třídy těžitelnosti II skupiny 5 plocha výkopu přes 4 do 20 m2 ručně</t>
  </si>
  <si>
    <t>741104136</t>
  </si>
  <si>
    <t>Hloubení šachet ručně zapažených i nezapažených v horninách třídy těžitelnosti II skupiny 5, půdorysná plocha výkopu přes 4 do 20 m2</t>
  </si>
  <si>
    <t>https://podminky.urs.cz/item/CS_URS_2021_02/133412012</t>
  </si>
  <si>
    <t>133451101</t>
  </si>
  <si>
    <t>Hloubení šachet nezapažených v hornině třídy těžitelnosti II skupiny 5 objem do 20 m3</t>
  </si>
  <si>
    <t>1364787337</t>
  </si>
  <si>
    <t>Hloubení nezapažených šachet strojně v hornině třídy těžitelnosti II skupiny 5 do 20 m3</t>
  </si>
  <si>
    <t>https://podminky.urs.cz/item/CS_URS_2021_02/133451101</t>
  </si>
  <si>
    <t>133551101</t>
  </si>
  <si>
    <t>Hloubení šachet nezapažených v hornině třídy těžitelnosti III skupiny 6 objem do 20 m3</t>
  </si>
  <si>
    <t>-1313882222</t>
  </si>
  <si>
    <t>Hloubení nezapažených šachet strojně v hornině třídy těžitelnosti III skupiny 6 do 20 m3</t>
  </si>
  <si>
    <t>https://podminky.urs.cz/item/CS_URS_2021_02/133551101</t>
  </si>
  <si>
    <t>1531015817</t>
  </si>
  <si>
    <t>138511201</t>
  </si>
  <si>
    <t>Dolamování hloubených vykopávek rýh ve vrstvě tl do 500 mm v hornině třídy těžitelnosti III skupiny 6</t>
  </si>
  <si>
    <t>1805419306</t>
  </si>
  <si>
    <t>Dolamování zapažených nebo nezapažených hloubených vykopávek rýh, ve vrstvě tl. do 500 mm v hornině třídy těžitelnosti III skupiny 6</t>
  </si>
  <si>
    <t>https://podminky.urs.cz/item/CS_URS_2021_02/138511201</t>
  </si>
  <si>
    <t>138511301</t>
  </si>
  <si>
    <t>Dolamování hloubených vykopávek šachet ve vrstvě tl do 500 mm v hornině třídy těžitelnosti III skupiny 6</t>
  </si>
  <si>
    <t>340240578</t>
  </si>
  <si>
    <t>Dolamování zapažených nebo nezapažených hloubených vykopávek šachet, ve vrstvě tl. do 500 mm v hornině třídy těžitelnosti III skupiny 6</t>
  </si>
  <si>
    <t>https://podminky.urs.cz/item/CS_URS_2021_02/138511301</t>
  </si>
  <si>
    <t>214988603</t>
  </si>
  <si>
    <t>Úsek Armaturní šachta - Š1</t>
  </si>
  <si>
    <t>4,900*1,00*3,500</t>
  </si>
  <si>
    <t>Úsek Š1 - Š2</t>
  </si>
  <si>
    <t>5,20*1,00*2,50</t>
  </si>
  <si>
    <t>"Rozšíření výkopu rýh v místě šachty Š2" 3,0</t>
  </si>
  <si>
    <t>Úsek Š2 - retence</t>
  </si>
  <si>
    <t>1,50*1,00*1,00</t>
  </si>
  <si>
    <t>Odpočet mocnosti povrchu - úsek armaturní šachta - Š1</t>
  </si>
  <si>
    <t>"Travnaté plochy,zemědělský pozemek" -4,900*1,000*Tl_zeleň</t>
  </si>
  <si>
    <t>Odpočet mocnosti povrchu - úsek Š1 - Š2</t>
  </si>
  <si>
    <t>"Travnaté plochy,zemědělský pozemek" -5,200*1,000*Tl_zeleň</t>
  </si>
  <si>
    <t>Odpočet mocnosti povrchu - úsek Š2 - retence</t>
  </si>
  <si>
    <t>"Travnaté plochy,zemědělský pozemek" -1,500*1,000*Tl_zeleň</t>
  </si>
  <si>
    <t>"Hloubení rýh třída těžitelnosti 3 - 20%, strojně 85%" Hloubení_rýh*0,20*0,85</t>
  </si>
  <si>
    <t>"Hloubení rýh třída těžitelnosti 3 - 20%, ručně 15%" Hloubení_rýh*0,20*0,15</t>
  </si>
  <si>
    <t>"Hloubení rýh třída těžitelnosti 4 - 70%, strojně 85%" Hloubení_rýh*0,70*0,85</t>
  </si>
  <si>
    <t>"Hloubení rýh třída těžitelnosti 4 - 70%, ručně 15%" Hloubení_rýh*0,70*0,15</t>
  </si>
  <si>
    <t>"Hloubení rýh třída těžitelnosti 5 - 5%, strojně 85%" Hloubení_rýh*0,05*0,85</t>
  </si>
  <si>
    <t>"Hloubení rýh třída těžitelnosti 5 - 5%, ručně 15%" Hloubení_rýh*0,05*0,15</t>
  </si>
  <si>
    <t>"Hloubení rýh třída těžitelnosti 6 - 5%, strojně 85%" Hloubení_rýh*0,05*0,85</t>
  </si>
  <si>
    <t>"Hloubení rýh třída těžitelnosti 6 - 5%, ručně 15%" Hloubení_rýh*0,05*0,15</t>
  </si>
  <si>
    <t>Šachta Š1 - hloubení včetně svahování</t>
  </si>
  <si>
    <t>(0,50+2,75+0,50)*(0,50+2,75+0,50)*4,60</t>
  </si>
  <si>
    <t>"Šachta Š1 včetně svahování" -(0,50+2,75+0,50)*(0,50+2,75+0,50)*Tl_zeleň</t>
  </si>
  <si>
    <t>"Hloubení šachet třída těžitelnosti 3 - 20%, strojně 85%" Hloubení_šachet*0,20*0,85</t>
  </si>
  <si>
    <t>"Hloubení šachet třída těžitelnosti 3 - 20%, ručně 15%" Hloubení_šachet*0,20*0,15</t>
  </si>
  <si>
    <t>"Hloubení šachet třída těžitelnosti 4 - 70%, strojně 85%" Hloubení_šachet*0,70*0,85</t>
  </si>
  <si>
    <t>"Hloubení šachet třída těžitelnosti 4 - 70%, ručně 15%" Hloubení_šachet*0,70*0,15</t>
  </si>
  <si>
    <t>"Hloubení šachet třída těžitelnosti 5 - 5%, strojně 85%" Hloubení_šachet*0,05*0,85</t>
  </si>
  <si>
    <t>"Hloubení šachet třída těžitelnosti 5 - 5%, ručně 15%" Hloubení_šachet*0,05*0,15</t>
  </si>
  <si>
    <t>"Hloubení šachet třída těžitelnosti 6 - 5%, strojně 85%" Hloubení_šachet*0,05*0,85</t>
  </si>
  <si>
    <t>"Hloubení šachet třída těžitelnosti 6 - 5%, ručně 15%" Hloubení_šachet*0,05*0,15</t>
  </si>
  <si>
    <t>Zasakovací objekt</t>
  </si>
  <si>
    <t>(0,850+5,850+0,850)*(0,850+4,300+0,850)*3,25</t>
  </si>
  <si>
    <t>"Travnaté plochy,zemědělský pozemek" -(0,850+5,850+0,850)*(0,850+4,300+0,850)*Tl_zeleň</t>
  </si>
  <si>
    <t>"Hloubení jam třída těžitelnosti 3 - 20%, strojně 85%" Hloubení_jam*0,20*0,85</t>
  </si>
  <si>
    <t>"Hloubení jam třída těžitelnosti 3 - 20%, ručně 15%" Hloubení_jam*0,20*0,15</t>
  </si>
  <si>
    <t>"Hloubení jam třída těžitelnosti 4 - 70%, strojně 85%" Hloubení_jam*0,70*0,85</t>
  </si>
  <si>
    <t>"Hloubení jam třída těžitelnosti 4 - 70%, ručně 15%" Hloubení_jam*0,70*0,15</t>
  </si>
  <si>
    <t>"Hloubení jam třída těžitelnosti 5 - 5%, strojně 85%" Hloubení_jam*0,05*0,85</t>
  </si>
  <si>
    <t>"Hloubení jam třída těžitelnosti 5 - 5%, ručně 15%" Hloubení_jam*0,05*0,15</t>
  </si>
  <si>
    <t>"Hloubení jam třída těžitelnosti 6 - 5%, strojně 85%" Hloubení_jam*0,05*0,85</t>
  </si>
  <si>
    <t>"Hloubení jam třída těžitelnosti 6 - 5%, ručně 15%" Hloubení_jam*0,05*0,15</t>
  </si>
  <si>
    <t>"Předpoklad 25%" (Hloubení_rýh_3_s+Hloubení_rýh_4_s+Hloubení_rýh_5_s+Hloubení_rýh_6_s)*0,25</t>
  </si>
  <si>
    <t>"Předpoklad 25%" (Hloubení_jam_3_s+Hloubení_jam_4_s+Hloubení_jam_5_s+Hloubení_jam_6_s)*0,25</t>
  </si>
  <si>
    <t>-270568161</t>
  </si>
  <si>
    <t>1,50*1,00*2</t>
  </si>
  <si>
    <t>151101102</t>
  </si>
  <si>
    <t>Zřízení příložného pažení a rozepření stěn rýh hl přes 2 do 4 m</t>
  </si>
  <si>
    <t>1746389418</t>
  </si>
  <si>
    <t>Zřízení pažení a rozepření stěn rýh pro podzemní vedení příložné pro jakoukoliv mezerovitost, hloubky přes 2 do 4 m</t>
  </si>
  <si>
    <t>https://podminky.urs.cz/item/CS_URS_2021_02/151101102</t>
  </si>
  <si>
    <t>4,900*3,500*2</t>
  </si>
  <si>
    <t>5,20*2,50*2</t>
  </si>
  <si>
    <t>521875201</t>
  </si>
  <si>
    <t>151101112</t>
  </si>
  <si>
    <t>Odstranění příložného pažení a rozepření stěn rýh hl přes 2 do 4 m</t>
  </si>
  <si>
    <t>-1802624284</t>
  </si>
  <si>
    <t>Odstranění pažení a rozepření stěn rýh pro podzemní vedení s uložením materiálu na vzdálenost do 3 m od kraje výkopu příložné, hloubky přes 2 do 4 m</t>
  </si>
  <si>
    <t>https://podminky.urs.cz/item/CS_URS_2021_02/151101112</t>
  </si>
  <si>
    <t>2125723525</t>
  </si>
  <si>
    <t>Hloubení_rýh_3_s+Hloubení_rýh_3_r+Hloubení_šachet_3_s+Hloubení_šachet_3_r+Hloubení_jam_3_s+Hloubení_jam_3_r</t>
  </si>
  <si>
    <t>465743536</t>
  </si>
  <si>
    <t>Hloubení_rýh_4_s+Hloubení_rýh_4_r+Hloubení_šachet_3_s+Hloubení_šachet_3_r+Hloubení_jam_3_s+Hloubení_jam_3_r</t>
  </si>
  <si>
    <t>-1317353768</t>
  </si>
  <si>
    <t>-1473640132</t>
  </si>
  <si>
    <t>420992741</t>
  </si>
  <si>
    <t>(Hloubení_rýh_5_s+Hloubení_rýh_5_r)*1,00</t>
  </si>
  <si>
    <t>(Hloubení_šachet_4_s+Hloubení_šachet_4_r)*1,00</t>
  </si>
  <si>
    <t>(Hloubení_šachet_5_s+Hloubení_šachet_5_r)*1,00</t>
  </si>
  <si>
    <t>(Hloubení_jam_5_s+Hloubení_jam_5_r)*1,00</t>
  </si>
  <si>
    <t>534612893</t>
  </si>
  <si>
    <t>-420821501</t>
  </si>
  <si>
    <t>(Hloubení_rýh_6_s+Hloubení_rýh_6_r)*1,00</t>
  </si>
  <si>
    <t>(Hloubení_šachet_6_s+Hloubení_šachet_6_r)*1,00</t>
  </si>
  <si>
    <t>(Hloubení_jam_6_s+Hloubení_jam_6_r)*1,00</t>
  </si>
  <si>
    <t>1891681811</t>
  </si>
  <si>
    <t>1511640843</t>
  </si>
  <si>
    <t>-1480131078</t>
  </si>
  <si>
    <t>Hloubení_rýh_5_s+Hloubení_rýh_5_r</t>
  </si>
  <si>
    <t>Hloubení_šachet_4_s+Hloubení_šachet_4_r</t>
  </si>
  <si>
    <t>Hloubení_šachet_5_s+Hloubení_šachet_5_r</t>
  </si>
  <si>
    <t>Hloubení_jam_4_s+Hloubení_jam_4_r</t>
  </si>
  <si>
    <t>Hloubení_jam_5_s+Hloubení_jam_5_r</t>
  </si>
  <si>
    <t>-718216745</t>
  </si>
  <si>
    <t>-977317995</t>
  </si>
  <si>
    <t>(Skládka_1_3+Skládka_4_5+Skládka_6_7)*1,650</t>
  </si>
  <si>
    <t>737293728</t>
  </si>
  <si>
    <t>Hloubení_rýh+Hloubení_šachet+Hloubení_jam</t>
  </si>
  <si>
    <t>-228363178</t>
  </si>
  <si>
    <t>-0,484</t>
  </si>
  <si>
    <t>-0,490</t>
  </si>
  <si>
    <t>-154,657</t>
  </si>
  <si>
    <t>"Odpočet potrubí DN150" -3,14*0,150*0,150*(4,900+5,200+1,500)</t>
  </si>
  <si>
    <t>"Odpočet Š1" -3,14*0,500*0,500*4,000</t>
  </si>
  <si>
    <t>"Odpočet Š2" -3,14*0,500*0,500*0,500</t>
  </si>
  <si>
    <t>196220386</t>
  </si>
  <si>
    <t>1216743479</t>
  </si>
  <si>
    <t>1354504611</t>
  </si>
  <si>
    <t>4,900*1,00*(0,150+0,300)</t>
  </si>
  <si>
    <t>5,20*1,00*(0,150+0,300)</t>
  </si>
  <si>
    <t>1,50*1,00*(0,150+0,300)</t>
  </si>
  <si>
    <t>"Odpočet potrubí" -3,14*0,075*0,075*(4,900+5,200+1,500)</t>
  </si>
  <si>
    <t>-443387727</t>
  </si>
  <si>
    <t>-690464898</t>
  </si>
  <si>
    <t>-1766830742</t>
  </si>
  <si>
    <t>515556996</t>
  </si>
  <si>
    <t>95,138*0,02 'Přepočtené koeficientem množství</t>
  </si>
  <si>
    <t>1713826368</t>
  </si>
  <si>
    <t>Úsek armaturní šachta - Š1</t>
  </si>
  <si>
    <t>"Travnaté plochy,zemědělský pozemek" 4,900*1,000</t>
  </si>
  <si>
    <t>"Travnaté plochy,zemědělský pozemek" 5,200*1,000</t>
  </si>
  <si>
    <t>"Travnaté plochy,zemědělský pozemek" 1,500*1,000</t>
  </si>
  <si>
    <t>"Šachta Š1 včetně svahování" (4,00+3,20+4,00)*(4,00+3,20+4,00)</t>
  </si>
  <si>
    <t>"Travnaté plochy,zemědělský pozemek" (1,300+5,850+1,300)*(1,000+4,300+1,00)</t>
  </si>
  <si>
    <t>-366041386</t>
  </si>
  <si>
    <t>-695047541</t>
  </si>
  <si>
    <t>211521111</t>
  </si>
  <si>
    <t>Výplň odvodňovacích žeber nebo trativodů kamenivem hrubým drceným frakce 63 až 125 mm</t>
  </si>
  <si>
    <t>1040614174</t>
  </si>
  <si>
    <t xml:space="preserve">Výplň kamenivem do rýh odvodňovacích žeber nebo trativodů  bez zhutnění, s úpravou povrchu výplně kamenivem hrubým drceným frakce 63 až 125 mm</t>
  </si>
  <si>
    <t>https://podminky.urs.cz/item/CS_URS_2021_02/211521111</t>
  </si>
  <si>
    <t>Poznámka k položce:_x000d_
Kačírek 22/125</t>
  </si>
  <si>
    <t>211531111</t>
  </si>
  <si>
    <t>Výplň odvodňovacích žeber nebo trativodů kamenivem hrubým drceným frakce 16 až 63 mm</t>
  </si>
  <si>
    <t>1671622465</t>
  </si>
  <si>
    <t xml:space="preserve">Výplň kamenivem do rýh odvodňovacích žeber nebo trativodů  bez zhutnění, s úpravou povrchu výplně kamenivem hrubým drceným frakce 16 až 63 mm</t>
  </si>
  <si>
    <t>https://podminky.urs.cz/item/CS_URS_2021_02/211531111</t>
  </si>
  <si>
    <t>Poznámka k položce:_x000d_
Kačírek 16/22</t>
  </si>
  <si>
    <t>-1007188510</t>
  </si>
  <si>
    <t>Poznámka k položce:_x000d_
Hutněný štěrk frakce 32/63</t>
  </si>
  <si>
    <t>Hloubení_jam-4,800-5,500-3,14*0,075*0,075*4,10</t>
  </si>
  <si>
    <t>211971110</t>
  </si>
  <si>
    <t>Zřízení opláštění žeber nebo trativodů geotextilií v rýze nebo zářezu sklonu do 1:2</t>
  </si>
  <si>
    <t>1885879779</t>
  </si>
  <si>
    <t xml:space="preserve">Zřízení opláštění výplně z geotextilie odvodňovacích žeber nebo trativodů  v rýze nebo zářezu se stěnami šikmými o sklonu do 1:2</t>
  </si>
  <si>
    <t>https://podminky.urs.cz/item/CS_URS_2021_02/211971110</t>
  </si>
  <si>
    <t>69311081</t>
  </si>
  <si>
    <t>geotextilie netkaná separační, ochranná, filtrační, drenážní PES 300g/m2</t>
  </si>
  <si>
    <t>-8026385</t>
  </si>
  <si>
    <t>40*1,1845 'Přepočtené koeficientem množství</t>
  </si>
  <si>
    <t>212750103</t>
  </si>
  <si>
    <t>Trativod z drenážních trubek PVC-U SN 4 perforace 360° včetně lože otevřený výkop DN 160 pro budovy plocha pro vtékání vody min. 80 cm2/m</t>
  </si>
  <si>
    <t>-488116001</t>
  </si>
  <si>
    <t>Trativody z drenážních a melioračních trubek pro budovy se zřízením štěrkového lože pod trubky a s jejich obsypem v otevřeném výkopu trubka tyčová PVC-U plocha pro vtékání vody min. 80 cm2/m SN 4 celoperforovaná 360° DN 160</t>
  </si>
  <si>
    <t>https://podminky.urs.cz/item/CS_URS_2021_02/212750103</t>
  </si>
  <si>
    <t>359901211</t>
  </si>
  <si>
    <t>Monitoring stoky jakékoli výšky na nové kanalizaci</t>
  </si>
  <si>
    <t>-1131816530</t>
  </si>
  <si>
    <t>Monitoring stok (kamerový systém) jakékoli výšky nová kanalizace</t>
  </si>
  <si>
    <t>https://podminky.urs.cz/item/CS_URS_2021_02/359901211</t>
  </si>
  <si>
    <t>"Monitoring stoky po realizaci" 4,900</t>
  </si>
  <si>
    <t>359901212</t>
  </si>
  <si>
    <t>Monitoring stoky jakékoli výšky na stávající kanalizaci</t>
  </si>
  <si>
    <t>2025825307</t>
  </si>
  <si>
    <t>Monitoring stok (kamerový systém) jakékoli výšky stávající kanalizace</t>
  </si>
  <si>
    <t>https://podminky.urs.cz/item/CS_URS_2021_02/359901212</t>
  </si>
  <si>
    <t>"Monitoring stoky při předání investorovi" 4,900</t>
  </si>
  <si>
    <t>1158986937</t>
  </si>
  <si>
    <t>2,20*2,20*0,10</t>
  </si>
  <si>
    <t>-1329728202</t>
  </si>
  <si>
    <t>4,900*1,000*0,100</t>
  </si>
  <si>
    <t>452311131</t>
  </si>
  <si>
    <t>Podkladní desky z betonu prostého tř. C 12/15 otevřený výkop</t>
  </si>
  <si>
    <t>178880512</t>
  </si>
  <si>
    <t>Podkladní a zajišťovací konstrukce z betonu prostého v otevřeném výkopu desky pod potrubí, stoky a drobné objekty z betonu tř. C 12/15</t>
  </si>
  <si>
    <t>https://podminky.urs.cz/item/CS_URS_2021_02/452311131</t>
  </si>
  <si>
    <t>2,20*2,20*0,100</t>
  </si>
  <si>
    <t>457311114</t>
  </si>
  <si>
    <t>Vyrovnávací nebo spádový beton C 12/15 včetně úpravy povrchu</t>
  </si>
  <si>
    <t>-2132239455</t>
  </si>
  <si>
    <t xml:space="preserve">Vyrovnávací nebo spádový beton včetně úpravy povrchu  C 12/15</t>
  </si>
  <si>
    <t>https://podminky.urs.cz/item/CS_URS_2021_02/457311114</t>
  </si>
  <si>
    <t>857231151</t>
  </si>
  <si>
    <t>Montáž litinových tvarovek jednoosých hrdlo/příruba otevřený výkop s těsnícím spojem DN/OD 75</t>
  </si>
  <si>
    <t>-1041796096</t>
  </si>
  <si>
    <t>Montáž litinových tvarovek na potrubí litinovém tlakovém jednoosých na potrubí z trub hrdlových v otevřeném výkopu, kanálu nebo v šachtě s přírubovým koncem vnějšího průměru DN/OD 75</t>
  </si>
  <si>
    <t>https://podminky.urs.cz/item/CS_URS_2021_02/857231151</t>
  </si>
  <si>
    <t>28653134</t>
  </si>
  <si>
    <t>nákružek lemový PE 100 SDR11 75mm</t>
  </si>
  <si>
    <t>-1419526429</t>
  </si>
  <si>
    <t>28652478R</t>
  </si>
  <si>
    <t>točivá příruba DN65</t>
  </si>
  <si>
    <t>464957591</t>
  </si>
  <si>
    <t>871324201</t>
  </si>
  <si>
    <t>Montáž kanalizačního potrubí z PE SDR11 otevřený výkop sklon do 20 % svařovaných na tupo D 160x14,6 mm</t>
  </si>
  <si>
    <t>-372477021</t>
  </si>
  <si>
    <t>Montáž kanalizačního potrubí z plastů z polyetylenu PE 100 svařovaných na tupo v otevřeném výkopu ve sklonu do 20 % SDR 11/PN16 D 160 x 14,6 mm</t>
  </si>
  <si>
    <t>https://podminky.urs.cz/item/CS_URS_2021_02/871324201</t>
  </si>
  <si>
    <t>28613388</t>
  </si>
  <si>
    <t>potrubí kanalizační tlakové PE100 SDR11 návin se signalizační vrstvou 160x14,6mm</t>
  </si>
  <si>
    <t>1150373218</t>
  </si>
  <si>
    <t>10,1*1,015 'Přepočtené koeficientem množství</t>
  </si>
  <si>
    <t>871353121</t>
  </si>
  <si>
    <t>Montáž kanalizačního potrubí z PVC těsněné gumovým kroužkem otevřený výkop sklon do 20 % DN 200</t>
  </si>
  <si>
    <t>1260105968</t>
  </si>
  <si>
    <t>Montáž kanalizačního potrubí z plastů z tvrdého PVC těsněných gumovým kroužkem v otevřeném výkopu ve sklonu do 20 % DN 200</t>
  </si>
  <si>
    <t>https://podminky.urs.cz/item/CS_URS_2021_02/871353121</t>
  </si>
  <si>
    <t>28611136</t>
  </si>
  <si>
    <t>trubka kanalizační PVC DN 200x1000mm SN4</t>
  </si>
  <si>
    <t>-863460310</t>
  </si>
  <si>
    <t>2*1,03 'Přepočtené koeficientem množství</t>
  </si>
  <si>
    <t>891312421</t>
  </si>
  <si>
    <t>Montáž koncových klapek PE-HD na kolmou stěnu DN 150</t>
  </si>
  <si>
    <t>-281022494</t>
  </si>
  <si>
    <t>Montáž kanalizačních armatur na potrubí koncových klapek PE-HD na kolmou stěnu DN 150</t>
  </si>
  <si>
    <t>https://podminky.urs.cz/item/CS_URS_2021_02/891312421</t>
  </si>
  <si>
    <t>42283001</t>
  </si>
  <si>
    <t>klapka koncová na PVC a PE-HD odpadní potrubí PE-HD DN 160</t>
  </si>
  <si>
    <t>-713996933</t>
  </si>
  <si>
    <t>892312121</t>
  </si>
  <si>
    <t>Tlaková zkouška vzduchem potrubí DN 150 těsnícím vakem ucpávkovým</t>
  </si>
  <si>
    <t>úsek</t>
  </si>
  <si>
    <t>218033142</t>
  </si>
  <si>
    <t>Tlakové zkoušky vzduchem těsnícími vaky ucpávkovými DN 150</t>
  </si>
  <si>
    <t>https://podminky.urs.cz/item/CS_URS_2021_02/892312121</t>
  </si>
  <si>
    <t>894411311</t>
  </si>
  <si>
    <t>Osazení betonových nebo železobetonových dílců pro šachty skruží rovných</t>
  </si>
  <si>
    <t>219221234</t>
  </si>
  <si>
    <t>https://podminky.urs.cz/item/CS_URS_2021_02/894411311</t>
  </si>
  <si>
    <t>59224102</t>
  </si>
  <si>
    <t>skruž betonová studniční 100x50x9cm</t>
  </si>
  <si>
    <t>-614447901</t>
  </si>
  <si>
    <t>0,844238075137189*1,1845 'Přepočtené koeficientem množství</t>
  </si>
  <si>
    <t>59224080R</t>
  </si>
  <si>
    <t>skruž betonová DN 1000x1000, 100x100x9cm, se stupadly</t>
  </si>
  <si>
    <t>-154789631</t>
  </si>
  <si>
    <t>59224079R</t>
  </si>
  <si>
    <t>skruž betonová DN 1000x500, 100x50x9cm, se stupadly</t>
  </si>
  <si>
    <t>1223562105</t>
  </si>
  <si>
    <t>59224348</t>
  </si>
  <si>
    <t>těsnění elastomerové pro spojení šachetních dílů DN 1000</t>
  </si>
  <si>
    <t>-2053227346</t>
  </si>
  <si>
    <t>894412411</t>
  </si>
  <si>
    <t>Osazení betonových nebo železobetonových dílců pro šachty skruží přechodových</t>
  </si>
  <si>
    <t>1113085843</t>
  </si>
  <si>
    <t>https://podminky.urs.cz/item/CS_URS_2021_02/894412411</t>
  </si>
  <si>
    <t>59224121R</t>
  </si>
  <si>
    <t>skruž betonová přechodová 62,5/100x60x9cm, se stupadly</t>
  </si>
  <si>
    <t>-2026412873</t>
  </si>
  <si>
    <t>894414111</t>
  </si>
  <si>
    <t>Osazení betonových nebo železobetonových dílců pro šachty skruží základových (dno)</t>
  </si>
  <si>
    <t>-1779113175</t>
  </si>
  <si>
    <t>https://podminky.urs.cz/item/CS_URS_2021_02/894414111</t>
  </si>
  <si>
    <t>59224062</t>
  </si>
  <si>
    <t>dno betonové šachtové kulaté DN 1000x800, 100x95x15cm</t>
  </si>
  <si>
    <t>1696345258</t>
  </si>
  <si>
    <t>899311111</t>
  </si>
  <si>
    <t>Osazení poklopů s rámem hmotnosti do 50 kg</t>
  </si>
  <si>
    <t>1050399934</t>
  </si>
  <si>
    <t xml:space="preserve">Osazení ocelových nebo litinových poklopů s rámem na šachtách tunelové stoky  hmotnosti jednotlivě do 50 kg</t>
  </si>
  <si>
    <t>https://podminky.urs.cz/item/CS_URS_2021_02/899311111</t>
  </si>
  <si>
    <t>28661949R</t>
  </si>
  <si>
    <t>plastový poklop atypický průměru 1,0m</t>
  </si>
  <si>
    <t>2085917023</t>
  </si>
  <si>
    <t>899311114</t>
  </si>
  <si>
    <t>Osazení poklopů s rámem hmotnosti přes 150 kg</t>
  </si>
  <si>
    <t>-1496744714</t>
  </si>
  <si>
    <t xml:space="preserve">Osazení ocelových nebo litinových poklopů s rámem na šachtách tunelové stoky  hmotnosti jednotlivě přes 150 kg</t>
  </si>
  <si>
    <t>https://podminky.urs.cz/item/CS_URS_2021_02/899311114</t>
  </si>
  <si>
    <t>28661935</t>
  </si>
  <si>
    <t xml:space="preserve">poklop šachtový litinový  DN 600 pro třídu zatížení D400</t>
  </si>
  <si>
    <t>320057301</t>
  </si>
  <si>
    <t>745955136</t>
  </si>
  <si>
    <t>1163517732</t>
  </si>
  <si>
    <t>Odkopávky</t>
  </si>
  <si>
    <t>17,325</t>
  </si>
  <si>
    <t>SO 02.3 - Zpevněné plochy</t>
  </si>
  <si>
    <t>122252203</t>
  </si>
  <si>
    <t>Odkopávky a prokopávky nezapažené pro silnice a dálnice v hornině třídy těžitelnosti I objem do 100 m3 strojně</t>
  </si>
  <si>
    <t>-1772180554</t>
  </si>
  <si>
    <t>Odkopávky a prokopávky nezapažené pro silnice a dálnice strojně v hornině třídy těžitelnosti I do 100 m3</t>
  </si>
  <si>
    <t>https://podminky.urs.cz/item/CS_URS_2021_02/122252203</t>
  </si>
  <si>
    <t>49,50*0,350</t>
  </si>
  <si>
    <t>-575676284</t>
  </si>
  <si>
    <t>1044317164</t>
  </si>
  <si>
    <t>-810950737</t>
  </si>
  <si>
    <t>Skládka_1_3*1,650</t>
  </si>
  <si>
    <t>1821236484</t>
  </si>
  <si>
    <t>979897165</t>
  </si>
  <si>
    <t>564752111</t>
  </si>
  <si>
    <t>Podklad z vibrovaného štěrku VŠ tl 150 mm</t>
  </si>
  <si>
    <t>1583336058</t>
  </si>
  <si>
    <t xml:space="preserve">Podklad nebo kryt z vibrovaného štěrku VŠ  s rozprostřením, vlhčením a zhutněním, po zhutnění tl. 150 mm</t>
  </si>
  <si>
    <t>https://podminky.urs.cz/item/CS_URS_2021_02/564752111</t>
  </si>
  <si>
    <t>Poznámka k položce:_x000d_
Frakce 32/63 - štěrk</t>
  </si>
  <si>
    <t>368423647</t>
  </si>
  <si>
    <t>Poznámka k položce:_x000d_
Frakce 8/16</t>
  </si>
  <si>
    <t>571907113</t>
  </si>
  <si>
    <t>Posyp krytu kamenivem drceným nebo těženým přes 40 do 45 kg/m2</t>
  </si>
  <si>
    <t>1054780289</t>
  </si>
  <si>
    <t xml:space="preserve">Posyp podkladu nebo krytu s rozprostřením a zhutněním kamenivem  drceným nebo těženým, v množství přes 40 do 45 kg/m2</t>
  </si>
  <si>
    <t>https://podminky.urs.cz/item/CS_URS_2021_02/571907113</t>
  </si>
  <si>
    <t>Poznámka k položce:_x000d_
Krycí písková vrstva tl. 50mm</t>
  </si>
  <si>
    <t>998225111</t>
  </si>
  <si>
    <t>Přesun hmot pro pozemní komunikace s krytem z kamene, monolitickým betonovým nebo živičným</t>
  </si>
  <si>
    <t>-1266460660</t>
  </si>
  <si>
    <t xml:space="preserve">Přesun hmot pro komunikace s krytem z kameniva, monolitickým betonovým nebo živičným  dopravní vzdálenost do 200 m jakékoliv délky objektu</t>
  </si>
  <si>
    <t>https://podminky.urs.cz/item/CS_URS_2021_02/998225111</t>
  </si>
  <si>
    <t>998225191</t>
  </si>
  <si>
    <t>Příplatek k přesunu hmot pro pozemní komunikace s krytem z kamene, živičným, betonovým do 1000 m</t>
  </si>
  <si>
    <t>-618803203</t>
  </si>
  <si>
    <t xml:space="preserve">Přesun hmot pro komunikace s krytem z kameniva, monolitickým betonovým nebo živičným  Příplatek k ceně za zvětšený přesun přes vymezenou největší dopravní vzdálenost do 1000 m</t>
  </si>
  <si>
    <t>https://podminky.urs.cz/item/CS_URS_2021_02/998225191</t>
  </si>
  <si>
    <t>SO 02.4 - Oplocení</t>
  </si>
  <si>
    <t>131111334</t>
  </si>
  <si>
    <t>Vrtání jamek pro plotové sloupky D přes 300 mm ručně s motorovým vrtákem</t>
  </si>
  <si>
    <t>-363341816</t>
  </si>
  <si>
    <t>Vrtání jamek ručním motorovým vrtákem průměru přes 200 do 300 mm</t>
  </si>
  <si>
    <t>hloubka založení min. 800mm</t>
  </si>
  <si>
    <t>Tabulka materiálu</t>
  </si>
  <si>
    <t>"sloupek průběžný" 24*0,8</t>
  </si>
  <si>
    <t>"sloupek rohový" 4*0,8</t>
  </si>
  <si>
    <t>131111359</t>
  </si>
  <si>
    <t>Příplatek za vtrání v kamenité nebo kořeny prorostlé půdě</t>
  </si>
  <si>
    <t>426149681</t>
  </si>
  <si>
    <t>Vrtání jamek Příplatek k cenám -1331 až -1343 za vrtání v kamenité nebo kořeny prorostlé půdě</t>
  </si>
  <si>
    <t>https://podminky.urs.cz/item/CS_URS_2021_02/131111359</t>
  </si>
  <si>
    <t>-126563644</t>
  </si>
  <si>
    <t>-1399118272</t>
  </si>
  <si>
    <t>3,563*5 'Přepočtené koeficientem množství</t>
  </si>
  <si>
    <t>167111101</t>
  </si>
  <si>
    <t>Nakládání výkopku z hornin třídy těžitelnosti I skupiny 1 až 3 ručně</t>
  </si>
  <si>
    <t>1074347656</t>
  </si>
  <si>
    <t>Nakládání, skládání a překládání neulehlého výkopku nebo sypaniny ručně nakládání, z hornin třídy těžitelnosti I, skupiny 1 až 3</t>
  </si>
  <si>
    <t>https://podminky.urs.cz/item/CS_URS_2021_02/167111101</t>
  </si>
  <si>
    <t xml:space="preserve">zemina z patek </t>
  </si>
  <si>
    <t>"sloupek průběžný" 24*(PI*0,225*0,225*0,8)</t>
  </si>
  <si>
    <t>"sloupek rohový" 4*(PI*0,225*0,225*0,8)</t>
  </si>
  <si>
    <t>-1635840783</t>
  </si>
  <si>
    <t>3,563*1,65 'Přepočtené koeficientem množství</t>
  </si>
  <si>
    <t>338171123</t>
  </si>
  <si>
    <t>Osazování sloupků a vzpěr plotových ocelových v do 2,60 m se zabetonováním</t>
  </si>
  <si>
    <t>411340103</t>
  </si>
  <si>
    <t>Montáž sloupků a vzpěr plotových ocelových trubkových nebo profilovaných výšky do 2,60 m se zabetonováním do 0,08 m3 do připravených jamek</t>
  </si>
  <si>
    <t>https://podminky.urs.cz/item/CS_URS_2021_02/338171123</t>
  </si>
  <si>
    <t>"sloupek průběžný" 24</t>
  </si>
  <si>
    <t>"sloupek rohový" 4</t>
  </si>
  <si>
    <t>553422R1</t>
  </si>
  <si>
    <t>sloupek ocelový plotový koncový poplastovaný 2600/48x3,5mm</t>
  </si>
  <si>
    <t>93978488</t>
  </si>
  <si>
    <t>sloupek plotový koncový Pz a komaxitový 2750/48x1,5mm</t>
  </si>
  <si>
    <t>553422R2</t>
  </si>
  <si>
    <t>sloupek ocelový plotový průběžný poplastovaný 2600/48x3,5mm</t>
  </si>
  <si>
    <t>1968347142</t>
  </si>
  <si>
    <t>338171125</t>
  </si>
  <si>
    <t>Osazování sloupků a vzpěr plotových ocelových v do 2,60 m ukotvením k pevnému podkladu</t>
  </si>
  <si>
    <t>1157161157</t>
  </si>
  <si>
    <t>Montáž sloupků a vzpěr plotových ocelových trubkových nebo profilovaných výšky do 2,60 m ukotvením k pevnému podkladu</t>
  </si>
  <si>
    <t>https://podminky.urs.cz/item/CS_URS_2021_02/338171125</t>
  </si>
  <si>
    <t>Tabulka materiálů</t>
  </si>
  <si>
    <t>"vzpěry" 8</t>
  </si>
  <si>
    <t>553422R3</t>
  </si>
  <si>
    <t>vzpěra ocelová plotová poplastovaná 33,5x3,25mm včetně krytky s uchem 1460mm</t>
  </si>
  <si>
    <t>1345649781</t>
  </si>
  <si>
    <t>vzpěra plotová 38x1,5mm včetně krytky s uchem 1500mm</t>
  </si>
  <si>
    <t>348101250</t>
  </si>
  <si>
    <t>Osazení vrat nebo vrátek k oplocení na ocelové sloupky pl přes 8 do 10 m2</t>
  </si>
  <si>
    <t>1948038640</t>
  </si>
  <si>
    <t>Osazení vrat nebo vrátek k oplocení na sloupky ocelové, plochy jednotlivě přes 8 do 10 m2</t>
  </si>
  <si>
    <t>https://podminky.urs.cz/item/CS_URS_2021_02/348101250</t>
  </si>
  <si>
    <t>553423R6</t>
  </si>
  <si>
    <t>brána plotová dvoukřídlá Pz s PVC vrstvou 4200x2000mm</t>
  </si>
  <si>
    <t>850410</t>
  </si>
  <si>
    <t>brána plotová dvoukřídlá Pz s PVC vrstvou 4000x1530mm</t>
  </si>
  <si>
    <t>348121221</t>
  </si>
  <si>
    <t>Osazení podhrabových desek dl přes 2 do 3 m na ocelové plotové sloupky</t>
  </si>
  <si>
    <t>-1256086012</t>
  </si>
  <si>
    <t>Osazení podhrabových desek na ocelové sloupky, délky desek přes 2 do 3 m</t>
  </si>
  <si>
    <t>https://podminky.urs.cz/item/CS_URS_2021_02/348121221</t>
  </si>
  <si>
    <t>situace oplocení</t>
  </si>
  <si>
    <t>592331R5</t>
  </si>
  <si>
    <t>deska plotová betonová 2950x50x200mm</t>
  </si>
  <si>
    <t>1363105513</t>
  </si>
  <si>
    <t>deska plotová betonová 2900x50x290mm</t>
  </si>
  <si>
    <t>348401130</t>
  </si>
  <si>
    <t>Montáž oplocení ze strojového pletiva s napínacími dráty v přes 1,6 do 2,0 m</t>
  </si>
  <si>
    <t>-1666495590</t>
  </si>
  <si>
    <t>Montáž oplocení z pletiva strojového s napínacími dráty přes 1,6 do 2,0 m</t>
  </si>
  <si>
    <t>https://podminky.urs.cz/item/CS_URS_2021_02/348401130</t>
  </si>
  <si>
    <t>Tabulka materiálu a situace</t>
  </si>
  <si>
    <t>15,8+22,7+11,9+24,1</t>
  </si>
  <si>
    <t>313275R4</t>
  </si>
  <si>
    <t>pletivo drátěné plastifikované se čtvercovými oky 50/2,5mm v 1750mm</t>
  </si>
  <si>
    <t>-2003523610</t>
  </si>
  <si>
    <t>pletivo drátěné plastifikované se čtvercovými oky 55/2,5mm v 1750mm</t>
  </si>
  <si>
    <t>74,5*1,05 'Přepočtené koeficientem množství</t>
  </si>
  <si>
    <t>15619100</t>
  </si>
  <si>
    <t>drát poplastovaný kruhový napínací 3,8mm</t>
  </si>
  <si>
    <t>-1933257694</t>
  </si>
  <si>
    <t>drát poplastovaný kruhový napínací 2,5/3,5mm</t>
  </si>
  <si>
    <t>74,500*3</t>
  </si>
  <si>
    <t>15619201</t>
  </si>
  <si>
    <t>drát poplastovaný kruhový vázací 2,3mm</t>
  </si>
  <si>
    <t>888795787</t>
  </si>
  <si>
    <t>drát poplastovaný kruhový vázací 2,0mm</t>
  </si>
  <si>
    <t>998232110</t>
  </si>
  <si>
    <t>Přesun hmot pro oplocení zděné z cihel nebo tvárnic v do 3 m</t>
  </si>
  <si>
    <t>-61781107</t>
  </si>
  <si>
    <t xml:space="preserve">Přesun hmot pro oplocení  se svislou nosnou konstrukcí zděnou z cihel, tvárnic, bloků, popř. kovovou nebo dřevěnou vodorovná dopravní vzdálenost do 50 m, pro oplocení výšky do 3 m</t>
  </si>
  <si>
    <t>https://podminky.urs.cz/item/CS_URS_2021_02/998232110</t>
  </si>
  <si>
    <t>SO 02.5 - Přípojka NN</t>
  </si>
  <si>
    <t>C22M - Materiály</t>
  </si>
  <si>
    <t>C23M - Revize a další nezařazené práce</t>
  </si>
  <si>
    <t>C46M - Zemní práce</t>
  </si>
  <si>
    <t>210010134</t>
  </si>
  <si>
    <t>trubka ochr.z PE na sloup do R=47mm (PU)</t>
  </si>
  <si>
    <t>-1605984877</t>
  </si>
  <si>
    <t>210100005</t>
  </si>
  <si>
    <t>ukonč.vod.v rozv.vč.zap.a konc.do 35mm2</t>
  </si>
  <si>
    <t>-1426109959</t>
  </si>
  <si>
    <t>210100014</t>
  </si>
  <si>
    <t>ukonč.vod.v rozv.vč.zap.a konc.do 10mm2</t>
  </si>
  <si>
    <t>1745579997</t>
  </si>
  <si>
    <t>210120102</t>
  </si>
  <si>
    <t>nožové patrony do 500V</t>
  </si>
  <si>
    <t>1392211614</t>
  </si>
  <si>
    <t>210120465</t>
  </si>
  <si>
    <t>jistič 3-pólový bez krytu do 63A</t>
  </si>
  <si>
    <t>-778798338</t>
  </si>
  <si>
    <t>210191514</t>
  </si>
  <si>
    <t>montáž plastového elektroměrového rozvaděče s přípojkovou skříní v pilíři</t>
  </si>
  <si>
    <t>977184264</t>
  </si>
  <si>
    <t>872236247</t>
  </si>
  <si>
    <t>210810013</t>
  </si>
  <si>
    <t>CYKY 4x10 mm2 (VU)</t>
  </si>
  <si>
    <t>1989847464</t>
  </si>
  <si>
    <t>210901071</t>
  </si>
  <si>
    <t>AYKY 4x35mm2 1kV (VU)</t>
  </si>
  <si>
    <t>230096213</t>
  </si>
  <si>
    <t>210950201</t>
  </si>
  <si>
    <t>přípl. za zatahování kab. do chráničky do 0,75kg/m</t>
  </si>
  <si>
    <t>-2083750610</t>
  </si>
  <si>
    <t>210950202</t>
  </si>
  <si>
    <t>přípl. za zatahování kab. do chráničky do 2kg/m</t>
  </si>
  <si>
    <t>1367357673</t>
  </si>
  <si>
    <t>Materiály</t>
  </si>
  <si>
    <t>245</t>
  </si>
  <si>
    <t>trubka ochr. z PE R=50mm</t>
  </si>
  <si>
    <t>-1206250760</t>
  </si>
  <si>
    <t>-1840441980</t>
  </si>
  <si>
    <t>2136</t>
  </si>
  <si>
    <t>AYKY-J 4x35mm2</t>
  </si>
  <si>
    <t>1870231318</t>
  </si>
  <si>
    <t>2944</t>
  </si>
  <si>
    <t>CYKY-J 4x10mm2</t>
  </si>
  <si>
    <t>-526010389</t>
  </si>
  <si>
    <t>4305</t>
  </si>
  <si>
    <t>pojistková vložka PNA000 40AgG</t>
  </si>
  <si>
    <t>121988168</t>
  </si>
  <si>
    <t>4306</t>
  </si>
  <si>
    <t>pojistková vložka PNA000 50AgG</t>
  </si>
  <si>
    <t>1111197103</t>
  </si>
  <si>
    <t>4823</t>
  </si>
  <si>
    <t>jistič trojpólový 32A, char.B</t>
  </si>
  <si>
    <t>345664108</t>
  </si>
  <si>
    <t>elektroměrový rozvaděč s přípojkovou skříní vedel sebe, typový - plastový v pilíři (ES212+100/NKE8P-C, ČEZ)</t>
  </si>
  <si>
    <t>-1658058221</t>
  </si>
  <si>
    <t>91005</t>
  </si>
  <si>
    <t>fólie z polyetylenu šíře 220mm</t>
  </si>
  <si>
    <t>-1482273600</t>
  </si>
  <si>
    <t>91027</t>
  </si>
  <si>
    <t>chránička kabelová PE40</t>
  </si>
  <si>
    <t>-1381377126</t>
  </si>
  <si>
    <t>91030</t>
  </si>
  <si>
    <t>chránička kabelová PE75</t>
  </si>
  <si>
    <t>1804526209</t>
  </si>
  <si>
    <t>-1692770440</t>
  </si>
  <si>
    <t>-1468720647</t>
  </si>
  <si>
    <t>Napojení v pojistkové skříni SP100 na sloupu</t>
  </si>
  <si>
    <t>953260983</t>
  </si>
  <si>
    <t>Připojení uzemnění v elektroměrovém rozvaděči</t>
  </si>
  <si>
    <t>1294441584</t>
  </si>
  <si>
    <t>-251078287</t>
  </si>
  <si>
    <t>-1040782648</t>
  </si>
  <si>
    <t>-1141012392</t>
  </si>
  <si>
    <t>-1028987744</t>
  </si>
  <si>
    <t>-817848064</t>
  </si>
  <si>
    <t>Projektová dokumentace skutečného provedení stavby</t>
  </si>
  <si>
    <t>-1808303805</t>
  </si>
  <si>
    <t>Geodetické zaměření skutečného provedení stavby</t>
  </si>
  <si>
    <t>387324446</t>
  </si>
  <si>
    <t>00010</t>
  </si>
  <si>
    <t>-2034428765</t>
  </si>
  <si>
    <t>00011</t>
  </si>
  <si>
    <t>-1422710926</t>
  </si>
  <si>
    <t>-24107524</t>
  </si>
  <si>
    <t>460131113</t>
  </si>
  <si>
    <t>Hloubení nezapažených jam při elektromontážích ručně v hornině tř I skupiny 3</t>
  </si>
  <si>
    <t>1695651772</t>
  </si>
  <si>
    <t>460161162</t>
  </si>
  <si>
    <t>Hloubení kabelových rýh ručně š 35 cm hl 70 cm v hornině tř I skupiny 3</t>
  </si>
  <si>
    <t>-1632649193</t>
  </si>
  <si>
    <t>460161292</t>
  </si>
  <si>
    <t>Hloubení kabelových rýh ručně š 50 cm hl 100 cm v hornině tř I skupiny 3</t>
  </si>
  <si>
    <t>-1545020100</t>
  </si>
  <si>
    <t>460431172</t>
  </si>
  <si>
    <t>Zásyp kabelových rýh ručně se zhutněním š 35 cm hl 70 cm z horniny tř I skupiny 3</t>
  </si>
  <si>
    <t>685533582</t>
  </si>
  <si>
    <t>460431312</t>
  </si>
  <si>
    <t>Zásyp kabelových rýh ručně se zhutněním š 50 cm hl 100 cm z horniny tř I skupiny 3</t>
  </si>
  <si>
    <t>-196163180</t>
  </si>
  <si>
    <t>460641113</t>
  </si>
  <si>
    <t>Základové konstrukce při elektromontážích z monolitického betonu tř. C 16/20</t>
  </si>
  <si>
    <t>16067671</t>
  </si>
  <si>
    <t>460671112</t>
  </si>
  <si>
    <t>fólie výstražná z PVC šířky 22cm</t>
  </si>
  <si>
    <t>-465336774</t>
  </si>
  <si>
    <t>460791212</t>
  </si>
  <si>
    <t>Montáž trubek ochranných plastových uložených volně do rýhy ohebných přes 32 do 50 mm uložených do rýhy</t>
  </si>
  <si>
    <t>-1999426077</t>
  </si>
  <si>
    <t>460791213</t>
  </si>
  <si>
    <t>Montáž trubek ochranných plastových uložených volně do rýhy ohebných přes 50 do 90 mm uložených do rýhy</t>
  </si>
  <si>
    <t>729658820</t>
  </si>
  <si>
    <t>3436,7</t>
  </si>
  <si>
    <t>103,101</t>
  </si>
  <si>
    <t>584,239</t>
  </si>
  <si>
    <t>360,854</t>
  </si>
  <si>
    <t>2044,837</t>
  </si>
  <si>
    <t>25,775</t>
  </si>
  <si>
    <t>146,06</t>
  </si>
  <si>
    <t>SO 03 - Kanalizace</t>
  </si>
  <si>
    <t>75,482</t>
  </si>
  <si>
    <t>30,193</t>
  </si>
  <si>
    <t>SO 03.1 - Kanalizační stoky</t>
  </si>
  <si>
    <t>45,289</t>
  </si>
  <si>
    <t>920,919</t>
  </si>
  <si>
    <t>27,628</t>
  </si>
  <si>
    <t>156,556</t>
  </si>
  <si>
    <t>96,696</t>
  </si>
  <si>
    <t>547,947</t>
  </si>
  <si>
    <t>6,907</t>
  </si>
  <si>
    <t>39,139</t>
  </si>
  <si>
    <t>24,835</t>
  </si>
  <si>
    <t>292,678</t>
  </si>
  <si>
    <t>525,21</t>
  </si>
  <si>
    <t>603,992</t>
  </si>
  <si>
    <t>33,39</t>
  </si>
  <si>
    <t>1078,286</t>
  </si>
  <si>
    <t>431,314</t>
  </si>
  <si>
    <t>1693,691</t>
  </si>
  <si>
    <t>2689,117</t>
  </si>
  <si>
    <t>Pažení_rýh_do8</t>
  </si>
  <si>
    <t>Příložné pažení rýh do hloubky 8,0m</t>
  </si>
  <si>
    <t>429,378</t>
  </si>
  <si>
    <t>Pažení_šachet_do4</t>
  </si>
  <si>
    <t>Příložné pažení šachet do hloubky 4,0m</t>
  </si>
  <si>
    <t>1270,192</t>
  </si>
  <si>
    <t>Podkladní_deska</t>
  </si>
  <si>
    <t>Podkladní deska</t>
  </si>
  <si>
    <t>38,053</t>
  </si>
  <si>
    <t>Potrubí_DN300</t>
  </si>
  <si>
    <t>Potrubí DN300</t>
  </si>
  <si>
    <t>2037</t>
  </si>
  <si>
    <t>Rozepření_paž_šach</t>
  </si>
  <si>
    <t>Rozepření pažení šachet do hloubky 4,0m</t>
  </si>
  <si>
    <t>698,606</t>
  </si>
  <si>
    <t>Rýha_DN300</t>
  </si>
  <si>
    <t>Šířka rýhy pro potrubí DN 300</t>
  </si>
  <si>
    <t>1,25</t>
  </si>
  <si>
    <t>Rýha_DN300_souběh</t>
  </si>
  <si>
    <t>Šířka rýhy pro potrubí DN 300 v souběhu s kanalizací</t>
  </si>
  <si>
    <t>1272,11</t>
  </si>
  <si>
    <t>1911,285</t>
  </si>
  <si>
    <t>366,639</t>
  </si>
  <si>
    <t>3313,504</t>
  </si>
  <si>
    <t>217,881</t>
  </si>
  <si>
    <t>2030,306</t>
  </si>
  <si>
    <t>1401,187</t>
  </si>
  <si>
    <t>0,77</t>
  </si>
  <si>
    <t>628,349</t>
  </si>
  <si>
    <t>196,35</t>
  </si>
  <si>
    <t>2675,391</t>
  </si>
  <si>
    <t>98,175</t>
  </si>
  <si>
    <t>487494980</t>
  </si>
  <si>
    <t>837786343</t>
  </si>
  <si>
    <t>102521690</t>
  </si>
  <si>
    <t>998380695</t>
  </si>
  <si>
    <t>-1740811095</t>
  </si>
  <si>
    <t>-54903630</t>
  </si>
  <si>
    <t>1706962836</t>
  </si>
  <si>
    <t>-1752500071</t>
  </si>
  <si>
    <t>285459700</t>
  </si>
  <si>
    <t>-1444520566</t>
  </si>
  <si>
    <t>Druhá část započtena v příslušném objektu vodovodu</t>
  </si>
  <si>
    <t>-846660543</t>
  </si>
  <si>
    <t>-582542123</t>
  </si>
  <si>
    <t>1674800897</t>
  </si>
  <si>
    <t>"Předpoklad" 150,000</t>
  </si>
  <si>
    <t>-1826678607</t>
  </si>
  <si>
    <t>-19598450</t>
  </si>
  <si>
    <t>1145238899</t>
  </si>
  <si>
    <t>Vodní překážka na stoce A</t>
  </si>
  <si>
    <t>(1141,900-1135,160)*Rýha_DN300_souběh*(2,650+Tl_lože)</t>
  </si>
  <si>
    <t>Vodní překážka na stoce A-1</t>
  </si>
  <si>
    <t>(36,430-31,230)*Rýha_DN300_souběh*(2,710+Tl_lože)</t>
  </si>
  <si>
    <t>Úprava břehu pro zřízení kamenného záhozu - předpoklad (druhá polovina započtena v objektu vodovodu)</t>
  </si>
  <si>
    <t>542004248</t>
  </si>
  <si>
    <t>910299955</t>
  </si>
  <si>
    <t>1178733277</t>
  </si>
  <si>
    <t>-190523097</t>
  </si>
  <si>
    <t>-837255650</t>
  </si>
  <si>
    <t>132454204</t>
  </si>
  <si>
    <t>Hloubení zapažených rýh š do 2000 mm v hornině třídy těžitelnosti II skupiny 5 objem do 500 m3</t>
  </si>
  <si>
    <t>-465363197</t>
  </si>
  <si>
    <t>Hloubení zapažených rýh šířky přes 800 do 2 000 mm strojně s urovnáním dna do předepsaného profilu a spádu v hornině třídy těžitelnosti II skupiny 5 přes 100 do 500 m3</t>
  </si>
  <si>
    <t>https://podminky.urs.cz/item/CS_URS_2021_02/132454204</t>
  </si>
  <si>
    <t>132554204</t>
  </si>
  <si>
    <t>Hloubení zapažených rýh š do 2000 mm v hornině třídy těžitelnosti III skupiny 6 objem do 500 m3</t>
  </si>
  <si>
    <t>-1620883784</t>
  </si>
  <si>
    <t>Hloubení zapažených rýh šířky přes 800 do 2 000 mm strojně s urovnáním dna do předepsaného profilu a spádu v hornině třídy těžitelnosti III skupiny 6 přes 100 do 500 m3</t>
  </si>
  <si>
    <t>https://podminky.urs.cz/item/CS_URS_2021_02/132554204</t>
  </si>
  <si>
    <t>-166666502</t>
  </si>
  <si>
    <t>133251102</t>
  </si>
  <si>
    <t>Hloubení šachet nezapažených v hornině třídy těžitelnosti I skupiny 3 objem do 50 m3</t>
  </si>
  <si>
    <t>991013499</t>
  </si>
  <si>
    <t>Hloubení nezapažených šachet strojně v hornině třídy těžitelnosti I skupiny 3 přes 20 do 50 m3</t>
  </si>
  <si>
    <t>https://podminky.urs.cz/item/CS_URS_2021_02/133251102</t>
  </si>
  <si>
    <t>1261631972</t>
  </si>
  <si>
    <t>-238814152</t>
  </si>
  <si>
    <t>-1454652749</t>
  </si>
  <si>
    <t>133451102</t>
  </si>
  <si>
    <t>Hloubení šachet nezapažených v hornině třídy těžitelnosti II skupiny 5 objem do 50 m3</t>
  </si>
  <si>
    <t>1899030254</t>
  </si>
  <si>
    <t>Hloubení nezapažených šachet strojně v hornině třídy těžitelnosti II skupiny 5 přes 20 do 50 m3</t>
  </si>
  <si>
    <t>https://podminky.urs.cz/item/CS_URS_2021_02/133451102</t>
  </si>
  <si>
    <t>133551102</t>
  </si>
  <si>
    <t>Hloubení šachet nezapažených v hornině třídy těžitelnosti III skupiny 6 objem do 50 m3</t>
  </si>
  <si>
    <t>557539438</t>
  </si>
  <si>
    <t>Hloubení nezapažených šachet strojně v hornině třídy těžitelnosti III skupiny 6 přes 20 do 50 m3</t>
  </si>
  <si>
    <t>https://podminky.urs.cz/item/CS_URS_2021_02/133551102</t>
  </si>
  <si>
    <t>-1363676863</t>
  </si>
  <si>
    <t>-1145189274</t>
  </si>
  <si>
    <t>-1877356983</t>
  </si>
  <si>
    <t>"Potrubí DN300" 1511,000+96,500+8,000+27,000+320,500+23,000+51,000</t>
  </si>
  <si>
    <t>"Šířka rýhy pro potrubí PVC DN 300" 0,10+1,050+0,10</t>
  </si>
  <si>
    <t>"Šířka rýhy pro potrubí PVC DN 300 ve sdružené výkopu s vodovodem" 1,750-(0,10+0,55+0,10)</t>
  </si>
  <si>
    <t>Stoka A</t>
  </si>
  <si>
    <t>"Staničení 0,0000-50,0000" (50,000-0,000)*Rýha_DN300_souběh*(1,820+Tl_lože)</t>
  </si>
  <si>
    <t>"Staničení 50,000-328,350" (328,35-50,00)*Rýha_DN300_souběh*(2,575+Tl_lože)</t>
  </si>
  <si>
    <t>"Staničení 328,35-439,980" (439,98-328,35)*Rýha_DN300_souběh*(2,575+Tl_lože)</t>
  </si>
  <si>
    <t>"Staničení 439,98-613,170" (613,17-439,98)*Rýha_DN300_souběh*(1,900+Tl_lože)</t>
  </si>
  <si>
    <t>"Staničení 613,17-732,830" (732,83-613,17)*Rýha_DN300_souběh*(1,900+Tl_lože)</t>
  </si>
  <si>
    <t>"Staničení 732,83-763,240" (763,24-732,83)*Rýha_DN300_souběh*(2,065+Tl_lože)</t>
  </si>
  <si>
    <t>"Staničení 763,24-781,340" (781,34-763,24)*Rýha_DN300_souběh*(2,065+Tl_lože)</t>
  </si>
  <si>
    <t>"Staničení 781,34-814,080" (814,08-781,34)*Rýha_DN300_souběh*(2,065+Tl_lože)</t>
  </si>
  <si>
    <t>"Staničení 814,08-977,670" (977,67-814,08)*Rýha_DN300_souběh*(1,850+Tl_lože)</t>
  </si>
  <si>
    <t>"Staničení 977,67-1034,90" (1034,9-977,67)*Rýha_DN300_souběh*(3,115+Tl_lože)</t>
  </si>
  <si>
    <t>"Staničení 1034,9-1054,07" (1054,0-1034,9)*Rýha_DN300_souběh*(4,515+Tl_lože)</t>
  </si>
  <si>
    <t>"Staničení 1054,0-1127,67" (1127,7-1054,0)*Rýha_DN300_souběh*(4,530+Tl_lože)</t>
  </si>
  <si>
    <t>"Staničení 1127,7-1141,90" (1141,9-1127,7)*Rýha_DN300_souběh*(3,315+Tl_lože)</t>
  </si>
  <si>
    <t>"Staničení 1141,9-1241,90" (1241,9-1141,9)*Rýha_DN300_souběh*(2,010+Tl_lože)</t>
  </si>
  <si>
    <t>"Staničení 1241,9-1320,59" (1320,6-1241,9)*Rýha_DN300_souběh*(2,060+Tl_lože)</t>
  </si>
  <si>
    <t>"Staničení 1320,6-1511,00" (1511,0-1320,6)*Rýha_DN300_souběh*(2,100+Tl_lože)</t>
  </si>
  <si>
    <t>Stoka A-1</t>
  </si>
  <si>
    <t>"Staničení 0,0000-28,3500" (28,3500-0,000)*Rýha_DN300_souběh*(2,970+Tl_lože)</t>
  </si>
  <si>
    <t>"Staničení 28,350-38,5000" (38,5000-28,35)*Rýha_DN300_souběh*(2,770+Tl_lože)</t>
  </si>
  <si>
    <t>"Staničení 38,500-96,5000" (96,5000-38,50)*Rýha_DN300_souběh*(2,375+Tl_lože)</t>
  </si>
  <si>
    <t>Stoka A-2</t>
  </si>
  <si>
    <t>"Staničení 0,0000-3,2100" (3,2100-0,00000)*Rýha_DN300*(2,395+Tl_lože)</t>
  </si>
  <si>
    <t>"Staničení 3,2100-8,0000" (8,0000-3,21000)*Rýha_DN300*(2,115+Tl_lože)</t>
  </si>
  <si>
    <t>Stoka A-3</t>
  </si>
  <si>
    <t>"Staničení 0,000-27,0000" (27,000-0,00000)*Rýha_DN300_souběh*(1,850+Tl_lože)</t>
  </si>
  <si>
    <t>Stoka A-4</t>
  </si>
  <si>
    <t>"Staničení 0,0000-56,620" (56,620-0,00000)*Rýha_DN300_souběh*(2,385+Tl_lože)</t>
  </si>
  <si>
    <t>"Staničení 56,620-88,780" (88,780-56,6200)*Rýha_DN300_souběh*(1,815+Tl_lože)</t>
  </si>
  <si>
    <t>"Staničení 88,780-311,06" (311,06-88,7800)*Rýha_DN300_souběh*(1,790+Tl_lože)</t>
  </si>
  <si>
    <t>"Staničení 311,06-320,50" (320,50-311,060)*Rýha_DN300_souběh*(1,775+Tl_lože)</t>
  </si>
  <si>
    <t>Stoka A-4-1</t>
  </si>
  <si>
    <t>"Staničení 0,000-23,0000" (23,000-0,00000)*Rýha_DN300_souběh*(1,815+Tl_lože)</t>
  </si>
  <si>
    <t>Stoka A-5</t>
  </si>
  <si>
    <t>"Staničení 0,000-51,0000" (51,000-0,00000)*Rýha_DN300_souběh*(1,800+Tl_lože)</t>
  </si>
  <si>
    <t>"Rozšíření výkopu rýh v místě šachet hloubky do 3,0m - stoka A" 2,20*(2,20-Rýha_DN300_souběh)*(89,78+45*(0,10+0,10))</t>
  </si>
  <si>
    <t>"Rozšíření výkopu rýh v místě šachet hloubky přes 3,0m - stoka A" 2,50*(2,50-Rýha_DN300_souběh)*(24,41+6*(0,10+0,10))</t>
  </si>
  <si>
    <t>"Rozšíření výkopu rýh v místě šachet hloubky do 3,0m - stoka A-1" 2,20*(2,20-Rýha_DN300_souběh)*(8,31+4*(0,10+0,10))</t>
  </si>
  <si>
    <t>"Rozšíření výkopu rýh v místě šachet hloubky přes 3,0m - stoka A-1" 2,50*(2,50-Rýha_DN300_souběh)*(9,36+3*(0,10+0,10))</t>
  </si>
  <si>
    <t>"Rozšíření výkopu rýh v místě šachet hloubky do 3,0m - stoka A-2" 2,20*(2,20-Rýha_DN300_souběh)*0,000</t>
  </si>
  <si>
    <t>"Rozšíření výkopu rýh v místě šachet hloubky přes 3,0m - stoka A-2" 2,50*(2,50-Rýha_DN300_souběh)*0,000</t>
  </si>
  <si>
    <t>"Rozšíření výkopu rýh v místě šachet hloubky do 3,0m - stoka A-3" 2,20*(2,20-Rýha_DN300_souběh)*(3,65+2*(0,10+0,10))</t>
  </si>
  <si>
    <t>"Rozšíření výkopu rýh v místě šachet hloubky přes 3,0m - stoka A-3" 2,50*(2,50-Rýha_DN300_souběh)*0,000</t>
  </si>
  <si>
    <t>"Rozšíření výkopu rýh v místě šachet hloubky do 3,0m - stoka A-4" 2,20*(2,20-Rýha_DN300_souběh)*(18,24+10*(0,10+0,10))</t>
  </si>
  <si>
    <t>"Rozšíření výkopu rýh v místě šachet hloubky přes 3,0m - stoka A-4" 2,50*(2,50-Rýha_DN300_souběh)*0,000</t>
  </si>
  <si>
    <t>"Rozšíření výkopu rýh v místě šachet hloubky do 3,0m - stoka A-4-1" 2,20*(2,20-Rýha_DN300_souběh)*(3,64+2*(0,10+0,10))</t>
  </si>
  <si>
    <t>"Rozšíření výkopu rýh v místě šachet hloubky přes 3,0m - stoka A-4-1" 2,50*(2,50-Rýha_DN300_souběh)*0,000</t>
  </si>
  <si>
    <t>"Rozšíření výkopu rýh v místě šachet hloubky do 3,0m - stoka A-5" 2,20*(2,20-Rýha_DN300_souběh)*(7,32+4*(0,10+0,10))</t>
  </si>
  <si>
    <t>"Rozšíření výkopu rýh v místě šachet hloubkypřes 3,0m - stoka A-5" 2,50*(2,50-Rýha_DN300_souběh)*0,000</t>
  </si>
  <si>
    <t>Odpočet mocnosti komunikace Stoka A</t>
  </si>
  <si>
    <t>"Státní komunikace asfaltová" -((1127,000-0,000)+(1409,660-1320,590))*Rýha_DN300_souběh*Tl_kom_SA</t>
  </si>
  <si>
    <t>"Místní komunikace asfaltová" -(1511,000-1409,660)*Rýha_DN300_souběh*Tl_kom_MA</t>
  </si>
  <si>
    <t>"Místní komunikace štěrková" -(0)*Rýha_DN300_souběh*Tl_kom_MŠ</t>
  </si>
  <si>
    <t>"Travnaté plochy,zemědělský pozemek" -((1135,160-1127,000)+(1320,590-1141,90))*Rýha_DN300_souběh*Tl_zeleň</t>
  </si>
  <si>
    <t>Vodní překážka ve staničení 1135,160-1141,90</t>
  </si>
  <si>
    <t>Odpočet mocnosti komunikace Stoka A-1</t>
  </si>
  <si>
    <t>"Státní komunikace asfaltová" -(28,800-14,320)*Rýha_DN300_souběh*Tl_kom_SA</t>
  </si>
  <si>
    <t>"Místní komunikace asfaltová" -(96,500-38,500)*Rýha_DN300_souběh*Tl_kom_MA</t>
  </si>
  <si>
    <t>"Místní komunikace štěrková" -(14,320-0,000)*Rýha_DN300_souběh*Tl_kom_MŠ</t>
  </si>
  <si>
    <t>"Travnaté plochy,zemědělský pozemek" -((38,500-36,430)+(31,2300-28,800))*Rýha_DN300_souběh*Tl_zeleň</t>
  </si>
  <si>
    <t>Vodní překážka ve staničení 31,230-36,430</t>
  </si>
  <si>
    <t>Odpočet mocnosti komunikace Stoka A-2</t>
  </si>
  <si>
    <t>"Státní komunikace asfaltová" -(4,000-0,000)*Rýha_DN300*Tl_kom_SA</t>
  </si>
  <si>
    <t>"Místní komunikace asfaltová" -(0,000)*Rýha_DN300*Tl_kom_MA</t>
  </si>
  <si>
    <t>"Místní komunikace štěrková" -(0,000)*Rýha_DN300*Tl_kom_MŠ</t>
  </si>
  <si>
    <t>"Travnaté plochy,zemědělský pozemek" -(8,000-4,000)*Rýha_DN300*Tl_zeleň</t>
  </si>
  <si>
    <t>Vodní překážka - na této trase se nenachází</t>
  </si>
  <si>
    <t>Odpočet mocnosti komunikace Stoka A-3</t>
  </si>
  <si>
    <t>"Státní komunikace asfaltová" -(5,560-0,000)*Rýha_DN300_souběh*Tl_kom_SA</t>
  </si>
  <si>
    <t>"Místní komunikace asfaltová" -(27,000-5,560)*Rýha_DN300_souběh*Tl_kom_MA</t>
  </si>
  <si>
    <t>"Místní komunikace štěrková" -(0,000)*Rýha_DN300_souběh*Tl_kom_MŠ</t>
  </si>
  <si>
    <t>"Travnaté plochy,zemědělský pozemek" -(0,000)*Rýha_DN300_souběh*Tl_zeleň</t>
  </si>
  <si>
    <t>Odpočet mocnosti komunikace Stoka A-4</t>
  </si>
  <si>
    <t>"Státní komunikace asfaltová" -(5,000-0,000)*Rýha_DN300_souběh*Tl_kom_SA</t>
  </si>
  <si>
    <t>"Místní komunikace asfaltová" -(320,50-5,000)*Rýha_DN300_souběh*Tl_kom_MA</t>
  </si>
  <si>
    <t>Odpočet mocnosti komunikace Stoka A-4-1</t>
  </si>
  <si>
    <t>"Státní komunikace asfaltová" -(0,000)*Rýha_DN300_souběh*Tl_kom_SA</t>
  </si>
  <si>
    <t>"Místní komunikace asfaltová" -(3,930-0,000)*Rýha_DN300_souběh*Tl_kom_MA</t>
  </si>
  <si>
    <t>"Místní komunikace štěrková" -(23,000-3,930)*Rýha_DN300_souběh*Tl_kom_MŠ</t>
  </si>
  <si>
    <t>Odpočet mocnosti komunikace Stoka A-5</t>
  </si>
  <si>
    <t>"Státní komunikace asfaltová" -(26,000-0,000)*Rýha_DN300_souběh*Tl_kom_SA</t>
  </si>
  <si>
    <t>"Místní komunikace asfaltová" -(51,000-26,00)*Rýha_DN300_souběh*Tl_kom_MA</t>
  </si>
  <si>
    <t>"Odpočet hloubení šachet" -Hloubení_šachet</t>
  </si>
  <si>
    <t>"Hloubení šachet hloubky do 3,0m - stoka A" 2,20*2,20*(89,78+45*(0,10+0,10))</t>
  </si>
  <si>
    <t>"Hloubení šachet hloubky přes 3,0m - stoka A" 2,50*2,50*(24,41+6*(0,10+0,10))</t>
  </si>
  <si>
    <t>"Hloubení šachet hloubky do 3,0m - stoka A-1" 2,20*2,20*(8,31+4*(0,10+0,10))</t>
  </si>
  <si>
    <t>"Hloubení šachet hloubky přes 3,0m - stoka A-1" 2,50*2,50*(9,36+3*(0,10+0,10))</t>
  </si>
  <si>
    <t>"Hloubení šachet hloubky do 3,0m - stoka A-2" 2,20*2,20*0,000</t>
  </si>
  <si>
    <t>"Hloubení šachet hloubky přes 3,0m - stoka A-2" 2,50*2,50*0,000</t>
  </si>
  <si>
    <t>"Hloubení šachet hloubky do 3,0m - stoka A-3" 2,20*2,20*(3,65+2*(0,10+0,10))</t>
  </si>
  <si>
    <t>"Hloubení šachet hloubky přes 3,0m - stoka A-3" 2,50*2,50*0,000</t>
  </si>
  <si>
    <t>"Hloubení šachet hloubky do 3,0m - stoka A-4" 2,20*2,20*(18,24+10*(0,10+0,10))</t>
  </si>
  <si>
    <t>"Hloubení šachet hloubky přes 3,0m - stoka A-4" 2,50*2,50*0,000</t>
  </si>
  <si>
    <t>"Hloubení šachet hloubky do 3,0m - stoka A-4-1" 2,20*2,20*(3,64+2*(0,10+0,10))</t>
  </si>
  <si>
    <t>"Hloubení šachet hloubky přes 3,0m - stoka A-4-1" 2,50*2,50*0,000</t>
  </si>
  <si>
    <t>"Hloubení šachet hloubky do 3,0m - stoka A-5" 2,20*2,20*(7,32+4*(0,10+0,10))</t>
  </si>
  <si>
    <t>"Hloubení šachet hloubky přes 3,0m - stoka A-5" 2,50*2,50*0,000</t>
  </si>
  <si>
    <t>-2013388461</t>
  </si>
  <si>
    <t>"Staničení 0,0000-50,0000" (50,000-0,000)*(1,820+Tl_lože)</t>
  </si>
  <si>
    <t>"Staničení 439,98-613,170" (613,17-439,98)*(1,900+Tl_lože)</t>
  </si>
  <si>
    <t>"Staničení 613,17-732,830" (732,83-613,17)*(1,900+Tl_lože)</t>
  </si>
  <si>
    <t>"Staničení 814,08-977,670" (977,67-814,08)*(1,850+Tl_lože)</t>
  </si>
  <si>
    <t>"Staničení 0,000-27,0000" (27,000-0,00000)*(1,850+Tl_lože)</t>
  </si>
  <si>
    <t>"Staničení 56,620-88,780" (88,780-56,6200)*(1,815+Tl_lože)</t>
  </si>
  <si>
    <t>"Staničení 88,780-311,06" (311,06-88,7800)*(1,790+Tl_lože)</t>
  </si>
  <si>
    <t>"Staničení 311,06-320,50" (320,50-311,060)*(1,775+Tl_lože)</t>
  </si>
  <si>
    <t>"Staničení 0,000-23,0000" (23,000-0,00000)*(1,815+Tl_lože)</t>
  </si>
  <si>
    <t>"Staničení 0,000-51,0000" (51,000-0,00000)*(1,800+Tl_lože)</t>
  </si>
  <si>
    <t>-1549969456</t>
  </si>
  <si>
    <t>"Staničení 50,000-328,350" (328,35-50,00)*(2,575+Tl_lože)</t>
  </si>
  <si>
    <t>"Staničení 328,35-439,980" (439,98-328,35)*(2,575+Tl_lože)</t>
  </si>
  <si>
    <t>"Staničení 732,83-763,240" (763,24-732,83)*(2,065+Tl_lože)</t>
  </si>
  <si>
    <t>"Staničení 763,24-781,340" (781,34-763,24)*(2,065+Tl_lože)</t>
  </si>
  <si>
    <t>"Staničení 781,34-814,080" (814,08-781,34)*(2,065+Tl_lože)</t>
  </si>
  <si>
    <t>"Staničení 977,67-1034,90" (1034,9-977,67)*(3,115+Tl_lože)</t>
  </si>
  <si>
    <t>"Staničení 1127,7-1141,90" (1141,9-1127,7)*(3,315+Tl_lože)</t>
  </si>
  <si>
    <t>"Staničení 1141,9-1241,90" (1241,9-1141,9)*(2,010+Tl_lože)</t>
  </si>
  <si>
    <t>"Staničení 1241,9-1320,59" (1320,6-1241,9)*(2,060+Tl_lože)</t>
  </si>
  <si>
    <t>"Staničení 1320,6-1511,00" (1511,0-1320,6)*(2,100+Tl_lože)</t>
  </si>
  <si>
    <t>"Staničení 0,0000-28,3500" (28,3500-0,000)*(2,970+Tl_lože)</t>
  </si>
  <si>
    <t>"Staničení 28,350-38,5000" (38,5000-28,35)*(2,770+Tl_lože)</t>
  </si>
  <si>
    <t>"Staničení 38,500-96,5000" (96,5000-38,50)*(2,375+Tl_lože)</t>
  </si>
  <si>
    <t>"Staničení 0,0000-3,2100" (3,2100-0,00000)*(2,395+Tl_lože)*2</t>
  </si>
  <si>
    <t>"Staničení 3,2100-8,0000" (8,0000-3,21000)*(2,115+Tl_lože)*2</t>
  </si>
  <si>
    <t>"Staničení 0,0000-56,620" (56,620-0,00000)*(2,385+Tl_lože)</t>
  </si>
  <si>
    <t>151101103</t>
  </si>
  <si>
    <t>Zřízení příložného pažení a rozepření stěn rýh hl přes 4 do 8 m</t>
  </si>
  <si>
    <t>-1319536648</t>
  </si>
  <si>
    <t>Zřízení pažení a rozepření stěn rýh pro podzemní vedení příložné pro jakoukoliv mezerovitost, hloubky přes 4 do 8 m</t>
  </si>
  <si>
    <t>https://podminky.urs.cz/item/CS_URS_2021_02/151101103</t>
  </si>
  <si>
    <t>-393113198</t>
  </si>
  <si>
    <t>2097547395</t>
  </si>
  <si>
    <t>151101113</t>
  </si>
  <si>
    <t>Odstranění příložného pažení a rozepření stěn rýh hl přes 4 do 8 m</t>
  </si>
  <si>
    <t>1070694366</t>
  </si>
  <si>
    <t>Odstranění pažení a rozepření stěn rýh pro podzemní vedení s uložením materiálu na vzdálenost do 3 m od kraje výkopu příložné, hloubky přes 4 do 8 m</t>
  </si>
  <si>
    <t>https://podminky.urs.cz/item/CS_URS_2021_02/151101113</t>
  </si>
  <si>
    <t>-910352753</t>
  </si>
  <si>
    <t>"Hloubení šachet hloubky do 3,0m - stoka A" 2,20*(89,78+45*(0,10+0,10))*4</t>
  </si>
  <si>
    <t>"Hloubení šachet hloubky do 3,0m - stoka A-1" 2,20*(8,31+4*(0,10+0,10))*4</t>
  </si>
  <si>
    <t>"Hloubení šachet hloubky do 3,0m - stoka A-2" 2,20*0,000*4</t>
  </si>
  <si>
    <t>"Hloubení šachet hloubky do 3,0m - stoka A-3" 2,20*(3,65+2*(0,10+0,10))*4</t>
  </si>
  <si>
    <t>"Hloubení šachet hloubky do 3,0m - stoka A-4" 2,20*(18,24+10*(0,10+0,10))*4</t>
  </si>
  <si>
    <t>"Hloubení šachet hloubky do 3,0m - stoka A-4-1" 2,20*(3,64+2*(0,10+0,10))*4</t>
  </si>
  <si>
    <t>"Hloubení šachet hloubky do 3,0m - stoka A-5" 2,20*(7,32+4*(0,10+0,10))*4</t>
  </si>
  <si>
    <t>-18177386</t>
  </si>
  <si>
    <t>574423961</t>
  </si>
  <si>
    <t>-929745995</t>
  </si>
  <si>
    <t>151401501</t>
  </si>
  <si>
    <t>Přepažování rozepření při pažení příložném hl do 4 m</t>
  </si>
  <si>
    <t>-1237606898</t>
  </si>
  <si>
    <t>Přepažování rozepření zapažených stěn výkopů při pažení příložném, hloubky do 4 m</t>
  </si>
  <si>
    <t>https://podminky.urs.cz/item/CS_URS_2021_02/151401501</t>
  </si>
  <si>
    <t>1807354624</t>
  </si>
  <si>
    <t>Hloubení_rýh_3_s+Hloubení_rýh_3_r+Hloubení_šachet_3_s+Hloubení_šachet_3_r</t>
  </si>
  <si>
    <t>-2103004488</t>
  </si>
  <si>
    <t>Hloubení_rýh_4_s+Hloubení_rýh_4_r+Hloubení_šachet_4_s+Hloubení_šachet_4_r</t>
  </si>
  <si>
    <t>1381866725</t>
  </si>
  <si>
    <t>-923978328</t>
  </si>
  <si>
    <t>-1555553547</t>
  </si>
  <si>
    <t>(Hloubení_rýh_4_s+Hloubení_rýh_4_r+Hloubení_šachet_4_s+Hloubení_šachet_4_r)*1,00</t>
  </si>
  <si>
    <t>(Hloubení_rýh_5_s+Hloubení_rýh_5_r+Hloubení_šachet_5_s+Hloubení_šachet_5_r)*1,00</t>
  </si>
  <si>
    <t>-1868778971</t>
  </si>
  <si>
    <t>1557751760</t>
  </si>
  <si>
    <t>(Hloubení_rýh_6_s+Hloubení_rýh_6_r+Hloubení_šachet_6_s+Hloubení_šachet_6_r)*1,00</t>
  </si>
  <si>
    <t>1286340372</t>
  </si>
  <si>
    <t>78853206</t>
  </si>
  <si>
    <t>2016497347</t>
  </si>
  <si>
    <t>Hloubení_rýh_5_s+Hloubení_rýh_5_r+Hloubení_šachet_5_s+Hloubení_šachet_5_r</t>
  </si>
  <si>
    <t>1331871938</t>
  </si>
  <si>
    <t>1711420658</t>
  </si>
  <si>
    <t>-1751060339</t>
  </si>
  <si>
    <t>Hloubení_rýh_3_r+Hloubení_rýh_3_s+Hloubení_šachet_3_s+Hloubení_šachet_3_r</t>
  </si>
  <si>
    <t>Hloubení_rýh_4_r+Hloubení_rýh_4_s+Hloubení_šachet_4_s+Hloubení_šachet_4_r</t>
  </si>
  <si>
    <t>Hloubení_rýh_5_r+Hloubení_rýh_5_s+Hloubení_šachet_5_s+Hloubení_šachet_5_r</t>
  </si>
  <si>
    <t>Hloubení_rýh_6_r+Hloubení_rýh_6_s+Hloubení_šachet_6_s+Hloubení_šachet_6_r</t>
  </si>
  <si>
    <t>701559000</t>
  </si>
  <si>
    <t>Vodní překážka na stoce A1</t>
  </si>
  <si>
    <t>(0,8*0,8*0,5+0,5*0,8+0,8*0,8*0,5)*2*(1141,900-1135,160)</t>
  </si>
  <si>
    <t>(0,8*0,8*0,5+0,5*0,8+0,8*0,8*0,5)*2*(36,430-31,230)</t>
  </si>
  <si>
    <t>428288763</t>
  </si>
  <si>
    <t>24,835*1,85</t>
  </si>
  <si>
    <t>-1817357342</t>
  </si>
  <si>
    <t>Hloubení_rýh+Hloubení_šachet</t>
  </si>
  <si>
    <t>-Podkladní_deska</t>
  </si>
  <si>
    <t>"Odpočet potrubí DN300" -3,14*0,150*0,150*Potrubí_DN300</t>
  </si>
  <si>
    <t>"Odpočet šachet" -3,14*0,50*0,50*(89,78+24,41+8,31+9,36+0,00+0,00+3,65+0,00+18,24+0,00+3,64+0,00+7,32+0,00)</t>
  </si>
  <si>
    <t>-893313695</t>
  </si>
  <si>
    <t>257047396</t>
  </si>
  <si>
    <t>-1675852539</t>
  </si>
  <si>
    <t>Potrubí_DN300*Rýha_DN300_souběh*(0,300+0,300)</t>
  </si>
  <si>
    <t>"Odpočet potrubí" -3,14*0,150*0,150*Potrubí_DN300</t>
  </si>
  <si>
    <t>1154007900</t>
  </si>
  <si>
    <t>-849324422</t>
  </si>
  <si>
    <t>-1083557788</t>
  </si>
  <si>
    <t>14718295</t>
  </si>
  <si>
    <t>98,175*0,02 'Přepočtené koeficientem množství</t>
  </si>
  <si>
    <t>214402737</t>
  </si>
  <si>
    <t>Komunikace Stoka A</t>
  </si>
  <si>
    <t>"Travnaté plochy,zemědělský pozemek" ((1135,160-1127,000)+(1320,590-1141,90))*Rýha_DN300_souběh</t>
  </si>
  <si>
    <t>Komunikace Stoka A-1</t>
  </si>
  <si>
    <t>"Travnaté plochy,zemědělský pozemek" ((38,500-36,430)+(31,2300-28,800))*Rýha_DN300_souběh</t>
  </si>
  <si>
    <t>Komunikace Stoka A-2</t>
  </si>
  <si>
    <t>"Travnaté plochy,zemědělský pozemek" (8,000-4,000)*Rýha_DN300</t>
  </si>
  <si>
    <t>Komunikace Stoka A-3</t>
  </si>
  <si>
    <t>"Travnaté plochy,zemědělský pozemek" (0,000)*Rýha_DN300_souběh</t>
  </si>
  <si>
    <t>Komunikace Stoka A-4</t>
  </si>
  <si>
    <t>Komunikace Stoka A-5</t>
  </si>
  <si>
    <t>726472683</t>
  </si>
  <si>
    <t>"Státní komunikace asfaltová" ((1127,000-0,000)+(1409,660-1320,590))*Rýha_DN300_souběh</t>
  </si>
  <si>
    <t>"Místní komunikace asfaltová" (1511,000-1409,660)*Rýha_DN300_souběh</t>
  </si>
  <si>
    <t>"Místní komunikace štěrková" (0)*Rýha_DN300_souběh</t>
  </si>
  <si>
    <t>"Státní komunikace asfaltová" (28,800-14,320)*Rýha_DN300_souběh</t>
  </si>
  <si>
    <t>"Místní komunikace asfaltová" (96,500-38,500)*Rýha_DN300_souběh</t>
  </si>
  <si>
    <t>"Místní komunikace štěrková" (14,320-0,000)*Rýha_DN300_souběh</t>
  </si>
  <si>
    <t>"Státní komunikace asfaltová" (4,000-0,000)*Rýha_DN300</t>
  </si>
  <si>
    <t>"Místní komunikace asfaltová" (0,000)*Rýha_DN300</t>
  </si>
  <si>
    <t>"Místní komunikace štěrková" (0,000)*Rýha_DN300</t>
  </si>
  <si>
    <t>"Státní komunikace asfaltová" (5,560-0,000)*Rýha_DN300_souběh</t>
  </si>
  <si>
    <t>"Místní komunikace asfaltová" (27,000-5,560)*Rýha_DN300_souběh</t>
  </si>
  <si>
    <t>"Místní komunikace štěrková" (0,000)*Rýha_DN300_souběh</t>
  </si>
  <si>
    <t>"Státní komunikace asfaltová" (5,000-0,000)*Rýha_DN300_souběh</t>
  </si>
  <si>
    <t>"Místní komunikace asfaltová" (320,50-5,000)*Rýha_DN300_souběh</t>
  </si>
  <si>
    <t>Komunikace Stoka A-4-1</t>
  </si>
  <si>
    <t>"Státní komunikace asfaltová" (0,000)*Rýha_DN300_souběh</t>
  </si>
  <si>
    <t>"Místní komunikace asfaltová" (3,930-0,000)*Rýha_DN300_souběh</t>
  </si>
  <si>
    <t>"Místní komunikace štěrková" (23,000-3,930)*Rýha_DN300_souběh</t>
  </si>
  <si>
    <t>"Státní komunikace asfaltová" (26,000-0,000)*Rýha_DN300_souběh</t>
  </si>
  <si>
    <t>"Místní komunikace asfaltová" (51,000-26,00)*Rýha_DN300_souběh</t>
  </si>
  <si>
    <t xml:space="preserve">"Státní komunikace asfaltová"  1216,070+14,480+5,000+5,560+5,000+0,000+26,000</t>
  </si>
  <si>
    <t>"Místní komunikace asfaltová" 101,340+58,000+0,000+21,440+315,500+3,930+25,000</t>
  </si>
  <si>
    <t>"Místní komunikace štěrková" 0,000+14,320+0,000+0,000+0,000+19,070+0,000</t>
  </si>
  <si>
    <t>-1869726613</t>
  </si>
  <si>
    <t>898618071</t>
  </si>
  <si>
    <t>1583083041</t>
  </si>
  <si>
    <t>"Monitoring stoky po realizaci" Potrubí_DN300</t>
  </si>
  <si>
    <t>-1817938712</t>
  </si>
  <si>
    <t>"Monitoring stoky při předání investorovi" Potrubí_DN300</t>
  </si>
  <si>
    <t>-1240584430</t>
  </si>
  <si>
    <t>"Rýha" Potrubí_DN300*Rýha_DN300*Tl_lože</t>
  </si>
  <si>
    <t>"Šachty" 2,20*2,20*Tl_lože*67+2,50*2,50*Tl_lože*9</t>
  </si>
  <si>
    <t>1217150763</t>
  </si>
  <si>
    <t>"Šachty" 2,20*2,20*0,100*67+2,50*2,50*0,10*9</t>
  </si>
  <si>
    <t>-942182255</t>
  </si>
  <si>
    <t>(1141,900-1135,160+1,80+1,80)*(0,500+Rýha_DN300_souběh)*0,500</t>
  </si>
  <si>
    <t>(36,430-31,230+1,80+1,80)*(0,500+Rýha_DN300_souběh)*0,500</t>
  </si>
  <si>
    <t>909896893</t>
  </si>
  <si>
    <t>"Místní komunikace štěrková" (0)*Rýha_DN300_souběh+0,15)</t>
  </si>
  <si>
    <t>"Místní komunikace štěrková" (14,320-0,000)*(Rýha_DN300_souběh+0,15)</t>
  </si>
  <si>
    <t>"Místní komunikace štěrková" (0,000)*(Rýha_DN300+0,15)</t>
  </si>
  <si>
    <t>"Místní komunikace štěrková" (0,000)*(Rýha_DN300_souběh+0,15)</t>
  </si>
  <si>
    <t>"Místní komunikace štěrková" (23,000-3,930)*(Rýha_DN300_souběh+0,15)</t>
  </si>
  <si>
    <t>-838468878</t>
  </si>
  <si>
    <t>-582862497</t>
  </si>
  <si>
    <t>1770721905</t>
  </si>
  <si>
    <t>175349503</t>
  </si>
  <si>
    <t>1691294187</t>
  </si>
  <si>
    <t>"Místní komunikace asfaltová" (1511,000-1409,660)*(Rýha_DN300_souběh+0,15)</t>
  </si>
  <si>
    <t>"Místní komunikace asfaltová" (96,500-38,500)*(Rýha_DN300_souběh+0,15)</t>
  </si>
  <si>
    <t>"Místní komunikace asfaltová" (0,000)*(Rýha_DN300+0,15)</t>
  </si>
  <si>
    <t>"Místní komunikace asfaltová" (27,000-5,560)*(Rýha_DN300_souběh+0,15)</t>
  </si>
  <si>
    <t>"Místní komunikace asfaltová" (320,50-5,000)*(Rýha_DN300_souběh+0,15)</t>
  </si>
  <si>
    <t>"Místní komunikace asfaltová" (3,930-0,000)*(Rýha_DN300_souběh+0,15)</t>
  </si>
  <si>
    <t>"Místní komunikace asfaltová" (51,000-26,00)*(Rýha_DN300_souběh+0,15)</t>
  </si>
  <si>
    <t>-652536362</t>
  </si>
  <si>
    <t>Polovina množství je v objektu Vodovodu a druhá polovina v objektu Vodovodu</t>
  </si>
  <si>
    <t>Komunikace Stoka A-2 - bez souběhu</t>
  </si>
  <si>
    <t>"Státní komunikace asfaltová" (4,000-0,000)*3,00</t>
  </si>
  <si>
    <t>-401915123</t>
  </si>
  <si>
    <t>1879674349</t>
  </si>
  <si>
    <t>871375241</t>
  </si>
  <si>
    <t>Kanalizační potrubí z tvrdého PVC vícevrstvé tuhost třídy SN12 DN 300</t>
  </si>
  <si>
    <t>-2100431730</t>
  </si>
  <si>
    <t>Kanalizační potrubí z tvrdého PVC v otevřeném výkopu ve sklonu do 20 %, hladkého plnostěnného vícevrstvého, tuhost třídy SN 12 DN 300</t>
  </si>
  <si>
    <t>https://podminky.urs.cz/item/CS_URS_2021_02/871375241</t>
  </si>
  <si>
    <t>871445811</t>
  </si>
  <si>
    <t>Bourání stávajícího potrubí z PVC nebo PP DN přes 400 do 600</t>
  </si>
  <si>
    <t>-1899818247</t>
  </si>
  <si>
    <t>Bourání stávajícího potrubí z PVC nebo polypropylenu PP v otevřeném výkopu DN přes 500 do 600</t>
  </si>
  <si>
    <t>https://podminky.urs.cz/item/CS_URS_2021_02/871445811</t>
  </si>
  <si>
    <t>877375211</t>
  </si>
  <si>
    <t>Montáž tvarovek z tvrdého PVC-systém KG nebo z polypropylenu-systém KG 2000 jednoosé DN 315</t>
  </si>
  <si>
    <t>-1582840256</t>
  </si>
  <si>
    <t xml:space="preserve">Montáž tvarovek na kanalizačním potrubí z trub z plastu  z tvrdého PVC nebo z polypropylenu v otevřeném výkopu jednoosých DN 315</t>
  </si>
  <si>
    <t>https://podminky.urs.cz/item/CS_URS_2021_02/877375211</t>
  </si>
  <si>
    <t>"Stoka A" 102,000</t>
  </si>
  <si>
    <t>"Stoka A-1" 14,000</t>
  </si>
  <si>
    <t>"Stoka A-2" 1,000</t>
  </si>
  <si>
    <t>"Stoka A-3" 4,000</t>
  </si>
  <si>
    <t>"Stoka A-4" 20,000</t>
  </si>
  <si>
    <t>"Stoka A-4-1" 4,000</t>
  </si>
  <si>
    <t>"Stoka A-5" 8,000</t>
  </si>
  <si>
    <t>28612253</t>
  </si>
  <si>
    <t>vložka šachtová kanalizační DN 315</t>
  </si>
  <si>
    <t>815946451</t>
  </si>
  <si>
    <t>892372121</t>
  </si>
  <si>
    <t>Tlaková zkouška vzduchem potrubí DN 300 těsnícím vakem ucpávkovým</t>
  </si>
  <si>
    <t>-371761078</t>
  </si>
  <si>
    <t>Tlakové zkoušky vzduchem těsnícími vaky ucpávkovými DN 300</t>
  </si>
  <si>
    <t>https://podminky.urs.cz/item/CS_URS_2021_02/892372121</t>
  </si>
  <si>
    <t>"Stoka A" 51,000</t>
  </si>
  <si>
    <t>"Stoka A-1" 7,000</t>
  </si>
  <si>
    <t>"Stoka A-3" 2,000</t>
  </si>
  <si>
    <t>"Stoka A-4" 10,000</t>
  </si>
  <si>
    <t>"Stoka A-4-1" 2,000</t>
  </si>
  <si>
    <t>"Stoka A-5" 2,000</t>
  </si>
  <si>
    <t>899300450R</t>
  </si>
  <si>
    <t>Záslepka redukovaná pro plastové chráničky DN500/DN300</t>
  </si>
  <si>
    <t>-1294665894</t>
  </si>
  <si>
    <t>899300502R</t>
  </si>
  <si>
    <t>Nasunutí potrubní sekce do plastové chráničky DN 5000 jmenovitá světlost nasouvaného potrubí DN 300</t>
  </si>
  <si>
    <t>155520926</t>
  </si>
  <si>
    <t>899311112</t>
  </si>
  <si>
    <t>Osazení poklopů s rámem hmotnosti přes 50 do 100 kg</t>
  </si>
  <si>
    <t>-966350655</t>
  </si>
  <si>
    <t xml:space="preserve">Osazení ocelových nebo litinových poklopů s rámem na šachtách tunelové stoky  hmotnosti jednotlivě přes 50 do 100 kg</t>
  </si>
  <si>
    <t>https://podminky.urs.cz/item/CS_URS_2021_02/899311112</t>
  </si>
  <si>
    <t>28661932</t>
  </si>
  <si>
    <t xml:space="preserve">poklop šachtový litinový  DN 600 pro třídu zatížení A15</t>
  </si>
  <si>
    <t>268407233</t>
  </si>
  <si>
    <t>1275003635</t>
  </si>
  <si>
    <t>-795824936</t>
  </si>
  <si>
    <t>-2105185778</t>
  </si>
  <si>
    <t>"Ostatní body" 76,000</t>
  </si>
  <si>
    <t>899722114</t>
  </si>
  <si>
    <t>Krytí potrubí z plastů výstražnou fólií z PVC 40 cm</t>
  </si>
  <si>
    <t>-26027575</t>
  </si>
  <si>
    <t>Krytí potrubí z plastů výstražnou fólií z PVC šířky 40 cm</t>
  </si>
  <si>
    <t>https://podminky.urs.cz/item/CS_URS_2021_02/899722114</t>
  </si>
  <si>
    <t>899875223R</t>
  </si>
  <si>
    <t>Tlaková zkouška prefabrikovaných betonových šachet</t>
  </si>
  <si>
    <t>-2127904762</t>
  </si>
  <si>
    <t>899900300R</t>
  </si>
  <si>
    <t>Úprava stávající šachty Š0 na stoce A</t>
  </si>
  <si>
    <t>1900958660</t>
  </si>
  <si>
    <t>899900400R</t>
  </si>
  <si>
    <t>Dodávka a montáž průběžné prefabrikované šachty DN1000 výšky od 1,01m do 2,00m</t>
  </si>
  <si>
    <t>-1193204981</t>
  </si>
  <si>
    <t>"Stoka A" 28,000</t>
  </si>
  <si>
    <t>"Stoka A-1" 3,000</t>
  </si>
  <si>
    <t xml:space="preserve">"Stoka A2" </t>
  </si>
  <si>
    <t>"Stoka A3" 2,000</t>
  </si>
  <si>
    <t>"Stoka A4" 10,000</t>
  </si>
  <si>
    <t>"Stoka A4-1" 2,000</t>
  </si>
  <si>
    <t>"Stoka A5" 3,000</t>
  </si>
  <si>
    <t>899900401R</t>
  </si>
  <si>
    <t>Dodávka a montáž průběžné prefabrikované šachty DN1000 výšky od 2,01m do 3,00m</t>
  </si>
  <si>
    <t>36932941</t>
  </si>
  <si>
    <t>"Stoka A" 10,000</t>
  </si>
  <si>
    <t>"Stoka A-1" 1,000</t>
  </si>
  <si>
    <t>"Stoka A2"</t>
  </si>
  <si>
    <t>"Stoka A3"</t>
  </si>
  <si>
    <t>"Stoka A4"</t>
  </si>
  <si>
    <t>"Stoka A4-1"</t>
  </si>
  <si>
    <t>"Stoka A5"</t>
  </si>
  <si>
    <t>899900402R</t>
  </si>
  <si>
    <t>Dodávka a montáž průběžné prefabrikované šachty DN1000 výšky od 3,01m do 4,00m</t>
  </si>
  <si>
    <t>377021934</t>
  </si>
  <si>
    <t>"Stoka A" 1,000</t>
  </si>
  <si>
    <t>"Stoka A-1" 2,000</t>
  </si>
  <si>
    <t>899900403R</t>
  </si>
  <si>
    <t>Dodávka a montáž průběžné prefabrikované šachty DN1000 výšky od 4,01m do 5,00m</t>
  </si>
  <si>
    <t>764779392</t>
  </si>
  <si>
    <t>"Stoka A" 4,000</t>
  </si>
  <si>
    <t>"Stoka A-1"</t>
  </si>
  <si>
    <t>899900411R</t>
  </si>
  <si>
    <t>Dodávka a montáž spadišťové prefabrikované šachty DN1000 výšky od 2,01m do 3,00m</t>
  </si>
  <si>
    <t>1493551270</t>
  </si>
  <si>
    <t>"Stoka A" 2,000</t>
  </si>
  <si>
    <t>899900412R</t>
  </si>
  <si>
    <t>Dodávka a montáž spadišťové prefabrikované šachty DN1000 výšky od 3,01m do 4,00m</t>
  </si>
  <si>
    <t>659690652</t>
  </si>
  <si>
    <t>899900420R</t>
  </si>
  <si>
    <t>Dodávka a montáž skluzové prefabrikované šachty DN1000 výšky od 1,01m do 2,00m</t>
  </si>
  <si>
    <t>370554806</t>
  </si>
  <si>
    <t>"Stoka A5" 1,000</t>
  </si>
  <si>
    <t>899900421R</t>
  </si>
  <si>
    <t>Dodávka a montáž skluzové prefabrikované šachty DN1000 výšky od 2,01m do 3,00m</t>
  </si>
  <si>
    <t>1036638941</t>
  </si>
  <si>
    <t>899911110</t>
  </si>
  <si>
    <t>Kluzná objímka výšky 25 mm vnějšího průměru potrubí do 582 mm</t>
  </si>
  <si>
    <t>1988318590</t>
  </si>
  <si>
    <t xml:space="preserve">Kluzné objímky (pojízdná sedla)  pro zasunutí potrubí do chráničky výšky 25 mm vnějšího průměru potrubí do 582 mm</t>
  </si>
  <si>
    <t>https://podminky.urs.cz/item/CS_URS_2021_02/899911110</t>
  </si>
  <si>
    <t>968501713</t>
  </si>
  <si>
    <t>"Státní komunikace asfaltová" (1127,000-0,000)+(1409,660-1320,590)</t>
  </si>
  <si>
    <t>"Místní komunikace asfaltová" (1511,000-1409,660)</t>
  </si>
  <si>
    <t>"Státní komunikace asfaltová" (28,800-14,320)</t>
  </si>
  <si>
    <t>"Místní komunikace asfaltová" (96,500-38,500)</t>
  </si>
  <si>
    <t>"Státní komunikace asfaltová" (4,000-0,000)</t>
  </si>
  <si>
    <t>"Místní komunikace asfaltová" (0,000)</t>
  </si>
  <si>
    <t>"Státní komunikace asfaltová" (5,560-0,000)</t>
  </si>
  <si>
    <t>"Místní komunikace asfaltová" (27,000-5,560)</t>
  </si>
  <si>
    <t>"Státní komunikace asfaltová" (5,000-0,000)</t>
  </si>
  <si>
    <t>"Místní komunikace asfaltová" (320,50-5,000)</t>
  </si>
  <si>
    <t>"Státní komunikace asfaltová" (0,000)</t>
  </si>
  <si>
    <t>"Místní komunikace asfaltová" (3,930-0,000)</t>
  </si>
  <si>
    <t>"Státní komunikace asfaltová" (26,000-0,000)</t>
  </si>
  <si>
    <t>"Místní komunikace asfaltová" (51,000-26,00)</t>
  </si>
  <si>
    <t>2*(0,15+Rýha_DN300_souběh)</t>
  </si>
  <si>
    <t>814463577</t>
  </si>
  <si>
    <t>1548776703</t>
  </si>
  <si>
    <t>-418335554</t>
  </si>
  <si>
    <t>967356374</t>
  </si>
  <si>
    <t>-1827525086</t>
  </si>
  <si>
    <t>-450565092</t>
  </si>
  <si>
    <t>1582,035</t>
  </si>
  <si>
    <t>47,461</t>
  </si>
  <si>
    <t>268,946</t>
  </si>
  <si>
    <t>166,114</t>
  </si>
  <si>
    <t>941,311</t>
  </si>
  <si>
    <t>11,865</t>
  </si>
  <si>
    <t>67,236</t>
  </si>
  <si>
    <t>68,783</t>
  </si>
  <si>
    <t>33,113</t>
  </si>
  <si>
    <t>SO 03.2 - Kanalizační přípojky</t>
  </si>
  <si>
    <t>145,32</t>
  </si>
  <si>
    <t>11,022</t>
  </si>
  <si>
    <t>224,945</t>
  </si>
  <si>
    <t>89,978</t>
  </si>
  <si>
    <t>490,862</t>
  </si>
  <si>
    <t>2001,61</t>
  </si>
  <si>
    <t>Potrubí_DN150</t>
  </si>
  <si>
    <t>Potrubí DN150</t>
  </si>
  <si>
    <t>520,3</t>
  </si>
  <si>
    <t>Rýha_DN150</t>
  </si>
  <si>
    <t>Šířka rýhy pro potrubí DN 150</t>
  </si>
  <si>
    <t>1,1</t>
  </si>
  <si>
    <t>89,694</t>
  </si>
  <si>
    <t>407,7</t>
  </si>
  <si>
    <t>1186,526</t>
  </si>
  <si>
    <t>79,101</t>
  </si>
  <si>
    <t>177,982</t>
  </si>
  <si>
    <t>100,808</t>
  </si>
  <si>
    <t>77,174</t>
  </si>
  <si>
    <t>39,997</t>
  </si>
  <si>
    <t>1229,679</t>
  </si>
  <si>
    <t>19,999</t>
  </si>
  <si>
    <t>713457026</t>
  </si>
  <si>
    <t>2008748367</t>
  </si>
  <si>
    <t>1117161237</t>
  </si>
  <si>
    <t>1720197098</t>
  </si>
  <si>
    <t>1983148796</t>
  </si>
  <si>
    <t>1593963384</t>
  </si>
  <si>
    <t>-188417632</t>
  </si>
  <si>
    <t>-181894678</t>
  </si>
  <si>
    <t>-726960819</t>
  </si>
  <si>
    <t>442971827</t>
  </si>
  <si>
    <t>"Předpoklad" 79*1,50</t>
  </si>
  <si>
    <t>1471323372</t>
  </si>
  <si>
    <t>-200682166</t>
  </si>
  <si>
    <t>-1747601704</t>
  </si>
  <si>
    <t>-204828642</t>
  </si>
  <si>
    <t>-131742015</t>
  </si>
  <si>
    <t>70719231</t>
  </si>
  <si>
    <t>570563600</t>
  </si>
  <si>
    <t>-932255135</t>
  </si>
  <si>
    <t>-193339902</t>
  </si>
  <si>
    <t>663414595</t>
  </si>
  <si>
    <t>"Potrubí DN300" 382,900+15,500+7,500+95,700+2,400+16,300</t>
  </si>
  <si>
    <t>"Šířka rýhy pro potrubí PVC DN 150" 0,10+0,900+0,10</t>
  </si>
  <si>
    <t>Stoka A - průměrná hloubka 2,40m - 54 přípojek - celková délka 382,900m</t>
  </si>
  <si>
    <t>382,900*Rýha_DN150*(2,400+Tl_lože)</t>
  </si>
  <si>
    <t>Stoka A-1 - průměrná hloubka 2,71m - 2 přípojky - celková délka 15,500m</t>
  </si>
  <si>
    <t>15,500*Rýha_DN150*(2,710+Tl_lože)</t>
  </si>
  <si>
    <t>Stoka A-2 - průměrná hloubka 2,26m - bez přípojek</t>
  </si>
  <si>
    <t>0,000</t>
  </si>
  <si>
    <t>Stoka A-3 - průměrná hloubka 1,85m - 2 přípojky - celková délka 7,500m</t>
  </si>
  <si>
    <t>7,500*Rýha_DN150*(1,850+Tl_lože)</t>
  </si>
  <si>
    <t>Stoka A-4 - průměrná hloubka 1,94m - 17 přípojek - celková délka 95,700m</t>
  </si>
  <si>
    <t>95,700*Rýha_DN150*(1,940+Tl_lože)</t>
  </si>
  <si>
    <t>Stoka A-4-1 - průměrná hloubka 1,82m - 1 přípojka - celková délka 2,400m</t>
  </si>
  <si>
    <t>2,400*Rýha_DN150*(1,820+Tl_lože)</t>
  </si>
  <si>
    <t>Stoka A-5 - průměrná hloubka 1,80m - 3 přípojky - celková délka 16,300m</t>
  </si>
  <si>
    <t>16,300*Rýha_DN150*(1,800+Tl_lože)</t>
  </si>
  <si>
    <t>"Rozšíření výkopu rýh v místě revizních šachet - stoka A - předpoklad 5,0m3/šachta" 52*5,0</t>
  </si>
  <si>
    <t>"Rozšíření výkopu rýh v místě revizních šachet- stoka A-1 - předpoklad 5,0m3/šachta" 2*5,0</t>
  </si>
  <si>
    <t>"Rozšíření výkopu rýh v místě revizních šachet - stoka A-2 - předpoklad 5,0m3/šachta" 0*5,0</t>
  </si>
  <si>
    <t>"Rozšíření výkopu rýh v místě revizních šachet - stoka A-3 - předpoklad 5,0m3/šachta" 2*5,0</t>
  </si>
  <si>
    <t>"Rozšíření výkopu rýh v místě revizních šachet - stoka A-4 - předpoklad 5,0m3/šachta" 17*5,0</t>
  </si>
  <si>
    <t>"Rozšíření výkopu rýh v místě revizních šachet - stoka A-4-1 - předpoklad 5,0m3/šachta" 1*5,0</t>
  </si>
  <si>
    <t>"Rozšíření výkopu rýh v místě revizních šachet - stoka A-5 - předpoklad 5,0m3/šachta" 3*5,0</t>
  </si>
  <si>
    <t>"Státní komunikace asfaltová" -134,200*Rýha_DN150*Tl_kom_SA</t>
  </si>
  <si>
    <t>"Místní komunikace asfaltová" -(29,400+2,800)*Rýha_DN150*Tl_kom_MA</t>
  </si>
  <si>
    <t>"Místní komunikace štěrková" -27,700*Rýha_DN150*Tl_kom_MŠ</t>
  </si>
  <si>
    <t>"Travnaté plochy,zemědělský pozemek" -184,600*Rýha_DN150*Tl_zeleň</t>
  </si>
  <si>
    <t>"Státní komunikace asfaltová" -0,000*Rýha_DN150*Tl_kom_SA</t>
  </si>
  <si>
    <t>"Místní komunikace asfaltová" -6,900*Rýha_DN150*Tl_kom_MA</t>
  </si>
  <si>
    <t>"Místní komunikace štěrková" -0,000*Rýha_DN150*Tl_kom_MŠ</t>
  </si>
  <si>
    <t>"Travnaté plochy,zemědělský pozemek" -8,600*Rýha_DN150*Tl_zeleň</t>
  </si>
  <si>
    <t>"Místní komunikace asfaltová" -0,000*Rýha_DN150*Tl_kom_MA</t>
  </si>
  <si>
    <t>"Travnaté plochy,zemědělský pozemek" -0,000*Rýha_DN150*Tl_zeleň</t>
  </si>
  <si>
    <t>"Místní komunikace štěrková" -4,000*Rýha_DN150*Tl_kom_MŠ</t>
  </si>
  <si>
    <t>"Travnaté plochy,zemědělský pozemek" -3,500*Rýha_DN150*Tl_zeleň</t>
  </si>
  <si>
    <t>"Místní komunikace asfaltová" -(42,200+12,100)*Rýha_DN150*Tl_kom_MA</t>
  </si>
  <si>
    <t>"Travnaté plochy,zemědělský pozemek" -40,800*Rýha_DN150*Tl_zeleň</t>
  </si>
  <si>
    <t>"Místní komunikace štěrková" -1,700*Rýha_DN150*Tl_kom_MŠ</t>
  </si>
  <si>
    <t>"Travnaté plochy,zemědělský pozemek" -0,700*Rýha_DN150*Tl_zeleň</t>
  </si>
  <si>
    <t>"Státní komunikace asfaltová" -1,700*Rýha_DN150*Tl_kom_SA</t>
  </si>
  <si>
    <t>"Místní komunikace asfaltová" -10,400*Rýha_DN150*Tl_kom_MA</t>
  </si>
  <si>
    <t>"Travnaté plochy,zemědělský pozemek" -4,200*Rýha_DN150*Tl_zeleň</t>
  </si>
  <si>
    <t>-788021465</t>
  </si>
  <si>
    <t>7,500*(1,850+Tl_lože)*2</t>
  </si>
  <si>
    <t>95,700*(1,940+Tl_lože)*2</t>
  </si>
  <si>
    <t>2,400*(1,820+Tl_lože)*2</t>
  </si>
  <si>
    <t>16,300*(1,800+Tl_lože)*2</t>
  </si>
  <si>
    <t>587395769</t>
  </si>
  <si>
    <t>382,900*(2,400+Tl_lože)*2</t>
  </si>
  <si>
    <t>15,500*(2,710+Tl_lože)*2</t>
  </si>
  <si>
    <t>72977962</t>
  </si>
  <si>
    <t>-164427308</t>
  </si>
  <si>
    <t>-1998907510</t>
  </si>
  <si>
    <t>1910821102</t>
  </si>
  <si>
    <t>1046073454</t>
  </si>
  <si>
    <t>1560557212</t>
  </si>
  <si>
    <t>313494152</t>
  </si>
  <si>
    <t>1524631603</t>
  </si>
  <si>
    <t>1311704688</t>
  </si>
  <si>
    <t>-597294587</t>
  </si>
  <si>
    <t>929652388</t>
  </si>
  <si>
    <t>1668138608</t>
  </si>
  <si>
    <t>-1807641354</t>
  </si>
  <si>
    <t>-1081601212</t>
  </si>
  <si>
    <t>763984235</t>
  </si>
  <si>
    <t>Hloubení_rýh_3_r+Hloubení_rýh_3_s</t>
  </si>
  <si>
    <t>Hloubení_rýh_4_r+Hloubení_rýh_4_s</t>
  </si>
  <si>
    <t>Hloubení_rýh_5_r+Hloubení_rýh_5_s</t>
  </si>
  <si>
    <t>Hloubení_rýh_6_r+Hloubení_rýh_6_s</t>
  </si>
  <si>
    <t>530482703</t>
  </si>
  <si>
    <t>"Odpočet potrubí DN150" -3,14*0,150*0,150*Potrubí_DN150</t>
  </si>
  <si>
    <t>"Odpočet revizních šachet" -3,14*0,200*0,200*(52,0*2,40+2,0*2,71+2*1,85+17*1,94+1*1,82+3*1,80)</t>
  </si>
  <si>
    <t>-1192159219</t>
  </si>
  <si>
    <t>529465651</t>
  </si>
  <si>
    <t>1575189196</t>
  </si>
  <si>
    <t>Potrubí_DN150*Rýha_DN300_souběh*(0,150+0,300)</t>
  </si>
  <si>
    <t>"Odpočet potrubí" -3,14*0,075*0,075*Potrubí_DN150</t>
  </si>
  <si>
    <t>1697795421</t>
  </si>
  <si>
    <t>-721219895</t>
  </si>
  <si>
    <t>-1985379281</t>
  </si>
  <si>
    <t>-1400600733</t>
  </si>
  <si>
    <t>19,999*0,02 'Přepočtené koeficientem množství</t>
  </si>
  <si>
    <t>-1686935863</t>
  </si>
  <si>
    <t>"Travnaté plochy,zemědělský pozemek" 184,600*Rýha_DN150*Tl_zeleň</t>
  </si>
  <si>
    <t>"Travnaté plochy,zemědělský pozemek" 8,600*Rýha_DN150*Tl_zeleň</t>
  </si>
  <si>
    <t>"Travnaté plochy,zemědělský pozemek" 0,000*Rýha_DN150*Tl_zeleň</t>
  </si>
  <si>
    <t>"Travnaté plochy,zemědělský pozemek" 3,500*Rýha_DN150*Tl_zeleň</t>
  </si>
  <si>
    <t>"Travnaté plochy,zemědělský pozemek" 40,800*Rýha_DN150*Tl_zeleň</t>
  </si>
  <si>
    <t>"Travnaté plochy,zemědělský pozemek" 0,700*Rýha_DN150*Tl_zeleň</t>
  </si>
  <si>
    <t>"Travnaté plochy,zemědělský pozemek" 4,200*Rýha_DN150*Tl_zeleň</t>
  </si>
  <si>
    <t>-1440211956</t>
  </si>
  <si>
    <t>"Státní komunikace asfaltová" 134,200*Rýha_DN150*Tl_kom_SA</t>
  </si>
  <si>
    <t>"Místní komunikace asfaltová" (29,400+2,800)*Rýha_DN150*Tl_kom_MA</t>
  </si>
  <si>
    <t>"Místní komunikace štěrková" 27,700*Rýha_DN150*Tl_kom_MŠ</t>
  </si>
  <si>
    <t>"Státní komunikace asfaltová" 0,000*Rýha_DN150*Tl_kom_SA</t>
  </si>
  <si>
    <t>"Místní komunikace asfaltová" 6,900*Rýha_DN150*Tl_kom_MA</t>
  </si>
  <si>
    <t>"Místní komunikace štěrková" 0,000*Rýha_DN150*Tl_kom_MŠ</t>
  </si>
  <si>
    <t>"Místní komunikace asfaltová" 0,000*Rýha_DN150*Tl_kom_MA</t>
  </si>
  <si>
    <t>"Místní komunikace štěrková" 4,000*Rýha_DN150*Tl_kom_MŠ</t>
  </si>
  <si>
    <t>"Místní komunikace asfaltová" (42,200+12,100)*Rýha_DN150*Tl_kom_MA</t>
  </si>
  <si>
    <t>"Místní komunikace štěrková" 1,700*Rýha_DN150*Tl_kom_MŠ</t>
  </si>
  <si>
    <t>"Státní komunikace asfaltová" 1,700*Rýha_DN150*Tl_kom_SA</t>
  </si>
  <si>
    <t>"Místní komunikace asfaltová" 10,400*Rýha_DN150*Tl_kom_MA</t>
  </si>
  <si>
    <t xml:space="preserve">"Státní komunikace asfaltová"  88,572+0,000+0,000+0,000+0,000+1,122</t>
  </si>
  <si>
    <t>"Místní komunikace asfaltová" 10,272+2,201+0,000+17,322+0,000+3,318</t>
  </si>
  <si>
    <t>"Místní komunikace štěrková" 9,141+0,000+1,320+0,000+0,561+0,000</t>
  </si>
  <si>
    <t>456967907</t>
  </si>
  <si>
    <t>307452328</t>
  </si>
  <si>
    <t>1145159732</t>
  </si>
  <si>
    <t>"Monitoring stoky po realizaci" Potrubí_DN150</t>
  </si>
  <si>
    <t>203885590</t>
  </si>
  <si>
    <t>"Monitoring stoky při předání investorovi" Potrubí_DN150</t>
  </si>
  <si>
    <t>-379851376</t>
  </si>
  <si>
    <t>"Rýha" Potrubí_DN150*Rýha_DN150*Tl_lože</t>
  </si>
  <si>
    <t>"Revizní šachty" 77*1,00*1,00*0,15</t>
  </si>
  <si>
    <t>336794299</t>
  </si>
  <si>
    <t>"Místní komunikace štěrková" 0,000*(0,15+Rýha_DN150+0,15)</t>
  </si>
  <si>
    <t>"Místní komunikace štěrková" 4,000*(0,15+Rýha_DN150+0,15)</t>
  </si>
  <si>
    <t>"Místní komunikace štěrková" 1,700*(0,15+Rýha_DN150+0,15)</t>
  </si>
  <si>
    <t>-1519854762</t>
  </si>
  <si>
    <t>1755742097</t>
  </si>
  <si>
    <t>-904238300</t>
  </si>
  <si>
    <t>1277991122</t>
  </si>
  <si>
    <t>1511350387</t>
  </si>
  <si>
    <t>"Místní komunikace asfaltová" (29,400+2,800)*(0,15+Rýha_DN150+0,15)</t>
  </si>
  <si>
    <t>"Místní komunikace asfaltová" 6,900*(0,15+Rýha_DN150+0,15)</t>
  </si>
  <si>
    <t>"Místní komunikace asfaltová" 0,000*(0,15+Rýha_DN150+0,15)</t>
  </si>
  <si>
    <t>"Místní komunikace asfaltová" (42,200+12,100)*(0,15+Rýha_DN150+0,15)</t>
  </si>
  <si>
    <t>"Místní komunikace asfaltová" 10,400*(0,15+Rýha_DN150+0,15)</t>
  </si>
  <si>
    <t>-1420429857</t>
  </si>
  <si>
    <t>"Státní komunikace asfaltová" 134,200*3,000</t>
  </si>
  <si>
    <t>"Státní komunikace asfaltová" 1,700*3,000</t>
  </si>
  <si>
    <t>-658088769</t>
  </si>
  <si>
    <t>871315241</t>
  </si>
  <si>
    <t>Kanalizační potrubí z tvrdého PVC vícevrstvé tuhost třídy SN12 DN 150</t>
  </si>
  <si>
    <t>-177897795</t>
  </si>
  <si>
    <t>Kanalizační potrubí z tvrdého PVC v otevřeném výkopu ve sklonu do 20 %, hladkého plnostěnného vícevrstvého, tuhost třídy SN 12 DN 150</t>
  </si>
  <si>
    <t>https://podminky.urs.cz/item/CS_URS_2021_02/871315241</t>
  </si>
  <si>
    <t>28612258</t>
  </si>
  <si>
    <t>kroužek těsnící s plastovou výztuhou kanalizačního potrubí KG DN 160</t>
  </si>
  <si>
    <t>-2004964027</t>
  </si>
  <si>
    <t>877315231</t>
  </si>
  <si>
    <t>Montáž víčka z tvrdého PVC-systém KG DN 160</t>
  </si>
  <si>
    <t>-1345553759</t>
  </si>
  <si>
    <t xml:space="preserve">Montáž tvarovek na kanalizačním potrubí z trub z plastu  z tvrdého PVC nebo z polypropylenu v otevřeném výkopu víček DN 160</t>
  </si>
  <si>
    <t>https://podminky.urs.cz/item/CS_URS_2021_02/877315231</t>
  </si>
  <si>
    <t>"Stoka A přípojka č.p. 36" 1,000</t>
  </si>
  <si>
    <t>"Stoka A přípojka č.p. 519" 1,000</t>
  </si>
  <si>
    <t>28611722</t>
  </si>
  <si>
    <t>víčko kanalizace plastové KG DN 160</t>
  </si>
  <si>
    <t>-380726047</t>
  </si>
  <si>
    <t>877375221</t>
  </si>
  <si>
    <t>Montáž tvarovek z tvrdého PVC-systém KG nebo z polypropylenu-systém KG 2000 dvouosé DN 315</t>
  </si>
  <si>
    <t>1469691871</t>
  </si>
  <si>
    <t xml:space="preserve">Montáž tvarovek na kanalizačním potrubí z trub z plastu  z tvrdého PVC nebo z polypropylenu v otevřeném výkopu dvouosých DN 315</t>
  </si>
  <si>
    <t>https://podminky.urs.cz/item/CS_URS_2021_02/877375221</t>
  </si>
  <si>
    <t>"Stoka A" 54</t>
  </si>
  <si>
    <t>"Stoka A-1" 2</t>
  </si>
  <si>
    <t>"Stoka A-2" 0</t>
  </si>
  <si>
    <t>"Stoka A-3" 2</t>
  </si>
  <si>
    <t>"Stoka A-4" 17</t>
  </si>
  <si>
    <t>"Stoka A-4-1" 1</t>
  </si>
  <si>
    <t>"Stoka A5" 3</t>
  </si>
  <si>
    <t>28612227</t>
  </si>
  <si>
    <t>odbočka kanalizační plastová PVC KG DN 315x160/45° SN12/16</t>
  </si>
  <si>
    <t>1979984789</t>
  </si>
  <si>
    <t>89205187</t>
  </si>
  <si>
    <t>894812001</t>
  </si>
  <si>
    <t>Revizní a čistící šachta z PP šachtové dno DN 400/150 přímý tok</t>
  </si>
  <si>
    <t>-74579064</t>
  </si>
  <si>
    <t>Revizní a čistící šachta z polypropylenu PP pro hladké trouby DN 400 šachtové dno (DN šachty / DN trubního vedení) DN 400/150 přímý tok</t>
  </si>
  <si>
    <t>https://podminky.urs.cz/item/CS_URS_2021_02/894812001</t>
  </si>
  <si>
    <t>"Stoka A" 54-2</t>
  </si>
  <si>
    <t>894812033</t>
  </si>
  <si>
    <t>Revizní a čistící šachta z PP DN 400 šachtová roura korugovaná bez hrdla světlé hloubky 2000 mm</t>
  </si>
  <si>
    <t>165977586</t>
  </si>
  <si>
    <t>Revizní a čistící šachta z polypropylenu PP pro hladké trouby DN 400 roura šachtová korugovaná bez hrdla, světlé hloubky 2000 mm</t>
  </si>
  <si>
    <t>https://podminky.urs.cz/item/CS_URS_2021_02/894812033</t>
  </si>
  <si>
    <t>894812034</t>
  </si>
  <si>
    <t>Revizní a čistící šachta z PP DN 400 šachtová roura korugovaná bez hrdla světlé hloubky 3000 mm</t>
  </si>
  <si>
    <t>1689653507</t>
  </si>
  <si>
    <t>Revizní a čistící šachta z polypropylenu PP pro hladké trouby DN 400 roura šachtová korugovaná bez hrdla, světlé hloubky 3000 mm</t>
  </si>
  <si>
    <t>https://podminky.urs.cz/item/CS_URS_2021_02/894812034</t>
  </si>
  <si>
    <t>894812035</t>
  </si>
  <si>
    <t>Revizní a čistící šachta z PP DN 400 šachtová roura korugovaná bez hrdla světlé hloubky 6000 mm</t>
  </si>
  <si>
    <t>-1916124728</t>
  </si>
  <si>
    <t>Revizní a čistící šachta z polypropylenu PP pro hladké trouby DN 400 roura šachtová korugovaná bez hrdla, světlé hloubky 6000 mm</t>
  </si>
  <si>
    <t>https://podminky.urs.cz/item/CS_URS_2021_02/894812035</t>
  </si>
  <si>
    <t>894812041</t>
  </si>
  <si>
    <t>Příplatek k rourám revizní a čistící šachty z PP DN 400 za uříznutí šachtové roury</t>
  </si>
  <si>
    <t>741976953</t>
  </si>
  <si>
    <t>Revizní a čistící šachta z polypropylenu PP pro hladké trouby DN 400 roura šachtová korugovaná Příplatek k cenám 2031 - 2035 za uříznutí šachtové roury</t>
  </si>
  <si>
    <t>https://podminky.urs.cz/item/CS_URS_2021_02/894812041</t>
  </si>
  <si>
    <t>894812061</t>
  </si>
  <si>
    <t>Revizní a čistící šachta z PP DN 400 poklop litinový pochůzí pro třídu zatížení A15</t>
  </si>
  <si>
    <t>-1857710969</t>
  </si>
  <si>
    <t>Revizní a čistící šachta z polypropylenu PP pro hladké trouby DN 400 poklop litinový (pro třídu zatížení) pochůzí (A15)</t>
  </si>
  <si>
    <t>https://podminky.urs.cz/item/CS_URS_2021_02/894812061</t>
  </si>
  <si>
    <t>894812062</t>
  </si>
  <si>
    <t>Revizní a čistící šachta z PP DN 400 poklop litinový s betonovým rámem pro třídu zatížení B125</t>
  </si>
  <si>
    <t>-1420488359</t>
  </si>
  <si>
    <t>Revizní a čistící šachta z polypropylenu PP pro hladké trouby DN 400 poklop litinový (pro třídu zatížení) s betonovým rámem (B125)</t>
  </si>
  <si>
    <t>https://podminky.urs.cz/item/CS_URS_2021_02/894812062</t>
  </si>
  <si>
    <t>-676606042</t>
  </si>
  <si>
    <t>"Ostatní body" 79,000</t>
  </si>
  <si>
    <t>-1082917315</t>
  </si>
  <si>
    <t>899875224R</t>
  </si>
  <si>
    <t>Tlaková zkouška celoplastových revizních šachet</t>
  </si>
  <si>
    <t>-857742955</t>
  </si>
  <si>
    <t>Napojení kanalizační přípojky na ZTI</t>
  </si>
  <si>
    <t>413465252</t>
  </si>
  <si>
    <t>-76787879</t>
  </si>
  <si>
    <t>"Státní komunikace asfaltová" 134,20</t>
  </si>
  <si>
    <t>"Místní komunikace asfaltová" 29,40+2,80</t>
  </si>
  <si>
    <t>"Místní komunikace asfaltová" 6,900</t>
  </si>
  <si>
    <t>"Místní komunikace asfaltová" 42,200+12,100</t>
  </si>
  <si>
    <t>"Státní komunikace asfaltová" 1,700</t>
  </si>
  <si>
    <t>"Místní komunikace asfaltová" 10,400</t>
  </si>
  <si>
    <t>2*3,00</t>
  </si>
  <si>
    <t>-710470583</t>
  </si>
  <si>
    <t>1633382983</t>
  </si>
  <si>
    <t>-1125506645</t>
  </si>
  <si>
    <t>1648429445</t>
  </si>
  <si>
    <t>-1119808753</t>
  </si>
  <si>
    <t>Mobilní_oplocení</t>
  </si>
  <si>
    <t>Mobilní oplocení</t>
  </si>
  <si>
    <t>Suť_beton</t>
  </si>
  <si>
    <t>Suť beton</t>
  </si>
  <si>
    <t>9,1</t>
  </si>
  <si>
    <t>11,025</t>
  </si>
  <si>
    <t>1,925</t>
  </si>
  <si>
    <t>SO 04 - Čistírna odpadních vod</t>
  </si>
  <si>
    <t>SO 04.1 - Příprava území</t>
  </si>
  <si>
    <t>111251102</t>
  </si>
  <si>
    <t>Odstranění křovin a stromů průměru kmene do 100 mm i s kořeny sklonu terénu do 1:5 z celkové plochy přes 100 do 500 m2 strojně</t>
  </si>
  <si>
    <t>117409602</t>
  </si>
  <si>
    <t>Odstranění křovin a stromů s odstraněním kořenů strojně průměru kmene do 100 mm v rovině nebo ve svahu sklonu terénu do 1:5, při celkové ploše přes 100 do 500 m2</t>
  </si>
  <si>
    <t>https://podminky.urs.cz/item/CS_URS_2021_02/111251102</t>
  </si>
  <si>
    <t>112151351</t>
  </si>
  <si>
    <t>Kácení stromu s postupným spouštěním koruny a kmene D přes 0,1 do 0,2 m</t>
  </si>
  <si>
    <t>284159718</t>
  </si>
  <si>
    <t>Pokácení stromu postupné se spouštěním částí kmene a koruny o průměru na řezné ploše pařezu přes 100 do 200 mm</t>
  </si>
  <si>
    <t>https://podminky.urs.cz/item/CS_URS_2021_02/112151351</t>
  </si>
  <si>
    <t>112155215</t>
  </si>
  <si>
    <t>Štěpkování solitérních stromků a větví průměru kmene do 300 mm s naložením</t>
  </si>
  <si>
    <t>1171955553</t>
  </si>
  <si>
    <t>Štěpkování s naložením na dopravní prostředek a odvozem do 20 km stromků a větví solitérů, průměru kmene do 300 mm</t>
  </si>
  <si>
    <t>https://podminky.urs.cz/item/CS_URS_2021_02/112155215</t>
  </si>
  <si>
    <t>112155315</t>
  </si>
  <si>
    <t>Štěpkování keřového porostu hustého s naložením</t>
  </si>
  <si>
    <t>-1298866578</t>
  </si>
  <si>
    <t>Štěpkování s naložením na dopravní prostředek a odvozem do 20 km keřového porostu hustého</t>
  </si>
  <si>
    <t>https://podminky.urs.cz/item/CS_URS_2021_02/112155315</t>
  </si>
  <si>
    <t>113106121</t>
  </si>
  <si>
    <t>Rozebrání dlažeb z betonových nebo kamenných dlaždic komunikací pro pěší ručně</t>
  </si>
  <si>
    <t>709986143</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</si>
  <si>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</si>
  <si>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https://podminky.urs.cz/item/CS_URS_2021_02/113106121</t>
  </si>
  <si>
    <t>113201112</t>
  </si>
  <si>
    <t>Vytrhání obrub silničních ležatých</t>
  </si>
  <si>
    <t>-1617344445</t>
  </si>
  <si>
    <t xml:space="preserve">Vytrhání obrub  s vybouráním lože, s přemístěním hmot na skládku na vzdálenost do 3 m nebo s naložením na dopravní prostředek silničních ležatých</t>
  </si>
  <si>
    <t>https://podminky.urs.cz/item/CS_URS_2021_02/113201112</t>
  </si>
  <si>
    <t>119003215</t>
  </si>
  <si>
    <t>Trubková mobilní plotová zábrana výšky do 1,5 m pro zabezpečení výkopu zřízení</t>
  </si>
  <si>
    <t>178402533</t>
  </si>
  <si>
    <t>Pomocné konstrukce při zabezpečení výkopu svislé ocelové mobilní oplocení, výšky do 1,5 m panely ze svařovaných trubek zřízení</t>
  </si>
  <si>
    <t>https://podminky.urs.cz/item/CS_URS_2021_02/119003215</t>
  </si>
  <si>
    <t>35,000</t>
  </si>
  <si>
    <t>119003216</t>
  </si>
  <si>
    <t>Trubková mobilní plotová zábrana výšky do 1,5 m pro zabezpečení výkopu odstranění</t>
  </si>
  <si>
    <t>-442398183</t>
  </si>
  <si>
    <t>Pomocné konstrukce při zabezpečení výkopu svislé ocelové mobilní oplocení, výšky do 1,5 m panely ze svařovaných trubek odstranění</t>
  </si>
  <si>
    <t>https://podminky.urs.cz/item/CS_URS_2021_02/119003216</t>
  </si>
  <si>
    <t>121151123</t>
  </si>
  <si>
    <t>Sejmutí ornice plochy přes 500 m2 tl vrstvy do 200 mm strojně</t>
  </si>
  <si>
    <t>1299961995</t>
  </si>
  <si>
    <t>Sejmutí ornice strojně při souvislé ploše přes 500 m2, tl. vrstvy do 200 mm</t>
  </si>
  <si>
    <t>https://podminky.urs.cz/item/CS_URS_2021_02/121151123</t>
  </si>
  <si>
    <t>-1077517024</t>
  </si>
  <si>
    <t xml:space="preserve">Přemístění ornice na mezideponii </t>
  </si>
  <si>
    <t>580,000*0,150</t>
  </si>
  <si>
    <t>Přemístění ornice na staveniště pro zpětné použití</t>
  </si>
  <si>
    <t>60,000</t>
  </si>
  <si>
    <t>-1873896560</t>
  </si>
  <si>
    <t>27,000</t>
  </si>
  <si>
    <t>-1382937034</t>
  </si>
  <si>
    <t>Skládka ve vzdálenosti 23km (dle beton serveru)</t>
  </si>
  <si>
    <t>27,000*13</t>
  </si>
  <si>
    <t>-1697593967</t>
  </si>
  <si>
    <t>730645736</t>
  </si>
  <si>
    <t>27,000*1,650</t>
  </si>
  <si>
    <t>102251468</t>
  </si>
  <si>
    <t>"Uložení na mezideponii" 87,000</t>
  </si>
  <si>
    <t>"Uložení na skládku" 17,000</t>
  </si>
  <si>
    <t>181951113</t>
  </si>
  <si>
    <t>Úprava pláně v hornině třídy těžitelnosti II skupiny 4 a 5 bez zhutnění strojně</t>
  </si>
  <si>
    <t>-1929232607</t>
  </si>
  <si>
    <t>Úprava pláně vyrovnáním výškových rozdílů strojně v hornině třídy těžitelnosti II, skupiny 4 a 5 bez zhutnění</t>
  </si>
  <si>
    <t>https://podminky.urs.cz/item/CS_URS_2021_02/181951113</t>
  </si>
  <si>
    <t>965221427R</t>
  </si>
  <si>
    <t>Provizorní úpravu dešťového svodu z objektu ČOV a jeho zaústění do odtoku z ČOV</t>
  </si>
  <si>
    <t>721604765</t>
  </si>
  <si>
    <t>966071822R</t>
  </si>
  <si>
    <t>Rozebrání oplocení z drátěného pletiva se čtvercovými oky v přes 1,6 do 2,0 m včetně sloupků a jejich základů</t>
  </si>
  <si>
    <t>-1569269161</t>
  </si>
  <si>
    <t>Rozebrání oplocení z pletiva drátěného se čtvercovými oky, výšky přes 1,6 do 2,0 m včetně sloupků a jejich základů</t>
  </si>
  <si>
    <t>979024443</t>
  </si>
  <si>
    <t>Očištění vybouraných obrubníků a krajníků silničních</t>
  </si>
  <si>
    <t>1801146389</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</si>
  <si>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</si>
  <si>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https://podminky.urs.cz/item/CS_URS_2021_02/979024443</t>
  </si>
  <si>
    <t>979054442</t>
  </si>
  <si>
    <t>Očištění vybouraných z desek nebo dlaždic s původním spárováním z MC</t>
  </si>
  <si>
    <t>-639560520</t>
  </si>
  <si>
    <t>Očištění vybouraných prvků komunikací od spojovacího materiálu s odklizením a uložením očištěných hmot a spojovacího materiálu na skládku na vzdálenost do 10 m dlaždic, desek nebo tvarovek s původním vyplněním spár cementovou maltou</t>
  </si>
  <si>
    <t>https://podminky.urs.cz/item/CS_URS_2021_02/979054442</t>
  </si>
  <si>
    <t>-416255292</t>
  </si>
  <si>
    <t>963268678</t>
  </si>
  <si>
    <t>997013861</t>
  </si>
  <si>
    <t>Poplatek za uložení stavebního odpadu na recyklační skládce (skládkovné) z prostého betonu kód odpadu 17 01 01</t>
  </si>
  <si>
    <t>-1692002090</t>
  </si>
  <si>
    <t>Poplatek za uložení stavebního odpadu na recyklační skládce (skládkovné) z prostého betonu zatříděného do Katalogu odpadů pod kódem 17 01 01</t>
  </si>
  <si>
    <t>https://podminky.urs.cz/item/CS_URS_2021_02/997013861</t>
  </si>
  <si>
    <t>-1643024127</t>
  </si>
  <si>
    <t>998231411</t>
  </si>
  <si>
    <t>Ruční přesun hmot pro sadovnické a krajinářské úpravy do 100 m</t>
  </si>
  <si>
    <t>-446950211</t>
  </si>
  <si>
    <t>Přesun hmot pro sadovnické a krajinářské úpravy - ručně bez užití mechanizace vodorovná dopravní vzdálenost do 100 m</t>
  </si>
  <si>
    <t>https://podminky.urs.cz/item/CS_URS_2021_02/998231411</t>
  </si>
  <si>
    <t>97,83</t>
  </si>
  <si>
    <t>578,656</t>
  </si>
  <si>
    <t>93,992</t>
  </si>
  <si>
    <t>SO 04.2 - Sdružené nádrže bioreaktorů</t>
  </si>
  <si>
    <t xml:space="preserve">    6 - Úpravy povrchů, podlahy a osazování výplní</t>
  </si>
  <si>
    <t xml:space="preserve">    766 - Konstrukce truhlářské</t>
  </si>
  <si>
    <t xml:space="preserve">    771 - Podlahy z dlaždic</t>
  </si>
  <si>
    <t xml:space="preserve">    781 - Dokončovací práce - obklady</t>
  </si>
  <si>
    <t xml:space="preserve">    783 - Dokončovací práce - nátěry</t>
  </si>
  <si>
    <t xml:space="preserve">    D1 - DEMONTÁŽE</t>
  </si>
  <si>
    <t xml:space="preserve">    D2 - MONTÁŽE</t>
  </si>
  <si>
    <t xml:space="preserve">    C22M - Materiály</t>
  </si>
  <si>
    <t>115101201</t>
  </si>
  <si>
    <t>Čerpání vody na dopravní výšku do 10 m průměrný přítok do 500 l/min</t>
  </si>
  <si>
    <t>-1315098997</t>
  </si>
  <si>
    <t>Čerpání vody na dopravní výšku do 10 m s uvažovaným průměrným přítokem do 500 l/min</t>
  </si>
  <si>
    <t>https://podminky.urs.cz/item/CS_URS_2021_02/115101201</t>
  </si>
  <si>
    <t>předpoklad dle TZ</t>
  </si>
  <si>
    <t>"zahájení - 1 měsíc" 30*24</t>
  </si>
  <si>
    <t>"2-6 měsíc" 6*30*24</t>
  </si>
  <si>
    <t>115101301</t>
  </si>
  <si>
    <t>Pohotovost čerpací soupravy pro dopravní výšku do 10 m přítok do 500 l/min</t>
  </si>
  <si>
    <t>-1091378405</t>
  </si>
  <si>
    <t>Pohotovost záložní čerpací soupravy pro dopravní výšku do 10 m s uvažovaným průměrným přítokem do 500 l/min</t>
  </si>
  <si>
    <t>https://podminky.urs.cz/item/CS_URS_2021_02/115101301</t>
  </si>
  <si>
    <t>předpoklad dle TZ - 7 měsíců</t>
  </si>
  <si>
    <t>7*30</t>
  </si>
  <si>
    <t>115101999R</t>
  </si>
  <si>
    <t>Odvodnění stavební jámy - provedení odvodnění stavební jámy včetně založení čerpací studny (dno studny -6,350)</t>
  </si>
  <si>
    <t>soubor</t>
  </si>
  <si>
    <t>163028317</t>
  </si>
  <si>
    <t>Poznámka k položce:_x000d_
kompletní provedení dle návrhu dodavatele</t>
  </si>
  <si>
    <t>131251204</t>
  </si>
  <si>
    <t>Hloubení jam zapažených v hornině třídy těžitelnosti I skupiny 3 objem do 500 m3 strojně</t>
  </si>
  <si>
    <t>-660612772</t>
  </si>
  <si>
    <t>Hloubení zapažených jam a zářezů strojně s urovnáním dna do předepsaného profilu a spádu v hornině třídy těžitelnosti I skupiny 3 přes 100 do 500 m3</t>
  </si>
  <si>
    <t>https://podminky.urs.cz/item/CS_URS_2021_02/131251204</t>
  </si>
  <si>
    <t>předpoklad zemina 3 - 20%</t>
  </si>
  <si>
    <t>(12,5*13,0*(448,65-443,7))*0,2</t>
  </si>
  <si>
    <t>(3,0*1,5/2*(448,65-443,7))*0,2*2</t>
  </si>
  <si>
    <t>131351204</t>
  </si>
  <si>
    <t>Hloubení jam zapažených v hornině třídy těžitelnosti II skupiny 4 objem do 500 m3 strojně</t>
  </si>
  <si>
    <t>426903329</t>
  </si>
  <si>
    <t>Hloubení zapažených jam a zářezů strojně s urovnáním dna do předepsaného profilu a spádu v hornině třídy těžitelnosti II skupiny 4 přes 100 do 500 m3</t>
  </si>
  <si>
    <t>https://podminky.urs.cz/item/CS_URS_2021_02/131351204</t>
  </si>
  <si>
    <t>předpoklad zemina 4 - 60%</t>
  </si>
  <si>
    <t>(12,5*13,0*(448,65-443,7))*0,6</t>
  </si>
  <si>
    <t>(3,0*1,5/2*(448,65-443,7))*0,6*2</t>
  </si>
  <si>
    <t>131451204</t>
  </si>
  <si>
    <t>Hloubení jam zapažených v hornině třídy těžitelnosti II skupiny 5 objem do 500 m3 strojně</t>
  </si>
  <si>
    <t>655770980</t>
  </si>
  <si>
    <t>Hloubení zapažených jam a zářezů strojně s urovnáním dna do předepsaného profilu a spádu v hornině třídy těžitelnosti II skupiny 5 přes 100 do 500 m3</t>
  </si>
  <si>
    <t>https://podminky.urs.cz/item/CS_URS_2021_02/131451204</t>
  </si>
  <si>
    <t>předpoklad zemina 5 - 10%</t>
  </si>
  <si>
    <t>(12,5*13,0*(448,65-443,7))*0,1</t>
  </si>
  <si>
    <t>(3,0*1,5/2*(448,65-443,7))*0,1*2</t>
  </si>
  <si>
    <t>153111114</t>
  </si>
  <si>
    <t>Příčné řezání ocelových zaberaněných štětovnic z terénu</t>
  </si>
  <si>
    <t>-1244796332</t>
  </si>
  <si>
    <t xml:space="preserve">Úprava ocelových štětovnic pro štětové stěny  řezání z terénu, štětovnic zaberaněných příčné</t>
  </si>
  <si>
    <t>https://podminky.urs.cz/item/CS_URS_2021_02/153111114</t>
  </si>
  <si>
    <t>rohy jámy - předpoklad</t>
  </si>
  <si>
    <t>153111115</t>
  </si>
  <si>
    <t>Podélné řezání ocelových zaberaněných štětovnic z terénu</t>
  </si>
  <si>
    <t>1514956200</t>
  </si>
  <si>
    <t xml:space="preserve">Úprava ocelových štětovnic pro štětové stěny  řezání z terénu, štětovnic zaberaněných podélné</t>
  </si>
  <si>
    <t>https://podminky.urs.cz/item/CS_URS_2021_02/153111115</t>
  </si>
  <si>
    <t xml:space="preserve">obvod jámy </t>
  </si>
  <si>
    <t>13,0*2+12,5+3,0*2</t>
  </si>
  <si>
    <t>153112132</t>
  </si>
  <si>
    <t>Zaberanění ocelových štětovnic na dl do 8 m ve stísněných podmínkách z terénu</t>
  </si>
  <si>
    <t>-1091044182</t>
  </si>
  <si>
    <t xml:space="preserve">Zřízení beraněných stěn z ocelových štětovnic  z terénu zaberanění štětovnic ve stísněných podmínkách, délky do 8 m</t>
  </si>
  <si>
    <t>https://podminky.urs.cz/item/CS_URS_2021_02/153112132</t>
  </si>
  <si>
    <t>předpokládaná hloubka/délka štětovnice - 8,0m</t>
  </si>
  <si>
    <t>44,5*8,0</t>
  </si>
  <si>
    <t>49000101</t>
  </si>
  <si>
    <t>kompletní materiál pro potřeby pažení jámy - štětovnice atd</t>
  </si>
  <si>
    <t>-1147302298</t>
  </si>
  <si>
    <t>0,952*1,05 'Přepočtené koeficientem množství</t>
  </si>
  <si>
    <t>153113119</t>
  </si>
  <si>
    <t>Vytažení ocelových štětovnic dl do 12 m zaberaněných do hl 8 m z terénu ve stísněných podmínkách</t>
  </si>
  <si>
    <t>-895427998</t>
  </si>
  <si>
    <t xml:space="preserve">Vytažení stěn z ocelových štětovnic zaberaněných  z terénu délky do 12 m ve stísněných podmínkách, zaberaněných na hloubku do 8 m</t>
  </si>
  <si>
    <t>https://podminky.urs.cz/item/CS_URS_2021_02/153113119</t>
  </si>
  <si>
    <t>161151103</t>
  </si>
  <si>
    <t>Svislé přemístění výkopku z horniny třídy těžitelnosti I skupiny 1 až 3 hl výkopu přes 4 do 8 m</t>
  </si>
  <si>
    <t>985453204</t>
  </si>
  <si>
    <t>Svislé přemístění výkopku strojně bez naložení do dopravní nádoby avšak s vyprázdněním dopravní nádoby na hromadu nebo do dopravního prostředku z horniny třídy těžitelnosti I skupiny 1 až 3 při hloubce výkopu přes 4 do 8 m</t>
  </si>
  <si>
    <t>https://podminky.urs.cz/item/CS_URS_2021_02/161151103</t>
  </si>
  <si>
    <t>161151113</t>
  </si>
  <si>
    <t>Svislé přemístění výkopku z horniny třídy těžitelnosti II skupiny 4 a 5 hl výkopu přes 4 do 8 m</t>
  </si>
  <si>
    <t>1146064557</t>
  </si>
  <si>
    <t>Svislé přemístění výkopku strojně bez naložení do dopravní nádoby avšak s vyprázdněním dopravní nádoby na hromadu nebo do dopravního prostředku z horniny třídy těžitelnosti II skupiny 4 a 5 při hloubce výkopu přes 4 do 8 m</t>
  </si>
  <si>
    <t>https://podminky.urs.cz/item/CS_URS_2021_02/161151113</t>
  </si>
  <si>
    <t>247,996*2</t>
  </si>
  <si>
    <t>-565556311</t>
  </si>
  <si>
    <t>165,330</t>
  </si>
  <si>
    <t>337,500*0,20</t>
  </si>
  <si>
    <t>1830225965</t>
  </si>
  <si>
    <t>495,990+82,666</t>
  </si>
  <si>
    <t>-643731311</t>
  </si>
  <si>
    <t>-337,500*0,20</t>
  </si>
  <si>
    <t>-1771083907</t>
  </si>
  <si>
    <t>97,830*13</t>
  </si>
  <si>
    <t>-1668953553</t>
  </si>
  <si>
    <t>-1243855824</t>
  </si>
  <si>
    <t>578,656*13</t>
  </si>
  <si>
    <t>-1293869081</t>
  </si>
  <si>
    <t>1453881814</t>
  </si>
  <si>
    <t>-1065735847</t>
  </si>
  <si>
    <t>97,830+578,656</t>
  </si>
  <si>
    <t>171201231.1</t>
  </si>
  <si>
    <t>-556847266</t>
  </si>
  <si>
    <t>https://podminky.urs.cz/item/CS_URS_2021_02/171201231.1</t>
  </si>
  <si>
    <t>-483051364</t>
  </si>
  <si>
    <t>-649203396</t>
  </si>
  <si>
    <t>zpětný zásyp - uložení na mezideponii</t>
  </si>
  <si>
    <t>13,0*1,5*5,0*2</t>
  </si>
  <si>
    <t>9,5*1,5*5,0*2</t>
  </si>
  <si>
    <t>-743085639</t>
  </si>
  <si>
    <t>337,500*0,8*1,667*1,23</t>
  </si>
  <si>
    <t>-1040432228</t>
  </si>
  <si>
    <t>(11,5*2+12,0*2)*0,25*0,25</t>
  </si>
  <si>
    <t>212755214</t>
  </si>
  <si>
    <t>Trativody z drenážních trubek plastových flexibilních D 100 mm bez lože</t>
  </si>
  <si>
    <t>1270098273</t>
  </si>
  <si>
    <t>Trativody bez lože z drenážních trubek plastových flexibilních D 100 mm</t>
  </si>
  <si>
    <t>https://podminky.urs.cz/item/CS_URS_2021_02/212755214</t>
  </si>
  <si>
    <t>11,5*2+12,0*2</t>
  </si>
  <si>
    <t>213141111</t>
  </si>
  <si>
    <t>Zřízení vrstvy z geotextilie v rovině nebo ve sklonu do 1:5 š do 3 m</t>
  </si>
  <si>
    <t>-1231629389</t>
  </si>
  <si>
    <t xml:space="preserve">Zřízení vrstvy z geotextilie  filtrační, separační, odvodňovací, ochranné, výztužné nebo protierozní v rovině nebo ve sklonu do 1:5, šířky do 3 m</t>
  </si>
  <si>
    <t>https://podminky.urs.cz/item/CS_URS_2021_02/213141111</t>
  </si>
  <si>
    <t>uvažovaný přesah podkladního betonu a stěrku cca 1,0m na každou stranu</t>
  </si>
  <si>
    <t>12,3*11,8</t>
  </si>
  <si>
    <t>okapový chodníček</t>
  </si>
  <si>
    <t>21,0</t>
  </si>
  <si>
    <t>-2029222575</t>
  </si>
  <si>
    <t>145,14*1,1845 'Přepočtené koeficientem množství</t>
  </si>
  <si>
    <t>69311270</t>
  </si>
  <si>
    <t>geotextilie netkaná separační, ochranná, filtrační, drenážní PES 400g/m2</t>
  </si>
  <si>
    <t>-1981513676</t>
  </si>
  <si>
    <t>21*1,02 'Přepočtené koeficientem množství</t>
  </si>
  <si>
    <t>2024618207</t>
  </si>
  <si>
    <t>12,3*11,8*0,15</t>
  </si>
  <si>
    <t>273313511</t>
  </si>
  <si>
    <t>Základové desky z betonu tř. C 8/10</t>
  </si>
  <si>
    <t>1841571816</t>
  </si>
  <si>
    <t>https://podminky.urs.cz/item/CS_URS_2021_02/273313511</t>
  </si>
  <si>
    <t>Poznámka k položce:_x000d_
C8/10 X0</t>
  </si>
  <si>
    <t>12,3*11,8*0,1</t>
  </si>
  <si>
    <t>275313711</t>
  </si>
  <si>
    <t>Základové patky z betonu tř. C 20/25</t>
  </si>
  <si>
    <t>1236809474</t>
  </si>
  <si>
    <t>Základy z betonu prostého patky a bloky z betonu kamenem neprokládaného tř. C 20/25</t>
  </si>
  <si>
    <t>https://podminky.urs.cz/item/CS_URS_2021_02/275313711</t>
  </si>
  <si>
    <t>základy pod přístřešek nad kontejner</t>
  </si>
  <si>
    <t>0,5*0,5*1,0*4</t>
  </si>
  <si>
    <t>380326342</t>
  </si>
  <si>
    <t>Kompletní konstrukce ČOV, nádrží, vodojemů, žlabů ze ŽB pro konstrukce bílých van tř. C 30/37 tl přes 150 do 300 mm</t>
  </si>
  <si>
    <t>1774835599</t>
  </si>
  <si>
    <t xml:space="preserve">Kompletní konstrukce čistíren odpadních vod, nádrží, vodojemů, kanálů z betonu železového  bez výztuže a bednění pro konstrukce bílých van tř. C 30/37, tl. přes 150 do 300 mm</t>
  </si>
  <si>
    <t>https://podminky.urs.cz/item/CS_URS_2021_02/380326342</t>
  </si>
  <si>
    <t xml:space="preserve">Poznámka k položce:_x000d_
C30/37 XC4, XA3, XF3, včetně těsnění pracovní spáry_x000d_
</t>
  </si>
  <si>
    <t>stěny - dělící</t>
  </si>
  <si>
    <t>8,7*(5,2-0,4)*0,3</t>
  </si>
  <si>
    <t>4,2*(4,8-1,2)*0,3</t>
  </si>
  <si>
    <t>Mezisoučet</t>
  </si>
  <si>
    <t>stropní deska</t>
  </si>
  <si>
    <t>4,7*8,7*0,25</t>
  </si>
  <si>
    <t>-(1,6*0,8*0,25)*2</t>
  </si>
  <si>
    <t>380326343</t>
  </si>
  <si>
    <t>Kompletní konstrukce ČOV, nádrží, vodojemů, žlabů ze ŽB pro konstrukce bílých van tř. C 30/37 tl přes 300 mm</t>
  </si>
  <si>
    <t>1684224727</t>
  </si>
  <si>
    <t xml:space="preserve">Kompletní konstrukce čistíren odpadních vod, nádrží, vodojemů, kanálů z betonu železového  bez výztuže a bednění pro konstrukce bílých van tř. C 30/37, tl. přes 300 mm</t>
  </si>
  <si>
    <t>https://podminky.urs.cz/item/CS_URS_2021_02/380326343</t>
  </si>
  <si>
    <t>Poznámka k položce:_x000d_
C30/37 XC4, XA3, XF3, včetně těsnění pracovní spáry</t>
  </si>
  <si>
    <t>základová deska</t>
  </si>
  <si>
    <t>10,3*9,8*0,4</t>
  </si>
  <si>
    <t>stěny - obvod</t>
  </si>
  <si>
    <t>10,3*(5,2-0,4)*0,4*2</t>
  </si>
  <si>
    <t>8,7*(5,2-0,4)*0,4*2</t>
  </si>
  <si>
    <t>380356231</t>
  </si>
  <si>
    <t>Bednění kompletních konstrukcí ČOV, nádrží nebo vodojemů neomítaných ploch rovinných zřízení</t>
  </si>
  <si>
    <t>1811171012</t>
  </si>
  <si>
    <t xml:space="preserve">Bednění kompletních konstrukcí čistíren odpadních vod, nádrží, vodojemů, kanálů  konstrukcí neomítaných z betonu prostého nebo železového ploch rovinných zřízení</t>
  </si>
  <si>
    <t>https://podminky.urs.cz/item/CS_URS_2021_02/380356231</t>
  </si>
  <si>
    <t>(10,3+9,8)*2*0,5</t>
  </si>
  <si>
    <t>10,0*(5,2-0,4)*2</t>
  </si>
  <si>
    <t>4,2*(5,2-0,4)*2</t>
  </si>
  <si>
    <t>4,7*(5,2-0,4)*2</t>
  </si>
  <si>
    <t>9,5*(5,2-0,4)*2</t>
  </si>
  <si>
    <t>8,7*(5,2-0,4)*2</t>
  </si>
  <si>
    <t>4,2*(4,8-1,2)*2</t>
  </si>
  <si>
    <t>4,7*8,7</t>
  </si>
  <si>
    <t>(1,6+0,8)*2*0,25*2</t>
  </si>
  <si>
    <t>380356232</t>
  </si>
  <si>
    <t>Bednění kompletních konstrukcí ČOV, nádrží nebo vodojemů neomítaných ploch rovinných odstranění</t>
  </si>
  <si>
    <t>107315838</t>
  </si>
  <si>
    <t xml:space="preserve">Bednění kompletních konstrukcí čistíren odpadních vod, nádrží, vodojemů, kanálů  konstrukcí neomítaných z betonu prostého nebo železového ploch rovinných odstranění</t>
  </si>
  <si>
    <t>https://podminky.urs.cz/item/CS_URS_2021_02/380356232</t>
  </si>
  <si>
    <t>380361006R</t>
  </si>
  <si>
    <t>Výztuž kompletních konstrukcí ČOV, nádrží nebo vodojemů z betonářské oceli 10 505</t>
  </si>
  <si>
    <t>-2120363060</t>
  </si>
  <si>
    <t xml:space="preserve">Výztuž kompletních konstrukcí čistíren odpadních vod, nádrží, vodojemů, kanálů  z oceli 10 505 (R) nebo BSt 500</t>
  </si>
  <si>
    <t>Poznámka k položce:_x000d_
Cena aktuální dle navýšení cen železa</t>
  </si>
  <si>
    <t>Výkres tvaru a výztuže</t>
  </si>
  <si>
    <t>"tabulka výztuže" 13305,29*0,001</t>
  </si>
  <si>
    <t>Úpravy povrchů, podlahy a osazování výplní</t>
  </si>
  <si>
    <t>611325423</t>
  </si>
  <si>
    <t>Oprava vnitřní vápenocementové štukové omítky stropů v rozsahu plochy přes 30 do 50 %</t>
  </si>
  <si>
    <t>-1926351029</t>
  </si>
  <si>
    <t>Oprava vápenocementové omítky vnitřních ploch štukové dvouvrstvé, tloušťky do 20 mm a tloušťky štuku do 3 mm stropů, v rozsahu opravované plochy přes 30 do 50%</t>
  </si>
  <si>
    <t>https://podminky.urs.cz/item/CS_URS_2021_02/611325423</t>
  </si>
  <si>
    <t>podlahová plocha stávající ČOV</t>
  </si>
  <si>
    <t>35,18+5,13+2,88+1,28+9,72+24,42+22,44+6,6+31,92+31,92</t>
  </si>
  <si>
    <t>612325423</t>
  </si>
  <si>
    <t>Oprava vnitřní vápenocementové štukové omítky stěn v rozsahu plochy přes 30 do 50 %</t>
  </si>
  <si>
    <t>-478087198</t>
  </si>
  <si>
    <t>Oprava vápenocementové omítky vnitřních ploch štukové dvouvrstvé, tloušťky do 20 mm a tloušťky štuku do 3 mm stěn, v rozsahu opravované plochy přes 30 do 50%</t>
  </si>
  <si>
    <t>https://podminky.urs.cz/item/CS_URS_2021_02/612325423</t>
  </si>
  <si>
    <t xml:space="preserve">odhad množství </t>
  </si>
  <si>
    <t>300,0</t>
  </si>
  <si>
    <t>622325213</t>
  </si>
  <si>
    <t>Oprava vnější vápenné štukové omítky členitosti 1 stěn v rozsahu přes 30 do 50 %</t>
  </si>
  <si>
    <t>1401615673</t>
  </si>
  <si>
    <t>Oprava vápenné omítky vnějších ploch stupně členitosti 1 štukové stěn, v rozsahu opravované plochy přes 30 do 50%</t>
  </si>
  <si>
    <t>https://podminky.urs.cz/item/CS_URS_2021_02/622325213</t>
  </si>
  <si>
    <t>odhad množství</t>
  </si>
  <si>
    <t>200,0</t>
  </si>
  <si>
    <t>630999101</t>
  </si>
  <si>
    <t>Výplňová spádová konstrukce z betonu prostého tř. C 20/25</t>
  </si>
  <si>
    <t>1300431088</t>
  </si>
  <si>
    <t>Poznámka k položce:_x000d_
C20/25 XC1, suchá směs ukládaná po vrstvách</t>
  </si>
  <si>
    <t>vytvarování dna DN</t>
  </si>
  <si>
    <t>4,2*4,2*3,6*2</t>
  </si>
  <si>
    <t>-(0,6*0,6*3,6*2)</t>
  </si>
  <si>
    <t>124,416/2</t>
  </si>
  <si>
    <t>630999102</t>
  </si>
  <si>
    <t>Výztuž spádového betonu svařovanými sítěmi Kari</t>
  </si>
  <si>
    <t>-1104584835</t>
  </si>
  <si>
    <t>150/150/6 - 18,2kg/6m2, přesah a prořez 20%</t>
  </si>
  <si>
    <t>2,1*3,9*4*2*(18,2/6)*1,2*0,001</t>
  </si>
  <si>
    <t>631311135</t>
  </si>
  <si>
    <t>Mazanina tl přes 120 do 240 mm z betonu prostého tř. C 20/25</t>
  </si>
  <si>
    <t>-1877375239</t>
  </si>
  <si>
    <t>https://podminky.urs.cz/item/CS_URS_2021_02/631311135</t>
  </si>
  <si>
    <t>Poznámka k položce:_x000d_
C20/25 XC1</t>
  </si>
  <si>
    <t>průměrná tl. spádového betonu v KN - cca 200mm</t>
  </si>
  <si>
    <t>8,7*4,7*0,2</t>
  </si>
  <si>
    <t>631319013</t>
  </si>
  <si>
    <t>Příplatek k mazanině tl přes 120 do 240 mm za přehlazení povrchu</t>
  </si>
  <si>
    <t>-328120934</t>
  </si>
  <si>
    <t xml:space="preserve">Příplatek k cenám mazanin  za úpravu povrchu mazaniny přehlazením, mazanina tl. přes 120 do 240 mm</t>
  </si>
  <si>
    <t>https://podminky.urs.cz/item/CS_URS_2021_02/631319013</t>
  </si>
  <si>
    <t>631319175</t>
  </si>
  <si>
    <t>Příplatek k mazanině tl přes 120 do 240 mm za stržení povrchu spodní vrstvy před vložením výztuže</t>
  </si>
  <si>
    <t>918927516</t>
  </si>
  <si>
    <t xml:space="preserve">Příplatek k cenám mazanin  za stržení povrchu spodní vrstvy mazaniny latí před vložením výztuže nebo pletiva pro tl. obou vrstev mazaniny přes 120 do 240 mm</t>
  </si>
  <si>
    <t>https://podminky.urs.cz/item/CS_URS_2021_02/631319175</t>
  </si>
  <si>
    <t>631319185</t>
  </si>
  <si>
    <t xml:space="preserve">Příplatek k mazanině tl přes 120 do 240 mm za sklon </t>
  </si>
  <si>
    <t>-1129656248</t>
  </si>
  <si>
    <t xml:space="preserve">Příplatek k cenám mazanin  za sklon přes 15° do 35° od vodorovné roviny mazanina tl. přes 120 do 240 mm</t>
  </si>
  <si>
    <t>https://podminky.urs.cz/item/CS_URS_2021_02/631319185</t>
  </si>
  <si>
    <t>631351101</t>
  </si>
  <si>
    <t>Zřízení bednění rýh a hran v podlahách</t>
  </si>
  <si>
    <t>-2054564016</t>
  </si>
  <si>
    <t xml:space="preserve">Bednění v podlahách  rýh a hran zřízení</t>
  </si>
  <si>
    <t>https://podminky.urs.cz/item/CS_URS_2021_02/631351101</t>
  </si>
  <si>
    <t>v místě kalu k odvodnění</t>
  </si>
  <si>
    <t>(1,5+0,6)*0,2</t>
  </si>
  <si>
    <t>631351102</t>
  </si>
  <si>
    <t>Odstranění bednění rýh a hran v podlahách</t>
  </si>
  <si>
    <t>1948871975</t>
  </si>
  <si>
    <t xml:space="preserve">Bednění v podlahách  rýh a hran odstranění</t>
  </si>
  <si>
    <t>https://podminky.urs.cz/item/CS_URS_2021_02/631351102</t>
  </si>
  <si>
    <t>631362021</t>
  </si>
  <si>
    <t>Výztuž mazanin svařovanými sítěmi Kari</t>
  </si>
  <si>
    <t>7197390</t>
  </si>
  <si>
    <t xml:space="preserve">Výztuž mazanin  ze svařovaných sítí z drátů typu KARI</t>
  </si>
  <si>
    <t>https://podminky.urs.cz/item/CS_URS_2021_02/631362021</t>
  </si>
  <si>
    <t>8,7*4,7*(18,2/6)*1,2*0,001</t>
  </si>
  <si>
    <t>637121114</t>
  </si>
  <si>
    <t>Okapový chodník z kačírku tl 250 mm s udusáním</t>
  </si>
  <si>
    <t>-1168787671</t>
  </si>
  <si>
    <t xml:space="preserve">Okapový chodník z kameniva  s udusáním a urovnáním povrchu z kačírku tl. 250 mm</t>
  </si>
  <si>
    <t>https://podminky.urs.cz/item/CS_URS_2021_02/637121114</t>
  </si>
  <si>
    <t>899623990R</t>
  </si>
  <si>
    <t>Odstranění stávajícího výtlaku z čerpací stanice</t>
  </si>
  <si>
    <t>-1991507650</t>
  </si>
  <si>
    <t>Poznámka k položce:_x000d_
Všechny práce spojené s odstraněním výtlaku. Přeložení (nové trasa) je součástí SO 04.3.</t>
  </si>
  <si>
    <t>916231213</t>
  </si>
  <si>
    <t>Osazení chodníkového obrubníku betonového stojatého s boční opěrou do lože z betonu prostého</t>
  </si>
  <si>
    <t>-529579725</t>
  </si>
  <si>
    <t>Osazení chodníkového obrubníku betonového se zřízením lože, s vyplněním a zatřením spár cementovou maltou stojatého s boční opěrou z betonu prostého, do lože z betonu prostého</t>
  </si>
  <si>
    <t>https://podminky.urs.cz/item/CS_URS_2021_02/916231213</t>
  </si>
  <si>
    <t>59217017</t>
  </si>
  <si>
    <t>obrubník betonový chodníkový 1000x100x250mm</t>
  </si>
  <si>
    <t>1767407194</t>
  </si>
  <si>
    <t>42*1,02 'Přepočtené koeficientem množství</t>
  </si>
  <si>
    <t>933901111</t>
  </si>
  <si>
    <t>Provedení zkoušky vodotěsnosti nádrže do 1000 m3</t>
  </si>
  <si>
    <t>163451568</t>
  </si>
  <si>
    <t xml:space="preserve">Zkoušky objektů a vymývání  provedení zkoušky vodotěsnosti betonové nádrže jakéhokoliv druhu a tvaru, o obsahu do 1000 m3</t>
  </si>
  <si>
    <t>https://podminky.urs.cz/item/CS_URS_2021_02/933901111</t>
  </si>
  <si>
    <t>"KN" 8,7*4,7*4,5</t>
  </si>
  <si>
    <t>"DN" 4,2*4,2*3,6*2</t>
  </si>
  <si>
    <t>"vyspádování DN" -62,208</t>
  </si>
  <si>
    <t>08113910</t>
  </si>
  <si>
    <t>voda povrchová pro jinou potřebu průmyslu a služeb</t>
  </si>
  <si>
    <t>-812839514</t>
  </si>
  <si>
    <t>938902122</t>
  </si>
  <si>
    <t>Čištění ploch betonových konstrukcí tlakovou vodou</t>
  </si>
  <si>
    <t>745587997</t>
  </si>
  <si>
    <t xml:space="preserve">Čištění nádrží, ploch dřevěných nebo betonových konstrukcí, potrubí  ploch betonových konstrukcí tlakovou vodou</t>
  </si>
  <si>
    <t>https://podminky.urs.cz/item/CS_URS_2021_02/938902122</t>
  </si>
  <si>
    <t xml:space="preserve">stávající ČOV - nádrže </t>
  </si>
  <si>
    <t>stěny</t>
  </si>
  <si>
    <t>(4,2+7,6)*2*4,3*2</t>
  </si>
  <si>
    <t>(3,4+6,6)*2*4,5</t>
  </si>
  <si>
    <t>(3,7+6,6)*2*4,5</t>
  </si>
  <si>
    <t>(1,0+6,6)*2*4,5</t>
  </si>
  <si>
    <t>dno</t>
  </si>
  <si>
    <t>4,2*7,6*2</t>
  </si>
  <si>
    <t>3,4*6,6</t>
  </si>
  <si>
    <t>3,7*6,6</t>
  </si>
  <si>
    <t>1,0*6,6</t>
  </si>
  <si>
    <t>938999101</t>
  </si>
  <si>
    <t>Čerpání fekálií ze stávajících nádrží, vč, odvozu a poplatku za likvidaci</t>
  </si>
  <si>
    <t>103113231</t>
  </si>
  <si>
    <t>stávající ČOV - nádrže</t>
  </si>
  <si>
    <t>4,2*7,6*4,3*2</t>
  </si>
  <si>
    <t>3,4*6,6*4,5</t>
  </si>
  <si>
    <t>3,7*6,6*4,5</t>
  </si>
  <si>
    <t>1,0*6,6*4,5</t>
  </si>
  <si>
    <t>941111121</t>
  </si>
  <si>
    <t>Montáž lešení řadového trubkového lehkého s podlahami zatížení do 200 kg/m2 š přes 0,9 do 1,2 m v do 10 m</t>
  </si>
  <si>
    <t>2045030026</t>
  </si>
  <si>
    <t xml:space="preserve">Montáž lešení řadového trubkového lehkého pracovního s podlahami  s provozním zatížením tř. 3 do 200 kg/m2 šířky tř. W09 přes 0,9 do 1,2 m, výšky do 10 m</t>
  </si>
  <si>
    <t>https://podminky.urs.cz/item/CS_URS_2021_02/941111121</t>
  </si>
  <si>
    <t>941111221</t>
  </si>
  <si>
    <t>Příplatek k lešení řadovému trubkovému lehkému s podlahami š 1,2 m v 10 m za první a ZKD den použití</t>
  </si>
  <si>
    <t>-242574370</t>
  </si>
  <si>
    <t xml:space="preserve">Montáž lešení řadového trubkového lehkého pracovního s podlahami  s provozním zatížením tř. 3 do 200 kg/m2 Příplatek za první a každý další den použití lešení k ceně -1121</t>
  </si>
  <si>
    <t>https://podminky.urs.cz/item/CS_URS_2021_02/941111221</t>
  </si>
  <si>
    <t>300*30 'Přepočtené koeficientem množství</t>
  </si>
  <si>
    <t>941111821</t>
  </si>
  <si>
    <t>Demontáž lešení řadového trubkového lehkého s podlahami zatížení do 200 kg/m2 š přes 0,9 do 1,2 m v do 10 m</t>
  </si>
  <si>
    <t>1384509295</t>
  </si>
  <si>
    <t xml:space="preserve">Demontáž lešení řadového trubkového lehkého pracovního s podlahami  s provozním zatížením tř. 3 do 200 kg/m2 šířky tř. W09 přes 0,9 do 1,2 m, výšky do 10 m</t>
  </si>
  <si>
    <t>https://podminky.urs.cz/item/CS_URS_2021_02/941111821</t>
  </si>
  <si>
    <t>944511111</t>
  </si>
  <si>
    <t>Montáž ochranné sítě z textilie z umělých vláken</t>
  </si>
  <si>
    <t>-797080515</t>
  </si>
  <si>
    <t xml:space="preserve">Montáž ochranné sítě  zavěšené na konstrukci lešení z textilie z umělých vláken</t>
  </si>
  <si>
    <t>https://podminky.urs.cz/item/CS_URS_2021_02/944511111</t>
  </si>
  <si>
    <t>944511211</t>
  </si>
  <si>
    <t>Příplatek k ochranné síti za první a ZKD den použití</t>
  </si>
  <si>
    <t>-217264978</t>
  </si>
  <si>
    <t xml:space="preserve">Montáž ochranné sítě  Příplatek za první a každý další den použití sítě k ceně -1111</t>
  </si>
  <si>
    <t>https://podminky.urs.cz/item/CS_URS_2021_02/944511211</t>
  </si>
  <si>
    <t>944511811</t>
  </si>
  <si>
    <t>Demontáž ochranné sítě z textilie z umělých vláken</t>
  </si>
  <si>
    <t>-1699810853</t>
  </si>
  <si>
    <t xml:space="preserve">Demontáž ochranné sítě  zavěšené na konstrukci lešení z textilie z umělých vláken</t>
  </si>
  <si>
    <t>https://podminky.urs.cz/item/CS_URS_2021_02/944511811</t>
  </si>
  <si>
    <t>949101111</t>
  </si>
  <si>
    <t>Lešení pomocné pro objekty pozemních staveb s lešeňovou podlahou v do 1,9 m zatížení do 150 kg/m2</t>
  </si>
  <si>
    <t>-1396793720</t>
  </si>
  <si>
    <t xml:space="preserve">Lešení pomocné pracovní pro objekty pozemních staveb  pro zatížení do 150 kg/m2, o výšce lešeňové podlahy do 1,9 m</t>
  </si>
  <si>
    <t>https://podminky.urs.cz/item/CS_URS_2021_02/949101111</t>
  </si>
  <si>
    <t>půdorysná plocha objektů</t>
  </si>
  <si>
    <t>"stávající ČOV" 35,18+5,13+2,88+1,28+9,72+24,42+22,44+6,6+31,92+31,92</t>
  </si>
  <si>
    <t>"rozšíření" 17,64*2+40,89</t>
  </si>
  <si>
    <t>952901221</t>
  </si>
  <si>
    <t>Vyčištění budov průmyslových objektů při jakékoliv výšce podlaží</t>
  </si>
  <si>
    <t>1950117540</t>
  </si>
  <si>
    <t xml:space="preserve">Vyčištění budov nebo objektů před předáním do užívání  průmyslových budov a objektů výrobních, skladovacích, garáží, dílen nebo hal apod. s nespalnou podlahou jakékoliv výšky podlaží</t>
  </si>
  <si>
    <t>https://podminky.urs.cz/item/CS_URS_2021_02/952901221</t>
  </si>
  <si>
    <t>953171022</t>
  </si>
  <si>
    <t>Osazování poklopů litinových nebo ocelových hm přes 50 do 100 kg - nádrže</t>
  </si>
  <si>
    <t>-2052765238</t>
  </si>
  <si>
    <t xml:space="preserve">Osazování kovových předmětů  poklopů litinových nebo ocelových včetně rámů, hmotnosti přes 50 do 100 kg</t>
  </si>
  <si>
    <t>https://podminky.urs.cz/item/CS_URS_2021_02/953171022</t>
  </si>
  <si>
    <t>"poklopy KN" 2+2</t>
  </si>
  <si>
    <t>"Z1" 1</t>
  </si>
  <si>
    <t>63126067R</t>
  </si>
  <si>
    <t xml:space="preserve">poklop kompozitní zátěžový hranatý včetně rámů a příslušenství 800/800mm </t>
  </si>
  <si>
    <t>1202802299</t>
  </si>
  <si>
    <t>63126068R</t>
  </si>
  <si>
    <t xml:space="preserve">poklop kompozitní zátěžový hranatý včetně rámů a příslušenství 900/600 </t>
  </si>
  <si>
    <t>1647074591</t>
  </si>
  <si>
    <t>968072455</t>
  </si>
  <si>
    <t>Vybourání kovových dveřních zárubní pl do 2 m2</t>
  </si>
  <si>
    <t>-539943095</t>
  </si>
  <si>
    <t xml:space="preserve">Vybourání kovových rámů oken s křídly, dveřních zárubní, vrat, stěn, ostění nebo obkladů  dveřních zárubní, plochy do 2 m2</t>
  </si>
  <si>
    <t>https://podminky.urs.cz/item/CS_URS_2021_02/968072455</t>
  </si>
  <si>
    <t>0,9*2,1*3</t>
  </si>
  <si>
    <t>972054491</t>
  </si>
  <si>
    <t>Vybourání otvorů v ŽB stropech nebo klenbách pl do 1 m2 tl přes 80 mm</t>
  </si>
  <si>
    <t>-1789848325</t>
  </si>
  <si>
    <t xml:space="preserve">Vybourání otvorů ve stropech nebo klenbách železobetonových  bez odstranění podlahy a násypu, plochy do 1 m2, tl. přes 80 mm</t>
  </si>
  <si>
    <t>https://podminky.urs.cz/item/CS_URS_2021_02/972054491</t>
  </si>
  <si>
    <t>0,9*0,6*0,25</t>
  </si>
  <si>
    <t>977151111</t>
  </si>
  <si>
    <t>Jádrové vrty diamantovými korunkami do stavebních materiálů D do 35 mm</t>
  </si>
  <si>
    <t>242283935</t>
  </si>
  <si>
    <t>Jádrové vrty diamantovými korunkami do stavebních materiálů (železobetonu, betonu, cihel, obkladů, dlažeb, kamene) průměru do 35 mm</t>
  </si>
  <si>
    <t>https://podminky.urs.cz/item/CS_URS_2021_02/977151111</t>
  </si>
  <si>
    <t>977151127</t>
  </si>
  <si>
    <t>Jádrové vrty diamantovými korunkami do stavebních materiálů D přes 225 do 250 mm</t>
  </si>
  <si>
    <t>1288529144</t>
  </si>
  <si>
    <t>Jádrové vrty diamantovými korunkami do stavebních materiálů (železobetonu, betonu, cihel, obkladů, dlažeb, kamene) průměru přes 225 do 250 mm</t>
  </si>
  <si>
    <t>https://podminky.urs.cz/item/CS_URS_2021_02/977151127</t>
  </si>
  <si>
    <t>0,4*5</t>
  </si>
  <si>
    <t>977151131</t>
  </si>
  <si>
    <t>Jádrové vrty diamantovými korunkami do stavebních materiálů D přes 350 do 400 mm</t>
  </si>
  <si>
    <t>-1118478331</t>
  </si>
  <si>
    <t>Jádrové vrty diamantovými korunkami do stavebních materiálů (železobetonu, betonu, cihel, obkladů, dlažeb, kamene) průměru přes 350 do 400 mm</t>
  </si>
  <si>
    <t>https://podminky.urs.cz/item/CS_URS_2021_02/977151131</t>
  </si>
  <si>
    <t>978011161</t>
  </si>
  <si>
    <t>Otlučení (osekání) vnitřní vápenné nebo vápenocementové omítky stropů v rozsahu přes 30 do 50 %</t>
  </si>
  <si>
    <t>-1085042536</t>
  </si>
  <si>
    <t>Otlučení vápenných nebo vápenocementových omítek vnitřních ploch stropů, v rozsahu přes 30 do 50 %</t>
  </si>
  <si>
    <t>https://podminky.urs.cz/item/CS_URS_2021_02/978011161</t>
  </si>
  <si>
    <t>978013161</t>
  </si>
  <si>
    <t>Otlučení (osekání) vnitřní vápenné nebo vápenocementové omítky stěn v rozsahu přes 30 do 50 %</t>
  </si>
  <si>
    <t>-578998073</t>
  </si>
  <si>
    <t>Otlučení vápenných nebo vápenocementových omítek vnitřních ploch stěn s vyškrabáním spar, s očištěním zdiva, v rozsahu přes 30 do 50 %</t>
  </si>
  <si>
    <t>https://podminky.urs.cz/item/CS_URS_2021_02/978013161</t>
  </si>
  <si>
    <t>978015361</t>
  </si>
  <si>
    <t>Otlučení (osekání) vnější vápenné nebo vápenocementové omítky stupně členitosti 1 a 2 v rozsahu přes 40 do 50 %</t>
  </si>
  <si>
    <t>646274638</t>
  </si>
  <si>
    <t>Otlučení vápenných nebo vápenocementových omítek vnějších ploch s vyškrabáním spar a s očištěním zdiva stupně členitosti 1 a 2, v rozsahu přes 30 do 50 %</t>
  </si>
  <si>
    <t>https://podminky.urs.cz/item/CS_URS_2021_02/978015361</t>
  </si>
  <si>
    <t>-1563871041</t>
  </si>
  <si>
    <t>-1083017189</t>
  </si>
  <si>
    <t>985121122</t>
  </si>
  <si>
    <t>Tryskání degradovaného betonu stěn a rubu kleneb vodou pod tlakem přes 300 do 1250 barů</t>
  </si>
  <si>
    <t>1216253594</t>
  </si>
  <si>
    <t>Tryskání degradovaného betonu stěn, rubu kleneb a podlah vodou pod tlakem přes 300 do 1 250 barů</t>
  </si>
  <si>
    <t>https://podminky.urs.cz/item/CS_URS_2021_02/985121122</t>
  </si>
  <si>
    <t>985131111</t>
  </si>
  <si>
    <t>Očištění ploch stěn, rubu kleneb a podlah tlakovou vodou</t>
  </si>
  <si>
    <t>73634159</t>
  </si>
  <si>
    <t>https://podminky.urs.cz/item/CS_URS_2021_02/985131111</t>
  </si>
  <si>
    <t>985311113</t>
  </si>
  <si>
    <t>Reprofilace stěn cementovou sanační maltou tl přes 20 do 30 mm</t>
  </si>
  <si>
    <t>-2135146454</t>
  </si>
  <si>
    <t>Reprofilace betonu sanačními maltami na cementové bázi ručně stěn, tloušťky přes 20 do 30 mm</t>
  </si>
  <si>
    <t>https://podminky.urs.cz/item/CS_URS_2021_02/985311113</t>
  </si>
  <si>
    <t>985311313</t>
  </si>
  <si>
    <t>Reprofilace rubu kleneb a podlah cementovou sanační maltou tl přes 20 do 30 mm</t>
  </si>
  <si>
    <t>-2002187756</t>
  </si>
  <si>
    <t>Reprofilace betonu sanačními maltami na cementové bázi ručně rubu kleneb a podlah, tloušťky přes 20 do 30 mm</t>
  </si>
  <si>
    <t>https://podminky.urs.cz/item/CS_URS_2021_02/985311313</t>
  </si>
  <si>
    <t>988000101R</t>
  </si>
  <si>
    <t>Výměna poklopů - demontáž stávajícího poklopu, nový nátěr stávajícího ocelového rámu, dodávka a montáž nového poklopu, materiál kompozit</t>
  </si>
  <si>
    <t>649273393</t>
  </si>
  <si>
    <t>výpis prvků</t>
  </si>
  <si>
    <t>"Z1" 4</t>
  </si>
  <si>
    <t>"Z2" 5</t>
  </si>
  <si>
    <t>988000102R</t>
  </si>
  <si>
    <t>Těsnění nových prostupů dle požadavků od technologie a zaslepení již nevyužívaných (kompletní provedení dle PD)</t>
  </si>
  <si>
    <t>1096089484</t>
  </si>
  <si>
    <t>Těsnění prostupů dle požadavků od technologie</t>
  </si>
  <si>
    <t>988000103R</t>
  </si>
  <si>
    <t>Postupná demontáž stávajícího nevyužitelného technologického vybavení včetně odvozu a likvidace odpadu</t>
  </si>
  <si>
    <t>1616748772</t>
  </si>
  <si>
    <t>988000104R</t>
  </si>
  <si>
    <t>Dodávka a montáž montovaného nerezového přístřešku nad kontejner včetně polykarbonátové střechy (kompletní provedení dle PD)</t>
  </si>
  <si>
    <t>-1530258450</t>
  </si>
  <si>
    <t>-486203136</t>
  </si>
  <si>
    <t>1877101245</t>
  </si>
  <si>
    <t>1810273291</t>
  </si>
  <si>
    <t>998142251</t>
  </si>
  <si>
    <t>Přesun hmot pro nádrže, jímky, zásobníky a jámy betonové monolitické v do 25 m</t>
  </si>
  <si>
    <t>444984772</t>
  </si>
  <si>
    <t xml:space="preserve">Přesun hmot pro nádrže, jímky, zásobníky a jámy pozemní mimo zemědělství  se svislou nosnou konstrukcí monolitickou betonovou tyčovou nebo plošnou vodorovná dopravní vzdálenost do 50 m výšky do 25 m</t>
  </si>
  <si>
    <t>https://podminky.urs.cz/item/CS_URS_2021_02/998142251</t>
  </si>
  <si>
    <t>751000101</t>
  </si>
  <si>
    <t>Dodávka a montáž nástěnného ventilátoru, průměr 300mm, 1500m3/hod, 350W, 230V - ozn. V1 (kompletní provedení dle PD)</t>
  </si>
  <si>
    <t>1708979882</t>
  </si>
  <si>
    <t>"V1" 1</t>
  </si>
  <si>
    <t>751000102</t>
  </si>
  <si>
    <t>Dodávka a montáž vnitřní větrací mřížky, 300x300mm kotveno šrouby do stěny - ozn. V2 (kompletní provedení dle PD)</t>
  </si>
  <si>
    <t>-33078861</t>
  </si>
  <si>
    <t>"V2" 1</t>
  </si>
  <si>
    <t>751000103</t>
  </si>
  <si>
    <t>Dodávka a montáž venkovní lamelová větrací mřížka, 500x500mm kotveno šrouby do stěny - ozn. V3 (kompletní provedení dle PD)</t>
  </si>
  <si>
    <t>-152168795</t>
  </si>
  <si>
    <t>"V3" 1</t>
  </si>
  <si>
    <t>751000104</t>
  </si>
  <si>
    <t>Dodávka a montáž vestavěné protihlukové žaluzie, 500x500, hloubka 400mm, zvuková neprůzvučnost 10,3dB - ozn. V4 (kompletní provedení dle PD)</t>
  </si>
  <si>
    <t>-410733487</t>
  </si>
  <si>
    <t>"V4" 1</t>
  </si>
  <si>
    <t>751111812</t>
  </si>
  <si>
    <t>Demontáž ventilátoru kruhové potrubí D přes 200 do 400 mm</t>
  </si>
  <si>
    <t>31061600</t>
  </si>
  <si>
    <t>https://podminky.urs.cz/item/CS_URS_2021_02/751111812</t>
  </si>
  <si>
    <t>751344813</t>
  </si>
  <si>
    <t>Demontáž tlumiče hluku z kruhového potrubí D přes 200 do 300 mm</t>
  </si>
  <si>
    <t>935032670</t>
  </si>
  <si>
    <t>Demontáž tlumičů hluku pro kruhové potrubí, průměru přes 200 do 300 mm</t>
  </si>
  <si>
    <t>https://podminky.urs.cz/item/CS_URS_2021_02/751344813</t>
  </si>
  <si>
    <t>751398822</t>
  </si>
  <si>
    <t>Demontáž větrací mřížky stěnové průřezu přes 0,040 do 0,100 m2</t>
  </si>
  <si>
    <t>675212021</t>
  </si>
  <si>
    <t>Demontáž ostatních zařízení větrací mřížky stěnové, průřezu přes 0,040 do 0,100 m2</t>
  </si>
  <si>
    <t>https://podminky.urs.cz/item/CS_URS_2021_02/751398822</t>
  </si>
  <si>
    <t>998751201</t>
  </si>
  <si>
    <t>Přesun hmot procentní pro vzduchotechniku v objektech výšky do 12 m</t>
  </si>
  <si>
    <t>1721416854</t>
  </si>
  <si>
    <t>Přesun hmot pro vzduchotechniku stanovený procentní sazbou (%) z ceny vodorovná dopravní vzdálenost do 50 m v objektech výšky do 12 m</t>
  </si>
  <si>
    <t>https://podminky.urs.cz/item/CS_URS_2021_02/998751201</t>
  </si>
  <si>
    <t>766</t>
  </si>
  <si>
    <t>Konstrukce truhlářské</t>
  </si>
  <si>
    <t>766660411</t>
  </si>
  <si>
    <t>Montáž vchodových dveří jednokřídlových bez nadsvětlíku do zdiva</t>
  </si>
  <si>
    <t>2004408132</t>
  </si>
  <si>
    <t>Montáž dveřních křídel dřevěných nebo plastových vchodových dveří včetně rámu do zdiva jednokřídlových bez nadsvětlíku</t>
  </si>
  <si>
    <t>https://podminky.urs.cz/item/CS_URS_2021_02/766660411</t>
  </si>
  <si>
    <t>výměna dveří - výpis prvků</t>
  </si>
  <si>
    <t>"D1" 3</t>
  </si>
  <si>
    <t>61140500</t>
  </si>
  <si>
    <t xml:space="preserve">dveře jednokřídlé plastové bílé plné max rozměru otvoru 2,42m2 </t>
  </si>
  <si>
    <t>-1178804459</t>
  </si>
  <si>
    <t>Poznámka k položce:_x000d_
kompletní provedení dle PD - kování, rám, povrchová úprava atd</t>
  </si>
  <si>
    <t>0,8*2,0*3</t>
  </si>
  <si>
    <t>998766102</t>
  </si>
  <si>
    <t>Přesun hmot tonážní pro kce truhlářské v objektech v přes 6 do 12 m</t>
  </si>
  <si>
    <t>-646077632</t>
  </si>
  <si>
    <t>Přesun hmot pro konstrukce truhlářské stanovený z hmotnosti přesunovaného materiálu vodorovná dopravní vzdálenost do 50 m v objektech výšky přes 6 do 12 m</t>
  </si>
  <si>
    <t>https://podminky.urs.cz/item/CS_URS_2021_02/998766102</t>
  </si>
  <si>
    <t>771</t>
  </si>
  <si>
    <t>Podlahy z dlaždic</t>
  </si>
  <si>
    <t>771573932</t>
  </si>
  <si>
    <t>Oprava podlah z keramických dlaždic pro mechanické zatížení lepených přes 9 do 12 ks/m2</t>
  </si>
  <si>
    <t>-1576578064</t>
  </si>
  <si>
    <t xml:space="preserve">Opravy podlah z dlaždic keramických  lepených pro vysoké mechanické zatížení, při velikosti dlaždic přes 9 do 12 ks/m2</t>
  </si>
  <si>
    <t>https://podminky.urs.cz/item/CS_URS_2021_02/771573932</t>
  </si>
  <si>
    <t>100,0</t>
  </si>
  <si>
    <t>59761434</t>
  </si>
  <si>
    <t>dlažba keramická slinutá hladká do interiéru i exteriéru pro vysoké mechanické namáhání přes 9 do 12ks/m2</t>
  </si>
  <si>
    <t>-2046752568</t>
  </si>
  <si>
    <t>100*0,121 'Přepočtené koeficientem množství</t>
  </si>
  <si>
    <t>998771102</t>
  </si>
  <si>
    <t>Přesun hmot tonážní pro podlahy z dlaždic v objektech v přes 6 do 12 m</t>
  </si>
  <si>
    <t>628344799</t>
  </si>
  <si>
    <t>Přesun hmot pro podlahy z dlaždic stanovený z hmotnosti přesunovaného materiálu vodorovná dopravní vzdálenost do 50 m v objektech výšky přes 6 do 12 m</t>
  </si>
  <si>
    <t>https://podminky.urs.cz/item/CS_URS_2021_02/998771102</t>
  </si>
  <si>
    <t>781</t>
  </si>
  <si>
    <t>Dokončovací práce - obklady</t>
  </si>
  <si>
    <t>781473920</t>
  </si>
  <si>
    <t>Oprava obkladu z obkladaček keramických přes 9 do 12 ks/m2 lepených</t>
  </si>
  <si>
    <t>2001697391</t>
  </si>
  <si>
    <t>Opravy obkladů z obkladaček keramických lepených, při velikosti obkladaček přes 9 do 12 ks/m2</t>
  </si>
  <si>
    <t>https://podminky.urs.cz/item/CS_URS_2021_02/781473920</t>
  </si>
  <si>
    <t>59761026</t>
  </si>
  <si>
    <t>obklad keramický hladký do 12ks/m2</t>
  </si>
  <si>
    <t>-873481533</t>
  </si>
  <si>
    <t>100*0,12222 'Přepočtené koeficientem množství</t>
  </si>
  <si>
    <t>998781102</t>
  </si>
  <si>
    <t>Přesun hmot tonážní pro obklady keramické v objektech v přes 6 do 12 m</t>
  </si>
  <si>
    <t>-2055515497</t>
  </si>
  <si>
    <t xml:space="preserve">Přesun hmot pro obklady keramické  stanovený z hmotnosti přesunovaného materiálu vodorovná dopravní vzdálenost do 50 m v objektech výšky přes 6 do 12 m</t>
  </si>
  <si>
    <t>https://podminky.urs.cz/item/CS_URS_2021_02/998781102</t>
  </si>
  <si>
    <t>783</t>
  </si>
  <si>
    <t>Dokončovací práce - nátěry</t>
  </si>
  <si>
    <t>783200101</t>
  </si>
  <si>
    <t>Ochranné nátěry tesařských konstrukcí střechy včetně přípravy podkladu - rozsah dle mykologického průzkumu</t>
  </si>
  <si>
    <t>-1955631456</t>
  </si>
  <si>
    <t>783801401</t>
  </si>
  <si>
    <t>Ometení omítek před provedením nátěru</t>
  </si>
  <si>
    <t>514091801</t>
  </si>
  <si>
    <t>Příprava podkladu omítek před provedením nátěru ometení</t>
  </si>
  <si>
    <t>https://podminky.urs.cz/item/CS_URS_2021_02/783801401</t>
  </si>
  <si>
    <t>povrch nádrží - nové</t>
  </si>
  <si>
    <t>"KN" 4,7*8,7*2+8,7*4,55*2+4,7*4,55*2</t>
  </si>
  <si>
    <t>"DN" 4,2*3*2*1,2+0,6*0,6*2+0,6*3,9*4*2+1,8*3,9*4*2+4,2*0,3</t>
  </si>
  <si>
    <t>78382310R</t>
  </si>
  <si>
    <t>Penetrační nátěr na bázi vnitřní krystalizace, odolný agresivní vodě</t>
  </si>
  <si>
    <t>-876272036</t>
  </si>
  <si>
    <t>783823131</t>
  </si>
  <si>
    <t>Penetrační akrylátový nátěr hladkých, tenkovrstvých zrnitých nebo štukových omítek</t>
  </si>
  <si>
    <t>495684600</t>
  </si>
  <si>
    <t>Penetrační nátěr omítek hladkých omítek hladkých, zrnitých tenkovrstvých nebo štukových stupně členitosti 1 a 2 akrylátový</t>
  </si>
  <si>
    <t>https://podminky.urs.cz/item/CS_URS_2021_02/783823131</t>
  </si>
  <si>
    <t>783827121</t>
  </si>
  <si>
    <t>Krycí jednonásobný akrylátový nátěr omítek stupně členitosti 1 a 2</t>
  </si>
  <si>
    <t>1603477587</t>
  </si>
  <si>
    <t>Krycí (ochranný ) nátěr omítek jednonásobný hladkých omítek hladkých, zrnitých tenkovrstvých nebo štukových stupně členitosti 1 a 2 akrylátový</t>
  </si>
  <si>
    <t>https://podminky.urs.cz/item/CS_URS_2021_02/783827121</t>
  </si>
  <si>
    <t>78382740R</t>
  </si>
  <si>
    <t>Krycí dvojnásobný ochranný nátěr na bázi vnitřní krystalizace, odolný agresovní vodě hladkých betonových povrchů</t>
  </si>
  <si>
    <t>-1311044532</t>
  </si>
  <si>
    <t>784121001</t>
  </si>
  <si>
    <t>Oškrabání malby v mísnostech v do 3,80 m</t>
  </si>
  <si>
    <t>1329369861</t>
  </si>
  <si>
    <t>Oškrabání malby v místnostech výšky do 3,80 m</t>
  </si>
  <si>
    <t>https://podminky.urs.cz/item/CS_URS_2021_02/784121001</t>
  </si>
  <si>
    <t>171,49+300,0</t>
  </si>
  <si>
    <t>784171121</t>
  </si>
  <si>
    <t>Zakrytí vnitřních ploch konstrukcí nebo prvků v místnostech v do 3,80 m</t>
  </si>
  <si>
    <t>1937253176</t>
  </si>
  <si>
    <t>Zakrytí nemalovaných ploch (materiál ve specifikaci) včetně pozdějšího odkrytí konstrukcí nebo samostatných prvků např. schodišť, nábytku, radiátorů, zábradlí v místnostech výšky do 3,80</t>
  </si>
  <si>
    <t>https://podminky.urs.cz/item/CS_URS_2021_02/784171121</t>
  </si>
  <si>
    <t>58124844</t>
  </si>
  <si>
    <t>fólie pro malířské potřeby zakrývací tl 25µ 4x5m</t>
  </si>
  <si>
    <t>-750006495</t>
  </si>
  <si>
    <t>250*1,05 'Přepočtené koeficientem množství</t>
  </si>
  <si>
    <t>784181101</t>
  </si>
  <si>
    <t>Základní akrylátová jednonásobná bezbarvá penetrace podkladu v místnostech v do 3,80 m</t>
  </si>
  <si>
    <t>850060623</t>
  </si>
  <si>
    <t>Penetrace podkladu jednonásobná základní akrylátová bezbarvá v místnostech výšky do 3,80 m</t>
  </si>
  <si>
    <t>https://podminky.urs.cz/item/CS_URS_2021_02/784181101</t>
  </si>
  <si>
    <t>784211101</t>
  </si>
  <si>
    <t>Dvojnásobné bílé malby ze směsí za mokra výborně oděruvzdorných v místnostech v do 3,80 m</t>
  </si>
  <si>
    <t>-1929414735</t>
  </si>
  <si>
    <t>Malby z malířských směsí oděruvzdorných za mokra dvojnásobné, bílé za mokra oděruvzdorné výborně v místnostech výšky do 3,80 m</t>
  </si>
  <si>
    <t>https://podminky.urs.cz/item/CS_URS_2021_02/784211101</t>
  </si>
  <si>
    <t>D1</t>
  </si>
  <si>
    <t>DEMONTÁŽE</t>
  </si>
  <si>
    <t>-1615261562</t>
  </si>
  <si>
    <t>210200120R</t>
  </si>
  <si>
    <t>LED reflektorové svítidlo</t>
  </si>
  <si>
    <t>-83896935</t>
  </si>
  <si>
    <t>D2</t>
  </si>
  <si>
    <t>MONTÁŽE</t>
  </si>
  <si>
    <t>1138239207</t>
  </si>
  <si>
    <t>1159023028</t>
  </si>
  <si>
    <t>1039784325</t>
  </si>
  <si>
    <t>565686622</t>
  </si>
  <si>
    <t>210110001.1</t>
  </si>
  <si>
    <t>1290259272</t>
  </si>
  <si>
    <t>210110019</t>
  </si>
  <si>
    <t>pohybové čidlo venkovní</t>
  </si>
  <si>
    <t>625403553</t>
  </si>
  <si>
    <t>210200120R.1</t>
  </si>
  <si>
    <t>1812971996</t>
  </si>
  <si>
    <t>210220001R</t>
  </si>
  <si>
    <t>-163829348</t>
  </si>
  <si>
    <t>131</t>
  </si>
  <si>
    <t>210220002R</t>
  </si>
  <si>
    <t>napojení na stávající uzemnění ČOV</t>
  </si>
  <si>
    <t>74410151</t>
  </si>
  <si>
    <t>132</t>
  </si>
  <si>
    <t>210220020</t>
  </si>
  <si>
    <t>uzem. v zemi FeZn do 120 mm2 - základový zemnič</t>
  </si>
  <si>
    <t>121022925</t>
  </si>
  <si>
    <t>133</t>
  </si>
  <si>
    <t>1890788853</t>
  </si>
  <si>
    <t>134</t>
  </si>
  <si>
    <t>29659565</t>
  </si>
  <si>
    <t>135</t>
  </si>
  <si>
    <t>1585690414</t>
  </si>
  <si>
    <t>136</t>
  </si>
  <si>
    <t>788507513</t>
  </si>
  <si>
    <t>137</t>
  </si>
  <si>
    <t>-1284427674</t>
  </si>
  <si>
    <t>138</t>
  </si>
  <si>
    <t>1819829548</t>
  </si>
  <si>
    <t>139</t>
  </si>
  <si>
    <t>210800622</t>
  </si>
  <si>
    <t>CYA 1mm2 (H05V-K) (VU)</t>
  </si>
  <si>
    <t>-1217042977</t>
  </si>
  <si>
    <t>140</t>
  </si>
  <si>
    <t>-631056602</t>
  </si>
  <si>
    <t>141</t>
  </si>
  <si>
    <t>210810015</t>
  </si>
  <si>
    <t>CYKY 5x1.5 mm2 (VU)</t>
  </si>
  <si>
    <t>-789230394</t>
  </si>
  <si>
    <t>142</t>
  </si>
  <si>
    <t>montáž - zapojení vodárny - dodávka ZTI</t>
  </si>
  <si>
    <t>-2021130056</t>
  </si>
  <si>
    <t>143</t>
  </si>
  <si>
    <t>montáž - zapojení ventilátoru - dodávka VZT</t>
  </si>
  <si>
    <t>1966740024</t>
  </si>
  <si>
    <t>144</t>
  </si>
  <si>
    <t>210999003R</t>
  </si>
  <si>
    <t>-319023838</t>
  </si>
  <si>
    <t>145</t>
  </si>
  <si>
    <t>210999007R</t>
  </si>
  <si>
    <t>montáž - zapojení ponorné elektrody</t>
  </si>
  <si>
    <t>-1754080388</t>
  </si>
  <si>
    <t>146</t>
  </si>
  <si>
    <t>210999010R</t>
  </si>
  <si>
    <t>montáž EZS - komplet, včetně kabeláže a projektové dokumentace</t>
  </si>
  <si>
    <t>-651245372</t>
  </si>
  <si>
    <t>147</t>
  </si>
  <si>
    <t>210999100R</t>
  </si>
  <si>
    <t>protipožární prostupy a těsnění dle platné požární zprávy - komplet</t>
  </si>
  <si>
    <t>1550205393</t>
  </si>
  <si>
    <t>148</t>
  </si>
  <si>
    <t>210999200R</t>
  </si>
  <si>
    <t>napojení na stávající rozvod osvětlení</t>
  </si>
  <si>
    <t>-1970893315</t>
  </si>
  <si>
    <t>149</t>
  </si>
  <si>
    <t>210999300R</t>
  </si>
  <si>
    <t>přeložka stávajících kabelů stavební elektroinstalace do nového rozvaděče RMS</t>
  </si>
  <si>
    <t>1215338043</t>
  </si>
  <si>
    <t>150</t>
  </si>
  <si>
    <t>983276591</t>
  </si>
  <si>
    <t>151</t>
  </si>
  <si>
    <t>1788586878</t>
  </si>
  <si>
    <t>152</t>
  </si>
  <si>
    <t>-73192339</t>
  </si>
  <si>
    <t>153</t>
  </si>
  <si>
    <t>-1557050792</t>
  </si>
  <si>
    <t>154</t>
  </si>
  <si>
    <t>906633868</t>
  </si>
  <si>
    <t>155</t>
  </si>
  <si>
    <t>1654319929</t>
  </si>
  <si>
    <t>156</t>
  </si>
  <si>
    <t>750</t>
  </si>
  <si>
    <t>pohybový spínač venkovní, nástěnný</t>
  </si>
  <si>
    <t>-1151756608</t>
  </si>
  <si>
    <t>157</t>
  </si>
  <si>
    <t>-1249362272</t>
  </si>
  <si>
    <t>158</t>
  </si>
  <si>
    <t>-1155783024</t>
  </si>
  <si>
    <t>159</t>
  </si>
  <si>
    <t>-381230445</t>
  </si>
  <si>
    <t>160</t>
  </si>
  <si>
    <t>-2090037205</t>
  </si>
  <si>
    <t>161</t>
  </si>
  <si>
    <t>763662513</t>
  </si>
  <si>
    <t>162</t>
  </si>
  <si>
    <t>-186539376</t>
  </si>
  <si>
    <t>163</t>
  </si>
  <si>
    <t>-1567626965</t>
  </si>
  <si>
    <t>164</t>
  </si>
  <si>
    <t>2841</t>
  </si>
  <si>
    <t>CYA 1mm2 (H05V-K)</t>
  </si>
  <si>
    <t>-126531950</t>
  </si>
  <si>
    <t>165</t>
  </si>
  <si>
    <t>-104470067</t>
  </si>
  <si>
    <t>166</t>
  </si>
  <si>
    <t>2130434779</t>
  </si>
  <si>
    <t>167</t>
  </si>
  <si>
    <t>2960</t>
  </si>
  <si>
    <t>CYKY-J 5x1.5mm2</t>
  </si>
  <si>
    <t>-1069737723</t>
  </si>
  <si>
    <t>168</t>
  </si>
  <si>
    <t>A - venkovní LED reflektor 50W, IP54</t>
  </si>
  <si>
    <t>2030027451</t>
  </si>
  <si>
    <t>169</t>
  </si>
  <si>
    <t>90003</t>
  </si>
  <si>
    <t>563141986</t>
  </si>
  <si>
    <t>170</t>
  </si>
  <si>
    <t>90007</t>
  </si>
  <si>
    <t>ponorná elektroda</t>
  </si>
  <si>
    <t>-1947279440</t>
  </si>
  <si>
    <t>171</t>
  </si>
  <si>
    <t>90010</t>
  </si>
  <si>
    <t>dodávka EZS vč.kabeláže - minimální požadavky : ústředna 16 smyček, napájecí zdroj 230V, záložní aku.12V, klávesnice, 2x mag.sp.dveřní, 6x mag.sp.okenní, 1x PIR, 5x PIR pro náročné prostředí, venkovní zálohovaná siréna, vstupní zpožděná smyčka Zařízení mu</t>
  </si>
  <si>
    <t>-1076817163</t>
  </si>
  <si>
    <t>dodávka EZS vč.kabeláže - minimální požadavky : ústředna 16 smyček, napájecí zdroj 230V, záložní aku.12V, klávesnice, 2x mag.sp.dveřní, 6x mag.sp.okenní, 1x PIR, 5x PIR pro náročné prostředí, venkovní zálohovaná siréna, vstupní zpožděná smyčka Zařízení musí dodat specializovaná firma, včetně projektové dokumentace</t>
  </si>
  <si>
    <t>172</t>
  </si>
  <si>
    <t>-360197572</t>
  </si>
  <si>
    <t>173</t>
  </si>
  <si>
    <t>1845743002</t>
  </si>
  <si>
    <t>174</t>
  </si>
  <si>
    <t>1825698838</t>
  </si>
  <si>
    <t>175</t>
  </si>
  <si>
    <t>-117753985</t>
  </si>
  <si>
    <t>176</t>
  </si>
  <si>
    <t>-506393131</t>
  </si>
  <si>
    <t>177</t>
  </si>
  <si>
    <t>Výchozí revize uzemnění</t>
  </si>
  <si>
    <t>1963654715</t>
  </si>
  <si>
    <t>178</t>
  </si>
  <si>
    <t>-1354979918</t>
  </si>
  <si>
    <t>179</t>
  </si>
  <si>
    <t>1750156612</t>
  </si>
  <si>
    <t>180</t>
  </si>
  <si>
    <t>1720493910</t>
  </si>
  <si>
    <t>181</t>
  </si>
  <si>
    <t>-808703808</t>
  </si>
  <si>
    <t>182</t>
  </si>
  <si>
    <t>-1269112094</t>
  </si>
  <si>
    <t>183</t>
  </si>
  <si>
    <t>-918300461</t>
  </si>
  <si>
    <t>184</t>
  </si>
  <si>
    <t>-138191254</t>
  </si>
  <si>
    <t>185</t>
  </si>
  <si>
    <t>-883642937</t>
  </si>
  <si>
    <t>186</t>
  </si>
  <si>
    <t>-791362180</t>
  </si>
  <si>
    <t>187</t>
  </si>
  <si>
    <t>1468933947</t>
  </si>
  <si>
    <t>188</t>
  </si>
  <si>
    <t>-371147459</t>
  </si>
  <si>
    <t>189</t>
  </si>
  <si>
    <t>2108281607</t>
  </si>
  <si>
    <t>190</t>
  </si>
  <si>
    <t>1832740180</t>
  </si>
  <si>
    <t>191</t>
  </si>
  <si>
    <t>609243215</t>
  </si>
  <si>
    <t>192</t>
  </si>
  <si>
    <t>-336545543</t>
  </si>
  <si>
    <t>116,475</t>
  </si>
  <si>
    <t>3,494</t>
  </si>
  <si>
    <t>19,801</t>
  </si>
  <si>
    <t>12,23</t>
  </si>
  <si>
    <t>69,303</t>
  </si>
  <si>
    <t>0,874</t>
  </si>
  <si>
    <t>4,95</t>
  </si>
  <si>
    <t>71,415</t>
  </si>
  <si>
    <t>2,142</t>
  </si>
  <si>
    <t>SO 04.3 - Propojovací potrubí</t>
  </si>
  <si>
    <t>12,141</t>
  </si>
  <si>
    <t>7,499</t>
  </si>
  <si>
    <t>42,492</t>
  </si>
  <si>
    <t>0,536</t>
  </si>
  <si>
    <t>3,035</t>
  </si>
  <si>
    <t>7,89</t>
  </si>
  <si>
    <t>29,222</t>
  </si>
  <si>
    <t>11,689</t>
  </si>
  <si>
    <t>266,2</t>
  </si>
  <si>
    <t>7,569</t>
  </si>
  <si>
    <t>140,919</t>
  </si>
  <si>
    <t>9,395</t>
  </si>
  <si>
    <t>0,085</t>
  </si>
  <si>
    <t>150,043</t>
  </si>
  <si>
    <t>-1227579363</t>
  </si>
  <si>
    <t>"Výstavba nového odtoku vyčištěné vody" 20,000</t>
  </si>
  <si>
    <t>-752774108</t>
  </si>
  <si>
    <t>"Výstavba nového odtoku vyčištěné vody" 10,000*24,000</t>
  </si>
  <si>
    <t>146494343</t>
  </si>
  <si>
    <t>"Výstavba nového odtoku vyčištěné vody" 10,000</t>
  </si>
  <si>
    <t>-667274267</t>
  </si>
  <si>
    <t>"Předpoklad" 25</t>
  </si>
  <si>
    <t>-233433673</t>
  </si>
  <si>
    <t>819492384</t>
  </si>
  <si>
    <t>-133962441</t>
  </si>
  <si>
    <t>332961283</t>
  </si>
  <si>
    <t>1443808220</t>
  </si>
  <si>
    <t>-2033886811</t>
  </si>
  <si>
    <t>-1191617669</t>
  </si>
  <si>
    <t>849778721</t>
  </si>
  <si>
    <t>133254101</t>
  </si>
  <si>
    <t>Hloubení šachet zapažených v hornině třídy těžitelnosti I skupiny 3 objem do 20 m3</t>
  </si>
  <si>
    <t>-1360605738</t>
  </si>
  <si>
    <t>Hloubení zapažených šachet strojně v hornině třídy těžitelnosti I skupiny 3 do 20 m3</t>
  </si>
  <si>
    <t>https://podminky.urs.cz/item/CS_URS_2021_02/133254101</t>
  </si>
  <si>
    <t>781812033</t>
  </si>
  <si>
    <t>133354102</t>
  </si>
  <si>
    <t>Hloubení šachet zapažených v hornině třídy těžitelnosti II skupiny 4 objem do 50 m3</t>
  </si>
  <si>
    <t>-391066755</t>
  </si>
  <si>
    <t>Hloubení zapažených šachet strojně v hornině třídy těžitelnosti II skupiny 4 přes 20 do 50 m3</t>
  </si>
  <si>
    <t>https://podminky.urs.cz/item/CS_URS_2021_02/133354102</t>
  </si>
  <si>
    <t>-37773823</t>
  </si>
  <si>
    <t>133454101</t>
  </si>
  <si>
    <t>Hloubení šachet zapažených v hornině třídy těžitelnosti II skupiny 5 objem do 20 m3</t>
  </si>
  <si>
    <t>-1719565541</t>
  </si>
  <si>
    <t>Hloubení zapažených šachet strojně v hornině třídy těžitelnosti II skupiny 5 do 20 m3</t>
  </si>
  <si>
    <t>https://podminky.urs.cz/item/CS_URS_2021_02/133454101</t>
  </si>
  <si>
    <t>133554101</t>
  </si>
  <si>
    <t>Hloubení šachet zapažených v hornině třídy těžitelnosti III skupiny 6 objem do 20 m3</t>
  </si>
  <si>
    <t>-1922624667</t>
  </si>
  <si>
    <t>Hloubení zapažených šachet strojně v hornině třídy těžitelnosti III skupiny 6 do 20 m3</t>
  </si>
  <si>
    <t>https://podminky.urs.cz/item/CS_URS_2021_02/133554101</t>
  </si>
  <si>
    <t>-1379646273</t>
  </si>
  <si>
    <t>-1215851000</t>
  </si>
  <si>
    <t>-94957511</t>
  </si>
  <si>
    <t>Přeložka výtlaku z čerpací stanice do objektu ČOV - rušení je součástí SO 04.2</t>
  </si>
  <si>
    <t>22,000*1,000*1,30</t>
  </si>
  <si>
    <t>Výstavba nového odtoku vyčištěné vody</t>
  </si>
  <si>
    <t>11,000*1,300*4,50</t>
  </si>
  <si>
    <t>"Trativod" 11,000*0,30*0,30</t>
  </si>
  <si>
    <t>"Rozšíření šachet" (2,300-1,300)*2,300*4,50*3</t>
  </si>
  <si>
    <t>Výstavba nátokového potrubí z nitrifikačních nádrží do nových dosazovacích nádrží - zemní práce nebudou, pokládka potrubí při zásypu objektu ČOV</t>
  </si>
  <si>
    <t>Výstava nového vodovodního potrubí</t>
  </si>
  <si>
    <t>47,000*0,80*1,50</t>
  </si>
  <si>
    <t>Výstavba potrubí sání kalu</t>
  </si>
  <si>
    <t>2,000*1,00*1,30</t>
  </si>
  <si>
    <t>Výstavba potrubí odtoku fugátu</t>
  </si>
  <si>
    <t>3,000*1,00*1,30</t>
  </si>
  <si>
    <t>-Hloubení_šachet</t>
  </si>
  <si>
    <t>Výstavba nového odtoku vyčištěné vody - šachta Š1, Š2, Š3</t>
  </si>
  <si>
    <t>2,300*2,300*4,50*3</t>
  </si>
  <si>
    <t>"Hloubení šachet třída těžitelnosti 6 - 20%, ručně 15%" Hloubení_šachet*0,05*0,15</t>
  </si>
  <si>
    <t>148752478R</t>
  </si>
  <si>
    <t>Kompletní zemní práce pro uložení technologického potrubí mezi stávajícím a novým objektem bioradaru</t>
  </si>
  <si>
    <t>-399258792</t>
  </si>
  <si>
    <t>Poznámka k položce:_x000d_
Výkop, příprava podkladu, obsyp potrubí a zásyp rýhy pro uložení technologického potrubí mezi stávajícím a novým objektem bioreaktoru. Jdná se o 3x kalové potrubí DN80 a potrubí tlakového vzduchu DN 50, která jsou kompletně dodávkou technologie. Potrubí budou oložena v pažené rýze na pískovém obsypu tl. 010,m a obsypána 300mm nad vrchol pískem.</t>
  </si>
  <si>
    <t>-383719507</t>
  </si>
  <si>
    <t>"Přeložka výtlaku z čerpací stanice do objektu ČOV" 22,000*1,30*2</t>
  </si>
  <si>
    <t>"Výstavba nového odtoku vyčištěné vody" 11,000*2,50*2</t>
  </si>
  <si>
    <t>"Výstava nového vodovodního potrubí" 47,000*1,50*2</t>
  </si>
  <si>
    <t>"Výstavba potrubí sání kalu" 2,000*1,30*2</t>
  </si>
  <si>
    <t>"Výstavba potrubí odtoku fugátu" 3,000*1,30*2</t>
  </si>
  <si>
    <t>590101415</t>
  </si>
  <si>
    <t>11,000*4,50*2</t>
  </si>
  <si>
    <t>-485415111</t>
  </si>
  <si>
    <t>-717316407</t>
  </si>
  <si>
    <t>1682390231</t>
  </si>
  <si>
    <t>-1975809783</t>
  </si>
  <si>
    <t>170101022</t>
  </si>
  <si>
    <t>1368710069</t>
  </si>
  <si>
    <t>887945698</t>
  </si>
  <si>
    <t>-556475458</t>
  </si>
  <si>
    <t>1699009806</t>
  </si>
  <si>
    <t>-685925654</t>
  </si>
  <si>
    <t>-284639911</t>
  </si>
  <si>
    <t>-1325590186</t>
  </si>
  <si>
    <t>623170159</t>
  </si>
  <si>
    <t>1882959080</t>
  </si>
  <si>
    <t>1320324260</t>
  </si>
  <si>
    <t>752140300</t>
  </si>
  <si>
    <t>"Odpočet potrubí DN 80 - přeložka výtlaku" -3,14*0,045*0,045*22,000</t>
  </si>
  <si>
    <t>"Odpočet potrubí DN 250 - odtok vyčištěné vody" -3,14*0,125*0,125*11,000</t>
  </si>
  <si>
    <t>"Odpočet potrubí DN 25 - nové vodovodní potrubí" -3,14*0,0125*0,0125*47,000</t>
  </si>
  <si>
    <t>"Odpočet potrubí DN 80 - výstavba potrubí sání kalu" -3,14*0,045*0,045*2,000</t>
  </si>
  <si>
    <t>"Odpočet potrubí DN 80 - výstavba potrubí odtoku fugátu" -3,14*0,045*0,045*3,000</t>
  </si>
  <si>
    <t>890566486</t>
  </si>
  <si>
    <t>488313685</t>
  </si>
  <si>
    <t>"Výstavba nátokového potrubí z nitrifikačních nádrží do nových dosazovacách nádrží" 2*2,0*1,30*(0,250+0,300)-3,14*0,125*0,125*2*2,0</t>
  </si>
  <si>
    <t>1191839011</t>
  </si>
  <si>
    <t>Přeložka výtlaku z čerpací stanice do objektu ČOV</t>
  </si>
  <si>
    <t>22,000*1,000*(0,090+0,300)-3,14*0,045*0,045*22,000</t>
  </si>
  <si>
    <t>11,000*1,300*(0,250+0,300)-3,14*0,125*0,125*11,000</t>
  </si>
  <si>
    <t>47,000*0,80*(0,025+0,300)-3,14*0,0125*0,125*47,000</t>
  </si>
  <si>
    <t>2,000*1,000*(0,090+0,300)-3,14*0,045*0,045*2,000</t>
  </si>
  <si>
    <t>3,000*1,00*(0,090+0,150)-3,14*0,045*0,045*3,000</t>
  </si>
  <si>
    <t>-1442989383</t>
  </si>
  <si>
    <t>"Výstavba nátokového potrubí z nitrifikačních nádrží do nových dosazovacách nádrží" 2*2,0*1,30*(0,250+0,300)-3,14*0,125*0,125*2*2,0*1,667*1,230</t>
  </si>
  <si>
    <t>188552417R</t>
  </si>
  <si>
    <t>Sonda kopaná pro ověření stávající trasy</t>
  </si>
  <si>
    <t>244308349</t>
  </si>
  <si>
    <t>"Výstavba nového odtoku vyčištěné vody - ověření hloubky šachty Š1" 1,000</t>
  </si>
  <si>
    <t>212752101</t>
  </si>
  <si>
    <t>Trativod z drenážních trubek korugovaných PE-HD SN 4 perforace 360° včetně lože otevřený výkop DN 100 pro liniové stavby</t>
  </si>
  <si>
    <t>623777749</t>
  </si>
  <si>
    <t>Trativody z drenážních trubek pro liniové stavby a komunikace se zřízením štěrkového lože pod trubky a s jejich obsypem v otevřeném výkopu trubka korugovaná sendvičová PE-HD SN 4 celoperforovaná 360° DN 100</t>
  </si>
  <si>
    <t>https://podminky.urs.cz/item/CS_URS_2021_02/212752101</t>
  </si>
  <si>
    <t>"Výstavba nového odtoku vyčištěné vody" 11,000</t>
  </si>
  <si>
    <t>-1642942186</t>
  </si>
  <si>
    <t>Monitoring stoky po realizaci</t>
  </si>
  <si>
    <t>"Výstavba nátokového potrubí z nitrifikačních nádrží do nových dosazovacách nádrží" 2*2,0</t>
  </si>
  <si>
    <t>-367703146</t>
  </si>
  <si>
    <t>Monitoring stoky při předání investorovi</t>
  </si>
  <si>
    <t>"Vystavba nového odtoku vyčištěné vody" 11,000</t>
  </si>
  <si>
    <t>1584594411</t>
  </si>
  <si>
    <t>"Přeložka výtlaku z čerpací stanice do objektu ČOV" 22,000*1,000*0,100</t>
  </si>
  <si>
    <t>"Výstavba nového odtoku vyčištěné vody" 11,000*1,30*0,10</t>
  </si>
  <si>
    <t>"Výstava nového vodovodního potrubí" 47,000*0,800*0,10</t>
  </si>
  <si>
    <t>"Výstavba potrubí sání kalu" 2,000*1,000*0,10</t>
  </si>
  <si>
    <t>"Výstavba potrubí odtoku fugátu" 3,000*1,000*0,10</t>
  </si>
  <si>
    <t>"Výstavba nátokového potrubí z nitrifikačních nádrží do nových dosazovacách nádrží" 2*2,0*1,30*0,100</t>
  </si>
  <si>
    <t>871161140R</t>
  </si>
  <si>
    <t>Montáž potrubí z PE100 SDR 11 otevřený výkop svařovaných na tupo D 25 x 2,3 mm</t>
  </si>
  <si>
    <t>-521784253</t>
  </si>
  <si>
    <t>"Výstavba nového vodovodního potrubí" 47,000</t>
  </si>
  <si>
    <t>28613169R</t>
  </si>
  <si>
    <t>trubka vodovodní PE100 SDR11 se signalizační vrstvou 25x2,3mm</t>
  </si>
  <si>
    <t>-1127907821</t>
  </si>
  <si>
    <t>Poznámka k položce:_x000d_
Potrubí bude opatřeno tepelnou izolací případně el. ohřevem napojeným na rozvod v kontejneru.</t>
  </si>
  <si>
    <t>47*1,015 'Přepočtené koeficientem množství</t>
  </si>
  <si>
    <t>871251811</t>
  </si>
  <si>
    <t>Bourání stávajícího potrubí z polyetylenu D přes 50 do 90 mm</t>
  </si>
  <si>
    <t>1294900137</t>
  </si>
  <si>
    <t>Bourání stávajícího potrubí z polyetylenu v otevřeném výkopu D přes 50 do 90 mm</t>
  </si>
  <si>
    <t>https://podminky.urs.cz/item/CS_URS_2021_02/871251811</t>
  </si>
  <si>
    <t>"Původní výtlačné potrubí z ČS, které bude přeloženo" 22,000</t>
  </si>
  <si>
    <t>871254301</t>
  </si>
  <si>
    <t>Montáž kanalizačního potrubí z PE SDR17 otevřený výkop sklon do 20 % svařovaných na tupo D 90x5,4 mm</t>
  </si>
  <si>
    <t>-865249069</t>
  </si>
  <si>
    <t>Montáž kanalizačního potrubí z plastů z polyetylenu PE 100 svařovaných na tupo v otevřeném výkopu ve sklonu do 20 % SDR 17/PN 10 D 90 x 5,4 mm</t>
  </si>
  <si>
    <t>https://podminky.urs.cz/item/CS_URS_2021_02/871254301</t>
  </si>
  <si>
    <t>"Výtlak z čerpací stanice do objektu ČOV" 22,000</t>
  </si>
  <si>
    <t>"Výstavba potrubí sání kalu" 2,000</t>
  </si>
  <si>
    <t>"Výstavba potrubí odtoku fugátu" 3,000+4,000</t>
  </si>
  <si>
    <t>28613415R</t>
  </si>
  <si>
    <t>potrubí kanalizační tlakové PE100 SDR17 návin se signalizační vrstvou 90x5,4mm</t>
  </si>
  <si>
    <t>1002622873</t>
  </si>
  <si>
    <t>31*1,015 'Přepočtené koeficientem množství</t>
  </si>
  <si>
    <t>871365241</t>
  </si>
  <si>
    <t>Kanalizační potrubí z tvrdého PVC vícevrstvé tuhost třídy SN12 DN 250</t>
  </si>
  <si>
    <t>451737613</t>
  </si>
  <si>
    <t>Kanalizační potrubí z tvrdého PVC v otevřeném výkopu ve sklonu do 20 %, hladkého plnostěnného vícevrstvého, tuhost třídy SN 12 DN 250</t>
  </si>
  <si>
    <t>https://podminky.urs.cz/item/CS_URS_2021_02/871365241</t>
  </si>
  <si>
    <t>871365811</t>
  </si>
  <si>
    <t>Bourání stávajícího potrubí z PVC nebo PP DN přes 150 do 250</t>
  </si>
  <si>
    <t>-1289361072</t>
  </si>
  <si>
    <t>Bourání stávajícího potrubí z PVC nebo polypropylenu PP v otevřeném výkopu DN přes 150 do 250</t>
  </si>
  <si>
    <t>https://podminky.urs.cz/item/CS_URS_2021_02/871365811</t>
  </si>
  <si>
    <t>"Odtok vyčištěné vody z původního ČOV - PVC DN 200" 2,000</t>
  </si>
  <si>
    <t>871452774R</t>
  </si>
  <si>
    <t>Napojení vodovodního potrubí na nově instalovanou vodárnu v místnosti strojovny</t>
  </si>
  <si>
    <t>-1165649680</t>
  </si>
  <si>
    <t>871452775R</t>
  </si>
  <si>
    <t>Odbočení na potrubí DN25 - DN3/4 v délce 3,0 pro ostřik dosazovacích nádrží</t>
  </si>
  <si>
    <t>-1932632671</t>
  </si>
  <si>
    <t>Poznámka k položce:_x000d_
Odbočka bude vybavena vypouštěním do vsakovací štěrkové vrstvy - pro odstavení v zimním období.</t>
  </si>
  <si>
    <t>871452776R</t>
  </si>
  <si>
    <t>Napojení vodovodního potrubí na vývod z kontejneru</t>
  </si>
  <si>
    <t>1419832557</t>
  </si>
  <si>
    <t>"Výstavba nového vodovodního potrubí" 1,000</t>
  </si>
  <si>
    <t>871452777R</t>
  </si>
  <si>
    <t>Napojení kanalizačního potrubí na vývod z kontejneru</t>
  </si>
  <si>
    <t>1284687593</t>
  </si>
  <si>
    <t>"Výstavba potrubí sání kalu" 1,000</t>
  </si>
  <si>
    <t>"Výstavba potrubí odtoku fugátu" 1,000</t>
  </si>
  <si>
    <t>871452792R</t>
  </si>
  <si>
    <t>Kotvení kanalizačního potrubí PE do ŽB konstrukce nerezovými objímkami</t>
  </si>
  <si>
    <t>-1282048271</t>
  </si>
  <si>
    <t>"Výstavba potrubí odtoku fugátu - kotvení uvnitř objektu ČS" 4,000</t>
  </si>
  <si>
    <t>892233121R</t>
  </si>
  <si>
    <t>Proplach a dezinfekce vodovodního potrubí DN od 25 do 70</t>
  </si>
  <si>
    <t>1933259787</t>
  </si>
  <si>
    <t>"Výstava nového vodovodního potrubí" 47,000</t>
  </si>
  <si>
    <t>1185628909</t>
  </si>
  <si>
    <t>997320255</t>
  </si>
  <si>
    <t>"Přeložka výtlaku z čerpací stanice do objektu ČOV" 1,000</t>
  </si>
  <si>
    <t>892362121</t>
  </si>
  <si>
    <t>Tlaková zkouška vzduchem potrubí DN 250 těsnícím vakem ucpávkovým</t>
  </si>
  <si>
    <t>-1605186637</t>
  </si>
  <si>
    <t>Tlakové zkoušky vzduchem těsnícími vaky ucpávkovými DN 250</t>
  </si>
  <si>
    <t>https://podminky.urs.cz/item/CS_URS_2021_02/892362121</t>
  </si>
  <si>
    <t>"Výstavba nového odtoku vyčištěné vody" 3,000</t>
  </si>
  <si>
    <t>"Výstavba nátokového potrubí z nitrifikačních nádrží do nových dosazovacách nádrží" 2,000</t>
  </si>
  <si>
    <t>-1017057470</t>
  </si>
  <si>
    <t>"Výstava nového vodovodního potrubí" 1,000</t>
  </si>
  <si>
    <t>-1824725081</t>
  </si>
  <si>
    <t>"Výstavba nového odtoku vyčištěné vody" 2,00</t>
  </si>
  <si>
    <t>-1366788796</t>
  </si>
  <si>
    <t>-353415773</t>
  </si>
  <si>
    <t>"Výstavba nového odtoku vyčištěné vody" 1,000</t>
  </si>
  <si>
    <t>787346989</t>
  </si>
  <si>
    <t>-1841250506</t>
  </si>
  <si>
    <t>"Ostatní body" 10,000</t>
  </si>
  <si>
    <t>-819394027</t>
  </si>
  <si>
    <t>738511295</t>
  </si>
  <si>
    <t>"Přeložka výtlaku z čerpací stanice do objektu ČOV" 22,000</t>
  </si>
  <si>
    <t>899722113</t>
  </si>
  <si>
    <t>Krytí potrubí z plastů výstražnou fólií z PVC 34cm</t>
  </si>
  <si>
    <t>-759771380</t>
  </si>
  <si>
    <t>Krytí potrubí z plastů výstražnou fólií z PVC šířky 34 cm</t>
  </si>
  <si>
    <t>https://podminky.urs.cz/item/CS_URS_2021_02/899722113</t>
  </si>
  <si>
    <t>1137868516</t>
  </si>
  <si>
    <t>899900399R</t>
  </si>
  <si>
    <t>Dodávka a montáž měrné prefabrikované šachty DN1000 výšky od 1,01m do 2,00m</t>
  </si>
  <si>
    <t>1505529532</t>
  </si>
  <si>
    <t>Poznámka k položce:_x000d_
Šachtové dno bez kynety, po osazení měrného žlabu bude dno dobetonováno dle pokynů výrobce žlabů._x000d_
Součástí položky je i dobetonování dna dle pokynů výrobce žlabů.</t>
  </si>
  <si>
    <t>-1079885291</t>
  </si>
  <si>
    <t>"Výstavba nového odtoku vyčištěné vody" 2,000</t>
  </si>
  <si>
    <t>899962554R</t>
  </si>
  <si>
    <t>Dodávka a montáž měrného žlabu dle specifikace PD</t>
  </si>
  <si>
    <t>573033632</t>
  </si>
  <si>
    <t>Poznámka k položce:_x000d_
Například Parshallův žlab P2</t>
  </si>
  <si>
    <t>989556201R</t>
  </si>
  <si>
    <t>Napojení potrubí PE-HD na stávající potrubí</t>
  </si>
  <si>
    <t>-720740686</t>
  </si>
  <si>
    <t>-545841460</t>
  </si>
  <si>
    <t>Poznámka k položce:_x000d_
Napojující okapový svod ze střechy objektu ČOV a_x000d_
odvádějící dešťové vody do nového odtoku z ČOV - v současné době je dešťový svod_x000d_
zaústěn do odtoku z ČOV, který bude demontován a nahrazen novým vedením, proto je_x000d_
nutné i přeložit stávající dešťovou kanalizaci. Potrubí je plnostěnné vícevrstvé PVC SN8_x000d_
DN 125, celkové délky cca 5 m. Na vtoku bude osazen lapač střešních splavenin. Zaústění_x000d_
do odtoku z ČOV bude provedeno až za měrným objektem!</t>
  </si>
  <si>
    <t>-1165413299</t>
  </si>
  <si>
    <t>697899433</t>
  </si>
  <si>
    <t>-1693971609</t>
  </si>
  <si>
    <t>-1615809347</t>
  </si>
  <si>
    <t>SO 04.4 - Oplocení</t>
  </si>
  <si>
    <t>-957055031</t>
  </si>
  <si>
    <t>"sloupek průběžný" 12*0,8</t>
  </si>
  <si>
    <t>"sloupek rohový" 3*0,8</t>
  </si>
  <si>
    <t>-1656821793</t>
  </si>
  <si>
    <t>1254203532</t>
  </si>
  <si>
    <t>-2060957681</t>
  </si>
  <si>
    <t>1,909*5 'Přepočtené koeficientem množství</t>
  </si>
  <si>
    <t>224672291</t>
  </si>
  <si>
    <t>"sloupek průběžný" 12*(PI*0,225*0,225*0,8)</t>
  </si>
  <si>
    <t>"sloupek rohový" 3*(PI*0,225*0,225*0,8)</t>
  </si>
  <si>
    <t>-1465739875</t>
  </si>
  <si>
    <t>1,909*1,65 'Přepočtené koeficientem množství</t>
  </si>
  <si>
    <t>338171133</t>
  </si>
  <si>
    <t>Osazování sloupků a vzpěr plotových ocelových v přes 2,60 m se zabetonováním</t>
  </si>
  <si>
    <t>1538666859</t>
  </si>
  <si>
    <t>"sloupek průběžný" 12</t>
  </si>
  <si>
    <t>"sloupek rohový" 3</t>
  </si>
  <si>
    <t>553422R4</t>
  </si>
  <si>
    <t>sloupek ocelový plotový koncový poplastovaný 2800/48x3,5mm</t>
  </si>
  <si>
    <t>-347692679</t>
  </si>
  <si>
    <t>553422R5</t>
  </si>
  <si>
    <t>sloupek ocelový plotový průběžný poplastovaný 2800/48x3,5mm</t>
  </si>
  <si>
    <t>-848211931</t>
  </si>
  <si>
    <t>-1282747265</t>
  </si>
  <si>
    <t>553422R6</t>
  </si>
  <si>
    <t>vzpěra ocelová plotová poplastovaná 33,5x3,25mm včetně krytky s uchem 2250mm</t>
  </si>
  <si>
    <t>1135669693</t>
  </si>
  <si>
    <t>-1248758841</t>
  </si>
  <si>
    <t>1304544097</t>
  </si>
  <si>
    <t>1691034498</t>
  </si>
  <si>
    <t>9,4+19,2+8,2</t>
  </si>
  <si>
    <t>313275R5</t>
  </si>
  <si>
    <t>pletivo drátěné plastifikované se čtvercovými oky 50/2,5mm v 1800mm</t>
  </si>
  <si>
    <t>-1465247637</t>
  </si>
  <si>
    <t>36,8*1,05 'Přepočtené koeficientem množství</t>
  </si>
  <si>
    <t>1560688504</t>
  </si>
  <si>
    <t>36,800*3</t>
  </si>
  <si>
    <t>-1469421547</t>
  </si>
  <si>
    <t>1199692025</t>
  </si>
  <si>
    <t>SO 04.5 - Terénní a sadové úpravy</t>
  </si>
  <si>
    <t>-655825585</t>
  </si>
  <si>
    <t>Dovoz výkopku z mezideponie</t>
  </si>
  <si>
    <t>450,000</t>
  </si>
  <si>
    <t>-588934353</t>
  </si>
  <si>
    <t>Nakládání výkopku na mezideponii pro zpěné použití</t>
  </si>
  <si>
    <t>567787334</t>
  </si>
  <si>
    <t>181351103</t>
  </si>
  <si>
    <t>Rozprostření ornice tl vrstvy do 200 mm pl přes 100 do 500 m2 v rovině nebo ve svahu do 1:5 strojně</t>
  </si>
  <si>
    <t>-649369496</t>
  </si>
  <si>
    <t>Rozprostření a urovnání ornice v rovině nebo ve svahu sklonu do 1:5 strojně při souvislé ploše přes 100 do 500 m2, tl. vrstvy do 200 mm</t>
  </si>
  <si>
    <t>https://podminky.urs.cz/item/CS_URS_2021_02/181351103</t>
  </si>
  <si>
    <t>181411131</t>
  </si>
  <si>
    <t>Založení parkového trávníku výsevem pl do 1000 m2 v rovině a ve svahu do 1:5</t>
  </si>
  <si>
    <t>1086393585</t>
  </si>
  <si>
    <t>Založení trávníku na půdě předem připravené plochy do 1000 m2 výsevem včetně utažení parkového v rovině nebo na svahu do 1:5</t>
  </si>
  <si>
    <t>https://podminky.urs.cz/item/CS_URS_2021_02/181411131</t>
  </si>
  <si>
    <t>-907303730</t>
  </si>
  <si>
    <t>690*0,02 'Přepočtené koeficientem množství</t>
  </si>
  <si>
    <t>-276459353</t>
  </si>
  <si>
    <t>181951114</t>
  </si>
  <si>
    <t>Úprava pláně v hornině třídy těžitelnosti II skupiny 4 a 5 se zhutněním strojně</t>
  </si>
  <si>
    <t>459673249</t>
  </si>
  <si>
    <t>Úprava pláně vyrovnáním výškových rozdílů strojně v hornině třídy těžitelnosti II, skupiny 4 a 5 se zhutněním</t>
  </si>
  <si>
    <t>https://podminky.urs.cz/item/CS_URS_2021_02/181951114</t>
  </si>
  <si>
    <t>182251101</t>
  </si>
  <si>
    <t>Svahování násypů strojně</t>
  </si>
  <si>
    <t>-227445566</t>
  </si>
  <si>
    <t>Svahování trvalých svahů do projektovaných profilů strojně s potřebným přemístěním výkopku při svahování násypů v jakékoliv hornině</t>
  </si>
  <si>
    <t>https://podminky.urs.cz/item/CS_URS_2021_02/182251101</t>
  </si>
  <si>
    <t>1124089019</t>
  </si>
  <si>
    <t>1334249766</t>
  </si>
  <si>
    <t>1857485249R</t>
  </si>
  <si>
    <t>Příplatek za profilace terénu - zemní práce</t>
  </si>
  <si>
    <t>-462149882</t>
  </si>
  <si>
    <t>189662471R</t>
  </si>
  <si>
    <t>Osazení křovin nebo dřevin včetně hloubení jamek, dodávka hnojiva a ukotvení, včetně následné roční péče</t>
  </si>
  <si>
    <t>-170543749</t>
  </si>
  <si>
    <t>201445785R</t>
  </si>
  <si>
    <t>Crataegus oxyacantha - hloh obecný</t>
  </si>
  <si>
    <t>2091698772</t>
  </si>
  <si>
    <t>201445796R</t>
  </si>
  <si>
    <t>Betula pendula - bříza běloková</t>
  </si>
  <si>
    <t>2015653303</t>
  </si>
  <si>
    <t>-1038828738</t>
  </si>
  <si>
    <t>SO 04.6 - Zpevněné plochy</t>
  </si>
  <si>
    <t>-1725095881</t>
  </si>
  <si>
    <t>"Zpevněné pojízdné plochy" 57,500</t>
  </si>
  <si>
    <t>"Chodníky" 40,000</t>
  </si>
  <si>
    <t>-2012659539</t>
  </si>
  <si>
    <t>564871111</t>
  </si>
  <si>
    <t>Podklad ze štěrkodrtě ŠD tl 250 mm</t>
  </si>
  <si>
    <t>2116752448</t>
  </si>
  <si>
    <t xml:space="preserve">Podklad ze štěrkodrti ŠD  s rozprostřením a zhutněním, po zhutnění tl. 250 mm</t>
  </si>
  <si>
    <t>https://podminky.urs.cz/item/CS_URS_2021_02/564871111</t>
  </si>
  <si>
    <t>564952112</t>
  </si>
  <si>
    <t>Podklad z mechanicky zpevněného kameniva MZK tl 160 mm</t>
  </si>
  <si>
    <t>815065072</t>
  </si>
  <si>
    <t xml:space="preserve">Podklad z mechanicky zpevněného kameniva MZK (minerální beton)  s rozprostřením a s hutněním, po zhutnění tl. 160 mm</t>
  </si>
  <si>
    <t>https://podminky.urs.cz/item/CS_URS_2021_02/564952112</t>
  </si>
  <si>
    <t>573231108</t>
  </si>
  <si>
    <t>Postřik živičný spojovací ze silniční emulze v množství 0,50 kg/m2</t>
  </si>
  <si>
    <t>324101409</t>
  </si>
  <si>
    <t>Postřik spojovací PS bez posypu kamenivem ze silniční emulze, v množství 0,50 kg/m2</t>
  </si>
  <si>
    <t>https://podminky.urs.cz/item/CS_URS_2021_02/573231108</t>
  </si>
  <si>
    <t>1876399517</t>
  </si>
  <si>
    <t>596211110</t>
  </si>
  <si>
    <t>Kladení zámkové dlažby komunikací pro pěší tl 60 mm skupiny A pl do 50 m2</t>
  </si>
  <si>
    <t>-211407930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</si>
  <si>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</si>
  <si>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https://podminky.urs.cz/item/CS_URS_2021_02/596211110</t>
  </si>
  <si>
    <t>59245015</t>
  </si>
  <si>
    <t>dlažba zámková tvaru I 200x165x60mm přírodní</t>
  </si>
  <si>
    <t>397472982</t>
  </si>
  <si>
    <t>40*1,03 'Přepočtené koeficientem množství</t>
  </si>
  <si>
    <t>916131213</t>
  </si>
  <si>
    <t>Osazení silničního obrubníku betonového stojatého s boční opěrou do lože z betonu prostého</t>
  </si>
  <si>
    <t>-806642504</t>
  </si>
  <si>
    <t>Osazení silničního obrubníku betonového se zřízením lože, s vyplněním a zatřením spár cementovou maltou stojatého s boční opěrou z betonu prostého, do lože z betonu prostého</t>
  </si>
  <si>
    <t>https://podminky.urs.cz/item/CS_URS_2021_02/916131213</t>
  </si>
  <si>
    <t>59217033</t>
  </si>
  <si>
    <t>obrubník betonový silniční 1000x100x300mm</t>
  </si>
  <si>
    <t>1599276264</t>
  </si>
  <si>
    <t>14*1,02 'Přepočtené koeficientem množství</t>
  </si>
  <si>
    <t>1206311326</t>
  </si>
  <si>
    <t>59217021</t>
  </si>
  <si>
    <t>obrubník betonový chodníkový 1000x150x300mm</t>
  </si>
  <si>
    <t>232926623</t>
  </si>
  <si>
    <t>916991121</t>
  </si>
  <si>
    <t>Lože pod obrubníky, krajníky nebo obruby z dlažebních kostek z betonu prostého</t>
  </si>
  <si>
    <t>-2040351190</t>
  </si>
  <si>
    <t xml:space="preserve">Lože pod obrubníky, krajníky nebo obruby z dlažebních kostek  z betonu prostého</t>
  </si>
  <si>
    <t>https://podminky.urs.cz/item/CS_URS_2021_02/916991121</t>
  </si>
  <si>
    <t>14*0,30*0,15</t>
  </si>
  <si>
    <t>42*0,20*0,15</t>
  </si>
  <si>
    <t>998223011</t>
  </si>
  <si>
    <t>Přesun hmot pro pozemní komunikace s krytem dlážděným</t>
  </si>
  <si>
    <t>1248434047</t>
  </si>
  <si>
    <t xml:space="preserve">Přesun hmot pro pozemní komunikace s krytem dlážděným  dopravní vzdálenost do 200 m jakékoliv délky objektu</t>
  </si>
  <si>
    <t>https://podminky.urs.cz/item/CS_URS_2021_02/998223011</t>
  </si>
  <si>
    <t>SO 04.7 - Přípojka NN</t>
  </si>
  <si>
    <t>-1272214127</t>
  </si>
  <si>
    <t>210100004</t>
  </si>
  <si>
    <t>ukonč.vod.v rozv.vč.zap.a konc.do 25mm2</t>
  </si>
  <si>
    <t>-1933109902</t>
  </si>
  <si>
    <t>210100006</t>
  </si>
  <si>
    <t>ukonč.vod.v rozv.vč.zap.a konc.do 50mm2</t>
  </si>
  <si>
    <t>869609404</t>
  </si>
  <si>
    <t>210100009</t>
  </si>
  <si>
    <t>ukonč.vod.v rozv.vč.zap.a konc.do 120mm2</t>
  </si>
  <si>
    <t>-123774381</t>
  </si>
  <si>
    <t>210100012</t>
  </si>
  <si>
    <t>ukonč.vod.v rozv.vč.zap.a konc.do 240mm2</t>
  </si>
  <si>
    <t>685329367</t>
  </si>
  <si>
    <t>-670667325</t>
  </si>
  <si>
    <t>-2134685509</t>
  </si>
  <si>
    <t>2130514844</t>
  </si>
  <si>
    <t>-572234435</t>
  </si>
  <si>
    <t>210810091</t>
  </si>
  <si>
    <t>CYKY-J 4x50mm2 1kV (VU)</t>
  </si>
  <si>
    <t>72736289</t>
  </si>
  <si>
    <t>210901078</t>
  </si>
  <si>
    <t>AYKY-J 3x240+120mm2 1kV (VU)</t>
  </si>
  <si>
    <t>-1664386895</t>
  </si>
  <si>
    <t>1852261107</t>
  </si>
  <si>
    <t>614648401</t>
  </si>
  <si>
    <t>210950203</t>
  </si>
  <si>
    <t>přípl. za zatahování kab. do chráničky do 4kg/m</t>
  </si>
  <si>
    <t>-1532105856</t>
  </si>
  <si>
    <t>-1403091515</t>
  </si>
  <si>
    <t>2143</t>
  </si>
  <si>
    <t>AYKY-J 3x240+120mm2</t>
  </si>
  <si>
    <t>1872015230</t>
  </si>
  <si>
    <t>-1064678602</t>
  </si>
  <si>
    <t>2948</t>
  </si>
  <si>
    <t>CYKY-J 4x50mm2</t>
  </si>
  <si>
    <t>693764313</t>
  </si>
  <si>
    <t>4311</t>
  </si>
  <si>
    <t>pojistková vložka PNA2 160AgG</t>
  </si>
  <si>
    <t>-1925159340</t>
  </si>
  <si>
    <t>4312</t>
  </si>
  <si>
    <t>pojistková vložka PNA2 200AgG</t>
  </si>
  <si>
    <t>-2113474896</t>
  </si>
  <si>
    <t>elektroměrový rozvaděč pro nepřímé měření s přípojkovou skříní vedel sebe, typový - plastový v pilíři (NS212+102/NKW8D/ČEZ/125B/3)</t>
  </si>
  <si>
    <t>918040076</t>
  </si>
  <si>
    <t>-1286130341</t>
  </si>
  <si>
    <t>-988877882</t>
  </si>
  <si>
    <t>-717789293</t>
  </si>
  <si>
    <t>91032</t>
  </si>
  <si>
    <t>chránička kabelová PE110</t>
  </si>
  <si>
    <t>1446770461</t>
  </si>
  <si>
    <t>1398022512</t>
  </si>
  <si>
    <t>-1849217279</t>
  </si>
  <si>
    <t>Napojení v pojistkové skříni SR402 v pilíři</t>
  </si>
  <si>
    <t>496955054</t>
  </si>
  <si>
    <t>Přeložka stávajícího přívodního kabelu CYKY-J 4x25 do nové pozice RE a RMS</t>
  </si>
  <si>
    <t>1172054492</t>
  </si>
  <si>
    <t>-90837969</t>
  </si>
  <si>
    <t>222940737</t>
  </si>
  <si>
    <t>62700288</t>
  </si>
  <si>
    <t>2031600345</t>
  </si>
  <si>
    <t>438516323</t>
  </si>
  <si>
    <t>-2056244841</t>
  </si>
  <si>
    <t>-1910664501</t>
  </si>
  <si>
    <t>644846596</t>
  </si>
  <si>
    <t>-1378897036</t>
  </si>
  <si>
    <t>00012</t>
  </si>
  <si>
    <t>-1252298428</t>
  </si>
  <si>
    <t>490097353</t>
  </si>
  <si>
    <t>-933310688</t>
  </si>
  <si>
    <t>-246206094</t>
  </si>
  <si>
    <t>485270293</t>
  </si>
  <si>
    <t>-1212996534</t>
  </si>
  <si>
    <t>741391322</t>
  </si>
  <si>
    <t>460631214</t>
  </si>
  <si>
    <t>Řízené horizontální vrtání při elektromontážích v hornině tř. těžitelnosti I a II skupiny 1 až 4 vnějšího průměru přes 140 do 180 mm</t>
  </si>
  <si>
    <t>1014788726</t>
  </si>
  <si>
    <t>460632113</t>
  </si>
  <si>
    <t>Startovací jáma pro protlak výkop včetně zásypu ručně v hornině tř. těžitelnosti I skupiny 3</t>
  </si>
  <si>
    <t>-1086278328</t>
  </si>
  <si>
    <t>460632213</t>
  </si>
  <si>
    <t>Koncová jáma pro protlak výkop včetně zásypu ručně v hornině tř. těžitelnosti I skupiny 3</t>
  </si>
  <si>
    <t>1811767753</t>
  </si>
  <si>
    <t>-918035953</t>
  </si>
  <si>
    <t>412914012</t>
  </si>
  <si>
    <t>-1328251007</t>
  </si>
  <si>
    <t>-1857236812</t>
  </si>
  <si>
    <t>460791214</t>
  </si>
  <si>
    <t>Montáž trubek ochranných plastových uložených volně do rýhy ohebných přes 90 do 110 mm uložených do rýhy</t>
  </si>
  <si>
    <t>701881720</t>
  </si>
  <si>
    <t>PS - Provozní soubory</t>
  </si>
  <si>
    <t>PS 01 - Technologické vystrojení stávajícího vodojemu 100 m3</t>
  </si>
  <si>
    <t>PS 01.1 - Strojně technologická část</t>
  </si>
  <si>
    <t>Ostatní - Ostatní</t>
  </si>
  <si>
    <t xml:space="preserve">    118TV - Technologické celky</t>
  </si>
  <si>
    <t>Ostatní</t>
  </si>
  <si>
    <t>118TV</t>
  </si>
  <si>
    <t>Technologické celky</t>
  </si>
  <si>
    <t xml:space="preserve">Čerpací stanice se dvěma vertikálními celonerezovými odstředivými čerpadly </t>
  </si>
  <si>
    <t>512</t>
  </si>
  <si>
    <t>213146101</t>
  </si>
  <si>
    <t xml:space="preserve">Poznámka k položce:_x000d_
Čerpací stanice se dvěma vertikálními celonerezovými odstředivými  čerpadly _x000d_
s mechanickou ucpávkou (SiC/Carbid/EPDM) a přírubovým elektromotorem (4 kW, 400 V, 2900 ot/min)_x000d_
spojeným v  monoblok, čerpadla jsou osazená na společném nerezovém základovém rámu, _x000d_
sání i výtlak čerpadel je vyveden do společného nerezového potrubí DN 65, ukončeno závitem 2 1/2". _x000d_
Stanice obsahuje 2 ks celonerezových zpětných klapek, uzavírací armatury před a za čerpadly,_x000d_
2 ks manometr - sání/výtlak s nerez pouzdrem a náplní a pod._x000d_
Volné návarky: výtlak: 1/2", Sání: 3/4"_x000d_
materiál potrubí: nerez._x000d_
Parametry: Q=3 l/s, při čerpané výšce H=64 m, při f= cca 45,5 Hz._x000d_
</t>
  </si>
  <si>
    <t xml:space="preserve">Tlaková expanzní nádoba s membránou  pro pitnou vodu</t>
  </si>
  <si>
    <t>-670654767</t>
  </si>
  <si>
    <t xml:space="preserve">Poznámka k položce:_x000d_
Tlaková expanzní nádoba s membránou  pro pitnou vodu_x000d_
V = 300 l, PN16, přetlak plynu (dusíku) z výroby 4,0 bar, přívod DN80,_x000d_
s vnější a vnitřní povrchovou úpravou proti korozi,_x000d_
vč. manometru a signalizace netěsnosti membrány_x000d_
</t>
  </si>
  <si>
    <t xml:space="preserve">Propojovací potrubí -  nerez.ocel tř.17 DN80 (84x2mm)</t>
  </si>
  <si>
    <t>bm</t>
  </si>
  <si>
    <t>-2031294967</t>
  </si>
  <si>
    <t xml:space="preserve">Propojovací potrubí -  nerez.ocel tř.17 DN100 (104x2mm)</t>
  </si>
  <si>
    <t>-1167752747</t>
  </si>
  <si>
    <t>Vtokový a sací koš DN80 přírubový s nerez. sítkem</t>
  </si>
  <si>
    <t>-886417492</t>
  </si>
  <si>
    <t>Uzavírací klapka DN80, PN16 s ruční pákou</t>
  </si>
  <si>
    <t>-1598502313</t>
  </si>
  <si>
    <t>Montážní vložka DN80, PN10</t>
  </si>
  <si>
    <t>-186486507</t>
  </si>
  <si>
    <t>Kontaktní suchoběžný vodoměr přírubový DN 80, PN16, Qn = 63 m3/h), s impulzním vysílačem, pro studenou pitnou vodu, bez nároku na uklidňovací délku</t>
  </si>
  <si>
    <t>487062266</t>
  </si>
  <si>
    <t>Nerezový kulový kohout DN1"</t>
  </si>
  <si>
    <t>-1859707958</t>
  </si>
  <si>
    <t>Zavzdušňovací a odvzdušňovací ventil DN1", PN16</t>
  </si>
  <si>
    <t>-1208982422</t>
  </si>
  <si>
    <t>Redukční příruba XR DN80/100, PN16</t>
  </si>
  <si>
    <t>40662277</t>
  </si>
  <si>
    <t>Trubní tvarovky (nerez. ocel, tvárná litina), příruby + materiál pro přírubové spoje (těsnění, nerez. šrouby, matice, podložky)</t>
  </si>
  <si>
    <t>-1533706875</t>
  </si>
  <si>
    <t>Kotvení potrubí (4ks nerez. podpěra se třmenem), pomocné a doplňkové konstrukce</t>
  </si>
  <si>
    <t>1277300330</t>
  </si>
  <si>
    <t>PS 01.2 - Elektročást</t>
  </si>
  <si>
    <t>D1 - Dodávka - prvky elektro a MaR</t>
  </si>
  <si>
    <t>D2 - Dodávka - kabely</t>
  </si>
  <si>
    <t>D3 - Dodávka - montážní materiál</t>
  </si>
  <si>
    <t>D4 - Dodávka - ostatní služby</t>
  </si>
  <si>
    <t>Dodávka - prvky elektro a MaR</t>
  </si>
  <si>
    <t>GIZ01</t>
  </si>
  <si>
    <t>Magnetický dveřní spínač Jablotron SA-220</t>
  </si>
  <si>
    <t>721897173</t>
  </si>
  <si>
    <t>LZA15</t>
  </si>
  <si>
    <t>Plovákový spínač Locato LVFS W</t>
  </si>
  <si>
    <t>2093959221</t>
  </si>
  <si>
    <t>PIC06, PIC07</t>
  </si>
  <si>
    <t>Snímač tlaku 0-16 bar/4-20 mA, s atestem pro styk s pitnou vodou</t>
  </si>
  <si>
    <t>444375728</t>
  </si>
  <si>
    <t>PZA02</t>
  </si>
  <si>
    <t>Tlakový spínač</t>
  </si>
  <si>
    <t>-1597889042</t>
  </si>
  <si>
    <t>R1.1</t>
  </si>
  <si>
    <t>Jistič Schrack BM018316 - 16 A/B, 3 póly</t>
  </si>
  <si>
    <t>1901854619</t>
  </si>
  <si>
    <t>R1.1.1</t>
  </si>
  <si>
    <t>Jistič s proudovým chráničem Schrack BO618510 - 10 A/B, Id = 30 mA, 1+N</t>
  </si>
  <si>
    <t>1039116744</t>
  </si>
  <si>
    <t>R1.1.2</t>
  </si>
  <si>
    <t>2vodičová průchozí N svorka Wago 2202-1204, 2,5 mm²</t>
  </si>
  <si>
    <t>1507452407</t>
  </si>
  <si>
    <t>R1.1 R1.2</t>
  </si>
  <si>
    <t>2vodičová průchozí svorka Wago 2202-1201, 2,5 mm²</t>
  </si>
  <si>
    <t>1865042123</t>
  </si>
  <si>
    <t>R1.1 R1.2.1</t>
  </si>
  <si>
    <t>Koncová bočnice a separátor Wago 2002-1292</t>
  </si>
  <si>
    <t>222995549</t>
  </si>
  <si>
    <t>R1.2</t>
  </si>
  <si>
    <t>Modul systémového napájení 24 V DC, Wago 750-613</t>
  </si>
  <si>
    <t>-910102451</t>
  </si>
  <si>
    <t>R1.2.1</t>
  </si>
  <si>
    <t>16kanálový binární vstup Wago 750-1405</t>
  </si>
  <si>
    <t>-595588821</t>
  </si>
  <si>
    <t>R1.2.2</t>
  </si>
  <si>
    <t>Relé Schrack XT484LC4 - 2 V/Z - 24 V DC - 8 A - s LED a ochrannou diodou</t>
  </si>
  <si>
    <t>1822626076</t>
  </si>
  <si>
    <t>R1.2.3</t>
  </si>
  <si>
    <t>Patice relé, Schrack YRT78626 - šroubové svorky</t>
  </si>
  <si>
    <t>373897896</t>
  </si>
  <si>
    <t>R1.2.4</t>
  </si>
  <si>
    <t>Plastová upevňovací spona - pro řadu XT, Schrack XT17017</t>
  </si>
  <si>
    <t>1798831735</t>
  </si>
  <si>
    <t>R1.2.5</t>
  </si>
  <si>
    <t>Černý kompletní otočný přepínač Ø22 3-polohy pevné VZ , Schneider Electric XB5AD33</t>
  </si>
  <si>
    <t>909541159</t>
  </si>
  <si>
    <t>R1.2.6</t>
  </si>
  <si>
    <t>Držák legendy 30 x 50 mm s legendou 18 x 27 mm, Schneider Electric ZBZ33</t>
  </si>
  <si>
    <t>1296863519</t>
  </si>
  <si>
    <t>R1.2.7</t>
  </si>
  <si>
    <t>2vodičová diodová svorka Wago 280-915/281-410</t>
  </si>
  <si>
    <t>273956951</t>
  </si>
  <si>
    <t>R1.2.8</t>
  </si>
  <si>
    <t>Koncová bočnice a separátor Wago 280-308</t>
  </si>
  <si>
    <t>1128279570</t>
  </si>
  <si>
    <t>RX18</t>
  </si>
  <si>
    <t>Krabicová rozvodka 104x104 mm, IP66, Hensel DK 0400 GZ</t>
  </si>
  <si>
    <t>456776841</t>
  </si>
  <si>
    <t>RX18...RX20</t>
  </si>
  <si>
    <t>Páčková svorka 2,5 mm² pro 2 vodiče, Wago 221-412</t>
  </si>
  <si>
    <t>320870042</t>
  </si>
  <si>
    <t>RX19 RX20</t>
  </si>
  <si>
    <t>Krabicová rozvodka 93x93 mm, IP66, Hensel DK 0200 GZ</t>
  </si>
  <si>
    <t>1962233964</t>
  </si>
  <si>
    <t>U26 U27</t>
  </si>
  <si>
    <t>Frekvenční měnič 4 kW, IP54, 3x 380-500 VAC, 9.6A, Danfoss VACON0100-3L-0009-5-FLOW+SBF4+IP54+FL04</t>
  </si>
  <si>
    <t>24524461</t>
  </si>
  <si>
    <t>Dodávka - kabely</t>
  </si>
  <si>
    <t>Instalační kabel CYKY-J 3x2,5</t>
  </si>
  <si>
    <t>524026361</t>
  </si>
  <si>
    <t>Kabel J-Y(ST)Y 1x2x0.8</t>
  </si>
  <si>
    <t>-1960188438</t>
  </si>
  <si>
    <t>Pol3</t>
  </si>
  <si>
    <t>Kabel J-Y(ST)Y 2x2x0,8</t>
  </si>
  <si>
    <t>1901731427</t>
  </si>
  <si>
    <t>Pol4</t>
  </si>
  <si>
    <t>Kabel J-Y(ST)Y 4x2x0,8</t>
  </si>
  <si>
    <t>1344706235</t>
  </si>
  <si>
    <t>Pol5</t>
  </si>
  <si>
    <t>Kabel J-Y(ST)Y 6x2x0,8</t>
  </si>
  <si>
    <t>-1050675885</t>
  </si>
  <si>
    <t>Pol6</t>
  </si>
  <si>
    <t>Ohebný kabel YSLY-JZ 3x1</t>
  </si>
  <si>
    <t>-1981788570</t>
  </si>
  <si>
    <t>Pol7</t>
  </si>
  <si>
    <t>Ohebný kabel YSLY-JZ 4x2,5</t>
  </si>
  <si>
    <t>1675357685</t>
  </si>
  <si>
    <t>Pol8</t>
  </si>
  <si>
    <t>Ohebný stíněný kabel YSLCY-JB 4x2,5</t>
  </si>
  <si>
    <t>-515531138</t>
  </si>
  <si>
    <t>D3</t>
  </si>
  <si>
    <t>Dodávka - montážní materiál</t>
  </si>
  <si>
    <t>Pol9</t>
  </si>
  <si>
    <t>Nerezový drátěný žlab 100x50 s příslušenstvím</t>
  </si>
  <si>
    <t>-1656703814</t>
  </si>
  <si>
    <t>Pol10</t>
  </si>
  <si>
    <t>Nerezový drátěný žlab 50x50 s příslušenstvím</t>
  </si>
  <si>
    <t>-2143504949</t>
  </si>
  <si>
    <t>Pol11</t>
  </si>
  <si>
    <t>Ohebná elektroinstalační trubka pr. 16 mm, vč. úchytného materiálu</t>
  </si>
  <si>
    <t>-1847699893</t>
  </si>
  <si>
    <t>Pol12</t>
  </si>
  <si>
    <t>Ohebná elektroinstalační trubka pr. 25 mm, vč. úchytného materiálu</t>
  </si>
  <si>
    <t>1872420807</t>
  </si>
  <si>
    <t>Pol13</t>
  </si>
  <si>
    <t>Elektroinstalační trubka šedá průměr 16mm, včetně kolen vývodek a úchytného materiálu</t>
  </si>
  <si>
    <t>1042998553</t>
  </si>
  <si>
    <t>Pol14</t>
  </si>
  <si>
    <t>Elektroinstalační trubka šedá průměr 25mm, včetně kolen vývodek a úchytného materiálu</t>
  </si>
  <si>
    <t>-1702933556</t>
  </si>
  <si>
    <t>Pol15</t>
  </si>
  <si>
    <t>Drobný montážní materiál</t>
  </si>
  <si>
    <t>-1665771371</t>
  </si>
  <si>
    <t>D4</t>
  </si>
  <si>
    <t>Dodávka - ostatní služby</t>
  </si>
  <si>
    <t>Pol16</t>
  </si>
  <si>
    <t>Montáž (kabely, trasy, usazení rozváděče, ostatní)</t>
  </si>
  <si>
    <t>1359047925</t>
  </si>
  <si>
    <t>Pol17</t>
  </si>
  <si>
    <t>Výchozí revize el. zařízení</t>
  </si>
  <si>
    <t>1709932937</t>
  </si>
  <si>
    <t>Pol18</t>
  </si>
  <si>
    <t>Uvedení do provozu včetně zaregulování</t>
  </si>
  <si>
    <t>1853731384</t>
  </si>
  <si>
    <t>Pol19</t>
  </si>
  <si>
    <t>Dokumentace skutečného stavu, návod pro obsluhu a podklady pro provozní řád</t>
  </si>
  <si>
    <t>2131615767</t>
  </si>
  <si>
    <t>Pol20</t>
  </si>
  <si>
    <t>Koordinace MaR a ostatní technologie</t>
  </si>
  <si>
    <t>1466868045</t>
  </si>
  <si>
    <t>Pol21</t>
  </si>
  <si>
    <t>Rozšíření aplikačního SW pro PLC ÚV</t>
  </si>
  <si>
    <t>I/O</t>
  </si>
  <si>
    <t>1667737952</t>
  </si>
  <si>
    <t>Pol22</t>
  </si>
  <si>
    <t>Rozšíření aplikačního SW pro HMI ÚV</t>
  </si>
  <si>
    <t>-443781590</t>
  </si>
  <si>
    <t>Pol23</t>
  </si>
  <si>
    <t>Rozšíření SW ÚV pro komunikaci s VDJ Kvaň</t>
  </si>
  <si>
    <t>1065202646</t>
  </si>
  <si>
    <t>Pol24</t>
  </si>
  <si>
    <t>Příprava dat pro přenos na dispečink provozovatele</t>
  </si>
  <si>
    <t>118845466</t>
  </si>
  <si>
    <t>Pol25</t>
  </si>
  <si>
    <t>Funkční zkoušky</t>
  </si>
  <si>
    <t>1742706658</t>
  </si>
  <si>
    <t>Pol26</t>
  </si>
  <si>
    <t>Zkušební provoz</t>
  </si>
  <si>
    <t>h</t>
  </si>
  <si>
    <t>2120750272</t>
  </si>
  <si>
    <t>Pol27</t>
  </si>
  <si>
    <t>Zaškolení personálu obsluhy a údržby</t>
  </si>
  <si>
    <t>510853167</t>
  </si>
  <si>
    <t>Pol28</t>
  </si>
  <si>
    <t>Celkové režijní náklady ( montážní plošiny, lešení, služby, ... )</t>
  </si>
  <si>
    <t>-719090137</t>
  </si>
  <si>
    <t>Pol29</t>
  </si>
  <si>
    <t>Stavební přípomoce - sekání, průrazy, průvrty</t>
  </si>
  <si>
    <t>-1181265873</t>
  </si>
  <si>
    <t>Pol30</t>
  </si>
  <si>
    <t>Stanovisko TIČR</t>
  </si>
  <si>
    <t>-142199066</t>
  </si>
  <si>
    <t>Pol31</t>
  </si>
  <si>
    <t>Likvidace odpadu</t>
  </si>
  <si>
    <t>-36630959</t>
  </si>
  <si>
    <t>PS 02 - Technologické vystrojení vodojemu Kváň</t>
  </si>
  <si>
    <t>PS 02.1 - Strojně technologická část</t>
  </si>
  <si>
    <t xml:space="preserve">    118TV - Technologické vystrojení</t>
  </si>
  <si>
    <t>Technologické vystrojení</t>
  </si>
  <si>
    <t>Automatická tlaková stanice pro pitnou vodu</t>
  </si>
  <si>
    <t>-839387392</t>
  </si>
  <si>
    <t xml:space="preserve">Poznámka k položce:_x000d_
Automatická tlaková stanice pro pitnou vodu_x000d_
dopravované množství             0 - 4 l/s _x000d_
výtlačná výška                       35 m v.sl.   _x000d_
Pmot                                      2x 1,1 kW, 400 V _x000d_
Se dvěma vertikálními celonerezovými čerpadly (1 + 1 s možností 2+0)_x000d_
Včetně membránové tlakové nádoby 50l,PN10, elektronické řídící jednotky s frekvenčním měničem, _x000d_
tlak.spínače, ochrany proti chodu na sucho, kontaktů pro přenos chodu - poruchy, _x000d_
manometru, zpětných klapek a uzavíracích armatur a dalšího_x000d_
příslušenství - to vše na ocel.základovém rámu (nerez. ocel)_x000d_
</t>
  </si>
  <si>
    <t>Uzavírací klapka, DN 80, PN16, mezipřírubová s elektrickým servopohonem pro pitnou vodu</t>
  </si>
  <si>
    <t>1220375917</t>
  </si>
  <si>
    <t>Uzavírací klapka, DN 80, PN16, mezipřírubová s ruční pákou, pro pitnou vodu</t>
  </si>
  <si>
    <t>-1915540293</t>
  </si>
  <si>
    <t>Uzavírací klapka, DN 50, PN16, mezipřírubová s ruční pákou, pro pitnou vodu</t>
  </si>
  <si>
    <t>-1411963744</t>
  </si>
  <si>
    <t>Kompenzátor přírubový DN80, PN10, pryžový pro pitnou vodu</t>
  </si>
  <si>
    <t>658740751</t>
  </si>
  <si>
    <t>Montážní vložka DN 80, PN16, pro pitnou vodu</t>
  </si>
  <si>
    <t>82777825</t>
  </si>
  <si>
    <t>Vtokový a sací koš DN 80, PN10, přírubový - LT s nerez. sítem</t>
  </si>
  <si>
    <t>-870038558</t>
  </si>
  <si>
    <t>Vodoměr DN 80, PN16, s impulzním vysílačem, bez nároku na uklidňovací délku, pro pitnou vodu</t>
  </si>
  <si>
    <t>243853586</t>
  </si>
  <si>
    <t>Filtr s vypouštěcí přírubou a nerez. sítkem DN80, PN10, pro pitnou vodu</t>
  </si>
  <si>
    <t>-1726244239</t>
  </si>
  <si>
    <t>Kulový kohout DN3/4" s vypouštěním, závitový, nerezový, pro pitnou vodu</t>
  </si>
  <si>
    <t>696954121</t>
  </si>
  <si>
    <t>Vzorkovací kohout kulový DN1/2", závitový, nerezový, pro pitnou vodu (odběr vzorků)</t>
  </si>
  <si>
    <t>1755957872</t>
  </si>
  <si>
    <t>Dávkovací soubor pro dávkování roztoku chlornanu sodného</t>
  </si>
  <si>
    <t>-1834183880</t>
  </si>
  <si>
    <t xml:space="preserve">Poznámka k položce:_x000d_
Dávkovací soubor pro dávkování roztoku chlornanu sodného_x000d_
v kompletním provedení - membránové dávkovací čerpadlo Qmax=0,59l/s, _x000d_
pmax=16 bar, P=0,17 kW _x000d_
zásobní nádrž PE-LD V=50l, záchytná vana 50l, ruční míchadlo, _x000d_
sací sestava, výtlačná hadička PE 6x4mm-10m + ochranná lišta (chránička) + kotevní mat., vstřikovací ventil_x000d_
</t>
  </si>
  <si>
    <t xml:space="preserve">Propojovací potrubí (nerez. ocel. tř. 17240, v akum.nádržích 17348, PVC, TLT, PP), tvarovky,  </t>
  </si>
  <si>
    <t>85035763</t>
  </si>
  <si>
    <t xml:space="preserve">Poznámka k položce:_x000d_
Propojovací potrubí (nerez. ocel. tř. 17240, v akum.nádržích 17348, PVC, TLT, PP), tvarovky,  _x000d_
příruby, přírubové spoje (šrouby, matky podložky, těsnění), speciální zakusovací příruby, _x000d_
drobné armatury a fitinky, včetně uložení potrubí (nerez. podpěry, konzoly, závěsy, třmeny a kotevní materiál)_x000d_
DN125 - 22 m_x000d_
DN100 - 2 m_x000d_
DN80  - 35 m_x000d_
DN50  - 5 m_x000d_
</t>
  </si>
  <si>
    <t>Pryžové článkové těsnění pro utěsnění technol. prostupů,</t>
  </si>
  <si>
    <t>-1312115492</t>
  </si>
  <si>
    <t xml:space="preserve">Poznámka k položce:_x000d_
Pryžové článkové těsnění pro utěsnění technol. prostupů,_x000d_
v provedení pro pitnou vodu s nerez. šroubovými spoji,_x000d_
pro prostupy DN50 - 4ks, DN80 - 9ks, DN100 - 1ks, DN125 - 4ks_x000d_
Pozn.: Tlakové prostupy mezi akumulačními nádržemi a armaturní komorou jsou se zdvojeným těsněním!_x000d_
</t>
  </si>
  <si>
    <t>Úroveň 4:</t>
  </si>
  <si>
    <t>PS.02.2.1 - Elektročást</t>
  </si>
  <si>
    <t>1839073090</t>
  </si>
  <si>
    <t>-480620507</t>
  </si>
  <si>
    <t>-598446909</t>
  </si>
  <si>
    <t>274756202</t>
  </si>
  <si>
    <t>-830807849</t>
  </si>
  <si>
    <t>830911341</t>
  </si>
  <si>
    <t>210860203</t>
  </si>
  <si>
    <t xml:space="preserve">JYTY 7x1mm  s Al laminovanou folií (VU)</t>
  </si>
  <si>
    <t>-2065452212</t>
  </si>
  <si>
    <t>montáž - zapojení rozvaděče ATS</t>
  </si>
  <si>
    <t>-1883079374</t>
  </si>
  <si>
    <t>1719721662</t>
  </si>
  <si>
    <t>-1772626664</t>
  </si>
  <si>
    <t>95086980</t>
  </si>
  <si>
    <t>2785</t>
  </si>
  <si>
    <t>JYTY 7x1mm2</t>
  </si>
  <si>
    <t>-700848102</t>
  </si>
  <si>
    <t>1295923239</t>
  </si>
  <si>
    <t>-1379441292</t>
  </si>
  <si>
    <t>1520243945</t>
  </si>
  <si>
    <t>-897563268</t>
  </si>
  <si>
    <t>1992797592</t>
  </si>
  <si>
    <t>372383717</t>
  </si>
  <si>
    <t>401045831</t>
  </si>
  <si>
    <t>Komplexní zkoušky, vč. vypracování harmonogramu</t>
  </si>
  <si>
    <t>1213327211</t>
  </si>
  <si>
    <t>Zaškolení obsluhy</t>
  </si>
  <si>
    <t>-1618729123</t>
  </si>
  <si>
    <t>-1803303685</t>
  </si>
  <si>
    <t>1111748387</t>
  </si>
  <si>
    <t>1557912224</t>
  </si>
  <si>
    <t>-1262114614</t>
  </si>
  <si>
    <t>2129800407</t>
  </si>
  <si>
    <t>PS.02.2.2 - Měření a regulace</t>
  </si>
  <si>
    <t>D1 - Dodávka - rozvaděč +DT1</t>
  </si>
  <si>
    <t>D2 - Dodávka - prvky elektro a MaR</t>
  </si>
  <si>
    <t>D3 - Dodávka - kabely</t>
  </si>
  <si>
    <t>D4 - Dodávka - montážní materiál</t>
  </si>
  <si>
    <t>D5 - Dodávka - ostatní služby</t>
  </si>
  <si>
    <t>Dodávka - rozvaděč +DT1</t>
  </si>
  <si>
    <t>DT1</t>
  </si>
  <si>
    <t>Plastová rozvodnice 1000x800x300 mm, IP66</t>
  </si>
  <si>
    <t>-634206318</t>
  </si>
  <si>
    <t>DT1.1</t>
  </si>
  <si>
    <t>Montážní plech 950x750 mm</t>
  </si>
  <si>
    <t>-580090948</t>
  </si>
  <si>
    <t>A1</t>
  </si>
  <si>
    <t>Procesorový modul</t>
  </si>
  <si>
    <t>-46664957</t>
  </si>
  <si>
    <t>A1.1</t>
  </si>
  <si>
    <t>8kanálový analogový vstup 4-20 mA</t>
  </si>
  <si>
    <t>-724753872</t>
  </si>
  <si>
    <t>A1.2, A1.3</t>
  </si>
  <si>
    <t>16kanálový binární vstup 24 V</t>
  </si>
  <si>
    <t>715049370</t>
  </si>
  <si>
    <t>A1.4</t>
  </si>
  <si>
    <t>4kanálový reléový výstup 250 V/5 A</t>
  </si>
  <si>
    <t>-1476324224</t>
  </si>
  <si>
    <t>A1.4.1</t>
  </si>
  <si>
    <t>Zakončovací modul PLC</t>
  </si>
  <si>
    <t>-1671415196</t>
  </si>
  <si>
    <t>A1-T1</t>
  </si>
  <si>
    <t>GSM UMTS anténa, magnetický držák, kabel 2,5 m GSM</t>
  </si>
  <si>
    <t>1195153684</t>
  </si>
  <si>
    <t>A2</t>
  </si>
  <si>
    <t>Zobrazovač 4", dotykový displej</t>
  </si>
  <si>
    <t>-1255553808</t>
  </si>
  <si>
    <t>A3</t>
  </si>
  <si>
    <t>Rozdělovač pulsů - 1 vstup/3 výstupy</t>
  </si>
  <si>
    <t>1712190505</t>
  </si>
  <si>
    <t>FA0</t>
  </si>
  <si>
    <t>Jistič jednopólový 10 A/B</t>
  </si>
  <si>
    <t>-1492469763</t>
  </si>
  <si>
    <t>FA1</t>
  </si>
  <si>
    <t>Jistič jednopólový 6 A/C</t>
  </si>
  <si>
    <t>-716583364</t>
  </si>
  <si>
    <t>FA2…FA4</t>
  </si>
  <si>
    <t>Jistič jednopólový 6 A/B</t>
  </si>
  <si>
    <t>-1766478370</t>
  </si>
  <si>
    <t>FAx, Fix</t>
  </si>
  <si>
    <t>Pomocný spínač jističe</t>
  </si>
  <si>
    <t>912794700</t>
  </si>
  <si>
    <t>FI1…FI4</t>
  </si>
  <si>
    <t>Proudový chránič s nadproudovou ochranou 6 A/C Idn=30 mA char. AC</t>
  </si>
  <si>
    <t>902174587</t>
  </si>
  <si>
    <t>FI1…FI4.1</t>
  </si>
  <si>
    <t>Nástavec rukojeti proudového chrániče</t>
  </si>
  <si>
    <t>-669145610</t>
  </si>
  <si>
    <t>FU1.A</t>
  </si>
  <si>
    <t>Trubičková pojistka 5x20 4 A/F</t>
  </si>
  <si>
    <t>1893627237</t>
  </si>
  <si>
    <t>FU1.B…FU3</t>
  </si>
  <si>
    <t>Trubičková pojistka 5x20 2 A/F</t>
  </si>
  <si>
    <t>-1856098057</t>
  </si>
  <si>
    <t>FU1…FU4</t>
  </si>
  <si>
    <t>Pojistková svorka 5x20 mm, 4 mm²</t>
  </si>
  <si>
    <t>810710320</t>
  </si>
  <si>
    <t>FU4</t>
  </si>
  <si>
    <t>Trubičková pojistka 5x20 1 A/F</t>
  </si>
  <si>
    <t>152463620</t>
  </si>
  <si>
    <t>FV1</t>
  </si>
  <si>
    <t>Přepěťová ochrana T3, 275 V, 6 A, s vf filtrem, instalace těsně před chráněné zařízení</t>
  </si>
  <si>
    <t>-178807560</t>
  </si>
  <si>
    <t>G1</t>
  </si>
  <si>
    <t>Akumulátorový modul 0,8 Ah, 24 V/5 A</t>
  </si>
  <si>
    <t>-423109762</t>
  </si>
  <si>
    <t>K1</t>
  </si>
  <si>
    <t>Hladinové relé, 230 V~, 1 přepínací kontakt, funkce odčerpání</t>
  </si>
  <si>
    <t>1793081908</t>
  </si>
  <si>
    <t>KA1</t>
  </si>
  <si>
    <t>Relé - 2 V/Z - 230 V AC - 8 A - s LED 230 V AC 8 A</t>
  </si>
  <si>
    <t>-204706704</t>
  </si>
  <si>
    <t>KA1.1</t>
  </si>
  <si>
    <t>Patice relé - šroubové svorky</t>
  </si>
  <si>
    <t>-192607833</t>
  </si>
  <si>
    <t>KA1.2</t>
  </si>
  <si>
    <t>Plastová upevňovací spona relé</t>
  </si>
  <si>
    <t>1678683279</t>
  </si>
  <si>
    <t>KA1.3</t>
  </si>
  <si>
    <t>Odrušovací člen relé - varistor - 230 V AC</t>
  </si>
  <si>
    <t>-524744804</t>
  </si>
  <si>
    <t>L1, L2</t>
  </si>
  <si>
    <t>Rázová oddělovací tlumivka 500 V/16 A</t>
  </si>
  <si>
    <t>491706007</t>
  </si>
  <si>
    <t>N</t>
  </si>
  <si>
    <t>Rozbočovací N můstek</t>
  </si>
  <si>
    <t>987957733</t>
  </si>
  <si>
    <t>PE</t>
  </si>
  <si>
    <t>Rozbočovací PE můstek</t>
  </si>
  <si>
    <t>1760643348</t>
  </si>
  <si>
    <t>PH1</t>
  </si>
  <si>
    <t>Oranžová kompletní signálka Ø22 plná čočka integ. LED 24V</t>
  </si>
  <si>
    <t>417702990</t>
  </si>
  <si>
    <t>PH1…PH4, SA1, SA2</t>
  </si>
  <si>
    <t>Držák legendy 30 x 50 mm s legendou 18 x 27 mm neoznačeného</t>
  </si>
  <si>
    <t>1185219746</t>
  </si>
  <si>
    <t>PH2…PH4</t>
  </si>
  <si>
    <t>Bílá kompletní signálka Ø22 plná čočka integ. LED 24V BÍ</t>
  </si>
  <si>
    <t>-2023552324</t>
  </si>
  <si>
    <t>SA1, SA2</t>
  </si>
  <si>
    <t>Černý kompletní otočný přepínač Ø22 3-polohy pevné VZ</t>
  </si>
  <si>
    <t>-734948068</t>
  </si>
  <si>
    <t>U1</t>
  </si>
  <si>
    <t>Spínaný napájecí zdroj s integrovanou nabíjecí a řídicí jednotkou 24 V/5 A</t>
  </si>
  <si>
    <t>404988067</t>
  </si>
  <si>
    <t>X1...X7</t>
  </si>
  <si>
    <t>Bezšroubová koncová svěrka</t>
  </si>
  <si>
    <t>-827596436</t>
  </si>
  <si>
    <t>X1...X7.1</t>
  </si>
  <si>
    <t>2vodičová průchozí pružinová svorka 2,5 mm², šedá</t>
  </si>
  <si>
    <t>1232646325</t>
  </si>
  <si>
    <t>X1...X7.2</t>
  </si>
  <si>
    <t>Koncová bočnice a separátor</t>
  </si>
  <si>
    <t>-1009045600</t>
  </si>
  <si>
    <t>X4</t>
  </si>
  <si>
    <t>2vodičová průchozí pružinová N svorka 2,5 mm²</t>
  </si>
  <si>
    <t>-1305017573</t>
  </si>
  <si>
    <t>XC1</t>
  </si>
  <si>
    <t>Soklová zásuvka</t>
  </si>
  <si>
    <t>1888435115</t>
  </si>
  <si>
    <t>BP1</t>
  </si>
  <si>
    <t>Snímač tlaku pro pitnou vodu, 0-10 bar/4-20 mA, s konektorem</t>
  </si>
  <si>
    <t>1810143847</t>
  </si>
  <si>
    <t>BQ1…BQ4</t>
  </si>
  <si>
    <t>Hydrostatický hladinový spínač pro pitnou vodu 0-4 m/4-20 mA, kabel 6 m</t>
  </si>
  <si>
    <t>996114207</t>
  </si>
  <si>
    <t>MX1...MX10</t>
  </si>
  <si>
    <t>Páčková svorka 2,5 mm² pro 2 vodiče</t>
  </si>
  <si>
    <t>-840682685</t>
  </si>
  <si>
    <t>MX1...MX10.1</t>
  </si>
  <si>
    <t>Krabicová rozvodka 93x93 mm, IP66</t>
  </si>
  <si>
    <t>1752789530</t>
  </si>
  <si>
    <t>SL1.1…SL1.4</t>
  </si>
  <si>
    <t>Plovákový spínač pro pitnou vodu, kabel 5 m</t>
  </si>
  <si>
    <t>-250876968</t>
  </si>
  <si>
    <t>SL2.1…SL2.4</t>
  </si>
  <si>
    <t>Plovákový spínač pro pitnou vodu, kabel 3 m</t>
  </si>
  <si>
    <t>14444000</t>
  </si>
  <si>
    <t>SL3</t>
  </si>
  <si>
    <t>Ponorná vodivostní sonda, 3 elektrody, kabel 10 m</t>
  </si>
  <si>
    <t>-558981107</t>
  </si>
  <si>
    <t>SQ1</t>
  </si>
  <si>
    <t>Magnetický dveřní spínač</t>
  </si>
  <si>
    <t>1040119645</t>
  </si>
  <si>
    <t>XS1</t>
  </si>
  <si>
    <t>Zásuvka 250 V~/16 A, IP55</t>
  </si>
  <si>
    <t>1749360238</t>
  </si>
  <si>
    <t>Instalační kabel CYKY-J 3x1,5</t>
  </si>
  <si>
    <t>-1481974998</t>
  </si>
  <si>
    <t>-753477605</t>
  </si>
  <si>
    <t>-363875946</t>
  </si>
  <si>
    <t>1135160096</t>
  </si>
  <si>
    <t>1499340382</t>
  </si>
  <si>
    <t>Kabel pro pevné uložení JYTY-O 7x1</t>
  </si>
  <si>
    <t>1733610741</t>
  </si>
  <si>
    <t>Ohebný kabel YSLY-JZ 5x1,5</t>
  </si>
  <si>
    <t>496113715</t>
  </si>
  <si>
    <t>Ohebný kabel YSLY-OZ 7x1</t>
  </si>
  <si>
    <t>708892825</t>
  </si>
  <si>
    <t>Síťový kabel Patch CAT5e 2 m</t>
  </si>
  <si>
    <t>-460704430</t>
  </si>
  <si>
    <t>-1807561345</t>
  </si>
  <si>
    <t>-340765909</t>
  </si>
  <si>
    <t>-744840404</t>
  </si>
  <si>
    <t>49048472</t>
  </si>
  <si>
    <t>1233932970</t>
  </si>
  <si>
    <t>-902949905</t>
  </si>
  <si>
    <t>D5</t>
  </si>
  <si>
    <t>-1183934288</t>
  </si>
  <si>
    <t>80429642</t>
  </si>
  <si>
    <t>866647221</t>
  </si>
  <si>
    <t>-672451874</t>
  </si>
  <si>
    <t>Aplikační SW pro PLC VDJ Kvaň</t>
  </si>
  <si>
    <t>1619276194</t>
  </si>
  <si>
    <t>Aplikační SW pro HMI VDJ Kvaň</t>
  </si>
  <si>
    <t>-603123602</t>
  </si>
  <si>
    <t>Příprava PLC dat pro přenos na dispečink provozovatele</t>
  </si>
  <si>
    <t>-115388304</t>
  </si>
  <si>
    <t>Úpravy aplikačních SW PLC a HMI ÚV Zaječov</t>
  </si>
  <si>
    <t>-1695121837</t>
  </si>
  <si>
    <t>18948102</t>
  </si>
  <si>
    <t>-2096473856</t>
  </si>
  <si>
    <t>339788362</t>
  </si>
  <si>
    <t>228263606</t>
  </si>
  <si>
    <t>656473661</t>
  </si>
  <si>
    <t>-1710321730</t>
  </si>
  <si>
    <t>-2072025024</t>
  </si>
  <si>
    <t>-272722485</t>
  </si>
  <si>
    <t>PS.02.2.3 - Dispečink</t>
  </si>
  <si>
    <t>D1 - Dodávka - ostatní služby</t>
  </si>
  <si>
    <t xml:space="preserve">Rozšíření runtime licence SW  na 5000 proměnných</t>
  </si>
  <si>
    <t>-1277622335</t>
  </si>
  <si>
    <t>684449567</t>
  </si>
  <si>
    <t>Úprava aplikačního SW dispečinku (SW Promotic) - doplnění vodojemu Kvaň</t>
  </si>
  <si>
    <t>156382761</t>
  </si>
  <si>
    <t>-1217993847</t>
  </si>
  <si>
    <t>-1175790529</t>
  </si>
  <si>
    <t>-1945595411</t>
  </si>
  <si>
    <t>-297978867</t>
  </si>
  <si>
    <t>872340593</t>
  </si>
  <si>
    <t>PS 04 - Čistírna odpadních vod</t>
  </si>
  <si>
    <t>PS 04.1 - Mechanické předčištění</t>
  </si>
  <si>
    <t xml:space="preserve">    119ST - Strojně technologická část</t>
  </si>
  <si>
    <t>119ST</t>
  </si>
  <si>
    <t>Česlicový koš pro DN 300 s horním víkem, vč. spouštěcího zařízení (vodících tyčí),</t>
  </si>
  <si>
    <t>463739399</t>
  </si>
  <si>
    <t xml:space="preserve">Poznámka k položce:_x000d_
Česlicový koš pro DN 300 s horním víkem, vč. spouštěcího zařízení (vodících tyčí),_x000d_
kotevních prvků, montáže a příslušné dokumentace._x000d_
průlina 30 mm,  mat.provedení nerez ocel AISI 304, _x000d_
Otočný jeřáb s elektrickým kladkostrojem, 400V, 0,4kW, výška zdvihu 6m_x000d_
hlavní vypínač uzamykatelný na sloupu jeřábu_x000d_
nárazníky pro pojezd kladkostroje,  vymezovací dorazy otáčení ramene_x000d_
závěsný ovladač na těle kladkostroje, otáčení a pojezd tahem za břemeno_x000d_
nosnost 250kg, vyložení do 2m_x000d_
</t>
  </si>
  <si>
    <t>Ponorné kalové čerpadlo surové splaškové vody v ČS</t>
  </si>
  <si>
    <t>1599560918</t>
  </si>
  <si>
    <t xml:space="preserve">Poznámka k položce:_x000d_
Ponorné kalové čerpadlo surové splaškové vody v ČS_x000d_
se šroubovým odstředivým kolem - výměna stávajících čerpadel_x000d_
pro provoz řízený FM, Q = 4 l/s, H = 4-8 m, 400V, 50Hz, 1,5 kW, průchodnost 75mm,_x000d_
mat. oběžného kola korozi-vzdorná CrNiMo ocel, mat. sacího kužele chromová litina,_x000d_
bez patkového kolene a příslušenství - zůstává původní,_x000d_
uspořádání 2+1 suchá rezerva_x000d_
</t>
  </si>
  <si>
    <t>Samočinná vodárna s vertikálním čerpadlem a tlakovou nádobou 100 l/1 Mpa s pryžovým vakem</t>
  </si>
  <si>
    <t>2036148046</t>
  </si>
  <si>
    <t xml:space="preserve">Poznámka k položce:_x000d_
Samočinná vodárna s vertikálním čerpadlem a tlakovou nádobou 100 l/1 Mpa s pryžovým vakem,_x000d_
Qmax = 2,8 l/s, Hmax = 35m, 400V, 1,5 kW, 3,2A_x000d_
tlakový spínač 2,0 - 3,5 bar, sací výška 8m (sání ze studny), s manometrem,_x000d_
hmotnost  61 kg_x000d_
</t>
  </si>
  <si>
    <t>Stírané válcové síto s integrovaným lisem 500x1000x140 s krytem</t>
  </si>
  <si>
    <t>-1579291038</t>
  </si>
  <si>
    <t xml:space="preserve">Poznámka k položce:_x000d_
Stírané válcové síto s integrovaným lisem 500x1000x140 s krytem_x000d_
síto s děrováním kruhovým prům. otvorů 3mm, stírací kartáč dvojramenný, _x000d_
včetně elektromagnetického ventilu prací vody 3/4", sběrný žlab na čistou vodu, _x000d_
konstrukce/podstavec výšky 1,0m (na popelnici 120l), elektrický rozvaděč pro automatický_x000d_
chod síta, max. průtok přes síto Qmax = 10 l/s, P = 0,18 + 0,37 kW, 400 V, 50 Hz_x000d_
s bezpečnostním přepadem _x000d_
materiálové provedení: nerezová chromniklová ocel AISI 316 L, podstavec z AISI 304_x000d_
</t>
  </si>
  <si>
    <t xml:space="preserve">Plastová popelnice na shrabky </t>
  </si>
  <si>
    <t>1162180448</t>
  </si>
  <si>
    <t xml:space="preserve">Poznámka k položce:_x000d_
Plastová popelnice na shrabky _x000d_
pojízdná, V = 120 l, s děrovaným dnem pro odtok odsazené vody_x000d_
</t>
  </si>
  <si>
    <t xml:space="preserve">Potrubí -  nerez.ocel tř.17, žárově pozink.ocel, PVC, lPE, PPR, </t>
  </si>
  <si>
    <t>383331721</t>
  </si>
  <si>
    <t xml:space="preserve">Poznámka k položce:_x000d_
Potrubí -  nerez.ocel tř.17, žárově pozink.ocel, PVC, lPE, PPR, _x000d_
příruby,  tvarovky, uzavírací a regulační armatury, kotvení, pomocné a doplňkové konstrukce_x000d_
</t>
  </si>
  <si>
    <t>Demontáž stávajícího zařízení</t>
  </si>
  <si>
    <t>-51055252</t>
  </si>
  <si>
    <t xml:space="preserve">Poznámka k položce:_x000d_
Demontáž stávajícího zařízení_x000d_
- vystrojení čerpací stanice - komplet. (bez čištění)_x000d_
- strojně stírané síto s lisem  - komplet._x000d_
</t>
  </si>
  <si>
    <t>PS 04.2 - Biologické čištění</t>
  </si>
  <si>
    <t xml:space="preserve">Ponorné míchadlo v denitrifikační nádrži </t>
  </si>
  <si>
    <t>403665626</t>
  </si>
  <si>
    <t xml:space="preserve">Poznámka k položce:_x000d_
Ponorné míchadlo v denitrifikační nádrži _x000d_
průměr vrtule 400 mm, otáčky vrtule 710 ot/min,_x000d_
P = 2,75 kW, 400 V, 8 A, vč. montážního příslušenství,_x000d_
spuštěcího zařízení, vodící tyče, spodního a horního úchytu, konzoly s vějířem…_x000d_
Dolní okraj vrtule musí být min.250 mm nad horním okrajem aeračních elementů,_x000d_
vč.externího čidla průsaku mech.ucpávkou, vč. vyhodnocovacího relé +10 m kabelu_x000d_
</t>
  </si>
  <si>
    <t>Otočný jeřábek s ručním navijákem</t>
  </si>
  <si>
    <t>808110176</t>
  </si>
  <si>
    <t xml:space="preserve">Poznámka k položce:_x000d_
Otočný jeřábek s ručním navijákem_x000d_
vč. patky kotvené do ocel konstrukce lávky nad nádrží_x000d_
nosnost 150 kg, žárově pozink. ocel_x000d_
</t>
  </si>
  <si>
    <t>Jemnobublinný aerační systém v denitrifikační nádrži DEN1</t>
  </si>
  <si>
    <t>545094332</t>
  </si>
  <si>
    <t xml:space="preserve">Poznámka k položce:_x000d_
Jemnobublinný aerační systém v denitrifikační nádrži DEN1_x000d_
materiál  membrán provzdušňovačů silikon (bez změkčovadla, síťovaný platinou)_x000d_
pevně kotvený do dna nádrže na nerez. roštu (jekl 80/40 mat. 1.4301),_x000d_
velikost nádrže: 3,4 x 6,6 m, hloubka 4,8 m (hl. vody 4,3 m)_x000d_
celkové max. množství vzduchu  - cca 100 m3/h_x000d_
 vč. nerez. potrubních rozvodů, uzav. armatur, odvodnění roštů a kotevních prvků (mat. 1.4301)_x000d_
</t>
  </si>
  <si>
    <t>Jemnobublinný aerační systém v denitrifikační nádrži DEN2</t>
  </si>
  <si>
    <t>609629959</t>
  </si>
  <si>
    <t xml:space="preserve">Poznámka k položce:_x000d_
Jemnobublinný aerační systém v denitrifikační nádrži DEN2_x000d_
materiál  membrán provzdušňovačů silikon (bez změkčovadla, síťovaný platinou)_x000d_
pevně kotvený do dna nádrže na nerez. roštu (jekl 80/40 mat. 1.4301),_x000d_
velikost nádrže: 3,7 x 6,6 m, hloubka 4,8 m (hl. vody 4,3 m)_x000d_
celkové max. množství vzduchu  - cca 100 m3/h_x000d_
 vč. nerez. potrubních rozvodů, uzav. armatur, odvodnění roštů a kotevních prvků (mat. 1.4301)_x000d_
</t>
  </si>
  <si>
    <t>Jemnobublinný aerační systém v nitrifikační nádrži</t>
  </si>
  <si>
    <t>-1611987663</t>
  </si>
  <si>
    <t xml:space="preserve">Poznámka k položce:_x000d_
Jemnobublinný aerační systém v nitrifikační nádrži_x000d_
materiál  membrán provzdušňovačů silikon (bez změkčovadla, síťovaný platinou)_x000d_
pevně kotvený do dna nádrže na nerez. roštu (jekl 80/40 mat. 1.4301),_x000d_
velikost nádrže: 4,2 x 7,6 m, hloubka 4,8 m (hl. vody 4,3 m)_x000d_
celkové max. množství vzduchu  - cca 200 m3/h_x000d_
 vč. nerez. potrubních rozvodů, uzav. armatur, odvodnění roštů a kotevních prvků (mat. 1.4301)_x000d_
</t>
  </si>
  <si>
    <t>Technologické vystrojení vertikální čtvercové dosazovací nádrže 4,2 x 4,2 m</t>
  </si>
  <si>
    <t>-907285007</t>
  </si>
  <si>
    <t xml:space="preserve">Poznámka k položce:_x000d_
Technologické vystrojení vertikální čtvercové dosazovací nádrže 4,2 x 4,2 m_x000d_
v nerez. provedení, sestávající z:_x000d_
přítokového potrubí s uklidňovacím válcem DN800,_x000d_
odtokového žlabu s nornou stěnou a odtokovým potrubím vyčištěné vody,_x000d_
mamutího čerpadla pro odtah plovoucích nečistot s nerez. nasávacím trychtýřem a přívodem tlak.vzduchu,_x000d_
ofuku hladiny tlakovým vzduchem, vč. přívodu tlak. vzduchu a kotvení,_x000d_
nasávací trychtýř bude výškově stavitelný pomocí závitových tyčí, které budou vyvedeny min.0,5m_x000d_
nad podlahu obslužné lávky a budou zde ukončené ovládacími madly _x000d_
4 ks kulový kohoutl DN6/4“ s pákou, nerezové provedení_x000d_
2 ks solenoidový ventil DN6/4“, 230 V, bez napětí otevřen_x000d_
</t>
  </si>
  <si>
    <t>Ponorné kalové čerpadlo pro vnitřní recirkulaci kalu</t>
  </si>
  <si>
    <t>91386847</t>
  </si>
  <si>
    <t xml:space="preserve">Poznámka k položce:_x000d_
Ponorné kalové čerpadlo pro vnitřní recirkulaci kalu_x000d_
Q = 2,5 l/s, H = 0,5 m, P = 0,75 kW, 400 V_x000d_
průchodnost oběžným kolem 50 mm, výtlak DN65_x000d_
se zabudovanou tepelnou ochranou statoru a 10m kabelem,_x000d_
s vlhkostní elektrosondou pro kontrolu těsnosti ucpávky_x000d_
vč. nerez. řetězu a vodicí trubky pro hl. nádrže 4,8 m a příslušenství_x000d_
</t>
  </si>
  <si>
    <t>-76532174</t>
  </si>
  <si>
    <t xml:space="preserve">Poznámka k položce:_x000d_
Ponorné kalové čerpadlo pro vnitřní recirkulaci kalu_x000d_
Q = 2,5 l/s, H = 0,5 m, P = 0,75 kW, 400 V_x000d_
průchodnost oběžným kolem 50 mm, výtlak DN65_x000d_
se zabudovanou tepelnou ochranou statoru a 10m kabelem,_x000d_
suchá rezerva umístěná ve skladu_x000d_
</t>
  </si>
  <si>
    <t>976928023</t>
  </si>
  <si>
    <t xml:space="preserve">Poznámka k položce:_x000d_
Otočný jeřábek s ručním navijákem_x000d_
vč. patky kotvené do ocel konstrukce lávky nad dosazovací nádrží_x000d_
nosnost 100 kg, žárově pozink. ocel_x000d_
</t>
  </si>
  <si>
    <t xml:space="preserve">Ocel. obslužná lávka nad dosazovací nádrží  š = 800 mm</t>
  </si>
  <si>
    <t>-360496052</t>
  </si>
  <si>
    <t xml:space="preserve">Poznámka k položce:_x000d_
Ocel. obslužná lávka nad dosazovací nádrží  š = 800 mm_x000d_
s ochranným zábradlím v = 1,1 a okop. plechem_x000d_
mat. provedení: nosné prvky + zábradlí - žárově pozink. ocel, pochozí rošty - kompozit_x000d_
</t>
  </si>
  <si>
    <t>Ocel. obslužná lávka š = 1000 mm</t>
  </si>
  <si>
    <t>-1020453118</t>
  </si>
  <si>
    <t xml:space="preserve">Poznámka k položce:_x000d_
Ocel. obslužná lávka š = 1000 mm_x000d_
uložená mezi stávajícím a novým objektem ČOV, včetně schůdků, _x000d_
mat. provedení: nosné prvky + zábradlí - žárově pozink. ocel, pochozí rošty - kompozit_x000d_
</t>
  </si>
  <si>
    <t>Ocel. ochranné zábradlí - žárově pozink. Ocel</t>
  </si>
  <si>
    <t>-644162904</t>
  </si>
  <si>
    <t xml:space="preserve">Poznámka k položce:_x000d_
Ocel. ochranné zábradlí - žárově pozink. Ocel_x000d_
v = 1,1 m, s jednou zábradelní výplní a se zábradelní zarážkou výšky 100mm, _x000d_
kotveno na ocel. hmoždinky do ŽB kce nádrží_x000d_
</t>
  </si>
  <si>
    <t>Přenosný skládací hliníkový žebřík dl. 6,0 m</t>
  </si>
  <si>
    <t>-1780196673</t>
  </si>
  <si>
    <t xml:space="preserve">Dmychadlový agregát </t>
  </si>
  <si>
    <t>-1456650749</t>
  </si>
  <si>
    <t xml:space="preserve">Poznámka k položce:_x000d_
Dmychadlový agregát _x000d_
 s elektromotorem s úpravou pro regulaci otáček FM a protihlukovým krytem_x000d_
 Q = 70,8 - 201 m3/h, Δp =  55 kPa,_x000d_
 P = 5,5 kW,  400 V_x000d_
emisní hodnota akustického tlaku 69 dB_x000d_
</t>
  </si>
  <si>
    <t>Ocelový rám pro umístění dvou dmychadel na sebou</t>
  </si>
  <si>
    <t>1203948992</t>
  </si>
  <si>
    <t xml:space="preserve">Poznámka k položce:_x000d_
Ocelový rám pro umístění dvou dmychadel na sebou_x000d_
žárově pozink. ocel, vč. kotvení do podlahy_x000d_
</t>
  </si>
  <si>
    <t>Protihlukový kryt na prostupu výtlaku vzduchu z dmychárny</t>
  </si>
  <si>
    <t>-1156922547</t>
  </si>
  <si>
    <t xml:space="preserve">Poznámka k položce:_x000d_
Protihlukový kryt na prostupu výtlaku vzduchu z dmychárny_x000d_
s odhlučňovacími labyrinty s tlumící izolační hmotou_x000d_
žárově pozink. ocel, rozměrově přizpůsobit osazenému ventilátoru _x000d_
</t>
  </si>
  <si>
    <t>1256893979</t>
  </si>
  <si>
    <t xml:space="preserve">Poznámka k položce:_x000d_
Potrubí -  nerez.ocel tř.17, žárově pozink.ocel, PVC, lPE, PPR, _x000d_
příruby,  tvarovky, uzavírací a regulační armatury, kotvení, pomocné a doplňkové konstrukce_x000d_
vzduchové rozvaděče se svody k aeračním elementům s uzávěry, _x000d_
prodlužovací tyče armatur + ruční kola u šoupat_x000d_
vč. 20m zahradní hadice DN3/4" s koncovkou, pro ostřiky nádrží_x000d_
</t>
  </si>
  <si>
    <t>-1657612295</t>
  </si>
  <si>
    <t xml:space="preserve">Poznámka k položce:_x000d_
Demontáž stávajícího zařízení_x000d_
- vystrojení denitrifikační nádrže - komplet (bez čerpání a čištění)_x000d_
- vystrojení aktivačních nádrží - komplet (bez čerpání a čištění)_x000d_
- vestavěné dosazovací nádrže - komplet_x000d_
- vystrojení dmychárny - komplet _x000d_
</t>
  </si>
  <si>
    <t>PS 04.3 - Kalové hospodářství</t>
  </si>
  <si>
    <t xml:space="preserve">    119T - Strojně technologická část</t>
  </si>
  <si>
    <t>119T</t>
  </si>
  <si>
    <t>Hydropneumatické čerpadlo DN 100 pro odtah přebytečného kalu z DN</t>
  </si>
  <si>
    <t>78526179</t>
  </si>
  <si>
    <t xml:space="preserve">Poznámka k položce:_x000d_
Hydropneumatické čerpadlo DN 100 pro odtah přebytečného kalu z DN_x000d_
mat. nerez.ocel, přívod tlak. vzduchu DN 25 + ruční uzav.ventil a solenoidový _x000d_
ventil, kotvení do stěny a dna nádrže nerez.objímkami, výtlak do KN_x000d_
</t>
  </si>
  <si>
    <t>Ponorné kalové čerpadlo pro čerpání odsazené kalové vody z kalové nádrže</t>
  </si>
  <si>
    <t>-952424563</t>
  </si>
  <si>
    <t xml:space="preserve">Poznámka k položce:_x000d_
Ponorné kalové čerpadlo pro čerpání odsazené kalové vody z kalové nádrže_x000d_
s vlastním plovákovým spínačem, _x000d_
 Q = 2,5 l/s, H = 5 m, P = 0,5 kW, 230 V, 50 Hz_x000d_
vč. nerez. řetězu, vodicí trubky pro hl. nádrže 4,8 m, vedení čerpadla po trubce,_x000d_
výtlačné hadice DN50 a příslušenství_x000d_
</t>
  </si>
  <si>
    <t>Otočný jeřábek s ručním vrátkem</t>
  </si>
  <si>
    <t>-934569607</t>
  </si>
  <si>
    <t xml:space="preserve">Poznámka k položce:_x000d_
Otočný jeřábek s ručním vrátkem_x000d_
vč. patky kotvené do ŽB stropu nádrže_x000d_
pro nosnost 50 kg, s nerez. lankem,_x000d_
- žárově pozink. ocel_x000d_
</t>
  </si>
  <si>
    <t>Ponorné kalové čerpadlo kalu z KN k odvodnění</t>
  </si>
  <si>
    <t>-655810669</t>
  </si>
  <si>
    <t xml:space="preserve">Poznámka k položce:_x000d_
Ponorné kalové čerpadlo kalu z KN k odvodnění_x000d_
 Q = 1,5 l/s, H = 7 m, P = 2,35 kW, 400 V, 50 Hz_x000d_
průchodnost 35mm, dvojitá mech. ucpávka, ochrana proti přetížení,_x000d_
vč. spouštěcího zařízení, nerez. vodicích trubek pro hl. nádrže 4,8 m, nerez. řetězu_x000d_
a patkového kolena DN50, dl. kabelu 10m_x000d_
</t>
  </si>
  <si>
    <t xml:space="preserve">Středobublinný aerační systém v kalové nádrži </t>
  </si>
  <si>
    <t>1377700208</t>
  </si>
  <si>
    <t xml:space="preserve">Poznámka k položce:_x000d_
Středobublinný aerační systém v kalové nádrži _x000d_
materiál  membrán provzdušňovačů silikon (bez změkčovadla, síťovaný platinou)_x000d_
pevně kotvený do spádového dna nádrže na nerez. roštu (jekl 80/40 mat. 1.4301),_x000d_
velikost nádrže: 4,7 x 8,7 m, hloubka 4,8 m (max. hl.kalu 4,3 m)_x000d_
celkové max. množství vzduchu  - cca 180 m3/h_x000d_
 vč. nerez. potrubních rozvodů, uzav. armatur, odvodnění roštů a kotevních prvků (mat. 1.4301)_x000d_
</t>
  </si>
  <si>
    <t>Kompletní linka odvodnění přebytečného kalu</t>
  </si>
  <si>
    <t>-480814918</t>
  </si>
  <si>
    <t xml:space="preserve">Poznámka k položce:_x000d_
Kompletní linka odvodnění přebytečného kalu, sestávající z:_x000d_
Podávací vřetenové čerpadlo kalu k odvodnění 0,5-5 m3/h, 1,5 kW, 400V_x000d_
Indukční průtokoměr kalu k odvodnění DN40_x000d_
Indukční průtokoměr roztoku flokulantu DN15_x000d_
Dekantační odstředivka Q = 2-4 m3/h, vstupní suš. 2%, výstupní suš.18-25%, P = 15 kW_x000d_
Automatizovaná stanice pro přípravu roztoku flokulantu_x000d_
s míchadlem a dávkovacím čerpadlem roztoku flokulantu, 1,75 kW, 400V_x000d_
2x Žlabový dopravník odvodněného kalu dl. 2,5 a 5,5m, 0,75 + 1,5 kW, 400V _x000d_
Řídící rozvaděč odvodňovací linky pro automatický chod_x000d_
Samonosný ocelový technologický kontejner, zateplený, el.přímotop 2,0 kW _x000d_
Rozvody kalu, vody a flokulantu (propojení), vč. příslušných ručních armatur, elektroarmatur,_x000d_
tlakoměrů, el.rozvody od rozvaděče_x000d_
</t>
  </si>
  <si>
    <t>Ocelový vanový kontejner pro jednoramenný nosič</t>
  </si>
  <si>
    <t>-1501305940</t>
  </si>
  <si>
    <t xml:space="preserve">Poznámka k položce:_x000d_
Ocelový vanový kontejner pro jednoramenný nosič_x000d_
V = 9,11m3, 3835x2076x1500mm, nosnost 5t_x000d_
</t>
  </si>
  <si>
    <t>Přenosný multiplynový detektor</t>
  </si>
  <si>
    <t>2051481368</t>
  </si>
  <si>
    <t xml:space="preserve">Poznámka k položce:_x000d_
Přenosný multiplynový detektor_x000d_
pro monitorování hořlavých , kyslíkových a toxických plynů, se sondami_x000d_
pro detekci metanu (CH4), oxidu uhličitého (CO2), sirovodíku (H2S), _x000d_
amoniaku (NH3), oxidu uhelnatého (CO)_x000d_
v základním provedení, napájení nabíjecími NiMH bateriemi, vč. nabíječky_x000d_
</t>
  </si>
  <si>
    <t>1768869631</t>
  </si>
  <si>
    <t xml:space="preserve">Poznámka k položce:_x000d_
Potrubí -  nerez.ocel tř.17, žárově pozink.ocel, PVC, lPE, PPR, _x000d_
příruby,  tvarovky, armatury, kotvení, pomocné a doplňkové konstrukce_x000d_
vzduchový rozvaděč se svody k aeračním elementům s uzávěry, _x000d_
venkovní rozvody mezi nádržemi_x000d_
</t>
  </si>
  <si>
    <t>-914511201</t>
  </si>
  <si>
    <t xml:space="preserve">Poznámka k položce:_x000d_
Demontáž stávajícího zařízení_x000d_
- vystrojení kalové nádrže - komplet_x000d_
</t>
  </si>
  <si>
    <t xml:space="preserve">Provizorní úpravy stávající ČOV v průběhu stavby: </t>
  </si>
  <si>
    <t>-1959273148</t>
  </si>
  <si>
    <t xml:space="preserve">Poznámka k položce:_x000d_
Provizorní úpravy stávající ČOV v průběhu stavby: _x000d_
- provizorní dočasné obtoky, přečerpávání kalů, odpadních či vyčištěných vod, provizorní kotvení potrubí _x000d_
- provizorní přítokové potrubí odpadních vod, odtoku vyčištěné vody, přívodu pitné vody_x000d_
- provizorní dodávky tlakového vzduchu, provizorní el. rozvaděč a rozvody el. energie_x000d_
- po dokončení stavby navrácení veškerých provizorních opatření do funkčního finálního stavu_x000d_
</t>
  </si>
  <si>
    <t>PS 04.4.1 - Technologická elektroinstalace</t>
  </si>
  <si>
    <t>demontáž rozvaděče RO</t>
  </si>
  <si>
    <t>-704401386</t>
  </si>
  <si>
    <t>Demontáž stávající technologické elektroinstalace a MaR</t>
  </si>
  <si>
    <t>-399215364</t>
  </si>
  <si>
    <t>-1567988715</t>
  </si>
  <si>
    <t>-2047619245</t>
  </si>
  <si>
    <t>1059047209</t>
  </si>
  <si>
    <t>776107192</t>
  </si>
  <si>
    <t>210020310</t>
  </si>
  <si>
    <t>kab.žlab drátěný 54x150-250mm, komplet</t>
  </si>
  <si>
    <t>1347043323</t>
  </si>
  <si>
    <t>210020312</t>
  </si>
  <si>
    <t>kab.žlab drátěný 54x300-500mm, komplet</t>
  </si>
  <si>
    <t>765759250</t>
  </si>
  <si>
    <t>2124455520</t>
  </si>
  <si>
    <t>210100003</t>
  </si>
  <si>
    <t>1599095656</t>
  </si>
  <si>
    <t>210140431</t>
  </si>
  <si>
    <t>Havarijní vypínací tlačítko</t>
  </si>
  <si>
    <t>-265735689</t>
  </si>
  <si>
    <t>210190071</t>
  </si>
  <si>
    <t>montáž rozvaděče skříňového, 1.pole</t>
  </si>
  <si>
    <t>-1951545092</t>
  </si>
  <si>
    <t>-1935302355</t>
  </si>
  <si>
    <t>1744946109</t>
  </si>
  <si>
    <t>-1339739380</t>
  </si>
  <si>
    <t>210810009</t>
  </si>
  <si>
    <t>CYKY 4x1,5 mm2 (VU)</t>
  </si>
  <si>
    <t>-749952072</t>
  </si>
  <si>
    <t>-1098442169</t>
  </si>
  <si>
    <t>210810016R</t>
  </si>
  <si>
    <t>NYCY 4x2,5/2,5 mm2 (VU)</t>
  </si>
  <si>
    <t>-1851028214</t>
  </si>
  <si>
    <t>210810017R</t>
  </si>
  <si>
    <t>CYKY 5x16 mm2 (VU)</t>
  </si>
  <si>
    <t>-1496382357</t>
  </si>
  <si>
    <t>210810018</t>
  </si>
  <si>
    <t>CYKY 7x1.5 mm2 (VU)</t>
  </si>
  <si>
    <t>663909627</t>
  </si>
  <si>
    <t>210810019</t>
  </si>
  <si>
    <t>CYKY 7x2.5 mm2 (VU)</t>
  </si>
  <si>
    <t>-177049378</t>
  </si>
  <si>
    <t>210810032R</t>
  </si>
  <si>
    <t>Kabel v dodávce motoru, ponorného spínače (VU)</t>
  </si>
  <si>
    <t>-871971212</t>
  </si>
  <si>
    <t>495915107</t>
  </si>
  <si>
    <t>montáž - zapojení motoru, vč.měření proudu a nastavení v rozvaděči</t>
  </si>
  <si>
    <t>-1223355287</t>
  </si>
  <si>
    <t>montáž - zapojení rozvaděče</t>
  </si>
  <si>
    <t>-2105875121</t>
  </si>
  <si>
    <t>montáž - zapojení solenoidu</t>
  </si>
  <si>
    <t>-738318243</t>
  </si>
  <si>
    <t>2025777532</t>
  </si>
  <si>
    <t>-560181485</t>
  </si>
  <si>
    <t>854086720</t>
  </si>
  <si>
    <t>352</t>
  </si>
  <si>
    <t>plastová krabice se svorkovnicí, IP54 (7x2,5)</t>
  </si>
  <si>
    <t>-1846341747</t>
  </si>
  <si>
    <t>459123293</t>
  </si>
  <si>
    <t>-718287472</t>
  </si>
  <si>
    <t>392</t>
  </si>
  <si>
    <t>kabelový žlab drátěný (54/200), včetně příslušenství a nosníků</t>
  </si>
  <si>
    <t>-1873644912</t>
  </si>
  <si>
    <t>395</t>
  </si>
  <si>
    <t>kabelový žlab drátěný (54/500), včetně příslušenství a nosníků</t>
  </si>
  <si>
    <t>-477027633</t>
  </si>
  <si>
    <t>942</t>
  </si>
  <si>
    <t>havarijní vypínací tlačítko, IP54 - komplet</t>
  </si>
  <si>
    <t>844987173</t>
  </si>
  <si>
    <t>-1058124374</t>
  </si>
  <si>
    <t>-514080784</t>
  </si>
  <si>
    <t>1518686285</t>
  </si>
  <si>
    <t>-1749660507</t>
  </si>
  <si>
    <t>2940</t>
  </si>
  <si>
    <t>CYKY-J 4x1,5mm2</t>
  </si>
  <si>
    <t>189443332</t>
  </si>
  <si>
    <t>-1872482613</t>
  </si>
  <si>
    <t>2965</t>
  </si>
  <si>
    <t>CYKY-J 5x16mm2</t>
  </si>
  <si>
    <t>-614541149</t>
  </si>
  <si>
    <t>2970</t>
  </si>
  <si>
    <t>CYKY-J 7x1.5mm2</t>
  </si>
  <si>
    <t>-974381242</t>
  </si>
  <si>
    <t>2971</t>
  </si>
  <si>
    <t>CYKY-J 7x2.5mm2</t>
  </si>
  <si>
    <t>-452914563</t>
  </si>
  <si>
    <t>2991</t>
  </si>
  <si>
    <t>NYCY-J 4x2,5/2,5mm2</t>
  </si>
  <si>
    <t>-697379478</t>
  </si>
  <si>
    <t>Rozvaděč RMS - viz výkres D.2.2.4</t>
  </si>
  <si>
    <t>254949944</t>
  </si>
  <si>
    <t>-571575354</t>
  </si>
  <si>
    <t>91006</t>
  </si>
  <si>
    <t>fólie z polyetylenu šíře 340mm</t>
  </si>
  <si>
    <t>-1308360456</t>
  </si>
  <si>
    <t>-918129975</t>
  </si>
  <si>
    <t>Pol32</t>
  </si>
  <si>
    <t>1436014167</t>
  </si>
  <si>
    <t>Pol33</t>
  </si>
  <si>
    <t>2058348496</t>
  </si>
  <si>
    <t>1957046886</t>
  </si>
  <si>
    <t>2102068483</t>
  </si>
  <si>
    <t>44327015</t>
  </si>
  <si>
    <t>-247868361</t>
  </si>
  <si>
    <t>-312869315</t>
  </si>
  <si>
    <t>662057936</t>
  </si>
  <si>
    <t>1426317510</t>
  </si>
  <si>
    <t>-1996884012</t>
  </si>
  <si>
    <t>1584853538</t>
  </si>
  <si>
    <t>-1958520820</t>
  </si>
  <si>
    <t>-440471947</t>
  </si>
  <si>
    <t>296965082</t>
  </si>
  <si>
    <t>460161262</t>
  </si>
  <si>
    <t>Hloubení kabelových rýh ručně š 50 cm hl 70 cm v hornině tř I skupiny 3</t>
  </si>
  <si>
    <t>-230847105</t>
  </si>
  <si>
    <t>460161832</t>
  </si>
  <si>
    <t>Hloubení kabelových rýh ručně š 100 cm hl 70 cm v hornině tř I skupiny 3</t>
  </si>
  <si>
    <t>-561971183</t>
  </si>
  <si>
    <t>120529434</t>
  </si>
  <si>
    <t>460431272</t>
  </si>
  <si>
    <t>Zásyp kabelových rýh ručně se zhutněním š 50 cm hl 70 cm z horniny tř I skupiny 3</t>
  </si>
  <si>
    <t>1962110820</t>
  </si>
  <si>
    <t>460431832</t>
  </si>
  <si>
    <t>Zásyp kabelových rýh ručně se zhutněním š 100 cm hl 70 cm z horniny tř I skupiny 3</t>
  </si>
  <si>
    <t>-2003526705</t>
  </si>
  <si>
    <t>1047743338</t>
  </si>
  <si>
    <t>460671113</t>
  </si>
  <si>
    <t>fólie výstražná z PVC šířky 34cm</t>
  </si>
  <si>
    <t>-1290797183</t>
  </si>
  <si>
    <t>-159556072</t>
  </si>
  <si>
    <t>PS 04.4.2 - Měření a regulace</t>
  </si>
  <si>
    <t>D1 - Dodávka - rozvaděč DT</t>
  </si>
  <si>
    <t>D2 - Dodávka - svorkovnice a ovládací skříňky</t>
  </si>
  <si>
    <t>D3 - Dodávka - prvky elektro a MaR</t>
  </si>
  <si>
    <t>D4 - Dodávka - kabely</t>
  </si>
  <si>
    <t>D5 - Dodávka - montážní materiál</t>
  </si>
  <si>
    <t>D6 - Dodávka - ostatní služby</t>
  </si>
  <si>
    <t>Dodávka - rozvaděč DT</t>
  </si>
  <si>
    <t>DT</t>
  </si>
  <si>
    <t>Rozvaděč skříňový 2000x800x400,jednokřídlé dveře,RAL 7035</t>
  </si>
  <si>
    <t>1524277007</t>
  </si>
  <si>
    <t>DT.1</t>
  </si>
  <si>
    <t>Podstavec - podélný díl, 800x200</t>
  </si>
  <si>
    <t>519097632</t>
  </si>
  <si>
    <t>DT.2</t>
  </si>
  <si>
    <t>Podstavec - příčný díl, 400x200</t>
  </si>
  <si>
    <t>1571176267</t>
  </si>
  <si>
    <t>DT.3</t>
  </si>
  <si>
    <t>Bočnice rozváděče 2000x400, RAL 7035, balení 1 pár</t>
  </si>
  <si>
    <t>1106664814</t>
  </si>
  <si>
    <t>Procesorový modul s GSM/GPRS/SMS komunikací</t>
  </si>
  <si>
    <t>575638201</t>
  </si>
  <si>
    <t>GSM UMTS anténa, magnetický držák, kabel 2,5 m</t>
  </si>
  <si>
    <t>456772093</t>
  </si>
  <si>
    <t>A1.1, A1.2</t>
  </si>
  <si>
    <t>-1970113669</t>
  </si>
  <si>
    <t>A1.3, A1.4</t>
  </si>
  <si>
    <t>4kanálový analogový výstup 4-20 mA</t>
  </si>
  <si>
    <t>1069983335</t>
  </si>
  <si>
    <t>A1.5…A1.10</t>
  </si>
  <si>
    <t>16kanálový binární vstup 24 V DC</t>
  </si>
  <si>
    <t>871821863</t>
  </si>
  <si>
    <t>A1.11</t>
  </si>
  <si>
    <t>Systémové napájení 24 V DC</t>
  </si>
  <si>
    <t>756081152</t>
  </si>
  <si>
    <t>A1.12…A1.17</t>
  </si>
  <si>
    <t>639752752</t>
  </si>
  <si>
    <t>A1.17</t>
  </si>
  <si>
    <t>-1327141143</t>
  </si>
  <si>
    <t>Zobrazovač 10", dotykový displej</t>
  </si>
  <si>
    <t>1162655287</t>
  </si>
  <si>
    <t>EH1</t>
  </si>
  <si>
    <t>Rozváděčové svítidlo 100-240 V~ 5 W</t>
  </si>
  <si>
    <t>-732476963</t>
  </si>
  <si>
    <t>EH1.1</t>
  </si>
  <si>
    <t>Napájecí kabel svítidla 2x1,5 mm²; 2 m</t>
  </si>
  <si>
    <t>94048409</t>
  </si>
  <si>
    <t>767573498</t>
  </si>
  <si>
    <t>-1190876870</t>
  </si>
  <si>
    <t>FA2, FA3, FA4</t>
  </si>
  <si>
    <t>-1527668530</t>
  </si>
  <si>
    <t>FI1</t>
  </si>
  <si>
    <t>-375149981</t>
  </si>
  <si>
    <t>FU1A…FU4</t>
  </si>
  <si>
    <t>1198295230</t>
  </si>
  <si>
    <t>FU1A</t>
  </si>
  <si>
    <t>809197399</t>
  </si>
  <si>
    <t>786075725</t>
  </si>
  <si>
    <t>897076687</t>
  </si>
  <si>
    <t>přepěťová ochrana s vf filtrem, instalace těsně před chráněné zařízení SPD T3 + FILTER</t>
  </si>
  <si>
    <t>1648199194</t>
  </si>
  <si>
    <t>FV2…FV24</t>
  </si>
  <si>
    <t>Svodič bleskových proudů 4x jednožilová linka 24 V=, ST 1+2+3</t>
  </si>
  <si>
    <t>627378492</t>
  </si>
  <si>
    <t>FV25…FV27</t>
  </si>
  <si>
    <t>Svodič bleskových proudů, 2x dvoužilová linka 24 V=, ST 1+2+3</t>
  </si>
  <si>
    <t>-261887405</t>
  </si>
  <si>
    <t>Akumulátorový modul 24 V/5 A; 0,8 Ah</t>
  </si>
  <si>
    <t>2029654110</t>
  </si>
  <si>
    <t>Hladinové relé, 230 V~, přepínací kontakt, přepínač režimů</t>
  </si>
  <si>
    <t>742091520</t>
  </si>
  <si>
    <t>Paticové relé, kontakty 2 V/Z, 8 A, cívka 24 V DC, s LED a ochrannou diodou</t>
  </si>
  <si>
    <t>1372195990</t>
  </si>
  <si>
    <t>934067214</t>
  </si>
  <si>
    <t>1201221057</t>
  </si>
  <si>
    <t>528515159</t>
  </si>
  <si>
    <t>Rozbočovací N můstek, 15x16 mm2</t>
  </si>
  <si>
    <t>1807671853</t>
  </si>
  <si>
    <t>Rozbočovací PE můstek, 15x16 mm2</t>
  </si>
  <si>
    <t>-418782642</t>
  </si>
  <si>
    <t>-1769156974</t>
  </si>
  <si>
    <t>X0-X7</t>
  </si>
  <si>
    <t>-1377992109</t>
  </si>
  <si>
    <t>X0-X7.1</t>
  </si>
  <si>
    <t>2vodičová průchozí svorka 2,5 mm² , šedá</t>
  </si>
  <si>
    <t>-1603201410</t>
  </si>
  <si>
    <t>X0-X7.2</t>
  </si>
  <si>
    <t>-1631141926</t>
  </si>
  <si>
    <t>2vodičová průchozí N svorka 2,5 mm²</t>
  </si>
  <si>
    <t>1463475098</t>
  </si>
  <si>
    <t>Soklová zásuvka 230 V/16 A</t>
  </si>
  <si>
    <t>-2011596831</t>
  </si>
  <si>
    <t>Dodávka - svorkovnice a ovládací skříňky</t>
  </si>
  <si>
    <t>MS3...MS22 MXS12, M</t>
  </si>
  <si>
    <t xml:space="preserve">Skříňka pro 3 ovládače  Ø22 mm</t>
  </si>
  <si>
    <t>1262167647</t>
  </si>
  <si>
    <t>MS3...MS22 MXS12, .1</t>
  </si>
  <si>
    <t>Ucpávková vývodka M20x1,5 s maticí</t>
  </si>
  <si>
    <t>-1528077253</t>
  </si>
  <si>
    <t>MS3...MS22 MXS12, .2</t>
  </si>
  <si>
    <t>Oranžová LED signálka Ø22, 24 V, zadní montáž</t>
  </si>
  <si>
    <t>2144584975</t>
  </si>
  <si>
    <t>MS3...MS22 MXS12, .3</t>
  </si>
  <si>
    <t>Držák legendy ovládačů</t>
  </si>
  <si>
    <t>-2074720795</t>
  </si>
  <si>
    <t>MS3...MS22 MXS12, .4</t>
  </si>
  <si>
    <t>Bílá LED signálka Ø22, 24 V, zadní montáž</t>
  </si>
  <si>
    <t>-861335493</t>
  </si>
  <si>
    <t>MS3...MS11 MS13...MS</t>
  </si>
  <si>
    <t>Otočný přepínač Ø22 3 polohy pevné, 2 spínací kontakty, zadní montáž</t>
  </si>
  <si>
    <t>-96315097</t>
  </si>
  <si>
    <t>MS12</t>
  </si>
  <si>
    <t>Otočný přepínač Ø22 2-polohy pevné, 1 spínací kontakt, zadní montáž</t>
  </si>
  <si>
    <t>1823897838</t>
  </si>
  <si>
    <t>MXBQ1 MXBQ2 MXE MXSL</t>
  </si>
  <si>
    <t>-1498201612</t>
  </si>
  <si>
    <t>MXBQ1 MXBQ2 MXE MX.1</t>
  </si>
  <si>
    <t>1600737193</t>
  </si>
  <si>
    <t>BQ1, BQ2</t>
  </si>
  <si>
    <t>Hydrostatický hladinový spínač pro odpadní vodu 0-6 m/4-20 mA, kabel 10 m</t>
  </si>
  <si>
    <t>-459754600</t>
  </si>
  <si>
    <t>BQ3</t>
  </si>
  <si>
    <t>Ultrazvukový hladinový snímač 0-6 m, výstup 4-20 mA</t>
  </si>
  <si>
    <t>1022711494</t>
  </si>
  <si>
    <t>BQ4, BQ5</t>
  </si>
  <si>
    <t>Měřič rozpuštěného kyslíku 0-20 mg/l se snímáním teploty média 0-50 °C, 2x výstup 4-20 mA</t>
  </si>
  <si>
    <t>1754731827</t>
  </si>
  <si>
    <t>BQ6</t>
  </si>
  <si>
    <t>Ultrazvukový snímač hladiny pro Parshallův žlab s vyhodnocovací jednotkou, výstup 4-20 mA, pulsy</t>
  </si>
  <si>
    <t>816640366</t>
  </si>
  <si>
    <t>E</t>
  </si>
  <si>
    <t>Ponorná vodivostní sonda, 3 elektrody, kabel 5 m</t>
  </si>
  <si>
    <t>1427951842</t>
  </si>
  <si>
    <t>H1</t>
  </si>
  <si>
    <t>Výstražný červený maják s houkačkou, 230 V</t>
  </si>
  <si>
    <t>2017531596</t>
  </si>
  <si>
    <t>SL1…SL3</t>
  </si>
  <si>
    <t>Plovákový spínač pro splaškovou vodu, kabel 10 m</t>
  </si>
  <si>
    <t>-226306136</t>
  </si>
  <si>
    <t>1118611314</t>
  </si>
  <si>
    <t>1517525161</t>
  </si>
  <si>
    <t>Kabel J-Y(ST)Y 8x2x0,8</t>
  </si>
  <si>
    <t>-357663853</t>
  </si>
  <si>
    <t>Kabel pro pevné uložení JYTY-O 14x1</t>
  </si>
  <si>
    <t>-151338358</t>
  </si>
  <si>
    <t>Kabel pro pevné uložení JYTY-O 19x1</t>
  </si>
  <si>
    <t>-421414632</t>
  </si>
  <si>
    <t>Kabel pro pevné uložení JYTY-O 3x1</t>
  </si>
  <si>
    <t>-1642179016</t>
  </si>
  <si>
    <t>224604785</t>
  </si>
  <si>
    <t>Vodič H07V-K 16 ZŽ</t>
  </si>
  <si>
    <t>145845190</t>
  </si>
  <si>
    <t>Síťový kabel 2 m Patch CAT5e 8x</t>
  </si>
  <si>
    <t>1984247724</t>
  </si>
  <si>
    <t>Nerezový drátěný žlab 100x100 s příslušenstvím</t>
  </si>
  <si>
    <t>1328851585</t>
  </si>
  <si>
    <t>1656148421</t>
  </si>
  <si>
    <t>Ohebná dvouplášťová korugovaná chránička dn 90 mm</t>
  </si>
  <si>
    <t>-2121869714</t>
  </si>
  <si>
    <t>2110371354</t>
  </si>
  <si>
    <t>1337967537</t>
  </si>
  <si>
    <t>-1135164091</t>
  </si>
  <si>
    <t>1924755555</t>
  </si>
  <si>
    <t>Ocelová elektroinstalační trubka, dn 25 mm, žárově zinkovaná, včetně kolen vývodek a úchytného materiálu</t>
  </si>
  <si>
    <t>-678628736</t>
  </si>
  <si>
    <t>Ocelová elektroinstalační trubka, dn 32 mm, žárově zinkovaná, včetně kolen vývodek a úchytného materiálu</t>
  </si>
  <si>
    <t>324583192</t>
  </si>
  <si>
    <t>1488093573</t>
  </si>
  <si>
    <t>D6</t>
  </si>
  <si>
    <t>-1909413683</t>
  </si>
  <si>
    <t>291851468</t>
  </si>
  <si>
    <t>790169947</t>
  </si>
  <si>
    <t>289233219</t>
  </si>
  <si>
    <t>Aplikační SW pro PLC ČOV</t>
  </si>
  <si>
    <t>-1652270756</t>
  </si>
  <si>
    <t>Aplikační SW pro HMI ČOV</t>
  </si>
  <si>
    <t>1928877353</t>
  </si>
  <si>
    <t>279720707</t>
  </si>
  <si>
    <t>710894422</t>
  </si>
  <si>
    <t>385631797</t>
  </si>
  <si>
    <t>1217268984</t>
  </si>
  <si>
    <t>-1654336093</t>
  </si>
  <si>
    <t>-1365400745</t>
  </si>
  <si>
    <t>-1174024284</t>
  </si>
  <si>
    <t>1907721280</t>
  </si>
  <si>
    <t>Pol34</t>
  </si>
  <si>
    <t>-766880435</t>
  </si>
  <si>
    <t>PS 04.4.3 - Dispečink</t>
  </si>
  <si>
    <t>D1 - Dispečink</t>
  </si>
  <si>
    <t xml:space="preserve">    D2 - Dodávka - ostatní služby</t>
  </si>
  <si>
    <t>Rozšíření runtime licence SW Promotic na 5000 proměnných</t>
  </si>
  <si>
    <t>810285347</t>
  </si>
  <si>
    <t>1964193368</t>
  </si>
  <si>
    <t>Úprava aplikačního SW dispečinku (SW Promotic) - doplnění ČOV Zaječov</t>
  </si>
  <si>
    <t>-1328821878</t>
  </si>
  <si>
    <t>-313134995</t>
  </si>
  <si>
    <t>-215567109</t>
  </si>
  <si>
    <t>58103679</t>
  </si>
  <si>
    <t>-1888181985</t>
  </si>
  <si>
    <t>-1225397952</t>
  </si>
  <si>
    <t>VRN - Vedlejší rozpočtové náklady</t>
  </si>
  <si>
    <t xml:space="preserve">    VRN3 - Zařízení staveniště</t>
  </si>
  <si>
    <t xml:space="preserve">    VRN4 - Inženýrská činnost</t>
  </si>
  <si>
    <t xml:space="preserve">    VRN6 - Územní vlivy</t>
  </si>
  <si>
    <t xml:space="preserve">    VRN7 - Provozní vlivy</t>
  </si>
  <si>
    <t>VRN3</t>
  </si>
  <si>
    <t>Zařízení staveniště</t>
  </si>
  <si>
    <t>030001000</t>
  </si>
  <si>
    <t>1024</t>
  </si>
  <si>
    <t>-1561905357</t>
  </si>
  <si>
    <t>https://podminky.urs.cz/item/CS_URS_2021_02/030001000</t>
  </si>
  <si>
    <t>VRN4</t>
  </si>
  <si>
    <t>Inženýrská činnost</t>
  </si>
  <si>
    <t>040001000</t>
  </si>
  <si>
    <t>-1757748594</t>
  </si>
  <si>
    <t>https://podminky.urs.cz/item/CS_URS_2021_02/040001000</t>
  </si>
  <si>
    <t>045002000</t>
  </si>
  <si>
    <t>Kompletační a koordinační činnost</t>
  </si>
  <si>
    <t>802278690</t>
  </si>
  <si>
    <t>https://podminky.urs.cz/item/CS_URS_2021_02/045002000</t>
  </si>
  <si>
    <t>VRN6</t>
  </si>
  <si>
    <t>Územní vlivy</t>
  </si>
  <si>
    <t>060001000</t>
  </si>
  <si>
    <t>106958804</t>
  </si>
  <si>
    <t>https://podminky.urs.cz/item/CS_URS_2021_02/060001000</t>
  </si>
  <si>
    <t>VRN7</t>
  </si>
  <si>
    <t>Provozní vlivy</t>
  </si>
  <si>
    <t>070001000</t>
  </si>
  <si>
    <t>1101863052</t>
  </si>
  <si>
    <t>https://podminky.urs.cz/item/CS_URS_2021_02/070001000</t>
  </si>
  <si>
    <t>ON - Ostatní náklady</t>
  </si>
  <si>
    <t xml:space="preserve">    VRN1 - Průzkumné, geodetické a projektové práce</t>
  </si>
  <si>
    <t xml:space="preserve">    VRN5 - Finanční náklady</t>
  </si>
  <si>
    <t>VRN1</t>
  </si>
  <si>
    <t>Průzkumné, geodetické a projektové práce</t>
  </si>
  <si>
    <t>011114000</t>
  </si>
  <si>
    <t>Inženýrsko-geologický průzkum</t>
  </si>
  <si>
    <t>86782281</t>
  </si>
  <si>
    <t>https://podminky.urs.cz/item/CS_URS_2021_02/011114000</t>
  </si>
  <si>
    <t>011314000</t>
  </si>
  <si>
    <t>Archeologický dohled</t>
  </si>
  <si>
    <t>2063215455</t>
  </si>
  <si>
    <t>https://podminky.urs.cz/item/CS_URS_2021_02/011314000</t>
  </si>
  <si>
    <t>011403000</t>
  </si>
  <si>
    <t>Průzkum výskytu nebezpečných látek bez rozlišení</t>
  </si>
  <si>
    <t>727943734</t>
  </si>
  <si>
    <t>https://podminky.urs.cz/item/CS_URS_2021_02/011403000</t>
  </si>
  <si>
    <t>011503000</t>
  </si>
  <si>
    <t>Stavební průzkum bez rozlišení</t>
  </si>
  <si>
    <t>1538844333</t>
  </si>
  <si>
    <t>https://podminky.urs.cz/item/CS_URS_2021_02/011503000</t>
  </si>
  <si>
    <t>012103000</t>
  </si>
  <si>
    <t>Geodetické práce před výstavbou</t>
  </si>
  <si>
    <t>-497799644</t>
  </si>
  <si>
    <t>https://podminky.urs.cz/item/CS_URS_2021_02/012103000</t>
  </si>
  <si>
    <t>012203000</t>
  </si>
  <si>
    <t>Geodetické práce při provádění stavby</t>
  </si>
  <si>
    <t>-2113075218</t>
  </si>
  <si>
    <t>https://podminky.urs.cz/item/CS_URS_2021_02/012203000</t>
  </si>
  <si>
    <t>012303000</t>
  </si>
  <si>
    <t>Geodetické práce po výstavbě</t>
  </si>
  <si>
    <t>-523489952</t>
  </si>
  <si>
    <t>https://podminky.urs.cz/item/CS_URS_2021_02/012303000</t>
  </si>
  <si>
    <t>013244000</t>
  </si>
  <si>
    <t>Dokumentace pro provádění stavby</t>
  </si>
  <si>
    <t>1751704685</t>
  </si>
  <si>
    <t>https://podminky.urs.cz/item/CS_URS_2021_02/013244000</t>
  </si>
  <si>
    <t xml:space="preserve">Poznámka k položce:_x000d_
Včetné případné dílenské dokumentace._x000d_
</t>
  </si>
  <si>
    <t>013254000</t>
  </si>
  <si>
    <t>1331547847</t>
  </si>
  <si>
    <t>https://podminky.urs.cz/item/CS_URS_2021_02/013254000</t>
  </si>
  <si>
    <t>013274000</t>
  </si>
  <si>
    <t>Pasportizace objektu před započetím prací</t>
  </si>
  <si>
    <t>1470768743</t>
  </si>
  <si>
    <t>https://podminky.urs.cz/item/CS_URS_2021_02/013274000</t>
  </si>
  <si>
    <t>013284000</t>
  </si>
  <si>
    <t>Pasportizace objektu po provedení prací</t>
  </si>
  <si>
    <t>-137936670</t>
  </si>
  <si>
    <t>https://podminky.urs.cz/item/CS_URS_2021_02/013284000</t>
  </si>
  <si>
    <t>041403000</t>
  </si>
  <si>
    <t>Koordinátor BOZP na staveništi</t>
  </si>
  <si>
    <t>1272591183</t>
  </si>
  <si>
    <t>https://podminky.urs.cz/item/CS_URS_2021_02/041403000</t>
  </si>
  <si>
    <t>042603000</t>
  </si>
  <si>
    <t>Plán zkoušek</t>
  </si>
  <si>
    <t>-384660318</t>
  </si>
  <si>
    <t>https://podminky.urs.cz/item/CS_URS_2021_02/042603000</t>
  </si>
  <si>
    <t>VRN5</t>
  </si>
  <si>
    <t>Finanční náklady</t>
  </si>
  <si>
    <t>051002000</t>
  </si>
  <si>
    <t>Pojistné</t>
  </si>
  <si>
    <t>-736880979</t>
  </si>
  <si>
    <t>https://podminky.urs.cz/item/CS_URS_2021_02/051002000</t>
  </si>
  <si>
    <t>056002000</t>
  </si>
  <si>
    <t>Bankovní záruka</t>
  </si>
  <si>
    <t>-1742669664</t>
  </si>
  <si>
    <t>https://podminky.urs.cz/item/CS_URS_2021_02/056002000</t>
  </si>
  <si>
    <t>SEZNAM FIGUR</t>
  </si>
  <si>
    <t>Výměra</t>
  </si>
  <si>
    <t xml:space="preserve"> SO/ SO 01/ SO 01.2</t>
  </si>
  <si>
    <t>Použití figury:</t>
  </si>
  <si>
    <t>(Potrubí_d110+(0,15+Rýha_d110+0,15))*2</t>
  </si>
  <si>
    <t>Obsyp strojně</t>
  </si>
  <si>
    <t>"Suť beton" 0,000</t>
  </si>
  <si>
    <t>"Suť stavební materiál" 1,152</t>
  </si>
  <si>
    <t>"Suť kamenivo" 30,148+70,693+167,516+155,914</t>
  </si>
  <si>
    <t>"Suť živice" 47,822+49,734</t>
  </si>
  <si>
    <t xml:space="preserve"> SO/ SO 01/ SO 01.3</t>
  </si>
  <si>
    <t>(Potrubí_d90+(0,15+Rýha_d90+0,15))*2</t>
  </si>
  <si>
    <t>"Suť stavební materiál" 0,225</t>
  </si>
  <si>
    <t>"Suť kamenivo" 100,633+106,787+235,967+301,900+320,362</t>
  </si>
  <si>
    <t>"Suť živice" 50,364+48,467+218,521+218,418</t>
  </si>
  <si>
    <t xml:space="preserve"> SO/ SO 01/ SO 01.4</t>
  </si>
  <si>
    <t>(Potrubí_d32+(0,15+Rýha_d32+0,15))*2</t>
  </si>
  <si>
    <t>"Suť stavební materiál" 0,000</t>
  </si>
  <si>
    <t>"Suť kamenivo" 22,103+37,706+42,557+7,368+12,569+14,186</t>
  </si>
  <si>
    <t>"Suť živice" 29,291+17,450+9,764+5,817</t>
  </si>
  <si>
    <t xml:space="preserve"> SO/ SO 02/ SO 02.1</t>
  </si>
  <si>
    <t xml:space="preserve"> SO/ SO 02/ SO 02.2</t>
  </si>
  <si>
    <t xml:space="preserve"> SO/ SO 02/ SO 02.3</t>
  </si>
  <si>
    <t xml:space="preserve"> SO/ SO 03/ SO 03.1</t>
  </si>
  <si>
    <t>(Potrubí_DN300+(0,35+Rýha_DN300+0,35))*2</t>
  </si>
  <si>
    <t>Pažení_šachet_atyp</t>
  </si>
  <si>
    <t>Pažení šachet atypické</t>
  </si>
  <si>
    <t>"Hloubení šachet hloubky přes 3,0m - stoka A" 2,50*(24,41+6*(0,10+0,10))*4</t>
  </si>
  <si>
    <t>"Hloubení šachet hloubky přes 3,0m - stoka A-1" 2,50*(9,36+3*(0,10+0,10))*4</t>
  </si>
  <si>
    <t>"Hloubení šachet hloubky přes 3,0m - stoka A-2" 2,50*0,000*4</t>
  </si>
  <si>
    <t>"Hloubení šachet hloubky přes 3,0m - stoka A-3" 2,50*0,000*4</t>
  </si>
  <si>
    <t>"Hloubení šachet hloubky přes 3,0m - stoka A-4" 2,50*0,000*4</t>
  </si>
  <si>
    <t>"Hloubení šachet hloubky přes 3,0m - stoka A-4-1" 2,50*0,000*4</t>
  </si>
  <si>
    <t>"Hloubení šachet hloubky přes 3,0m - stoka A-5" 2,50*0,000*4</t>
  </si>
  <si>
    <t>"Suť stavební materiál" 0,770</t>
  </si>
  <si>
    <t>"Suť kamenivo" 130,306+143,605+305,544+390,917+430,815</t>
  </si>
  <si>
    <t>"Suť živice" 60,399+55,567+292,585+219,798</t>
  </si>
  <si>
    <t xml:space="preserve"> SO/ SO 03/ SO 03.2</t>
  </si>
  <si>
    <t>MKA_1</t>
  </si>
  <si>
    <t>MKA_obrus_1</t>
  </si>
  <si>
    <t>(Potrubí_DN150+(0,35+Rýha_DN150+0,35))*2</t>
  </si>
  <si>
    <t>SKA_1</t>
  </si>
  <si>
    <t>SKA_obrus_1</t>
  </si>
  <si>
    <t>"Suť kamenivo" 8,904+11,079+20,877+26,711+33,237</t>
  </si>
  <si>
    <t>"Suť živice" 43,081+14,800+14,360+4,933</t>
  </si>
  <si>
    <t xml:space="preserve"> SO/ SO 04/ SO 04.1</t>
  </si>
  <si>
    <t>"Suť beton" 7,650+1,450</t>
  </si>
  <si>
    <t>"Suť stavební materiál" 1,925</t>
  </si>
  <si>
    <t>"Suť kamenivo" 0,000</t>
  </si>
  <si>
    <t>"Suť živice" 0,000</t>
  </si>
  <si>
    <t xml:space="preserve"> SO/ SO 04/ SO 04.2</t>
  </si>
  <si>
    <t>"Suť stavební materiál" 93,992</t>
  </si>
  <si>
    <t xml:space="preserve"> SO/ SO 04/ SO 04.3</t>
  </si>
  <si>
    <t>Pažení šachet atypické - štětovnice</t>
  </si>
  <si>
    <t>Výstavba nového odtoku vyčištěné vody - šachty Š1, Š2, Š3</t>
  </si>
  <si>
    <t>2,300*2,500*4*3</t>
  </si>
  <si>
    <t>"Suť stavební materiál" 0,085</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</si>
</sst>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sz val="8"/>
      <color rgb="FF000000"/>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5" fillId="0" borderId="0" applyNumberFormat="0" applyFill="0" applyBorder="0" applyAlignment="0" applyProtection="0"/>
  </cellStyleXfs>
  <cellXfs count="32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41" fillId="0" borderId="0" xfId="0" applyFont="1" applyAlignment="1" applyProtection="1">
      <alignment vertical="center" wrapText="1"/>
    </xf>
    <xf numFmtId="0" fontId="42" fillId="0" borderId="22" xfId="0" applyFont="1" applyBorder="1" applyAlignment="1" applyProtection="1">
      <alignment horizontal="center" vertical="center"/>
    </xf>
    <xf numFmtId="49" fontId="42" fillId="0" borderId="22" xfId="0" applyNumberFormat="1" applyFont="1" applyBorder="1" applyAlignment="1" applyProtection="1">
      <alignment horizontal="left" vertical="center" wrapText="1"/>
    </xf>
    <xf numFmtId="0" fontId="42" fillId="0" borderId="22" xfId="0" applyFont="1" applyBorder="1" applyAlignment="1" applyProtection="1">
      <alignment horizontal="left" vertical="center" wrapText="1"/>
    </xf>
    <xf numFmtId="0" fontId="42" fillId="0" borderId="22" xfId="0" applyFont="1" applyBorder="1" applyAlignment="1" applyProtection="1">
      <alignment horizontal="center" vertical="center" wrapText="1"/>
    </xf>
    <xf numFmtId="167" fontId="42" fillId="0" borderId="22" xfId="0" applyNumberFormat="1" applyFont="1" applyBorder="1" applyAlignment="1" applyProtection="1">
      <alignment vertical="center"/>
    </xf>
    <xf numFmtId="4" fontId="42" fillId="2" borderId="22" xfId="0" applyNumberFormat="1" applyFont="1" applyFill="1" applyBorder="1" applyAlignment="1" applyProtection="1">
      <alignment vertical="center"/>
      <protection locked="0"/>
    </xf>
    <xf numFmtId="4" fontId="42" fillId="0" borderId="22" xfId="0" applyNumberFormat="1" applyFont="1" applyBorder="1" applyAlignment="1" applyProtection="1">
      <alignment vertical="center"/>
    </xf>
    <xf numFmtId="0" fontId="43" fillId="0" borderId="3" xfId="0" applyFont="1" applyBorder="1" applyAlignment="1">
      <alignment vertical="center"/>
    </xf>
    <xf numFmtId="0" fontId="42" fillId="2" borderId="14"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4" fillId="0" borderId="16" xfId="0" applyFont="1" applyBorder="1" applyAlignment="1">
      <alignment horizontal="left" vertical="center" wrapText="1"/>
    </xf>
    <xf numFmtId="0" fontId="44" fillId="0" borderId="22" xfId="0" applyFont="1" applyBorder="1" applyAlignment="1">
      <alignment horizontal="left" vertical="center" wrapText="1"/>
    </xf>
    <xf numFmtId="0" fontId="44" fillId="0" borderId="22" xfId="0" applyFont="1" applyBorder="1" applyAlignment="1">
      <alignment horizontal="left" vertical="center"/>
    </xf>
    <xf numFmtId="167" fontId="44"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styles" Target="styles.xml" /><Relationship Id="rId36" Type="http://schemas.openxmlformats.org/officeDocument/2006/relationships/theme" Target="theme/theme1.xml" /><Relationship Id="rId37" Type="http://schemas.openxmlformats.org/officeDocument/2006/relationships/calcChain" Target="calcChain.xml" /><Relationship Id="rId3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2/121112003" TargetMode="External" /><Relationship Id="rId2" Type="http://schemas.openxmlformats.org/officeDocument/2006/relationships/hyperlink" Target="https://podminky.urs.cz/item/CS_URS_2021_02/162351103" TargetMode="External" /><Relationship Id="rId3" Type="http://schemas.openxmlformats.org/officeDocument/2006/relationships/hyperlink" Target="https://podminky.urs.cz/item/CS_URS_2021_02/171251201" TargetMode="External" /><Relationship Id="rId4" Type="http://schemas.openxmlformats.org/officeDocument/2006/relationships/hyperlink" Target="https://podminky.urs.cz/item/CS_URS_2021_02/457311115" TargetMode="External" /><Relationship Id="rId5" Type="http://schemas.openxmlformats.org/officeDocument/2006/relationships/hyperlink" Target="https://podminky.urs.cz/item/CS_URS_2021_02/457311191" TargetMode="External" /><Relationship Id="rId6" Type="http://schemas.openxmlformats.org/officeDocument/2006/relationships/hyperlink" Target="https://podminky.urs.cz/item/CS_URS_2021_02/952903112" TargetMode="External" /><Relationship Id="rId7" Type="http://schemas.openxmlformats.org/officeDocument/2006/relationships/hyperlink" Target="https://podminky.urs.cz/item/CS_URS_2021_02/977151119" TargetMode="External" /><Relationship Id="rId8" Type="http://schemas.openxmlformats.org/officeDocument/2006/relationships/hyperlink" Target="https://podminky.urs.cz/item/CS_URS_2021_02/985112112" TargetMode="External" /><Relationship Id="rId9" Type="http://schemas.openxmlformats.org/officeDocument/2006/relationships/hyperlink" Target="https://podminky.urs.cz/item/CS_URS_2021_02/985112122" TargetMode="External" /><Relationship Id="rId10" Type="http://schemas.openxmlformats.org/officeDocument/2006/relationships/hyperlink" Target="https://podminky.urs.cz/item/CS_URS_2021_02/985112132" TargetMode="External" /><Relationship Id="rId11" Type="http://schemas.openxmlformats.org/officeDocument/2006/relationships/hyperlink" Target="https://podminky.urs.cz/item/CS_URS_2021_02/985112192" TargetMode="External" /><Relationship Id="rId12" Type="http://schemas.openxmlformats.org/officeDocument/2006/relationships/hyperlink" Target="https://podminky.urs.cz/item/CS_URS_2021_02/985113111" TargetMode="External" /><Relationship Id="rId13" Type="http://schemas.openxmlformats.org/officeDocument/2006/relationships/hyperlink" Target="https://podminky.urs.cz/item/CS_URS_2021_02/985113121" TargetMode="External" /><Relationship Id="rId14" Type="http://schemas.openxmlformats.org/officeDocument/2006/relationships/hyperlink" Target="https://podminky.urs.cz/item/CS_URS_2021_02/985113131" TargetMode="External" /><Relationship Id="rId15" Type="http://schemas.openxmlformats.org/officeDocument/2006/relationships/hyperlink" Target="https://podminky.urs.cz/item/CS_URS_2021_02/985113191" TargetMode="External" /><Relationship Id="rId16" Type="http://schemas.openxmlformats.org/officeDocument/2006/relationships/hyperlink" Target="https://podminky.urs.cz/item/CS_URS_2021_02/985121123" TargetMode="External" /><Relationship Id="rId17" Type="http://schemas.openxmlformats.org/officeDocument/2006/relationships/hyperlink" Target="https://podminky.urs.cz/item/CS_URS_2021_02/985121223" TargetMode="External" /><Relationship Id="rId18" Type="http://schemas.openxmlformats.org/officeDocument/2006/relationships/hyperlink" Target="https://podminky.urs.cz/item/CS_URS_2021_02/985121911" TargetMode="External" /><Relationship Id="rId19" Type="http://schemas.openxmlformats.org/officeDocument/2006/relationships/hyperlink" Target="https://podminky.urs.cz/item/CS_URS_2021_02/985311115" TargetMode="External" /><Relationship Id="rId20" Type="http://schemas.openxmlformats.org/officeDocument/2006/relationships/hyperlink" Target="https://podminky.urs.cz/item/CS_URS_2021_02/985311215" TargetMode="External" /><Relationship Id="rId21" Type="http://schemas.openxmlformats.org/officeDocument/2006/relationships/hyperlink" Target="https://podminky.urs.cz/item/CS_URS_2021_02/985311315" TargetMode="External" /><Relationship Id="rId22" Type="http://schemas.openxmlformats.org/officeDocument/2006/relationships/hyperlink" Target="https://podminky.urs.cz/item/CS_URS_2021_02/985311911" TargetMode="External" /><Relationship Id="rId2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1_02/113107122" TargetMode="External" /><Relationship Id="rId2" Type="http://schemas.openxmlformats.org/officeDocument/2006/relationships/hyperlink" Target="https://podminky.urs.cz/item/CS_URS_2021_02/113107221" TargetMode="External" /><Relationship Id="rId3" Type="http://schemas.openxmlformats.org/officeDocument/2006/relationships/hyperlink" Target="https://podminky.urs.cz/item/CS_URS_2021_02/113107222" TargetMode="External" /><Relationship Id="rId4" Type="http://schemas.openxmlformats.org/officeDocument/2006/relationships/hyperlink" Target="https://podminky.urs.cz/item/CS_URS_2021_02/113107223" TargetMode="External" /><Relationship Id="rId5" Type="http://schemas.openxmlformats.org/officeDocument/2006/relationships/hyperlink" Target="https://podminky.urs.cz/item/CS_URS_2021_02/113154123" TargetMode="External" /><Relationship Id="rId6" Type="http://schemas.openxmlformats.org/officeDocument/2006/relationships/hyperlink" Target="https://podminky.urs.cz/item/CS_URS_2021_02/113154232" TargetMode="External" /><Relationship Id="rId7" Type="http://schemas.openxmlformats.org/officeDocument/2006/relationships/hyperlink" Target="https://podminky.urs.cz/item/CS_URS_2021_02/115001101" TargetMode="External" /><Relationship Id="rId8" Type="http://schemas.openxmlformats.org/officeDocument/2006/relationships/hyperlink" Target="https://podminky.urs.cz/item/CS_URS_2021_02/115101202" TargetMode="External" /><Relationship Id="rId9" Type="http://schemas.openxmlformats.org/officeDocument/2006/relationships/hyperlink" Target="https://podminky.urs.cz/item/CS_URS_2021_02/115101302" TargetMode="External" /><Relationship Id="rId10" Type="http://schemas.openxmlformats.org/officeDocument/2006/relationships/hyperlink" Target="https://podminky.urs.cz/item/CS_URS_2021_02/119001422" TargetMode="External" /><Relationship Id="rId11" Type="http://schemas.openxmlformats.org/officeDocument/2006/relationships/hyperlink" Target="https://podminky.urs.cz/item/CS_URS_2021_02/121151113" TargetMode="External" /><Relationship Id="rId12" Type="http://schemas.openxmlformats.org/officeDocument/2006/relationships/hyperlink" Target="https://podminky.urs.cz/item/CS_URS_2021_02/132212212" TargetMode="External" /><Relationship Id="rId13" Type="http://schemas.openxmlformats.org/officeDocument/2006/relationships/hyperlink" Target="https://podminky.urs.cz/item/CS_URS_2021_02/132251401" TargetMode="External" /><Relationship Id="rId14" Type="http://schemas.openxmlformats.org/officeDocument/2006/relationships/hyperlink" Target="https://podminky.urs.cz/item/CS_URS_2021_02/132254204" TargetMode="External" /><Relationship Id="rId15" Type="http://schemas.openxmlformats.org/officeDocument/2006/relationships/hyperlink" Target="https://podminky.urs.cz/item/CS_URS_2021_02/132312212" TargetMode="External" /><Relationship Id="rId16" Type="http://schemas.openxmlformats.org/officeDocument/2006/relationships/hyperlink" Target="https://podminky.urs.cz/item/CS_URS_2021_02/132351401" TargetMode="External" /><Relationship Id="rId17" Type="http://schemas.openxmlformats.org/officeDocument/2006/relationships/hyperlink" Target="https://podminky.urs.cz/item/CS_URS_2021_02/132354204" TargetMode="External" /><Relationship Id="rId18" Type="http://schemas.openxmlformats.org/officeDocument/2006/relationships/hyperlink" Target="https://podminky.urs.cz/item/CS_URS_2021_02/139001101" TargetMode="External" /><Relationship Id="rId19" Type="http://schemas.openxmlformats.org/officeDocument/2006/relationships/hyperlink" Target="https://podminky.urs.cz/item/CS_URS_2021_02/151101101" TargetMode="External" /><Relationship Id="rId20" Type="http://schemas.openxmlformats.org/officeDocument/2006/relationships/hyperlink" Target="https://podminky.urs.cz/item/CS_URS_2021_02/151101111" TargetMode="External" /><Relationship Id="rId21" Type="http://schemas.openxmlformats.org/officeDocument/2006/relationships/hyperlink" Target="https://podminky.urs.cz/item/CS_URS_2021_02/162551108" TargetMode="External" /><Relationship Id="rId22" Type="http://schemas.openxmlformats.org/officeDocument/2006/relationships/hyperlink" Target="https://podminky.urs.cz/item/CS_URS_2021_02/162551128" TargetMode="External" /><Relationship Id="rId23" Type="http://schemas.openxmlformats.org/officeDocument/2006/relationships/hyperlink" Target="https://podminky.urs.cz/item/CS_URS_2021_02/162751117" TargetMode="External" /><Relationship Id="rId24" Type="http://schemas.openxmlformats.org/officeDocument/2006/relationships/hyperlink" Target="https://podminky.urs.cz/item/CS_URS_2021_02/162751119" TargetMode="External" /><Relationship Id="rId25" Type="http://schemas.openxmlformats.org/officeDocument/2006/relationships/hyperlink" Target="https://podminky.urs.cz/item/CS_URS_2021_02/162751137" TargetMode="External" /><Relationship Id="rId26" Type="http://schemas.openxmlformats.org/officeDocument/2006/relationships/hyperlink" Target="https://podminky.urs.cz/item/CS_URS_2021_02/162751139" TargetMode="External" /><Relationship Id="rId27" Type="http://schemas.openxmlformats.org/officeDocument/2006/relationships/hyperlink" Target="https://podminky.urs.cz/item/CS_URS_2021_02/167151101" TargetMode="External" /><Relationship Id="rId28" Type="http://schemas.openxmlformats.org/officeDocument/2006/relationships/hyperlink" Target="https://podminky.urs.cz/item/CS_URS_2021_02/167151102" TargetMode="External" /><Relationship Id="rId29" Type="http://schemas.openxmlformats.org/officeDocument/2006/relationships/hyperlink" Target="https://podminky.urs.cz/item/CS_URS_2021_02/171151111" TargetMode="External" /><Relationship Id="rId30" Type="http://schemas.openxmlformats.org/officeDocument/2006/relationships/hyperlink" Target="https://podminky.urs.cz/item/CS_URS_2021_02/171201231" TargetMode="External" /><Relationship Id="rId31" Type="http://schemas.openxmlformats.org/officeDocument/2006/relationships/hyperlink" Target="https://podminky.urs.cz/item/CS_URS_2021_02/171251201" TargetMode="External" /><Relationship Id="rId32" Type="http://schemas.openxmlformats.org/officeDocument/2006/relationships/hyperlink" Target="https://podminky.urs.cz/item/CS_URS_2021_02/172153102" TargetMode="External" /><Relationship Id="rId33" Type="http://schemas.openxmlformats.org/officeDocument/2006/relationships/hyperlink" Target="https://podminky.urs.cz/item/CS_URS_2021_02/174151101" TargetMode="External" /><Relationship Id="rId34" Type="http://schemas.openxmlformats.org/officeDocument/2006/relationships/hyperlink" Target="https://podminky.urs.cz/item/CS_URS_2021_02/175111101" TargetMode="External" /><Relationship Id="rId35" Type="http://schemas.openxmlformats.org/officeDocument/2006/relationships/hyperlink" Target="https://podminky.urs.cz/item/CS_URS_2021_02/175151101" TargetMode="External" /><Relationship Id="rId36" Type="http://schemas.openxmlformats.org/officeDocument/2006/relationships/hyperlink" Target="https://podminky.urs.cz/item/CS_URS_2021_02/181311103" TargetMode="External" /><Relationship Id="rId37" Type="http://schemas.openxmlformats.org/officeDocument/2006/relationships/hyperlink" Target="https://podminky.urs.cz/item/CS_URS_2021_02/181451131" TargetMode="External" /><Relationship Id="rId38" Type="http://schemas.openxmlformats.org/officeDocument/2006/relationships/hyperlink" Target="https://podminky.urs.cz/item/CS_URS_2021_02/181913111" TargetMode="External" /><Relationship Id="rId39" Type="http://schemas.openxmlformats.org/officeDocument/2006/relationships/hyperlink" Target="https://podminky.urs.cz/item/CS_URS_2021_02/181913112" TargetMode="External" /><Relationship Id="rId40" Type="http://schemas.openxmlformats.org/officeDocument/2006/relationships/hyperlink" Target="https://podminky.urs.cz/item/CS_URS_2021_02/184802111" TargetMode="External" /><Relationship Id="rId41" Type="http://schemas.openxmlformats.org/officeDocument/2006/relationships/hyperlink" Target="https://podminky.urs.cz/item/CS_URS_2021_02/184802611" TargetMode="External" /><Relationship Id="rId42" Type="http://schemas.openxmlformats.org/officeDocument/2006/relationships/hyperlink" Target="https://podminky.urs.cz/item/CS_URS_2021_02/451573111" TargetMode="External" /><Relationship Id="rId43" Type="http://schemas.openxmlformats.org/officeDocument/2006/relationships/hyperlink" Target="https://podminky.urs.cz/item/CS_URS_2021_02/462512161" TargetMode="External" /><Relationship Id="rId44" Type="http://schemas.openxmlformats.org/officeDocument/2006/relationships/hyperlink" Target="https://podminky.urs.cz/item/CS_URS_2021_02/564782111" TargetMode="External" /><Relationship Id="rId45" Type="http://schemas.openxmlformats.org/officeDocument/2006/relationships/hyperlink" Target="https://podminky.urs.cz/item/CS_URS_2021_02/564821112" TargetMode="External" /><Relationship Id="rId46" Type="http://schemas.openxmlformats.org/officeDocument/2006/relationships/hyperlink" Target="https://podminky.urs.cz/item/CS_URS_2021_02/564861111" TargetMode="External" /><Relationship Id="rId47" Type="http://schemas.openxmlformats.org/officeDocument/2006/relationships/hyperlink" Target="https://podminky.urs.cz/item/CS_URS_2021_02/565135111" TargetMode="External" /><Relationship Id="rId48" Type="http://schemas.openxmlformats.org/officeDocument/2006/relationships/hyperlink" Target="https://podminky.urs.cz/item/CS_URS_2021_02/577134111" TargetMode="External" /><Relationship Id="rId49" Type="http://schemas.openxmlformats.org/officeDocument/2006/relationships/hyperlink" Target="https://podminky.urs.cz/item/CS_URS_2021_02/857242122" TargetMode="External" /><Relationship Id="rId50" Type="http://schemas.openxmlformats.org/officeDocument/2006/relationships/hyperlink" Target="https://podminky.urs.cz/item/CS_URS_2021_02/857264122" TargetMode="External" /><Relationship Id="rId51" Type="http://schemas.openxmlformats.org/officeDocument/2006/relationships/hyperlink" Target="https://podminky.urs.cz/item/CS_URS_2021_02/871251141" TargetMode="External" /><Relationship Id="rId52" Type="http://schemas.openxmlformats.org/officeDocument/2006/relationships/hyperlink" Target="https://podminky.urs.cz/item/CS_URS_2021_02/871351142" TargetMode="External" /><Relationship Id="rId53" Type="http://schemas.openxmlformats.org/officeDocument/2006/relationships/hyperlink" Target="https://podminky.urs.cz/item/CS_URS_2021_02/871393121" TargetMode="External" /><Relationship Id="rId54" Type="http://schemas.openxmlformats.org/officeDocument/2006/relationships/hyperlink" Target="https://podminky.urs.cz/item/CS_URS_2021_02/871395811" TargetMode="External" /><Relationship Id="rId55" Type="http://schemas.openxmlformats.org/officeDocument/2006/relationships/hyperlink" Target="https://podminky.urs.cz/item/CS_URS_2021_02/877251101" TargetMode="External" /><Relationship Id="rId56" Type="http://schemas.openxmlformats.org/officeDocument/2006/relationships/hyperlink" Target="https://podminky.urs.cz/item/CS_URS_2021_02/877251110" TargetMode="External" /><Relationship Id="rId57" Type="http://schemas.openxmlformats.org/officeDocument/2006/relationships/hyperlink" Target="https://podminky.urs.cz/item/CS_URS_2021_02/891241112" TargetMode="External" /><Relationship Id="rId58" Type="http://schemas.openxmlformats.org/officeDocument/2006/relationships/hyperlink" Target="https://podminky.urs.cz/item/CS_URS_2021_02/891247112" TargetMode="External" /><Relationship Id="rId59" Type="http://schemas.openxmlformats.org/officeDocument/2006/relationships/hyperlink" Target="https://podminky.urs.cz/item/CS_URS_2021_02/891261112" TargetMode="External" /><Relationship Id="rId60" Type="http://schemas.openxmlformats.org/officeDocument/2006/relationships/hyperlink" Target="https://podminky.urs.cz/item/CS_URS_2021_02/892271111" TargetMode="External" /><Relationship Id="rId61" Type="http://schemas.openxmlformats.org/officeDocument/2006/relationships/hyperlink" Target="https://podminky.urs.cz/item/CS_URS_2021_02/892273122" TargetMode="External" /><Relationship Id="rId62" Type="http://schemas.openxmlformats.org/officeDocument/2006/relationships/hyperlink" Target="https://podminky.urs.cz/item/CS_URS_2021_02/892372111" TargetMode="External" /><Relationship Id="rId63" Type="http://schemas.openxmlformats.org/officeDocument/2006/relationships/hyperlink" Target="https://podminky.urs.cz/item/CS_URS_2021_02/899401112" TargetMode="External" /><Relationship Id="rId64" Type="http://schemas.openxmlformats.org/officeDocument/2006/relationships/hyperlink" Target="https://podminky.urs.cz/item/CS_URS_2021_02/899401113" TargetMode="External" /><Relationship Id="rId65" Type="http://schemas.openxmlformats.org/officeDocument/2006/relationships/hyperlink" Target="https://podminky.urs.cz/item/CS_URS_2021_02/899713111" TargetMode="External" /><Relationship Id="rId66" Type="http://schemas.openxmlformats.org/officeDocument/2006/relationships/hyperlink" Target="https://podminky.urs.cz/item/CS_URS_2021_02/899721111" TargetMode="External" /><Relationship Id="rId67" Type="http://schemas.openxmlformats.org/officeDocument/2006/relationships/hyperlink" Target="https://podminky.urs.cz/item/CS_URS_2021_02/899722111" TargetMode="External" /><Relationship Id="rId68" Type="http://schemas.openxmlformats.org/officeDocument/2006/relationships/hyperlink" Target="https://podminky.urs.cz/item/CS_URS_2021_02/919732211" TargetMode="External" /><Relationship Id="rId69" Type="http://schemas.openxmlformats.org/officeDocument/2006/relationships/hyperlink" Target="https://podminky.urs.cz/item/CS_URS_2021_02/997002511" TargetMode="External" /><Relationship Id="rId70" Type="http://schemas.openxmlformats.org/officeDocument/2006/relationships/hyperlink" Target="https://podminky.urs.cz/item/CS_URS_2021_02/997002519" TargetMode="External" /><Relationship Id="rId71" Type="http://schemas.openxmlformats.org/officeDocument/2006/relationships/hyperlink" Target="https://podminky.urs.cz/item/CS_URS_2021_02/997013871" TargetMode="External" /><Relationship Id="rId72" Type="http://schemas.openxmlformats.org/officeDocument/2006/relationships/hyperlink" Target="https://podminky.urs.cz/item/CS_URS_2021_02/997221873" TargetMode="External" /><Relationship Id="rId73" Type="http://schemas.openxmlformats.org/officeDocument/2006/relationships/hyperlink" Target="https://podminky.urs.cz/item/CS_URS_2021_02/997221875" TargetMode="External" /><Relationship Id="rId74" Type="http://schemas.openxmlformats.org/officeDocument/2006/relationships/hyperlink" Target="https://podminky.urs.cz/item/CS_URS_2021_02/998276101" TargetMode="External" /><Relationship Id="rId75"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1_02/113107122" TargetMode="External" /><Relationship Id="rId2" Type="http://schemas.openxmlformats.org/officeDocument/2006/relationships/hyperlink" Target="https://podminky.urs.cz/item/CS_URS_2021_02/113107123" TargetMode="External" /><Relationship Id="rId3" Type="http://schemas.openxmlformats.org/officeDocument/2006/relationships/hyperlink" Target="https://podminky.urs.cz/item/CS_URS_2021_02/113107221" TargetMode="External" /><Relationship Id="rId4" Type="http://schemas.openxmlformats.org/officeDocument/2006/relationships/hyperlink" Target="https://podminky.urs.cz/item/CS_URS_2021_02/113107222" TargetMode="External" /><Relationship Id="rId5" Type="http://schemas.openxmlformats.org/officeDocument/2006/relationships/hyperlink" Target="https://podminky.urs.cz/item/CS_URS_2021_02/113107223" TargetMode="External" /><Relationship Id="rId6" Type="http://schemas.openxmlformats.org/officeDocument/2006/relationships/hyperlink" Target="https://podminky.urs.cz/item/CS_URS_2021_02/113154123" TargetMode="External" /><Relationship Id="rId7" Type="http://schemas.openxmlformats.org/officeDocument/2006/relationships/hyperlink" Target="https://podminky.urs.cz/item/CS_URS_2021_02/113154232" TargetMode="External" /><Relationship Id="rId8" Type="http://schemas.openxmlformats.org/officeDocument/2006/relationships/hyperlink" Target="https://podminky.urs.cz/item/CS_URS_2021_02/113154234" TargetMode="External" /><Relationship Id="rId9" Type="http://schemas.openxmlformats.org/officeDocument/2006/relationships/hyperlink" Target="https://podminky.urs.cz/item/CS_URS_2021_02/113154333" TargetMode="External" /><Relationship Id="rId10" Type="http://schemas.openxmlformats.org/officeDocument/2006/relationships/hyperlink" Target="https://podminky.urs.cz/item/CS_URS_2021_02/115001101" TargetMode="External" /><Relationship Id="rId11" Type="http://schemas.openxmlformats.org/officeDocument/2006/relationships/hyperlink" Target="https://podminky.urs.cz/item/CS_URS_2021_02/115101202" TargetMode="External" /><Relationship Id="rId12" Type="http://schemas.openxmlformats.org/officeDocument/2006/relationships/hyperlink" Target="https://podminky.urs.cz/item/CS_URS_2021_02/115101302" TargetMode="External" /><Relationship Id="rId13" Type="http://schemas.openxmlformats.org/officeDocument/2006/relationships/hyperlink" Target="https://podminky.urs.cz/item/CS_URS_2021_02/119001422" TargetMode="External" /><Relationship Id="rId14" Type="http://schemas.openxmlformats.org/officeDocument/2006/relationships/hyperlink" Target="https://podminky.urs.cz/item/CS_URS_2021_02/121112003" TargetMode="External" /><Relationship Id="rId15" Type="http://schemas.openxmlformats.org/officeDocument/2006/relationships/hyperlink" Target="https://podminky.urs.cz/item/CS_URS_2021_02/131213102" TargetMode="External" /><Relationship Id="rId16" Type="http://schemas.openxmlformats.org/officeDocument/2006/relationships/hyperlink" Target="https://podminky.urs.cz/item/CS_URS_2021_02/131251102" TargetMode="External" /><Relationship Id="rId17" Type="http://schemas.openxmlformats.org/officeDocument/2006/relationships/hyperlink" Target="https://podminky.urs.cz/item/CS_URS_2021_02/131313102" TargetMode="External" /><Relationship Id="rId18" Type="http://schemas.openxmlformats.org/officeDocument/2006/relationships/hyperlink" Target="https://podminky.urs.cz/item/CS_URS_2021_02/131351103" TargetMode="External" /><Relationship Id="rId19" Type="http://schemas.openxmlformats.org/officeDocument/2006/relationships/hyperlink" Target="https://podminky.urs.cz/item/CS_URS_2021_02/132212212" TargetMode="External" /><Relationship Id="rId20" Type="http://schemas.openxmlformats.org/officeDocument/2006/relationships/hyperlink" Target="https://podminky.urs.cz/item/CS_URS_2021_02/132251401" TargetMode="External" /><Relationship Id="rId21" Type="http://schemas.openxmlformats.org/officeDocument/2006/relationships/hyperlink" Target="https://podminky.urs.cz/item/CS_URS_2021_02/132254204" TargetMode="External" /><Relationship Id="rId22" Type="http://schemas.openxmlformats.org/officeDocument/2006/relationships/hyperlink" Target="https://podminky.urs.cz/item/CS_URS_2021_02/132312212" TargetMode="External" /><Relationship Id="rId23" Type="http://schemas.openxmlformats.org/officeDocument/2006/relationships/hyperlink" Target="https://podminky.urs.cz/item/CS_URS_2021_02/132351401" TargetMode="External" /><Relationship Id="rId24" Type="http://schemas.openxmlformats.org/officeDocument/2006/relationships/hyperlink" Target="https://podminky.urs.cz/item/CS_URS_2021_02/132354204" TargetMode="External" /><Relationship Id="rId25" Type="http://schemas.openxmlformats.org/officeDocument/2006/relationships/hyperlink" Target="https://podminky.urs.cz/item/CS_URS_2021_02/139001101" TargetMode="External" /><Relationship Id="rId26" Type="http://schemas.openxmlformats.org/officeDocument/2006/relationships/hyperlink" Target="https://podminky.urs.cz/item/CS_URS_2021_02/151101101" TargetMode="External" /><Relationship Id="rId27" Type="http://schemas.openxmlformats.org/officeDocument/2006/relationships/hyperlink" Target="https://podminky.urs.cz/item/CS_URS_2021_02/151101111" TargetMode="External" /><Relationship Id="rId28" Type="http://schemas.openxmlformats.org/officeDocument/2006/relationships/hyperlink" Target="https://podminky.urs.cz/item/CS_URS_2021_02/162551108" TargetMode="External" /><Relationship Id="rId29" Type="http://schemas.openxmlformats.org/officeDocument/2006/relationships/hyperlink" Target="https://podminky.urs.cz/item/CS_URS_2021_02/162551128" TargetMode="External" /><Relationship Id="rId30" Type="http://schemas.openxmlformats.org/officeDocument/2006/relationships/hyperlink" Target="https://podminky.urs.cz/item/CS_URS_2021_02/162751117" TargetMode="External" /><Relationship Id="rId31" Type="http://schemas.openxmlformats.org/officeDocument/2006/relationships/hyperlink" Target="https://podminky.urs.cz/item/CS_URS_2021_02/162751119" TargetMode="External" /><Relationship Id="rId32" Type="http://schemas.openxmlformats.org/officeDocument/2006/relationships/hyperlink" Target="https://podminky.urs.cz/item/CS_URS_2021_02/162751137" TargetMode="External" /><Relationship Id="rId33" Type="http://schemas.openxmlformats.org/officeDocument/2006/relationships/hyperlink" Target="https://podminky.urs.cz/item/CS_URS_2021_02/162751139" TargetMode="External" /><Relationship Id="rId34" Type="http://schemas.openxmlformats.org/officeDocument/2006/relationships/hyperlink" Target="https://podminky.urs.cz/item/CS_URS_2021_02/167151101" TargetMode="External" /><Relationship Id="rId35" Type="http://schemas.openxmlformats.org/officeDocument/2006/relationships/hyperlink" Target="https://podminky.urs.cz/item/CS_URS_2021_02/167151102" TargetMode="External" /><Relationship Id="rId36" Type="http://schemas.openxmlformats.org/officeDocument/2006/relationships/hyperlink" Target="https://podminky.urs.cz/item/CS_URS_2021_02/171151111" TargetMode="External" /><Relationship Id="rId37" Type="http://schemas.openxmlformats.org/officeDocument/2006/relationships/hyperlink" Target="https://podminky.urs.cz/item/CS_URS_2021_02/171201231" TargetMode="External" /><Relationship Id="rId38" Type="http://schemas.openxmlformats.org/officeDocument/2006/relationships/hyperlink" Target="https://podminky.urs.cz/item/CS_URS_2021_02/171251201" TargetMode="External" /><Relationship Id="rId39" Type="http://schemas.openxmlformats.org/officeDocument/2006/relationships/hyperlink" Target="https://podminky.urs.cz/item/CS_URS_2021_02/172153102" TargetMode="External" /><Relationship Id="rId40" Type="http://schemas.openxmlformats.org/officeDocument/2006/relationships/hyperlink" Target="https://podminky.urs.cz/item/CS_URS_2021_02/174151101" TargetMode="External" /><Relationship Id="rId41" Type="http://schemas.openxmlformats.org/officeDocument/2006/relationships/hyperlink" Target="https://podminky.urs.cz/item/CS_URS_2021_02/175111101" TargetMode="External" /><Relationship Id="rId42" Type="http://schemas.openxmlformats.org/officeDocument/2006/relationships/hyperlink" Target="https://podminky.urs.cz/item/CS_URS_2021_02/175151101" TargetMode="External" /><Relationship Id="rId43" Type="http://schemas.openxmlformats.org/officeDocument/2006/relationships/hyperlink" Target="https://podminky.urs.cz/item/CS_URS_2021_02/181311103" TargetMode="External" /><Relationship Id="rId44" Type="http://schemas.openxmlformats.org/officeDocument/2006/relationships/hyperlink" Target="https://podminky.urs.cz/item/CS_URS_2021_02/181451131" TargetMode="External" /><Relationship Id="rId45" Type="http://schemas.openxmlformats.org/officeDocument/2006/relationships/hyperlink" Target="https://podminky.urs.cz/item/CS_URS_2021_02/181913111" TargetMode="External" /><Relationship Id="rId46" Type="http://schemas.openxmlformats.org/officeDocument/2006/relationships/hyperlink" Target="https://podminky.urs.cz/item/CS_URS_2021_02/181913112" TargetMode="External" /><Relationship Id="rId47" Type="http://schemas.openxmlformats.org/officeDocument/2006/relationships/hyperlink" Target="https://podminky.urs.cz/item/CS_URS_2021_02/184802111" TargetMode="External" /><Relationship Id="rId48" Type="http://schemas.openxmlformats.org/officeDocument/2006/relationships/hyperlink" Target="https://podminky.urs.cz/item/CS_URS_2021_02/184802611" TargetMode="External" /><Relationship Id="rId49" Type="http://schemas.openxmlformats.org/officeDocument/2006/relationships/hyperlink" Target="https://podminky.urs.cz/item/CS_URS_2021_02/451573111" TargetMode="External" /><Relationship Id="rId50" Type="http://schemas.openxmlformats.org/officeDocument/2006/relationships/hyperlink" Target="https://podminky.urs.cz/item/CS_URS_2021_02/462512161" TargetMode="External" /><Relationship Id="rId51" Type="http://schemas.openxmlformats.org/officeDocument/2006/relationships/hyperlink" Target="https://podminky.urs.cz/item/CS_URS_2021_02/564782111" TargetMode="External" /><Relationship Id="rId52" Type="http://schemas.openxmlformats.org/officeDocument/2006/relationships/hyperlink" Target="https://podminky.urs.cz/item/CS_URS_2021_02/564821112" TargetMode="External" /><Relationship Id="rId53" Type="http://schemas.openxmlformats.org/officeDocument/2006/relationships/hyperlink" Target="https://podminky.urs.cz/item/CS_URS_2021_02/564851111" TargetMode="External" /><Relationship Id="rId54" Type="http://schemas.openxmlformats.org/officeDocument/2006/relationships/hyperlink" Target="https://podminky.urs.cz/item/CS_URS_2021_02/564861111" TargetMode="External" /><Relationship Id="rId55" Type="http://schemas.openxmlformats.org/officeDocument/2006/relationships/hyperlink" Target="https://podminky.urs.cz/item/CS_URS_2021_02/565135111" TargetMode="External" /><Relationship Id="rId56" Type="http://schemas.openxmlformats.org/officeDocument/2006/relationships/hyperlink" Target="https://podminky.urs.cz/item/CS_URS_2021_02/577134111" TargetMode="External" /><Relationship Id="rId57" Type="http://schemas.openxmlformats.org/officeDocument/2006/relationships/hyperlink" Target="https://podminky.urs.cz/item/CS_URS_2021_02/577144111" TargetMode="External" /><Relationship Id="rId58" Type="http://schemas.openxmlformats.org/officeDocument/2006/relationships/hyperlink" Target="https://podminky.urs.cz/item/CS_URS_2021_02/577146111" TargetMode="External" /><Relationship Id="rId59" Type="http://schemas.openxmlformats.org/officeDocument/2006/relationships/hyperlink" Target="https://podminky.urs.cz/item/CS_URS_2021_02/857242122" TargetMode="External" /><Relationship Id="rId60" Type="http://schemas.openxmlformats.org/officeDocument/2006/relationships/hyperlink" Target="https://podminky.urs.cz/item/CS_URS_2021_02/857244122" TargetMode="External" /><Relationship Id="rId61" Type="http://schemas.openxmlformats.org/officeDocument/2006/relationships/hyperlink" Target="https://podminky.urs.cz/item/CS_URS_2021_02/871241141" TargetMode="External" /><Relationship Id="rId62" Type="http://schemas.openxmlformats.org/officeDocument/2006/relationships/hyperlink" Target="https://podminky.urs.cz/item/CS_URS_2021_02/871321141" TargetMode="External" /><Relationship Id="rId63" Type="http://schemas.openxmlformats.org/officeDocument/2006/relationships/hyperlink" Target="https://podminky.urs.cz/item/CS_URS_2021_02/871393121" TargetMode="External" /><Relationship Id="rId64" Type="http://schemas.openxmlformats.org/officeDocument/2006/relationships/hyperlink" Target="https://podminky.urs.cz/item/CS_URS_2021_02/871395811" TargetMode="External" /><Relationship Id="rId65" Type="http://schemas.openxmlformats.org/officeDocument/2006/relationships/hyperlink" Target="https://podminky.urs.cz/item/CS_URS_2021_02/877241101" TargetMode="External" /><Relationship Id="rId66" Type="http://schemas.openxmlformats.org/officeDocument/2006/relationships/hyperlink" Target="https://podminky.urs.cz/item/CS_URS_2021_02/877241110" TargetMode="External" /><Relationship Id="rId67" Type="http://schemas.openxmlformats.org/officeDocument/2006/relationships/hyperlink" Target="https://podminky.urs.cz/item/CS_URS_2021_02/877241113" TargetMode="External" /><Relationship Id="rId68" Type="http://schemas.openxmlformats.org/officeDocument/2006/relationships/hyperlink" Target="https://podminky.urs.cz/item/CS_URS_2021_02/877241118" TargetMode="External" /><Relationship Id="rId69" Type="http://schemas.openxmlformats.org/officeDocument/2006/relationships/hyperlink" Target="https://podminky.urs.cz/item/CS_URS_2021_02/891241112" TargetMode="External" /><Relationship Id="rId70" Type="http://schemas.openxmlformats.org/officeDocument/2006/relationships/hyperlink" Target="https://podminky.urs.cz/item/CS_URS_2021_02/891247112" TargetMode="External" /><Relationship Id="rId71" Type="http://schemas.openxmlformats.org/officeDocument/2006/relationships/hyperlink" Target="https://podminky.urs.cz/item/CS_URS_2021_02/891247212" TargetMode="External" /><Relationship Id="rId72" Type="http://schemas.openxmlformats.org/officeDocument/2006/relationships/hyperlink" Target="https://podminky.urs.cz/item/CS_URS_2021_02/892241111" TargetMode="External" /><Relationship Id="rId73" Type="http://schemas.openxmlformats.org/officeDocument/2006/relationships/hyperlink" Target="https://podminky.urs.cz/item/CS_URS_2021_02/892273122" TargetMode="External" /><Relationship Id="rId74" Type="http://schemas.openxmlformats.org/officeDocument/2006/relationships/hyperlink" Target="https://podminky.urs.cz/item/CS_URS_2021_02/892372111" TargetMode="External" /><Relationship Id="rId75" Type="http://schemas.openxmlformats.org/officeDocument/2006/relationships/hyperlink" Target="https://podminky.urs.cz/item/CS_URS_2021_02/899401112" TargetMode="External" /><Relationship Id="rId76" Type="http://schemas.openxmlformats.org/officeDocument/2006/relationships/hyperlink" Target="https://podminky.urs.cz/item/CS_URS_2021_02/899401113" TargetMode="External" /><Relationship Id="rId77" Type="http://schemas.openxmlformats.org/officeDocument/2006/relationships/hyperlink" Target="https://podminky.urs.cz/item/CS_URS_2021_02/899713111" TargetMode="External" /><Relationship Id="rId78" Type="http://schemas.openxmlformats.org/officeDocument/2006/relationships/hyperlink" Target="https://podminky.urs.cz/item/CS_URS_2021_02/899721111" TargetMode="External" /><Relationship Id="rId79" Type="http://schemas.openxmlformats.org/officeDocument/2006/relationships/hyperlink" Target="https://podminky.urs.cz/item/CS_URS_2021_02/899722111" TargetMode="External" /><Relationship Id="rId80" Type="http://schemas.openxmlformats.org/officeDocument/2006/relationships/hyperlink" Target="https://podminky.urs.cz/item/CS_URS_2021_02/899911102" TargetMode="External" /><Relationship Id="rId81" Type="http://schemas.openxmlformats.org/officeDocument/2006/relationships/hyperlink" Target="https://podminky.urs.cz/item/CS_URS_2021_02/919732211" TargetMode="External" /><Relationship Id="rId82" Type="http://schemas.openxmlformats.org/officeDocument/2006/relationships/hyperlink" Target="https://podminky.urs.cz/item/CS_URS_2021_02/997002511" TargetMode="External" /><Relationship Id="rId83" Type="http://schemas.openxmlformats.org/officeDocument/2006/relationships/hyperlink" Target="https://podminky.urs.cz/item/CS_URS_2021_02/997002519" TargetMode="External" /><Relationship Id="rId84" Type="http://schemas.openxmlformats.org/officeDocument/2006/relationships/hyperlink" Target="https://podminky.urs.cz/item/CS_URS_2021_02/997013871" TargetMode="External" /><Relationship Id="rId85" Type="http://schemas.openxmlformats.org/officeDocument/2006/relationships/hyperlink" Target="https://podminky.urs.cz/item/CS_URS_2021_02/997221873" TargetMode="External" /><Relationship Id="rId86" Type="http://schemas.openxmlformats.org/officeDocument/2006/relationships/hyperlink" Target="https://podminky.urs.cz/item/CS_URS_2021_02/997221875" TargetMode="External" /><Relationship Id="rId87" Type="http://schemas.openxmlformats.org/officeDocument/2006/relationships/hyperlink" Target="https://podminky.urs.cz/item/CS_URS_2021_02/998276101" TargetMode="External" /><Relationship Id="rId8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1_02/113107121" TargetMode="External" /><Relationship Id="rId2" Type="http://schemas.openxmlformats.org/officeDocument/2006/relationships/hyperlink" Target="https://podminky.urs.cz/item/CS_URS_2021_02/113107122" TargetMode="External" /><Relationship Id="rId3" Type="http://schemas.openxmlformats.org/officeDocument/2006/relationships/hyperlink" Target="https://podminky.urs.cz/item/CS_URS_2021_02/113107123" TargetMode="External" /><Relationship Id="rId4" Type="http://schemas.openxmlformats.org/officeDocument/2006/relationships/hyperlink" Target="https://podminky.urs.cz/item/CS_URS_2021_02/113107141" TargetMode="External" /><Relationship Id="rId5" Type="http://schemas.openxmlformats.org/officeDocument/2006/relationships/hyperlink" Target="https://podminky.urs.cz/item/CS_URS_2021_02/113107142" TargetMode="External" /><Relationship Id="rId6" Type="http://schemas.openxmlformats.org/officeDocument/2006/relationships/hyperlink" Target="https://podminky.urs.cz/item/CS_URS_2021_02/113107321" TargetMode="External" /><Relationship Id="rId7" Type="http://schemas.openxmlformats.org/officeDocument/2006/relationships/hyperlink" Target="https://podminky.urs.cz/item/CS_URS_2021_02/113107322" TargetMode="External" /><Relationship Id="rId8" Type="http://schemas.openxmlformats.org/officeDocument/2006/relationships/hyperlink" Target="https://podminky.urs.cz/item/CS_URS_2021_02/113107323" TargetMode="External" /><Relationship Id="rId9" Type="http://schemas.openxmlformats.org/officeDocument/2006/relationships/hyperlink" Target="https://podminky.urs.cz/item/CS_URS_2021_02/113107341" TargetMode="External" /><Relationship Id="rId10" Type="http://schemas.openxmlformats.org/officeDocument/2006/relationships/hyperlink" Target="https://podminky.urs.cz/item/CS_URS_2021_02/113107342" TargetMode="External" /><Relationship Id="rId11" Type="http://schemas.openxmlformats.org/officeDocument/2006/relationships/hyperlink" Target="https://podminky.urs.cz/item/CS_URS_2021_02/119001422" TargetMode="External" /><Relationship Id="rId12" Type="http://schemas.openxmlformats.org/officeDocument/2006/relationships/hyperlink" Target="https://podminky.urs.cz/item/CS_URS_2021_02/119003131" TargetMode="External" /><Relationship Id="rId13" Type="http://schemas.openxmlformats.org/officeDocument/2006/relationships/hyperlink" Target="https://podminky.urs.cz/item/CS_URS_2021_02/119003132" TargetMode="External" /><Relationship Id="rId14" Type="http://schemas.openxmlformats.org/officeDocument/2006/relationships/hyperlink" Target="https://podminky.urs.cz/item/CS_URS_2021_02/121112003" TargetMode="External" /><Relationship Id="rId15" Type="http://schemas.openxmlformats.org/officeDocument/2006/relationships/hyperlink" Target="https://podminky.urs.cz/item/CS_URS_2021_02/131213102" TargetMode="External" /><Relationship Id="rId16" Type="http://schemas.openxmlformats.org/officeDocument/2006/relationships/hyperlink" Target="https://podminky.urs.cz/item/CS_URS_2021_02/131251201" TargetMode="External" /><Relationship Id="rId17" Type="http://schemas.openxmlformats.org/officeDocument/2006/relationships/hyperlink" Target="https://podminky.urs.cz/item/CS_URS_2021_02/131313102" TargetMode="External" /><Relationship Id="rId18" Type="http://schemas.openxmlformats.org/officeDocument/2006/relationships/hyperlink" Target="https://podminky.urs.cz/item/CS_URS_2021_02/131351201" TargetMode="External" /><Relationship Id="rId19" Type="http://schemas.openxmlformats.org/officeDocument/2006/relationships/hyperlink" Target="https://podminky.urs.cz/item/CS_URS_2021_02/132212212" TargetMode="External" /><Relationship Id="rId20" Type="http://schemas.openxmlformats.org/officeDocument/2006/relationships/hyperlink" Target="https://podminky.urs.cz/item/CS_URS_2021_02/132254201" TargetMode="External" /><Relationship Id="rId21" Type="http://schemas.openxmlformats.org/officeDocument/2006/relationships/hyperlink" Target="https://podminky.urs.cz/item/CS_URS_2021_02/132312212" TargetMode="External" /><Relationship Id="rId22" Type="http://schemas.openxmlformats.org/officeDocument/2006/relationships/hyperlink" Target="https://podminky.urs.cz/item/CS_URS_2021_02/132354201" TargetMode="External" /><Relationship Id="rId23" Type="http://schemas.openxmlformats.org/officeDocument/2006/relationships/hyperlink" Target="https://podminky.urs.cz/item/CS_URS_2021_02/139001101" TargetMode="External" /><Relationship Id="rId24" Type="http://schemas.openxmlformats.org/officeDocument/2006/relationships/hyperlink" Target="https://podminky.urs.cz/item/CS_URS_2021_02/151101201" TargetMode="External" /><Relationship Id="rId25" Type="http://schemas.openxmlformats.org/officeDocument/2006/relationships/hyperlink" Target="https://podminky.urs.cz/item/CS_URS_2021_02/151101211" TargetMode="External" /><Relationship Id="rId26" Type="http://schemas.openxmlformats.org/officeDocument/2006/relationships/hyperlink" Target="https://podminky.urs.cz/item/CS_URS_2021_02/151101301" TargetMode="External" /><Relationship Id="rId27" Type="http://schemas.openxmlformats.org/officeDocument/2006/relationships/hyperlink" Target="https://podminky.urs.cz/item/CS_URS_2021_02/151101311" TargetMode="External" /><Relationship Id="rId28" Type="http://schemas.openxmlformats.org/officeDocument/2006/relationships/hyperlink" Target="https://podminky.urs.cz/item/CS_URS_2021_02/162551108" TargetMode="External" /><Relationship Id="rId29" Type="http://schemas.openxmlformats.org/officeDocument/2006/relationships/hyperlink" Target="https://podminky.urs.cz/item/CS_URS_2021_02/162551128" TargetMode="External" /><Relationship Id="rId30" Type="http://schemas.openxmlformats.org/officeDocument/2006/relationships/hyperlink" Target="https://podminky.urs.cz/item/CS_URS_2021_02/162751117" TargetMode="External" /><Relationship Id="rId31" Type="http://schemas.openxmlformats.org/officeDocument/2006/relationships/hyperlink" Target="https://podminky.urs.cz/item/CS_URS_2021_02/162751119" TargetMode="External" /><Relationship Id="rId32" Type="http://schemas.openxmlformats.org/officeDocument/2006/relationships/hyperlink" Target="https://podminky.urs.cz/item/CS_URS_2021_02/162751137" TargetMode="External" /><Relationship Id="rId33" Type="http://schemas.openxmlformats.org/officeDocument/2006/relationships/hyperlink" Target="https://podminky.urs.cz/item/CS_URS_2021_02/162751139" TargetMode="External" /><Relationship Id="rId34" Type="http://schemas.openxmlformats.org/officeDocument/2006/relationships/hyperlink" Target="https://podminky.urs.cz/item/CS_URS_2021_02/167151101" TargetMode="External" /><Relationship Id="rId35" Type="http://schemas.openxmlformats.org/officeDocument/2006/relationships/hyperlink" Target="https://podminky.urs.cz/item/CS_URS_2021_02/167151102" TargetMode="External" /><Relationship Id="rId36" Type="http://schemas.openxmlformats.org/officeDocument/2006/relationships/hyperlink" Target="https://podminky.urs.cz/item/CS_URS_2021_02/171151111" TargetMode="External" /><Relationship Id="rId37" Type="http://schemas.openxmlformats.org/officeDocument/2006/relationships/hyperlink" Target="https://podminky.urs.cz/item/CS_URS_2021_02/171201231" TargetMode="External" /><Relationship Id="rId38" Type="http://schemas.openxmlformats.org/officeDocument/2006/relationships/hyperlink" Target="https://podminky.urs.cz/item/CS_URS_2021_02/171251201" TargetMode="External" /><Relationship Id="rId39" Type="http://schemas.openxmlformats.org/officeDocument/2006/relationships/hyperlink" Target="https://podminky.urs.cz/item/CS_URS_2021_02/174151101" TargetMode="External" /><Relationship Id="rId40" Type="http://schemas.openxmlformats.org/officeDocument/2006/relationships/hyperlink" Target="https://podminky.urs.cz/item/CS_URS_2021_02/175111101" TargetMode="External" /><Relationship Id="rId41" Type="http://schemas.openxmlformats.org/officeDocument/2006/relationships/hyperlink" Target="https://podminky.urs.cz/item/CS_URS_2021_02/175151101" TargetMode="External" /><Relationship Id="rId42" Type="http://schemas.openxmlformats.org/officeDocument/2006/relationships/hyperlink" Target="https://podminky.urs.cz/item/CS_URS_2021_02/181311103" TargetMode="External" /><Relationship Id="rId43" Type="http://schemas.openxmlformats.org/officeDocument/2006/relationships/hyperlink" Target="https://podminky.urs.cz/item/CS_URS_2021_02/181451131" TargetMode="External" /><Relationship Id="rId44" Type="http://schemas.openxmlformats.org/officeDocument/2006/relationships/hyperlink" Target="https://podminky.urs.cz/item/CS_URS_2021_02/181913111" TargetMode="External" /><Relationship Id="rId45" Type="http://schemas.openxmlformats.org/officeDocument/2006/relationships/hyperlink" Target="https://podminky.urs.cz/item/CS_URS_2021_02/181913112" TargetMode="External" /><Relationship Id="rId46" Type="http://schemas.openxmlformats.org/officeDocument/2006/relationships/hyperlink" Target="https://podminky.urs.cz/item/CS_URS_2021_02/184802111" TargetMode="External" /><Relationship Id="rId47" Type="http://schemas.openxmlformats.org/officeDocument/2006/relationships/hyperlink" Target="https://podminky.urs.cz/item/CS_URS_2021_02/184802611" TargetMode="External" /><Relationship Id="rId48" Type="http://schemas.openxmlformats.org/officeDocument/2006/relationships/hyperlink" Target="https://podminky.urs.cz/item/CS_URS_2021_02/451541111" TargetMode="External" /><Relationship Id="rId49" Type="http://schemas.openxmlformats.org/officeDocument/2006/relationships/hyperlink" Target="https://podminky.urs.cz/item/CS_URS_2021_02/451573111" TargetMode="External" /><Relationship Id="rId50" Type="http://schemas.openxmlformats.org/officeDocument/2006/relationships/hyperlink" Target="https://podminky.urs.cz/item/CS_URS_2021_02/452311141" TargetMode="External" /><Relationship Id="rId51" Type="http://schemas.openxmlformats.org/officeDocument/2006/relationships/hyperlink" Target="https://podminky.urs.cz/item/CS_URS_2021_02/564782111" TargetMode="External" /><Relationship Id="rId52" Type="http://schemas.openxmlformats.org/officeDocument/2006/relationships/hyperlink" Target="https://podminky.urs.cz/item/CS_URS_2021_02/564821112" TargetMode="External" /><Relationship Id="rId53" Type="http://schemas.openxmlformats.org/officeDocument/2006/relationships/hyperlink" Target="https://podminky.urs.cz/item/CS_URS_2021_02/564851111" TargetMode="External" /><Relationship Id="rId54" Type="http://schemas.openxmlformats.org/officeDocument/2006/relationships/hyperlink" Target="https://podminky.urs.cz/item/CS_URS_2021_02/564861111" TargetMode="External" /><Relationship Id="rId55" Type="http://schemas.openxmlformats.org/officeDocument/2006/relationships/hyperlink" Target="https://podminky.urs.cz/item/CS_URS_2021_02/565135111" TargetMode="External" /><Relationship Id="rId56" Type="http://schemas.openxmlformats.org/officeDocument/2006/relationships/hyperlink" Target="https://podminky.urs.cz/item/CS_URS_2021_02/577134111" TargetMode="External" /><Relationship Id="rId57" Type="http://schemas.openxmlformats.org/officeDocument/2006/relationships/hyperlink" Target="https://podminky.urs.cz/item/CS_URS_2021_02/577144111" TargetMode="External" /><Relationship Id="rId58" Type="http://schemas.openxmlformats.org/officeDocument/2006/relationships/hyperlink" Target="https://podminky.urs.cz/item/CS_URS_2021_02/577146111" TargetMode="External" /><Relationship Id="rId59" Type="http://schemas.openxmlformats.org/officeDocument/2006/relationships/hyperlink" Target="https://podminky.urs.cz/item/CS_URS_2021_02/871161141" TargetMode="External" /><Relationship Id="rId60" Type="http://schemas.openxmlformats.org/officeDocument/2006/relationships/hyperlink" Target="https://podminky.urs.cz/item/CS_URS_2021_02/877161118" TargetMode="External" /><Relationship Id="rId61" Type="http://schemas.openxmlformats.org/officeDocument/2006/relationships/hyperlink" Target="https://podminky.urs.cz/item/CS_URS_2021_02/891249111" TargetMode="External" /><Relationship Id="rId62" Type="http://schemas.openxmlformats.org/officeDocument/2006/relationships/hyperlink" Target="https://podminky.urs.cz/item/CS_URS_2021_02/892241111" TargetMode="External" /><Relationship Id="rId63" Type="http://schemas.openxmlformats.org/officeDocument/2006/relationships/hyperlink" Target="https://podminky.urs.cz/item/CS_URS_2021_02/892372111" TargetMode="External" /><Relationship Id="rId64" Type="http://schemas.openxmlformats.org/officeDocument/2006/relationships/hyperlink" Target="https://podminky.urs.cz/item/CS_URS_2021_02/899401112" TargetMode="External" /><Relationship Id="rId65" Type="http://schemas.openxmlformats.org/officeDocument/2006/relationships/hyperlink" Target="https://podminky.urs.cz/item/CS_URS_2021_02/899713111" TargetMode="External" /><Relationship Id="rId66" Type="http://schemas.openxmlformats.org/officeDocument/2006/relationships/hyperlink" Target="https://podminky.urs.cz/item/CS_URS_2021_02/899721111" TargetMode="External" /><Relationship Id="rId67" Type="http://schemas.openxmlformats.org/officeDocument/2006/relationships/hyperlink" Target="https://podminky.urs.cz/item/CS_URS_2021_02/899722111" TargetMode="External" /><Relationship Id="rId68" Type="http://schemas.openxmlformats.org/officeDocument/2006/relationships/hyperlink" Target="https://podminky.urs.cz/item/CS_URS_2021_02/919732211" TargetMode="External" /><Relationship Id="rId69" Type="http://schemas.openxmlformats.org/officeDocument/2006/relationships/hyperlink" Target="https://podminky.urs.cz/item/CS_URS_2021_02/997002511" TargetMode="External" /><Relationship Id="rId70" Type="http://schemas.openxmlformats.org/officeDocument/2006/relationships/hyperlink" Target="https://podminky.urs.cz/item/CS_URS_2021_02/997002519" TargetMode="External" /><Relationship Id="rId71" Type="http://schemas.openxmlformats.org/officeDocument/2006/relationships/hyperlink" Target="https://podminky.urs.cz/item/CS_URS_2021_02/997221873" TargetMode="External" /><Relationship Id="rId72" Type="http://schemas.openxmlformats.org/officeDocument/2006/relationships/hyperlink" Target="https://podminky.urs.cz/item/CS_URS_2021_02/997221875" TargetMode="External" /><Relationship Id="rId73" Type="http://schemas.openxmlformats.org/officeDocument/2006/relationships/hyperlink" Target="https://podminky.urs.cz/item/CS_URS_2021_02/998276101" TargetMode="External" /><Relationship Id="rId74"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1_02/121151113" TargetMode="External" /><Relationship Id="rId2" Type="http://schemas.openxmlformats.org/officeDocument/2006/relationships/hyperlink" Target="https://podminky.urs.cz/item/CS_URS_2021_02/131313102" TargetMode="External" /><Relationship Id="rId3" Type="http://schemas.openxmlformats.org/officeDocument/2006/relationships/hyperlink" Target="https://podminky.urs.cz/item/CS_URS_2021_02/131351104" TargetMode="External" /><Relationship Id="rId4" Type="http://schemas.openxmlformats.org/officeDocument/2006/relationships/hyperlink" Target="https://podminky.urs.cz/item/CS_URS_2021_02/131413102" TargetMode="External" /><Relationship Id="rId5" Type="http://schemas.openxmlformats.org/officeDocument/2006/relationships/hyperlink" Target="https://podminky.urs.cz/item/CS_URS_2021_02/131451104" TargetMode="External" /><Relationship Id="rId6" Type="http://schemas.openxmlformats.org/officeDocument/2006/relationships/hyperlink" Target="https://podminky.urs.cz/item/CS_URS_2021_02/131551104" TargetMode="External" /><Relationship Id="rId7" Type="http://schemas.openxmlformats.org/officeDocument/2006/relationships/hyperlink" Target="https://podminky.urs.cz/item/CS_URS_2021_02/138511101" TargetMode="External" /><Relationship Id="rId8" Type="http://schemas.openxmlformats.org/officeDocument/2006/relationships/hyperlink" Target="https://podminky.urs.cz/item/CS_URS_2021_02/139001101" TargetMode="External" /><Relationship Id="rId9" Type="http://schemas.openxmlformats.org/officeDocument/2006/relationships/hyperlink" Target="https://podminky.urs.cz/item/CS_URS_2021_02/162351103" TargetMode="External" /><Relationship Id="rId10" Type="http://schemas.openxmlformats.org/officeDocument/2006/relationships/hyperlink" Target="https://podminky.urs.cz/item/CS_URS_2021_02/162551108" TargetMode="External" /><Relationship Id="rId11" Type="http://schemas.openxmlformats.org/officeDocument/2006/relationships/hyperlink" Target="https://podminky.urs.cz/item/CS_URS_2021_02/162551128" TargetMode="External" /><Relationship Id="rId12" Type="http://schemas.openxmlformats.org/officeDocument/2006/relationships/hyperlink" Target="https://podminky.urs.cz/item/CS_URS_2021_02/162751137" TargetMode="External" /><Relationship Id="rId13" Type="http://schemas.openxmlformats.org/officeDocument/2006/relationships/hyperlink" Target="https://podminky.urs.cz/item/CS_URS_2021_02/162751139" TargetMode="External" /><Relationship Id="rId14" Type="http://schemas.openxmlformats.org/officeDocument/2006/relationships/hyperlink" Target="https://podminky.urs.cz/item/CS_URS_2021_02/162751157" TargetMode="External" /><Relationship Id="rId15" Type="http://schemas.openxmlformats.org/officeDocument/2006/relationships/hyperlink" Target="https://podminky.urs.cz/item/CS_URS_2021_02/162751159" TargetMode="External" /><Relationship Id="rId16" Type="http://schemas.openxmlformats.org/officeDocument/2006/relationships/hyperlink" Target="https://podminky.urs.cz/item/CS_URS_2021_02/167151101" TargetMode="External" /><Relationship Id="rId17" Type="http://schemas.openxmlformats.org/officeDocument/2006/relationships/hyperlink" Target="https://podminky.urs.cz/item/CS_URS_2021_02/167151102" TargetMode="External" /><Relationship Id="rId18" Type="http://schemas.openxmlformats.org/officeDocument/2006/relationships/hyperlink" Target="https://podminky.urs.cz/item/CS_URS_2021_02/167151103" TargetMode="External" /><Relationship Id="rId19" Type="http://schemas.openxmlformats.org/officeDocument/2006/relationships/hyperlink" Target="https://podminky.urs.cz/item/CS_URS_2021_02/171151111" TargetMode="External" /><Relationship Id="rId20" Type="http://schemas.openxmlformats.org/officeDocument/2006/relationships/hyperlink" Target="https://podminky.urs.cz/item/CS_URS_2021_02/171201231" TargetMode="External" /><Relationship Id="rId21" Type="http://schemas.openxmlformats.org/officeDocument/2006/relationships/hyperlink" Target="https://podminky.urs.cz/item/CS_URS_2021_02/171251201" TargetMode="External" /><Relationship Id="rId22" Type="http://schemas.openxmlformats.org/officeDocument/2006/relationships/hyperlink" Target="https://podminky.urs.cz/item/CS_URS_2021_02/174151101" TargetMode="External" /><Relationship Id="rId23" Type="http://schemas.openxmlformats.org/officeDocument/2006/relationships/hyperlink" Target="https://podminky.urs.cz/item/CS_URS_2021_02/181913112" TargetMode="External" /><Relationship Id="rId24" Type="http://schemas.openxmlformats.org/officeDocument/2006/relationships/hyperlink" Target="https://podminky.urs.cz/item/CS_URS_2021_02/211571121" TargetMode="External" /><Relationship Id="rId25" Type="http://schemas.openxmlformats.org/officeDocument/2006/relationships/hyperlink" Target="https://podminky.urs.cz/item/CS_URS_2021_02/212752501" TargetMode="External" /><Relationship Id="rId26" Type="http://schemas.openxmlformats.org/officeDocument/2006/relationships/hyperlink" Target="https://podminky.urs.cz/item/CS_URS_2021_02/271542211" TargetMode="External" /><Relationship Id="rId27"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1_02/119001422" TargetMode="External" /><Relationship Id="rId2" Type="http://schemas.openxmlformats.org/officeDocument/2006/relationships/hyperlink" Target="https://podminky.urs.cz/item/CS_URS_2021_02/121112003" TargetMode="External" /><Relationship Id="rId3" Type="http://schemas.openxmlformats.org/officeDocument/2006/relationships/hyperlink" Target="https://podminky.urs.cz/item/CS_URS_2021_02/131213102" TargetMode="External" /><Relationship Id="rId4" Type="http://schemas.openxmlformats.org/officeDocument/2006/relationships/hyperlink" Target="https://podminky.urs.cz/item/CS_URS_2021_02/131251102" TargetMode="External" /><Relationship Id="rId5" Type="http://schemas.openxmlformats.org/officeDocument/2006/relationships/hyperlink" Target="https://podminky.urs.cz/item/CS_URS_2021_02/131313102" TargetMode="External" /><Relationship Id="rId6" Type="http://schemas.openxmlformats.org/officeDocument/2006/relationships/hyperlink" Target="https://podminky.urs.cz/item/CS_URS_2021_02/131351103" TargetMode="External" /><Relationship Id="rId7" Type="http://schemas.openxmlformats.org/officeDocument/2006/relationships/hyperlink" Target="https://podminky.urs.cz/item/CS_URS_2021_02/131413102" TargetMode="External" /><Relationship Id="rId8" Type="http://schemas.openxmlformats.org/officeDocument/2006/relationships/hyperlink" Target="https://podminky.urs.cz/item/CS_URS_2021_02/131451100" TargetMode="External" /><Relationship Id="rId9" Type="http://schemas.openxmlformats.org/officeDocument/2006/relationships/hyperlink" Target="https://podminky.urs.cz/item/CS_URS_2021_02/131551101" TargetMode="External" /><Relationship Id="rId10" Type="http://schemas.openxmlformats.org/officeDocument/2006/relationships/hyperlink" Target="https://podminky.urs.cz/item/CS_URS_2021_02/132212212" TargetMode="External" /><Relationship Id="rId11" Type="http://schemas.openxmlformats.org/officeDocument/2006/relationships/hyperlink" Target="https://podminky.urs.cz/item/CS_URS_2021_02/132254201" TargetMode="External" /><Relationship Id="rId12" Type="http://schemas.openxmlformats.org/officeDocument/2006/relationships/hyperlink" Target="https://podminky.urs.cz/item/CS_URS_2021_02/132312212" TargetMode="External" /><Relationship Id="rId13" Type="http://schemas.openxmlformats.org/officeDocument/2006/relationships/hyperlink" Target="https://podminky.urs.cz/item/CS_URS_2021_02/132354201" TargetMode="External" /><Relationship Id="rId14" Type="http://schemas.openxmlformats.org/officeDocument/2006/relationships/hyperlink" Target="https://podminky.urs.cz/item/CS_URS_2021_02/132412212" TargetMode="External" /><Relationship Id="rId15" Type="http://schemas.openxmlformats.org/officeDocument/2006/relationships/hyperlink" Target="https://podminky.urs.cz/item/CS_URS_2021_02/132454201" TargetMode="External" /><Relationship Id="rId16" Type="http://schemas.openxmlformats.org/officeDocument/2006/relationships/hyperlink" Target="https://podminky.urs.cz/item/CS_URS_2021_02/132554201" TargetMode="External" /><Relationship Id="rId17" Type="http://schemas.openxmlformats.org/officeDocument/2006/relationships/hyperlink" Target="https://podminky.urs.cz/item/CS_URS_2021_02/133212012" TargetMode="External" /><Relationship Id="rId18" Type="http://schemas.openxmlformats.org/officeDocument/2006/relationships/hyperlink" Target="https://podminky.urs.cz/item/CS_URS_2021_02/133251101" TargetMode="External" /><Relationship Id="rId19" Type="http://schemas.openxmlformats.org/officeDocument/2006/relationships/hyperlink" Target="https://podminky.urs.cz/item/CS_URS_2021_02/133312012" TargetMode="External" /><Relationship Id="rId20" Type="http://schemas.openxmlformats.org/officeDocument/2006/relationships/hyperlink" Target="https://podminky.urs.cz/item/CS_URS_2021_02/133351102" TargetMode="External" /><Relationship Id="rId21" Type="http://schemas.openxmlformats.org/officeDocument/2006/relationships/hyperlink" Target="https://podminky.urs.cz/item/CS_URS_2021_02/133412012" TargetMode="External" /><Relationship Id="rId22" Type="http://schemas.openxmlformats.org/officeDocument/2006/relationships/hyperlink" Target="https://podminky.urs.cz/item/CS_URS_2021_02/133451101" TargetMode="External" /><Relationship Id="rId23" Type="http://schemas.openxmlformats.org/officeDocument/2006/relationships/hyperlink" Target="https://podminky.urs.cz/item/CS_URS_2021_02/133551101" TargetMode="External" /><Relationship Id="rId24" Type="http://schemas.openxmlformats.org/officeDocument/2006/relationships/hyperlink" Target="https://podminky.urs.cz/item/CS_URS_2021_02/138511101" TargetMode="External" /><Relationship Id="rId25" Type="http://schemas.openxmlformats.org/officeDocument/2006/relationships/hyperlink" Target="https://podminky.urs.cz/item/CS_URS_2021_02/138511201" TargetMode="External" /><Relationship Id="rId26" Type="http://schemas.openxmlformats.org/officeDocument/2006/relationships/hyperlink" Target="https://podminky.urs.cz/item/CS_URS_2021_02/138511301" TargetMode="External" /><Relationship Id="rId27" Type="http://schemas.openxmlformats.org/officeDocument/2006/relationships/hyperlink" Target="https://podminky.urs.cz/item/CS_URS_2021_02/139001101" TargetMode="External" /><Relationship Id="rId28" Type="http://schemas.openxmlformats.org/officeDocument/2006/relationships/hyperlink" Target="https://podminky.urs.cz/item/CS_URS_2021_02/151101101" TargetMode="External" /><Relationship Id="rId29" Type="http://schemas.openxmlformats.org/officeDocument/2006/relationships/hyperlink" Target="https://podminky.urs.cz/item/CS_URS_2021_02/151101102" TargetMode="External" /><Relationship Id="rId30" Type="http://schemas.openxmlformats.org/officeDocument/2006/relationships/hyperlink" Target="https://podminky.urs.cz/item/CS_URS_2021_02/151101111" TargetMode="External" /><Relationship Id="rId31" Type="http://schemas.openxmlformats.org/officeDocument/2006/relationships/hyperlink" Target="https://podminky.urs.cz/item/CS_URS_2021_02/151101112" TargetMode="External" /><Relationship Id="rId32" Type="http://schemas.openxmlformats.org/officeDocument/2006/relationships/hyperlink" Target="https://podminky.urs.cz/item/CS_URS_2021_02/162551108" TargetMode="External" /><Relationship Id="rId33" Type="http://schemas.openxmlformats.org/officeDocument/2006/relationships/hyperlink" Target="https://podminky.urs.cz/item/CS_URS_2021_02/162551128" TargetMode="External" /><Relationship Id="rId34" Type="http://schemas.openxmlformats.org/officeDocument/2006/relationships/hyperlink" Target="https://podminky.urs.cz/item/CS_URS_2021_02/162751117" TargetMode="External" /><Relationship Id="rId35" Type="http://schemas.openxmlformats.org/officeDocument/2006/relationships/hyperlink" Target="https://podminky.urs.cz/item/CS_URS_2021_02/162751119" TargetMode="External" /><Relationship Id="rId36" Type="http://schemas.openxmlformats.org/officeDocument/2006/relationships/hyperlink" Target="https://podminky.urs.cz/item/CS_URS_2021_02/162751137" TargetMode="External" /><Relationship Id="rId37" Type="http://schemas.openxmlformats.org/officeDocument/2006/relationships/hyperlink" Target="https://podminky.urs.cz/item/CS_URS_2021_02/162751139" TargetMode="External" /><Relationship Id="rId38" Type="http://schemas.openxmlformats.org/officeDocument/2006/relationships/hyperlink" Target="https://podminky.urs.cz/item/CS_URS_2021_02/162751157" TargetMode="External" /><Relationship Id="rId39" Type="http://schemas.openxmlformats.org/officeDocument/2006/relationships/hyperlink" Target="https://podminky.urs.cz/item/CS_URS_2021_02/162751159" TargetMode="External" /><Relationship Id="rId40" Type="http://schemas.openxmlformats.org/officeDocument/2006/relationships/hyperlink" Target="https://podminky.urs.cz/item/CS_URS_2021_02/167151101" TargetMode="External" /><Relationship Id="rId41" Type="http://schemas.openxmlformats.org/officeDocument/2006/relationships/hyperlink" Target="https://podminky.urs.cz/item/CS_URS_2021_02/167151102" TargetMode="External" /><Relationship Id="rId42" Type="http://schemas.openxmlformats.org/officeDocument/2006/relationships/hyperlink" Target="https://podminky.urs.cz/item/CS_URS_2021_02/171151111" TargetMode="External" /><Relationship Id="rId43" Type="http://schemas.openxmlformats.org/officeDocument/2006/relationships/hyperlink" Target="https://podminky.urs.cz/item/CS_URS_2021_02/171201231" TargetMode="External" /><Relationship Id="rId44" Type="http://schemas.openxmlformats.org/officeDocument/2006/relationships/hyperlink" Target="https://podminky.urs.cz/item/CS_URS_2021_02/171251201" TargetMode="External" /><Relationship Id="rId45" Type="http://schemas.openxmlformats.org/officeDocument/2006/relationships/hyperlink" Target="https://podminky.urs.cz/item/CS_URS_2021_02/174151101" TargetMode="External" /><Relationship Id="rId46" Type="http://schemas.openxmlformats.org/officeDocument/2006/relationships/hyperlink" Target="https://podminky.urs.cz/item/CS_URS_2021_02/175111101" TargetMode="External" /><Relationship Id="rId47" Type="http://schemas.openxmlformats.org/officeDocument/2006/relationships/hyperlink" Target="https://podminky.urs.cz/item/CS_URS_2021_02/175151101" TargetMode="External" /><Relationship Id="rId48" Type="http://schemas.openxmlformats.org/officeDocument/2006/relationships/hyperlink" Target="https://podminky.urs.cz/item/CS_URS_2021_02/181311103" TargetMode="External" /><Relationship Id="rId49" Type="http://schemas.openxmlformats.org/officeDocument/2006/relationships/hyperlink" Target="https://podminky.urs.cz/item/CS_URS_2021_02/181451131" TargetMode="External" /><Relationship Id="rId50" Type="http://schemas.openxmlformats.org/officeDocument/2006/relationships/hyperlink" Target="https://podminky.urs.cz/item/CS_URS_2021_02/181913111" TargetMode="External" /><Relationship Id="rId51" Type="http://schemas.openxmlformats.org/officeDocument/2006/relationships/hyperlink" Target="https://podminky.urs.cz/item/CS_URS_2021_02/184802111" TargetMode="External" /><Relationship Id="rId52" Type="http://schemas.openxmlformats.org/officeDocument/2006/relationships/hyperlink" Target="https://podminky.urs.cz/item/CS_URS_2021_02/184802611" TargetMode="External" /><Relationship Id="rId53" Type="http://schemas.openxmlformats.org/officeDocument/2006/relationships/hyperlink" Target="https://podminky.urs.cz/item/CS_URS_2021_02/211521111" TargetMode="External" /><Relationship Id="rId54" Type="http://schemas.openxmlformats.org/officeDocument/2006/relationships/hyperlink" Target="https://podminky.urs.cz/item/CS_URS_2021_02/211531111" TargetMode="External" /><Relationship Id="rId55" Type="http://schemas.openxmlformats.org/officeDocument/2006/relationships/hyperlink" Target="https://podminky.urs.cz/item/CS_URS_2021_02/211571121" TargetMode="External" /><Relationship Id="rId56" Type="http://schemas.openxmlformats.org/officeDocument/2006/relationships/hyperlink" Target="https://podminky.urs.cz/item/CS_URS_2021_02/211971110" TargetMode="External" /><Relationship Id="rId57" Type="http://schemas.openxmlformats.org/officeDocument/2006/relationships/hyperlink" Target="https://podminky.urs.cz/item/CS_URS_2021_02/212750103" TargetMode="External" /><Relationship Id="rId58" Type="http://schemas.openxmlformats.org/officeDocument/2006/relationships/hyperlink" Target="https://podminky.urs.cz/item/CS_URS_2021_02/359901211" TargetMode="External" /><Relationship Id="rId59" Type="http://schemas.openxmlformats.org/officeDocument/2006/relationships/hyperlink" Target="https://podminky.urs.cz/item/CS_URS_2021_02/359901212" TargetMode="External" /><Relationship Id="rId60" Type="http://schemas.openxmlformats.org/officeDocument/2006/relationships/hyperlink" Target="https://podminky.urs.cz/item/CS_URS_2021_02/451541111" TargetMode="External" /><Relationship Id="rId61" Type="http://schemas.openxmlformats.org/officeDocument/2006/relationships/hyperlink" Target="https://podminky.urs.cz/item/CS_URS_2021_02/451573111" TargetMode="External" /><Relationship Id="rId62" Type="http://schemas.openxmlformats.org/officeDocument/2006/relationships/hyperlink" Target="https://podminky.urs.cz/item/CS_URS_2021_02/452311131" TargetMode="External" /><Relationship Id="rId63" Type="http://schemas.openxmlformats.org/officeDocument/2006/relationships/hyperlink" Target="https://podminky.urs.cz/item/CS_URS_2021_02/457311114" TargetMode="External" /><Relationship Id="rId64" Type="http://schemas.openxmlformats.org/officeDocument/2006/relationships/hyperlink" Target="https://podminky.urs.cz/item/CS_URS_2021_02/857231151" TargetMode="External" /><Relationship Id="rId65" Type="http://schemas.openxmlformats.org/officeDocument/2006/relationships/hyperlink" Target="https://podminky.urs.cz/item/CS_URS_2021_02/871324201" TargetMode="External" /><Relationship Id="rId66" Type="http://schemas.openxmlformats.org/officeDocument/2006/relationships/hyperlink" Target="https://podminky.urs.cz/item/CS_URS_2021_02/871353121" TargetMode="External" /><Relationship Id="rId67" Type="http://schemas.openxmlformats.org/officeDocument/2006/relationships/hyperlink" Target="https://podminky.urs.cz/item/CS_URS_2021_02/891312421" TargetMode="External" /><Relationship Id="rId68" Type="http://schemas.openxmlformats.org/officeDocument/2006/relationships/hyperlink" Target="https://podminky.urs.cz/item/CS_URS_2021_02/892312121" TargetMode="External" /><Relationship Id="rId69" Type="http://schemas.openxmlformats.org/officeDocument/2006/relationships/hyperlink" Target="https://podminky.urs.cz/item/CS_URS_2021_02/894411311" TargetMode="External" /><Relationship Id="rId70" Type="http://schemas.openxmlformats.org/officeDocument/2006/relationships/hyperlink" Target="https://podminky.urs.cz/item/CS_URS_2021_02/894412411" TargetMode="External" /><Relationship Id="rId71" Type="http://schemas.openxmlformats.org/officeDocument/2006/relationships/hyperlink" Target="https://podminky.urs.cz/item/CS_URS_2021_02/894414111" TargetMode="External" /><Relationship Id="rId72" Type="http://schemas.openxmlformats.org/officeDocument/2006/relationships/hyperlink" Target="https://podminky.urs.cz/item/CS_URS_2021_02/899311111" TargetMode="External" /><Relationship Id="rId73" Type="http://schemas.openxmlformats.org/officeDocument/2006/relationships/hyperlink" Target="https://podminky.urs.cz/item/CS_URS_2021_02/899311114" TargetMode="External" /><Relationship Id="rId74" Type="http://schemas.openxmlformats.org/officeDocument/2006/relationships/hyperlink" Target="https://podminky.urs.cz/item/CS_URS_2021_02/899722111" TargetMode="External" /><Relationship Id="rId75" Type="http://schemas.openxmlformats.org/officeDocument/2006/relationships/hyperlink" Target="https://podminky.urs.cz/item/CS_URS_2021_02/998276101" TargetMode="External" /><Relationship Id="rId76"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1_02/122252203" TargetMode="External" /><Relationship Id="rId2" Type="http://schemas.openxmlformats.org/officeDocument/2006/relationships/hyperlink" Target="https://podminky.urs.cz/item/CS_URS_2021_02/162751117" TargetMode="External" /><Relationship Id="rId3" Type="http://schemas.openxmlformats.org/officeDocument/2006/relationships/hyperlink" Target="https://podminky.urs.cz/item/CS_URS_2021_02/162751119" TargetMode="External" /><Relationship Id="rId4" Type="http://schemas.openxmlformats.org/officeDocument/2006/relationships/hyperlink" Target="https://podminky.urs.cz/item/CS_URS_2021_02/171201231" TargetMode="External" /><Relationship Id="rId5" Type="http://schemas.openxmlformats.org/officeDocument/2006/relationships/hyperlink" Target="https://podminky.urs.cz/item/CS_URS_2021_02/171251201" TargetMode="External" /><Relationship Id="rId6" Type="http://schemas.openxmlformats.org/officeDocument/2006/relationships/hyperlink" Target="https://podminky.urs.cz/item/CS_URS_2021_02/181913112" TargetMode="External" /><Relationship Id="rId7" Type="http://schemas.openxmlformats.org/officeDocument/2006/relationships/hyperlink" Target="https://podminky.urs.cz/item/CS_URS_2021_02/564752111" TargetMode="External" /><Relationship Id="rId8" Type="http://schemas.openxmlformats.org/officeDocument/2006/relationships/hyperlink" Target="https://podminky.urs.cz/item/CS_URS_2021_02/564851111" TargetMode="External" /><Relationship Id="rId9" Type="http://schemas.openxmlformats.org/officeDocument/2006/relationships/hyperlink" Target="https://podminky.urs.cz/item/CS_URS_2021_02/571907113" TargetMode="External" /><Relationship Id="rId10" Type="http://schemas.openxmlformats.org/officeDocument/2006/relationships/hyperlink" Target="https://podminky.urs.cz/item/CS_URS_2021_02/998225111" TargetMode="External" /><Relationship Id="rId11" Type="http://schemas.openxmlformats.org/officeDocument/2006/relationships/hyperlink" Target="https://podminky.urs.cz/item/CS_URS_2021_02/998225191" TargetMode="External" /><Relationship Id="rId12"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1_02/131111359" TargetMode="External" /><Relationship Id="rId2" Type="http://schemas.openxmlformats.org/officeDocument/2006/relationships/hyperlink" Target="https://podminky.urs.cz/item/CS_URS_2021_02/162751117" TargetMode="External" /><Relationship Id="rId3" Type="http://schemas.openxmlformats.org/officeDocument/2006/relationships/hyperlink" Target="https://podminky.urs.cz/item/CS_URS_2021_02/162751119" TargetMode="External" /><Relationship Id="rId4" Type="http://schemas.openxmlformats.org/officeDocument/2006/relationships/hyperlink" Target="https://podminky.urs.cz/item/CS_URS_2021_02/167111101" TargetMode="External" /><Relationship Id="rId5" Type="http://schemas.openxmlformats.org/officeDocument/2006/relationships/hyperlink" Target="https://podminky.urs.cz/item/CS_URS_2021_02/171201231" TargetMode="External" /><Relationship Id="rId6" Type="http://schemas.openxmlformats.org/officeDocument/2006/relationships/hyperlink" Target="https://podminky.urs.cz/item/CS_URS_2021_02/338171123" TargetMode="External" /><Relationship Id="rId7" Type="http://schemas.openxmlformats.org/officeDocument/2006/relationships/hyperlink" Target="https://podminky.urs.cz/item/CS_URS_2021_02/338171125" TargetMode="External" /><Relationship Id="rId8" Type="http://schemas.openxmlformats.org/officeDocument/2006/relationships/hyperlink" Target="https://podminky.urs.cz/item/CS_URS_2021_02/348101250" TargetMode="External" /><Relationship Id="rId9" Type="http://schemas.openxmlformats.org/officeDocument/2006/relationships/hyperlink" Target="https://podminky.urs.cz/item/CS_URS_2021_02/348121221" TargetMode="External" /><Relationship Id="rId10" Type="http://schemas.openxmlformats.org/officeDocument/2006/relationships/hyperlink" Target="https://podminky.urs.cz/item/CS_URS_2021_02/348401130" TargetMode="External" /><Relationship Id="rId11" Type="http://schemas.openxmlformats.org/officeDocument/2006/relationships/hyperlink" Target="https://podminky.urs.cz/item/CS_URS_2021_02/998232110" TargetMode="External" /><Relationship Id="rId12"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1_02/113107122" TargetMode="External" /><Relationship Id="rId2" Type="http://schemas.openxmlformats.org/officeDocument/2006/relationships/hyperlink" Target="https://podminky.urs.cz/item/CS_URS_2021_02/113107123" TargetMode="External" /><Relationship Id="rId3" Type="http://schemas.openxmlformats.org/officeDocument/2006/relationships/hyperlink" Target="https://podminky.urs.cz/item/CS_URS_2021_02/113107221" TargetMode="External" /><Relationship Id="rId4" Type="http://schemas.openxmlformats.org/officeDocument/2006/relationships/hyperlink" Target="https://podminky.urs.cz/item/CS_URS_2021_02/113107222" TargetMode="External" /><Relationship Id="rId5" Type="http://schemas.openxmlformats.org/officeDocument/2006/relationships/hyperlink" Target="https://podminky.urs.cz/item/CS_URS_2021_02/113107223" TargetMode="External" /><Relationship Id="rId6" Type="http://schemas.openxmlformats.org/officeDocument/2006/relationships/hyperlink" Target="https://podminky.urs.cz/item/CS_URS_2021_02/113154123" TargetMode="External" /><Relationship Id="rId7" Type="http://schemas.openxmlformats.org/officeDocument/2006/relationships/hyperlink" Target="https://podminky.urs.cz/item/CS_URS_2021_02/113154232" TargetMode="External" /><Relationship Id="rId8" Type="http://schemas.openxmlformats.org/officeDocument/2006/relationships/hyperlink" Target="https://podminky.urs.cz/item/CS_URS_2021_02/113154234" TargetMode="External" /><Relationship Id="rId9" Type="http://schemas.openxmlformats.org/officeDocument/2006/relationships/hyperlink" Target="https://podminky.urs.cz/item/CS_URS_2021_02/113154333" TargetMode="External" /><Relationship Id="rId10" Type="http://schemas.openxmlformats.org/officeDocument/2006/relationships/hyperlink" Target="https://podminky.urs.cz/item/CS_URS_2021_02/115001101" TargetMode="External" /><Relationship Id="rId11" Type="http://schemas.openxmlformats.org/officeDocument/2006/relationships/hyperlink" Target="https://podminky.urs.cz/item/CS_URS_2021_02/115101202" TargetMode="External" /><Relationship Id="rId12" Type="http://schemas.openxmlformats.org/officeDocument/2006/relationships/hyperlink" Target="https://podminky.urs.cz/item/CS_URS_2021_02/115101302" TargetMode="External" /><Relationship Id="rId13" Type="http://schemas.openxmlformats.org/officeDocument/2006/relationships/hyperlink" Target="https://podminky.urs.cz/item/CS_URS_2021_02/119001422" TargetMode="External" /><Relationship Id="rId14" Type="http://schemas.openxmlformats.org/officeDocument/2006/relationships/hyperlink" Target="https://podminky.urs.cz/item/CS_URS_2021_02/121112003" TargetMode="External" /><Relationship Id="rId15" Type="http://schemas.openxmlformats.org/officeDocument/2006/relationships/hyperlink" Target="https://podminky.urs.cz/item/CS_URS_2021_02/132212212" TargetMode="External" /><Relationship Id="rId16" Type="http://schemas.openxmlformats.org/officeDocument/2006/relationships/hyperlink" Target="https://podminky.urs.cz/item/CS_URS_2021_02/132251401" TargetMode="External" /><Relationship Id="rId17" Type="http://schemas.openxmlformats.org/officeDocument/2006/relationships/hyperlink" Target="https://podminky.urs.cz/item/CS_URS_2021_02/132254204" TargetMode="External" /><Relationship Id="rId18" Type="http://schemas.openxmlformats.org/officeDocument/2006/relationships/hyperlink" Target="https://podminky.urs.cz/item/CS_URS_2021_02/132312212" TargetMode="External" /><Relationship Id="rId19" Type="http://schemas.openxmlformats.org/officeDocument/2006/relationships/hyperlink" Target="https://podminky.urs.cz/item/CS_URS_2021_02/132351401" TargetMode="External" /><Relationship Id="rId20" Type="http://schemas.openxmlformats.org/officeDocument/2006/relationships/hyperlink" Target="https://podminky.urs.cz/item/CS_URS_2021_02/132354204" TargetMode="External" /><Relationship Id="rId21" Type="http://schemas.openxmlformats.org/officeDocument/2006/relationships/hyperlink" Target="https://podminky.urs.cz/item/CS_URS_2021_02/132412212" TargetMode="External" /><Relationship Id="rId22" Type="http://schemas.openxmlformats.org/officeDocument/2006/relationships/hyperlink" Target="https://podminky.urs.cz/item/CS_URS_2021_02/132454204" TargetMode="External" /><Relationship Id="rId23" Type="http://schemas.openxmlformats.org/officeDocument/2006/relationships/hyperlink" Target="https://podminky.urs.cz/item/CS_URS_2021_02/132554204" TargetMode="External" /><Relationship Id="rId24" Type="http://schemas.openxmlformats.org/officeDocument/2006/relationships/hyperlink" Target="https://podminky.urs.cz/item/CS_URS_2021_02/133212012" TargetMode="External" /><Relationship Id="rId25" Type="http://schemas.openxmlformats.org/officeDocument/2006/relationships/hyperlink" Target="https://podminky.urs.cz/item/CS_URS_2021_02/133251102" TargetMode="External" /><Relationship Id="rId26" Type="http://schemas.openxmlformats.org/officeDocument/2006/relationships/hyperlink" Target="https://podminky.urs.cz/item/CS_URS_2021_02/133312012" TargetMode="External" /><Relationship Id="rId27" Type="http://schemas.openxmlformats.org/officeDocument/2006/relationships/hyperlink" Target="https://podminky.urs.cz/item/CS_URS_2021_02/133351102" TargetMode="External" /><Relationship Id="rId28" Type="http://schemas.openxmlformats.org/officeDocument/2006/relationships/hyperlink" Target="https://podminky.urs.cz/item/CS_URS_2021_02/133412012" TargetMode="External" /><Relationship Id="rId29" Type="http://schemas.openxmlformats.org/officeDocument/2006/relationships/hyperlink" Target="https://podminky.urs.cz/item/CS_URS_2021_02/133451102" TargetMode="External" /><Relationship Id="rId30" Type="http://schemas.openxmlformats.org/officeDocument/2006/relationships/hyperlink" Target="https://podminky.urs.cz/item/CS_URS_2021_02/133551102" TargetMode="External" /><Relationship Id="rId31" Type="http://schemas.openxmlformats.org/officeDocument/2006/relationships/hyperlink" Target="https://podminky.urs.cz/item/CS_URS_2021_02/138511201" TargetMode="External" /><Relationship Id="rId32" Type="http://schemas.openxmlformats.org/officeDocument/2006/relationships/hyperlink" Target="https://podminky.urs.cz/item/CS_URS_2021_02/138511301" TargetMode="External" /><Relationship Id="rId33" Type="http://schemas.openxmlformats.org/officeDocument/2006/relationships/hyperlink" Target="https://podminky.urs.cz/item/CS_URS_2021_02/139001101" TargetMode="External" /><Relationship Id="rId34" Type="http://schemas.openxmlformats.org/officeDocument/2006/relationships/hyperlink" Target="https://podminky.urs.cz/item/CS_URS_2021_02/151101101" TargetMode="External" /><Relationship Id="rId35" Type="http://schemas.openxmlformats.org/officeDocument/2006/relationships/hyperlink" Target="https://podminky.urs.cz/item/CS_URS_2021_02/151101102" TargetMode="External" /><Relationship Id="rId36" Type="http://schemas.openxmlformats.org/officeDocument/2006/relationships/hyperlink" Target="https://podminky.urs.cz/item/CS_URS_2021_02/151101103" TargetMode="External" /><Relationship Id="rId37" Type="http://schemas.openxmlformats.org/officeDocument/2006/relationships/hyperlink" Target="https://podminky.urs.cz/item/CS_URS_2021_02/151101111" TargetMode="External" /><Relationship Id="rId38" Type="http://schemas.openxmlformats.org/officeDocument/2006/relationships/hyperlink" Target="https://podminky.urs.cz/item/CS_URS_2021_02/151101112" TargetMode="External" /><Relationship Id="rId39" Type="http://schemas.openxmlformats.org/officeDocument/2006/relationships/hyperlink" Target="https://podminky.urs.cz/item/CS_URS_2021_02/151101113" TargetMode="External" /><Relationship Id="rId40" Type="http://schemas.openxmlformats.org/officeDocument/2006/relationships/hyperlink" Target="https://podminky.urs.cz/item/CS_URS_2021_02/151101201" TargetMode="External" /><Relationship Id="rId41" Type="http://schemas.openxmlformats.org/officeDocument/2006/relationships/hyperlink" Target="https://podminky.urs.cz/item/CS_URS_2021_02/151101211" TargetMode="External" /><Relationship Id="rId42" Type="http://schemas.openxmlformats.org/officeDocument/2006/relationships/hyperlink" Target="https://podminky.urs.cz/item/CS_URS_2021_02/151101301" TargetMode="External" /><Relationship Id="rId43" Type="http://schemas.openxmlformats.org/officeDocument/2006/relationships/hyperlink" Target="https://podminky.urs.cz/item/CS_URS_2021_02/151101311" TargetMode="External" /><Relationship Id="rId44" Type="http://schemas.openxmlformats.org/officeDocument/2006/relationships/hyperlink" Target="https://podminky.urs.cz/item/CS_URS_2021_02/151401501" TargetMode="External" /><Relationship Id="rId45" Type="http://schemas.openxmlformats.org/officeDocument/2006/relationships/hyperlink" Target="https://podminky.urs.cz/item/CS_URS_2021_02/162551108" TargetMode="External" /><Relationship Id="rId46" Type="http://schemas.openxmlformats.org/officeDocument/2006/relationships/hyperlink" Target="https://podminky.urs.cz/item/CS_URS_2021_02/162551128" TargetMode="External" /><Relationship Id="rId47" Type="http://schemas.openxmlformats.org/officeDocument/2006/relationships/hyperlink" Target="https://podminky.urs.cz/item/CS_URS_2021_02/162751117" TargetMode="External" /><Relationship Id="rId48" Type="http://schemas.openxmlformats.org/officeDocument/2006/relationships/hyperlink" Target="https://podminky.urs.cz/item/CS_URS_2021_02/162751119" TargetMode="External" /><Relationship Id="rId49" Type="http://schemas.openxmlformats.org/officeDocument/2006/relationships/hyperlink" Target="https://podminky.urs.cz/item/CS_URS_2021_02/162751137" TargetMode="External" /><Relationship Id="rId50" Type="http://schemas.openxmlformats.org/officeDocument/2006/relationships/hyperlink" Target="https://podminky.urs.cz/item/CS_URS_2021_02/162751139" TargetMode="External" /><Relationship Id="rId51" Type="http://schemas.openxmlformats.org/officeDocument/2006/relationships/hyperlink" Target="https://podminky.urs.cz/item/CS_URS_2021_02/162751157" TargetMode="External" /><Relationship Id="rId52" Type="http://schemas.openxmlformats.org/officeDocument/2006/relationships/hyperlink" Target="https://podminky.urs.cz/item/CS_URS_2021_02/162751159" TargetMode="External" /><Relationship Id="rId53" Type="http://schemas.openxmlformats.org/officeDocument/2006/relationships/hyperlink" Target="https://podminky.urs.cz/item/CS_URS_2021_02/167151101" TargetMode="External" /><Relationship Id="rId54" Type="http://schemas.openxmlformats.org/officeDocument/2006/relationships/hyperlink" Target="https://podminky.urs.cz/item/CS_URS_2021_02/167151102" TargetMode="External" /><Relationship Id="rId55" Type="http://schemas.openxmlformats.org/officeDocument/2006/relationships/hyperlink" Target="https://podminky.urs.cz/item/CS_URS_2021_02/171151111" TargetMode="External" /><Relationship Id="rId56" Type="http://schemas.openxmlformats.org/officeDocument/2006/relationships/hyperlink" Target="https://podminky.urs.cz/item/CS_URS_2021_02/171201231" TargetMode="External" /><Relationship Id="rId57" Type="http://schemas.openxmlformats.org/officeDocument/2006/relationships/hyperlink" Target="https://podminky.urs.cz/item/CS_URS_2021_02/171251201" TargetMode="External" /><Relationship Id="rId58" Type="http://schemas.openxmlformats.org/officeDocument/2006/relationships/hyperlink" Target="https://podminky.urs.cz/item/CS_URS_2021_02/172153102" TargetMode="External" /><Relationship Id="rId59" Type="http://schemas.openxmlformats.org/officeDocument/2006/relationships/hyperlink" Target="https://podminky.urs.cz/item/CS_URS_2021_02/174151101" TargetMode="External" /><Relationship Id="rId60" Type="http://schemas.openxmlformats.org/officeDocument/2006/relationships/hyperlink" Target="https://podminky.urs.cz/item/CS_URS_2021_02/175111101" TargetMode="External" /><Relationship Id="rId61" Type="http://schemas.openxmlformats.org/officeDocument/2006/relationships/hyperlink" Target="https://podminky.urs.cz/item/CS_URS_2021_02/175151101" TargetMode="External" /><Relationship Id="rId62" Type="http://schemas.openxmlformats.org/officeDocument/2006/relationships/hyperlink" Target="https://podminky.urs.cz/item/CS_URS_2021_02/181311103" TargetMode="External" /><Relationship Id="rId63" Type="http://schemas.openxmlformats.org/officeDocument/2006/relationships/hyperlink" Target="https://podminky.urs.cz/item/CS_URS_2021_02/181451131" TargetMode="External" /><Relationship Id="rId64" Type="http://schemas.openxmlformats.org/officeDocument/2006/relationships/hyperlink" Target="https://podminky.urs.cz/item/CS_URS_2021_02/181913111" TargetMode="External" /><Relationship Id="rId65" Type="http://schemas.openxmlformats.org/officeDocument/2006/relationships/hyperlink" Target="https://podminky.urs.cz/item/CS_URS_2021_02/181913112" TargetMode="External" /><Relationship Id="rId66" Type="http://schemas.openxmlformats.org/officeDocument/2006/relationships/hyperlink" Target="https://podminky.urs.cz/item/CS_URS_2021_02/184802111" TargetMode="External" /><Relationship Id="rId67" Type="http://schemas.openxmlformats.org/officeDocument/2006/relationships/hyperlink" Target="https://podminky.urs.cz/item/CS_URS_2021_02/184802611" TargetMode="External" /><Relationship Id="rId68" Type="http://schemas.openxmlformats.org/officeDocument/2006/relationships/hyperlink" Target="https://podminky.urs.cz/item/CS_URS_2021_02/359901211" TargetMode="External" /><Relationship Id="rId69" Type="http://schemas.openxmlformats.org/officeDocument/2006/relationships/hyperlink" Target="https://podminky.urs.cz/item/CS_URS_2021_02/359901212" TargetMode="External" /><Relationship Id="rId70" Type="http://schemas.openxmlformats.org/officeDocument/2006/relationships/hyperlink" Target="https://podminky.urs.cz/item/CS_URS_2021_02/451573111" TargetMode="External" /><Relationship Id="rId71" Type="http://schemas.openxmlformats.org/officeDocument/2006/relationships/hyperlink" Target="https://podminky.urs.cz/item/CS_URS_2021_02/452311131" TargetMode="External" /><Relationship Id="rId72" Type="http://schemas.openxmlformats.org/officeDocument/2006/relationships/hyperlink" Target="https://podminky.urs.cz/item/CS_URS_2021_02/462512161" TargetMode="External" /><Relationship Id="rId73" Type="http://schemas.openxmlformats.org/officeDocument/2006/relationships/hyperlink" Target="https://podminky.urs.cz/item/CS_URS_2021_02/564782111" TargetMode="External" /><Relationship Id="rId74" Type="http://schemas.openxmlformats.org/officeDocument/2006/relationships/hyperlink" Target="https://podminky.urs.cz/item/CS_URS_2021_02/564821112" TargetMode="External" /><Relationship Id="rId75" Type="http://schemas.openxmlformats.org/officeDocument/2006/relationships/hyperlink" Target="https://podminky.urs.cz/item/CS_URS_2021_02/564851111" TargetMode="External" /><Relationship Id="rId76" Type="http://schemas.openxmlformats.org/officeDocument/2006/relationships/hyperlink" Target="https://podminky.urs.cz/item/CS_URS_2021_02/564861111" TargetMode="External" /><Relationship Id="rId77" Type="http://schemas.openxmlformats.org/officeDocument/2006/relationships/hyperlink" Target="https://podminky.urs.cz/item/CS_URS_2021_02/565135111" TargetMode="External" /><Relationship Id="rId78" Type="http://schemas.openxmlformats.org/officeDocument/2006/relationships/hyperlink" Target="https://podminky.urs.cz/item/CS_URS_2021_02/577134111" TargetMode="External" /><Relationship Id="rId79" Type="http://schemas.openxmlformats.org/officeDocument/2006/relationships/hyperlink" Target="https://podminky.urs.cz/item/CS_URS_2021_02/577144111" TargetMode="External" /><Relationship Id="rId80" Type="http://schemas.openxmlformats.org/officeDocument/2006/relationships/hyperlink" Target="https://podminky.urs.cz/item/CS_URS_2021_02/577146111" TargetMode="External" /><Relationship Id="rId81" Type="http://schemas.openxmlformats.org/officeDocument/2006/relationships/hyperlink" Target="https://podminky.urs.cz/item/CS_URS_2021_02/871375241" TargetMode="External" /><Relationship Id="rId82" Type="http://schemas.openxmlformats.org/officeDocument/2006/relationships/hyperlink" Target="https://podminky.urs.cz/item/CS_URS_2021_02/871445811" TargetMode="External" /><Relationship Id="rId83" Type="http://schemas.openxmlformats.org/officeDocument/2006/relationships/hyperlink" Target="https://podminky.urs.cz/item/CS_URS_2021_02/877375211" TargetMode="External" /><Relationship Id="rId84" Type="http://schemas.openxmlformats.org/officeDocument/2006/relationships/hyperlink" Target="https://podminky.urs.cz/item/CS_URS_2021_02/892372121" TargetMode="External" /><Relationship Id="rId85" Type="http://schemas.openxmlformats.org/officeDocument/2006/relationships/hyperlink" Target="https://podminky.urs.cz/item/CS_URS_2021_02/899311112" TargetMode="External" /><Relationship Id="rId86" Type="http://schemas.openxmlformats.org/officeDocument/2006/relationships/hyperlink" Target="https://podminky.urs.cz/item/CS_URS_2021_02/899311114" TargetMode="External" /><Relationship Id="rId87" Type="http://schemas.openxmlformats.org/officeDocument/2006/relationships/hyperlink" Target="https://podminky.urs.cz/item/CS_URS_2021_02/899713111" TargetMode="External" /><Relationship Id="rId88" Type="http://schemas.openxmlformats.org/officeDocument/2006/relationships/hyperlink" Target="https://podminky.urs.cz/item/CS_URS_2021_02/899722114" TargetMode="External" /><Relationship Id="rId89" Type="http://schemas.openxmlformats.org/officeDocument/2006/relationships/hyperlink" Target="https://podminky.urs.cz/item/CS_URS_2021_02/899911110" TargetMode="External" /><Relationship Id="rId90" Type="http://schemas.openxmlformats.org/officeDocument/2006/relationships/hyperlink" Target="https://podminky.urs.cz/item/CS_URS_2021_02/919732211" TargetMode="External" /><Relationship Id="rId91" Type="http://schemas.openxmlformats.org/officeDocument/2006/relationships/hyperlink" Target="https://podminky.urs.cz/item/CS_URS_2021_02/997002511" TargetMode="External" /><Relationship Id="rId92" Type="http://schemas.openxmlformats.org/officeDocument/2006/relationships/hyperlink" Target="https://podminky.urs.cz/item/CS_URS_2021_02/997002519" TargetMode="External" /><Relationship Id="rId93" Type="http://schemas.openxmlformats.org/officeDocument/2006/relationships/hyperlink" Target="https://podminky.urs.cz/item/CS_URS_2021_02/997013871" TargetMode="External" /><Relationship Id="rId94" Type="http://schemas.openxmlformats.org/officeDocument/2006/relationships/hyperlink" Target="https://podminky.urs.cz/item/CS_URS_2021_02/997221873" TargetMode="External" /><Relationship Id="rId95" Type="http://schemas.openxmlformats.org/officeDocument/2006/relationships/hyperlink" Target="https://podminky.urs.cz/item/CS_URS_2021_02/997221875" TargetMode="External" /><Relationship Id="rId96" Type="http://schemas.openxmlformats.org/officeDocument/2006/relationships/hyperlink" Target="https://podminky.urs.cz/item/CS_URS_2021_02/998276101" TargetMode="External" /><Relationship Id="rId97"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1_02/113107122" TargetMode="External" /><Relationship Id="rId2" Type="http://schemas.openxmlformats.org/officeDocument/2006/relationships/hyperlink" Target="https://podminky.urs.cz/item/CS_URS_2021_02/113107123" TargetMode="External" /><Relationship Id="rId3" Type="http://schemas.openxmlformats.org/officeDocument/2006/relationships/hyperlink" Target="https://podminky.urs.cz/item/CS_URS_2021_02/113107141" TargetMode="External" /><Relationship Id="rId4" Type="http://schemas.openxmlformats.org/officeDocument/2006/relationships/hyperlink" Target="https://podminky.urs.cz/item/CS_URS_2021_02/113107142" TargetMode="External" /><Relationship Id="rId5" Type="http://schemas.openxmlformats.org/officeDocument/2006/relationships/hyperlink" Target="https://podminky.urs.cz/item/CS_URS_2021_02/113107321" TargetMode="External" /><Relationship Id="rId6" Type="http://schemas.openxmlformats.org/officeDocument/2006/relationships/hyperlink" Target="https://podminky.urs.cz/item/CS_URS_2021_02/113107322" TargetMode="External" /><Relationship Id="rId7" Type="http://schemas.openxmlformats.org/officeDocument/2006/relationships/hyperlink" Target="https://podminky.urs.cz/item/CS_URS_2021_02/113107323" TargetMode="External" /><Relationship Id="rId8" Type="http://schemas.openxmlformats.org/officeDocument/2006/relationships/hyperlink" Target="https://podminky.urs.cz/item/CS_URS_2021_02/113107341" TargetMode="External" /><Relationship Id="rId9" Type="http://schemas.openxmlformats.org/officeDocument/2006/relationships/hyperlink" Target="https://podminky.urs.cz/item/CS_URS_2021_02/113107342" TargetMode="External" /><Relationship Id="rId10" Type="http://schemas.openxmlformats.org/officeDocument/2006/relationships/hyperlink" Target="https://podminky.urs.cz/item/CS_URS_2021_02/119001422" TargetMode="External" /><Relationship Id="rId11" Type="http://schemas.openxmlformats.org/officeDocument/2006/relationships/hyperlink" Target="https://podminky.urs.cz/item/CS_URS_2021_02/121112003" TargetMode="External" /><Relationship Id="rId12" Type="http://schemas.openxmlformats.org/officeDocument/2006/relationships/hyperlink" Target="https://podminky.urs.cz/item/CS_URS_2021_02/132212212" TargetMode="External" /><Relationship Id="rId13" Type="http://schemas.openxmlformats.org/officeDocument/2006/relationships/hyperlink" Target="https://podminky.urs.cz/item/CS_URS_2021_02/132254201" TargetMode="External" /><Relationship Id="rId14" Type="http://schemas.openxmlformats.org/officeDocument/2006/relationships/hyperlink" Target="https://podminky.urs.cz/item/CS_URS_2021_02/132312212" TargetMode="External" /><Relationship Id="rId15" Type="http://schemas.openxmlformats.org/officeDocument/2006/relationships/hyperlink" Target="https://podminky.urs.cz/item/CS_URS_2021_02/132354201" TargetMode="External" /><Relationship Id="rId16" Type="http://schemas.openxmlformats.org/officeDocument/2006/relationships/hyperlink" Target="https://podminky.urs.cz/item/CS_URS_2021_02/132412212" TargetMode="External" /><Relationship Id="rId17" Type="http://schemas.openxmlformats.org/officeDocument/2006/relationships/hyperlink" Target="https://podminky.urs.cz/item/CS_URS_2021_02/132454201" TargetMode="External" /><Relationship Id="rId18" Type="http://schemas.openxmlformats.org/officeDocument/2006/relationships/hyperlink" Target="https://podminky.urs.cz/item/CS_URS_2021_02/132554201" TargetMode="External" /><Relationship Id="rId19" Type="http://schemas.openxmlformats.org/officeDocument/2006/relationships/hyperlink" Target="https://podminky.urs.cz/item/CS_URS_2021_02/138511201" TargetMode="External" /><Relationship Id="rId20" Type="http://schemas.openxmlformats.org/officeDocument/2006/relationships/hyperlink" Target="https://podminky.urs.cz/item/CS_URS_2021_02/139001101" TargetMode="External" /><Relationship Id="rId21" Type="http://schemas.openxmlformats.org/officeDocument/2006/relationships/hyperlink" Target="https://podminky.urs.cz/item/CS_URS_2021_02/151101101" TargetMode="External" /><Relationship Id="rId22" Type="http://schemas.openxmlformats.org/officeDocument/2006/relationships/hyperlink" Target="https://podminky.urs.cz/item/CS_URS_2021_02/151101102" TargetMode="External" /><Relationship Id="rId23" Type="http://schemas.openxmlformats.org/officeDocument/2006/relationships/hyperlink" Target="https://podminky.urs.cz/item/CS_URS_2021_02/151101111" TargetMode="External" /><Relationship Id="rId24" Type="http://schemas.openxmlformats.org/officeDocument/2006/relationships/hyperlink" Target="https://podminky.urs.cz/item/CS_URS_2021_02/151101112" TargetMode="External" /><Relationship Id="rId25" Type="http://schemas.openxmlformats.org/officeDocument/2006/relationships/hyperlink" Target="https://podminky.urs.cz/item/CS_URS_2021_02/162551108" TargetMode="External" /><Relationship Id="rId26" Type="http://schemas.openxmlformats.org/officeDocument/2006/relationships/hyperlink" Target="https://podminky.urs.cz/item/CS_URS_2021_02/162551128" TargetMode="External" /><Relationship Id="rId27" Type="http://schemas.openxmlformats.org/officeDocument/2006/relationships/hyperlink" Target="https://podminky.urs.cz/item/CS_URS_2021_02/162751117" TargetMode="External" /><Relationship Id="rId28" Type="http://schemas.openxmlformats.org/officeDocument/2006/relationships/hyperlink" Target="https://podminky.urs.cz/item/CS_URS_2021_02/162751119" TargetMode="External" /><Relationship Id="rId29" Type="http://schemas.openxmlformats.org/officeDocument/2006/relationships/hyperlink" Target="https://podminky.urs.cz/item/CS_URS_2021_02/162751137" TargetMode="External" /><Relationship Id="rId30" Type="http://schemas.openxmlformats.org/officeDocument/2006/relationships/hyperlink" Target="https://podminky.urs.cz/item/CS_URS_2021_02/162751139" TargetMode="External" /><Relationship Id="rId31" Type="http://schemas.openxmlformats.org/officeDocument/2006/relationships/hyperlink" Target="https://podminky.urs.cz/item/CS_URS_2021_02/162751157" TargetMode="External" /><Relationship Id="rId32" Type="http://schemas.openxmlformats.org/officeDocument/2006/relationships/hyperlink" Target="https://podminky.urs.cz/item/CS_URS_2021_02/162751159" TargetMode="External" /><Relationship Id="rId33" Type="http://schemas.openxmlformats.org/officeDocument/2006/relationships/hyperlink" Target="https://podminky.urs.cz/item/CS_URS_2021_02/167151101" TargetMode="External" /><Relationship Id="rId34" Type="http://schemas.openxmlformats.org/officeDocument/2006/relationships/hyperlink" Target="https://podminky.urs.cz/item/CS_URS_2021_02/167151102" TargetMode="External" /><Relationship Id="rId35" Type="http://schemas.openxmlformats.org/officeDocument/2006/relationships/hyperlink" Target="https://podminky.urs.cz/item/CS_URS_2021_02/171151111" TargetMode="External" /><Relationship Id="rId36" Type="http://schemas.openxmlformats.org/officeDocument/2006/relationships/hyperlink" Target="https://podminky.urs.cz/item/CS_URS_2021_02/171201231" TargetMode="External" /><Relationship Id="rId37" Type="http://schemas.openxmlformats.org/officeDocument/2006/relationships/hyperlink" Target="https://podminky.urs.cz/item/CS_URS_2021_02/171251201" TargetMode="External" /><Relationship Id="rId38" Type="http://schemas.openxmlformats.org/officeDocument/2006/relationships/hyperlink" Target="https://podminky.urs.cz/item/CS_URS_2021_02/174151101" TargetMode="External" /><Relationship Id="rId39" Type="http://schemas.openxmlformats.org/officeDocument/2006/relationships/hyperlink" Target="https://podminky.urs.cz/item/CS_URS_2021_02/175111101" TargetMode="External" /><Relationship Id="rId40" Type="http://schemas.openxmlformats.org/officeDocument/2006/relationships/hyperlink" Target="https://podminky.urs.cz/item/CS_URS_2021_02/175151101" TargetMode="External" /><Relationship Id="rId41" Type="http://schemas.openxmlformats.org/officeDocument/2006/relationships/hyperlink" Target="https://podminky.urs.cz/item/CS_URS_2021_02/181311103" TargetMode="External" /><Relationship Id="rId42" Type="http://schemas.openxmlformats.org/officeDocument/2006/relationships/hyperlink" Target="https://podminky.urs.cz/item/CS_URS_2021_02/181451131" TargetMode="External" /><Relationship Id="rId43" Type="http://schemas.openxmlformats.org/officeDocument/2006/relationships/hyperlink" Target="https://podminky.urs.cz/item/CS_URS_2021_02/181913111" TargetMode="External" /><Relationship Id="rId44" Type="http://schemas.openxmlformats.org/officeDocument/2006/relationships/hyperlink" Target="https://podminky.urs.cz/item/CS_URS_2021_02/181913112" TargetMode="External" /><Relationship Id="rId45" Type="http://schemas.openxmlformats.org/officeDocument/2006/relationships/hyperlink" Target="https://podminky.urs.cz/item/CS_URS_2021_02/184802111" TargetMode="External" /><Relationship Id="rId46" Type="http://schemas.openxmlformats.org/officeDocument/2006/relationships/hyperlink" Target="https://podminky.urs.cz/item/CS_URS_2021_02/184802611" TargetMode="External" /><Relationship Id="rId47" Type="http://schemas.openxmlformats.org/officeDocument/2006/relationships/hyperlink" Target="https://podminky.urs.cz/item/CS_URS_2021_02/359901211" TargetMode="External" /><Relationship Id="rId48" Type="http://schemas.openxmlformats.org/officeDocument/2006/relationships/hyperlink" Target="https://podminky.urs.cz/item/CS_URS_2021_02/359901212" TargetMode="External" /><Relationship Id="rId49" Type="http://schemas.openxmlformats.org/officeDocument/2006/relationships/hyperlink" Target="https://podminky.urs.cz/item/CS_URS_2021_02/451573111" TargetMode="External" /><Relationship Id="rId50" Type="http://schemas.openxmlformats.org/officeDocument/2006/relationships/hyperlink" Target="https://podminky.urs.cz/item/CS_URS_2021_02/564782111" TargetMode="External" /><Relationship Id="rId51" Type="http://schemas.openxmlformats.org/officeDocument/2006/relationships/hyperlink" Target="https://podminky.urs.cz/item/CS_URS_2021_02/564821112" TargetMode="External" /><Relationship Id="rId52" Type="http://schemas.openxmlformats.org/officeDocument/2006/relationships/hyperlink" Target="https://podminky.urs.cz/item/CS_URS_2021_02/564851111" TargetMode="External" /><Relationship Id="rId53" Type="http://schemas.openxmlformats.org/officeDocument/2006/relationships/hyperlink" Target="https://podminky.urs.cz/item/CS_URS_2021_02/564861111" TargetMode="External" /><Relationship Id="rId54" Type="http://schemas.openxmlformats.org/officeDocument/2006/relationships/hyperlink" Target="https://podminky.urs.cz/item/CS_URS_2021_02/565135111" TargetMode="External" /><Relationship Id="rId55" Type="http://schemas.openxmlformats.org/officeDocument/2006/relationships/hyperlink" Target="https://podminky.urs.cz/item/CS_URS_2021_02/577134111" TargetMode="External" /><Relationship Id="rId56" Type="http://schemas.openxmlformats.org/officeDocument/2006/relationships/hyperlink" Target="https://podminky.urs.cz/item/CS_URS_2021_02/577144111" TargetMode="External" /><Relationship Id="rId57" Type="http://schemas.openxmlformats.org/officeDocument/2006/relationships/hyperlink" Target="https://podminky.urs.cz/item/CS_URS_2021_02/577146111" TargetMode="External" /><Relationship Id="rId58" Type="http://schemas.openxmlformats.org/officeDocument/2006/relationships/hyperlink" Target="https://podminky.urs.cz/item/CS_URS_2021_02/871315241" TargetMode="External" /><Relationship Id="rId59" Type="http://schemas.openxmlformats.org/officeDocument/2006/relationships/hyperlink" Target="https://podminky.urs.cz/item/CS_URS_2021_02/877315231" TargetMode="External" /><Relationship Id="rId60" Type="http://schemas.openxmlformats.org/officeDocument/2006/relationships/hyperlink" Target="https://podminky.urs.cz/item/CS_URS_2021_02/877375221" TargetMode="External" /><Relationship Id="rId61" Type="http://schemas.openxmlformats.org/officeDocument/2006/relationships/hyperlink" Target="https://podminky.urs.cz/item/CS_URS_2021_02/892312121" TargetMode="External" /><Relationship Id="rId62" Type="http://schemas.openxmlformats.org/officeDocument/2006/relationships/hyperlink" Target="https://podminky.urs.cz/item/CS_URS_2021_02/894812001" TargetMode="External" /><Relationship Id="rId63" Type="http://schemas.openxmlformats.org/officeDocument/2006/relationships/hyperlink" Target="https://podminky.urs.cz/item/CS_URS_2021_02/894812033" TargetMode="External" /><Relationship Id="rId64" Type="http://schemas.openxmlformats.org/officeDocument/2006/relationships/hyperlink" Target="https://podminky.urs.cz/item/CS_URS_2021_02/894812034" TargetMode="External" /><Relationship Id="rId65" Type="http://schemas.openxmlformats.org/officeDocument/2006/relationships/hyperlink" Target="https://podminky.urs.cz/item/CS_URS_2021_02/894812035" TargetMode="External" /><Relationship Id="rId66" Type="http://schemas.openxmlformats.org/officeDocument/2006/relationships/hyperlink" Target="https://podminky.urs.cz/item/CS_URS_2021_02/894812041" TargetMode="External" /><Relationship Id="rId67" Type="http://schemas.openxmlformats.org/officeDocument/2006/relationships/hyperlink" Target="https://podminky.urs.cz/item/CS_URS_2021_02/894812061" TargetMode="External" /><Relationship Id="rId68" Type="http://schemas.openxmlformats.org/officeDocument/2006/relationships/hyperlink" Target="https://podminky.urs.cz/item/CS_URS_2021_02/894812062" TargetMode="External" /><Relationship Id="rId69" Type="http://schemas.openxmlformats.org/officeDocument/2006/relationships/hyperlink" Target="https://podminky.urs.cz/item/CS_URS_2021_02/899713111" TargetMode="External" /><Relationship Id="rId70" Type="http://schemas.openxmlformats.org/officeDocument/2006/relationships/hyperlink" Target="https://podminky.urs.cz/item/CS_URS_2021_02/899722111" TargetMode="External" /><Relationship Id="rId71" Type="http://schemas.openxmlformats.org/officeDocument/2006/relationships/hyperlink" Target="https://podminky.urs.cz/item/CS_URS_2021_02/919732211" TargetMode="External" /><Relationship Id="rId72" Type="http://schemas.openxmlformats.org/officeDocument/2006/relationships/hyperlink" Target="https://podminky.urs.cz/item/CS_URS_2021_02/997002511" TargetMode="External" /><Relationship Id="rId73" Type="http://schemas.openxmlformats.org/officeDocument/2006/relationships/hyperlink" Target="https://podminky.urs.cz/item/CS_URS_2021_02/997002519" TargetMode="External" /><Relationship Id="rId74" Type="http://schemas.openxmlformats.org/officeDocument/2006/relationships/hyperlink" Target="https://podminky.urs.cz/item/CS_URS_2021_02/997221873" TargetMode="External" /><Relationship Id="rId75" Type="http://schemas.openxmlformats.org/officeDocument/2006/relationships/hyperlink" Target="https://podminky.urs.cz/item/CS_URS_2021_02/997221875" TargetMode="External" /><Relationship Id="rId76" Type="http://schemas.openxmlformats.org/officeDocument/2006/relationships/hyperlink" Target="https://podminky.urs.cz/item/CS_URS_2021_02/998276101" TargetMode="External" /><Relationship Id="rId77"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1_02/111251102" TargetMode="External" /><Relationship Id="rId2" Type="http://schemas.openxmlformats.org/officeDocument/2006/relationships/hyperlink" Target="https://podminky.urs.cz/item/CS_URS_2021_02/112151351" TargetMode="External" /><Relationship Id="rId3" Type="http://schemas.openxmlformats.org/officeDocument/2006/relationships/hyperlink" Target="https://podminky.urs.cz/item/CS_URS_2021_02/112155215" TargetMode="External" /><Relationship Id="rId4" Type="http://schemas.openxmlformats.org/officeDocument/2006/relationships/hyperlink" Target="https://podminky.urs.cz/item/CS_URS_2021_02/112155315" TargetMode="External" /><Relationship Id="rId5" Type="http://schemas.openxmlformats.org/officeDocument/2006/relationships/hyperlink" Target="https://podminky.urs.cz/item/CS_URS_2021_02/113106121" TargetMode="External" /><Relationship Id="rId6" Type="http://schemas.openxmlformats.org/officeDocument/2006/relationships/hyperlink" Target="https://podminky.urs.cz/item/CS_URS_2021_02/113201112" TargetMode="External" /><Relationship Id="rId7" Type="http://schemas.openxmlformats.org/officeDocument/2006/relationships/hyperlink" Target="https://podminky.urs.cz/item/CS_URS_2021_02/119003215" TargetMode="External" /><Relationship Id="rId8" Type="http://schemas.openxmlformats.org/officeDocument/2006/relationships/hyperlink" Target="https://podminky.urs.cz/item/CS_URS_2021_02/119003216" TargetMode="External" /><Relationship Id="rId9" Type="http://schemas.openxmlformats.org/officeDocument/2006/relationships/hyperlink" Target="https://podminky.urs.cz/item/CS_URS_2021_02/121151123" TargetMode="External" /><Relationship Id="rId10" Type="http://schemas.openxmlformats.org/officeDocument/2006/relationships/hyperlink" Target="https://podminky.urs.cz/item/CS_URS_2021_02/162551108" TargetMode="External" /><Relationship Id="rId11" Type="http://schemas.openxmlformats.org/officeDocument/2006/relationships/hyperlink" Target="https://podminky.urs.cz/item/CS_URS_2021_02/162751117" TargetMode="External" /><Relationship Id="rId12" Type="http://schemas.openxmlformats.org/officeDocument/2006/relationships/hyperlink" Target="https://podminky.urs.cz/item/CS_URS_2021_02/162751119" TargetMode="External" /><Relationship Id="rId13" Type="http://schemas.openxmlformats.org/officeDocument/2006/relationships/hyperlink" Target="https://podminky.urs.cz/item/CS_URS_2021_02/167151101" TargetMode="External" /><Relationship Id="rId14" Type="http://schemas.openxmlformats.org/officeDocument/2006/relationships/hyperlink" Target="https://podminky.urs.cz/item/CS_URS_2021_02/171201231" TargetMode="External" /><Relationship Id="rId15" Type="http://schemas.openxmlformats.org/officeDocument/2006/relationships/hyperlink" Target="https://podminky.urs.cz/item/CS_URS_2021_02/171251201" TargetMode="External" /><Relationship Id="rId16" Type="http://schemas.openxmlformats.org/officeDocument/2006/relationships/hyperlink" Target="https://podminky.urs.cz/item/CS_URS_2021_02/181951113" TargetMode="External" /><Relationship Id="rId17" Type="http://schemas.openxmlformats.org/officeDocument/2006/relationships/hyperlink" Target="https://podminky.urs.cz/item/CS_URS_2021_02/979024443" TargetMode="External" /><Relationship Id="rId18" Type="http://schemas.openxmlformats.org/officeDocument/2006/relationships/hyperlink" Target="https://podminky.urs.cz/item/CS_URS_2021_02/979054442" TargetMode="External" /><Relationship Id="rId19" Type="http://schemas.openxmlformats.org/officeDocument/2006/relationships/hyperlink" Target="https://podminky.urs.cz/item/CS_URS_2021_02/997002511" TargetMode="External" /><Relationship Id="rId20" Type="http://schemas.openxmlformats.org/officeDocument/2006/relationships/hyperlink" Target="https://podminky.urs.cz/item/CS_URS_2021_02/997002519" TargetMode="External" /><Relationship Id="rId21" Type="http://schemas.openxmlformats.org/officeDocument/2006/relationships/hyperlink" Target="https://podminky.urs.cz/item/CS_URS_2021_02/997013861" TargetMode="External" /><Relationship Id="rId22" Type="http://schemas.openxmlformats.org/officeDocument/2006/relationships/hyperlink" Target="https://podminky.urs.cz/item/CS_URS_2021_02/997013871" TargetMode="External" /><Relationship Id="rId23" Type="http://schemas.openxmlformats.org/officeDocument/2006/relationships/hyperlink" Target="https://podminky.urs.cz/item/CS_URS_2021_02/998231411" TargetMode="External" /><Relationship Id="rId24"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1_02/115101201" TargetMode="External" /><Relationship Id="rId2" Type="http://schemas.openxmlformats.org/officeDocument/2006/relationships/hyperlink" Target="https://podminky.urs.cz/item/CS_URS_2021_02/115101301" TargetMode="External" /><Relationship Id="rId3" Type="http://schemas.openxmlformats.org/officeDocument/2006/relationships/hyperlink" Target="https://podminky.urs.cz/item/CS_URS_2021_02/131251204" TargetMode="External" /><Relationship Id="rId4" Type="http://schemas.openxmlformats.org/officeDocument/2006/relationships/hyperlink" Target="https://podminky.urs.cz/item/CS_URS_2021_02/131351204" TargetMode="External" /><Relationship Id="rId5" Type="http://schemas.openxmlformats.org/officeDocument/2006/relationships/hyperlink" Target="https://podminky.urs.cz/item/CS_URS_2021_02/131451204" TargetMode="External" /><Relationship Id="rId6" Type="http://schemas.openxmlformats.org/officeDocument/2006/relationships/hyperlink" Target="https://podminky.urs.cz/item/CS_URS_2021_02/153111114" TargetMode="External" /><Relationship Id="rId7" Type="http://schemas.openxmlformats.org/officeDocument/2006/relationships/hyperlink" Target="https://podminky.urs.cz/item/CS_URS_2021_02/153111115" TargetMode="External" /><Relationship Id="rId8" Type="http://schemas.openxmlformats.org/officeDocument/2006/relationships/hyperlink" Target="https://podminky.urs.cz/item/CS_URS_2021_02/153112132" TargetMode="External" /><Relationship Id="rId9" Type="http://schemas.openxmlformats.org/officeDocument/2006/relationships/hyperlink" Target="https://podminky.urs.cz/item/CS_URS_2021_02/153113119" TargetMode="External" /><Relationship Id="rId10" Type="http://schemas.openxmlformats.org/officeDocument/2006/relationships/hyperlink" Target="https://podminky.urs.cz/item/CS_URS_2021_02/161151103" TargetMode="External" /><Relationship Id="rId11" Type="http://schemas.openxmlformats.org/officeDocument/2006/relationships/hyperlink" Target="https://podminky.urs.cz/item/CS_URS_2021_02/161151113" TargetMode="External" /><Relationship Id="rId12" Type="http://schemas.openxmlformats.org/officeDocument/2006/relationships/hyperlink" Target="https://podminky.urs.cz/item/CS_URS_2021_02/162551108" TargetMode="External" /><Relationship Id="rId13" Type="http://schemas.openxmlformats.org/officeDocument/2006/relationships/hyperlink" Target="https://podminky.urs.cz/item/CS_URS_2021_02/162551128" TargetMode="External" /><Relationship Id="rId14" Type="http://schemas.openxmlformats.org/officeDocument/2006/relationships/hyperlink" Target="https://podminky.urs.cz/item/CS_URS_2021_02/162751117" TargetMode="External" /><Relationship Id="rId15" Type="http://schemas.openxmlformats.org/officeDocument/2006/relationships/hyperlink" Target="https://podminky.urs.cz/item/CS_URS_2021_02/162751119" TargetMode="External" /><Relationship Id="rId16" Type="http://schemas.openxmlformats.org/officeDocument/2006/relationships/hyperlink" Target="https://podminky.urs.cz/item/CS_URS_2021_02/162751137" TargetMode="External" /><Relationship Id="rId17" Type="http://schemas.openxmlformats.org/officeDocument/2006/relationships/hyperlink" Target="https://podminky.urs.cz/item/CS_URS_2021_02/162751139" TargetMode="External" /><Relationship Id="rId18" Type="http://schemas.openxmlformats.org/officeDocument/2006/relationships/hyperlink" Target="https://podminky.urs.cz/item/CS_URS_2021_02/167151101" TargetMode="External" /><Relationship Id="rId19" Type="http://schemas.openxmlformats.org/officeDocument/2006/relationships/hyperlink" Target="https://podminky.urs.cz/item/CS_URS_2021_02/167151102" TargetMode="External" /><Relationship Id="rId20" Type="http://schemas.openxmlformats.org/officeDocument/2006/relationships/hyperlink" Target="https://podminky.urs.cz/item/CS_URS_2021_02/171151111" TargetMode="External" /><Relationship Id="rId21" Type="http://schemas.openxmlformats.org/officeDocument/2006/relationships/hyperlink" Target="https://podminky.urs.cz/item/CS_URS_2021_02/171201231.1" TargetMode="External" /><Relationship Id="rId22" Type="http://schemas.openxmlformats.org/officeDocument/2006/relationships/hyperlink" Target="https://podminky.urs.cz/item/CS_URS_2021_02/171251201" TargetMode="External" /><Relationship Id="rId23" Type="http://schemas.openxmlformats.org/officeDocument/2006/relationships/hyperlink" Target="https://podminky.urs.cz/item/CS_URS_2021_02/174151101" TargetMode="External" /><Relationship Id="rId24" Type="http://schemas.openxmlformats.org/officeDocument/2006/relationships/hyperlink" Target="https://podminky.urs.cz/item/CS_URS_2021_02/211531111" TargetMode="External" /><Relationship Id="rId25" Type="http://schemas.openxmlformats.org/officeDocument/2006/relationships/hyperlink" Target="https://podminky.urs.cz/item/CS_URS_2021_02/212755214" TargetMode="External" /><Relationship Id="rId26" Type="http://schemas.openxmlformats.org/officeDocument/2006/relationships/hyperlink" Target="https://podminky.urs.cz/item/CS_URS_2021_02/213141111" TargetMode="External" /><Relationship Id="rId27" Type="http://schemas.openxmlformats.org/officeDocument/2006/relationships/hyperlink" Target="https://podminky.urs.cz/item/CS_URS_2021_02/271542211" TargetMode="External" /><Relationship Id="rId28" Type="http://schemas.openxmlformats.org/officeDocument/2006/relationships/hyperlink" Target="https://podminky.urs.cz/item/CS_URS_2021_02/273313511" TargetMode="External" /><Relationship Id="rId29" Type="http://schemas.openxmlformats.org/officeDocument/2006/relationships/hyperlink" Target="https://podminky.urs.cz/item/CS_URS_2021_02/275313711" TargetMode="External" /><Relationship Id="rId30" Type="http://schemas.openxmlformats.org/officeDocument/2006/relationships/hyperlink" Target="https://podminky.urs.cz/item/CS_URS_2021_02/380326342" TargetMode="External" /><Relationship Id="rId31" Type="http://schemas.openxmlformats.org/officeDocument/2006/relationships/hyperlink" Target="https://podminky.urs.cz/item/CS_URS_2021_02/380326343" TargetMode="External" /><Relationship Id="rId32" Type="http://schemas.openxmlformats.org/officeDocument/2006/relationships/hyperlink" Target="https://podminky.urs.cz/item/CS_URS_2021_02/380356231" TargetMode="External" /><Relationship Id="rId33" Type="http://schemas.openxmlformats.org/officeDocument/2006/relationships/hyperlink" Target="https://podminky.urs.cz/item/CS_URS_2021_02/380356232" TargetMode="External" /><Relationship Id="rId34" Type="http://schemas.openxmlformats.org/officeDocument/2006/relationships/hyperlink" Target="https://podminky.urs.cz/item/CS_URS_2021_02/611325423" TargetMode="External" /><Relationship Id="rId35" Type="http://schemas.openxmlformats.org/officeDocument/2006/relationships/hyperlink" Target="https://podminky.urs.cz/item/CS_URS_2021_02/612325423" TargetMode="External" /><Relationship Id="rId36" Type="http://schemas.openxmlformats.org/officeDocument/2006/relationships/hyperlink" Target="https://podminky.urs.cz/item/CS_URS_2021_02/622325213" TargetMode="External" /><Relationship Id="rId37" Type="http://schemas.openxmlformats.org/officeDocument/2006/relationships/hyperlink" Target="https://podminky.urs.cz/item/CS_URS_2021_02/631311135" TargetMode="External" /><Relationship Id="rId38" Type="http://schemas.openxmlformats.org/officeDocument/2006/relationships/hyperlink" Target="https://podminky.urs.cz/item/CS_URS_2021_02/631319013" TargetMode="External" /><Relationship Id="rId39" Type="http://schemas.openxmlformats.org/officeDocument/2006/relationships/hyperlink" Target="https://podminky.urs.cz/item/CS_URS_2021_02/631319175" TargetMode="External" /><Relationship Id="rId40" Type="http://schemas.openxmlformats.org/officeDocument/2006/relationships/hyperlink" Target="https://podminky.urs.cz/item/CS_URS_2021_02/631319185" TargetMode="External" /><Relationship Id="rId41" Type="http://schemas.openxmlformats.org/officeDocument/2006/relationships/hyperlink" Target="https://podminky.urs.cz/item/CS_URS_2021_02/631351101" TargetMode="External" /><Relationship Id="rId42" Type="http://schemas.openxmlformats.org/officeDocument/2006/relationships/hyperlink" Target="https://podminky.urs.cz/item/CS_URS_2021_02/631351102" TargetMode="External" /><Relationship Id="rId43" Type="http://schemas.openxmlformats.org/officeDocument/2006/relationships/hyperlink" Target="https://podminky.urs.cz/item/CS_URS_2021_02/631362021" TargetMode="External" /><Relationship Id="rId44" Type="http://schemas.openxmlformats.org/officeDocument/2006/relationships/hyperlink" Target="https://podminky.urs.cz/item/CS_URS_2021_02/637121114" TargetMode="External" /><Relationship Id="rId45" Type="http://schemas.openxmlformats.org/officeDocument/2006/relationships/hyperlink" Target="https://podminky.urs.cz/item/CS_URS_2021_02/916231213" TargetMode="External" /><Relationship Id="rId46" Type="http://schemas.openxmlformats.org/officeDocument/2006/relationships/hyperlink" Target="https://podminky.urs.cz/item/CS_URS_2021_02/933901111" TargetMode="External" /><Relationship Id="rId47" Type="http://schemas.openxmlformats.org/officeDocument/2006/relationships/hyperlink" Target="https://podminky.urs.cz/item/CS_URS_2021_02/938902122" TargetMode="External" /><Relationship Id="rId48" Type="http://schemas.openxmlformats.org/officeDocument/2006/relationships/hyperlink" Target="https://podminky.urs.cz/item/CS_URS_2021_02/941111121" TargetMode="External" /><Relationship Id="rId49" Type="http://schemas.openxmlformats.org/officeDocument/2006/relationships/hyperlink" Target="https://podminky.urs.cz/item/CS_URS_2021_02/941111221" TargetMode="External" /><Relationship Id="rId50" Type="http://schemas.openxmlformats.org/officeDocument/2006/relationships/hyperlink" Target="https://podminky.urs.cz/item/CS_URS_2021_02/941111821" TargetMode="External" /><Relationship Id="rId51" Type="http://schemas.openxmlformats.org/officeDocument/2006/relationships/hyperlink" Target="https://podminky.urs.cz/item/CS_URS_2021_02/944511111" TargetMode="External" /><Relationship Id="rId52" Type="http://schemas.openxmlformats.org/officeDocument/2006/relationships/hyperlink" Target="https://podminky.urs.cz/item/CS_URS_2021_02/944511211" TargetMode="External" /><Relationship Id="rId53" Type="http://schemas.openxmlformats.org/officeDocument/2006/relationships/hyperlink" Target="https://podminky.urs.cz/item/CS_URS_2021_02/944511811" TargetMode="External" /><Relationship Id="rId54" Type="http://schemas.openxmlformats.org/officeDocument/2006/relationships/hyperlink" Target="https://podminky.urs.cz/item/CS_URS_2021_02/949101111" TargetMode="External" /><Relationship Id="rId55" Type="http://schemas.openxmlformats.org/officeDocument/2006/relationships/hyperlink" Target="https://podminky.urs.cz/item/CS_URS_2021_02/952901221" TargetMode="External" /><Relationship Id="rId56" Type="http://schemas.openxmlformats.org/officeDocument/2006/relationships/hyperlink" Target="https://podminky.urs.cz/item/CS_URS_2021_02/953171022" TargetMode="External" /><Relationship Id="rId57" Type="http://schemas.openxmlformats.org/officeDocument/2006/relationships/hyperlink" Target="https://podminky.urs.cz/item/CS_URS_2021_02/968072455" TargetMode="External" /><Relationship Id="rId58" Type="http://schemas.openxmlformats.org/officeDocument/2006/relationships/hyperlink" Target="https://podminky.urs.cz/item/CS_URS_2021_02/972054491" TargetMode="External" /><Relationship Id="rId59" Type="http://schemas.openxmlformats.org/officeDocument/2006/relationships/hyperlink" Target="https://podminky.urs.cz/item/CS_URS_2021_02/977151111" TargetMode="External" /><Relationship Id="rId60" Type="http://schemas.openxmlformats.org/officeDocument/2006/relationships/hyperlink" Target="https://podminky.urs.cz/item/CS_URS_2021_02/977151127" TargetMode="External" /><Relationship Id="rId61" Type="http://schemas.openxmlformats.org/officeDocument/2006/relationships/hyperlink" Target="https://podminky.urs.cz/item/CS_URS_2021_02/977151131" TargetMode="External" /><Relationship Id="rId62" Type="http://schemas.openxmlformats.org/officeDocument/2006/relationships/hyperlink" Target="https://podminky.urs.cz/item/CS_URS_2021_02/978011161" TargetMode="External" /><Relationship Id="rId63" Type="http://schemas.openxmlformats.org/officeDocument/2006/relationships/hyperlink" Target="https://podminky.urs.cz/item/CS_URS_2021_02/978013161" TargetMode="External" /><Relationship Id="rId64" Type="http://schemas.openxmlformats.org/officeDocument/2006/relationships/hyperlink" Target="https://podminky.urs.cz/item/CS_URS_2021_02/978015361" TargetMode="External" /><Relationship Id="rId65" Type="http://schemas.openxmlformats.org/officeDocument/2006/relationships/hyperlink" Target="https://podminky.urs.cz/item/CS_URS_2021_02/985112112" TargetMode="External" /><Relationship Id="rId66" Type="http://schemas.openxmlformats.org/officeDocument/2006/relationships/hyperlink" Target="https://podminky.urs.cz/item/CS_URS_2021_02/985112132" TargetMode="External" /><Relationship Id="rId67" Type="http://schemas.openxmlformats.org/officeDocument/2006/relationships/hyperlink" Target="https://podminky.urs.cz/item/CS_URS_2021_02/985121122" TargetMode="External" /><Relationship Id="rId68" Type="http://schemas.openxmlformats.org/officeDocument/2006/relationships/hyperlink" Target="https://podminky.urs.cz/item/CS_URS_2021_02/985131111" TargetMode="External" /><Relationship Id="rId69" Type="http://schemas.openxmlformats.org/officeDocument/2006/relationships/hyperlink" Target="https://podminky.urs.cz/item/CS_URS_2021_02/985311113" TargetMode="External" /><Relationship Id="rId70" Type="http://schemas.openxmlformats.org/officeDocument/2006/relationships/hyperlink" Target="https://podminky.urs.cz/item/CS_URS_2021_02/985311313" TargetMode="External" /><Relationship Id="rId71" Type="http://schemas.openxmlformats.org/officeDocument/2006/relationships/hyperlink" Target="https://podminky.urs.cz/item/CS_URS_2021_02/997002511" TargetMode="External" /><Relationship Id="rId72" Type="http://schemas.openxmlformats.org/officeDocument/2006/relationships/hyperlink" Target="https://podminky.urs.cz/item/CS_URS_2021_02/997002519" TargetMode="External" /><Relationship Id="rId73" Type="http://schemas.openxmlformats.org/officeDocument/2006/relationships/hyperlink" Target="https://podminky.urs.cz/item/CS_URS_2021_02/997013871" TargetMode="External" /><Relationship Id="rId74" Type="http://schemas.openxmlformats.org/officeDocument/2006/relationships/hyperlink" Target="https://podminky.urs.cz/item/CS_URS_2021_02/998142251" TargetMode="External" /><Relationship Id="rId75" Type="http://schemas.openxmlformats.org/officeDocument/2006/relationships/hyperlink" Target="https://podminky.urs.cz/item/CS_URS_2021_02/751111812" TargetMode="External" /><Relationship Id="rId76" Type="http://schemas.openxmlformats.org/officeDocument/2006/relationships/hyperlink" Target="https://podminky.urs.cz/item/CS_URS_2021_02/751344813" TargetMode="External" /><Relationship Id="rId77" Type="http://schemas.openxmlformats.org/officeDocument/2006/relationships/hyperlink" Target="https://podminky.urs.cz/item/CS_URS_2021_02/751398822" TargetMode="External" /><Relationship Id="rId78" Type="http://schemas.openxmlformats.org/officeDocument/2006/relationships/hyperlink" Target="https://podminky.urs.cz/item/CS_URS_2021_02/998751201" TargetMode="External" /><Relationship Id="rId79" Type="http://schemas.openxmlformats.org/officeDocument/2006/relationships/hyperlink" Target="https://podminky.urs.cz/item/CS_URS_2021_02/766660411" TargetMode="External" /><Relationship Id="rId80" Type="http://schemas.openxmlformats.org/officeDocument/2006/relationships/hyperlink" Target="https://podminky.urs.cz/item/CS_URS_2021_02/998766102" TargetMode="External" /><Relationship Id="rId81" Type="http://schemas.openxmlformats.org/officeDocument/2006/relationships/hyperlink" Target="https://podminky.urs.cz/item/CS_URS_2021_02/771573932" TargetMode="External" /><Relationship Id="rId82" Type="http://schemas.openxmlformats.org/officeDocument/2006/relationships/hyperlink" Target="https://podminky.urs.cz/item/CS_URS_2021_02/998771102" TargetMode="External" /><Relationship Id="rId83" Type="http://schemas.openxmlformats.org/officeDocument/2006/relationships/hyperlink" Target="https://podminky.urs.cz/item/CS_URS_2021_02/781473920" TargetMode="External" /><Relationship Id="rId84" Type="http://schemas.openxmlformats.org/officeDocument/2006/relationships/hyperlink" Target="https://podminky.urs.cz/item/CS_URS_2021_02/998781102" TargetMode="External" /><Relationship Id="rId85" Type="http://schemas.openxmlformats.org/officeDocument/2006/relationships/hyperlink" Target="https://podminky.urs.cz/item/CS_URS_2021_02/783801401" TargetMode="External" /><Relationship Id="rId86" Type="http://schemas.openxmlformats.org/officeDocument/2006/relationships/hyperlink" Target="https://podminky.urs.cz/item/CS_URS_2021_02/783823131" TargetMode="External" /><Relationship Id="rId87" Type="http://schemas.openxmlformats.org/officeDocument/2006/relationships/hyperlink" Target="https://podminky.urs.cz/item/CS_URS_2021_02/783827121" TargetMode="External" /><Relationship Id="rId88" Type="http://schemas.openxmlformats.org/officeDocument/2006/relationships/hyperlink" Target="https://podminky.urs.cz/item/CS_URS_2021_02/784121001" TargetMode="External" /><Relationship Id="rId89" Type="http://schemas.openxmlformats.org/officeDocument/2006/relationships/hyperlink" Target="https://podminky.urs.cz/item/CS_URS_2021_02/784171121" TargetMode="External" /><Relationship Id="rId90" Type="http://schemas.openxmlformats.org/officeDocument/2006/relationships/hyperlink" Target="https://podminky.urs.cz/item/CS_URS_2021_02/784181101" TargetMode="External" /><Relationship Id="rId91" Type="http://schemas.openxmlformats.org/officeDocument/2006/relationships/hyperlink" Target="https://podminky.urs.cz/item/CS_URS_2021_02/784211101" TargetMode="External" /><Relationship Id="rId9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1_02/115001101" TargetMode="External" /><Relationship Id="rId2" Type="http://schemas.openxmlformats.org/officeDocument/2006/relationships/hyperlink" Target="https://podminky.urs.cz/item/CS_URS_2021_02/115101201" TargetMode="External" /><Relationship Id="rId3" Type="http://schemas.openxmlformats.org/officeDocument/2006/relationships/hyperlink" Target="https://podminky.urs.cz/item/CS_URS_2021_02/115101301" TargetMode="External" /><Relationship Id="rId4" Type="http://schemas.openxmlformats.org/officeDocument/2006/relationships/hyperlink" Target="https://podminky.urs.cz/item/CS_URS_2021_02/119001422" TargetMode="External" /><Relationship Id="rId5" Type="http://schemas.openxmlformats.org/officeDocument/2006/relationships/hyperlink" Target="https://podminky.urs.cz/item/CS_URS_2021_02/132212212" TargetMode="External" /><Relationship Id="rId6" Type="http://schemas.openxmlformats.org/officeDocument/2006/relationships/hyperlink" Target="https://podminky.urs.cz/item/CS_URS_2021_02/132254201" TargetMode="External" /><Relationship Id="rId7" Type="http://schemas.openxmlformats.org/officeDocument/2006/relationships/hyperlink" Target="https://podminky.urs.cz/item/CS_URS_2021_02/132312212" TargetMode="External" /><Relationship Id="rId8" Type="http://schemas.openxmlformats.org/officeDocument/2006/relationships/hyperlink" Target="https://podminky.urs.cz/item/CS_URS_2021_02/132354201" TargetMode="External" /><Relationship Id="rId9" Type="http://schemas.openxmlformats.org/officeDocument/2006/relationships/hyperlink" Target="https://podminky.urs.cz/item/CS_URS_2021_02/132412212" TargetMode="External" /><Relationship Id="rId10" Type="http://schemas.openxmlformats.org/officeDocument/2006/relationships/hyperlink" Target="https://podminky.urs.cz/item/CS_URS_2021_02/132454201" TargetMode="External" /><Relationship Id="rId11" Type="http://schemas.openxmlformats.org/officeDocument/2006/relationships/hyperlink" Target="https://podminky.urs.cz/item/CS_URS_2021_02/132554201" TargetMode="External" /><Relationship Id="rId12" Type="http://schemas.openxmlformats.org/officeDocument/2006/relationships/hyperlink" Target="https://podminky.urs.cz/item/CS_URS_2021_02/133212012" TargetMode="External" /><Relationship Id="rId13" Type="http://schemas.openxmlformats.org/officeDocument/2006/relationships/hyperlink" Target="https://podminky.urs.cz/item/CS_URS_2021_02/133254101" TargetMode="External" /><Relationship Id="rId14" Type="http://schemas.openxmlformats.org/officeDocument/2006/relationships/hyperlink" Target="https://podminky.urs.cz/item/CS_URS_2021_02/133312012" TargetMode="External" /><Relationship Id="rId15" Type="http://schemas.openxmlformats.org/officeDocument/2006/relationships/hyperlink" Target="https://podminky.urs.cz/item/CS_URS_2021_02/133354102" TargetMode="External" /><Relationship Id="rId16" Type="http://schemas.openxmlformats.org/officeDocument/2006/relationships/hyperlink" Target="https://podminky.urs.cz/item/CS_URS_2021_02/133412012" TargetMode="External" /><Relationship Id="rId17" Type="http://schemas.openxmlformats.org/officeDocument/2006/relationships/hyperlink" Target="https://podminky.urs.cz/item/CS_URS_2021_02/133454101" TargetMode="External" /><Relationship Id="rId18" Type="http://schemas.openxmlformats.org/officeDocument/2006/relationships/hyperlink" Target="https://podminky.urs.cz/item/CS_URS_2021_02/133554101" TargetMode="External" /><Relationship Id="rId19" Type="http://schemas.openxmlformats.org/officeDocument/2006/relationships/hyperlink" Target="https://podminky.urs.cz/item/CS_URS_2021_02/138511201" TargetMode="External" /><Relationship Id="rId20" Type="http://schemas.openxmlformats.org/officeDocument/2006/relationships/hyperlink" Target="https://podminky.urs.cz/item/CS_URS_2021_02/138511301" TargetMode="External" /><Relationship Id="rId21" Type="http://schemas.openxmlformats.org/officeDocument/2006/relationships/hyperlink" Target="https://podminky.urs.cz/item/CS_URS_2021_02/139001101" TargetMode="External" /><Relationship Id="rId22" Type="http://schemas.openxmlformats.org/officeDocument/2006/relationships/hyperlink" Target="https://podminky.urs.cz/item/CS_URS_2021_02/151101101" TargetMode="External" /><Relationship Id="rId23" Type="http://schemas.openxmlformats.org/officeDocument/2006/relationships/hyperlink" Target="https://podminky.urs.cz/item/CS_URS_2021_02/151101102" TargetMode="External" /><Relationship Id="rId24" Type="http://schemas.openxmlformats.org/officeDocument/2006/relationships/hyperlink" Target="https://podminky.urs.cz/item/CS_URS_2021_02/151101111" TargetMode="External" /><Relationship Id="rId25" Type="http://schemas.openxmlformats.org/officeDocument/2006/relationships/hyperlink" Target="https://podminky.urs.cz/item/CS_URS_2021_02/151101112" TargetMode="External" /><Relationship Id="rId26" Type="http://schemas.openxmlformats.org/officeDocument/2006/relationships/hyperlink" Target="https://podminky.urs.cz/item/CS_URS_2021_02/162551108" TargetMode="External" /><Relationship Id="rId27" Type="http://schemas.openxmlformats.org/officeDocument/2006/relationships/hyperlink" Target="https://podminky.urs.cz/item/CS_URS_2021_02/162551128" TargetMode="External" /><Relationship Id="rId28" Type="http://schemas.openxmlformats.org/officeDocument/2006/relationships/hyperlink" Target="https://podminky.urs.cz/item/CS_URS_2021_02/162751117" TargetMode="External" /><Relationship Id="rId29" Type="http://schemas.openxmlformats.org/officeDocument/2006/relationships/hyperlink" Target="https://podminky.urs.cz/item/CS_URS_2021_02/162751119" TargetMode="External" /><Relationship Id="rId30" Type="http://schemas.openxmlformats.org/officeDocument/2006/relationships/hyperlink" Target="https://podminky.urs.cz/item/CS_URS_2021_02/162751137" TargetMode="External" /><Relationship Id="rId31" Type="http://schemas.openxmlformats.org/officeDocument/2006/relationships/hyperlink" Target="https://podminky.urs.cz/item/CS_URS_2021_02/162751139" TargetMode="External" /><Relationship Id="rId32" Type="http://schemas.openxmlformats.org/officeDocument/2006/relationships/hyperlink" Target="https://podminky.urs.cz/item/CS_URS_2021_02/162751157" TargetMode="External" /><Relationship Id="rId33" Type="http://schemas.openxmlformats.org/officeDocument/2006/relationships/hyperlink" Target="https://podminky.urs.cz/item/CS_URS_2021_02/162751159" TargetMode="External" /><Relationship Id="rId34" Type="http://schemas.openxmlformats.org/officeDocument/2006/relationships/hyperlink" Target="https://podminky.urs.cz/item/CS_URS_2021_02/167151101" TargetMode="External" /><Relationship Id="rId35" Type="http://schemas.openxmlformats.org/officeDocument/2006/relationships/hyperlink" Target="https://podminky.urs.cz/item/CS_URS_2021_02/167151102" TargetMode="External" /><Relationship Id="rId36" Type="http://schemas.openxmlformats.org/officeDocument/2006/relationships/hyperlink" Target="https://podminky.urs.cz/item/CS_URS_2021_02/171151111" TargetMode="External" /><Relationship Id="rId37" Type="http://schemas.openxmlformats.org/officeDocument/2006/relationships/hyperlink" Target="https://podminky.urs.cz/item/CS_URS_2021_02/171201231" TargetMode="External" /><Relationship Id="rId38" Type="http://schemas.openxmlformats.org/officeDocument/2006/relationships/hyperlink" Target="https://podminky.urs.cz/item/CS_URS_2021_02/171251201" TargetMode="External" /><Relationship Id="rId39" Type="http://schemas.openxmlformats.org/officeDocument/2006/relationships/hyperlink" Target="https://podminky.urs.cz/item/CS_URS_2021_02/174151101" TargetMode="External" /><Relationship Id="rId40" Type="http://schemas.openxmlformats.org/officeDocument/2006/relationships/hyperlink" Target="https://podminky.urs.cz/item/CS_URS_2021_02/175111101" TargetMode="External" /><Relationship Id="rId41" Type="http://schemas.openxmlformats.org/officeDocument/2006/relationships/hyperlink" Target="https://podminky.urs.cz/item/CS_URS_2021_02/175151101" TargetMode="External" /><Relationship Id="rId42" Type="http://schemas.openxmlformats.org/officeDocument/2006/relationships/hyperlink" Target="https://podminky.urs.cz/item/CS_URS_2021_02/212752101" TargetMode="External" /><Relationship Id="rId43" Type="http://schemas.openxmlformats.org/officeDocument/2006/relationships/hyperlink" Target="https://podminky.urs.cz/item/CS_URS_2021_02/359901211" TargetMode="External" /><Relationship Id="rId44" Type="http://schemas.openxmlformats.org/officeDocument/2006/relationships/hyperlink" Target="https://podminky.urs.cz/item/CS_URS_2021_02/359901212" TargetMode="External" /><Relationship Id="rId45" Type="http://schemas.openxmlformats.org/officeDocument/2006/relationships/hyperlink" Target="https://podminky.urs.cz/item/CS_URS_2021_02/451573111" TargetMode="External" /><Relationship Id="rId46" Type="http://schemas.openxmlformats.org/officeDocument/2006/relationships/hyperlink" Target="https://podminky.urs.cz/item/CS_URS_2021_02/871251811" TargetMode="External" /><Relationship Id="rId47" Type="http://schemas.openxmlformats.org/officeDocument/2006/relationships/hyperlink" Target="https://podminky.urs.cz/item/CS_URS_2021_02/871254301" TargetMode="External" /><Relationship Id="rId48" Type="http://schemas.openxmlformats.org/officeDocument/2006/relationships/hyperlink" Target="https://podminky.urs.cz/item/CS_URS_2021_02/871365241" TargetMode="External" /><Relationship Id="rId49" Type="http://schemas.openxmlformats.org/officeDocument/2006/relationships/hyperlink" Target="https://podminky.urs.cz/item/CS_URS_2021_02/871365811" TargetMode="External" /><Relationship Id="rId50" Type="http://schemas.openxmlformats.org/officeDocument/2006/relationships/hyperlink" Target="https://podminky.urs.cz/item/CS_URS_2021_02/892241111" TargetMode="External" /><Relationship Id="rId51" Type="http://schemas.openxmlformats.org/officeDocument/2006/relationships/hyperlink" Target="https://podminky.urs.cz/item/CS_URS_2021_02/892312121" TargetMode="External" /><Relationship Id="rId52" Type="http://schemas.openxmlformats.org/officeDocument/2006/relationships/hyperlink" Target="https://podminky.urs.cz/item/CS_URS_2021_02/892362121" TargetMode="External" /><Relationship Id="rId53" Type="http://schemas.openxmlformats.org/officeDocument/2006/relationships/hyperlink" Target="https://podminky.urs.cz/item/CS_URS_2021_02/892372111" TargetMode="External" /><Relationship Id="rId54" Type="http://schemas.openxmlformats.org/officeDocument/2006/relationships/hyperlink" Target="https://podminky.urs.cz/item/CS_URS_2021_02/899311112" TargetMode="External" /><Relationship Id="rId55" Type="http://schemas.openxmlformats.org/officeDocument/2006/relationships/hyperlink" Target="https://podminky.urs.cz/item/CS_URS_2021_02/899311114" TargetMode="External" /><Relationship Id="rId56" Type="http://schemas.openxmlformats.org/officeDocument/2006/relationships/hyperlink" Target="https://podminky.urs.cz/item/CS_URS_2021_02/899713111" TargetMode="External" /><Relationship Id="rId57" Type="http://schemas.openxmlformats.org/officeDocument/2006/relationships/hyperlink" Target="https://podminky.urs.cz/item/CS_URS_2021_02/899721111" TargetMode="External" /><Relationship Id="rId58" Type="http://schemas.openxmlformats.org/officeDocument/2006/relationships/hyperlink" Target="https://podminky.urs.cz/item/CS_URS_2021_02/899722111" TargetMode="External" /><Relationship Id="rId59" Type="http://schemas.openxmlformats.org/officeDocument/2006/relationships/hyperlink" Target="https://podminky.urs.cz/item/CS_URS_2021_02/899722113" TargetMode="External" /><Relationship Id="rId60" Type="http://schemas.openxmlformats.org/officeDocument/2006/relationships/hyperlink" Target="https://podminky.urs.cz/item/CS_URS_2021_02/997002511" TargetMode="External" /><Relationship Id="rId61" Type="http://schemas.openxmlformats.org/officeDocument/2006/relationships/hyperlink" Target="https://podminky.urs.cz/item/CS_URS_2021_02/997002519" TargetMode="External" /><Relationship Id="rId62" Type="http://schemas.openxmlformats.org/officeDocument/2006/relationships/hyperlink" Target="https://podminky.urs.cz/item/CS_URS_2021_02/997013871" TargetMode="External" /><Relationship Id="rId63" Type="http://schemas.openxmlformats.org/officeDocument/2006/relationships/hyperlink" Target="https://podminky.urs.cz/item/CS_URS_2021_02/998276101" TargetMode="External" /><Relationship Id="rId64"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1_02/131111359" TargetMode="External" /><Relationship Id="rId2" Type="http://schemas.openxmlformats.org/officeDocument/2006/relationships/hyperlink" Target="https://podminky.urs.cz/item/CS_URS_2021_02/162751117" TargetMode="External" /><Relationship Id="rId3" Type="http://schemas.openxmlformats.org/officeDocument/2006/relationships/hyperlink" Target="https://podminky.urs.cz/item/CS_URS_2021_02/162751119" TargetMode="External" /><Relationship Id="rId4" Type="http://schemas.openxmlformats.org/officeDocument/2006/relationships/hyperlink" Target="https://podminky.urs.cz/item/CS_URS_2021_02/167111101" TargetMode="External" /><Relationship Id="rId5" Type="http://schemas.openxmlformats.org/officeDocument/2006/relationships/hyperlink" Target="https://podminky.urs.cz/item/CS_URS_2021_02/171201231" TargetMode="External" /><Relationship Id="rId6" Type="http://schemas.openxmlformats.org/officeDocument/2006/relationships/hyperlink" Target="https://podminky.urs.cz/item/CS_URS_2021_02/338171125" TargetMode="External" /><Relationship Id="rId7" Type="http://schemas.openxmlformats.org/officeDocument/2006/relationships/hyperlink" Target="https://podminky.urs.cz/item/CS_URS_2021_02/348121221" TargetMode="External" /><Relationship Id="rId8" Type="http://schemas.openxmlformats.org/officeDocument/2006/relationships/hyperlink" Target="https://podminky.urs.cz/item/CS_URS_2021_02/348401130" TargetMode="External" /><Relationship Id="rId9" Type="http://schemas.openxmlformats.org/officeDocument/2006/relationships/hyperlink" Target="https://podminky.urs.cz/item/CS_URS_2021_02/998232110" TargetMode="External" /><Relationship Id="rId10"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1_02/162551108" TargetMode="External" /><Relationship Id="rId2" Type="http://schemas.openxmlformats.org/officeDocument/2006/relationships/hyperlink" Target="https://podminky.urs.cz/item/CS_URS_2021_02/167151101" TargetMode="External" /><Relationship Id="rId3" Type="http://schemas.openxmlformats.org/officeDocument/2006/relationships/hyperlink" Target="https://podminky.urs.cz/item/CS_URS_2021_02/171151111" TargetMode="External" /><Relationship Id="rId4" Type="http://schemas.openxmlformats.org/officeDocument/2006/relationships/hyperlink" Target="https://podminky.urs.cz/item/CS_URS_2021_02/181351103" TargetMode="External" /><Relationship Id="rId5" Type="http://schemas.openxmlformats.org/officeDocument/2006/relationships/hyperlink" Target="https://podminky.urs.cz/item/CS_URS_2021_02/181411131" TargetMode="External" /><Relationship Id="rId6" Type="http://schemas.openxmlformats.org/officeDocument/2006/relationships/hyperlink" Target="https://podminky.urs.cz/item/CS_URS_2021_02/181913111" TargetMode="External" /><Relationship Id="rId7" Type="http://schemas.openxmlformats.org/officeDocument/2006/relationships/hyperlink" Target="https://podminky.urs.cz/item/CS_URS_2021_02/181951114" TargetMode="External" /><Relationship Id="rId8" Type="http://schemas.openxmlformats.org/officeDocument/2006/relationships/hyperlink" Target="https://podminky.urs.cz/item/CS_URS_2021_02/182251101" TargetMode="External" /><Relationship Id="rId9" Type="http://schemas.openxmlformats.org/officeDocument/2006/relationships/hyperlink" Target="https://podminky.urs.cz/item/CS_URS_2021_02/184802111" TargetMode="External" /><Relationship Id="rId10" Type="http://schemas.openxmlformats.org/officeDocument/2006/relationships/hyperlink" Target="https://podminky.urs.cz/item/CS_URS_2021_02/184802611" TargetMode="External" /><Relationship Id="rId11" Type="http://schemas.openxmlformats.org/officeDocument/2006/relationships/hyperlink" Target="https://podminky.urs.cz/item/CS_URS_2021_02/998231411" TargetMode="External" /><Relationship Id="rId12"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1_02/181913112" TargetMode="External" /><Relationship Id="rId2" Type="http://schemas.openxmlformats.org/officeDocument/2006/relationships/hyperlink" Target="https://podminky.urs.cz/item/CS_URS_2021_02/564851111" TargetMode="External" /><Relationship Id="rId3" Type="http://schemas.openxmlformats.org/officeDocument/2006/relationships/hyperlink" Target="https://podminky.urs.cz/item/CS_URS_2021_02/564871111" TargetMode="External" /><Relationship Id="rId4" Type="http://schemas.openxmlformats.org/officeDocument/2006/relationships/hyperlink" Target="https://podminky.urs.cz/item/CS_URS_2021_02/564952112" TargetMode="External" /><Relationship Id="rId5" Type="http://schemas.openxmlformats.org/officeDocument/2006/relationships/hyperlink" Target="https://podminky.urs.cz/item/CS_URS_2021_02/573231108" TargetMode="External" /><Relationship Id="rId6" Type="http://schemas.openxmlformats.org/officeDocument/2006/relationships/hyperlink" Target="https://podminky.urs.cz/item/CS_URS_2021_02/577144111" TargetMode="External" /><Relationship Id="rId7" Type="http://schemas.openxmlformats.org/officeDocument/2006/relationships/hyperlink" Target="https://podminky.urs.cz/item/CS_URS_2021_02/596211110" TargetMode="External" /><Relationship Id="rId8" Type="http://schemas.openxmlformats.org/officeDocument/2006/relationships/hyperlink" Target="https://podminky.urs.cz/item/CS_URS_2021_02/916131213" TargetMode="External" /><Relationship Id="rId9" Type="http://schemas.openxmlformats.org/officeDocument/2006/relationships/hyperlink" Target="https://podminky.urs.cz/item/CS_URS_2021_02/916231213" TargetMode="External" /><Relationship Id="rId10" Type="http://schemas.openxmlformats.org/officeDocument/2006/relationships/hyperlink" Target="https://podminky.urs.cz/item/CS_URS_2021_02/916991121" TargetMode="External" /><Relationship Id="rId11" Type="http://schemas.openxmlformats.org/officeDocument/2006/relationships/hyperlink" Target="https://podminky.urs.cz/item/CS_URS_2021_02/998223011" TargetMode="External" /><Relationship Id="rId12"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hyperlink" Target="https://podminky.urs.cz/item/CS_URS_2021_02/030001000" TargetMode="External" /><Relationship Id="rId2" Type="http://schemas.openxmlformats.org/officeDocument/2006/relationships/hyperlink" Target="https://podminky.urs.cz/item/CS_URS_2021_02/040001000" TargetMode="External" /><Relationship Id="rId3" Type="http://schemas.openxmlformats.org/officeDocument/2006/relationships/hyperlink" Target="https://podminky.urs.cz/item/CS_URS_2021_02/045002000" TargetMode="External" /><Relationship Id="rId4" Type="http://schemas.openxmlformats.org/officeDocument/2006/relationships/hyperlink" Target="https://podminky.urs.cz/item/CS_URS_2021_02/060001000" TargetMode="External" /><Relationship Id="rId5" Type="http://schemas.openxmlformats.org/officeDocument/2006/relationships/hyperlink" Target="https://podminky.urs.cz/item/CS_URS_2021_02/070001000" TargetMode="External" /><Relationship Id="rId6"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hyperlink" Target="https://podminky.urs.cz/item/CS_URS_2021_02/011114000" TargetMode="External" /><Relationship Id="rId2" Type="http://schemas.openxmlformats.org/officeDocument/2006/relationships/hyperlink" Target="https://podminky.urs.cz/item/CS_URS_2021_02/011314000" TargetMode="External" /><Relationship Id="rId3" Type="http://schemas.openxmlformats.org/officeDocument/2006/relationships/hyperlink" Target="https://podminky.urs.cz/item/CS_URS_2021_02/011403000" TargetMode="External" /><Relationship Id="rId4" Type="http://schemas.openxmlformats.org/officeDocument/2006/relationships/hyperlink" Target="https://podminky.urs.cz/item/CS_URS_2021_02/011503000" TargetMode="External" /><Relationship Id="rId5" Type="http://schemas.openxmlformats.org/officeDocument/2006/relationships/hyperlink" Target="https://podminky.urs.cz/item/CS_URS_2021_02/012103000" TargetMode="External" /><Relationship Id="rId6" Type="http://schemas.openxmlformats.org/officeDocument/2006/relationships/hyperlink" Target="https://podminky.urs.cz/item/CS_URS_2021_02/012203000" TargetMode="External" /><Relationship Id="rId7" Type="http://schemas.openxmlformats.org/officeDocument/2006/relationships/hyperlink" Target="https://podminky.urs.cz/item/CS_URS_2021_02/012303000" TargetMode="External" /><Relationship Id="rId8" Type="http://schemas.openxmlformats.org/officeDocument/2006/relationships/hyperlink" Target="https://podminky.urs.cz/item/CS_URS_2021_02/013244000" TargetMode="External" /><Relationship Id="rId9" Type="http://schemas.openxmlformats.org/officeDocument/2006/relationships/hyperlink" Target="https://podminky.urs.cz/item/CS_URS_2021_02/013254000" TargetMode="External" /><Relationship Id="rId10" Type="http://schemas.openxmlformats.org/officeDocument/2006/relationships/hyperlink" Target="https://podminky.urs.cz/item/CS_URS_2021_02/013274000" TargetMode="External" /><Relationship Id="rId11" Type="http://schemas.openxmlformats.org/officeDocument/2006/relationships/hyperlink" Target="https://podminky.urs.cz/item/CS_URS_2021_02/013284000" TargetMode="External" /><Relationship Id="rId12" Type="http://schemas.openxmlformats.org/officeDocument/2006/relationships/hyperlink" Target="https://podminky.urs.cz/item/CS_URS_2021_02/041403000" TargetMode="External" /><Relationship Id="rId13" Type="http://schemas.openxmlformats.org/officeDocument/2006/relationships/hyperlink" Target="https://podminky.urs.cz/item/CS_URS_2021_02/042603000" TargetMode="External" /><Relationship Id="rId14" Type="http://schemas.openxmlformats.org/officeDocument/2006/relationships/hyperlink" Target="https://podminky.urs.cz/item/CS_URS_2021_02/051002000" TargetMode="External" /><Relationship Id="rId15" Type="http://schemas.openxmlformats.org/officeDocument/2006/relationships/hyperlink" Target="https://podminky.urs.cz/item/CS_URS_2021_02/056002000" TargetMode="External" /><Relationship Id="rId16"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26</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33</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35</v>
      </c>
      <c r="AO17" s="23"/>
      <c r="AP17" s="23"/>
      <c r="AQ17" s="23"/>
      <c r="AR17" s="21"/>
      <c r="BE17" s="32"/>
      <c r="BS17" s="18" t="s">
        <v>36</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v>
      </c>
      <c r="AO20" s="23"/>
      <c r="AP20" s="23"/>
      <c r="AQ20" s="23"/>
      <c r="AR20" s="21"/>
      <c r="BE20" s="32"/>
      <c r="BS20" s="18" t="s">
        <v>36</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40</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41</v>
      </c>
      <c r="M28" s="46"/>
      <c r="N28" s="46"/>
      <c r="O28" s="46"/>
      <c r="P28" s="46"/>
      <c r="Q28" s="41"/>
      <c r="R28" s="41"/>
      <c r="S28" s="41"/>
      <c r="T28" s="41"/>
      <c r="U28" s="41"/>
      <c r="V28" s="41"/>
      <c r="W28" s="46" t="s">
        <v>42</v>
      </c>
      <c r="X28" s="46"/>
      <c r="Y28" s="46"/>
      <c r="Z28" s="46"/>
      <c r="AA28" s="46"/>
      <c r="AB28" s="46"/>
      <c r="AC28" s="46"/>
      <c r="AD28" s="46"/>
      <c r="AE28" s="46"/>
      <c r="AF28" s="41"/>
      <c r="AG28" s="41"/>
      <c r="AH28" s="41"/>
      <c r="AI28" s="41"/>
      <c r="AJ28" s="41"/>
      <c r="AK28" s="46" t="s">
        <v>43</v>
      </c>
      <c r="AL28" s="46"/>
      <c r="AM28" s="46"/>
      <c r="AN28" s="46"/>
      <c r="AO28" s="46"/>
      <c r="AP28" s="41"/>
      <c r="AQ28" s="41"/>
      <c r="AR28" s="45"/>
      <c r="BE28" s="32"/>
    </row>
    <row r="29" s="3" customFormat="1" ht="14.4" customHeight="1">
      <c r="A29" s="3"/>
      <c r="B29" s="47"/>
      <c r="C29" s="48"/>
      <c r="D29" s="33" t="s">
        <v>44</v>
      </c>
      <c r="E29" s="48"/>
      <c r="F29" s="33" t="s">
        <v>45</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46</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47</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48</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49</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50</v>
      </c>
      <c r="E35" s="55"/>
      <c r="F35" s="55"/>
      <c r="G35" s="55"/>
      <c r="H35" s="55"/>
      <c r="I35" s="55"/>
      <c r="J35" s="55"/>
      <c r="K35" s="55"/>
      <c r="L35" s="55"/>
      <c r="M35" s="55"/>
      <c r="N35" s="55"/>
      <c r="O35" s="55"/>
      <c r="P35" s="55"/>
      <c r="Q35" s="55"/>
      <c r="R35" s="55"/>
      <c r="S35" s="55"/>
      <c r="T35" s="56" t="s">
        <v>51</v>
      </c>
      <c r="U35" s="55"/>
      <c r="V35" s="55"/>
      <c r="W35" s="55"/>
      <c r="X35" s="57" t="s">
        <v>52</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53</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54</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55</v>
      </c>
      <c r="E60" s="43"/>
      <c r="F60" s="43"/>
      <c r="G60" s="43"/>
      <c r="H60" s="43"/>
      <c r="I60" s="43"/>
      <c r="J60" s="43"/>
      <c r="K60" s="43"/>
      <c r="L60" s="43"/>
      <c r="M60" s="43"/>
      <c r="N60" s="43"/>
      <c r="O60" s="43"/>
      <c r="P60" s="43"/>
      <c r="Q60" s="43"/>
      <c r="R60" s="43"/>
      <c r="S60" s="43"/>
      <c r="T60" s="43"/>
      <c r="U60" s="43"/>
      <c r="V60" s="65" t="s">
        <v>56</v>
      </c>
      <c r="W60" s="43"/>
      <c r="X60" s="43"/>
      <c r="Y60" s="43"/>
      <c r="Z60" s="43"/>
      <c r="AA60" s="43"/>
      <c r="AB60" s="43"/>
      <c r="AC60" s="43"/>
      <c r="AD60" s="43"/>
      <c r="AE60" s="43"/>
      <c r="AF60" s="43"/>
      <c r="AG60" s="43"/>
      <c r="AH60" s="65" t="s">
        <v>55</v>
      </c>
      <c r="AI60" s="43"/>
      <c r="AJ60" s="43"/>
      <c r="AK60" s="43"/>
      <c r="AL60" s="43"/>
      <c r="AM60" s="65" t="s">
        <v>56</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57</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58</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55</v>
      </c>
      <c r="E75" s="43"/>
      <c r="F75" s="43"/>
      <c r="G75" s="43"/>
      <c r="H75" s="43"/>
      <c r="I75" s="43"/>
      <c r="J75" s="43"/>
      <c r="K75" s="43"/>
      <c r="L75" s="43"/>
      <c r="M75" s="43"/>
      <c r="N75" s="43"/>
      <c r="O75" s="43"/>
      <c r="P75" s="43"/>
      <c r="Q75" s="43"/>
      <c r="R75" s="43"/>
      <c r="S75" s="43"/>
      <c r="T75" s="43"/>
      <c r="U75" s="43"/>
      <c r="V75" s="65" t="s">
        <v>56</v>
      </c>
      <c r="W75" s="43"/>
      <c r="X75" s="43"/>
      <c r="Y75" s="43"/>
      <c r="Z75" s="43"/>
      <c r="AA75" s="43"/>
      <c r="AB75" s="43"/>
      <c r="AC75" s="43"/>
      <c r="AD75" s="43"/>
      <c r="AE75" s="43"/>
      <c r="AF75" s="43"/>
      <c r="AG75" s="43"/>
      <c r="AH75" s="65" t="s">
        <v>55</v>
      </c>
      <c r="AI75" s="43"/>
      <c r="AJ75" s="43"/>
      <c r="AK75" s="43"/>
      <c r="AL75" s="43"/>
      <c r="AM75" s="65" t="s">
        <v>56</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59</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1</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Zaječov rozšíření a intenzifikace ČOV Horní Kváň - kanalizace a vodovod</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obec Zaječov, místní část Kvaň, Nová Ves</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18. 8. 2021</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40.05" customHeight="1">
      <c r="A89" s="39"/>
      <c r="B89" s="40"/>
      <c r="C89" s="33" t="s">
        <v>24</v>
      </c>
      <c r="D89" s="41"/>
      <c r="E89" s="41"/>
      <c r="F89" s="41"/>
      <c r="G89" s="41"/>
      <c r="H89" s="41"/>
      <c r="I89" s="41"/>
      <c r="J89" s="41"/>
      <c r="K89" s="41"/>
      <c r="L89" s="72" t="str">
        <f>IF(E11= "","",E11)</f>
        <v>Obec Zaječov, Zaječov 265, 267 63 Zaječov</v>
      </c>
      <c r="M89" s="41"/>
      <c r="N89" s="41"/>
      <c r="O89" s="41"/>
      <c r="P89" s="41"/>
      <c r="Q89" s="41"/>
      <c r="R89" s="41"/>
      <c r="S89" s="41"/>
      <c r="T89" s="41"/>
      <c r="U89" s="41"/>
      <c r="V89" s="41"/>
      <c r="W89" s="41"/>
      <c r="X89" s="41"/>
      <c r="Y89" s="41"/>
      <c r="Z89" s="41"/>
      <c r="AA89" s="41"/>
      <c r="AB89" s="41"/>
      <c r="AC89" s="41"/>
      <c r="AD89" s="41"/>
      <c r="AE89" s="41"/>
      <c r="AF89" s="41"/>
      <c r="AG89" s="41"/>
      <c r="AH89" s="41"/>
      <c r="AI89" s="33" t="s">
        <v>32</v>
      </c>
      <c r="AJ89" s="41"/>
      <c r="AK89" s="41"/>
      <c r="AL89" s="41"/>
      <c r="AM89" s="81" t="str">
        <f>IF(E17="","",E17)</f>
        <v>PIK VÍTEK s.r.o.,Kořenského 1025/7, 150 00 Praha 5</v>
      </c>
      <c r="AN89" s="72"/>
      <c r="AO89" s="72"/>
      <c r="AP89" s="72"/>
      <c r="AQ89" s="41"/>
      <c r="AR89" s="45"/>
      <c r="AS89" s="82" t="s">
        <v>60</v>
      </c>
      <c r="AT89" s="83"/>
      <c r="AU89" s="84"/>
      <c r="AV89" s="84"/>
      <c r="AW89" s="84"/>
      <c r="AX89" s="84"/>
      <c r="AY89" s="84"/>
      <c r="AZ89" s="84"/>
      <c r="BA89" s="84"/>
      <c r="BB89" s="84"/>
      <c r="BC89" s="84"/>
      <c r="BD89" s="85"/>
      <c r="BE89" s="39"/>
    </row>
    <row r="90" s="2" customFormat="1" ht="15.15" customHeight="1">
      <c r="A90" s="39"/>
      <c r="B90" s="40"/>
      <c r="C90" s="33" t="s">
        <v>30</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37</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61</v>
      </c>
      <c r="D92" s="95"/>
      <c r="E92" s="95"/>
      <c r="F92" s="95"/>
      <c r="G92" s="95"/>
      <c r="H92" s="96"/>
      <c r="I92" s="97" t="s">
        <v>62</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63</v>
      </c>
      <c r="AH92" s="95"/>
      <c r="AI92" s="95"/>
      <c r="AJ92" s="95"/>
      <c r="AK92" s="95"/>
      <c r="AL92" s="95"/>
      <c r="AM92" s="95"/>
      <c r="AN92" s="97" t="s">
        <v>64</v>
      </c>
      <c r="AO92" s="95"/>
      <c r="AP92" s="99"/>
      <c r="AQ92" s="100" t="s">
        <v>65</v>
      </c>
      <c r="AR92" s="45"/>
      <c r="AS92" s="101" t="s">
        <v>66</v>
      </c>
      <c r="AT92" s="102" t="s">
        <v>67</v>
      </c>
      <c r="AU92" s="102" t="s">
        <v>68</v>
      </c>
      <c r="AV92" s="102" t="s">
        <v>69</v>
      </c>
      <c r="AW92" s="102" t="s">
        <v>70</v>
      </c>
      <c r="AX92" s="102" t="s">
        <v>71</v>
      </c>
      <c r="AY92" s="102" t="s">
        <v>72</v>
      </c>
      <c r="AZ92" s="102" t="s">
        <v>73</v>
      </c>
      <c r="BA92" s="102" t="s">
        <v>74</v>
      </c>
      <c r="BB92" s="102" t="s">
        <v>75</v>
      </c>
      <c r="BC92" s="102" t="s">
        <v>76</v>
      </c>
      <c r="BD92" s="103" t="s">
        <v>77</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78</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ROUND(AG95+AG118+AG136+AG137,2)</f>
        <v>0</v>
      </c>
      <c r="AH94" s="110"/>
      <c r="AI94" s="110"/>
      <c r="AJ94" s="110"/>
      <c r="AK94" s="110"/>
      <c r="AL94" s="110"/>
      <c r="AM94" s="110"/>
      <c r="AN94" s="111">
        <f>SUM(AG94,AT94)</f>
        <v>0</v>
      </c>
      <c r="AO94" s="111"/>
      <c r="AP94" s="111"/>
      <c r="AQ94" s="112" t="s">
        <v>1</v>
      </c>
      <c r="AR94" s="113"/>
      <c r="AS94" s="114">
        <f>ROUND(AS95+AS118+AS136+AS137,2)</f>
        <v>0</v>
      </c>
      <c r="AT94" s="115">
        <f>ROUND(SUM(AV94:AW94),2)</f>
        <v>0</v>
      </c>
      <c r="AU94" s="116">
        <f>ROUND(AU95+AU118+AU136+AU137,5)</f>
        <v>0</v>
      </c>
      <c r="AV94" s="115">
        <f>ROUND(AZ94*L29,2)</f>
        <v>0</v>
      </c>
      <c r="AW94" s="115">
        <f>ROUND(BA94*L30,2)</f>
        <v>0</v>
      </c>
      <c r="AX94" s="115">
        <f>ROUND(BB94*L29,2)</f>
        <v>0</v>
      </c>
      <c r="AY94" s="115">
        <f>ROUND(BC94*L30,2)</f>
        <v>0</v>
      </c>
      <c r="AZ94" s="115">
        <f>ROUND(AZ95+AZ118+AZ136+AZ137,2)</f>
        <v>0</v>
      </c>
      <c r="BA94" s="115">
        <f>ROUND(BA95+BA118+BA136+BA137,2)</f>
        <v>0</v>
      </c>
      <c r="BB94" s="115">
        <f>ROUND(BB95+BB118+BB136+BB137,2)</f>
        <v>0</v>
      </c>
      <c r="BC94" s="115">
        <f>ROUND(BC95+BC118+BC136+BC137,2)</f>
        <v>0</v>
      </c>
      <c r="BD94" s="117">
        <f>ROUND(BD95+BD118+BD136+BD137,2)</f>
        <v>0</v>
      </c>
      <c r="BE94" s="6"/>
      <c r="BS94" s="118" t="s">
        <v>79</v>
      </c>
      <c r="BT94" s="118" t="s">
        <v>80</v>
      </c>
      <c r="BU94" s="119" t="s">
        <v>81</v>
      </c>
      <c r="BV94" s="118" t="s">
        <v>82</v>
      </c>
      <c r="BW94" s="118" t="s">
        <v>5</v>
      </c>
      <c r="BX94" s="118" t="s">
        <v>83</v>
      </c>
      <c r="CL94" s="118" t="s">
        <v>1</v>
      </c>
    </row>
    <row r="95" s="7" customFormat="1" ht="16.5" customHeight="1">
      <c r="A95" s="7"/>
      <c r="B95" s="120"/>
      <c r="C95" s="121"/>
      <c r="D95" s="122" t="s">
        <v>84</v>
      </c>
      <c r="E95" s="122"/>
      <c r="F95" s="122"/>
      <c r="G95" s="122"/>
      <c r="H95" s="122"/>
      <c r="I95" s="123"/>
      <c r="J95" s="122" t="s">
        <v>85</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ROUND(AG96+AG101+AG107+AG110,2)</f>
        <v>0</v>
      </c>
      <c r="AH95" s="123"/>
      <c r="AI95" s="123"/>
      <c r="AJ95" s="123"/>
      <c r="AK95" s="123"/>
      <c r="AL95" s="123"/>
      <c r="AM95" s="123"/>
      <c r="AN95" s="125">
        <f>SUM(AG95,AT95)</f>
        <v>0</v>
      </c>
      <c r="AO95" s="123"/>
      <c r="AP95" s="123"/>
      <c r="AQ95" s="126" t="s">
        <v>86</v>
      </c>
      <c r="AR95" s="127"/>
      <c r="AS95" s="128">
        <f>ROUND(AS96+AS101+AS107+AS110,2)</f>
        <v>0</v>
      </c>
      <c r="AT95" s="129">
        <f>ROUND(SUM(AV95:AW95),2)</f>
        <v>0</v>
      </c>
      <c r="AU95" s="130">
        <f>ROUND(AU96+AU101+AU107+AU110,5)</f>
        <v>0</v>
      </c>
      <c r="AV95" s="129">
        <f>ROUND(AZ95*L29,2)</f>
        <v>0</v>
      </c>
      <c r="AW95" s="129">
        <f>ROUND(BA95*L30,2)</f>
        <v>0</v>
      </c>
      <c r="AX95" s="129">
        <f>ROUND(BB95*L29,2)</f>
        <v>0</v>
      </c>
      <c r="AY95" s="129">
        <f>ROUND(BC95*L30,2)</f>
        <v>0</v>
      </c>
      <c r="AZ95" s="129">
        <f>ROUND(AZ96+AZ101+AZ107+AZ110,2)</f>
        <v>0</v>
      </c>
      <c r="BA95" s="129">
        <f>ROUND(BA96+BA101+BA107+BA110,2)</f>
        <v>0</v>
      </c>
      <c r="BB95" s="129">
        <f>ROUND(BB96+BB101+BB107+BB110,2)</f>
        <v>0</v>
      </c>
      <c r="BC95" s="129">
        <f>ROUND(BC96+BC101+BC107+BC110,2)</f>
        <v>0</v>
      </c>
      <c r="BD95" s="131">
        <f>ROUND(BD96+BD101+BD107+BD110,2)</f>
        <v>0</v>
      </c>
      <c r="BE95" s="7"/>
      <c r="BS95" s="132" t="s">
        <v>79</v>
      </c>
      <c r="BT95" s="132" t="s">
        <v>14</v>
      </c>
      <c r="BU95" s="132" t="s">
        <v>81</v>
      </c>
      <c r="BV95" s="132" t="s">
        <v>82</v>
      </c>
      <c r="BW95" s="132" t="s">
        <v>87</v>
      </c>
      <c r="BX95" s="132" t="s">
        <v>5</v>
      </c>
      <c r="CL95" s="132" t="s">
        <v>1</v>
      </c>
      <c r="CM95" s="132" t="s">
        <v>88</v>
      </c>
    </row>
    <row r="96" s="4" customFormat="1" ht="16.5" customHeight="1">
      <c r="A96" s="4"/>
      <c r="B96" s="71"/>
      <c r="C96" s="133"/>
      <c r="D96" s="133"/>
      <c r="E96" s="134" t="s">
        <v>89</v>
      </c>
      <c r="F96" s="134"/>
      <c r="G96" s="134"/>
      <c r="H96" s="134"/>
      <c r="I96" s="134"/>
      <c r="J96" s="133"/>
      <c r="K96" s="134" t="s">
        <v>90</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ROUND(SUM(AG97:AG100),2)</f>
        <v>0</v>
      </c>
      <c r="AH96" s="133"/>
      <c r="AI96" s="133"/>
      <c r="AJ96" s="133"/>
      <c r="AK96" s="133"/>
      <c r="AL96" s="133"/>
      <c r="AM96" s="133"/>
      <c r="AN96" s="136">
        <f>SUM(AG96,AT96)</f>
        <v>0</v>
      </c>
      <c r="AO96" s="133"/>
      <c r="AP96" s="133"/>
      <c r="AQ96" s="137" t="s">
        <v>91</v>
      </c>
      <c r="AR96" s="73"/>
      <c r="AS96" s="138">
        <f>ROUND(SUM(AS97:AS100),2)</f>
        <v>0</v>
      </c>
      <c r="AT96" s="139">
        <f>ROUND(SUM(AV96:AW96),2)</f>
        <v>0</v>
      </c>
      <c r="AU96" s="140">
        <f>ROUND(SUM(AU97:AU100),5)</f>
        <v>0</v>
      </c>
      <c r="AV96" s="139">
        <f>ROUND(AZ96*L29,2)</f>
        <v>0</v>
      </c>
      <c r="AW96" s="139">
        <f>ROUND(BA96*L30,2)</f>
        <v>0</v>
      </c>
      <c r="AX96" s="139">
        <f>ROUND(BB96*L29,2)</f>
        <v>0</v>
      </c>
      <c r="AY96" s="139">
        <f>ROUND(BC96*L30,2)</f>
        <v>0</v>
      </c>
      <c r="AZ96" s="139">
        <f>ROUND(SUM(AZ97:AZ100),2)</f>
        <v>0</v>
      </c>
      <c r="BA96" s="139">
        <f>ROUND(SUM(BA97:BA100),2)</f>
        <v>0</v>
      </c>
      <c r="BB96" s="139">
        <f>ROUND(SUM(BB97:BB100),2)</f>
        <v>0</v>
      </c>
      <c r="BC96" s="139">
        <f>ROUND(SUM(BC97:BC100),2)</f>
        <v>0</v>
      </c>
      <c r="BD96" s="141">
        <f>ROUND(SUM(BD97:BD100),2)</f>
        <v>0</v>
      </c>
      <c r="BE96" s="4"/>
      <c r="BS96" s="142" t="s">
        <v>79</v>
      </c>
      <c r="BT96" s="142" t="s">
        <v>88</v>
      </c>
      <c r="BU96" s="142" t="s">
        <v>81</v>
      </c>
      <c r="BV96" s="142" t="s">
        <v>82</v>
      </c>
      <c r="BW96" s="142" t="s">
        <v>92</v>
      </c>
      <c r="BX96" s="142" t="s">
        <v>87</v>
      </c>
      <c r="CL96" s="142" t="s">
        <v>1</v>
      </c>
    </row>
    <row r="97" s="4" customFormat="1" ht="16.5" customHeight="1">
      <c r="A97" s="143" t="s">
        <v>93</v>
      </c>
      <c r="B97" s="71"/>
      <c r="C97" s="133"/>
      <c r="D97" s="133"/>
      <c r="E97" s="133"/>
      <c r="F97" s="134" t="s">
        <v>94</v>
      </c>
      <c r="G97" s="134"/>
      <c r="H97" s="134"/>
      <c r="I97" s="134"/>
      <c r="J97" s="134"/>
      <c r="K97" s="133"/>
      <c r="L97" s="134" t="s">
        <v>95</v>
      </c>
      <c r="M97" s="134"/>
      <c r="N97" s="134"/>
      <c r="O97" s="134"/>
      <c r="P97" s="134"/>
      <c r="Q97" s="134"/>
      <c r="R97" s="134"/>
      <c r="S97" s="134"/>
      <c r="T97" s="134"/>
      <c r="U97" s="134"/>
      <c r="V97" s="134"/>
      <c r="W97" s="134"/>
      <c r="X97" s="134"/>
      <c r="Y97" s="134"/>
      <c r="Z97" s="134"/>
      <c r="AA97" s="134"/>
      <c r="AB97" s="134"/>
      <c r="AC97" s="134"/>
      <c r="AD97" s="134"/>
      <c r="AE97" s="134"/>
      <c r="AF97" s="134"/>
      <c r="AG97" s="136">
        <f>'SO 01.1 - Úpravy ve stáva...'!J34</f>
        <v>0</v>
      </c>
      <c r="AH97" s="133"/>
      <c r="AI97" s="133"/>
      <c r="AJ97" s="133"/>
      <c r="AK97" s="133"/>
      <c r="AL97" s="133"/>
      <c r="AM97" s="133"/>
      <c r="AN97" s="136">
        <f>SUM(AG97,AT97)</f>
        <v>0</v>
      </c>
      <c r="AO97" s="133"/>
      <c r="AP97" s="133"/>
      <c r="AQ97" s="137" t="s">
        <v>91</v>
      </c>
      <c r="AR97" s="73"/>
      <c r="AS97" s="138">
        <v>0</v>
      </c>
      <c r="AT97" s="139">
        <f>ROUND(SUM(AV97:AW97),2)</f>
        <v>0</v>
      </c>
      <c r="AU97" s="140">
        <f>'SO 01.1 - Úpravy ve stáva...'!P128</f>
        <v>0</v>
      </c>
      <c r="AV97" s="139">
        <f>'SO 01.1 - Úpravy ve stáva...'!J37</f>
        <v>0</v>
      </c>
      <c r="AW97" s="139">
        <f>'SO 01.1 - Úpravy ve stáva...'!J38</f>
        <v>0</v>
      </c>
      <c r="AX97" s="139">
        <f>'SO 01.1 - Úpravy ve stáva...'!J39</f>
        <v>0</v>
      </c>
      <c r="AY97" s="139">
        <f>'SO 01.1 - Úpravy ve stáva...'!J40</f>
        <v>0</v>
      </c>
      <c r="AZ97" s="139">
        <f>'SO 01.1 - Úpravy ve stáva...'!F37</f>
        <v>0</v>
      </c>
      <c r="BA97" s="139">
        <f>'SO 01.1 - Úpravy ve stáva...'!F38</f>
        <v>0</v>
      </c>
      <c r="BB97" s="139">
        <f>'SO 01.1 - Úpravy ve stáva...'!F39</f>
        <v>0</v>
      </c>
      <c r="BC97" s="139">
        <f>'SO 01.1 - Úpravy ve stáva...'!F40</f>
        <v>0</v>
      </c>
      <c r="BD97" s="141">
        <f>'SO 01.1 - Úpravy ve stáva...'!F41</f>
        <v>0</v>
      </c>
      <c r="BE97" s="4"/>
      <c r="BT97" s="142" t="s">
        <v>96</v>
      </c>
      <c r="BV97" s="142" t="s">
        <v>82</v>
      </c>
      <c r="BW97" s="142" t="s">
        <v>97</v>
      </c>
      <c r="BX97" s="142" t="s">
        <v>92</v>
      </c>
      <c r="CL97" s="142" t="s">
        <v>1</v>
      </c>
    </row>
    <row r="98" s="4" customFormat="1" ht="16.5" customHeight="1">
      <c r="A98" s="143" t="s">
        <v>93</v>
      </c>
      <c r="B98" s="71"/>
      <c r="C98" s="133"/>
      <c r="D98" s="133"/>
      <c r="E98" s="133"/>
      <c r="F98" s="134" t="s">
        <v>98</v>
      </c>
      <c r="G98" s="134"/>
      <c r="H98" s="134"/>
      <c r="I98" s="134"/>
      <c r="J98" s="134"/>
      <c r="K98" s="133"/>
      <c r="L98" s="134" t="s">
        <v>99</v>
      </c>
      <c r="M98" s="134"/>
      <c r="N98" s="134"/>
      <c r="O98" s="134"/>
      <c r="P98" s="134"/>
      <c r="Q98" s="134"/>
      <c r="R98" s="134"/>
      <c r="S98" s="134"/>
      <c r="T98" s="134"/>
      <c r="U98" s="134"/>
      <c r="V98" s="134"/>
      <c r="W98" s="134"/>
      <c r="X98" s="134"/>
      <c r="Y98" s="134"/>
      <c r="Z98" s="134"/>
      <c r="AA98" s="134"/>
      <c r="AB98" s="134"/>
      <c r="AC98" s="134"/>
      <c r="AD98" s="134"/>
      <c r="AE98" s="134"/>
      <c r="AF98" s="134"/>
      <c r="AG98" s="136">
        <f>'SO 01.2 - Výtlačný řad'!J34</f>
        <v>0</v>
      </c>
      <c r="AH98" s="133"/>
      <c r="AI98" s="133"/>
      <c r="AJ98" s="133"/>
      <c r="AK98" s="133"/>
      <c r="AL98" s="133"/>
      <c r="AM98" s="133"/>
      <c r="AN98" s="136">
        <f>SUM(AG98,AT98)</f>
        <v>0</v>
      </c>
      <c r="AO98" s="133"/>
      <c r="AP98" s="133"/>
      <c r="AQ98" s="137" t="s">
        <v>91</v>
      </c>
      <c r="AR98" s="73"/>
      <c r="AS98" s="138">
        <v>0</v>
      </c>
      <c r="AT98" s="139">
        <f>ROUND(SUM(AV98:AW98),2)</f>
        <v>0</v>
      </c>
      <c r="AU98" s="140">
        <f>'SO 01.2 - Výtlačný řad'!P132</f>
        <v>0</v>
      </c>
      <c r="AV98" s="139">
        <f>'SO 01.2 - Výtlačný řad'!J37</f>
        <v>0</v>
      </c>
      <c r="AW98" s="139">
        <f>'SO 01.2 - Výtlačný řad'!J38</f>
        <v>0</v>
      </c>
      <c r="AX98" s="139">
        <f>'SO 01.2 - Výtlačný řad'!J39</f>
        <v>0</v>
      </c>
      <c r="AY98" s="139">
        <f>'SO 01.2 - Výtlačný řad'!J40</f>
        <v>0</v>
      </c>
      <c r="AZ98" s="139">
        <f>'SO 01.2 - Výtlačný řad'!F37</f>
        <v>0</v>
      </c>
      <c r="BA98" s="139">
        <f>'SO 01.2 - Výtlačný řad'!F38</f>
        <v>0</v>
      </c>
      <c r="BB98" s="139">
        <f>'SO 01.2 - Výtlačný řad'!F39</f>
        <v>0</v>
      </c>
      <c r="BC98" s="139">
        <f>'SO 01.2 - Výtlačný řad'!F40</f>
        <v>0</v>
      </c>
      <c r="BD98" s="141">
        <f>'SO 01.2 - Výtlačný řad'!F41</f>
        <v>0</v>
      </c>
      <c r="BE98" s="4"/>
      <c r="BT98" s="142" t="s">
        <v>96</v>
      </c>
      <c r="BV98" s="142" t="s">
        <v>82</v>
      </c>
      <c r="BW98" s="142" t="s">
        <v>100</v>
      </c>
      <c r="BX98" s="142" t="s">
        <v>92</v>
      </c>
      <c r="CL98" s="142" t="s">
        <v>1</v>
      </c>
    </row>
    <row r="99" s="4" customFormat="1" ht="16.5" customHeight="1">
      <c r="A99" s="143" t="s">
        <v>93</v>
      </c>
      <c r="B99" s="71"/>
      <c r="C99" s="133"/>
      <c r="D99" s="133"/>
      <c r="E99" s="133"/>
      <c r="F99" s="134" t="s">
        <v>101</v>
      </c>
      <c r="G99" s="134"/>
      <c r="H99" s="134"/>
      <c r="I99" s="134"/>
      <c r="J99" s="134"/>
      <c r="K99" s="133"/>
      <c r="L99" s="134" t="s">
        <v>102</v>
      </c>
      <c r="M99" s="134"/>
      <c r="N99" s="134"/>
      <c r="O99" s="134"/>
      <c r="P99" s="134"/>
      <c r="Q99" s="134"/>
      <c r="R99" s="134"/>
      <c r="S99" s="134"/>
      <c r="T99" s="134"/>
      <c r="U99" s="134"/>
      <c r="V99" s="134"/>
      <c r="W99" s="134"/>
      <c r="X99" s="134"/>
      <c r="Y99" s="134"/>
      <c r="Z99" s="134"/>
      <c r="AA99" s="134"/>
      <c r="AB99" s="134"/>
      <c r="AC99" s="134"/>
      <c r="AD99" s="134"/>
      <c r="AE99" s="134"/>
      <c r="AF99" s="134"/>
      <c r="AG99" s="136">
        <f>'SO 01.3 - Vodovodní řady'!J34</f>
        <v>0</v>
      </c>
      <c r="AH99" s="133"/>
      <c r="AI99" s="133"/>
      <c r="AJ99" s="133"/>
      <c r="AK99" s="133"/>
      <c r="AL99" s="133"/>
      <c r="AM99" s="133"/>
      <c r="AN99" s="136">
        <f>SUM(AG99,AT99)</f>
        <v>0</v>
      </c>
      <c r="AO99" s="133"/>
      <c r="AP99" s="133"/>
      <c r="AQ99" s="137" t="s">
        <v>91</v>
      </c>
      <c r="AR99" s="73"/>
      <c r="AS99" s="138">
        <v>0</v>
      </c>
      <c r="AT99" s="139">
        <f>ROUND(SUM(AV99:AW99),2)</f>
        <v>0</v>
      </c>
      <c r="AU99" s="140">
        <f>'SO 01.3 - Vodovodní řady'!P132</f>
        <v>0</v>
      </c>
      <c r="AV99" s="139">
        <f>'SO 01.3 - Vodovodní řady'!J37</f>
        <v>0</v>
      </c>
      <c r="AW99" s="139">
        <f>'SO 01.3 - Vodovodní řady'!J38</f>
        <v>0</v>
      </c>
      <c r="AX99" s="139">
        <f>'SO 01.3 - Vodovodní řady'!J39</f>
        <v>0</v>
      </c>
      <c r="AY99" s="139">
        <f>'SO 01.3 - Vodovodní řady'!J40</f>
        <v>0</v>
      </c>
      <c r="AZ99" s="139">
        <f>'SO 01.3 - Vodovodní řady'!F37</f>
        <v>0</v>
      </c>
      <c r="BA99" s="139">
        <f>'SO 01.3 - Vodovodní řady'!F38</f>
        <v>0</v>
      </c>
      <c r="BB99" s="139">
        <f>'SO 01.3 - Vodovodní řady'!F39</f>
        <v>0</v>
      </c>
      <c r="BC99" s="139">
        <f>'SO 01.3 - Vodovodní řady'!F40</f>
        <v>0</v>
      </c>
      <c r="BD99" s="141">
        <f>'SO 01.3 - Vodovodní řady'!F41</f>
        <v>0</v>
      </c>
      <c r="BE99" s="4"/>
      <c r="BT99" s="142" t="s">
        <v>96</v>
      </c>
      <c r="BV99" s="142" t="s">
        <v>82</v>
      </c>
      <c r="BW99" s="142" t="s">
        <v>103</v>
      </c>
      <c r="BX99" s="142" t="s">
        <v>92</v>
      </c>
      <c r="CL99" s="142" t="s">
        <v>1</v>
      </c>
    </row>
    <row r="100" s="4" customFormat="1" ht="16.5" customHeight="1">
      <c r="A100" s="143" t="s">
        <v>93</v>
      </c>
      <c r="B100" s="71"/>
      <c r="C100" s="133"/>
      <c r="D100" s="133"/>
      <c r="E100" s="133"/>
      <c r="F100" s="134" t="s">
        <v>104</v>
      </c>
      <c r="G100" s="134"/>
      <c r="H100" s="134"/>
      <c r="I100" s="134"/>
      <c r="J100" s="134"/>
      <c r="K100" s="133"/>
      <c r="L100" s="134" t="s">
        <v>105</v>
      </c>
      <c r="M100" s="134"/>
      <c r="N100" s="134"/>
      <c r="O100" s="134"/>
      <c r="P100" s="134"/>
      <c r="Q100" s="134"/>
      <c r="R100" s="134"/>
      <c r="S100" s="134"/>
      <c r="T100" s="134"/>
      <c r="U100" s="134"/>
      <c r="V100" s="134"/>
      <c r="W100" s="134"/>
      <c r="X100" s="134"/>
      <c r="Y100" s="134"/>
      <c r="Z100" s="134"/>
      <c r="AA100" s="134"/>
      <c r="AB100" s="134"/>
      <c r="AC100" s="134"/>
      <c r="AD100" s="134"/>
      <c r="AE100" s="134"/>
      <c r="AF100" s="134"/>
      <c r="AG100" s="136">
        <f>'SO 01.4 - Vodovodní přípojky'!J34</f>
        <v>0</v>
      </c>
      <c r="AH100" s="133"/>
      <c r="AI100" s="133"/>
      <c r="AJ100" s="133"/>
      <c r="AK100" s="133"/>
      <c r="AL100" s="133"/>
      <c r="AM100" s="133"/>
      <c r="AN100" s="136">
        <f>SUM(AG100,AT100)</f>
        <v>0</v>
      </c>
      <c r="AO100" s="133"/>
      <c r="AP100" s="133"/>
      <c r="AQ100" s="137" t="s">
        <v>91</v>
      </c>
      <c r="AR100" s="73"/>
      <c r="AS100" s="138">
        <v>0</v>
      </c>
      <c r="AT100" s="139">
        <f>ROUND(SUM(AV100:AW100),2)</f>
        <v>0</v>
      </c>
      <c r="AU100" s="140">
        <f>'SO 01.4 - Vodovodní přípojky'!P132</f>
        <v>0</v>
      </c>
      <c r="AV100" s="139">
        <f>'SO 01.4 - Vodovodní přípojky'!J37</f>
        <v>0</v>
      </c>
      <c r="AW100" s="139">
        <f>'SO 01.4 - Vodovodní přípojky'!J38</f>
        <v>0</v>
      </c>
      <c r="AX100" s="139">
        <f>'SO 01.4 - Vodovodní přípojky'!J39</f>
        <v>0</v>
      </c>
      <c r="AY100" s="139">
        <f>'SO 01.4 - Vodovodní přípojky'!J40</f>
        <v>0</v>
      </c>
      <c r="AZ100" s="139">
        <f>'SO 01.4 - Vodovodní přípojky'!F37</f>
        <v>0</v>
      </c>
      <c r="BA100" s="139">
        <f>'SO 01.4 - Vodovodní přípojky'!F38</f>
        <v>0</v>
      </c>
      <c r="BB100" s="139">
        <f>'SO 01.4 - Vodovodní přípojky'!F39</f>
        <v>0</v>
      </c>
      <c r="BC100" s="139">
        <f>'SO 01.4 - Vodovodní přípojky'!F40</f>
        <v>0</v>
      </c>
      <c r="BD100" s="141">
        <f>'SO 01.4 - Vodovodní přípojky'!F41</f>
        <v>0</v>
      </c>
      <c r="BE100" s="4"/>
      <c r="BT100" s="142" t="s">
        <v>96</v>
      </c>
      <c r="BV100" s="142" t="s">
        <v>82</v>
      </c>
      <c r="BW100" s="142" t="s">
        <v>106</v>
      </c>
      <c r="BX100" s="142" t="s">
        <v>92</v>
      </c>
      <c r="CL100" s="142" t="s">
        <v>1</v>
      </c>
    </row>
    <row r="101" s="4" customFormat="1" ht="16.5" customHeight="1">
      <c r="A101" s="4"/>
      <c r="B101" s="71"/>
      <c r="C101" s="133"/>
      <c r="D101" s="133"/>
      <c r="E101" s="134" t="s">
        <v>107</v>
      </c>
      <c r="F101" s="134"/>
      <c r="G101" s="134"/>
      <c r="H101" s="134"/>
      <c r="I101" s="134"/>
      <c r="J101" s="133"/>
      <c r="K101" s="134" t="s">
        <v>108</v>
      </c>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5">
        <f>ROUND(SUM(AG102:AG106),2)</f>
        <v>0</v>
      </c>
      <c r="AH101" s="133"/>
      <c r="AI101" s="133"/>
      <c r="AJ101" s="133"/>
      <c r="AK101" s="133"/>
      <c r="AL101" s="133"/>
      <c r="AM101" s="133"/>
      <c r="AN101" s="136">
        <f>SUM(AG101,AT101)</f>
        <v>0</v>
      </c>
      <c r="AO101" s="133"/>
      <c r="AP101" s="133"/>
      <c r="AQ101" s="137" t="s">
        <v>91</v>
      </c>
      <c r="AR101" s="73"/>
      <c r="AS101" s="138">
        <f>ROUND(SUM(AS102:AS106),2)</f>
        <v>0</v>
      </c>
      <c r="AT101" s="139">
        <f>ROUND(SUM(AV101:AW101),2)</f>
        <v>0</v>
      </c>
      <c r="AU101" s="140">
        <f>ROUND(SUM(AU102:AU106),5)</f>
        <v>0</v>
      </c>
      <c r="AV101" s="139">
        <f>ROUND(AZ101*L29,2)</f>
        <v>0</v>
      </c>
      <c r="AW101" s="139">
        <f>ROUND(BA101*L30,2)</f>
        <v>0</v>
      </c>
      <c r="AX101" s="139">
        <f>ROUND(BB101*L29,2)</f>
        <v>0</v>
      </c>
      <c r="AY101" s="139">
        <f>ROUND(BC101*L30,2)</f>
        <v>0</v>
      </c>
      <c r="AZ101" s="139">
        <f>ROUND(SUM(AZ102:AZ106),2)</f>
        <v>0</v>
      </c>
      <c r="BA101" s="139">
        <f>ROUND(SUM(BA102:BA106),2)</f>
        <v>0</v>
      </c>
      <c r="BB101" s="139">
        <f>ROUND(SUM(BB102:BB106),2)</f>
        <v>0</v>
      </c>
      <c r="BC101" s="139">
        <f>ROUND(SUM(BC102:BC106),2)</f>
        <v>0</v>
      </c>
      <c r="BD101" s="141">
        <f>ROUND(SUM(BD102:BD106),2)</f>
        <v>0</v>
      </c>
      <c r="BE101" s="4"/>
      <c r="BS101" s="142" t="s">
        <v>79</v>
      </c>
      <c r="BT101" s="142" t="s">
        <v>88</v>
      </c>
      <c r="BU101" s="142" t="s">
        <v>81</v>
      </c>
      <c r="BV101" s="142" t="s">
        <v>82</v>
      </c>
      <c r="BW101" s="142" t="s">
        <v>109</v>
      </c>
      <c r="BX101" s="142" t="s">
        <v>87</v>
      </c>
      <c r="CL101" s="142" t="s">
        <v>1</v>
      </c>
    </row>
    <row r="102" s="4" customFormat="1" ht="16.5" customHeight="1">
      <c r="A102" s="143" t="s">
        <v>93</v>
      </c>
      <c r="B102" s="71"/>
      <c r="C102" s="133"/>
      <c r="D102" s="133"/>
      <c r="E102" s="133"/>
      <c r="F102" s="134" t="s">
        <v>110</v>
      </c>
      <c r="G102" s="134"/>
      <c r="H102" s="134"/>
      <c r="I102" s="134"/>
      <c r="J102" s="134"/>
      <c r="K102" s="133"/>
      <c r="L102" s="134" t="s">
        <v>111</v>
      </c>
      <c r="M102" s="134"/>
      <c r="N102" s="134"/>
      <c r="O102" s="134"/>
      <c r="P102" s="134"/>
      <c r="Q102" s="134"/>
      <c r="R102" s="134"/>
      <c r="S102" s="134"/>
      <c r="T102" s="134"/>
      <c r="U102" s="134"/>
      <c r="V102" s="134"/>
      <c r="W102" s="134"/>
      <c r="X102" s="134"/>
      <c r="Y102" s="134"/>
      <c r="Z102" s="134"/>
      <c r="AA102" s="134"/>
      <c r="AB102" s="134"/>
      <c r="AC102" s="134"/>
      <c r="AD102" s="134"/>
      <c r="AE102" s="134"/>
      <c r="AF102" s="134"/>
      <c r="AG102" s="136">
        <f>'SO 02.1 - Vodojem 160 m3'!J34</f>
        <v>0</v>
      </c>
      <c r="AH102" s="133"/>
      <c r="AI102" s="133"/>
      <c r="AJ102" s="133"/>
      <c r="AK102" s="133"/>
      <c r="AL102" s="133"/>
      <c r="AM102" s="133"/>
      <c r="AN102" s="136">
        <f>SUM(AG102,AT102)</f>
        <v>0</v>
      </c>
      <c r="AO102" s="133"/>
      <c r="AP102" s="133"/>
      <c r="AQ102" s="137" t="s">
        <v>91</v>
      </c>
      <c r="AR102" s="73"/>
      <c r="AS102" s="138">
        <v>0</v>
      </c>
      <c r="AT102" s="139">
        <f>ROUND(SUM(AV102:AW102),2)</f>
        <v>0</v>
      </c>
      <c r="AU102" s="140">
        <f>'SO 02.1 - Vodojem 160 m3'!P142</f>
        <v>0</v>
      </c>
      <c r="AV102" s="139">
        <f>'SO 02.1 - Vodojem 160 m3'!J37</f>
        <v>0</v>
      </c>
      <c r="AW102" s="139">
        <f>'SO 02.1 - Vodojem 160 m3'!J38</f>
        <v>0</v>
      </c>
      <c r="AX102" s="139">
        <f>'SO 02.1 - Vodojem 160 m3'!J39</f>
        <v>0</v>
      </c>
      <c r="AY102" s="139">
        <f>'SO 02.1 - Vodojem 160 m3'!J40</f>
        <v>0</v>
      </c>
      <c r="AZ102" s="139">
        <f>'SO 02.1 - Vodojem 160 m3'!F37</f>
        <v>0</v>
      </c>
      <c r="BA102" s="139">
        <f>'SO 02.1 - Vodojem 160 m3'!F38</f>
        <v>0</v>
      </c>
      <c r="BB102" s="139">
        <f>'SO 02.1 - Vodojem 160 m3'!F39</f>
        <v>0</v>
      </c>
      <c r="BC102" s="139">
        <f>'SO 02.1 - Vodojem 160 m3'!F40</f>
        <v>0</v>
      </c>
      <c r="BD102" s="141">
        <f>'SO 02.1 - Vodojem 160 m3'!F41</f>
        <v>0</v>
      </c>
      <c r="BE102" s="4"/>
      <c r="BT102" s="142" t="s">
        <v>96</v>
      </c>
      <c r="BV102" s="142" t="s">
        <v>82</v>
      </c>
      <c r="BW102" s="142" t="s">
        <v>112</v>
      </c>
      <c r="BX102" s="142" t="s">
        <v>109</v>
      </c>
      <c r="CL102" s="142" t="s">
        <v>1</v>
      </c>
    </row>
    <row r="103" s="4" customFormat="1" ht="16.5" customHeight="1">
      <c r="A103" s="143" t="s">
        <v>93</v>
      </c>
      <c r="B103" s="71"/>
      <c r="C103" s="133"/>
      <c r="D103" s="133"/>
      <c r="E103" s="133"/>
      <c r="F103" s="134" t="s">
        <v>113</v>
      </c>
      <c r="G103" s="134"/>
      <c r="H103" s="134"/>
      <c r="I103" s="134"/>
      <c r="J103" s="134"/>
      <c r="K103" s="133"/>
      <c r="L103" s="134" t="s">
        <v>114</v>
      </c>
      <c r="M103" s="134"/>
      <c r="N103" s="134"/>
      <c r="O103" s="134"/>
      <c r="P103" s="134"/>
      <c r="Q103" s="134"/>
      <c r="R103" s="134"/>
      <c r="S103" s="134"/>
      <c r="T103" s="134"/>
      <c r="U103" s="134"/>
      <c r="V103" s="134"/>
      <c r="W103" s="134"/>
      <c r="X103" s="134"/>
      <c r="Y103" s="134"/>
      <c r="Z103" s="134"/>
      <c r="AA103" s="134"/>
      <c r="AB103" s="134"/>
      <c r="AC103" s="134"/>
      <c r="AD103" s="134"/>
      <c r="AE103" s="134"/>
      <c r="AF103" s="134"/>
      <c r="AG103" s="136">
        <f>'SO 02.2 - Bezpečnostní př...'!J34</f>
        <v>0</v>
      </c>
      <c r="AH103" s="133"/>
      <c r="AI103" s="133"/>
      <c r="AJ103" s="133"/>
      <c r="AK103" s="133"/>
      <c r="AL103" s="133"/>
      <c r="AM103" s="133"/>
      <c r="AN103" s="136">
        <f>SUM(AG103,AT103)</f>
        <v>0</v>
      </c>
      <c r="AO103" s="133"/>
      <c r="AP103" s="133"/>
      <c r="AQ103" s="137" t="s">
        <v>91</v>
      </c>
      <c r="AR103" s="73"/>
      <c r="AS103" s="138">
        <v>0</v>
      </c>
      <c r="AT103" s="139">
        <f>ROUND(SUM(AV103:AW103),2)</f>
        <v>0</v>
      </c>
      <c r="AU103" s="140">
        <f>'SO 02.2 - Bezpečnostní př...'!P131</f>
        <v>0</v>
      </c>
      <c r="AV103" s="139">
        <f>'SO 02.2 - Bezpečnostní př...'!J37</f>
        <v>0</v>
      </c>
      <c r="AW103" s="139">
        <f>'SO 02.2 - Bezpečnostní př...'!J38</f>
        <v>0</v>
      </c>
      <c r="AX103" s="139">
        <f>'SO 02.2 - Bezpečnostní př...'!J39</f>
        <v>0</v>
      </c>
      <c r="AY103" s="139">
        <f>'SO 02.2 - Bezpečnostní př...'!J40</f>
        <v>0</v>
      </c>
      <c r="AZ103" s="139">
        <f>'SO 02.2 - Bezpečnostní př...'!F37</f>
        <v>0</v>
      </c>
      <c r="BA103" s="139">
        <f>'SO 02.2 - Bezpečnostní př...'!F38</f>
        <v>0</v>
      </c>
      <c r="BB103" s="139">
        <f>'SO 02.2 - Bezpečnostní př...'!F39</f>
        <v>0</v>
      </c>
      <c r="BC103" s="139">
        <f>'SO 02.2 - Bezpečnostní př...'!F40</f>
        <v>0</v>
      </c>
      <c r="BD103" s="141">
        <f>'SO 02.2 - Bezpečnostní př...'!F41</f>
        <v>0</v>
      </c>
      <c r="BE103" s="4"/>
      <c r="BT103" s="142" t="s">
        <v>96</v>
      </c>
      <c r="BV103" s="142" t="s">
        <v>82</v>
      </c>
      <c r="BW103" s="142" t="s">
        <v>115</v>
      </c>
      <c r="BX103" s="142" t="s">
        <v>109</v>
      </c>
      <c r="CL103" s="142" t="s">
        <v>1</v>
      </c>
    </row>
    <row r="104" s="4" customFormat="1" ht="16.5" customHeight="1">
      <c r="A104" s="143" t="s">
        <v>93</v>
      </c>
      <c r="B104" s="71"/>
      <c r="C104" s="133"/>
      <c r="D104" s="133"/>
      <c r="E104" s="133"/>
      <c r="F104" s="134" t="s">
        <v>116</v>
      </c>
      <c r="G104" s="134"/>
      <c r="H104" s="134"/>
      <c r="I104" s="134"/>
      <c r="J104" s="134"/>
      <c r="K104" s="133"/>
      <c r="L104" s="134" t="s">
        <v>117</v>
      </c>
      <c r="M104" s="134"/>
      <c r="N104" s="134"/>
      <c r="O104" s="134"/>
      <c r="P104" s="134"/>
      <c r="Q104" s="134"/>
      <c r="R104" s="134"/>
      <c r="S104" s="134"/>
      <c r="T104" s="134"/>
      <c r="U104" s="134"/>
      <c r="V104" s="134"/>
      <c r="W104" s="134"/>
      <c r="X104" s="134"/>
      <c r="Y104" s="134"/>
      <c r="Z104" s="134"/>
      <c r="AA104" s="134"/>
      <c r="AB104" s="134"/>
      <c r="AC104" s="134"/>
      <c r="AD104" s="134"/>
      <c r="AE104" s="134"/>
      <c r="AF104" s="134"/>
      <c r="AG104" s="136">
        <f>'SO 02.3 - Zpevněné plochy'!J34</f>
        <v>0</v>
      </c>
      <c r="AH104" s="133"/>
      <c r="AI104" s="133"/>
      <c r="AJ104" s="133"/>
      <c r="AK104" s="133"/>
      <c r="AL104" s="133"/>
      <c r="AM104" s="133"/>
      <c r="AN104" s="136">
        <f>SUM(AG104,AT104)</f>
        <v>0</v>
      </c>
      <c r="AO104" s="133"/>
      <c r="AP104" s="133"/>
      <c r="AQ104" s="137" t="s">
        <v>91</v>
      </c>
      <c r="AR104" s="73"/>
      <c r="AS104" s="138">
        <v>0</v>
      </c>
      <c r="AT104" s="139">
        <f>ROUND(SUM(AV104:AW104),2)</f>
        <v>0</v>
      </c>
      <c r="AU104" s="140">
        <f>'SO 02.3 - Zpevněné plochy'!P128</f>
        <v>0</v>
      </c>
      <c r="AV104" s="139">
        <f>'SO 02.3 - Zpevněné plochy'!J37</f>
        <v>0</v>
      </c>
      <c r="AW104" s="139">
        <f>'SO 02.3 - Zpevněné plochy'!J38</f>
        <v>0</v>
      </c>
      <c r="AX104" s="139">
        <f>'SO 02.3 - Zpevněné plochy'!J39</f>
        <v>0</v>
      </c>
      <c r="AY104" s="139">
        <f>'SO 02.3 - Zpevněné plochy'!J40</f>
        <v>0</v>
      </c>
      <c r="AZ104" s="139">
        <f>'SO 02.3 - Zpevněné plochy'!F37</f>
        <v>0</v>
      </c>
      <c r="BA104" s="139">
        <f>'SO 02.3 - Zpevněné plochy'!F38</f>
        <v>0</v>
      </c>
      <c r="BB104" s="139">
        <f>'SO 02.3 - Zpevněné plochy'!F39</f>
        <v>0</v>
      </c>
      <c r="BC104" s="139">
        <f>'SO 02.3 - Zpevněné plochy'!F40</f>
        <v>0</v>
      </c>
      <c r="BD104" s="141">
        <f>'SO 02.3 - Zpevněné plochy'!F41</f>
        <v>0</v>
      </c>
      <c r="BE104" s="4"/>
      <c r="BT104" s="142" t="s">
        <v>96</v>
      </c>
      <c r="BV104" s="142" t="s">
        <v>82</v>
      </c>
      <c r="BW104" s="142" t="s">
        <v>118</v>
      </c>
      <c r="BX104" s="142" t="s">
        <v>109</v>
      </c>
      <c r="CL104" s="142" t="s">
        <v>1</v>
      </c>
    </row>
    <row r="105" s="4" customFormat="1" ht="16.5" customHeight="1">
      <c r="A105" s="143" t="s">
        <v>93</v>
      </c>
      <c r="B105" s="71"/>
      <c r="C105" s="133"/>
      <c r="D105" s="133"/>
      <c r="E105" s="133"/>
      <c r="F105" s="134" t="s">
        <v>119</v>
      </c>
      <c r="G105" s="134"/>
      <c r="H105" s="134"/>
      <c r="I105" s="134"/>
      <c r="J105" s="134"/>
      <c r="K105" s="133"/>
      <c r="L105" s="134" t="s">
        <v>120</v>
      </c>
      <c r="M105" s="134"/>
      <c r="N105" s="134"/>
      <c r="O105" s="134"/>
      <c r="P105" s="134"/>
      <c r="Q105" s="134"/>
      <c r="R105" s="134"/>
      <c r="S105" s="134"/>
      <c r="T105" s="134"/>
      <c r="U105" s="134"/>
      <c r="V105" s="134"/>
      <c r="W105" s="134"/>
      <c r="X105" s="134"/>
      <c r="Y105" s="134"/>
      <c r="Z105" s="134"/>
      <c r="AA105" s="134"/>
      <c r="AB105" s="134"/>
      <c r="AC105" s="134"/>
      <c r="AD105" s="134"/>
      <c r="AE105" s="134"/>
      <c r="AF105" s="134"/>
      <c r="AG105" s="136">
        <f>'SO 02.4 - Oplocení'!J34</f>
        <v>0</v>
      </c>
      <c r="AH105" s="133"/>
      <c r="AI105" s="133"/>
      <c r="AJ105" s="133"/>
      <c r="AK105" s="133"/>
      <c r="AL105" s="133"/>
      <c r="AM105" s="133"/>
      <c r="AN105" s="136">
        <f>SUM(AG105,AT105)</f>
        <v>0</v>
      </c>
      <c r="AO105" s="133"/>
      <c r="AP105" s="133"/>
      <c r="AQ105" s="137" t="s">
        <v>91</v>
      </c>
      <c r="AR105" s="73"/>
      <c r="AS105" s="138">
        <v>0</v>
      </c>
      <c r="AT105" s="139">
        <f>ROUND(SUM(AV105:AW105),2)</f>
        <v>0</v>
      </c>
      <c r="AU105" s="140">
        <f>'SO 02.4 - Oplocení'!P128</f>
        <v>0</v>
      </c>
      <c r="AV105" s="139">
        <f>'SO 02.4 - Oplocení'!J37</f>
        <v>0</v>
      </c>
      <c r="AW105" s="139">
        <f>'SO 02.4 - Oplocení'!J38</f>
        <v>0</v>
      </c>
      <c r="AX105" s="139">
        <f>'SO 02.4 - Oplocení'!J39</f>
        <v>0</v>
      </c>
      <c r="AY105" s="139">
        <f>'SO 02.4 - Oplocení'!J40</f>
        <v>0</v>
      </c>
      <c r="AZ105" s="139">
        <f>'SO 02.4 - Oplocení'!F37</f>
        <v>0</v>
      </c>
      <c r="BA105" s="139">
        <f>'SO 02.4 - Oplocení'!F38</f>
        <v>0</v>
      </c>
      <c r="BB105" s="139">
        <f>'SO 02.4 - Oplocení'!F39</f>
        <v>0</v>
      </c>
      <c r="BC105" s="139">
        <f>'SO 02.4 - Oplocení'!F40</f>
        <v>0</v>
      </c>
      <c r="BD105" s="141">
        <f>'SO 02.4 - Oplocení'!F41</f>
        <v>0</v>
      </c>
      <c r="BE105" s="4"/>
      <c r="BT105" s="142" t="s">
        <v>96</v>
      </c>
      <c r="BV105" s="142" t="s">
        <v>82</v>
      </c>
      <c r="BW105" s="142" t="s">
        <v>121</v>
      </c>
      <c r="BX105" s="142" t="s">
        <v>109</v>
      </c>
      <c r="CL105" s="142" t="s">
        <v>1</v>
      </c>
    </row>
    <row r="106" s="4" customFormat="1" ht="16.5" customHeight="1">
      <c r="A106" s="143" t="s">
        <v>93</v>
      </c>
      <c r="B106" s="71"/>
      <c r="C106" s="133"/>
      <c r="D106" s="133"/>
      <c r="E106" s="133"/>
      <c r="F106" s="134" t="s">
        <v>122</v>
      </c>
      <c r="G106" s="134"/>
      <c r="H106" s="134"/>
      <c r="I106" s="134"/>
      <c r="J106" s="134"/>
      <c r="K106" s="133"/>
      <c r="L106" s="134" t="s">
        <v>123</v>
      </c>
      <c r="M106" s="134"/>
      <c r="N106" s="134"/>
      <c r="O106" s="134"/>
      <c r="P106" s="134"/>
      <c r="Q106" s="134"/>
      <c r="R106" s="134"/>
      <c r="S106" s="134"/>
      <c r="T106" s="134"/>
      <c r="U106" s="134"/>
      <c r="V106" s="134"/>
      <c r="W106" s="134"/>
      <c r="X106" s="134"/>
      <c r="Y106" s="134"/>
      <c r="Z106" s="134"/>
      <c r="AA106" s="134"/>
      <c r="AB106" s="134"/>
      <c r="AC106" s="134"/>
      <c r="AD106" s="134"/>
      <c r="AE106" s="134"/>
      <c r="AF106" s="134"/>
      <c r="AG106" s="136">
        <f>'SO 02.5 - Přípojka NN'!J34</f>
        <v>0</v>
      </c>
      <c r="AH106" s="133"/>
      <c r="AI106" s="133"/>
      <c r="AJ106" s="133"/>
      <c r="AK106" s="133"/>
      <c r="AL106" s="133"/>
      <c r="AM106" s="133"/>
      <c r="AN106" s="136">
        <f>SUM(AG106,AT106)</f>
        <v>0</v>
      </c>
      <c r="AO106" s="133"/>
      <c r="AP106" s="133"/>
      <c r="AQ106" s="137" t="s">
        <v>91</v>
      </c>
      <c r="AR106" s="73"/>
      <c r="AS106" s="138">
        <v>0</v>
      </c>
      <c r="AT106" s="139">
        <f>ROUND(SUM(AV106:AW106),2)</f>
        <v>0</v>
      </c>
      <c r="AU106" s="140">
        <f>'SO 02.5 - Přípojka NN'!P128</f>
        <v>0</v>
      </c>
      <c r="AV106" s="139">
        <f>'SO 02.5 - Přípojka NN'!J37</f>
        <v>0</v>
      </c>
      <c r="AW106" s="139">
        <f>'SO 02.5 - Přípojka NN'!J38</f>
        <v>0</v>
      </c>
      <c r="AX106" s="139">
        <f>'SO 02.5 - Přípojka NN'!J39</f>
        <v>0</v>
      </c>
      <c r="AY106" s="139">
        <f>'SO 02.5 - Přípojka NN'!J40</f>
        <v>0</v>
      </c>
      <c r="AZ106" s="139">
        <f>'SO 02.5 - Přípojka NN'!F37</f>
        <v>0</v>
      </c>
      <c r="BA106" s="139">
        <f>'SO 02.5 - Přípojka NN'!F38</f>
        <v>0</v>
      </c>
      <c r="BB106" s="139">
        <f>'SO 02.5 - Přípojka NN'!F39</f>
        <v>0</v>
      </c>
      <c r="BC106" s="139">
        <f>'SO 02.5 - Přípojka NN'!F40</f>
        <v>0</v>
      </c>
      <c r="BD106" s="141">
        <f>'SO 02.5 - Přípojka NN'!F41</f>
        <v>0</v>
      </c>
      <c r="BE106" s="4"/>
      <c r="BT106" s="142" t="s">
        <v>96</v>
      </c>
      <c r="BV106" s="142" t="s">
        <v>82</v>
      </c>
      <c r="BW106" s="142" t="s">
        <v>124</v>
      </c>
      <c r="BX106" s="142" t="s">
        <v>109</v>
      </c>
      <c r="CL106" s="142" t="s">
        <v>1</v>
      </c>
    </row>
    <row r="107" s="4" customFormat="1" ht="16.5" customHeight="1">
      <c r="A107" s="4"/>
      <c r="B107" s="71"/>
      <c r="C107" s="133"/>
      <c r="D107" s="133"/>
      <c r="E107" s="134" t="s">
        <v>125</v>
      </c>
      <c r="F107" s="134"/>
      <c r="G107" s="134"/>
      <c r="H107" s="134"/>
      <c r="I107" s="134"/>
      <c r="J107" s="133"/>
      <c r="K107" s="134" t="s">
        <v>126</v>
      </c>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5">
        <f>ROUND(SUM(AG108:AG109),2)</f>
        <v>0</v>
      </c>
      <c r="AH107" s="133"/>
      <c r="AI107" s="133"/>
      <c r="AJ107" s="133"/>
      <c r="AK107" s="133"/>
      <c r="AL107" s="133"/>
      <c r="AM107" s="133"/>
      <c r="AN107" s="136">
        <f>SUM(AG107,AT107)</f>
        <v>0</v>
      </c>
      <c r="AO107" s="133"/>
      <c r="AP107" s="133"/>
      <c r="AQ107" s="137" t="s">
        <v>91</v>
      </c>
      <c r="AR107" s="73"/>
      <c r="AS107" s="138">
        <f>ROUND(SUM(AS108:AS109),2)</f>
        <v>0</v>
      </c>
      <c r="AT107" s="139">
        <f>ROUND(SUM(AV107:AW107),2)</f>
        <v>0</v>
      </c>
      <c r="AU107" s="140">
        <f>ROUND(SUM(AU108:AU109),5)</f>
        <v>0</v>
      </c>
      <c r="AV107" s="139">
        <f>ROUND(AZ107*L29,2)</f>
        <v>0</v>
      </c>
      <c r="AW107" s="139">
        <f>ROUND(BA107*L30,2)</f>
        <v>0</v>
      </c>
      <c r="AX107" s="139">
        <f>ROUND(BB107*L29,2)</f>
        <v>0</v>
      </c>
      <c r="AY107" s="139">
        <f>ROUND(BC107*L30,2)</f>
        <v>0</v>
      </c>
      <c r="AZ107" s="139">
        <f>ROUND(SUM(AZ108:AZ109),2)</f>
        <v>0</v>
      </c>
      <c r="BA107" s="139">
        <f>ROUND(SUM(BA108:BA109),2)</f>
        <v>0</v>
      </c>
      <c r="BB107" s="139">
        <f>ROUND(SUM(BB108:BB109),2)</f>
        <v>0</v>
      </c>
      <c r="BC107" s="139">
        <f>ROUND(SUM(BC108:BC109),2)</f>
        <v>0</v>
      </c>
      <c r="BD107" s="141">
        <f>ROUND(SUM(BD108:BD109),2)</f>
        <v>0</v>
      </c>
      <c r="BE107" s="4"/>
      <c r="BS107" s="142" t="s">
        <v>79</v>
      </c>
      <c r="BT107" s="142" t="s">
        <v>88</v>
      </c>
      <c r="BU107" s="142" t="s">
        <v>81</v>
      </c>
      <c r="BV107" s="142" t="s">
        <v>82</v>
      </c>
      <c r="BW107" s="142" t="s">
        <v>127</v>
      </c>
      <c r="BX107" s="142" t="s">
        <v>87</v>
      </c>
      <c r="CL107" s="142" t="s">
        <v>1</v>
      </c>
    </row>
    <row r="108" s="4" customFormat="1" ht="16.5" customHeight="1">
      <c r="A108" s="143" t="s">
        <v>93</v>
      </c>
      <c r="B108" s="71"/>
      <c r="C108" s="133"/>
      <c r="D108" s="133"/>
      <c r="E108" s="133"/>
      <c r="F108" s="134" t="s">
        <v>128</v>
      </c>
      <c r="G108" s="134"/>
      <c r="H108" s="134"/>
      <c r="I108" s="134"/>
      <c r="J108" s="134"/>
      <c r="K108" s="133"/>
      <c r="L108" s="134" t="s">
        <v>129</v>
      </c>
      <c r="M108" s="134"/>
      <c r="N108" s="134"/>
      <c r="O108" s="134"/>
      <c r="P108" s="134"/>
      <c r="Q108" s="134"/>
      <c r="R108" s="134"/>
      <c r="S108" s="134"/>
      <c r="T108" s="134"/>
      <c r="U108" s="134"/>
      <c r="V108" s="134"/>
      <c r="W108" s="134"/>
      <c r="X108" s="134"/>
      <c r="Y108" s="134"/>
      <c r="Z108" s="134"/>
      <c r="AA108" s="134"/>
      <c r="AB108" s="134"/>
      <c r="AC108" s="134"/>
      <c r="AD108" s="134"/>
      <c r="AE108" s="134"/>
      <c r="AF108" s="134"/>
      <c r="AG108" s="136">
        <f>'SO 03.1 - Kanalizační stoky'!J34</f>
        <v>0</v>
      </c>
      <c r="AH108" s="133"/>
      <c r="AI108" s="133"/>
      <c r="AJ108" s="133"/>
      <c r="AK108" s="133"/>
      <c r="AL108" s="133"/>
      <c r="AM108" s="133"/>
      <c r="AN108" s="136">
        <f>SUM(AG108,AT108)</f>
        <v>0</v>
      </c>
      <c r="AO108" s="133"/>
      <c r="AP108" s="133"/>
      <c r="AQ108" s="137" t="s">
        <v>91</v>
      </c>
      <c r="AR108" s="73"/>
      <c r="AS108" s="138">
        <v>0</v>
      </c>
      <c r="AT108" s="139">
        <f>ROUND(SUM(AV108:AW108),2)</f>
        <v>0</v>
      </c>
      <c r="AU108" s="140">
        <f>'SO 03.1 - Kanalizační stoky'!P133</f>
        <v>0</v>
      </c>
      <c r="AV108" s="139">
        <f>'SO 03.1 - Kanalizační stoky'!J37</f>
        <v>0</v>
      </c>
      <c r="AW108" s="139">
        <f>'SO 03.1 - Kanalizační stoky'!J38</f>
        <v>0</v>
      </c>
      <c r="AX108" s="139">
        <f>'SO 03.1 - Kanalizační stoky'!J39</f>
        <v>0</v>
      </c>
      <c r="AY108" s="139">
        <f>'SO 03.1 - Kanalizační stoky'!J40</f>
        <v>0</v>
      </c>
      <c r="AZ108" s="139">
        <f>'SO 03.1 - Kanalizační stoky'!F37</f>
        <v>0</v>
      </c>
      <c r="BA108" s="139">
        <f>'SO 03.1 - Kanalizační stoky'!F38</f>
        <v>0</v>
      </c>
      <c r="BB108" s="139">
        <f>'SO 03.1 - Kanalizační stoky'!F39</f>
        <v>0</v>
      </c>
      <c r="BC108" s="139">
        <f>'SO 03.1 - Kanalizační stoky'!F40</f>
        <v>0</v>
      </c>
      <c r="BD108" s="141">
        <f>'SO 03.1 - Kanalizační stoky'!F41</f>
        <v>0</v>
      </c>
      <c r="BE108" s="4"/>
      <c r="BT108" s="142" t="s">
        <v>96</v>
      </c>
      <c r="BV108" s="142" t="s">
        <v>82</v>
      </c>
      <c r="BW108" s="142" t="s">
        <v>130</v>
      </c>
      <c r="BX108" s="142" t="s">
        <v>127</v>
      </c>
      <c r="CL108" s="142" t="s">
        <v>1</v>
      </c>
    </row>
    <row r="109" s="4" customFormat="1" ht="16.5" customHeight="1">
      <c r="A109" s="143" t="s">
        <v>93</v>
      </c>
      <c r="B109" s="71"/>
      <c r="C109" s="133"/>
      <c r="D109" s="133"/>
      <c r="E109" s="133"/>
      <c r="F109" s="134" t="s">
        <v>131</v>
      </c>
      <c r="G109" s="134"/>
      <c r="H109" s="134"/>
      <c r="I109" s="134"/>
      <c r="J109" s="134"/>
      <c r="K109" s="133"/>
      <c r="L109" s="134" t="s">
        <v>132</v>
      </c>
      <c r="M109" s="134"/>
      <c r="N109" s="134"/>
      <c r="O109" s="134"/>
      <c r="P109" s="134"/>
      <c r="Q109" s="134"/>
      <c r="R109" s="134"/>
      <c r="S109" s="134"/>
      <c r="T109" s="134"/>
      <c r="U109" s="134"/>
      <c r="V109" s="134"/>
      <c r="W109" s="134"/>
      <c r="X109" s="134"/>
      <c r="Y109" s="134"/>
      <c r="Z109" s="134"/>
      <c r="AA109" s="134"/>
      <c r="AB109" s="134"/>
      <c r="AC109" s="134"/>
      <c r="AD109" s="134"/>
      <c r="AE109" s="134"/>
      <c r="AF109" s="134"/>
      <c r="AG109" s="136">
        <f>'SO 03.2 - Kanalizační pří...'!J34</f>
        <v>0</v>
      </c>
      <c r="AH109" s="133"/>
      <c r="AI109" s="133"/>
      <c r="AJ109" s="133"/>
      <c r="AK109" s="133"/>
      <c r="AL109" s="133"/>
      <c r="AM109" s="133"/>
      <c r="AN109" s="136">
        <f>SUM(AG109,AT109)</f>
        <v>0</v>
      </c>
      <c r="AO109" s="133"/>
      <c r="AP109" s="133"/>
      <c r="AQ109" s="137" t="s">
        <v>91</v>
      </c>
      <c r="AR109" s="73"/>
      <c r="AS109" s="138">
        <v>0</v>
      </c>
      <c r="AT109" s="139">
        <f>ROUND(SUM(AV109:AW109),2)</f>
        <v>0</v>
      </c>
      <c r="AU109" s="140">
        <f>'SO 03.2 - Kanalizační pří...'!P133</f>
        <v>0</v>
      </c>
      <c r="AV109" s="139">
        <f>'SO 03.2 - Kanalizační pří...'!J37</f>
        <v>0</v>
      </c>
      <c r="AW109" s="139">
        <f>'SO 03.2 - Kanalizační pří...'!J38</f>
        <v>0</v>
      </c>
      <c r="AX109" s="139">
        <f>'SO 03.2 - Kanalizační pří...'!J39</f>
        <v>0</v>
      </c>
      <c r="AY109" s="139">
        <f>'SO 03.2 - Kanalizační pří...'!J40</f>
        <v>0</v>
      </c>
      <c r="AZ109" s="139">
        <f>'SO 03.2 - Kanalizační pří...'!F37</f>
        <v>0</v>
      </c>
      <c r="BA109" s="139">
        <f>'SO 03.2 - Kanalizační pří...'!F38</f>
        <v>0</v>
      </c>
      <c r="BB109" s="139">
        <f>'SO 03.2 - Kanalizační pří...'!F39</f>
        <v>0</v>
      </c>
      <c r="BC109" s="139">
        <f>'SO 03.2 - Kanalizační pří...'!F40</f>
        <v>0</v>
      </c>
      <c r="BD109" s="141">
        <f>'SO 03.2 - Kanalizační pří...'!F41</f>
        <v>0</v>
      </c>
      <c r="BE109" s="4"/>
      <c r="BT109" s="142" t="s">
        <v>96</v>
      </c>
      <c r="BV109" s="142" t="s">
        <v>82</v>
      </c>
      <c r="BW109" s="142" t="s">
        <v>133</v>
      </c>
      <c r="BX109" s="142" t="s">
        <v>127</v>
      </c>
      <c r="CL109" s="142" t="s">
        <v>1</v>
      </c>
    </row>
    <row r="110" s="4" customFormat="1" ht="16.5" customHeight="1">
      <c r="A110" s="4"/>
      <c r="B110" s="71"/>
      <c r="C110" s="133"/>
      <c r="D110" s="133"/>
      <c r="E110" s="134" t="s">
        <v>134</v>
      </c>
      <c r="F110" s="134"/>
      <c r="G110" s="134"/>
      <c r="H110" s="134"/>
      <c r="I110" s="134"/>
      <c r="J110" s="133"/>
      <c r="K110" s="134" t="s">
        <v>135</v>
      </c>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5">
        <f>ROUND(SUM(AG111:AG117),2)</f>
        <v>0</v>
      </c>
      <c r="AH110" s="133"/>
      <c r="AI110" s="133"/>
      <c r="AJ110" s="133"/>
      <c r="AK110" s="133"/>
      <c r="AL110" s="133"/>
      <c r="AM110" s="133"/>
      <c r="AN110" s="136">
        <f>SUM(AG110,AT110)</f>
        <v>0</v>
      </c>
      <c r="AO110" s="133"/>
      <c r="AP110" s="133"/>
      <c r="AQ110" s="137" t="s">
        <v>91</v>
      </c>
      <c r="AR110" s="73"/>
      <c r="AS110" s="138">
        <f>ROUND(SUM(AS111:AS117),2)</f>
        <v>0</v>
      </c>
      <c r="AT110" s="139">
        <f>ROUND(SUM(AV110:AW110),2)</f>
        <v>0</v>
      </c>
      <c r="AU110" s="140">
        <f>ROUND(SUM(AU111:AU117),5)</f>
        <v>0</v>
      </c>
      <c r="AV110" s="139">
        <f>ROUND(AZ110*L29,2)</f>
        <v>0</v>
      </c>
      <c r="AW110" s="139">
        <f>ROUND(BA110*L30,2)</f>
        <v>0</v>
      </c>
      <c r="AX110" s="139">
        <f>ROUND(BB110*L29,2)</f>
        <v>0</v>
      </c>
      <c r="AY110" s="139">
        <f>ROUND(BC110*L30,2)</f>
        <v>0</v>
      </c>
      <c r="AZ110" s="139">
        <f>ROUND(SUM(AZ111:AZ117),2)</f>
        <v>0</v>
      </c>
      <c r="BA110" s="139">
        <f>ROUND(SUM(BA111:BA117),2)</f>
        <v>0</v>
      </c>
      <c r="BB110" s="139">
        <f>ROUND(SUM(BB111:BB117),2)</f>
        <v>0</v>
      </c>
      <c r="BC110" s="139">
        <f>ROUND(SUM(BC111:BC117),2)</f>
        <v>0</v>
      </c>
      <c r="BD110" s="141">
        <f>ROUND(SUM(BD111:BD117),2)</f>
        <v>0</v>
      </c>
      <c r="BE110" s="4"/>
      <c r="BS110" s="142" t="s">
        <v>79</v>
      </c>
      <c r="BT110" s="142" t="s">
        <v>88</v>
      </c>
      <c r="BU110" s="142" t="s">
        <v>81</v>
      </c>
      <c r="BV110" s="142" t="s">
        <v>82</v>
      </c>
      <c r="BW110" s="142" t="s">
        <v>136</v>
      </c>
      <c r="BX110" s="142" t="s">
        <v>87</v>
      </c>
      <c r="CL110" s="142" t="s">
        <v>1</v>
      </c>
    </row>
    <row r="111" s="4" customFormat="1" ht="16.5" customHeight="1">
      <c r="A111" s="143" t="s">
        <v>93</v>
      </c>
      <c r="B111" s="71"/>
      <c r="C111" s="133"/>
      <c r="D111" s="133"/>
      <c r="E111" s="133"/>
      <c r="F111" s="134" t="s">
        <v>137</v>
      </c>
      <c r="G111" s="134"/>
      <c r="H111" s="134"/>
      <c r="I111" s="134"/>
      <c r="J111" s="134"/>
      <c r="K111" s="133"/>
      <c r="L111" s="134" t="s">
        <v>138</v>
      </c>
      <c r="M111" s="134"/>
      <c r="N111" s="134"/>
      <c r="O111" s="134"/>
      <c r="P111" s="134"/>
      <c r="Q111" s="134"/>
      <c r="R111" s="134"/>
      <c r="S111" s="134"/>
      <c r="T111" s="134"/>
      <c r="U111" s="134"/>
      <c r="V111" s="134"/>
      <c r="W111" s="134"/>
      <c r="X111" s="134"/>
      <c r="Y111" s="134"/>
      <c r="Z111" s="134"/>
      <c r="AA111" s="134"/>
      <c r="AB111" s="134"/>
      <c r="AC111" s="134"/>
      <c r="AD111" s="134"/>
      <c r="AE111" s="134"/>
      <c r="AF111" s="134"/>
      <c r="AG111" s="136">
        <f>'SO 04.1 - Příprava území'!J34</f>
        <v>0</v>
      </c>
      <c r="AH111" s="133"/>
      <c r="AI111" s="133"/>
      <c r="AJ111" s="133"/>
      <c r="AK111" s="133"/>
      <c r="AL111" s="133"/>
      <c r="AM111" s="133"/>
      <c r="AN111" s="136">
        <f>SUM(AG111,AT111)</f>
        <v>0</v>
      </c>
      <c r="AO111" s="133"/>
      <c r="AP111" s="133"/>
      <c r="AQ111" s="137" t="s">
        <v>91</v>
      </c>
      <c r="AR111" s="73"/>
      <c r="AS111" s="138">
        <v>0</v>
      </c>
      <c r="AT111" s="139">
        <f>ROUND(SUM(AV111:AW111),2)</f>
        <v>0</v>
      </c>
      <c r="AU111" s="140">
        <f>'SO 04.1 - Příprava území'!P129</f>
        <v>0</v>
      </c>
      <c r="AV111" s="139">
        <f>'SO 04.1 - Příprava území'!J37</f>
        <v>0</v>
      </c>
      <c r="AW111" s="139">
        <f>'SO 04.1 - Příprava území'!J38</f>
        <v>0</v>
      </c>
      <c r="AX111" s="139">
        <f>'SO 04.1 - Příprava území'!J39</f>
        <v>0</v>
      </c>
      <c r="AY111" s="139">
        <f>'SO 04.1 - Příprava území'!J40</f>
        <v>0</v>
      </c>
      <c r="AZ111" s="139">
        <f>'SO 04.1 - Příprava území'!F37</f>
        <v>0</v>
      </c>
      <c r="BA111" s="139">
        <f>'SO 04.1 - Příprava území'!F38</f>
        <v>0</v>
      </c>
      <c r="BB111" s="139">
        <f>'SO 04.1 - Příprava území'!F39</f>
        <v>0</v>
      </c>
      <c r="BC111" s="139">
        <f>'SO 04.1 - Příprava území'!F40</f>
        <v>0</v>
      </c>
      <c r="BD111" s="141">
        <f>'SO 04.1 - Příprava území'!F41</f>
        <v>0</v>
      </c>
      <c r="BE111" s="4"/>
      <c r="BT111" s="142" t="s">
        <v>96</v>
      </c>
      <c r="BV111" s="142" t="s">
        <v>82</v>
      </c>
      <c r="BW111" s="142" t="s">
        <v>139</v>
      </c>
      <c r="BX111" s="142" t="s">
        <v>136</v>
      </c>
      <c r="CL111" s="142" t="s">
        <v>1</v>
      </c>
    </row>
    <row r="112" s="4" customFormat="1" ht="16.5" customHeight="1">
      <c r="A112" s="143" t="s">
        <v>93</v>
      </c>
      <c r="B112" s="71"/>
      <c r="C112" s="133"/>
      <c r="D112" s="133"/>
      <c r="E112" s="133"/>
      <c r="F112" s="134" t="s">
        <v>140</v>
      </c>
      <c r="G112" s="134"/>
      <c r="H112" s="134"/>
      <c r="I112" s="134"/>
      <c r="J112" s="134"/>
      <c r="K112" s="133"/>
      <c r="L112" s="134" t="s">
        <v>141</v>
      </c>
      <c r="M112" s="134"/>
      <c r="N112" s="134"/>
      <c r="O112" s="134"/>
      <c r="P112" s="134"/>
      <c r="Q112" s="134"/>
      <c r="R112" s="134"/>
      <c r="S112" s="134"/>
      <c r="T112" s="134"/>
      <c r="U112" s="134"/>
      <c r="V112" s="134"/>
      <c r="W112" s="134"/>
      <c r="X112" s="134"/>
      <c r="Y112" s="134"/>
      <c r="Z112" s="134"/>
      <c r="AA112" s="134"/>
      <c r="AB112" s="134"/>
      <c r="AC112" s="134"/>
      <c r="AD112" s="134"/>
      <c r="AE112" s="134"/>
      <c r="AF112" s="134"/>
      <c r="AG112" s="136">
        <f>'SO 04.2 - Sdružené nádrže...'!J34</f>
        <v>0</v>
      </c>
      <c r="AH112" s="133"/>
      <c r="AI112" s="133"/>
      <c r="AJ112" s="133"/>
      <c r="AK112" s="133"/>
      <c r="AL112" s="133"/>
      <c r="AM112" s="133"/>
      <c r="AN112" s="136">
        <f>SUM(AG112,AT112)</f>
        <v>0</v>
      </c>
      <c r="AO112" s="133"/>
      <c r="AP112" s="133"/>
      <c r="AQ112" s="137" t="s">
        <v>91</v>
      </c>
      <c r="AR112" s="73"/>
      <c r="AS112" s="138">
        <v>0</v>
      </c>
      <c r="AT112" s="139">
        <f>ROUND(SUM(AV112:AW112),2)</f>
        <v>0</v>
      </c>
      <c r="AU112" s="140">
        <f>'SO 04.2 - Sdružené nádrže...'!P146</f>
        <v>0</v>
      </c>
      <c r="AV112" s="139">
        <f>'SO 04.2 - Sdružené nádrže...'!J37</f>
        <v>0</v>
      </c>
      <c r="AW112" s="139">
        <f>'SO 04.2 - Sdružené nádrže...'!J38</f>
        <v>0</v>
      </c>
      <c r="AX112" s="139">
        <f>'SO 04.2 - Sdružené nádrže...'!J39</f>
        <v>0</v>
      </c>
      <c r="AY112" s="139">
        <f>'SO 04.2 - Sdružené nádrže...'!J40</f>
        <v>0</v>
      </c>
      <c r="AZ112" s="139">
        <f>'SO 04.2 - Sdružené nádrže...'!F37</f>
        <v>0</v>
      </c>
      <c r="BA112" s="139">
        <f>'SO 04.2 - Sdružené nádrže...'!F38</f>
        <v>0</v>
      </c>
      <c r="BB112" s="139">
        <f>'SO 04.2 - Sdružené nádrže...'!F39</f>
        <v>0</v>
      </c>
      <c r="BC112" s="139">
        <f>'SO 04.2 - Sdružené nádrže...'!F40</f>
        <v>0</v>
      </c>
      <c r="BD112" s="141">
        <f>'SO 04.2 - Sdružené nádrže...'!F41</f>
        <v>0</v>
      </c>
      <c r="BE112" s="4"/>
      <c r="BT112" s="142" t="s">
        <v>96</v>
      </c>
      <c r="BV112" s="142" t="s">
        <v>82</v>
      </c>
      <c r="BW112" s="142" t="s">
        <v>142</v>
      </c>
      <c r="BX112" s="142" t="s">
        <v>136</v>
      </c>
      <c r="CL112" s="142" t="s">
        <v>1</v>
      </c>
    </row>
    <row r="113" s="4" customFormat="1" ht="16.5" customHeight="1">
      <c r="A113" s="143" t="s">
        <v>93</v>
      </c>
      <c r="B113" s="71"/>
      <c r="C113" s="133"/>
      <c r="D113" s="133"/>
      <c r="E113" s="133"/>
      <c r="F113" s="134" t="s">
        <v>143</v>
      </c>
      <c r="G113" s="134"/>
      <c r="H113" s="134"/>
      <c r="I113" s="134"/>
      <c r="J113" s="134"/>
      <c r="K113" s="133"/>
      <c r="L113" s="134" t="s">
        <v>144</v>
      </c>
      <c r="M113" s="134"/>
      <c r="N113" s="134"/>
      <c r="O113" s="134"/>
      <c r="P113" s="134"/>
      <c r="Q113" s="134"/>
      <c r="R113" s="134"/>
      <c r="S113" s="134"/>
      <c r="T113" s="134"/>
      <c r="U113" s="134"/>
      <c r="V113" s="134"/>
      <c r="W113" s="134"/>
      <c r="X113" s="134"/>
      <c r="Y113" s="134"/>
      <c r="Z113" s="134"/>
      <c r="AA113" s="134"/>
      <c r="AB113" s="134"/>
      <c r="AC113" s="134"/>
      <c r="AD113" s="134"/>
      <c r="AE113" s="134"/>
      <c r="AF113" s="134"/>
      <c r="AG113" s="136">
        <f>'SO 04.3 - Propojovací pot...'!J34</f>
        <v>0</v>
      </c>
      <c r="AH113" s="133"/>
      <c r="AI113" s="133"/>
      <c r="AJ113" s="133"/>
      <c r="AK113" s="133"/>
      <c r="AL113" s="133"/>
      <c r="AM113" s="133"/>
      <c r="AN113" s="136">
        <f>SUM(AG113,AT113)</f>
        <v>0</v>
      </c>
      <c r="AO113" s="133"/>
      <c r="AP113" s="133"/>
      <c r="AQ113" s="137" t="s">
        <v>91</v>
      </c>
      <c r="AR113" s="73"/>
      <c r="AS113" s="138">
        <v>0</v>
      </c>
      <c r="AT113" s="139">
        <f>ROUND(SUM(AV113:AW113),2)</f>
        <v>0</v>
      </c>
      <c r="AU113" s="140">
        <f>'SO 04.3 - Propojovací pot...'!P133</f>
        <v>0</v>
      </c>
      <c r="AV113" s="139">
        <f>'SO 04.3 - Propojovací pot...'!J37</f>
        <v>0</v>
      </c>
      <c r="AW113" s="139">
        <f>'SO 04.3 - Propojovací pot...'!J38</f>
        <v>0</v>
      </c>
      <c r="AX113" s="139">
        <f>'SO 04.3 - Propojovací pot...'!J39</f>
        <v>0</v>
      </c>
      <c r="AY113" s="139">
        <f>'SO 04.3 - Propojovací pot...'!J40</f>
        <v>0</v>
      </c>
      <c r="AZ113" s="139">
        <f>'SO 04.3 - Propojovací pot...'!F37</f>
        <v>0</v>
      </c>
      <c r="BA113" s="139">
        <f>'SO 04.3 - Propojovací pot...'!F38</f>
        <v>0</v>
      </c>
      <c r="BB113" s="139">
        <f>'SO 04.3 - Propojovací pot...'!F39</f>
        <v>0</v>
      </c>
      <c r="BC113" s="139">
        <f>'SO 04.3 - Propojovací pot...'!F40</f>
        <v>0</v>
      </c>
      <c r="BD113" s="141">
        <f>'SO 04.3 - Propojovací pot...'!F41</f>
        <v>0</v>
      </c>
      <c r="BE113" s="4"/>
      <c r="BT113" s="142" t="s">
        <v>96</v>
      </c>
      <c r="BV113" s="142" t="s">
        <v>82</v>
      </c>
      <c r="BW113" s="142" t="s">
        <v>145</v>
      </c>
      <c r="BX113" s="142" t="s">
        <v>136</v>
      </c>
      <c r="CL113" s="142" t="s">
        <v>1</v>
      </c>
    </row>
    <row r="114" s="4" customFormat="1" ht="16.5" customHeight="1">
      <c r="A114" s="143" t="s">
        <v>93</v>
      </c>
      <c r="B114" s="71"/>
      <c r="C114" s="133"/>
      <c r="D114" s="133"/>
      <c r="E114" s="133"/>
      <c r="F114" s="134" t="s">
        <v>146</v>
      </c>
      <c r="G114" s="134"/>
      <c r="H114" s="134"/>
      <c r="I114" s="134"/>
      <c r="J114" s="134"/>
      <c r="K114" s="133"/>
      <c r="L114" s="134" t="s">
        <v>120</v>
      </c>
      <c r="M114" s="134"/>
      <c r="N114" s="134"/>
      <c r="O114" s="134"/>
      <c r="P114" s="134"/>
      <c r="Q114" s="134"/>
      <c r="R114" s="134"/>
      <c r="S114" s="134"/>
      <c r="T114" s="134"/>
      <c r="U114" s="134"/>
      <c r="V114" s="134"/>
      <c r="W114" s="134"/>
      <c r="X114" s="134"/>
      <c r="Y114" s="134"/>
      <c r="Z114" s="134"/>
      <c r="AA114" s="134"/>
      <c r="AB114" s="134"/>
      <c r="AC114" s="134"/>
      <c r="AD114" s="134"/>
      <c r="AE114" s="134"/>
      <c r="AF114" s="134"/>
      <c r="AG114" s="136">
        <f>'SO 04.4 - Oplocení'!J34</f>
        <v>0</v>
      </c>
      <c r="AH114" s="133"/>
      <c r="AI114" s="133"/>
      <c r="AJ114" s="133"/>
      <c r="AK114" s="133"/>
      <c r="AL114" s="133"/>
      <c r="AM114" s="133"/>
      <c r="AN114" s="136">
        <f>SUM(AG114,AT114)</f>
        <v>0</v>
      </c>
      <c r="AO114" s="133"/>
      <c r="AP114" s="133"/>
      <c r="AQ114" s="137" t="s">
        <v>91</v>
      </c>
      <c r="AR114" s="73"/>
      <c r="AS114" s="138">
        <v>0</v>
      </c>
      <c r="AT114" s="139">
        <f>ROUND(SUM(AV114:AW114),2)</f>
        <v>0</v>
      </c>
      <c r="AU114" s="140">
        <f>'SO 04.4 - Oplocení'!P128</f>
        <v>0</v>
      </c>
      <c r="AV114" s="139">
        <f>'SO 04.4 - Oplocení'!J37</f>
        <v>0</v>
      </c>
      <c r="AW114" s="139">
        <f>'SO 04.4 - Oplocení'!J38</f>
        <v>0</v>
      </c>
      <c r="AX114" s="139">
        <f>'SO 04.4 - Oplocení'!J39</f>
        <v>0</v>
      </c>
      <c r="AY114" s="139">
        <f>'SO 04.4 - Oplocení'!J40</f>
        <v>0</v>
      </c>
      <c r="AZ114" s="139">
        <f>'SO 04.4 - Oplocení'!F37</f>
        <v>0</v>
      </c>
      <c r="BA114" s="139">
        <f>'SO 04.4 - Oplocení'!F38</f>
        <v>0</v>
      </c>
      <c r="BB114" s="139">
        <f>'SO 04.4 - Oplocení'!F39</f>
        <v>0</v>
      </c>
      <c r="BC114" s="139">
        <f>'SO 04.4 - Oplocení'!F40</f>
        <v>0</v>
      </c>
      <c r="BD114" s="141">
        <f>'SO 04.4 - Oplocení'!F41</f>
        <v>0</v>
      </c>
      <c r="BE114" s="4"/>
      <c r="BT114" s="142" t="s">
        <v>96</v>
      </c>
      <c r="BV114" s="142" t="s">
        <v>82</v>
      </c>
      <c r="BW114" s="142" t="s">
        <v>147</v>
      </c>
      <c r="BX114" s="142" t="s">
        <v>136</v>
      </c>
      <c r="CL114" s="142" t="s">
        <v>1</v>
      </c>
    </row>
    <row r="115" s="4" customFormat="1" ht="16.5" customHeight="1">
      <c r="A115" s="143" t="s">
        <v>93</v>
      </c>
      <c r="B115" s="71"/>
      <c r="C115" s="133"/>
      <c r="D115" s="133"/>
      <c r="E115" s="133"/>
      <c r="F115" s="134" t="s">
        <v>148</v>
      </c>
      <c r="G115" s="134"/>
      <c r="H115" s="134"/>
      <c r="I115" s="134"/>
      <c r="J115" s="134"/>
      <c r="K115" s="133"/>
      <c r="L115" s="134" t="s">
        <v>149</v>
      </c>
      <c r="M115" s="134"/>
      <c r="N115" s="134"/>
      <c r="O115" s="134"/>
      <c r="P115" s="134"/>
      <c r="Q115" s="134"/>
      <c r="R115" s="134"/>
      <c r="S115" s="134"/>
      <c r="T115" s="134"/>
      <c r="U115" s="134"/>
      <c r="V115" s="134"/>
      <c r="W115" s="134"/>
      <c r="X115" s="134"/>
      <c r="Y115" s="134"/>
      <c r="Z115" s="134"/>
      <c r="AA115" s="134"/>
      <c r="AB115" s="134"/>
      <c r="AC115" s="134"/>
      <c r="AD115" s="134"/>
      <c r="AE115" s="134"/>
      <c r="AF115" s="134"/>
      <c r="AG115" s="136">
        <f>'SO 04.5 - Terénní a sadov...'!J34</f>
        <v>0</v>
      </c>
      <c r="AH115" s="133"/>
      <c r="AI115" s="133"/>
      <c r="AJ115" s="133"/>
      <c r="AK115" s="133"/>
      <c r="AL115" s="133"/>
      <c r="AM115" s="133"/>
      <c r="AN115" s="136">
        <f>SUM(AG115,AT115)</f>
        <v>0</v>
      </c>
      <c r="AO115" s="133"/>
      <c r="AP115" s="133"/>
      <c r="AQ115" s="137" t="s">
        <v>91</v>
      </c>
      <c r="AR115" s="73"/>
      <c r="AS115" s="138">
        <v>0</v>
      </c>
      <c r="AT115" s="139">
        <f>ROUND(SUM(AV115:AW115),2)</f>
        <v>0</v>
      </c>
      <c r="AU115" s="140">
        <f>'SO 04.5 - Terénní a sadov...'!P127</f>
        <v>0</v>
      </c>
      <c r="AV115" s="139">
        <f>'SO 04.5 - Terénní a sadov...'!J37</f>
        <v>0</v>
      </c>
      <c r="AW115" s="139">
        <f>'SO 04.5 - Terénní a sadov...'!J38</f>
        <v>0</v>
      </c>
      <c r="AX115" s="139">
        <f>'SO 04.5 - Terénní a sadov...'!J39</f>
        <v>0</v>
      </c>
      <c r="AY115" s="139">
        <f>'SO 04.5 - Terénní a sadov...'!J40</f>
        <v>0</v>
      </c>
      <c r="AZ115" s="139">
        <f>'SO 04.5 - Terénní a sadov...'!F37</f>
        <v>0</v>
      </c>
      <c r="BA115" s="139">
        <f>'SO 04.5 - Terénní a sadov...'!F38</f>
        <v>0</v>
      </c>
      <c r="BB115" s="139">
        <f>'SO 04.5 - Terénní a sadov...'!F39</f>
        <v>0</v>
      </c>
      <c r="BC115" s="139">
        <f>'SO 04.5 - Terénní a sadov...'!F40</f>
        <v>0</v>
      </c>
      <c r="BD115" s="141">
        <f>'SO 04.5 - Terénní a sadov...'!F41</f>
        <v>0</v>
      </c>
      <c r="BE115" s="4"/>
      <c r="BT115" s="142" t="s">
        <v>96</v>
      </c>
      <c r="BV115" s="142" t="s">
        <v>82</v>
      </c>
      <c r="BW115" s="142" t="s">
        <v>150</v>
      </c>
      <c r="BX115" s="142" t="s">
        <v>136</v>
      </c>
      <c r="CL115" s="142" t="s">
        <v>1</v>
      </c>
    </row>
    <row r="116" s="4" customFormat="1" ht="16.5" customHeight="1">
      <c r="A116" s="143" t="s">
        <v>93</v>
      </c>
      <c r="B116" s="71"/>
      <c r="C116" s="133"/>
      <c r="D116" s="133"/>
      <c r="E116" s="133"/>
      <c r="F116" s="134" t="s">
        <v>151</v>
      </c>
      <c r="G116" s="134"/>
      <c r="H116" s="134"/>
      <c r="I116" s="134"/>
      <c r="J116" s="134"/>
      <c r="K116" s="133"/>
      <c r="L116" s="134" t="s">
        <v>117</v>
      </c>
      <c r="M116" s="134"/>
      <c r="N116" s="134"/>
      <c r="O116" s="134"/>
      <c r="P116" s="134"/>
      <c r="Q116" s="134"/>
      <c r="R116" s="134"/>
      <c r="S116" s="134"/>
      <c r="T116" s="134"/>
      <c r="U116" s="134"/>
      <c r="V116" s="134"/>
      <c r="W116" s="134"/>
      <c r="X116" s="134"/>
      <c r="Y116" s="134"/>
      <c r="Z116" s="134"/>
      <c r="AA116" s="134"/>
      <c r="AB116" s="134"/>
      <c r="AC116" s="134"/>
      <c r="AD116" s="134"/>
      <c r="AE116" s="134"/>
      <c r="AF116" s="134"/>
      <c r="AG116" s="136">
        <f>'SO 04.6 - Zpevněné plochy'!J34</f>
        <v>0</v>
      </c>
      <c r="AH116" s="133"/>
      <c r="AI116" s="133"/>
      <c r="AJ116" s="133"/>
      <c r="AK116" s="133"/>
      <c r="AL116" s="133"/>
      <c r="AM116" s="133"/>
      <c r="AN116" s="136">
        <f>SUM(AG116,AT116)</f>
        <v>0</v>
      </c>
      <c r="AO116" s="133"/>
      <c r="AP116" s="133"/>
      <c r="AQ116" s="137" t="s">
        <v>91</v>
      </c>
      <c r="AR116" s="73"/>
      <c r="AS116" s="138">
        <v>0</v>
      </c>
      <c r="AT116" s="139">
        <f>ROUND(SUM(AV116:AW116),2)</f>
        <v>0</v>
      </c>
      <c r="AU116" s="140">
        <f>'SO 04.6 - Zpevněné plochy'!P129</f>
        <v>0</v>
      </c>
      <c r="AV116" s="139">
        <f>'SO 04.6 - Zpevněné plochy'!J37</f>
        <v>0</v>
      </c>
      <c r="AW116" s="139">
        <f>'SO 04.6 - Zpevněné plochy'!J38</f>
        <v>0</v>
      </c>
      <c r="AX116" s="139">
        <f>'SO 04.6 - Zpevněné plochy'!J39</f>
        <v>0</v>
      </c>
      <c r="AY116" s="139">
        <f>'SO 04.6 - Zpevněné plochy'!J40</f>
        <v>0</v>
      </c>
      <c r="AZ116" s="139">
        <f>'SO 04.6 - Zpevněné plochy'!F37</f>
        <v>0</v>
      </c>
      <c r="BA116" s="139">
        <f>'SO 04.6 - Zpevněné plochy'!F38</f>
        <v>0</v>
      </c>
      <c r="BB116" s="139">
        <f>'SO 04.6 - Zpevněné plochy'!F39</f>
        <v>0</v>
      </c>
      <c r="BC116" s="139">
        <f>'SO 04.6 - Zpevněné plochy'!F40</f>
        <v>0</v>
      </c>
      <c r="BD116" s="141">
        <f>'SO 04.6 - Zpevněné plochy'!F41</f>
        <v>0</v>
      </c>
      <c r="BE116" s="4"/>
      <c r="BT116" s="142" t="s">
        <v>96</v>
      </c>
      <c r="BV116" s="142" t="s">
        <v>82</v>
      </c>
      <c r="BW116" s="142" t="s">
        <v>152</v>
      </c>
      <c r="BX116" s="142" t="s">
        <v>136</v>
      </c>
      <c r="CL116" s="142" t="s">
        <v>1</v>
      </c>
    </row>
    <row r="117" s="4" customFormat="1" ht="16.5" customHeight="1">
      <c r="A117" s="143" t="s">
        <v>93</v>
      </c>
      <c r="B117" s="71"/>
      <c r="C117" s="133"/>
      <c r="D117" s="133"/>
      <c r="E117" s="133"/>
      <c r="F117" s="134" t="s">
        <v>153</v>
      </c>
      <c r="G117" s="134"/>
      <c r="H117" s="134"/>
      <c r="I117" s="134"/>
      <c r="J117" s="134"/>
      <c r="K117" s="133"/>
      <c r="L117" s="134" t="s">
        <v>123</v>
      </c>
      <c r="M117" s="134"/>
      <c r="N117" s="134"/>
      <c r="O117" s="134"/>
      <c r="P117" s="134"/>
      <c r="Q117" s="134"/>
      <c r="R117" s="134"/>
      <c r="S117" s="134"/>
      <c r="T117" s="134"/>
      <c r="U117" s="134"/>
      <c r="V117" s="134"/>
      <c r="W117" s="134"/>
      <c r="X117" s="134"/>
      <c r="Y117" s="134"/>
      <c r="Z117" s="134"/>
      <c r="AA117" s="134"/>
      <c r="AB117" s="134"/>
      <c r="AC117" s="134"/>
      <c r="AD117" s="134"/>
      <c r="AE117" s="134"/>
      <c r="AF117" s="134"/>
      <c r="AG117" s="136">
        <f>'SO 04.7 - Přípojka NN'!J34</f>
        <v>0</v>
      </c>
      <c r="AH117" s="133"/>
      <c r="AI117" s="133"/>
      <c r="AJ117" s="133"/>
      <c r="AK117" s="133"/>
      <c r="AL117" s="133"/>
      <c r="AM117" s="133"/>
      <c r="AN117" s="136">
        <f>SUM(AG117,AT117)</f>
        <v>0</v>
      </c>
      <c r="AO117" s="133"/>
      <c r="AP117" s="133"/>
      <c r="AQ117" s="137" t="s">
        <v>91</v>
      </c>
      <c r="AR117" s="73"/>
      <c r="AS117" s="138">
        <v>0</v>
      </c>
      <c r="AT117" s="139">
        <f>ROUND(SUM(AV117:AW117),2)</f>
        <v>0</v>
      </c>
      <c r="AU117" s="140">
        <f>'SO 04.7 - Přípojka NN'!P128</f>
        <v>0</v>
      </c>
      <c r="AV117" s="139">
        <f>'SO 04.7 - Přípojka NN'!J37</f>
        <v>0</v>
      </c>
      <c r="AW117" s="139">
        <f>'SO 04.7 - Přípojka NN'!J38</f>
        <v>0</v>
      </c>
      <c r="AX117" s="139">
        <f>'SO 04.7 - Přípojka NN'!J39</f>
        <v>0</v>
      </c>
      <c r="AY117" s="139">
        <f>'SO 04.7 - Přípojka NN'!J40</f>
        <v>0</v>
      </c>
      <c r="AZ117" s="139">
        <f>'SO 04.7 - Přípojka NN'!F37</f>
        <v>0</v>
      </c>
      <c r="BA117" s="139">
        <f>'SO 04.7 - Přípojka NN'!F38</f>
        <v>0</v>
      </c>
      <c r="BB117" s="139">
        <f>'SO 04.7 - Přípojka NN'!F39</f>
        <v>0</v>
      </c>
      <c r="BC117" s="139">
        <f>'SO 04.7 - Přípojka NN'!F40</f>
        <v>0</v>
      </c>
      <c r="BD117" s="141">
        <f>'SO 04.7 - Přípojka NN'!F41</f>
        <v>0</v>
      </c>
      <c r="BE117" s="4"/>
      <c r="BT117" s="142" t="s">
        <v>96</v>
      </c>
      <c r="BV117" s="142" t="s">
        <v>82</v>
      </c>
      <c r="BW117" s="142" t="s">
        <v>154</v>
      </c>
      <c r="BX117" s="142" t="s">
        <v>136</v>
      </c>
      <c r="CL117" s="142" t="s">
        <v>1</v>
      </c>
    </row>
    <row r="118" s="7" customFormat="1" ht="16.5" customHeight="1">
      <c r="A118" s="7"/>
      <c r="B118" s="120"/>
      <c r="C118" s="121"/>
      <c r="D118" s="122" t="s">
        <v>155</v>
      </c>
      <c r="E118" s="122"/>
      <c r="F118" s="122"/>
      <c r="G118" s="122"/>
      <c r="H118" s="122"/>
      <c r="I118" s="123"/>
      <c r="J118" s="122" t="s">
        <v>156</v>
      </c>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4">
        <f>ROUND(AG119+AG122+AG128,2)</f>
        <v>0</v>
      </c>
      <c r="AH118" s="123"/>
      <c r="AI118" s="123"/>
      <c r="AJ118" s="123"/>
      <c r="AK118" s="123"/>
      <c r="AL118" s="123"/>
      <c r="AM118" s="123"/>
      <c r="AN118" s="125">
        <f>SUM(AG118,AT118)</f>
        <v>0</v>
      </c>
      <c r="AO118" s="123"/>
      <c r="AP118" s="123"/>
      <c r="AQ118" s="126" t="s">
        <v>86</v>
      </c>
      <c r="AR118" s="127"/>
      <c r="AS118" s="128">
        <f>ROUND(AS119+AS122+AS128,2)</f>
        <v>0</v>
      </c>
      <c r="AT118" s="129">
        <f>ROUND(SUM(AV118:AW118),2)</f>
        <v>0</v>
      </c>
      <c r="AU118" s="130">
        <f>ROUND(AU119+AU122+AU128,5)</f>
        <v>0</v>
      </c>
      <c r="AV118" s="129">
        <f>ROUND(AZ118*L29,2)</f>
        <v>0</v>
      </c>
      <c r="AW118" s="129">
        <f>ROUND(BA118*L30,2)</f>
        <v>0</v>
      </c>
      <c r="AX118" s="129">
        <f>ROUND(BB118*L29,2)</f>
        <v>0</v>
      </c>
      <c r="AY118" s="129">
        <f>ROUND(BC118*L30,2)</f>
        <v>0</v>
      </c>
      <c r="AZ118" s="129">
        <f>ROUND(AZ119+AZ122+AZ128,2)</f>
        <v>0</v>
      </c>
      <c r="BA118" s="129">
        <f>ROUND(BA119+BA122+BA128,2)</f>
        <v>0</v>
      </c>
      <c r="BB118" s="129">
        <f>ROUND(BB119+BB122+BB128,2)</f>
        <v>0</v>
      </c>
      <c r="BC118" s="129">
        <f>ROUND(BC119+BC122+BC128,2)</f>
        <v>0</v>
      </c>
      <c r="BD118" s="131">
        <f>ROUND(BD119+BD122+BD128,2)</f>
        <v>0</v>
      </c>
      <c r="BE118" s="7"/>
      <c r="BS118" s="132" t="s">
        <v>79</v>
      </c>
      <c r="BT118" s="132" t="s">
        <v>14</v>
      </c>
      <c r="BU118" s="132" t="s">
        <v>81</v>
      </c>
      <c r="BV118" s="132" t="s">
        <v>82</v>
      </c>
      <c r="BW118" s="132" t="s">
        <v>157</v>
      </c>
      <c r="BX118" s="132" t="s">
        <v>5</v>
      </c>
      <c r="CL118" s="132" t="s">
        <v>1</v>
      </c>
      <c r="CM118" s="132" t="s">
        <v>88</v>
      </c>
    </row>
    <row r="119" s="4" customFormat="1" ht="23.25" customHeight="1">
      <c r="A119" s="4"/>
      <c r="B119" s="71"/>
      <c r="C119" s="133"/>
      <c r="D119" s="133"/>
      <c r="E119" s="134" t="s">
        <v>158</v>
      </c>
      <c r="F119" s="134"/>
      <c r="G119" s="134"/>
      <c r="H119" s="134"/>
      <c r="I119" s="134"/>
      <c r="J119" s="133"/>
      <c r="K119" s="134" t="s">
        <v>159</v>
      </c>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5">
        <f>ROUND(SUM(AG120:AG121),2)</f>
        <v>0</v>
      </c>
      <c r="AH119" s="133"/>
      <c r="AI119" s="133"/>
      <c r="AJ119" s="133"/>
      <c r="AK119" s="133"/>
      <c r="AL119" s="133"/>
      <c r="AM119" s="133"/>
      <c r="AN119" s="136">
        <f>SUM(AG119,AT119)</f>
        <v>0</v>
      </c>
      <c r="AO119" s="133"/>
      <c r="AP119" s="133"/>
      <c r="AQ119" s="137" t="s">
        <v>91</v>
      </c>
      <c r="AR119" s="73"/>
      <c r="AS119" s="138">
        <f>ROUND(SUM(AS120:AS121),2)</f>
        <v>0</v>
      </c>
      <c r="AT119" s="139">
        <f>ROUND(SUM(AV119:AW119),2)</f>
        <v>0</v>
      </c>
      <c r="AU119" s="140">
        <f>ROUND(SUM(AU120:AU121),5)</f>
        <v>0</v>
      </c>
      <c r="AV119" s="139">
        <f>ROUND(AZ119*L29,2)</f>
        <v>0</v>
      </c>
      <c r="AW119" s="139">
        <f>ROUND(BA119*L30,2)</f>
        <v>0</v>
      </c>
      <c r="AX119" s="139">
        <f>ROUND(BB119*L29,2)</f>
        <v>0</v>
      </c>
      <c r="AY119" s="139">
        <f>ROUND(BC119*L30,2)</f>
        <v>0</v>
      </c>
      <c r="AZ119" s="139">
        <f>ROUND(SUM(AZ120:AZ121),2)</f>
        <v>0</v>
      </c>
      <c r="BA119" s="139">
        <f>ROUND(SUM(BA120:BA121),2)</f>
        <v>0</v>
      </c>
      <c r="BB119" s="139">
        <f>ROUND(SUM(BB120:BB121),2)</f>
        <v>0</v>
      </c>
      <c r="BC119" s="139">
        <f>ROUND(SUM(BC120:BC121),2)</f>
        <v>0</v>
      </c>
      <c r="BD119" s="141">
        <f>ROUND(SUM(BD120:BD121),2)</f>
        <v>0</v>
      </c>
      <c r="BE119" s="4"/>
      <c r="BS119" s="142" t="s">
        <v>79</v>
      </c>
      <c r="BT119" s="142" t="s">
        <v>88</v>
      </c>
      <c r="BU119" s="142" t="s">
        <v>81</v>
      </c>
      <c r="BV119" s="142" t="s">
        <v>82</v>
      </c>
      <c r="BW119" s="142" t="s">
        <v>160</v>
      </c>
      <c r="BX119" s="142" t="s">
        <v>157</v>
      </c>
      <c r="CL119" s="142" t="s">
        <v>1</v>
      </c>
    </row>
    <row r="120" s="4" customFormat="1" ht="16.5" customHeight="1">
      <c r="A120" s="143" t="s">
        <v>93</v>
      </c>
      <c r="B120" s="71"/>
      <c r="C120" s="133"/>
      <c r="D120" s="133"/>
      <c r="E120" s="133"/>
      <c r="F120" s="134" t="s">
        <v>161</v>
      </c>
      <c r="G120" s="134"/>
      <c r="H120" s="134"/>
      <c r="I120" s="134"/>
      <c r="J120" s="134"/>
      <c r="K120" s="133"/>
      <c r="L120" s="134" t="s">
        <v>162</v>
      </c>
      <c r="M120" s="134"/>
      <c r="N120" s="134"/>
      <c r="O120" s="134"/>
      <c r="P120" s="134"/>
      <c r="Q120" s="134"/>
      <c r="R120" s="134"/>
      <c r="S120" s="134"/>
      <c r="T120" s="134"/>
      <c r="U120" s="134"/>
      <c r="V120" s="134"/>
      <c r="W120" s="134"/>
      <c r="X120" s="134"/>
      <c r="Y120" s="134"/>
      <c r="Z120" s="134"/>
      <c r="AA120" s="134"/>
      <c r="AB120" s="134"/>
      <c r="AC120" s="134"/>
      <c r="AD120" s="134"/>
      <c r="AE120" s="134"/>
      <c r="AF120" s="134"/>
      <c r="AG120" s="136">
        <f>'PS 01.1 - Strojně technol...'!J34</f>
        <v>0</v>
      </c>
      <c r="AH120" s="133"/>
      <c r="AI120" s="133"/>
      <c r="AJ120" s="133"/>
      <c r="AK120" s="133"/>
      <c r="AL120" s="133"/>
      <c r="AM120" s="133"/>
      <c r="AN120" s="136">
        <f>SUM(AG120,AT120)</f>
        <v>0</v>
      </c>
      <c r="AO120" s="133"/>
      <c r="AP120" s="133"/>
      <c r="AQ120" s="137" t="s">
        <v>91</v>
      </c>
      <c r="AR120" s="73"/>
      <c r="AS120" s="138">
        <v>0</v>
      </c>
      <c r="AT120" s="139">
        <f>ROUND(SUM(AV120:AW120),2)</f>
        <v>0</v>
      </c>
      <c r="AU120" s="140">
        <f>'PS 01.1 - Strojně technol...'!P126</f>
        <v>0</v>
      </c>
      <c r="AV120" s="139">
        <f>'PS 01.1 - Strojně technol...'!J37</f>
        <v>0</v>
      </c>
      <c r="AW120" s="139">
        <f>'PS 01.1 - Strojně technol...'!J38</f>
        <v>0</v>
      </c>
      <c r="AX120" s="139">
        <f>'PS 01.1 - Strojně technol...'!J39</f>
        <v>0</v>
      </c>
      <c r="AY120" s="139">
        <f>'PS 01.1 - Strojně technol...'!J40</f>
        <v>0</v>
      </c>
      <c r="AZ120" s="139">
        <f>'PS 01.1 - Strojně technol...'!F37</f>
        <v>0</v>
      </c>
      <c r="BA120" s="139">
        <f>'PS 01.1 - Strojně technol...'!F38</f>
        <v>0</v>
      </c>
      <c r="BB120" s="139">
        <f>'PS 01.1 - Strojně technol...'!F39</f>
        <v>0</v>
      </c>
      <c r="BC120" s="139">
        <f>'PS 01.1 - Strojně technol...'!F40</f>
        <v>0</v>
      </c>
      <c r="BD120" s="141">
        <f>'PS 01.1 - Strojně technol...'!F41</f>
        <v>0</v>
      </c>
      <c r="BE120" s="4"/>
      <c r="BT120" s="142" t="s">
        <v>96</v>
      </c>
      <c r="BV120" s="142" t="s">
        <v>82</v>
      </c>
      <c r="BW120" s="142" t="s">
        <v>163</v>
      </c>
      <c r="BX120" s="142" t="s">
        <v>160</v>
      </c>
      <c r="CL120" s="142" t="s">
        <v>1</v>
      </c>
    </row>
    <row r="121" s="4" customFormat="1" ht="16.5" customHeight="1">
      <c r="A121" s="143" t="s">
        <v>93</v>
      </c>
      <c r="B121" s="71"/>
      <c r="C121" s="133"/>
      <c r="D121" s="133"/>
      <c r="E121" s="133"/>
      <c r="F121" s="134" t="s">
        <v>164</v>
      </c>
      <c r="G121" s="134"/>
      <c r="H121" s="134"/>
      <c r="I121" s="134"/>
      <c r="J121" s="134"/>
      <c r="K121" s="133"/>
      <c r="L121" s="134" t="s">
        <v>165</v>
      </c>
      <c r="M121" s="134"/>
      <c r="N121" s="134"/>
      <c r="O121" s="134"/>
      <c r="P121" s="134"/>
      <c r="Q121" s="134"/>
      <c r="R121" s="134"/>
      <c r="S121" s="134"/>
      <c r="T121" s="134"/>
      <c r="U121" s="134"/>
      <c r="V121" s="134"/>
      <c r="W121" s="134"/>
      <c r="X121" s="134"/>
      <c r="Y121" s="134"/>
      <c r="Z121" s="134"/>
      <c r="AA121" s="134"/>
      <c r="AB121" s="134"/>
      <c r="AC121" s="134"/>
      <c r="AD121" s="134"/>
      <c r="AE121" s="134"/>
      <c r="AF121" s="134"/>
      <c r="AG121" s="136">
        <f>'PS 01.2 - Elektročást'!J34</f>
        <v>0</v>
      </c>
      <c r="AH121" s="133"/>
      <c r="AI121" s="133"/>
      <c r="AJ121" s="133"/>
      <c r="AK121" s="133"/>
      <c r="AL121" s="133"/>
      <c r="AM121" s="133"/>
      <c r="AN121" s="136">
        <f>SUM(AG121,AT121)</f>
        <v>0</v>
      </c>
      <c r="AO121" s="133"/>
      <c r="AP121" s="133"/>
      <c r="AQ121" s="137" t="s">
        <v>91</v>
      </c>
      <c r="AR121" s="73"/>
      <c r="AS121" s="138">
        <v>0</v>
      </c>
      <c r="AT121" s="139">
        <f>ROUND(SUM(AV121:AW121),2)</f>
        <v>0</v>
      </c>
      <c r="AU121" s="140">
        <f>'PS 01.2 - Elektročást'!P128</f>
        <v>0</v>
      </c>
      <c r="AV121" s="139">
        <f>'PS 01.2 - Elektročást'!J37</f>
        <v>0</v>
      </c>
      <c r="AW121" s="139">
        <f>'PS 01.2 - Elektročást'!J38</f>
        <v>0</v>
      </c>
      <c r="AX121" s="139">
        <f>'PS 01.2 - Elektročást'!J39</f>
        <v>0</v>
      </c>
      <c r="AY121" s="139">
        <f>'PS 01.2 - Elektročást'!J40</f>
        <v>0</v>
      </c>
      <c r="AZ121" s="139">
        <f>'PS 01.2 - Elektročást'!F37</f>
        <v>0</v>
      </c>
      <c r="BA121" s="139">
        <f>'PS 01.2 - Elektročást'!F38</f>
        <v>0</v>
      </c>
      <c r="BB121" s="139">
        <f>'PS 01.2 - Elektročást'!F39</f>
        <v>0</v>
      </c>
      <c r="BC121" s="139">
        <f>'PS 01.2 - Elektročást'!F40</f>
        <v>0</v>
      </c>
      <c r="BD121" s="141">
        <f>'PS 01.2 - Elektročást'!F41</f>
        <v>0</v>
      </c>
      <c r="BE121" s="4"/>
      <c r="BT121" s="142" t="s">
        <v>96</v>
      </c>
      <c r="BV121" s="142" t="s">
        <v>82</v>
      </c>
      <c r="BW121" s="142" t="s">
        <v>166</v>
      </c>
      <c r="BX121" s="142" t="s">
        <v>160</v>
      </c>
      <c r="CL121" s="142" t="s">
        <v>1</v>
      </c>
    </row>
    <row r="122" s="4" customFormat="1" ht="16.5" customHeight="1">
      <c r="A122" s="4"/>
      <c r="B122" s="71"/>
      <c r="C122" s="133"/>
      <c r="D122" s="133"/>
      <c r="E122" s="134" t="s">
        <v>167</v>
      </c>
      <c r="F122" s="134"/>
      <c r="G122" s="134"/>
      <c r="H122" s="134"/>
      <c r="I122" s="134"/>
      <c r="J122" s="133"/>
      <c r="K122" s="134" t="s">
        <v>168</v>
      </c>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5">
        <f>ROUND(AG123+AG124,2)</f>
        <v>0</v>
      </c>
      <c r="AH122" s="133"/>
      <c r="AI122" s="133"/>
      <c r="AJ122" s="133"/>
      <c r="AK122" s="133"/>
      <c r="AL122" s="133"/>
      <c r="AM122" s="133"/>
      <c r="AN122" s="136">
        <f>SUM(AG122,AT122)</f>
        <v>0</v>
      </c>
      <c r="AO122" s="133"/>
      <c r="AP122" s="133"/>
      <c r="AQ122" s="137" t="s">
        <v>91</v>
      </c>
      <c r="AR122" s="73"/>
      <c r="AS122" s="138">
        <f>ROUND(AS123+AS124,2)</f>
        <v>0</v>
      </c>
      <c r="AT122" s="139">
        <f>ROUND(SUM(AV122:AW122),2)</f>
        <v>0</v>
      </c>
      <c r="AU122" s="140">
        <f>ROUND(AU123+AU124,5)</f>
        <v>0</v>
      </c>
      <c r="AV122" s="139">
        <f>ROUND(AZ122*L29,2)</f>
        <v>0</v>
      </c>
      <c r="AW122" s="139">
        <f>ROUND(BA122*L30,2)</f>
        <v>0</v>
      </c>
      <c r="AX122" s="139">
        <f>ROUND(BB122*L29,2)</f>
        <v>0</v>
      </c>
      <c r="AY122" s="139">
        <f>ROUND(BC122*L30,2)</f>
        <v>0</v>
      </c>
      <c r="AZ122" s="139">
        <f>ROUND(AZ123+AZ124,2)</f>
        <v>0</v>
      </c>
      <c r="BA122" s="139">
        <f>ROUND(BA123+BA124,2)</f>
        <v>0</v>
      </c>
      <c r="BB122" s="139">
        <f>ROUND(BB123+BB124,2)</f>
        <v>0</v>
      </c>
      <c r="BC122" s="139">
        <f>ROUND(BC123+BC124,2)</f>
        <v>0</v>
      </c>
      <c r="BD122" s="141">
        <f>ROUND(BD123+BD124,2)</f>
        <v>0</v>
      </c>
      <c r="BE122" s="4"/>
      <c r="BS122" s="142" t="s">
        <v>79</v>
      </c>
      <c r="BT122" s="142" t="s">
        <v>88</v>
      </c>
      <c r="BU122" s="142" t="s">
        <v>81</v>
      </c>
      <c r="BV122" s="142" t="s">
        <v>82</v>
      </c>
      <c r="BW122" s="142" t="s">
        <v>169</v>
      </c>
      <c r="BX122" s="142" t="s">
        <v>157</v>
      </c>
      <c r="CL122" s="142" t="s">
        <v>1</v>
      </c>
    </row>
    <row r="123" s="4" customFormat="1" ht="16.5" customHeight="1">
      <c r="A123" s="143" t="s">
        <v>93</v>
      </c>
      <c r="B123" s="71"/>
      <c r="C123" s="133"/>
      <c r="D123" s="133"/>
      <c r="E123" s="133"/>
      <c r="F123" s="134" t="s">
        <v>170</v>
      </c>
      <c r="G123" s="134"/>
      <c r="H123" s="134"/>
      <c r="I123" s="134"/>
      <c r="J123" s="134"/>
      <c r="K123" s="133"/>
      <c r="L123" s="134" t="s">
        <v>162</v>
      </c>
      <c r="M123" s="134"/>
      <c r="N123" s="134"/>
      <c r="O123" s="134"/>
      <c r="P123" s="134"/>
      <c r="Q123" s="134"/>
      <c r="R123" s="134"/>
      <c r="S123" s="134"/>
      <c r="T123" s="134"/>
      <c r="U123" s="134"/>
      <c r="V123" s="134"/>
      <c r="W123" s="134"/>
      <c r="X123" s="134"/>
      <c r="Y123" s="134"/>
      <c r="Z123" s="134"/>
      <c r="AA123" s="134"/>
      <c r="AB123" s="134"/>
      <c r="AC123" s="134"/>
      <c r="AD123" s="134"/>
      <c r="AE123" s="134"/>
      <c r="AF123" s="134"/>
      <c r="AG123" s="136">
        <f>'PS 02.1 - Strojně technol...'!J34</f>
        <v>0</v>
      </c>
      <c r="AH123" s="133"/>
      <c r="AI123" s="133"/>
      <c r="AJ123" s="133"/>
      <c r="AK123" s="133"/>
      <c r="AL123" s="133"/>
      <c r="AM123" s="133"/>
      <c r="AN123" s="136">
        <f>SUM(AG123,AT123)</f>
        <v>0</v>
      </c>
      <c r="AO123" s="133"/>
      <c r="AP123" s="133"/>
      <c r="AQ123" s="137" t="s">
        <v>91</v>
      </c>
      <c r="AR123" s="73"/>
      <c r="AS123" s="138">
        <v>0</v>
      </c>
      <c r="AT123" s="139">
        <f>ROUND(SUM(AV123:AW123),2)</f>
        <v>0</v>
      </c>
      <c r="AU123" s="140">
        <f>'PS 02.1 - Strojně technol...'!P126</f>
        <v>0</v>
      </c>
      <c r="AV123" s="139">
        <f>'PS 02.1 - Strojně technol...'!J37</f>
        <v>0</v>
      </c>
      <c r="AW123" s="139">
        <f>'PS 02.1 - Strojně technol...'!J38</f>
        <v>0</v>
      </c>
      <c r="AX123" s="139">
        <f>'PS 02.1 - Strojně technol...'!J39</f>
        <v>0</v>
      </c>
      <c r="AY123" s="139">
        <f>'PS 02.1 - Strojně technol...'!J40</f>
        <v>0</v>
      </c>
      <c r="AZ123" s="139">
        <f>'PS 02.1 - Strojně technol...'!F37</f>
        <v>0</v>
      </c>
      <c r="BA123" s="139">
        <f>'PS 02.1 - Strojně technol...'!F38</f>
        <v>0</v>
      </c>
      <c r="BB123" s="139">
        <f>'PS 02.1 - Strojně technol...'!F39</f>
        <v>0</v>
      </c>
      <c r="BC123" s="139">
        <f>'PS 02.1 - Strojně technol...'!F40</f>
        <v>0</v>
      </c>
      <c r="BD123" s="141">
        <f>'PS 02.1 - Strojně technol...'!F41</f>
        <v>0</v>
      </c>
      <c r="BE123" s="4"/>
      <c r="BT123" s="142" t="s">
        <v>96</v>
      </c>
      <c r="BV123" s="142" t="s">
        <v>82</v>
      </c>
      <c r="BW123" s="142" t="s">
        <v>171</v>
      </c>
      <c r="BX123" s="142" t="s">
        <v>169</v>
      </c>
      <c r="CL123" s="142" t="s">
        <v>1</v>
      </c>
    </row>
    <row r="124" s="4" customFormat="1" ht="16.5" customHeight="1">
      <c r="A124" s="4"/>
      <c r="B124" s="71"/>
      <c r="C124" s="133"/>
      <c r="D124" s="133"/>
      <c r="E124" s="133"/>
      <c r="F124" s="134" t="s">
        <v>172</v>
      </c>
      <c r="G124" s="134"/>
      <c r="H124" s="134"/>
      <c r="I124" s="134"/>
      <c r="J124" s="134"/>
      <c r="K124" s="133"/>
      <c r="L124" s="134" t="s">
        <v>165</v>
      </c>
      <c r="M124" s="134"/>
      <c r="N124" s="134"/>
      <c r="O124" s="134"/>
      <c r="P124" s="134"/>
      <c r="Q124" s="134"/>
      <c r="R124" s="134"/>
      <c r="S124" s="134"/>
      <c r="T124" s="134"/>
      <c r="U124" s="134"/>
      <c r="V124" s="134"/>
      <c r="W124" s="134"/>
      <c r="X124" s="134"/>
      <c r="Y124" s="134"/>
      <c r="Z124" s="134"/>
      <c r="AA124" s="134"/>
      <c r="AB124" s="134"/>
      <c r="AC124" s="134"/>
      <c r="AD124" s="134"/>
      <c r="AE124" s="134"/>
      <c r="AF124" s="134"/>
      <c r="AG124" s="135">
        <f>ROUND(SUM(AG125:AG127),2)</f>
        <v>0</v>
      </c>
      <c r="AH124" s="133"/>
      <c r="AI124" s="133"/>
      <c r="AJ124" s="133"/>
      <c r="AK124" s="133"/>
      <c r="AL124" s="133"/>
      <c r="AM124" s="133"/>
      <c r="AN124" s="136">
        <f>SUM(AG124,AT124)</f>
        <v>0</v>
      </c>
      <c r="AO124" s="133"/>
      <c r="AP124" s="133"/>
      <c r="AQ124" s="137" t="s">
        <v>91</v>
      </c>
      <c r="AR124" s="73"/>
      <c r="AS124" s="138">
        <f>ROUND(SUM(AS125:AS127),2)</f>
        <v>0</v>
      </c>
      <c r="AT124" s="139">
        <f>ROUND(SUM(AV124:AW124),2)</f>
        <v>0</v>
      </c>
      <c r="AU124" s="140">
        <f>ROUND(SUM(AU125:AU127),5)</f>
        <v>0</v>
      </c>
      <c r="AV124" s="139">
        <f>ROUND(AZ124*L29,2)</f>
        <v>0</v>
      </c>
      <c r="AW124" s="139">
        <f>ROUND(BA124*L30,2)</f>
        <v>0</v>
      </c>
      <c r="AX124" s="139">
        <f>ROUND(BB124*L29,2)</f>
        <v>0</v>
      </c>
      <c r="AY124" s="139">
        <f>ROUND(BC124*L30,2)</f>
        <v>0</v>
      </c>
      <c r="AZ124" s="139">
        <f>ROUND(SUM(AZ125:AZ127),2)</f>
        <v>0</v>
      </c>
      <c r="BA124" s="139">
        <f>ROUND(SUM(BA125:BA127),2)</f>
        <v>0</v>
      </c>
      <c r="BB124" s="139">
        <f>ROUND(SUM(BB125:BB127),2)</f>
        <v>0</v>
      </c>
      <c r="BC124" s="139">
        <f>ROUND(SUM(BC125:BC127),2)</f>
        <v>0</v>
      </c>
      <c r="BD124" s="141">
        <f>ROUND(SUM(BD125:BD127),2)</f>
        <v>0</v>
      </c>
      <c r="BE124" s="4"/>
      <c r="BS124" s="142" t="s">
        <v>79</v>
      </c>
      <c r="BT124" s="142" t="s">
        <v>96</v>
      </c>
      <c r="BU124" s="142" t="s">
        <v>81</v>
      </c>
      <c r="BV124" s="142" t="s">
        <v>82</v>
      </c>
      <c r="BW124" s="142" t="s">
        <v>173</v>
      </c>
      <c r="BX124" s="142" t="s">
        <v>169</v>
      </c>
      <c r="CL124" s="142" t="s">
        <v>1</v>
      </c>
    </row>
    <row r="125" s="4" customFormat="1" ht="16.5" customHeight="1">
      <c r="A125" s="143" t="s">
        <v>93</v>
      </c>
      <c r="B125" s="71"/>
      <c r="C125" s="133"/>
      <c r="D125" s="133"/>
      <c r="E125" s="133"/>
      <c r="F125" s="133"/>
      <c r="G125" s="134" t="s">
        <v>174</v>
      </c>
      <c r="H125" s="134"/>
      <c r="I125" s="134"/>
      <c r="J125" s="134"/>
      <c r="K125" s="134"/>
      <c r="L125" s="133"/>
      <c r="M125" s="134" t="s">
        <v>165</v>
      </c>
      <c r="N125" s="134"/>
      <c r="O125" s="134"/>
      <c r="P125" s="134"/>
      <c r="Q125" s="134"/>
      <c r="R125" s="134"/>
      <c r="S125" s="134"/>
      <c r="T125" s="134"/>
      <c r="U125" s="134"/>
      <c r="V125" s="134"/>
      <c r="W125" s="134"/>
      <c r="X125" s="134"/>
      <c r="Y125" s="134"/>
      <c r="Z125" s="134"/>
      <c r="AA125" s="134"/>
      <c r="AB125" s="134"/>
      <c r="AC125" s="134"/>
      <c r="AD125" s="134"/>
      <c r="AE125" s="134"/>
      <c r="AF125" s="134"/>
      <c r="AG125" s="136">
        <f>'PS.02.2.1 - Elektročást'!J34</f>
        <v>0</v>
      </c>
      <c r="AH125" s="133"/>
      <c r="AI125" s="133"/>
      <c r="AJ125" s="133"/>
      <c r="AK125" s="133"/>
      <c r="AL125" s="133"/>
      <c r="AM125" s="133"/>
      <c r="AN125" s="136">
        <f>SUM(AG125,AT125)</f>
        <v>0</v>
      </c>
      <c r="AO125" s="133"/>
      <c r="AP125" s="133"/>
      <c r="AQ125" s="137" t="s">
        <v>91</v>
      </c>
      <c r="AR125" s="73"/>
      <c r="AS125" s="138">
        <v>0</v>
      </c>
      <c r="AT125" s="139">
        <f>ROUND(SUM(AV125:AW125),2)</f>
        <v>0</v>
      </c>
      <c r="AU125" s="140">
        <f>'PS.02.2.1 - Elektročást'!P127</f>
        <v>0</v>
      </c>
      <c r="AV125" s="139">
        <f>'PS.02.2.1 - Elektročást'!J37</f>
        <v>0</v>
      </c>
      <c r="AW125" s="139">
        <f>'PS.02.2.1 - Elektročást'!J38</f>
        <v>0</v>
      </c>
      <c r="AX125" s="139">
        <f>'PS.02.2.1 - Elektročást'!J39</f>
        <v>0</v>
      </c>
      <c r="AY125" s="139">
        <f>'PS.02.2.1 - Elektročást'!J40</f>
        <v>0</v>
      </c>
      <c r="AZ125" s="139">
        <f>'PS.02.2.1 - Elektročást'!F37</f>
        <v>0</v>
      </c>
      <c r="BA125" s="139">
        <f>'PS.02.2.1 - Elektročást'!F38</f>
        <v>0</v>
      </c>
      <c r="BB125" s="139">
        <f>'PS.02.2.1 - Elektročást'!F39</f>
        <v>0</v>
      </c>
      <c r="BC125" s="139">
        <f>'PS.02.2.1 - Elektročást'!F40</f>
        <v>0</v>
      </c>
      <c r="BD125" s="141">
        <f>'PS.02.2.1 - Elektročást'!F41</f>
        <v>0</v>
      </c>
      <c r="BE125" s="4"/>
      <c r="BT125" s="142" t="s">
        <v>175</v>
      </c>
      <c r="BV125" s="142" t="s">
        <v>82</v>
      </c>
      <c r="BW125" s="142" t="s">
        <v>176</v>
      </c>
      <c r="BX125" s="142" t="s">
        <v>173</v>
      </c>
      <c r="CL125" s="142" t="s">
        <v>1</v>
      </c>
    </row>
    <row r="126" s="4" customFormat="1" ht="16.5" customHeight="1">
      <c r="A126" s="143" t="s">
        <v>93</v>
      </c>
      <c r="B126" s="71"/>
      <c r="C126" s="133"/>
      <c r="D126" s="133"/>
      <c r="E126" s="133"/>
      <c r="F126" s="133"/>
      <c r="G126" s="134" t="s">
        <v>177</v>
      </c>
      <c r="H126" s="134"/>
      <c r="I126" s="134"/>
      <c r="J126" s="134"/>
      <c r="K126" s="134"/>
      <c r="L126" s="133"/>
      <c r="M126" s="134" t="s">
        <v>178</v>
      </c>
      <c r="N126" s="134"/>
      <c r="O126" s="134"/>
      <c r="P126" s="134"/>
      <c r="Q126" s="134"/>
      <c r="R126" s="134"/>
      <c r="S126" s="134"/>
      <c r="T126" s="134"/>
      <c r="U126" s="134"/>
      <c r="V126" s="134"/>
      <c r="W126" s="134"/>
      <c r="X126" s="134"/>
      <c r="Y126" s="134"/>
      <c r="Z126" s="134"/>
      <c r="AA126" s="134"/>
      <c r="AB126" s="134"/>
      <c r="AC126" s="134"/>
      <c r="AD126" s="134"/>
      <c r="AE126" s="134"/>
      <c r="AF126" s="134"/>
      <c r="AG126" s="136">
        <f>'PS.02.2.2 - Měření a regu...'!J34</f>
        <v>0</v>
      </c>
      <c r="AH126" s="133"/>
      <c r="AI126" s="133"/>
      <c r="AJ126" s="133"/>
      <c r="AK126" s="133"/>
      <c r="AL126" s="133"/>
      <c r="AM126" s="133"/>
      <c r="AN126" s="136">
        <f>SUM(AG126,AT126)</f>
        <v>0</v>
      </c>
      <c r="AO126" s="133"/>
      <c r="AP126" s="133"/>
      <c r="AQ126" s="137" t="s">
        <v>91</v>
      </c>
      <c r="AR126" s="73"/>
      <c r="AS126" s="138">
        <v>0</v>
      </c>
      <c r="AT126" s="139">
        <f>ROUND(SUM(AV126:AW126),2)</f>
        <v>0</v>
      </c>
      <c r="AU126" s="140">
        <f>'PS.02.2.2 - Měření a regu...'!P129</f>
        <v>0</v>
      </c>
      <c r="AV126" s="139">
        <f>'PS.02.2.2 - Měření a regu...'!J37</f>
        <v>0</v>
      </c>
      <c r="AW126" s="139">
        <f>'PS.02.2.2 - Měření a regu...'!J38</f>
        <v>0</v>
      </c>
      <c r="AX126" s="139">
        <f>'PS.02.2.2 - Měření a regu...'!J39</f>
        <v>0</v>
      </c>
      <c r="AY126" s="139">
        <f>'PS.02.2.2 - Měření a regu...'!J40</f>
        <v>0</v>
      </c>
      <c r="AZ126" s="139">
        <f>'PS.02.2.2 - Měření a regu...'!F37</f>
        <v>0</v>
      </c>
      <c r="BA126" s="139">
        <f>'PS.02.2.2 - Měření a regu...'!F38</f>
        <v>0</v>
      </c>
      <c r="BB126" s="139">
        <f>'PS.02.2.2 - Měření a regu...'!F39</f>
        <v>0</v>
      </c>
      <c r="BC126" s="139">
        <f>'PS.02.2.2 - Měření a regu...'!F40</f>
        <v>0</v>
      </c>
      <c r="BD126" s="141">
        <f>'PS.02.2.2 - Měření a regu...'!F41</f>
        <v>0</v>
      </c>
      <c r="BE126" s="4"/>
      <c r="BT126" s="142" t="s">
        <v>175</v>
      </c>
      <c r="BV126" s="142" t="s">
        <v>82</v>
      </c>
      <c r="BW126" s="142" t="s">
        <v>179</v>
      </c>
      <c r="BX126" s="142" t="s">
        <v>173</v>
      </c>
      <c r="CL126" s="142" t="s">
        <v>1</v>
      </c>
    </row>
    <row r="127" s="4" customFormat="1" ht="16.5" customHeight="1">
      <c r="A127" s="143" t="s">
        <v>93</v>
      </c>
      <c r="B127" s="71"/>
      <c r="C127" s="133"/>
      <c r="D127" s="133"/>
      <c r="E127" s="133"/>
      <c r="F127" s="133"/>
      <c r="G127" s="134" t="s">
        <v>180</v>
      </c>
      <c r="H127" s="134"/>
      <c r="I127" s="134"/>
      <c r="J127" s="134"/>
      <c r="K127" s="134"/>
      <c r="L127" s="133"/>
      <c r="M127" s="134" t="s">
        <v>181</v>
      </c>
      <c r="N127" s="134"/>
      <c r="O127" s="134"/>
      <c r="P127" s="134"/>
      <c r="Q127" s="134"/>
      <c r="R127" s="134"/>
      <c r="S127" s="134"/>
      <c r="T127" s="134"/>
      <c r="U127" s="134"/>
      <c r="V127" s="134"/>
      <c r="W127" s="134"/>
      <c r="X127" s="134"/>
      <c r="Y127" s="134"/>
      <c r="Z127" s="134"/>
      <c r="AA127" s="134"/>
      <c r="AB127" s="134"/>
      <c r="AC127" s="134"/>
      <c r="AD127" s="134"/>
      <c r="AE127" s="134"/>
      <c r="AF127" s="134"/>
      <c r="AG127" s="136">
        <f>'PS.02.2.3 - Dispečink'!J34</f>
        <v>0</v>
      </c>
      <c r="AH127" s="133"/>
      <c r="AI127" s="133"/>
      <c r="AJ127" s="133"/>
      <c r="AK127" s="133"/>
      <c r="AL127" s="133"/>
      <c r="AM127" s="133"/>
      <c r="AN127" s="136">
        <f>SUM(AG127,AT127)</f>
        <v>0</v>
      </c>
      <c r="AO127" s="133"/>
      <c r="AP127" s="133"/>
      <c r="AQ127" s="137" t="s">
        <v>91</v>
      </c>
      <c r="AR127" s="73"/>
      <c r="AS127" s="138">
        <v>0</v>
      </c>
      <c r="AT127" s="139">
        <f>ROUND(SUM(AV127:AW127),2)</f>
        <v>0</v>
      </c>
      <c r="AU127" s="140">
        <f>'PS.02.2.3 - Dispečink'!P125</f>
        <v>0</v>
      </c>
      <c r="AV127" s="139">
        <f>'PS.02.2.3 - Dispečink'!J37</f>
        <v>0</v>
      </c>
      <c r="AW127" s="139">
        <f>'PS.02.2.3 - Dispečink'!J38</f>
        <v>0</v>
      </c>
      <c r="AX127" s="139">
        <f>'PS.02.2.3 - Dispečink'!J39</f>
        <v>0</v>
      </c>
      <c r="AY127" s="139">
        <f>'PS.02.2.3 - Dispečink'!J40</f>
        <v>0</v>
      </c>
      <c r="AZ127" s="139">
        <f>'PS.02.2.3 - Dispečink'!F37</f>
        <v>0</v>
      </c>
      <c r="BA127" s="139">
        <f>'PS.02.2.3 - Dispečink'!F38</f>
        <v>0</v>
      </c>
      <c r="BB127" s="139">
        <f>'PS.02.2.3 - Dispečink'!F39</f>
        <v>0</v>
      </c>
      <c r="BC127" s="139">
        <f>'PS.02.2.3 - Dispečink'!F40</f>
        <v>0</v>
      </c>
      <c r="BD127" s="141">
        <f>'PS.02.2.3 - Dispečink'!F41</f>
        <v>0</v>
      </c>
      <c r="BE127" s="4"/>
      <c r="BT127" s="142" t="s">
        <v>175</v>
      </c>
      <c r="BV127" s="142" t="s">
        <v>82</v>
      </c>
      <c r="BW127" s="142" t="s">
        <v>182</v>
      </c>
      <c r="BX127" s="142" t="s">
        <v>173</v>
      </c>
      <c r="CL127" s="142" t="s">
        <v>1</v>
      </c>
    </row>
    <row r="128" s="4" customFormat="1" ht="16.5" customHeight="1">
      <c r="A128" s="4"/>
      <c r="B128" s="71"/>
      <c r="C128" s="133"/>
      <c r="D128" s="133"/>
      <c r="E128" s="134" t="s">
        <v>183</v>
      </c>
      <c r="F128" s="134"/>
      <c r="G128" s="134"/>
      <c r="H128" s="134"/>
      <c r="I128" s="134"/>
      <c r="J128" s="133"/>
      <c r="K128" s="134" t="s">
        <v>135</v>
      </c>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5">
        <f>ROUND(AG129+SUM(AG130:AG132),2)</f>
        <v>0</v>
      </c>
      <c r="AH128" s="133"/>
      <c r="AI128" s="133"/>
      <c r="AJ128" s="133"/>
      <c r="AK128" s="133"/>
      <c r="AL128" s="133"/>
      <c r="AM128" s="133"/>
      <c r="AN128" s="136">
        <f>SUM(AG128,AT128)</f>
        <v>0</v>
      </c>
      <c r="AO128" s="133"/>
      <c r="AP128" s="133"/>
      <c r="AQ128" s="137" t="s">
        <v>91</v>
      </c>
      <c r="AR128" s="73"/>
      <c r="AS128" s="138">
        <f>ROUND(AS129+SUM(AS130:AS132),2)</f>
        <v>0</v>
      </c>
      <c r="AT128" s="139">
        <f>ROUND(SUM(AV128:AW128),2)</f>
        <v>0</v>
      </c>
      <c r="AU128" s="140">
        <f>ROUND(AU129+SUM(AU130:AU132),5)</f>
        <v>0</v>
      </c>
      <c r="AV128" s="139">
        <f>ROUND(AZ128*L29,2)</f>
        <v>0</v>
      </c>
      <c r="AW128" s="139">
        <f>ROUND(BA128*L30,2)</f>
        <v>0</v>
      </c>
      <c r="AX128" s="139">
        <f>ROUND(BB128*L29,2)</f>
        <v>0</v>
      </c>
      <c r="AY128" s="139">
        <f>ROUND(BC128*L30,2)</f>
        <v>0</v>
      </c>
      <c r="AZ128" s="139">
        <f>ROUND(AZ129+SUM(AZ130:AZ132),2)</f>
        <v>0</v>
      </c>
      <c r="BA128" s="139">
        <f>ROUND(BA129+SUM(BA130:BA132),2)</f>
        <v>0</v>
      </c>
      <c r="BB128" s="139">
        <f>ROUND(BB129+SUM(BB130:BB132),2)</f>
        <v>0</v>
      </c>
      <c r="BC128" s="139">
        <f>ROUND(BC129+SUM(BC130:BC132),2)</f>
        <v>0</v>
      </c>
      <c r="BD128" s="141">
        <f>ROUND(BD129+SUM(BD130:BD132),2)</f>
        <v>0</v>
      </c>
      <c r="BE128" s="4"/>
      <c r="BS128" s="142" t="s">
        <v>79</v>
      </c>
      <c r="BT128" s="142" t="s">
        <v>88</v>
      </c>
      <c r="BU128" s="142" t="s">
        <v>81</v>
      </c>
      <c r="BV128" s="142" t="s">
        <v>82</v>
      </c>
      <c r="BW128" s="142" t="s">
        <v>184</v>
      </c>
      <c r="BX128" s="142" t="s">
        <v>157</v>
      </c>
      <c r="CL128" s="142" t="s">
        <v>1</v>
      </c>
    </row>
    <row r="129" s="4" customFormat="1" ht="16.5" customHeight="1">
      <c r="A129" s="143" t="s">
        <v>93</v>
      </c>
      <c r="B129" s="71"/>
      <c r="C129" s="133"/>
      <c r="D129" s="133"/>
      <c r="E129" s="133"/>
      <c r="F129" s="134" t="s">
        <v>185</v>
      </c>
      <c r="G129" s="134"/>
      <c r="H129" s="134"/>
      <c r="I129" s="134"/>
      <c r="J129" s="134"/>
      <c r="K129" s="133"/>
      <c r="L129" s="134" t="s">
        <v>186</v>
      </c>
      <c r="M129" s="134"/>
      <c r="N129" s="134"/>
      <c r="O129" s="134"/>
      <c r="P129" s="134"/>
      <c r="Q129" s="134"/>
      <c r="R129" s="134"/>
      <c r="S129" s="134"/>
      <c r="T129" s="134"/>
      <c r="U129" s="134"/>
      <c r="V129" s="134"/>
      <c r="W129" s="134"/>
      <c r="X129" s="134"/>
      <c r="Y129" s="134"/>
      <c r="Z129" s="134"/>
      <c r="AA129" s="134"/>
      <c r="AB129" s="134"/>
      <c r="AC129" s="134"/>
      <c r="AD129" s="134"/>
      <c r="AE129" s="134"/>
      <c r="AF129" s="134"/>
      <c r="AG129" s="136">
        <f>'PS 04.1 - Mechanické před...'!J34</f>
        <v>0</v>
      </c>
      <c r="AH129" s="133"/>
      <c r="AI129" s="133"/>
      <c r="AJ129" s="133"/>
      <c r="AK129" s="133"/>
      <c r="AL129" s="133"/>
      <c r="AM129" s="133"/>
      <c r="AN129" s="136">
        <f>SUM(AG129,AT129)</f>
        <v>0</v>
      </c>
      <c r="AO129" s="133"/>
      <c r="AP129" s="133"/>
      <c r="AQ129" s="137" t="s">
        <v>91</v>
      </c>
      <c r="AR129" s="73"/>
      <c r="AS129" s="138">
        <v>0</v>
      </c>
      <c r="AT129" s="139">
        <f>ROUND(SUM(AV129:AW129),2)</f>
        <v>0</v>
      </c>
      <c r="AU129" s="140">
        <f>'PS 04.1 - Mechanické před...'!P126</f>
        <v>0</v>
      </c>
      <c r="AV129" s="139">
        <f>'PS 04.1 - Mechanické před...'!J37</f>
        <v>0</v>
      </c>
      <c r="AW129" s="139">
        <f>'PS 04.1 - Mechanické před...'!J38</f>
        <v>0</v>
      </c>
      <c r="AX129" s="139">
        <f>'PS 04.1 - Mechanické před...'!J39</f>
        <v>0</v>
      </c>
      <c r="AY129" s="139">
        <f>'PS 04.1 - Mechanické před...'!J40</f>
        <v>0</v>
      </c>
      <c r="AZ129" s="139">
        <f>'PS 04.1 - Mechanické před...'!F37</f>
        <v>0</v>
      </c>
      <c r="BA129" s="139">
        <f>'PS 04.1 - Mechanické před...'!F38</f>
        <v>0</v>
      </c>
      <c r="BB129" s="139">
        <f>'PS 04.1 - Mechanické před...'!F39</f>
        <v>0</v>
      </c>
      <c r="BC129" s="139">
        <f>'PS 04.1 - Mechanické před...'!F40</f>
        <v>0</v>
      </c>
      <c r="BD129" s="141">
        <f>'PS 04.1 - Mechanické před...'!F41</f>
        <v>0</v>
      </c>
      <c r="BE129" s="4"/>
      <c r="BT129" s="142" t="s">
        <v>96</v>
      </c>
      <c r="BV129" s="142" t="s">
        <v>82</v>
      </c>
      <c r="BW129" s="142" t="s">
        <v>187</v>
      </c>
      <c r="BX129" s="142" t="s">
        <v>184</v>
      </c>
      <c r="CL129" s="142" t="s">
        <v>1</v>
      </c>
    </row>
    <row r="130" s="4" customFormat="1" ht="16.5" customHeight="1">
      <c r="A130" s="143" t="s">
        <v>93</v>
      </c>
      <c r="B130" s="71"/>
      <c r="C130" s="133"/>
      <c r="D130" s="133"/>
      <c r="E130" s="133"/>
      <c r="F130" s="134" t="s">
        <v>188</v>
      </c>
      <c r="G130" s="134"/>
      <c r="H130" s="134"/>
      <c r="I130" s="134"/>
      <c r="J130" s="134"/>
      <c r="K130" s="133"/>
      <c r="L130" s="134" t="s">
        <v>189</v>
      </c>
      <c r="M130" s="134"/>
      <c r="N130" s="134"/>
      <c r="O130" s="134"/>
      <c r="P130" s="134"/>
      <c r="Q130" s="134"/>
      <c r="R130" s="134"/>
      <c r="S130" s="134"/>
      <c r="T130" s="134"/>
      <c r="U130" s="134"/>
      <c r="V130" s="134"/>
      <c r="W130" s="134"/>
      <c r="X130" s="134"/>
      <c r="Y130" s="134"/>
      <c r="Z130" s="134"/>
      <c r="AA130" s="134"/>
      <c r="AB130" s="134"/>
      <c r="AC130" s="134"/>
      <c r="AD130" s="134"/>
      <c r="AE130" s="134"/>
      <c r="AF130" s="134"/>
      <c r="AG130" s="136">
        <f>'PS 04.2 - Biologické čištění'!J34</f>
        <v>0</v>
      </c>
      <c r="AH130" s="133"/>
      <c r="AI130" s="133"/>
      <c r="AJ130" s="133"/>
      <c r="AK130" s="133"/>
      <c r="AL130" s="133"/>
      <c r="AM130" s="133"/>
      <c r="AN130" s="136">
        <f>SUM(AG130,AT130)</f>
        <v>0</v>
      </c>
      <c r="AO130" s="133"/>
      <c r="AP130" s="133"/>
      <c r="AQ130" s="137" t="s">
        <v>91</v>
      </c>
      <c r="AR130" s="73"/>
      <c r="AS130" s="138">
        <v>0</v>
      </c>
      <c r="AT130" s="139">
        <f>ROUND(SUM(AV130:AW130),2)</f>
        <v>0</v>
      </c>
      <c r="AU130" s="140">
        <f>'PS 04.2 - Biologické čištění'!P126</f>
        <v>0</v>
      </c>
      <c r="AV130" s="139">
        <f>'PS 04.2 - Biologické čištění'!J37</f>
        <v>0</v>
      </c>
      <c r="AW130" s="139">
        <f>'PS 04.2 - Biologické čištění'!J38</f>
        <v>0</v>
      </c>
      <c r="AX130" s="139">
        <f>'PS 04.2 - Biologické čištění'!J39</f>
        <v>0</v>
      </c>
      <c r="AY130" s="139">
        <f>'PS 04.2 - Biologické čištění'!J40</f>
        <v>0</v>
      </c>
      <c r="AZ130" s="139">
        <f>'PS 04.2 - Biologické čištění'!F37</f>
        <v>0</v>
      </c>
      <c r="BA130" s="139">
        <f>'PS 04.2 - Biologické čištění'!F38</f>
        <v>0</v>
      </c>
      <c r="BB130" s="139">
        <f>'PS 04.2 - Biologické čištění'!F39</f>
        <v>0</v>
      </c>
      <c r="BC130" s="139">
        <f>'PS 04.2 - Biologické čištění'!F40</f>
        <v>0</v>
      </c>
      <c r="BD130" s="141">
        <f>'PS 04.2 - Biologické čištění'!F41</f>
        <v>0</v>
      </c>
      <c r="BE130" s="4"/>
      <c r="BT130" s="142" t="s">
        <v>96</v>
      </c>
      <c r="BV130" s="142" t="s">
        <v>82</v>
      </c>
      <c r="BW130" s="142" t="s">
        <v>190</v>
      </c>
      <c r="BX130" s="142" t="s">
        <v>184</v>
      </c>
      <c r="CL130" s="142" t="s">
        <v>1</v>
      </c>
    </row>
    <row r="131" s="4" customFormat="1" ht="16.5" customHeight="1">
      <c r="A131" s="143" t="s">
        <v>93</v>
      </c>
      <c r="B131" s="71"/>
      <c r="C131" s="133"/>
      <c r="D131" s="133"/>
      <c r="E131" s="133"/>
      <c r="F131" s="134" t="s">
        <v>191</v>
      </c>
      <c r="G131" s="134"/>
      <c r="H131" s="134"/>
      <c r="I131" s="134"/>
      <c r="J131" s="134"/>
      <c r="K131" s="133"/>
      <c r="L131" s="134" t="s">
        <v>192</v>
      </c>
      <c r="M131" s="134"/>
      <c r="N131" s="134"/>
      <c r="O131" s="134"/>
      <c r="P131" s="134"/>
      <c r="Q131" s="134"/>
      <c r="R131" s="134"/>
      <c r="S131" s="134"/>
      <c r="T131" s="134"/>
      <c r="U131" s="134"/>
      <c r="V131" s="134"/>
      <c r="W131" s="134"/>
      <c r="X131" s="134"/>
      <c r="Y131" s="134"/>
      <c r="Z131" s="134"/>
      <c r="AA131" s="134"/>
      <c r="AB131" s="134"/>
      <c r="AC131" s="134"/>
      <c r="AD131" s="134"/>
      <c r="AE131" s="134"/>
      <c r="AF131" s="134"/>
      <c r="AG131" s="136">
        <f>'PS 04.3 - Kalové hospodář...'!J34</f>
        <v>0</v>
      </c>
      <c r="AH131" s="133"/>
      <c r="AI131" s="133"/>
      <c r="AJ131" s="133"/>
      <c r="AK131" s="133"/>
      <c r="AL131" s="133"/>
      <c r="AM131" s="133"/>
      <c r="AN131" s="136">
        <f>SUM(AG131,AT131)</f>
        <v>0</v>
      </c>
      <c r="AO131" s="133"/>
      <c r="AP131" s="133"/>
      <c r="AQ131" s="137" t="s">
        <v>91</v>
      </c>
      <c r="AR131" s="73"/>
      <c r="AS131" s="138">
        <v>0</v>
      </c>
      <c r="AT131" s="139">
        <f>ROUND(SUM(AV131:AW131),2)</f>
        <v>0</v>
      </c>
      <c r="AU131" s="140">
        <f>'PS 04.3 - Kalové hospodář...'!P126</f>
        <v>0</v>
      </c>
      <c r="AV131" s="139">
        <f>'PS 04.3 - Kalové hospodář...'!J37</f>
        <v>0</v>
      </c>
      <c r="AW131" s="139">
        <f>'PS 04.3 - Kalové hospodář...'!J38</f>
        <v>0</v>
      </c>
      <c r="AX131" s="139">
        <f>'PS 04.3 - Kalové hospodář...'!J39</f>
        <v>0</v>
      </c>
      <c r="AY131" s="139">
        <f>'PS 04.3 - Kalové hospodář...'!J40</f>
        <v>0</v>
      </c>
      <c r="AZ131" s="139">
        <f>'PS 04.3 - Kalové hospodář...'!F37</f>
        <v>0</v>
      </c>
      <c r="BA131" s="139">
        <f>'PS 04.3 - Kalové hospodář...'!F38</f>
        <v>0</v>
      </c>
      <c r="BB131" s="139">
        <f>'PS 04.3 - Kalové hospodář...'!F39</f>
        <v>0</v>
      </c>
      <c r="BC131" s="139">
        <f>'PS 04.3 - Kalové hospodář...'!F40</f>
        <v>0</v>
      </c>
      <c r="BD131" s="141">
        <f>'PS 04.3 - Kalové hospodář...'!F41</f>
        <v>0</v>
      </c>
      <c r="BE131" s="4"/>
      <c r="BT131" s="142" t="s">
        <v>96</v>
      </c>
      <c r="BV131" s="142" t="s">
        <v>82</v>
      </c>
      <c r="BW131" s="142" t="s">
        <v>193</v>
      </c>
      <c r="BX131" s="142" t="s">
        <v>184</v>
      </c>
      <c r="CL131" s="142" t="s">
        <v>1</v>
      </c>
    </row>
    <row r="132" s="4" customFormat="1" ht="16.5" customHeight="1">
      <c r="A132" s="4"/>
      <c r="B132" s="71"/>
      <c r="C132" s="133"/>
      <c r="D132" s="133"/>
      <c r="E132" s="133"/>
      <c r="F132" s="134" t="s">
        <v>194</v>
      </c>
      <c r="G132" s="134"/>
      <c r="H132" s="134"/>
      <c r="I132" s="134"/>
      <c r="J132" s="134"/>
      <c r="K132" s="133"/>
      <c r="L132" s="134" t="s">
        <v>195</v>
      </c>
      <c r="M132" s="134"/>
      <c r="N132" s="134"/>
      <c r="O132" s="134"/>
      <c r="P132" s="134"/>
      <c r="Q132" s="134"/>
      <c r="R132" s="134"/>
      <c r="S132" s="134"/>
      <c r="T132" s="134"/>
      <c r="U132" s="134"/>
      <c r="V132" s="134"/>
      <c r="W132" s="134"/>
      <c r="X132" s="134"/>
      <c r="Y132" s="134"/>
      <c r="Z132" s="134"/>
      <c r="AA132" s="134"/>
      <c r="AB132" s="134"/>
      <c r="AC132" s="134"/>
      <c r="AD132" s="134"/>
      <c r="AE132" s="134"/>
      <c r="AF132" s="134"/>
      <c r="AG132" s="135">
        <f>ROUND(SUM(AG133:AG135),2)</f>
        <v>0</v>
      </c>
      <c r="AH132" s="133"/>
      <c r="AI132" s="133"/>
      <c r="AJ132" s="133"/>
      <c r="AK132" s="133"/>
      <c r="AL132" s="133"/>
      <c r="AM132" s="133"/>
      <c r="AN132" s="136">
        <f>SUM(AG132,AT132)</f>
        <v>0</v>
      </c>
      <c r="AO132" s="133"/>
      <c r="AP132" s="133"/>
      <c r="AQ132" s="137" t="s">
        <v>91</v>
      </c>
      <c r="AR132" s="73"/>
      <c r="AS132" s="138">
        <f>ROUND(SUM(AS133:AS135),2)</f>
        <v>0</v>
      </c>
      <c r="AT132" s="139">
        <f>ROUND(SUM(AV132:AW132),2)</f>
        <v>0</v>
      </c>
      <c r="AU132" s="140">
        <f>ROUND(SUM(AU133:AU135),5)</f>
        <v>0</v>
      </c>
      <c r="AV132" s="139">
        <f>ROUND(AZ132*L29,2)</f>
        <v>0</v>
      </c>
      <c r="AW132" s="139">
        <f>ROUND(BA132*L30,2)</f>
        <v>0</v>
      </c>
      <c r="AX132" s="139">
        <f>ROUND(BB132*L29,2)</f>
        <v>0</v>
      </c>
      <c r="AY132" s="139">
        <f>ROUND(BC132*L30,2)</f>
        <v>0</v>
      </c>
      <c r="AZ132" s="139">
        <f>ROUND(SUM(AZ133:AZ135),2)</f>
        <v>0</v>
      </c>
      <c r="BA132" s="139">
        <f>ROUND(SUM(BA133:BA135),2)</f>
        <v>0</v>
      </c>
      <c r="BB132" s="139">
        <f>ROUND(SUM(BB133:BB135),2)</f>
        <v>0</v>
      </c>
      <c r="BC132" s="139">
        <f>ROUND(SUM(BC133:BC135),2)</f>
        <v>0</v>
      </c>
      <c r="BD132" s="141">
        <f>ROUND(SUM(BD133:BD135),2)</f>
        <v>0</v>
      </c>
      <c r="BE132" s="4"/>
      <c r="BS132" s="142" t="s">
        <v>79</v>
      </c>
      <c r="BT132" s="142" t="s">
        <v>96</v>
      </c>
      <c r="BU132" s="142" t="s">
        <v>81</v>
      </c>
      <c r="BV132" s="142" t="s">
        <v>82</v>
      </c>
      <c r="BW132" s="142" t="s">
        <v>196</v>
      </c>
      <c r="BX132" s="142" t="s">
        <v>184</v>
      </c>
      <c r="CL132" s="142" t="s">
        <v>1</v>
      </c>
    </row>
    <row r="133" s="4" customFormat="1" ht="23.25" customHeight="1">
      <c r="A133" s="143" t="s">
        <v>93</v>
      </c>
      <c r="B133" s="71"/>
      <c r="C133" s="133"/>
      <c r="D133" s="133"/>
      <c r="E133" s="133"/>
      <c r="F133" s="133"/>
      <c r="G133" s="134" t="s">
        <v>197</v>
      </c>
      <c r="H133" s="134"/>
      <c r="I133" s="134"/>
      <c r="J133" s="134"/>
      <c r="K133" s="134"/>
      <c r="L133" s="133"/>
      <c r="M133" s="134" t="s">
        <v>198</v>
      </c>
      <c r="N133" s="134"/>
      <c r="O133" s="134"/>
      <c r="P133" s="134"/>
      <c r="Q133" s="134"/>
      <c r="R133" s="134"/>
      <c r="S133" s="134"/>
      <c r="T133" s="134"/>
      <c r="U133" s="134"/>
      <c r="V133" s="134"/>
      <c r="W133" s="134"/>
      <c r="X133" s="134"/>
      <c r="Y133" s="134"/>
      <c r="Z133" s="134"/>
      <c r="AA133" s="134"/>
      <c r="AB133" s="134"/>
      <c r="AC133" s="134"/>
      <c r="AD133" s="134"/>
      <c r="AE133" s="134"/>
      <c r="AF133" s="134"/>
      <c r="AG133" s="136">
        <f>'PS 04.4.1 - Technologická...'!J34</f>
        <v>0</v>
      </c>
      <c r="AH133" s="133"/>
      <c r="AI133" s="133"/>
      <c r="AJ133" s="133"/>
      <c r="AK133" s="133"/>
      <c r="AL133" s="133"/>
      <c r="AM133" s="133"/>
      <c r="AN133" s="136">
        <f>SUM(AG133,AT133)</f>
        <v>0</v>
      </c>
      <c r="AO133" s="133"/>
      <c r="AP133" s="133"/>
      <c r="AQ133" s="137" t="s">
        <v>91</v>
      </c>
      <c r="AR133" s="73"/>
      <c r="AS133" s="138">
        <v>0</v>
      </c>
      <c r="AT133" s="139">
        <f>ROUND(SUM(AV133:AW133),2)</f>
        <v>0</v>
      </c>
      <c r="AU133" s="140">
        <f>'PS 04.4.1 - Technologická...'!P130</f>
        <v>0</v>
      </c>
      <c r="AV133" s="139">
        <f>'PS 04.4.1 - Technologická...'!J37</f>
        <v>0</v>
      </c>
      <c r="AW133" s="139">
        <f>'PS 04.4.1 - Technologická...'!J38</f>
        <v>0</v>
      </c>
      <c r="AX133" s="139">
        <f>'PS 04.4.1 - Technologická...'!J39</f>
        <v>0</v>
      </c>
      <c r="AY133" s="139">
        <f>'PS 04.4.1 - Technologická...'!J40</f>
        <v>0</v>
      </c>
      <c r="AZ133" s="139">
        <f>'PS 04.4.1 - Technologická...'!F37</f>
        <v>0</v>
      </c>
      <c r="BA133" s="139">
        <f>'PS 04.4.1 - Technologická...'!F38</f>
        <v>0</v>
      </c>
      <c r="BB133" s="139">
        <f>'PS 04.4.1 - Technologická...'!F39</f>
        <v>0</v>
      </c>
      <c r="BC133" s="139">
        <f>'PS 04.4.1 - Technologická...'!F40</f>
        <v>0</v>
      </c>
      <c r="BD133" s="141">
        <f>'PS 04.4.1 - Technologická...'!F41</f>
        <v>0</v>
      </c>
      <c r="BE133" s="4"/>
      <c r="BT133" s="142" t="s">
        <v>175</v>
      </c>
      <c r="BV133" s="142" t="s">
        <v>82</v>
      </c>
      <c r="BW133" s="142" t="s">
        <v>199</v>
      </c>
      <c r="BX133" s="142" t="s">
        <v>196</v>
      </c>
      <c r="CL133" s="142" t="s">
        <v>1</v>
      </c>
    </row>
    <row r="134" s="4" customFormat="1" ht="23.25" customHeight="1">
      <c r="A134" s="143" t="s">
        <v>93</v>
      </c>
      <c r="B134" s="71"/>
      <c r="C134" s="133"/>
      <c r="D134" s="133"/>
      <c r="E134" s="133"/>
      <c r="F134" s="133"/>
      <c r="G134" s="134" t="s">
        <v>200</v>
      </c>
      <c r="H134" s="134"/>
      <c r="I134" s="134"/>
      <c r="J134" s="134"/>
      <c r="K134" s="134"/>
      <c r="L134" s="133"/>
      <c r="M134" s="134" t="s">
        <v>178</v>
      </c>
      <c r="N134" s="134"/>
      <c r="O134" s="134"/>
      <c r="P134" s="134"/>
      <c r="Q134" s="134"/>
      <c r="R134" s="134"/>
      <c r="S134" s="134"/>
      <c r="T134" s="134"/>
      <c r="U134" s="134"/>
      <c r="V134" s="134"/>
      <c r="W134" s="134"/>
      <c r="X134" s="134"/>
      <c r="Y134" s="134"/>
      <c r="Z134" s="134"/>
      <c r="AA134" s="134"/>
      <c r="AB134" s="134"/>
      <c r="AC134" s="134"/>
      <c r="AD134" s="134"/>
      <c r="AE134" s="134"/>
      <c r="AF134" s="134"/>
      <c r="AG134" s="136">
        <f>'PS 04.4.2 - Měření a regu...'!J34</f>
        <v>0</v>
      </c>
      <c r="AH134" s="133"/>
      <c r="AI134" s="133"/>
      <c r="AJ134" s="133"/>
      <c r="AK134" s="133"/>
      <c r="AL134" s="133"/>
      <c r="AM134" s="133"/>
      <c r="AN134" s="136">
        <f>SUM(AG134,AT134)</f>
        <v>0</v>
      </c>
      <c r="AO134" s="133"/>
      <c r="AP134" s="133"/>
      <c r="AQ134" s="137" t="s">
        <v>91</v>
      </c>
      <c r="AR134" s="73"/>
      <c r="AS134" s="138">
        <v>0</v>
      </c>
      <c r="AT134" s="139">
        <f>ROUND(SUM(AV134:AW134),2)</f>
        <v>0</v>
      </c>
      <c r="AU134" s="140">
        <f>'PS 04.4.2 - Měření a regu...'!P130</f>
        <v>0</v>
      </c>
      <c r="AV134" s="139">
        <f>'PS 04.4.2 - Měření a regu...'!J37</f>
        <v>0</v>
      </c>
      <c r="AW134" s="139">
        <f>'PS 04.4.2 - Měření a regu...'!J38</f>
        <v>0</v>
      </c>
      <c r="AX134" s="139">
        <f>'PS 04.4.2 - Měření a regu...'!J39</f>
        <v>0</v>
      </c>
      <c r="AY134" s="139">
        <f>'PS 04.4.2 - Měření a regu...'!J40</f>
        <v>0</v>
      </c>
      <c r="AZ134" s="139">
        <f>'PS 04.4.2 - Měření a regu...'!F37</f>
        <v>0</v>
      </c>
      <c r="BA134" s="139">
        <f>'PS 04.4.2 - Měření a regu...'!F38</f>
        <v>0</v>
      </c>
      <c r="BB134" s="139">
        <f>'PS 04.4.2 - Měření a regu...'!F39</f>
        <v>0</v>
      </c>
      <c r="BC134" s="139">
        <f>'PS 04.4.2 - Měření a regu...'!F40</f>
        <v>0</v>
      </c>
      <c r="BD134" s="141">
        <f>'PS 04.4.2 - Měření a regu...'!F41</f>
        <v>0</v>
      </c>
      <c r="BE134" s="4"/>
      <c r="BT134" s="142" t="s">
        <v>175</v>
      </c>
      <c r="BV134" s="142" t="s">
        <v>82</v>
      </c>
      <c r="BW134" s="142" t="s">
        <v>201</v>
      </c>
      <c r="BX134" s="142" t="s">
        <v>196</v>
      </c>
      <c r="CL134" s="142" t="s">
        <v>1</v>
      </c>
    </row>
    <row r="135" s="4" customFormat="1" ht="23.25" customHeight="1">
      <c r="A135" s="143" t="s">
        <v>93</v>
      </c>
      <c r="B135" s="71"/>
      <c r="C135" s="133"/>
      <c r="D135" s="133"/>
      <c r="E135" s="133"/>
      <c r="F135" s="133"/>
      <c r="G135" s="134" t="s">
        <v>202</v>
      </c>
      <c r="H135" s="134"/>
      <c r="I135" s="134"/>
      <c r="J135" s="134"/>
      <c r="K135" s="134"/>
      <c r="L135" s="133"/>
      <c r="M135" s="134" t="s">
        <v>181</v>
      </c>
      <c r="N135" s="134"/>
      <c r="O135" s="134"/>
      <c r="P135" s="134"/>
      <c r="Q135" s="134"/>
      <c r="R135" s="134"/>
      <c r="S135" s="134"/>
      <c r="T135" s="134"/>
      <c r="U135" s="134"/>
      <c r="V135" s="134"/>
      <c r="W135" s="134"/>
      <c r="X135" s="134"/>
      <c r="Y135" s="134"/>
      <c r="Z135" s="134"/>
      <c r="AA135" s="134"/>
      <c r="AB135" s="134"/>
      <c r="AC135" s="134"/>
      <c r="AD135" s="134"/>
      <c r="AE135" s="134"/>
      <c r="AF135" s="134"/>
      <c r="AG135" s="136">
        <f>'PS 04.4.3 - Dispečink'!J34</f>
        <v>0</v>
      </c>
      <c r="AH135" s="133"/>
      <c r="AI135" s="133"/>
      <c r="AJ135" s="133"/>
      <c r="AK135" s="133"/>
      <c r="AL135" s="133"/>
      <c r="AM135" s="133"/>
      <c r="AN135" s="136">
        <f>SUM(AG135,AT135)</f>
        <v>0</v>
      </c>
      <c r="AO135" s="133"/>
      <c r="AP135" s="133"/>
      <c r="AQ135" s="137" t="s">
        <v>91</v>
      </c>
      <c r="AR135" s="73"/>
      <c r="AS135" s="138">
        <v>0</v>
      </c>
      <c r="AT135" s="139">
        <f>ROUND(SUM(AV135:AW135),2)</f>
        <v>0</v>
      </c>
      <c r="AU135" s="140">
        <f>'PS 04.4.3 - Dispečink'!P126</f>
        <v>0</v>
      </c>
      <c r="AV135" s="139">
        <f>'PS 04.4.3 - Dispečink'!J37</f>
        <v>0</v>
      </c>
      <c r="AW135" s="139">
        <f>'PS 04.4.3 - Dispečink'!J38</f>
        <v>0</v>
      </c>
      <c r="AX135" s="139">
        <f>'PS 04.4.3 - Dispečink'!J39</f>
        <v>0</v>
      </c>
      <c r="AY135" s="139">
        <f>'PS 04.4.3 - Dispečink'!J40</f>
        <v>0</v>
      </c>
      <c r="AZ135" s="139">
        <f>'PS 04.4.3 - Dispečink'!F37</f>
        <v>0</v>
      </c>
      <c r="BA135" s="139">
        <f>'PS 04.4.3 - Dispečink'!F38</f>
        <v>0</v>
      </c>
      <c r="BB135" s="139">
        <f>'PS 04.4.3 - Dispečink'!F39</f>
        <v>0</v>
      </c>
      <c r="BC135" s="139">
        <f>'PS 04.4.3 - Dispečink'!F40</f>
        <v>0</v>
      </c>
      <c r="BD135" s="141">
        <f>'PS 04.4.3 - Dispečink'!F41</f>
        <v>0</v>
      </c>
      <c r="BE135" s="4"/>
      <c r="BT135" s="142" t="s">
        <v>175</v>
      </c>
      <c r="BV135" s="142" t="s">
        <v>82</v>
      </c>
      <c r="BW135" s="142" t="s">
        <v>203</v>
      </c>
      <c r="BX135" s="142" t="s">
        <v>196</v>
      </c>
      <c r="CL135" s="142" t="s">
        <v>1</v>
      </c>
    </row>
    <row r="136" s="7" customFormat="1" ht="16.5" customHeight="1">
      <c r="A136" s="143" t="s">
        <v>93</v>
      </c>
      <c r="B136" s="120"/>
      <c r="C136" s="121"/>
      <c r="D136" s="122" t="s">
        <v>204</v>
      </c>
      <c r="E136" s="122"/>
      <c r="F136" s="122"/>
      <c r="G136" s="122"/>
      <c r="H136" s="122"/>
      <c r="I136" s="123"/>
      <c r="J136" s="122" t="s">
        <v>205</v>
      </c>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5">
        <f>'VRN - Vedlejší rozpočtové...'!J30</f>
        <v>0</v>
      </c>
      <c r="AH136" s="123"/>
      <c r="AI136" s="123"/>
      <c r="AJ136" s="123"/>
      <c r="AK136" s="123"/>
      <c r="AL136" s="123"/>
      <c r="AM136" s="123"/>
      <c r="AN136" s="125">
        <f>SUM(AG136,AT136)</f>
        <v>0</v>
      </c>
      <c r="AO136" s="123"/>
      <c r="AP136" s="123"/>
      <c r="AQ136" s="126" t="s">
        <v>86</v>
      </c>
      <c r="AR136" s="127"/>
      <c r="AS136" s="128">
        <v>0</v>
      </c>
      <c r="AT136" s="129">
        <f>ROUND(SUM(AV136:AW136),2)</f>
        <v>0</v>
      </c>
      <c r="AU136" s="130">
        <f>'VRN - Vedlejší rozpočtové...'!P121</f>
        <v>0</v>
      </c>
      <c r="AV136" s="129">
        <f>'VRN - Vedlejší rozpočtové...'!J33</f>
        <v>0</v>
      </c>
      <c r="AW136" s="129">
        <f>'VRN - Vedlejší rozpočtové...'!J34</f>
        <v>0</v>
      </c>
      <c r="AX136" s="129">
        <f>'VRN - Vedlejší rozpočtové...'!J35</f>
        <v>0</v>
      </c>
      <c r="AY136" s="129">
        <f>'VRN - Vedlejší rozpočtové...'!J36</f>
        <v>0</v>
      </c>
      <c r="AZ136" s="129">
        <f>'VRN - Vedlejší rozpočtové...'!F33</f>
        <v>0</v>
      </c>
      <c r="BA136" s="129">
        <f>'VRN - Vedlejší rozpočtové...'!F34</f>
        <v>0</v>
      </c>
      <c r="BB136" s="129">
        <f>'VRN - Vedlejší rozpočtové...'!F35</f>
        <v>0</v>
      </c>
      <c r="BC136" s="129">
        <f>'VRN - Vedlejší rozpočtové...'!F36</f>
        <v>0</v>
      </c>
      <c r="BD136" s="131">
        <f>'VRN - Vedlejší rozpočtové...'!F37</f>
        <v>0</v>
      </c>
      <c r="BE136" s="7"/>
      <c r="BT136" s="132" t="s">
        <v>14</v>
      </c>
      <c r="BV136" s="132" t="s">
        <v>82</v>
      </c>
      <c r="BW136" s="132" t="s">
        <v>206</v>
      </c>
      <c r="BX136" s="132" t="s">
        <v>5</v>
      </c>
      <c r="CL136" s="132" t="s">
        <v>1</v>
      </c>
      <c r="CM136" s="132" t="s">
        <v>88</v>
      </c>
    </row>
    <row r="137" s="7" customFormat="1" ht="16.5" customHeight="1">
      <c r="A137" s="143" t="s">
        <v>93</v>
      </c>
      <c r="B137" s="120"/>
      <c r="C137" s="121"/>
      <c r="D137" s="122" t="s">
        <v>207</v>
      </c>
      <c r="E137" s="122"/>
      <c r="F137" s="122"/>
      <c r="G137" s="122"/>
      <c r="H137" s="122"/>
      <c r="I137" s="123"/>
      <c r="J137" s="122" t="s">
        <v>208</v>
      </c>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5">
        <f>'ON - Ostatní náklady'!J30</f>
        <v>0</v>
      </c>
      <c r="AH137" s="123"/>
      <c r="AI137" s="123"/>
      <c r="AJ137" s="123"/>
      <c r="AK137" s="123"/>
      <c r="AL137" s="123"/>
      <c r="AM137" s="123"/>
      <c r="AN137" s="125">
        <f>SUM(AG137,AT137)</f>
        <v>0</v>
      </c>
      <c r="AO137" s="123"/>
      <c r="AP137" s="123"/>
      <c r="AQ137" s="126" t="s">
        <v>86</v>
      </c>
      <c r="AR137" s="127"/>
      <c r="AS137" s="144">
        <v>0</v>
      </c>
      <c r="AT137" s="145">
        <f>ROUND(SUM(AV137:AW137),2)</f>
        <v>0</v>
      </c>
      <c r="AU137" s="146">
        <f>'ON - Ostatní náklady'!P120</f>
        <v>0</v>
      </c>
      <c r="AV137" s="145">
        <f>'ON - Ostatní náklady'!J33</f>
        <v>0</v>
      </c>
      <c r="AW137" s="145">
        <f>'ON - Ostatní náklady'!J34</f>
        <v>0</v>
      </c>
      <c r="AX137" s="145">
        <f>'ON - Ostatní náklady'!J35</f>
        <v>0</v>
      </c>
      <c r="AY137" s="145">
        <f>'ON - Ostatní náklady'!J36</f>
        <v>0</v>
      </c>
      <c r="AZ137" s="145">
        <f>'ON - Ostatní náklady'!F33</f>
        <v>0</v>
      </c>
      <c r="BA137" s="145">
        <f>'ON - Ostatní náklady'!F34</f>
        <v>0</v>
      </c>
      <c r="BB137" s="145">
        <f>'ON - Ostatní náklady'!F35</f>
        <v>0</v>
      </c>
      <c r="BC137" s="145">
        <f>'ON - Ostatní náklady'!F36</f>
        <v>0</v>
      </c>
      <c r="BD137" s="147">
        <f>'ON - Ostatní náklady'!F37</f>
        <v>0</v>
      </c>
      <c r="BE137" s="7"/>
      <c r="BT137" s="132" t="s">
        <v>14</v>
      </c>
      <c r="BV137" s="132" t="s">
        <v>82</v>
      </c>
      <c r="BW137" s="132" t="s">
        <v>209</v>
      </c>
      <c r="BX137" s="132" t="s">
        <v>5</v>
      </c>
      <c r="CL137" s="132" t="s">
        <v>1</v>
      </c>
      <c r="CM137" s="132" t="s">
        <v>88</v>
      </c>
    </row>
    <row r="138" s="2" customFormat="1" ht="30" customHeight="1">
      <c r="A138" s="39"/>
      <c r="B138" s="40"/>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5"/>
      <c r="AS138" s="39"/>
      <c r="AT138" s="39"/>
      <c r="AU138" s="39"/>
      <c r="AV138" s="39"/>
      <c r="AW138" s="39"/>
      <c r="AX138" s="39"/>
      <c r="AY138" s="39"/>
      <c r="AZ138" s="39"/>
      <c r="BA138" s="39"/>
      <c r="BB138" s="39"/>
      <c r="BC138" s="39"/>
      <c r="BD138" s="39"/>
      <c r="BE138" s="39"/>
    </row>
    <row r="139" s="2" customFormat="1" ht="6.96" customHeight="1">
      <c r="A139" s="39"/>
      <c r="B139" s="67"/>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45"/>
      <c r="AS139" s="39"/>
      <c r="AT139" s="39"/>
      <c r="AU139" s="39"/>
      <c r="AV139" s="39"/>
      <c r="AW139" s="39"/>
      <c r="AX139" s="39"/>
      <c r="AY139" s="39"/>
      <c r="AZ139" s="39"/>
      <c r="BA139" s="39"/>
      <c r="BB139" s="39"/>
      <c r="BC139" s="39"/>
      <c r="BD139" s="39"/>
      <c r="BE139" s="39"/>
    </row>
  </sheetData>
  <sheetProtection sheet="1" formatColumns="0" formatRows="0" objects="1" scenarios="1" spinCount="100000" saltValue="gL7XQE32+djdXCvJfDM4bwHehVFxGbus2TVu2uZo4rbfGOr79il5T9K1ELbHbuC5A1g7rn/kxKUQWL0qxQewMg==" hashValue="/gx7cU41/J5kGVUuhFRDL0bYK1pcnnrVq2CMUhrllTkbZpR7FCpz5Z1khyQ2AkbDH7fuRq3dBjA6jzVaIlJGrA==" algorithmName="SHA-512" password="CC35"/>
  <mergeCells count="210">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N112:AP112"/>
    <mergeCell ref="AG112:AM112"/>
    <mergeCell ref="AG113:AM113"/>
    <mergeCell ref="AN113:AP113"/>
    <mergeCell ref="AG114:AM114"/>
    <mergeCell ref="AN114:AP114"/>
    <mergeCell ref="AG115:AM115"/>
    <mergeCell ref="AN115:AP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G122:AM122"/>
    <mergeCell ref="AN122:AP122"/>
    <mergeCell ref="AG123:AM123"/>
    <mergeCell ref="AN123:AP123"/>
    <mergeCell ref="AG124:AM124"/>
    <mergeCell ref="AN124:AP124"/>
    <mergeCell ref="AG125:AM125"/>
    <mergeCell ref="AN125:AP125"/>
    <mergeCell ref="AN126:AP126"/>
    <mergeCell ref="AG126:AM126"/>
    <mergeCell ref="AG127:AM127"/>
    <mergeCell ref="AN127:AP127"/>
    <mergeCell ref="AG128:AM128"/>
    <mergeCell ref="AN128:AP128"/>
    <mergeCell ref="AN129:AP129"/>
    <mergeCell ref="AG129:AM129"/>
    <mergeCell ref="AG130:AM130"/>
    <mergeCell ref="AN130:AP130"/>
    <mergeCell ref="AN131:AP131"/>
    <mergeCell ref="AG131:AM131"/>
    <mergeCell ref="AN132:AP132"/>
    <mergeCell ref="AG132:AM132"/>
    <mergeCell ref="AG133:AM133"/>
    <mergeCell ref="AN133:AP133"/>
    <mergeCell ref="AN134:AP134"/>
    <mergeCell ref="AG134:AM134"/>
    <mergeCell ref="AN135:AP135"/>
    <mergeCell ref="AG135:AM135"/>
    <mergeCell ref="AN136:AP136"/>
    <mergeCell ref="AG136:AM136"/>
    <mergeCell ref="AN137:AP137"/>
    <mergeCell ref="AG137:AM137"/>
    <mergeCell ref="L85:AO85"/>
    <mergeCell ref="C92:G92"/>
    <mergeCell ref="I92:AF92"/>
    <mergeCell ref="J95:AF95"/>
    <mergeCell ref="D95:H95"/>
    <mergeCell ref="E96:I96"/>
    <mergeCell ref="K96:AF96"/>
    <mergeCell ref="F97:J97"/>
    <mergeCell ref="L97:AF97"/>
    <mergeCell ref="F98:J98"/>
    <mergeCell ref="L98:AF98"/>
    <mergeCell ref="L99:AF99"/>
    <mergeCell ref="F99:J99"/>
    <mergeCell ref="L100:AF100"/>
    <mergeCell ref="F100:J100"/>
    <mergeCell ref="E101:I101"/>
    <mergeCell ref="K101:AF101"/>
    <mergeCell ref="L102:AF102"/>
    <mergeCell ref="F102:J102"/>
    <mergeCell ref="F103:J103"/>
    <mergeCell ref="L103:AF103"/>
    <mergeCell ref="AM87:AN87"/>
    <mergeCell ref="AS89:AT91"/>
    <mergeCell ref="AM89:AP89"/>
    <mergeCell ref="AM90:AP90"/>
    <mergeCell ref="AN92:AP92"/>
    <mergeCell ref="AG92:AM92"/>
    <mergeCell ref="AN95:AP95"/>
    <mergeCell ref="AG95:AM95"/>
    <mergeCell ref="AN96:AP96"/>
    <mergeCell ref="AG96:AM96"/>
    <mergeCell ref="AN97:AP97"/>
    <mergeCell ref="AG97:AM97"/>
    <mergeCell ref="AG98:AM98"/>
    <mergeCell ref="AN98:AP98"/>
    <mergeCell ref="AN99:AP99"/>
    <mergeCell ref="AG99:AM99"/>
    <mergeCell ref="AN100:AP100"/>
    <mergeCell ref="AG100:AM100"/>
    <mergeCell ref="AG94:AM94"/>
    <mergeCell ref="AN94:AP94"/>
    <mergeCell ref="F104:J104"/>
    <mergeCell ref="L104:AF104"/>
    <mergeCell ref="L105:AF105"/>
    <mergeCell ref="F105:J105"/>
    <mergeCell ref="L106:AF106"/>
    <mergeCell ref="F106:J106"/>
    <mergeCell ref="K107:AF107"/>
    <mergeCell ref="E107:I107"/>
    <mergeCell ref="F108:J108"/>
    <mergeCell ref="L108:AF108"/>
    <mergeCell ref="F109:J109"/>
    <mergeCell ref="L109:AF109"/>
    <mergeCell ref="K110:AF110"/>
    <mergeCell ref="E110:I110"/>
    <mergeCell ref="L111:AF111"/>
    <mergeCell ref="F111:J111"/>
    <mergeCell ref="F112:J112"/>
    <mergeCell ref="L112:AF112"/>
    <mergeCell ref="F113:J113"/>
    <mergeCell ref="L113:AF113"/>
    <mergeCell ref="L114:AF114"/>
    <mergeCell ref="F114:J114"/>
    <mergeCell ref="F115:J115"/>
    <mergeCell ref="L115:AF115"/>
    <mergeCell ref="L116:AF116"/>
    <mergeCell ref="F116:J116"/>
    <mergeCell ref="L117:AF117"/>
    <mergeCell ref="F117:J117"/>
    <mergeCell ref="J118:AF118"/>
    <mergeCell ref="D118:H118"/>
    <mergeCell ref="K119:AF119"/>
    <mergeCell ref="E119:I119"/>
    <mergeCell ref="L120:AF120"/>
    <mergeCell ref="F120:J120"/>
    <mergeCell ref="F121:J121"/>
    <mergeCell ref="L121:AF121"/>
    <mergeCell ref="E122:I122"/>
    <mergeCell ref="K122:AF122"/>
    <mergeCell ref="L123:AF123"/>
    <mergeCell ref="F123:J123"/>
    <mergeCell ref="F124:J124"/>
    <mergeCell ref="L124:AF124"/>
    <mergeCell ref="G125:K125"/>
    <mergeCell ref="M125:AF125"/>
    <mergeCell ref="G126:K126"/>
    <mergeCell ref="M126:AF126"/>
    <mergeCell ref="G127:K127"/>
    <mergeCell ref="M127:AF127"/>
    <mergeCell ref="E128:I128"/>
    <mergeCell ref="K128:AF128"/>
    <mergeCell ref="F129:J129"/>
    <mergeCell ref="L129:AF129"/>
    <mergeCell ref="F130:J130"/>
    <mergeCell ref="L130:AF130"/>
    <mergeCell ref="F131:J131"/>
    <mergeCell ref="L131:AF131"/>
    <mergeCell ref="F132:J132"/>
    <mergeCell ref="L132:AF132"/>
    <mergeCell ref="G133:K133"/>
    <mergeCell ref="M133:AF133"/>
    <mergeCell ref="G134:K134"/>
    <mergeCell ref="M134:AF134"/>
    <mergeCell ref="G135:K135"/>
    <mergeCell ref="M135:AF135"/>
    <mergeCell ref="D136:H136"/>
    <mergeCell ref="J136:AF136"/>
    <mergeCell ref="D137:H137"/>
    <mergeCell ref="J137:AF137"/>
  </mergeCells>
  <hyperlinks>
    <hyperlink ref="A97" location="'SO 01.1 - Úpravy ve stáva...'!C2" display="/"/>
    <hyperlink ref="A98" location="'SO 01.2 - Výtlačný řad'!C2" display="/"/>
    <hyperlink ref="A99" location="'SO 01.3 - Vodovodní řady'!C2" display="/"/>
    <hyperlink ref="A100" location="'SO 01.4 - Vodovodní přípojky'!C2" display="/"/>
    <hyperlink ref="A102" location="'SO 02.1 - Vodojem 160 m3'!C2" display="/"/>
    <hyperlink ref="A103" location="'SO 02.2 - Bezpečnostní př...'!C2" display="/"/>
    <hyperlink ref="A104" location="'SO 02.3 - Zpevněné plochy'!C2" display="/"/>
    <hyperlink ref="A105" location="'SO 02.4 - Oplocení'!C2" display="/"/>
    <hyperlink ref="A106" location="'SO 02.5 - Přípojka NN'!C2" display="/"/>
    <hyperlink ref="A108" location="'SO 03.1 - Kanalizační stoky'!C2" display="/"/>
    <hyperlink ref="A109" location="'SO 03.2 - Kanalizační pří...'!C2" display="/"/>
    <hyperlink ref="A111" location="'SO 04.1 - Příprava území'!C2" display="/"/>
    <hyperlink ref="A112" location="'SO 04.2 - Sdružené nádrže...'!C2" display="/"/>
    <hyperlink ref="A113" location="'SO 04.3 - Propojovací pot...'!C2" display="/"/>
    <hyperlink ref="A114" location="'SO 04.4 - Oplocení'!C2" display="/"/>
    <hyperlink ref="A115" location="'SO 04.5 - Terénní a sadov...'!C2" display="/"/>
    <hyperlink ref="A116" location="'SO 04.6 - Zpevněné plochy'!C2" display="/"/>
    <hyperlink ref="A117" location="'SO 04.7 - Přípojka NN'!C2" display="/"/>
    <hyperlink ref="A120" location="'PS 01.1 - Strojně technol...'!C2" display="/"/>
    <hyperlink ref="A121" location="'PS 01.2 - Elektročást'!C2" display="/"/>
    <hyperlink ref="A123" location="'PS 02.1 - Strojně technol...'!C2" display="/"/>
    <hyperlink ref="A125" location="'PS.02.2.1 - Elektročást'!C2" display="/"/>
    <hyperlink ref="A126" location="'PS.02.2.2 - Měření a regu...'!C2" display="/"/>
    <hyperlink ref="A127" location="'PS.02.2.3 - Dispečink'!C2" display="/"/>
    <hyperlink ref="A129" location="'PS 04.1 - Mechanické před...'!C2" display="/"/>
    <hyperlink ref="A130" location="'PS 04.2 - Biologické čištění'!C2" display="/"/>
    <hyperlink ref="A131" location="'PS 04.3 - Kalové hospodář...'!C2" display="/"/>
    <hyperlink ref="A133" location="'PS 04.4.1 - Technologická...'!C2" display="/"/>
    <hyperlink ref="A134" location="'PS 04.4.2 - Měření a regu...'!C2" display="/"/>
    <hyperlink ref="A135" location="'PS 04.4.3 - Dispečink'!C2" display="/"/>
    <hyperlink ref="A136" location="'VRN - Vedlejší rozpočtové...'!C2" display="/"/>
    <hyperlink ref="A137" location="'ON - Ostatní náklad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212</v>
      </c>
      <c r="F9" s="1"/>
      <c r="G9" s="1"/>
      <c r="H9" s="1"/>
      <c r="L9" s="21"/>
    </row>
    <row r="10" s="1" customFormat="1" ht="12" customHeight="1">
      <c r="B10" s="21"/>
      <c r="D10" s="152" t="s">
        <v>213</v>
      </c>
      <c r="L10" s="21"/>
    </row>
    <row r="11" s="2" customFormat="1" ht="16.5" customHeight="1">
      <c r="A11" s="39"/>
      <c r="B11" s="45"/>
      <c r="C11" s="39"/>
      <c r="D11" s="39"/>
      <c r="E11" s="154" t="s">
        <v>214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216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ROUND((SUM(BE128:BE273)),  2)</f>
        <v>0</v>
      </c>
      <c r="G37" s="39"/>
      <c r="H37" s="39"/>
      <c r="I37" s="166">
        <v>0.20999999999999999</v>
      </c>
      <c r="J37" s="165">
        <f>ROUND(((SUM(BE128:BE273))*I37),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ROUND((SUM(BF128:BF273)),  2)</f>
        <v>0</v>
      </c>
      <c r="G38" s="39"/>
      <c r="H38" s="39"/>
      <c r="I38" s="166">
        <v>0.14999999999999999</v>
      </c>
      <c r="J38" s="165">
        <f>ROUND(((SUM(BF128:BF273))*I38),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ROUND((SUM(BG128:BG273)),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ROUND((SUM(BH128:BH273)),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ROUND((SUM(BI128:BI273)),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214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01.1 - Úpravy ve stávajícím vodojemu 100 m3</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222</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223</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224</v>
      </c>
      <c r="E103" s="199"/>
      <c r="F103" s="199"/>
      <c r="G103" s="199"/>
      <c r="H103" s="199"/>
      <c r="I103" s="199"/>
      <c r="J103" s="200">
        <f>J142</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225</v>
      </c>
      <c r="E104" s="199"/>
      <c r="F104" s="199"/>
      <c r="G104" s="199"/>
      <c r="H104" s="199"/>
      <c r="I104" s="199"/>
      <c r="J104" s="200">
        <f>J153</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85" t="str">
        <f>E7</f>
        <v>Zaječov rozšíření a intenzifikace ČOV Horní Kváň - kanalizace a vodovod</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211</v>
      </c>
      <c r="D115" s="23"/>
      <c r="E115" s="23"/>
      <c r="F115" s="23"/>
      <c r="G115" s="23"/>
      <c r="H115" s="23"/>
      <c r="I115" s="23"/>
      <c r="J115" s="23"/>
      <c r="K115" s="23"/>
      <c r="L115" s="21"/>
    </row>
    <row r="116" s="1" customFormat="1" ht="16.5" customHeight="1">
      <c r="B116" s="22"/>
      <c r="C116" s="23"/>
      <c r="D116" s="23"/>
      <c r="E116" s="185" t="s">
        <v>212</v>
      </c>
      <c r="F116" s="23"/>
      <c r="G116" s="23"/>
      <c r="H116" s="23"/>
      <c r="I116" s="23"/>
      <c r="J116" s="23"/>
      <c r="K116" s="23"/>
      <c r="L116" s="21"/>
    </row>
    <row r="117" s="1" customFormat="1" ht="12" customHeight="1">
      <c r="B117" s="22"/>
      <c r="C117" s="33" t="s">
        <v>213</v>
      </c>
      <c r="D117" s="23"/>
      <c r="E117" s="23"/>
      <c r="F117" s="23"/>
      <c r="G117" s="23"/>
      <c r="H117" s="23"/>
      <c r="I117" s="23"/>
      <c r="J117" s="23"/>
      <c r="K117" s="23"/>
      <c r="L117" s="21"/>
    </row>
    <row r="118" s="2" customFormat="1" ht="16.5" customHeight="1">
      <c r="A118" s="39"/>
      <c r="B118" s="40"/>
      <c r="C118" s="41"/>
      <c r="D118" s="41"/>
      <c r="E118" s="186" t="s">
        <v>214</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SO 01.1 - Úpravy ve stávajícím vodojemu 100 m3</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obec Zaječov, místní část Kvaň, Nová Ves</v>
      </c>
      <c r="G122" s="41"/>
      <c r="H122" s="41"/>
      <c r="I122" s="33" t="s">
        <v>22</v>
      </c>
      <c r="J122" s="80" t="str">
        <f>IF(J16="","",J16)</f>
        <v>18. 8. 2021</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54.45" customHeight="1">
      <c r="A124" s="39"/>
      <c r="B124" s="40"/>
      <c r="C124" s="33" t="s">
        <v>24</v>
      </c>
      <c r="D124" s="41"/>
      <c r="E124" s="41"/>
      <c r="F124" s="28" t="str">
        <f>E19</f>
        <v>Obec Zaječov, Zaječov 265, 267 63 Zaječov</v>
      </c>
      <c r="G124" s="41"/>
      <c r="H124" s="41"/>
      <c r="I124" s="33" t="s">
        <v>32</v>
      </c>
      <c r="J124" s="37" t="str">
        <f>E25</f>
        <v>PIK VÍTEK s.r.o.,Kořenského 1025/7, 150 00 Praha 5</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37</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227</v>
      </c>
      <c r="D127" s="205" t="s">
        <v>65</v>
      </c>
      <c r="E127" s="205" t="s">
        <v>61</v>
      </c>
      <c r="F127" s="205" t="s">
        <v>62</v>
      </c>
      <c r="G127" s="205" t="s">
        <v>228</v>
      </c>
      <c r="H127" s="205" t="s">
        <v>229</v>
      </c>
      <c r="I127" s="205" t="s">
        <v>230</v>
      </c>
      <c r="J127" s="205" t="s">
        <v>219</v>
      </c>
      <c r="K127" s="206" t="s">
        <v>231</v>
      </c>
      <c r="L127" s="207"/>
      <c r="M127" s="101" t="s">
        <v>1</v>
      </c>
      <c r="N127" s="102" t="s">
        <v>44</v>
      </c>
      <c r="O127" s="102" t="s">
        <v>232</v>
      </c>
      <c r="P127" s="102" t="s">
        <v>233</v>
      </c>
      <c r="Q127" s="102" t="s">
        <v>234</v>
      </c>
      <c r="R127" s="102" t="s">
        <v>235</v>
      </c>
      <c r="S127" s="102" t="s">
        <v>236</v>
      </c>
      <c r="T127" s="103" t="s">
        <v>237</v>
      </c>
      <c r="U127" s="202"/>
      <c r="V127" s="202"/>
      <c r="W127" s="202"/>
      <c r="X127" s="202"/>
      <c r="Y127" s="202"/>
      <c r="Z127" s="202"/>
      <c r="AA127" s="202"/>
      <c r="AB127" s="202"/>
      <c r="AC127" s="202"/>
      <c r="AD127" s="202"/>
      <c r="AE127" s="202"/>
    </row>
    <row r="128" s="2" customFormat="1" ht="22.8" customHeight="1">
      <c r="A128" s="39"/>
      <c r="B128" s="40"/>
      <c r="C128" s="108" t="s">
        <v>238</v>
      </c>
      <c r="D128" s="41"/>
      <c r="E128" s="41"/>
      <c r="F128" s="41"/>
      <c r="G128" s="41"/>
      <c r="H128" s="41"/>
      <c r="I128" s="41"/>
      <c r="J128" s="208">
        <f>BK128</f>
        <v>0</v>
      </c>
      <c r="K128" s="41"/>
      <c r="L128" s="45"/>
      <c r="M128" s="104"/>
      <c r="N128" s="209"/>
      <c r="O128" s="105"/>
      <c r="P128" s="210">
        <f>P129</f>
        <v>0</v>
      </c>
      <c r="Q128" s="105"/>
      <c r="R128" s="210">
        <f>R129</f>
        <v>3.896712</v>
      </c>
      <c r="S128" s="105"/>
      <c r="T128" s="211">
        <f>T129</f>
        <v>18.672899999999998</v>
      </c>
      <c r="U128" s="39"/>
      <c r="V128" s="39"/>
      <c r="W128" s="39"/>
      <c r="X128" s="39"/>
      <c r="Y128" s="39"/>
      <c r="Z128" s="39"/>
      <c r="AA128" s="39"/>
      <c r="AB128" s="39"/>
      <c r="AC128" s="39"/>
      <c r="AD128" s="39"/>
      <c r="AE128" s="39"/>
      <c r="AT128" s="18" t="s">
        <v>79</v>
      </c>
      <c r="AU128" s="18" t="s">
        <v>221</v>
      </c>
      <c r="BK128" s="212">
        <f>BK129</f>
        <v>0</v>
      </c>
    </row>
    <row r="129" s="12" customFormat="1" ht="25.92" customHeight="1">
      <c r="A129" s="12"/>
      <c r="B129" s="213"/>
      <c r="C129" s="214"/>
      <c r="D129" s="215" t="s">
        <v>79</v>
      </c>
      <c r="E129" s="216" t="s">
        <v>239</v>
      </c>
      <c r="F129" s="216" t="s">
        <v>240</v>
      </c>
      <c r="G129" s="214"/>
      <c r="H129" s="214"/>
      <c r="I129" s="217"/>
      <c r="J129" s="218">
        <f>BK129</f>
        <v>0</v>
      </c>
      <c r="K129" s="214"/>
      <c r="L129" s="219"/>
      <c r="M129" s="220"/>
      <c r="N129" s="221"/>
      <c r="O129" s="221"/>
      <c r="P129" s="222">
        <f>P130+P142+P153</f>
        <v>0</v>
      </c>
      <c r="Q129" s="221"/>
      <c r="R129" s="222">
        <f>R130+R142+R153</f>
        <v>3.896712</v>
      </c>
      <c r="S129" s="221"/>
      <c r="T129" s="223">
        <f>T130+T142+T153</f>
        <v>18.672899999999998</v>
      </c>
      <c r="U129" s="12"/>
      <c r="V129" s="12"/>
      <c r="W129" s="12"/>
      <c r="X129" s="12"/>
      <c r="Y129" s="12"/>
      <c r="Z129" s="12"/>
      <c r="AA129" s="12"/>
      <c r="AB129" s="12"/>
      <c r="AC129" s="12"/>
      <c r="AD129" s="12"/>
      <c r="AE129" s="12"/>
      <c r="AR129" s="224" t="s">
        <v>14</v>
      </c>
      <c r="AT129" s="225" t="s">
        <v>79</v>
      </c>
      <c r="AU129" s="225" t="s">
        <v>80</v>
      </c>
      <c r="AY129" s="224" t="s">
        <v>241</v>
      </c>
      <c r="BK129" s="226">
        <f>BK130+BK142+BK153</f>
        <v>0</v>
      </c>
    </row>
    <row r="130" s="12" customFormat="1" ht="22.8" customHeight="1">
      <c r="A130" s="12"/>
      <c r="B130" s="213"/>
      <c r="C130" s="214"/>
      <c r="D130" s="215" t="s">
        <v>79</v>
      </c>
      <c r="E130" s="227" t="s">
        <v>14</v>
      </c>
      <c r="F130" s="227" t="s">
        <v>242</v>
      </c>
      <c r="G130" s="214"/>
      <c r="H130" s="214"/>
      <c r="I130" s="217"/>
      <c r="J130" s="228">
        <f>BK130</f>
        <v>0</v>
      </c>
      <c r="K130" s="214"/>
      <c r="L130" s="219"/>
      <c r="M130" s="220"/>
      <c r="N130" s="221"/>
      <c r="O130" s="221"/>
      <c r="P130" s="222">
        <f>SUM(P131:P141)</f>
        <v>0</v>
      </c>
      <c r="Q130" s="221"/>
      <c r="R130" s="222">
        <f>SUM(R131:R141)</f>
        <v>0</v>
      </c>
      <c r="S130" s="221"/>
      <c r="T130" s="223">
        <f>SUM(T131:T141)</f>
        <v>0</v>
      </c>
      <c r="U130" s="12"/>
      <c r="V130" s="12"/>
      <c r="W130" s="12"/>
      <c r="X130" s="12"/>
      <c r="Y130" s="12"/>
      <c r="Z130" s="12"/>
      <c r="AA130" s="12"/>
      <c r="AB130" s="12"/>
      <c r="AC130" s="12"/>
      <c r="AD130" s="12"/>
      <c r="AE130" s="12"/>
      <c r="AR130" s="224" t="s">
        <v>14</v>
      </c>
      <c r="AT130" s="225" t="s">
        <v>79</v>
      </c>
      <c r="AU130" s="225" t="s">
        <v>14</v>
      </c>
      <c r="AY130" s="224" t="s">
        <v>241</v>
      </c>
      <c r="BK130" s="226">
        <f>SUM(BK131:BK141)</f>
        <v>0</v>
      </c>
    </row>
    <row r="131" s="2" customFormat="1" ht="16.5" customHeight="1">
      <c r="A131" s="39"/>
      <c r="B131" s="40"/>
      <c r="C131" s="229" t="s">
        <v>14</v>
      </c>
      <c r="D131" s="229" t="s">
        <v>243</v>
      </c>
      <c r="E131" s="230" t="s">
        <v>244</v>
      </c>
      <c r="F131" s="231" t="s">
        <v>245</v>
      </c>
      <c r="G131" s="232" t="s">
        <v>246</v>
      </c>
      <c r="H131" s="233">
        <v>4</v>
      </c>
      <c r="I131" s="234"/>
      <c r="J131" s="235">
        <f>ROUND(I131*H131,2)</f>
        <v>0</v>
      </c>
      <c r="K131" s="231" t="s">
        <v>247</v>
      </c>
      <c r="L131" s="45"/>
      <c r="M131" s="236" t="s">
        <v>1</v>
      </c>
      <c r="N131" s="237" t="s">
        <v>45</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175</v>
      </c>
      <c r="AT131" s="240" t="s">
        <v>243</v>
      </c>
      <c r="AU131" s="240" t="s">
        <v>88</v>
      </c>
      <c r="AY131" s="18" t="s">
        <v>241</v>
      </c>
      <c r="BE131" s="241">
        <f>IF(N131="základní",J131,0)</f>
        <v>0</v>
      </c>
      <c r="BF131" s="241">
        <f>IF(N131="snížená",J131,0)</f>
        <v>0</v>
      </c>
      <c r="BG131" s="241">
        <f>IF(N131="zákl. přenesená",J131,0)</f>
        <v>0</v>
      </c>
      <c r="BH131" s="241">
        <f>IF(N131="sníž. přenesená",J131,0)</f>
        <v>0</v>
      </c>
      <c r="BI131" s="241">
        <f>IF(N131="nulová",J131,0)</f>
        <v>0</v>
      </c>
      <c r="BJ131" s="18" t="s">
        <v>14</v>
      </c>
      <c r="BK131" s="241">
        <f>ROUND(I131*H131,2)</f>
        <v>0</v>
      </c>
      <c r="BL131" s="18" t="s">
        <v>175</v>
      </c>
      <c r="BM131" s="240" t="s">
        <v>248</v>
      </c>
    </row>
    <row r="132" s="2" customFormat="1">
      <c r="A132" s="39"/>
      <c r="B132" s="40"/>
      <c r="C132" s="41"/>
      <c r="D132" s="242" t="s">
        <v>249</v>
      </c>
      <c r="E132" s="41"/>
      <c r="F132" s="243" t="s">
        <v>250</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249</v>
      </c>
      <c r="AU132" s="18" t="s">
        <v>88</v>
      </c>
    </row>
    <row r="133" s="2" customFormat="1">
      <c r="A133" s="39"/>
      <c r="B133" s="40"/>
      <c r="C133" s="41"/>
      <c r="D133" s="247" t="s">
        <v>251</v>
      </c>
      <c r="E133" s="41"/>
      <c r="F133" s="248" t="s">
        <v>252</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251</v>
      </c>
      <c r="AU133" s="18" t="s">
        <v>88</v>
      </c>
    </row>
    <row r="134" s="2" customFormat="1" ht="37.8" customHeight="1">
      <c r="A134" s="39"/>
      <c r="B134" s="40"/>
      <c r="C134" s="229" t="s">
        <v>88</v>
      </c>
      <c r="D134" s="229" t="s">
        <v>243</v>
      </c>
      <c r="E134" s="230" t="s">
        <v>253</v>
      </c>
      <c r="F134" s="231" t="s">
        <v>254</v>
      </c>
      <c r="G134" s="232" t="s">
        <v>255</v>
      </c>
      <c r="H134" s="233">
        <v>1.2</v>
      </c>
      <c r="I134" s="234"/>
      <c r="J134" s="235">
        <f>ROUND(I134*H134,2)</f>
        <v>0</v>
      </c>
      <c r="K134" s="231" t="s">
        <v>247</v>
      </c>
      <c r="L134" s="45"/>
      <c r="M134" s="236" t="s">
        <v>1</v>
      </c>
      <c r="N134" s="237" t="s">
        <v>45</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175</v>
      </c>
      <c r="AT134" s="240" t="s">
        <v>243</v>
      </c>
      <c r="AU134" s="240" t="s">
        <v>88</v>
      </c>
      <c r="AY134" s="18" t="s">
        <v>241</v>
      </c>
      <c r="BE134" s="241">
        <f>IF(N134="základní",J134,0)</f>
        <v>0</v>
      </c>
      <c r="BF134" s="241">
        <f>IF(N134="snížená",J134,0)</f>
        <v>0</v>
      </c>
      <c r="BG134" s="241">
        <f>IF(N134="zákl. přenesená",J134,0)</f>
        <v>0</v>
      </c>
      <c r="BH134" s="241">
        <f>IF(N134="sníž. přenesená",J134,0)</f>
        <v>0</v>
      </c>
      <c r="BI134" s="241">
        <f>IF(N134="nulová",J134,0)</f>
        <v>0</v>
      </c>
      <c r="BJ134" s="18" t="s">
        <v>14</v>
      </c>
      <c r="BK134" s="241">
        <f>ROUND(I134*H134,2)</f>
        <v>0</v>
      </c>
      <c r="BL134" s="18" t="s">
        <v>175</v>
      </c>
      <c r="BM134" s="240" t="s">
        <v>256</v>
      </c>
    </row>
    <row r="135" s="2" customFormat="1">
      <c r="A135" s="39"/>
      <c r="B135" s="40"/>
      <c r="C135" s="41"/>
      <c r="D135" s="242" t="s">
        <v>249</v>
      </c>
      <c r="E135" s="41"/>
      <c r="F135" s="243" t="s">
        <v>257</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249</v>
      </c>
      <c r="AU135" s="18" t="s">
        <v>88</v>
      </c>
    </row>
    <row r="136" s="2" customFormat="1">
      <c r="A136" s="39"/>
      <c r="B136" s="40"/>
      <c r="C136" s="41"/>
      <c r="D136" s="247" t="s">
        <v>251</v>
      </c>
      <c r="E136" s="41"/>
      <c r="F136" s="248" t="s">
        <v>258</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251</v>
      </c>
      <c r="AU136" s="18" t="s">
        <v>88</v>
      </c>
    </row>
    <row r="137" s="13" customFormat="1">
      <c r="A137" s="13"/>
      <c r="B137" s="249"/>
      <c r="C137" s="250"/>
      <c r="D137" s="242" t="s">
        <v>259</v>
      </c>
      <c r="E137" s="251" t="s">
        <v>1</v>
      </c>
      <c r="F137" s="252" t="s">
        <v>260</v>
      </c>
      <c r="G137" s="250"/>
      <c r="H137" s="253">
        <v>1.2</v>
      </c>
      <c r="I137" s="254"/>
      <c r="J137" s="250"/>
      <c r="K137" s="250"/>
      <c r="L137" s="255"/>
      <c r="M137" s="256"/>
      <c r="N137" s="257"/>
      <c r="O137" s="257"/>
      <c r="P137" s="257"/>
      <c r="Q137" s="257"/>
      <c r="R137" s="257"/>
      <c r="S137" s="257"/>
      <c r="T137" s="258"/>
      <c r="U137" s="13"/>
      <c r="V137" s="13"/>
      <c r="W137" s="13"/>
      <c r="X137" s="13"/>
      <c r="Y137" s="13"/>
      <c r="Z137" s="13"/>
      <c r="AA137" s="13"/>
      <c r="AB137" s="13"/>
      <c r="AC137" s="13"/>
      <c r="AD137" s="13"/>
      <c r="AE137" s="13"/>
      <c r="AT137" s="259" t="s">
        <v>259</v>
      </c>
      <c r="AU137" s="259" t="s">
        <v>88</v>
      </c>
      <c r="AV137" s="13" t="s">
        <v>88</v>
      </c>
      <c r="AW137" s="13" t="s">
        <v>36</v>
      </c>
      <c r="AX137" s="13" t="s">
        <v>80</v>
      </c>
      <c r="AY137" s="259" t="s">
        <v>241</v>
      </c>
    </row>
    <row r="138" s="14" customFormat="1">
      <c r="A138" s="14"/>
      <c r="B138" s="260"/>
      <c r="C138" s="261"/>
      <c r="D138" s="242" t="s">
        <v>259</v>
      </c>
      <c r="E138" s="262" t="s">
        <v>1</v>
      </c>
      <c r="F138" s="263" t="s">
        <v>261</v>
      </c>
      <c r="G138" s="261"/>
      <c r="H138" s="264">
        <v>1.2</v>
      </c>
      <c r="I138" s="265"/>
      <c r="J138" s="261"/>
      <c r="K138" s="261"/>
      <c r="L138" s="266"/>
      <c r="M138" s="267"/>
      <c r="N138" s="268"/>
      <c r="O138" s="268"/>
      <c r="P138" s="268"/>
      <c r="Q138" s="268"/>
      <c r="R138" s="268"/>
      <c r="S138" s="268"/>
      <c r="T138" s="269"/>
      <c r="U138" s="14"/>
      <c r="V138" s="14"/>
      <c r="W138" s="14"/>
      <c r="X138" s="14"/>
      <c r="Y138" s="14"/>
      <c r="Z138" s="14"/>
      <c r="AA138" s="14"/>
      <c r="AB138" s="14"/>
      <c r="AC138" s="14"/>
      <c r="AD138" s="14"/>
      <c r="AE138" s="14"/>
      <c r="AT138" s="270" t="s">
        <v>259</v>
      </c>
      <c r="AU138" s="270" t="s">
        <v>88</v>
      </c>
      <c r="AV138" s="14" t="s">
        <v>175</v>
      </c>
      <c r="AW138" s="14" t="s">
        <v>36</v>
      </c>
      <c r="AX138" s="14" t="s">
        <v>14</v>
      </c>
      <c r="AY138" s="270" t="s">
        <v>241</v>
      </c>
    </row>
    <row r="139" s="2" customFormat="1" ht="16.5" customHeight="1">
      <c r="A139" s="39"/>
      <c r="B139" s="40"/>
      <c r="C139" s="229" t="s">
        <v>96</v>
      </c>
      <c r="D139" s="229" t="s">
        <v>243</v>
      </c>
      <c r="E139" s="230" t="s">
        <v>262</v>
      </c>
      <c r="F139" s="231" t="s">
        <v>263</v>
      </c>
      <c r="G139" s="232" t="s">
        <v>255</v>
      </c>
      <c r="H139" s="233">
        <v>1.2</v>
      </c>
      <c r="I139" s="234"/>
      <c r="J139" s="235">
        <f>ROUND(I139*H139,2)</f>
        <v>0</v>
      </c>
      <c r="K139" s="231" t="s">
        <v>247</v>
      </c>
      <c r="L139" s="45"/>
      <c r="M139" s="236" t="s">
        <v>1</v>
      </c>
      <c r="N139" s="237" t="s">
        <v>45</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175</v>
      </c>
      <c r="AT139" s="240" t="s">
        <v>243</v>
      </c>
      <c r="AU139" s="240" t="s">
        <v>88</v>
      </c>
      <c r="AY139" s="18" t="s">
        <v>241</v>
      </c>
      <c r="BE139" s="241">
        <f>IF(N139="základní",J139,0)</f>
        <v>0</v>
      </c>
      <c r="BF139" s="241">
        <f>IF(N139="snížená",J139,0)</f>
        <v>0</v>
      </c>
      <c r="BG139" s="241">
        <f>IF(N139="zákl. přenesená",J139,0)</f>
        <v>0</v>
      </c>
      <c r="BH139" s="241">
        <f>IF(N139="sníž. přenesená",J139,0)</f>
        <v>0</v>
      </c>
      <c r="BI139" s="241">
        <f>IF(N139="nulová",J139,0)</f>
        <v>0</v>
      </c>
      <c r="BJ139" s="18" t="s">
        <v>14</v>
      </c>
      <c r="BK139" s="241">
        <f>ROUND(I139*H139,2)</f>
        <v>0</v>
      </c>
      <c r="BL139" s="18" t="s">
        <v>175</v>
      </c>
      <c r="BM139" s="240" t="s">
        <v>264</v>
      </c>
    </row>
    <row r="140" s="2" customFormat="1">
      <c r="A140" s="39"/>
      <c r="B140" s="40"/>
      <c r="C140" s="41"/>
      <c r="D140" s="242" t="s">
        <v>249</v>
      </c>
      <c r="E140" s="41"/>
      <c r="F140" s="243" t="s">
        <v>265</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249</v>
      </c>
      <c r="AU140" s="18" t="s">
        <v>88</v>
      </c>
    </row>
    <row r="141" s="2" customFormat="1">
      <c r="A141" s="39"/>
      <c r="B141" s="40"/>
      <c r="C141" s="41"/>
      <c r="D141" s="247" t="s">
        <v>251</v>
      </c>
      <c r="E141" s="41"/>
      <c r="F141" s="248" t="s">
        <v>266</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251</v>
      </c>
      <c r="AU141" s="18" t="s">
        <v>88</v>
      </c>
    </row>
    <row r="142" s="12" customFormat="1" ht="22.8" customHeight="1">
      <c r="A142" s="12"/>
      <c r="B142" s="213"/>
      <c r="C142" s="214"/>
      <c r="D142" s="215" t="s">
        <v>79</v>
      </c>
      <c r="E142" s="227" t="s">
        <v>175</v>
      </c>
      <c r="F142" s="227" t="s">
        <v>267</v>
      </c>
      <c r="G142" s="214"/>
      <c r="H142" s="214"/>
      <c r="I142" s="217"/>
      <c r="J142" s="228">
        <f>BK142</f>
        <v>0</v>
      </c>
      <c r="K142" s="214"/>
      <c r="L142" s="219"/>
      <c r="M142" s="220"/>
      <c r="N142" s="221"/>
      <c r="O142" s="221"/>
      <c r="P142" s="222">
        <f>SUM(P143:P152)</f>
        <v>0</v>
      </c>
      <c r="Q142" s="221"/>
      <c r="R142" s="222">
        <f>SUM(R143:R152)</f>
        <v>0</v>
      </c>
      <c r="S142" s="221"/>
      <c r="T142" s="223">
        <f>SUM(T143:T152)</f>
        <v>0</v>
      </c>
      <c r="U142" s="12"/>
      <c r="V142" s="12"/>
      <c r="W142" s="12"/>
      <c r="X142" s="12"/>
      <c r="Y142" s="12"/>
      <c r="Z142" s="12"/>
      <c r="AA142" s="12"/>
      <c r="AB142" s="12"/>
      <c r="AC142" s="12"/>
      <c r="AD142" s="12"/>
      <c r="AE142" s="12"/>
      <c r="AR142" s="224" t="s">
        <v>14</v>
      </c>
      <c r="AT142" s="225" t="s">
        <v>79</v>
      </c>
      <c r="AU142" s="225" t="s">
        <v>14</v>
      </c>
      <c r="AY142" s="224" t="s">
        <v>241</v>
      </c>
      <c r="BK142" s="226">
        <f>SUM(BK143:BK152)</f>
        <v>0</v>
      </c>
    </row>
    <row r="143" s="2" customFormat="1" ht="24.15" customHeight="1">
      <c r="A143" s="39"/>
      <c r="B143" s="40"/>
      <c r="C143" s="229" t="s">
        <v>175</v>
      </c>
      <c r="D143" s="229" t="s">
        <v>243</v>
      </c>
      <c r="E143" s="230" t="s">
        <v>268</v>
      </c>
      <c r="F143" s="231" t="s">
        <v>269</v>
      </c>
      <c r="G143" s="232" t="s">
        <v>255</v>
      </c>
      <c r="H143" s="233">
        <v>0.17999999999999999</v>
      </c>
      <c r="I143" s="234"/>
      <c r="J143" s="235">
        <f>ROUND(I143*H143,2)</f>
        <v>0</v>
      </c>
      <c r="K143" s="231" t="s">
        <v>247</v>
      </c>
      <c r="L143" s="45"/>
      <c r="M143" s="236" t="s">
        <v>1</v>
      </c>
      <c r="N143" s="237" t="s">
        <v>45</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175</v>
      </c>
      <c r="AT143" s="240" t="s">
        <v>243</v>
      </c>
      <c r="AU143" s="240" t="s">
        <v>88</v>
      </c>
      <c r="AY143" s="18" t="s">
        <v>241</v>
      </c>
      <c r="BE143" s="241">
        <f>IF(N143="základní",J143,0)</f>
        <v>0</v>
      </c>
      <c r="BF143" s="241">
        <f>IF(N143="snížená",J143,0)</f>
        <v>0</v>
      </c>
      <c r="BG143" s="241">
        <f>IF(N143="zákl. přenesená",J143,0)</f>
        <v>0</v>
      </c>
      <c r="BH143" s="241">
        <f>IF(N143="sníž. přenesená",J143,0)</f>
        <v>0</v>
      </c>
      <c r="BI143" s="241">
        <f>IF(N143="nulová",J143,0)</f>
        <v>0</v>
      </c>
      <c r="BJ143" s="18" t="s">
        <v>14</v>
      </c>
      <c r="BK143" s="241">
        <f>ROUND(I143*H143,2)</f>
        <v>0</v>
      </c>
      <c r="BL143" s="18" t="s">
        <v>175</v>
      </c>
      <c r="BM143" s="240" t="s">
        <v>270</v>
      </c>
    </row>
    <row r="144" s="2" customFormat="1">
      <c r="A144" s="39"/>
      <c r="B144" s="40"/>
      <c r="C144" s="41"/>
      <c r="D144" s="242" t="s">
        <v>249</v>
      </c>
      <c r="E144" s="41"/>
      <c r="F144" s="243" t="s">
        <v>271</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249</v>
      </c>
      <c r="AU144" s="18" t="s">
        <v>88</v>
      </c>
    </row>
    <row r="145" s="2" customFormat="1">
      <c r="A145" s="39"/>
      <c r="B145" s="40"/>
      <c r="C145" s="41"/>
      <c r="D145" s="247" t="s">
        <v>251</v>
      </c>
      <c r="E145" s="41"/>
      <c r="F145" s="248" t="s">
        <v>272</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251</v>
      </c>
      <c r="AU145" s="18" t="s">
        <v>88</v>
      </c>
    </row>
    <row r="146" s="13" customFormat="1">
      <c r="A146" s="13"/>
      <c r="B146" s="249"/>
      <c r="C146" s="250"/>
      <c r="D146" s="242" t="s">
        <v>259</v>
      </c>
      <c r="E146" s="251" t="s">
        <v>1</v>
      </c>
      <c r="F146" s="252" t="s">
        <v>273</v>
      </c>
      <c r="G146" s="250"/>
      <c r="H146" s="253">
        <v>0.17999999999999999</v>
      </c>
      <c r="I146" s="254"/>
      <c r="J146" s="250"/>
      <c r="K146" s="250"/>
      <c r="L146" s="255"/>
      <c r="M146" s="256"/>
      <c r="N146" s="257"/>
      <c r="O146" s="257"/>
      <c r="P146" s="257"/>
      <c r="Q146" s="257"/>
      <c r="R146" s="257"/>
      <c r="S146" s="257"/>
      <c r="T146" s="258"/>
      <c r="U146" s="13"/>
      <c r="V146" s="13"/>
      <c r="W146" s="13"/>
      <c r="X146" s="13"/>
      <c r="Y146" s="13"/>
      <c r="Z146" s="13"/>
      <c r="AA146" s="13"/>
      <c r="AB146" s="13"/>
      <c r="AC146" s="13"/>
      <c r="AD146" s="13"/>
      <c r="AE146" s="13"/>
      <c r="AT146" s="259" t="s">
        <v>259</v>
      </c>
      <c r="AU146" s="259" t="s">
        <v>88</v>
      </c>
      <c r="AV146" s="13" t="s">
        <v>88</v>
      </c>
      <c r="AW146" s="13" t="s">
        <v>36</v>
      </c>
      <c r="AX146" s="13" t="s">
        <v>80</v>
      </c>
      <c r="AY146" s="259" t="s">
        <v>241</v>
      </c>
    </row>
    <row r="147" s="14" customFormat="1">
      <c r="A147" s="14"/>
      <c r="B147" s="260"/>
      <c r="C147" s="261"/>
      <c r="D147" s="242" t="s">
        <v>259</v>
      </c>
      <c r="E147" s="262" t="s">
        <v>1</v>
      </c>
      <c r="F147" s="263" t="s">
        <v>261</v>
      </c>
      <c r="G147" s="261"/>
      <c r="H147" s="264">
        <v>0.17999999999999999</v>
      </c>
      <c r="I147" s="265"/>
      <c r="J147" s="261"/>
      <c r="K147" s="261"/>
      <c r="L147" s="266"/>
      <c r="M147" s="267"/>
      <c r="N147" s="268"/>
      <c r="O147" s="268"/>
      <c r="P147" s="268"/>
      <c r="Q147" s="268"/>
      <c r="R147" s="268"/>
      <c r="S147" s="268"/>
      <c r="T147" s="269"/>
      <c r="U147" s="14"/>
      <c r="V147" s="14"/>
      <c r="W147" s="14"/>
      <c r="X147" s="14"/>
      <c r="Y147" s="14"/>
      <c r="Z147" s="14"/>
      <c r="AA147" s="14"/>
      <c r="AB147" s="14"/>
      <c r="AC147" s="14"/>
      <c r="AD147" s="14"/>
      <c r="AE147" s="14"/>
      <c r="AT147" s="270" t="s">
        <v>259</v>
      </c>
      <c r="AU147" s="270" t="s">
        <v>88</v>
      </c>
      <c r="AV147" s="14" t="s">
        <v>175</v>
      </c>
      <c r="AW147" s="14" t="s">
        <v>36</v>
      </c>
      <c r="AX147" s="14" t="s">
        <v>14</v>
      </c>
      <c r="AY147" s="270" t="s">
        <v>241</v>
      </c>
    </row>
    <row r="148" s="2" customFormat="1" ht="24.15" customHeight="1">
      <c r="A148" s="39"/>
      <c r="B148" s="40"/>
      <c r="C148" s="229" t="s">
        <v>274</v>
      </c>
      <c r="D148" s="229" t="s">
        <v>243</v>
      </c>
      <c r="E148" s="230" t="s">
        <v>275</v>
      </c>
      <c r="F148" s="231" t="s">
        <v>276</v>
      </c>
      <c r="G148" s="232" t="s">
        <v>246</v>
      </c>
      <c r="H148" s="233">
        <v>3.6000000000000001</v>
      </c>
      <c r="I148" s="234"/>
      <c r="J148" s="235">
        <f>ROUND(I148*H148,2)</f>
        <v>0</v>
      </c>
      <c r="K148" s="231" t="s">
        <v>247</v>
      </c>
      <c r="L148" s="45"/>
      <c r="M148" s="236" t="s">
        <v>1</v>
      </c>
      <c r="N148" s="237" t="s">
        <v>45</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175</v>
      </c>
      <c r="AT148" s="240" t="s">
        <v>243</v>
      </c>
      <c r="AU148" s="240" t="s">
        <v>88</v>
      </c>
      <c r="AY148" s="18" t="s">
        <v>241</v>
      </c>
      <c r="BE148" s="241">
        <f>IF(N148="základní",J148,0)</f>
        <v>0</v>
      </c>
      <c r="BF148" s="241">
        <f>IF(N148="snížená",J148,0)</f>
        <v>0</v>
      </c>
      <c r="BG148" s="241">
        <f>IF(N148="zákl. přenesená",J148,0)</f>
        <v>0</v>
      </c>
      <c r="BH148" s="241">
        <f>IF(N148="sníž. přenesená",J148,0)</f>
        <v>0</v>
      </c>
      <c r="BI148" s="241">
        <f>IF(N148="nulová",J148,0)</f>
        <v>0</v>
      </c>
      <c r="BJ148" s="18" t="s">
        <v>14</v>
      </c>
      <c r="BK148" s="241">
        <f>ROUND(I148*H148,2)</f>
        <v>0</v>
      </c>
      <c r="BL148" s="18" t="s">
        <v>175</v>
      </c>
      <c r="BM148" s="240" t="s">
        <v>277</v>
      </c>
    </row>
    <row r="149" s="2" customFormat="1">
      <c r="A149" s="39"/>
      <c r="B149" s="40"/>
      <c r="C149" s="41"/>
      <c r="D149" s="242" t="s">
        <v>249</v>
      </c>
      <c r="E149" s="41"/>
      <c r="F149" s="243" t="s">
        <v>278</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249</v>
      </c>
      <c r="AU149" s="18" t="s">
        <v>88</v>
      </c>
    </row>
    <row r="150" s="2" customFormat="1">
      <c r="A150" s="39"/>
      <c r="B150" s="40"/>
      <c r="C150" s="41"/>
      <c r="D150" s="247" t="s">
        <v>251</v>
      </c>
      <c r="E150" s="41"/>
      <c r="F150" s="248" t="s">
        <v>279</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251</v>
      </c>
      <c r="AU150" s="18" t="s">
        <v>88</v>
      </c>
    </row>
    <row r="151" s="13" customFormat="1">
      <c r="A151" s="13"/>
      <c r="B151" s="249"/>
      <c r="C151" s="250"/>
      <c r="D151" s="242" t="s">
        <v>259</v>
      </c>
      <c r="E151" s="251" t="s">
        <v>1</v>
      </c>
      <c r="F151" s="252" t="s">
        <v>280</v>
      </c>
      <c r="G151" s="250"/>
      <c r="H151" s="253">
        <v>3.6000000000000001</v>
      </c>
      <c r="I151" s="254"/>
      <c r="J151" s="250"/>
      <c r="K151" s="250"/>
      <c r="L151" s="255"/>
      <c r="M151" s="256"/>
      <c r="N151" s="257"/>
      <c r="O151" s="257"/>
      <c r="P151" s="257"/>
      <c r="Q151" s="257"/>
      <c r="R151" s="257"/>
      <c r="S151" s="257"/>
      <c r="T151" s="258"/>
      <c r="U151" s="13"/>
      <c r="V151" s="13"/>
      <c r="W151" s="13"/>
      <c r="X151" s="13"/>
      <c r="Y151" s="13"/>
      <c r="Z151" s="13"/>
      <c r="AA151" s="13"/>
      <c r="AB151" s="13"/>
      <c r="AC151" s="13"/>
      <c r="AD151" s="13"/>
      <c r="AE151" s="13"/>
      <c r="AT151" s="259" t="s">
        <v>259</v>
      </c>
      <c r="AU151" s="259" t="s">
        <v>88</v>
      </c>
      <c r="AV151" s="13" t="s">
        <v>88</v>
      </c>
      <c r="AW151" s="13" t="s">
        <v>36</v>
      </c>
      <c r="AX151" s="13" t="s">
        <v>80</v>
      </c>
      <c r="AY151" s="259" t="s">
        <v>241</v>
      </c>
    </row>
    <row r="152" s="14" customFormat="1">
      <c r="A152" s="14"/>
      <c r="B152" s="260"/>
      <c r="C152" s="261"/>
      <c r="D152" s="242" t="s">
        <v>259</v>
      </c>
      <c r="E152" s="262" t="s">
        <v>1</v>
      </c>
      <c r="F152" s="263" t="s">
        <v>261</v>
      </c>
      <c r="G152" s="261"/>
      <c r="H152" s="264">
        <v>3.6000000000000001</v>
      </c>
      <c r="I152" s="265"/>
      <c r="J152" s="261"/>
      <c r="K152" s="261"/>
      <c r="L152" s="266"/>
      <c r="M152" s="267"/>
      <c r="N152" s="268"/>
      <c r="O152" s="268"/>
      <c r="P152" s="268"/>
      <c r="Q152" s="268"/>
      <c r="R152" s="268"/>
      <c r="S152" s="268"/>
      <c r="T152" s="269"/>
      <c r="U152" s="14"/>
      <c r="V152" s="14"/>
      <c r="W152" s="14"/>
      <c r="X152" s="14"/>
      <c r="Y152" s="14"/>
      <c r="Z152" s="14"/>
      <c r="AA152" s="14"/>
      <c r="AB152" s="14"/>
      <c r="AC152" s="14"/>
      <c r="AD152" s="14"/>
      <c r="AE152" s="14"/>
      <c r="AT152" s="270" t="s">
        <v>259</v>
      </c>
      <c r="AU152" s="270" t="s">
        <v>88</v>
      </c>
      <c r="AV152" s="14" t="s">
        <v>175</v>
      </c>
      <c r="AW152" s="14" t="s">
        <v>36</v>
      </c>
      <c r="AX152" s="14" t="s">
        <v>14</v>
      </c>
      <c r="AY152" s="270" t="s">
        <v>241</v>
      </c>
    </row>
    <row r="153" s="12" customFormat="1" ht="22.8" customHeight="1">
      <c r="A153" s="12"/>
      <c r="B153" s="213"/>
      <c r="C153" s="214"/>
      <c r="D153" s="215" t="s">
        <v>79</v>
      </c>
      <c r="E153" s="227" t="s">
        <v>281</v>
      </c>
      <c r="F153" s="227" t="s">
        <v>282</v>
      </c>
      <c r="G153" s="214"/>
      <c r="H153" s="214"/>
      <c r="I153" s="217"/>
      <c r="J153" s="228">
        <f>BK153</f>
        <v>0</v>
      </c>
      <c r="K153" s="214"/>
      <c r="L153" s="219"/>
      <c r="M153" s="220"/>
      <c r="N153" s="221"/>
      <c r="O153" s="221"/>
      <c r="P153" s="222">
        <f>SUM(P154:P273)</f>
        <v>0</v>
      </c>
      <c r="Q153" s="221"/>
      <c r="R153" s="222">
        <f>SUM(R154:R273)</f>
        <v>3.896712</v>
      </c>
      <c r="S153" s="221"/>
      <c r="T153" s="223">
        <f>SUM(T154:T273)</f>
        <v>18.672899999999998</v>
      </c>
      <c r="U153" s="12"/>
      <c r="V153" s="12"/>
      <c r="W153" s="12"/>
      <c r="X153" s="12"/>
      <c r="Y153" s="12"/>
      <c r="Z153" s="12"/>
      <c r="AA153" s="12"/>
      <c r="AB153" s="12"/>
      <c r="AC153" s="12"/>
      <c r="AD153" s="12"/>
      <c r="AE153" s="12"/>
      <c r="AR153" s="224" t="s">
        <v>14</v>
      </c>
      <c r="AT153" s="225" t="s">
        <v>79</v>
      </c>
      <c r="AU153" s="225" t="s">
        <v>14</v>
      </c>
      <c r="AY153" s="224" t="s">
        <v>241</v>
      </c>
      <c r="BK153" s="226">
        <f>SUM(BK154:BK273)</f>
        <v>0</v>
      </c>
    </row>
    <row r="154" s="2" customFormat="1" ht="24.15" customHeight="1">
      <c r="A154" s="39"/>
      <c r="B154" s="40"/>
      <c r="C154" s="229" t="s">
        <v>283</v>
      </c>
      <c r="D154" s="229" t="s">
        <v>243</v>
      </c>
      <c r="E154" s="230" t="s">
        <v>284</v>
      </c>
      <c r="F154" s="231" t="s">
        <v>285</v>
      </c>
      <c r="G154" s="232" t="s">
        <v>246</v>
      </c>
      <c r="H154" s="233">
        <v>97.200000000000003</v>
      </c>
      <c r="I154" s="234"/>
      <c r="J154" s="235">
        <f>ROUND(I154*H154,2)</f>
        <v>0</v>
      </c>
      <c r="K154" s="231" t="s">
        <v>247</v>
      </c>
      <c r="L154" s="45"/>
      <c r="M154" s="236" t="s">
        <v>1</v>
      </c>
      <c r="N154" s="237" t="s">
        <v>45</v>
      </c>
      <c r="O154" s="92"/>
      <c r="P154" s="238">
        <f>O154*H154</f>
        <v>0</v>
      </c>
      <c r="Q154" s="238">
        <v>1.0000000000000001E-05</v>
      </c>
      <c r="R154" s="238">
        <f>Q154*H154</f>
        <v>0.0009720000000000001</v>
      </c>
      <c r="S154" s="238">
        <v>0</v>
      </c>
      <c r="T154" s="239">
        <f>S154*H154</f>
        <v>0</v>
      </c>
      <c r="U154" s="39"/>
      <c r="V154" s="39"/>
      <c r="W154" s="39"/>
      <c r="X154" s="39"/>
      <c r="Y154" s="39"/>
      <c r="Z154" s="39"/>
      <c r="AA154" s="39"/>
      <c r="AB154" s="39"/>
      <c r="AC154" s="39"/>
      <c r="AD154" s="39"/>
      <c r="AE154" s="39"/>
      <c r="AR154" s="240" t="s">
        <v>175</v>
      </c>
      <c r="AT154" s="240" t="s">
        <v>243</v>
      </c>
      <c r="AU154" s="240" t="s">
        <v>88</v>
      </c>
      <c r="AY154" s="18" t="s">
        <v>241</v>
      </c>
      <c r="BE154" s="241">
        <f>IF(N154="základní",J154,0)</f>
        <v>0</v>
      </c>
      <c r="BF154" s="241">
        <f>IF(N154="snížená",J154,0)</f>
        <v>0</v>
      </c>
      <c r="BG154" s="241">
        <f>IF(N154="zákl. přenesená",J154,0)</f>
        <v>0</v>
      </c>
      <c r="BH154" s="241">
        <f>IF(N154="sníž. přenesená",J154,0)</f>
        <v>0</v>
      </c>
      <c r="BI154" s="241">
        <f>IF(N154="nulová",J154,0)</f>
        <v>0</v>
      </c>
      <c r="BJ154" s="18" t="s">
        <v>14</v>
      </c>
      <c r="BK154" s="241">
        <f>ROUND(I154*H154,2)</f>
        <v>0</v>
      </c>
      <c r="BL154" s="18" t="s">
        <v>175</v>
      </c>
      <c r="BM154" s="240" t="s">
        <v>286</v>
      </c>
    </row>
    <row r="155" s="2" customFormat="1">
      <c r="A155" s="39"/>
      <c r="B155" s="40"/>
      <c r="C155" s="41"/>
      <c r="D155" s="242" t="s">
        <v>249</v>
      </c>
      <c r="E155" s="41"/>
      <c r="F155" s="243" t="s">
        <v>287</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249</v>
      </c>
      <c r="AU155" s="18" t="s">
        <v>88</v>
      </c>
    </row>
    <row r="156" s="2" customFormat="1">
      <c r="A156" s="39"/>
      <c r="B156" s="40"/>
      <c r="C156" s="41"/>
      <c r="D156" s="247" t="s">
        <v>251</v>
      </c>
      <c r="E156" s="41"/>
      <c r="F156" s="248" t="s">
        <v>288</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251</v>
      </c>
      <c r="AU156" s="18" t="s">
        <v>88</v>
      </c>
    </row>
    <row r="157" s="15" customFormat="1">
      <c r="A157" s="15"/>
      <c r="B157" s="271"/>
      <c r="C157" s="272"/>
      <c r="D157" s="242" t="s">
        <v>259</v>
      </c>
      <c r="E157" s="273" t="s">
        <v>1</v>
      </c>
      <c r="F157" s="274" t="s">
        <v>289</v>
      </c>
      <c r="G157" s="272"/>
      <c r="H157" s="273" t="s">
        <v>1</v>
      </c>
      <c r="I157" s="275"/>
      <c r="J157" s="272"/>
      <c r="K157" s="272"/>
      <c r="L157" s="276"/>
      <c r="M157" s="277"/>
      <c r="N157" s="278"/>
      <c r="O157" s="278"/>
      <c r="P157" s="278"/>
      <c r="Q157" s="278"/>
      <c r="R157" s="278"/>
      <c r="S157" s="278"/>
      <c r="T157" s="279"/>
      <c r="U157" s="15"/>
      <c r="V157" s="15"/>
      <c r="W157" s="15"/>
      <c r="X157" s="15"/>
      <c r="Y157" s="15"/>
      <c r="Z157" s="15"/>
      <c r="AA157" s="15"/>
      <c r="AB157" s="15"/>
      <c r="AC157" s="15"/>
      <c r="AD157" s="15"/>
      <c r="AE157" s="15"/>
      <c r="AT157" s="280" t="s">
        <v>259</v>
      </c>
      <c r="AU157" s="280" t="s">
        <v>88</v>
      </c>
      <c r="AV157" s="15" t="s">
        <v>14</v>
      </c>
      <c r="AW157" s="15" t="s">
        <v>36</v>
      </c>
      <c r="AX157" s="15" t="s">
        <v>80</v>
      </c>
      <c r="AY157" s="280" t="s">
        <v>241</v>
      </c>
    </row>
    <row r="158" s="13" customFormat="1">
      <c r="A158" s="13"/>
      <c r="B158" s="249"/>
      <c r="C158" s="250"/>
      <c r="D158" s="242" t="s">
        <v>259</v>
      </c>
      <c r="E158" s="251" t="s">
        <v>1</v>
      </c>
      <c r="F158" s="252" t="s">
        <v>290</v>
      </c>
      <c r="G158" s="250"/>
      <c r="H158" s="253">
        <v>54</v>
      </c>
      <c r="I158" s="254"/>
      <c r="J158" s="250"/>
      <c r="K158" s="250"/>
      <c r="L158" s="255"/>
      <c r="M158" s="256"/>
      <c r="N158" s="257"/>
      <c r="O158" s="257"/>
      <c r="P158" s="257"/>
      <c r="Q158" s="257"/>
      <c r="R158" s="257"/>
      <c r="S158" s="257"/>
      <c r="T158" s="258"/>
      <c r="U158" s="13"/>
      <c r="V158" s="13"/>
      <c r="W158" s="13"/>
      <c r="X158" s="13"/>
      <c r="Y158" s="13"/>
      <c r="Z158" s="13"/>
      <c r="AA158" s="13"/>
      <c r="AB158" s="13"/>
      <c r="AC158" s="13"/>
      <c r="AD158" s="13"/>
      <c r="AE158" s="13"/>
      <c r="AT158" s="259" t="s">
        <v>259</v>
      </c>
      <c r="AU158" s="259" t="s">
        <v>88</v>
      </c>
      <c r="AV158" s="13" t="s">
        <v>88</v>
      </c>
      <c r="AW158" s="13" t="s">
        <v>36</v>
      </c>
      <c r="AX158" s="13" t="s">
        <v>80</v>
      </c>
      <c r="AY158" s="259" t="s">
        <v>241</v>
      </c>
    </row>
    <row r="159" s="13" customFormat="1">
      <c r="A159" s="13"/>
      <c r="B159" s="249"/>
      <c r="C159" s="250"/>
      <c r="D159" s="242" t="s">
        <v>259</v>
      </c>
      <c r="E159" s="251" t="s">
        <v>1</v>
      </c>
      <c r="F159" s="252" t="s">
        <v>291</v>
      </c>
      <c r="G159" s="250"/>
      <c r="H159" s="253">
        <v>21.600000000000001</v>
      </c>
      <c r="I159" s="254"/>
      <c r="J159" s="250"/>
      <c r="K159" s="250"/>
      <c r="L159" s="255"/>
      <c r="M159" s="256"/>
      <c r="N159" s="257"/>
      <c r="O159" s="257"/>
      <c r="P159" s="257"/>
      <c r="Q159" s="257"/>
      <c r="R159" s="257"/>
      <c r="S159" s="257"/>
      <c r="T159" s="258"/>
      <c r="U159" s="13"/>
      <c r="V159" s="13"/>
      <c r="W159" s="13"/>
      <c r="X159" s="13"/>
      <c r="Y159" s="13"/>
      <c r="Z159" s="13"/>
      <c r="AA159" s="13"/>
      <c r="AB159" s="13"/>
      <c r="AC159" s="13"/>
      <c r="AD159" s="13"/>
      <c r="AE159" s="13"/>
      <c r="AT159" s="259" t="s">
        <v>259</v>
      </c>
      <c r="AU159" s="259" t="s">
        <v>88</v>
      </c>
      <c r="AV159" s="13" t="s">
        <v>88</v>
      </c>
      <c r="AW159" s="13" t="s">
        <v>36</v>
      </c>
      <c r="AX159" s="13" t="s">
        <v>80</v>
      </c>
      <c r="AY159" s="259" t="s">
        <v>241</v>
      </c>
    </row>
    <row r="160" s="13" customFormat="1">
      <c r="A160" s="13"/>
      <c r="B160" s="249"/>
      <c r="C160" s="250"/>
      <c r="D160" s="242" t="s">
        <v>259</v>
      </c>
      <c r="E160" s="251" t="s">
        <v>1</v>
      </c>
      <c r="F160" s="252" t="s">
        <v>292</v>
      </c>
      <c r="G160" s="250"/>
      <c r="H160" s="253">
        <v>21.600000000000001</v>
      </c>
      <c r="I160" s="254"/>
      <c r="J160" s="250"/>
      <c r="K160" s="250"/>
      <c r="L160" s="255"/>
      <c r="M160" s="256"/>
      <c r="N160" s="257"/>
      <c r="O160" s="257"/>
      <c r="P160" s="257"/>
      <c r="Q160" s="257"/>
      <c r="R160" s="257"/>
      <c r="S160" s="257"/>
      <c r="T160" s="258"/>
      <c r="U160" s="13"/>
      <c r="V160" s="13"/>
      <c r="W160" s="13"/>
      <c r="X160" s="13"/>
      <c r="Y160" s="13"/>
      <c r="Z160" s="13"/>
      <c r="AA160" s="13"/>
      <c r="AB160" s="13"/>
      <c r="AC160" s="13"/>
      <c r="AD160" s="13"/>
      <c r="AE160" s="13"/>
      <c r="AT160" s="259" t="s">
        <v>259</v>
      </c>
      <c r="AU160" s="259" t="s">
        <v>88</v>
      </c>
      <c r="AV160" s="13" t="s">
        <v>88</v>
      </c>
      <c r="AW160" s="13" t="s">
        <v>36</v>
      </c>
      <c r="AX160" s="13" t="s">
        <v>80</v>
      </c>
      <c r="AY160" s="259" t="s">
        <v>241</v>
      </c>
    </row>
    <row r="161" s="14" customFormat="1">
      <c r="A161" s="14"/>
      <c r="B161" s="260"/>
      <c r="C161" s="261"/>
      <c r="D161" s="242" t="s">
        <v>259</v>
      </c>
      <c r="E161" s="262" t="s">
        <v>1</v>
      </c>
      <c r="F161" s="263" t="s">
        <v>261</v>
      </c>
      <c r="G161" s="261"/>
      <c r="H161" s="264">
        <v>97.199999999999989</v>
      </c>
      <c r="I161" s="265"/>
      <c r="J161" s="261"/>
      <c r="K161" s="261"/>
      <c r="L161" s="266"/>
      <c r="M161" s="267"/>
      <c r="N161" s="268"/>
      <c r="O161" s="268"/>
      <c r="P161" s="268"/>
      <c r="Q161" s="268"/>
      <c r="R161" s="268"/>
      <c r="S161" s="268"/>
      <c r="T161" s="269"/>
      <c r="U161" s="14"/>
      <c r="V161" s="14"/>
      <c r="W161" s="14"/>
      <c r="X161" s="14"/>
      <c r="Y161" s="14"/>
      <c r="Z161" s="14"/>
      <c r="AA161" s="14"/>
      <c r="AB161" s="14"/>
      <c r="AC161" s="14"/>
      <c r="AD161" s="14"/>
      <c r="AE161" s="14"/>
      <c r="AT161" s="270" t="s">
        <v>259</v>
      </c>
      <c r="AU161" s="270" t="s">
        <v>88</v>
      </c>
      <c r="AV161" s="14" t="s">
        <v>175</v>
      </c>
      <c r="AW161" s="14" t="s">
        <v>36</v>
      </c>
      <c r="AX161" s="14" t="s">
        <v>14</v>
      </c>
      <c r="AY161" s="270" t="s">
        <v>241</v>
      </c>
    </row>
    <row r="162" s="2" customFormat="1" ht="24.15" customHeight="1">
      <c r="A162" s="39"/>
      <c r="B162" s="40"/>
      <c r="C162" s="229" t="s">
        <v>293</v>
      </c>
      <c r="D162" s="229" t="s">
        <v>243</v>
      </c>
      <c r="E162" s="230" t="s">
        <v>294</v>
      </c>
      <c r="F162" s="231" t="s">
        <v>295</v>
      </c>
      <c r="G162" s="232" t="s">
        <v>296</v>
      </c>
      <c r="H162" s="233">
        <v>0.5</v>
      </c>
      <c r="I162" s="234"/>
      <c r="J162" s="235">
        <f>ROUND(I162*H162,2)</f>
        <v>0</v>
      </c>
      <c r="K162" s="231" t="s">
        <v>247</v>
      </c>
      <c r="L162" s="45"/>
      <c r="M162" s="236" t="s">
        <v>1</v>
      </c>
      <c r="N162" s="237" t="s">
        <v>45</v>
      </c>
      <c r="O162" s="92"/>
      <c r="P162" s="238">
        <f>O162*H162</f>
        <v>0</v>
      </c>
      <c r="Q162" s="238">
        <v>0.0012800000000000001</v>
      </c>
      <c r="R162" s="238">
        <f>Q162*H162</f>
        <v>0.00064000000000000005</v>
      </c>
      <c r="S162" s="238">
        <v>0.021000000000000001</v>
      </c>
      <c r="T162" s="239">
        <f>S162*H162</f>
        <v>0.010500000000000001</v>
      </c>
      <c r="U162" s="39"/>
      <c r="V162" s="39"/>
      <c r="W162" s="39"/>
      <c r="X162" s="39"/>
      <c r="Y162" s="39"/>
      <c r="Z162" s="39"/>
      <c r="AA162" s="39"/>
      <c r="AB162" s="39"/>
      <c r="AC162" s="39"/>
      <c r="AD162" s="39"/>
      <c r="AE162" s="39"/>
      <c r="AR162" s="240" t="s">
        <v>175</v>
      </c>
      <c r="AT162" s="240" t="s">
        <v>243</v>
      </c>
      <c r="AU162" s="240" t="s">
        <v>88</v>
      </c>
      <c r="AY162" s="18" t="s">
        <v>241</v>
      </c>
      <c r="BE162" s="241">
        <f>IF(N162="základní",J162,0)</f>
        <v>0</v>
      </c>
      <c r="BF162" s="241">
        <f>IF(N162="snížená",J162,0)</f>
        <v>0</v>
      </c>
      <c r="BG162" s="241">
        <f>IF(N162="zákl. přenesená",J162,0)</f>
        <v>0</v>
      </c>
      <c r="BH162" s="241">
        <f>IF(N162="sníž. přenesená",J162,0)</f>
        <v>0</v>
      </c>
      <c r="BI162" s="241">
        <f>IF(N162="nulová",J162,0)</f>
        <v>0</v>
      </c>
      <c r="BJ162" s="18" t="s">
        <v>14</v>
      </c>
      <c r="BK162" s="241">
        <f>ROUND(I162*H162,2)</f>
        <v>0</v>
      </c>
      <c r="BL162" s="18" t="s">
        <v>175</v>
      </c>
      <c r="BM162" s="240" t="s">
        <v>297</v>
      </c>
    </row>
    <row r="163" s="2" customFormat="1">
      <c r="A163" s="39"/>
      <c r="B163" s="40"/>
      <c r="C163" s="41"/>
      <c r="D163" s="242" t="s">
        <v>249</v>
      </c>
      <c r="E163" s="41"/>
      <c r="F163" s="243" t="s">
        <v>298</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249</v>
      </c>
      <c r="AU163" s="18" t="s">
        <v>88</v>
      </c>
    </row>
    <row r="164" s="2" customFormat="1">
      <c r="A164" s="39"/>
      <c r="B164" s="40"/>
      <c r="C164" s="41"/>
      <c r="D164" s="247" t="s">
        <v>251</v>
      </c>
      <c r="E164" s="41"/>
      <c r="F164" s="248" t="s">
        <v>299</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251</v>
      </c>
      <c r="AU164" s="18" t="s">
        <v>88</v>
      </c>
    </row>
    <row r="165" s="2" customFormat="1" ht="24.15" customHeight="1">
      <c r="A165" s="39"/>
      <c r="B165" s="40"/>
      <c r="C165" s="229" t="s">
        <v>300</v>
      </c>
      <c r="D165" s="229" t="s">
        <v>243</v>
      </c>
      <c r="E165" s="230" t="s">
        <v>301</v>
      </c>
      <c r="F165" s="231" t="s">
        <v>302</v>
      </c>
      <c r="G165" s="232" t="s">
        <v>303</v>
      </c>
      <c r="H165" s="233">
        <v>1</v>
      </c>
      <c r="I165" s="234"/>
      <c r="J165" s="235">
        <f>ROUND(I165*H165,2)</f>
        <v>0</v>
      </c>
      <c r="K165" s="231" t="s">
        <v>1</v>
      </c>
      <c r="L165" s="45"/>
      <c r="M165" s="236" t="s">
        <v>1</v>
      </c>
      <c r="N165" s="237" t="s">
        <v>45</v>
      </c>
      <c r="O165" s="92"/>
      <c r="P165" s="238">
        <f>O165*H165</f>
        <v>0</v>
      </c>
      <c r="Q165" s="238">
        <v>0.023</v>
      </c>
      <c r="R165" s="238">
        <f>Q165*H165</f>
        <v>0.023</v>
      </c>
      <c r="S165" s="238">
        <v>0</v>
      </c>
      <c r="T165" s="239">
        <f>S165*H165</f>
        <v>0</v>
      </c>
      <c r="U165" s="39"/>
      <c r="V165" s="39"/>
      <c r="W165" s="39"/>
      <c r="X165" s="39"/>
      <c r="Y165" s="39"/>
      <c r="Z165" s="39"/>
      <c r="AA165" s="39"/>
      <c r="AB165" s="39"/>
      <c r="AC165" s="39"/>
      <c r="AD165" s="39"/>
      <c r="AE165" s="39"/>
      <c r="AR165" s="240" t="s">
        <v>175</v>
      </c>
      <c r="AT165" s="240" t="s">
        <v>243</v>
      </c>
      <c r="AU165" s="240" t="s">
        <v>88</v>
      </c>
      <c r="AY165" s="18" t="s">
        <v>241</v>
      </c>
      <c r="BE165" s="241">
        <f>IF(N165="základní",J165,0)</f>
        <v>0</v>
      </c>
      <c r="BF165" s="241">
        <f>IF(N165="snížená",J165,0)</f>
        <v>0</v>
      </c>
      <c r="BG165" s="241">
        <f>IF(N165="zákl. přenesená",J165,0)</f>
        <v>0</v>
      </c>
      <c r="BH165" s="241">
        <f>IF(N165="sníž. přenesená",J165,0)</f>
        <v>0</v>
      </c>
      <c r="BI165" s="241">
        <f>IF(N165="nulová",J165,0)</f>
        <v>0</v>
      </c>
      <c r="BJ165" s="18" t="s">
        <v>14</v>
      </c>
      <c r="BK165" s="241">
        <f>ROUND(I165*H165,2)</f>
        <v>0</v>
      </c>
      <c r="BL165" s="18" t="s">
        <v>175</v>
      </c>
      <c r="BM165" s="240" t="s">
        <v>304</v>
      </c>
    </row>
    <row r="166" s="2" customFormat="1">
      <c r="A166" s="39"/>
      <c r="B166" s="40"/>
      <c r="C166" s="41"/>
      <c r="D166" s="242" t="s">
        <v>249</v>
      </c>
      <c r="E166" s="41"/>
      <c r="F166" s="243" t="s">
        <v>302</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249</v>
      </c>
      <c r="AU166" s="18" t="s">
        <v>88</v>
      </c>
    </row>
    <row r="167" s="2" customFormat="1" ht="16.5" customHeight="1">
      <c r="A167" s="39"/>
      <c r="B167" s="40"/>
      <c r="C167" s="229" t="s">
        <v>281</v>
      </c>
      <c r="D167" s="229" t="s">
        <v>243</v>
      </c>
      <c r="E167" s="230" t="s">
        <v>305</v>
      </c>
      <c r="F167" s="231" t="s">
        <v>306</v>
      </c>
      <c r="G167" s="232" t="s">
        <v>307</v>
      </c>
      <c r="H167" s="233">
        <v>1</v>
      </c>
      <c r="I167" s="234"/>
      <c r="J167" s="235">
        <f>ROUND(I167*H167,2)</f>
        <v>0</v>
      </c>
      <c r="K167" s="231" t="s">
        <v>1</v>
      </c>
      <c r="L167" s="45"/>
      <c r="M167" s="236" t="s">
        <v>1</v>
      </c>
      <c r="N167" s="237" t="s">
        <v>45</v>
      </c>
      <c r="O167" s="92"/>
      <c r="P167" s="238">
        <f>O167*H167</f>
        <v>0</v>
      </c>
      <c r="Q167" s="238">
        <v>0.037999999999999999</v>
      </c>
      <c r="R167" s="238">
        <f>Q167*H167</f>
        <v>0.037999999999999999</v>
      </c>
      <c r="S167" s="238">
        <v>0</v>
      </c>
      <c r="T167" s="239">
        <f>S167*H167</f>
        <v>0</v>
      </c>
      <c r="U167" s="39"/>
      <c r="V167" s="39"/>
      <c r="W167" s="39"/>
      <c r="X167" s="39"/>
      <c r="Y167" s="39"/>
      <c r="Z167" s="39"/>
      <c r="AA167" s="39"/>
      <c r="AB167" s="39"/>
      <c r="AC167" s="39"/>
      <c r="AD167" s="39"/>
      <c r="AE167" s="39"/>
      <c r="AR167" s="240" t="s">
        <v>175</v>
      </c>
      <c r="AT167" s="240" t="s">
        <v>243</v>
      </c>
      <c r="AU167" s="240" t="s">
        <v>88</v>
      </c>
      <c r="AY167" s="18" t="s">
        <v>241</v>
      </c>
      <c r="BE167" s="241">
        <f>IF(N167="základní",J167,0)</f>
        <v>0</v>
      </c>
      <c r="BF167" s="241">
        <f>IF(N167="snížená",J167,0)</f>
        <v>0</v>
      </c>
      <c r="BG167" s="241">
        <f>IF(N167="zákl. přenesená",J167,0)</f>
        <v>0</v>
      </c>
      <c r="BH167" s="241">
        <f>IF(N167="sníž. přenesená",J167,0)</f>
        <v>0</v>
      </c>
      <c r="BI167" s="241">
        <f>IF(N167="nulová",J167,0)</f>
        <v>0</v>
      </c>
      <c r="BJ167" s="18" t="s">
        <v>14</v>
      </c>
      <c r="BK167" s="241">
        <f>ROUND(I167*H167,2)</f>
        <v>0</v>
      </c>
      <c r="BL167" s="18" t="s">
        <v>175</v>
      </c>
      <c r="BM167" s="240" t="s">
        <v>308</v>
      </c>
    </row>
    <row r="168" s="2" customFormat="1">
      <c r="A168" s="39"/>
      <c r="B168" s="40"/>
      <c r="C168" s="41"/>
      <c r="D168" s="242" t="s">
        <v>249</v>
      </c>
      <c r="E168" s="41"/>
      <c r="F168" s="243" t="s">
        <v>306</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249</v>
      </c>
      <c r="AU168" s="18" t="s">
        <v>88</v>
      </c>
    </row>
    <row r="169" s="2" customFormat="1" ht="16.5" customHeight="1">
      <c r="A169" s="39"/>
      <c r="B169" s="40"/>
      <c r="C169" s="229" t="s">
        <v>309</v>
      </c>
      <c r="D169" s="229" t="s">
        <v>243</v>
      </c>
      <c r="E169" s="230" t="s">
        <v>310</v>
      </c>
      <c r="F169" s="231" t="s">
        <v>311</v>
      </c>
      <c r="G169" s="232" t="s">
        <v>303</v>
      </c>
      <c r="H169" s="233">
        <v>3</v>
      </c>
      <c r="I169" s="234"/>
      <c r="J169" s="235">
        <f>ROUND(I169*H169,2)</f>
        <v>0</v>
      </c>
      <c r="K169" s="231" t="s">
        <v>1</v>
      </c>
      <c r="L169" s="45"/>
      <c r="M169" s="236" t="s">
        <v>1</v>
      </c>
      <c r="N169" s="237" t="s">
        <v>45</v>
      </c>
      <c r="O169" s="92"/>
      <c r="P169" s="238">
        <f>O169*H169</f>
        <v>0</v>
      </c>
      <c r="Q169" s="238">
        <v>0.098500000000000004</v>
      </c>
      <c r="R169" s="238">
        <f>Q169*H169</f>
        <v>0.29549999999999998</v>
      </c>
      <c r="S169" s="238">
        <v>0</v>
      </c>
      <c r="T169" s="239">
        <f>S169*H169</f>
        <v>0</v>
      </c>
      <c r="U169" s="39"/>
      <c r="V169" s="39"/>
      <c r="W169" s="39"/>
      <c r="X169" s="39"/>
      <c r="Y169" s="39"/>
      <c r="Z169" s="39"/>
      <c r="AA169" s="39"/>
      <c r="AB169" s="39"/>
      <c r="AC169" s="39"/>
      <c r="AD169" s="39"/>
      <c r="AE169" s="39"/>
      <c r="AR169" s="240" t="s">
        <v>175</v>
      </c>
      <c r="AT169" s="240" t="s">
        <v>243</v>
      </c>
      <c r="AU169" s="240" t="s">
        <v>88</v>
      </c>
      <c r="AY169" s="18" t="s">
        <v>241</v>
      </c>
      <c r="BE169" s="241">
        <f>IF(N169="základní",J169,0)</f>
        <v>0</v>
      </c>
      <c r="BF169" s="241">
        <f>IF(N169="snížená",J169,0)</f>
        <v>0</v>
      </c>
      <c r="BG169" s="241">
        <f>IF(N169="zákl. přenesená",J169,0)</f>
        <v>0</v>
      </c>
      <c r="BH169" s="241">
        <f>IF(N169="sníž. přenesená",J169,0)</f>
        <v>0</v>
      </c>
      <c r="BI169" s="241">
        <f>IF(N169="nulová",J169,0)</f>
        <v>0</v>
      </c>
      <c r="BJ169" s="18" t="s">
        <v>14</v>
      </c>
      <c r="BK169" s="241">
        <f>ROUND(I169*H169,2)</f>
        <v>0</v>
      </c>
      <c r="BL169" s="18" t="s">
        <v>175</v>
      </c>
      <c r="BM169" s="240" t="s">
        <v>312</v>
      </c>
    </row>
    <row r="170" s="2" customFormat="1">
      <c r="A170" s="39"/>
      <c r="B170" s="40"/>
      <c r="C170" s="41"/>
      <c r="D170" s="242" t="s">
        <v>249</v>
      </c>
      <c r="E170" s="41"/>
      <c r="F170" s="243" t="s">
        <v>311</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249</v>
      </c>
      <c r="AU170" s="18" t="s">
        <v>88</v>
      </c>
    </row>
    <row r="171" s="2" customFormat="1" ht="16.5" customHeight="1">
      <c r="A171" s="39"/>
      <c r="B171" s="40"/>
      <c r="C171" s="229" t="s">
        <v>313</v>
      </c>
      <c r="D171" s="229" t="s">
        <v>243</v>
      </c>
      <c r="E171" s="230" t="s">
        <v>314</v>
      </c>
      <c r="F171" s="231" t="s">
        <v>315</v>
      </c>
      <c r="G171" s="232" t="s">
        <v>303</v>
      </c>
      <c r="H171" s="233">
        <v>1</v>
      </c>
      <c r="I171" s="234"/>
      <c r="J171" s="235">
        <f>ROUND(I171*H171,2)</f>
        <v>0</v>
      </c>
      <c r="K171" s="231" t="s">
        <v>1</v>
      </c>
      <c r="L171" s="45"/>
      <c r="M171" s="236" t="s">
        <v>1</v>
      </c>
      <c r="N171" s="237" t="s">
        <v>45</v>
      </c>
      <c r="O171" s="92"/>
      <c r="P171" s="238">
        <f>O171*H171</f>
        <v>0</v>
      </c>
      <c r="Q171" s="238">
        <v>0.14699999999999999</v>
      </c>
      <c r="R171" s="238">
        <f>Q171*H171</f>
        <v>0.14699999999999999</v>
      </c>
      <c r="S171" s="238">
        <v>0</v>
      </c>
      <c r="T171" s="239">
        <f>S171*H171</f>
        <v>0</v>
      </c>
      <c r="U171" s="39"/>
      <c r="V171" s="39"/>
      <c r="W171" s="39"/>
      <c r="X171" s="39"/>
      <c r="Y171" s="39"/>
      <c r="Z171" s="39"/>
      <c r="AA171" s="39"/>
      <c r="AB171" s="39"/>
      <c r="AC171" s="39"/>
      <c r="AD171" s="39"/>
      <c r="AE171" s="39"/>
      <c r="AR171" s="240" t="s">
        <v>175</v>
      </c>
      <c r="AT171" s="240" t="s">
        <v>243</v>
      </c>
      <c r="AU171" s="240" t="s">
        <v>88</v>
      </c>
      <c r="AY171" s="18" t="s">
        <v>241</v>
      </c>
      <c r="BE171" s="241">
        <f>IF(N171="základní",J171,0)</f>
        <v>0</v>
      </c>
      <c r="BF171" s="241">
        <f>IF(N171="snížená",J171,0)</f>
        <v>0</v>
      </c>
      <c r="BG171" s="241">
        <f>IF(N171="zákl. přenesená",J171,0)</f>
        <v>0</v>
      </c>
      <c r="BH171" s="241">
        <f>IF(N171="sníž. přenesená",J171,0)</f>
        <v>0</v>
      </c>
      <c r="BI171" s="241">
        <f>IF(N171="nulová",J171,0)</f>
        <v>0</v>
      </c>
      <c r="BJ171" s="18" t="s">
        <v>14</v>
      </c>
      <c r="BK171" s="241">
        <f>ROUND(I171*H171,2)</f>
        <v>0</v>
      </c>
      <c r="BL171" s="18" t="s">
        <v>175</v>
      </c>
      <c r="BM171" s="240" t="s">
        <v>316</v>
      </c>
    </row>
    <row r="172" s="2" customFormat="1">
      <c r="A172" s="39"/>
      <c r="B172" s="40"/>
      <c r="C172" s="41"/>
      <c r="D172" s="242" t="s">
        <v>249</v>
      </c>
      <c r="E172" s="41"/>
      <c r="F172" s="243" t="s">
        <v>311</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249</v>
      </c>
      <c r="AU172" s="18" t="s">
        <v>88</v>
      </c>
    </row>
    <row r="173" s="2" customFormat="1" ht="24.15" customHeight="1">
      <c r="A173" s="39"/>
      <c r="B173" s="40"/>
      <c r="C173" s="229" t="s">
        <v>317</v>
      </c>
      <c r="D173" s="229" t="s">
        <v>243</v>
      </c>
      <c r="E173" s="230" t="s">
        <v>318</v>
      </c>
      <c r="F173" s="231" t="s">
        <v>319</v>
      </c>
      <c r="G173" s="232" t="s">
        <v>246</v>
      </c>
      <c r="H173" s="233">
        <v>25.199999999999999</v>
      </c>
      <c r="I173" s="234"/>
      <c r="J173" s="235">
        <f>ROUND(I173*H173,2)</f>
        <v>0</v>
      </c>
      <c r="K173" s="231" t="s">
        <v>247</v>
      </c>
      <c r="L173" s="45"/>
      <c r="M173" s="236" t="s">
        <v>1</v>
      </c>
      <c r="N173" s="237" t="s">
        <v>45</v>
      </c>
      <c r="O173" s="92"/>
      <c r="P173" s="238">
        <f>O173*H173</f>
        <v>0</v>
      </c>
      <c r="Q173" s="238">
        <v>0</v>
      </c>
      <c r="R173" s="238">
        <f>Q173*H173</f>
        <v>0</v>
      </c>
      <c r="S173" s="238">
        <v>0.066000000000000003</v>
      </c>
      <c r="T173" s="239">
        <f>S173*H173</f>
        <v>1.6632</v>
      </c>
      <c r="U173" s="39"/>
      <c r="V173" s="39"/>
      <c r="W173" s="39"/>
      <c r="X173" s="39"/>
      <c r="Y173" s="39"/>
      <c r="Z173" s="39"/>
      <c r="AA173" s="39"/>
      <c r="AB173" s="39"/>
      <c r="AC173" s="39"/>
      <c r="AD173" s="39"/>
      <c r="AE173" s="39"/>
      <c r="AR173" s="240" t="s">
        <v>175</v>
      </c>
      <c r="AT173" s="240" t="s">
        <v>243</v>
      </c>
      <c r="AU173" s="240" t="s">
        <v>88</v>
      </c>
      <c r="AY173" s="18" t="s">
        <v>241</v>
      </c>
      <c r="BE173" s="241">
        <f>IF(N173="základní",J173,0)</f>
        <v>0</v>
      </c>
      <c r="BF173" s="241">
        <f>IF(N173="snížená",J173,0)</f>
        <v>0</v>
      </c>
      <c r="BG173" s="241">
        <f>IF(N173="zákl. přenesená",J173,0)</f>
        <v>0</v>
      </c>
      <c r="BH173" s="241">
        <f>IF(N173="sníž. přenesená",J173,0)</f>
        <v>0</v>
      </c>
      <c r="BI173" s="241">
        <f>IF(N173="nulová",J173,0)</f>
        <v>0</v>
      </c>
      <c r="BJ173" s="18" t="s">
        <v>14</v>
      </c>
      <c r="BK173" s="241">
        <f>ROUND(I173*H173,2)</f>
        <v>0</v>
      </c>
      <c r="BL173" s="18" t="s">
        <v>175</v>
      </c>
      <c r="BM173" s="240" t="s">
        <v>320</v>
      </c>
    </row>
    <row r="174" s="2" customFormat="1">
      <c r="A174" s="39"/>
      <c r="B174" s="40"/>
      <c r="C174" s="41"/>
      <c r="D174" s="242" t="s">
        <v>249</v>
      </c>
      <c r="E174" s="41"/>
      <c r="F174" s="243" t="s">
        <v>321</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249</v>
      </c>
      <c r="AU174" s="18" t="s">
        <v>88</v>
      </c>
    </row>
    <row r="175" s="2" customFormat="1">
      <c r="A175" s="39"/>
      <c r="B175" s="40"/>
      <c r="C175" s="41"/>
      <c r="D175" s="247" t="s">
        <v>251</v>
      </c>
      <c r="E175" s="41"/>
      <c r="F175" s="248" t="s">
        <v>322</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251</v>
      </c>
      <c r="AU175" s="18" t="s">
        <v>88</v>
      </c>
    </row>
    <row r="176" s="13" customFormat="1">
      <c r="A176" s="13"/>
      <c r="B176" s="249"/>
      <c r="C176" s="250"/>
      <c r="D176" s="242" t="s">
        <v>259</v>
      </c>
      <c r="E176" s="251" t="s">
        <v>1</v>
      </c>
      <c r="F176" s="252" t="s">
        <v>323</v>
      </c>
      <c r="G176" s="250"/>
      <c r="H176" s="253">
        <v>18</v>
      </c>
      <c r="I176" s="254"/>
      <c r="J176" s="250"/>
      <c r="K176" s="250"/>
      <c r="L176" s="255"/>
      <c r="M176" s="256"/>
      <c r="N176" s="257"/>
      <c r="O176" s="257"/>
      <c r="P176" s="257"/>
      <c r="Q176" s="257"/>
      <c r="R176" s="257"/>
      <c r="S176" s="257"/>
      <c r="T176" s="258"/>
      <c r="U176" s="13"/>
      <c r="V176" s="13"/>
      <c r="W176" s="13"/>
      <c r="X176" s="13"/>
      <c r="Y176" s="13"/>
      <c r="Z176" s="13"/>
      <c r="AA176" s="13"/>
      <c r="AB176" s="13"/>
      <c r="AC176" s="13"/>
      <c r="AD176" s="13"/>
      <c r="AE176" s="13"/>
      <c r="AT176" s="259" t="s">
        <v>259</v>
      </c>
      <c r="AU176" s="259" t="s">
        <v>88</v>
      </c>
      <c r="AV176" s="13" t="s">
        <v>88</v>
      </c>
      <c r="AW176" s="13" t="s">
        <v>36</v>
      </c>
      <c r="AX176" s="13" t="s">
        <v>80</v>
      </c>
      <c r="AY176" s="259" t="s">
        <v>241</v>
      </c>
    </row>
    <row r="177" s="13" customFormat="1">
      <c r="A177" s="13"/>
      <c r="B177" s="249"/>
      <c r="C177" s="250"/>
      <c r="D177" s="242" t="s">
        <v>259</v>
      </c>
      <c r="E177" s="251" t="s">
        <v>1</v>
      </c>
      <c r="F177" s="252" t="s">
        <v>324</v>
      </c>
      <c r="G177" s="250"/>
      <c r="H177" s="253">
        <v>7.2000000000000002</v>
      </c>
      <c r="I177" s="254"/>
      <c r="J177" s="250"/>
      <c r="K177" s="250"/>
      <c r="L177" s="255"/>
      <c r="M177" s="256"/>
      <c r="N177" s="257"/>
      <c r="O177" s="257"/>
      <c r="P177" s="257"/>
      <c r="Q177" s="257"/>
      <c r="R177" s="257"/>
      <c r="S177" s="257"/>
      <c r="T177" s="258"/>
      <c r="U177" s="13"/>
      <c r="V177" s="13"/>
      <c r="W177" s="13"/>
      <c r="X177" s="13"/>
      <c r="Y177" s="13"/>
      <c r="Z177" s="13"/>
      <c r="AA177" s="13"/>
      <c r="AB177" s="13"/>
      <c r="AC177" s="13"/>
      <c r="AD177" s="13"/>
      <c r="AE177" s="13"/>
      <c r="AT177" s="259" t="s">
        <v>259</v>
      </c>
      <c r="AU177" s="259" t="s">
        <v>88</v>
      </c>
      <c r="AV177" s="13" t="s">
        <v>88</v>
      </c>
      <c r="AW177" s="13" t="s">
        <v>36</v>
      </c>
      <c r="AX177" s="13" t="s">
        <v>80</v>
      </c>
      <c r="AY177" s="259" t="s">
        <v>241</v>
      </c>
    </row>
    <row r="178" s="14" customFormat="1">
      <c r="A178" s="14"/>
      <c r="B178" s="260"/>
      <c r="C178" s="261"/>
      <c r="D178" s="242" t="s">
        <v>259</v>
      </c>
      <c r="E178" s="262" t="s">
        <v>1</v>
      </c>
      <c r="F178" s="263" t="s">
        <v>261</v>
      </c>
      <c r="G178" s="261"/>
      <c r="H178" s="264">
        <v>25.199999999999999</v>
      </c>
      <c r="I178" s="265"/>
      <c r="J178" s="261"/>
      <c r="K178" s="261"/>
      <c r="L178" s="266"/>
      <c r="M178" s="267"/>
      <c r="N178" s="268"/>
      <c r="O178" s="268"/>
      <c r="P178" s="268"/>
      <c r="Q178" s="268"/>
      <c r="R178" s="268"/>
      <c r="S178" s="268"/>
      <c r="T178" s="269"/>
      <c r="U178" s="14"/>
      <c r="V178" s="14"/>
      <c r="W178" s="14"/>
      <c r="X178" s="14"/>
      <c r="Y178" s="14"/>
      <c r="Z178" s="14"/>
      <c r="AA178" s="14"/>
      <c r="AB178" s="14"/>
      <c r="AC178" s="14"/>
      <c r="AD178" s="14"/>
      <c r="AE178" s="14"/>
      <c r="AT178" s="270" t="s">
        <v>259</v>
      </c>
      <c r="AU178" s="270" t="s">
        <v>88</v>
      </c>
      <c r="AV178" s="14" t="s">
        <v>175</v>
      </c>
      <c r="AW178" s="14" t="s">
        <v>36</v>
      </c>
      <c r="AX178" s="14" t="s">
        <v>14</v>
      </c>
      <c r="AY178" s="270" t="s">
        <v>241</v>
      </c>
    </row>
    <row r="179" s="2" customFormat="1" ht="24.15" customHeight="1">
      <c r="A179" s="39"/>
      <c r="B179" s="40"/>
      <c r="C179" s="229" t="s">
        <v>325</v>
      </c>
      <c r="D179" s="229" t="s">
        <v>243</v>
      </c>
      <c r="E179" s="230" t="s">
        <v>326</v>
      </c>
      <c r="F179" s="231" t="s">
        <v>327</v>
      </c>
      <c r="G179" s="232" t="s">
        <v>246</v>
      </c>
      <c r="H179" s="233">
        <v>3.6000000000000001</v>
      </c>
      <c r="I179" s="234"/>
      <c r="J179" s="235">
        <f>ROUND(I179*H179,2)</f>
        <v>0</v>
      </c>
      <c r="K179" s="231" t="s">
        <v>247</v>
      </c>
      <c r="L179" s="45"/>
      <c r="M179" s="236" t="s">
        <v>1</v>
      </c>
      <c r="N179" s="237" t="s">
        <v>45</v>
      </c>
      <c r="O179" s="92"/>
      <c r="P179" s="238">
        <f>O179*H179</f>
        <v>0</v>
      </c>
      <c r="Q179" s="238">
        <v>0</v>
      </c>
      <c r="R179" s="238">
        <f>Q179*H179</f>
        <v>0</v>
      </c>
      <c r="S179" s="238">
        <v>0.066000000000000003</v>
      </c>
      <c r="T179" s="239">
        <f>S179*H179</f>
        <v>0.23760000000000001</v>
      </c>
      <c r="U179" s="39"/>
      <c r="V179" s="39"/>
      <c r="W179" s="39"/>
      <c r="X179" s="39"/>
      <c r="Y179" s="39"/>
      <c r="Z179" s="39"/>
      <c r="AA179" s="39"/>
      <c r="AB179" s="39"/>
      <c r="AC179" s="39"/>
      <c r="AD179" s="39"/>
      <c r="AE179" s="39"/>
      <c r="AR179" s="240" t="s">
        <v>175</v>
      </c>
      <c r="AT179" s="240" t="s">
        <v>243</v>
      </c>
      <c r="AU179" s="240" t="s">
        <v>88</v>
      </c>
      <c r="AY179" s="18" t="s">
        <v>241</v>
      </c>
      <c r="BE179" s="241">
        <f>IF(N179="základní",J179,0)</f>
        <v>0</v>
      </c>
      <c r="BF179" s="241">
        <f>IF(N179="snížená",J179,0)</f>
        <v>0</v>
      </c>
      <c r="BG179" s="241">
        <f>IF(N179="zákl. přenesená",J179,0)</f>
        <v>0</v>
      </c>
      <c r="BH179" s="241">
        <f>IF(N179="sníž. přenesená",J179,0)</f>
        <v>0</v>
      </c>
      <c r="BI179" s="241">
        <f>IF(N179="nulová",J179,0)</f>
        <v>0</v>
      </c>
      <c r="BJ179" s="18" t="s">
        <v>14</v>
      </c>
      <c r="BK179" s="241">
        <f>ROUND(I179*H179,2)</f>
        <v>0</v>
      </c>
      <c r="BL179" s="18" t="s">
        <v>175</v>
      </c>
      <c r="BM179" s="240" t="s">
        <v>328</v>
      </c>
    </row>
    <row r="180" s="2" customFormat="1">
      <c r="A180" s="39"/>
      <c r="B180" s="40"/>
      <c r="C180" s="41"/>
      <c r="D180" s="242" t="s">
        <v>249</v>
      </c>
      <c r="E180" s="41"/>
      <c r="F180" s="243" t="s">
        <v>329</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249</v>
      </c>
      <c r="AU180" s="18" t="s">
        <v>88</v>
      </c>
    </row>
    <row r="181" s="2" customFormat="1">
      <c r="A181" s="39"/>
      <c r="B181" s="40"/>
      <c r="C181" s="41"/>
      <c r="D181" s="247" t="s">
        <v>251</v>
      </c>
      <c r="E181" s="41"/>
      <c r="F181" s="248" t="s">
        <v>330</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251</v>
      </c>
      <c r="AU181" s="18" t="s">
        <v>88</v>
      </c>
    </row>
    <row r="182" s="13" customFormat="1">
      <c r="A182" s="13"/>
      <c r="B182" s="249"/>
      <c r="C182" s="250"/>
      <c r="D182" s="242" t="s">
        <v>259</v>
      </c>
      <c r="E182" s="251" t="s">
        <v>1</v>
      </c>
      <c r="F182" s="252" t="s">
        <v>331</v>
      </c>
      <c r="G182" s="250"/>
      <c r="H182" s="253">
        <v>3.6000000000000001</v>
      </c>
      <c r="I182" s="254"/>
      <c r="J182" s="250"/>
      <c r="K182" s="250"/>
      <c r="L182" s="255"/>
      <c r="M182" s="256"/>
      <c r="N182" s="257"/>
      <c r="O182" s="257"/>
      <c r="P182" s="257"/>
      <c r="Q182" s="257"/>
      <c r="R182" s="257"/>
      <c r="S182" s="257"/>
      <c r="T182" s="258"/>
      <c r="U182" s="13"/>
      <c r="V182" s="13"/>
      <c r="W182" s="13"/>
      <c r="X182" s="13"/>
      <c r="Y182" s="13"/>
      <c r="Z182" s="13"/>
      <c r="AA182" s="13"/>
      <c r="AB182" s="13"/>
      <c r="AC182" s="13"/>
      <c r="AD182" s="13"/>
      <c r="AE182" s="13"/>
      <c r="AT182" s="259" t="s">
        <v>259</v>
      </c>
      <c r="AU182" s="259" t="s">
        <v>88</v>
      </c>
      <c r="AV182" s="13" t="s">
        <v>88</v>
      </c>
      <c r="AW182" s="13" t="s">
        <v>36</v>
      </c>
      <c r="AX182" s="13" t="s">
        <v>80</v>
      </c>
      <c r="AY182" s="259" t="s">
        <v>241</v>
      </c>
    </row>
    <row r="183" s="14" customFormat="1">
      <c r="A183" s="14"/>
      <c r="B183" s="260"/>
      <c r="C183" s="261"/>
      <c r="D183" s="242" t="s">
        <v>259</v>
      </c>
      <c r="E183" s="262" t="s">
        <v>1</v>
      </c>
      <c r="F183" s="263" t="s">
        <v>261</v>
      </c>
      <c r="G183" s="261"/>
      <c r="H183" s="264">
        <v>3.6000000000000001</v>
      </c>
      <c r="I183" s="265"/>
      <c r="J183" s="261"/>
      <c r="K183" s="261"/>
      <c r="L183" s="266"/>
      <c r="M183" s="267"/>
      <c r="N183" s="268"/>
      <c r="O183" s="268"/>
      <c r="P183" s="268"/>
      <c r="Q183" s="268"/>
      <c r="R183" s="268"/>
      <c r="S183" s="268"/>
      <c r="T183" s="269"/>
      <c r="U183" s="14"/>
      <c r="V183" s="14"/>
      <c r="W183" s="14"/>
      <c r="X183" s="14"/>
      <c r="Y183" s="14"/>
      <c r="Z183" s="14"/>
      <c r="AA183" s="14"/>
      <c r="AB183" s="14"/>
      <c r="AC183" s="14"/>
      <c r="AD183" s="14"/>
      <c r="AE183" s="14"/>
      <c r="AT183" s="270" t="s">
        <v>259</v>
      </c>
      <c r="AU183" s="270" t="s">
        <v>88</v>
      </c>
      <c r="AV183" s="14" t="s">
        <v>175</v>
      </c>
      <c r="AW183" s="14" t="s">
        <v>36</v>
      </c>
      <c r="AX183" s="14" t="s">
        <v>14</v>
      </c>
      <c r="AY183" s="270" t="s">
        <v>241</v>
      </c>
    </row>
    <row r="184" s="2" customFormat="1" ht="24.15" customHeight="1">
      <c r="A184" s="39"/>
      <c r="B184" s="40"/>
      <c r="C184" s="229" t="s">
        <v>332</v>
      </c>
      <c r="D184" s="229" t="s">
        <v>243</v>
      </c>
      <c r="E184" s="230" t="s">
        <v>333</v>
      </c>
      <c r="F184" s="231" t="s">
        <v>334</v>
      </c>
      <c r="G184" s="232" t="s">
        <v>246</v>
      </c>
      <c r="H184" s="233">
        <v>3.6000000000000001</v>
      </c>
      <c r="I184" s="234"/>
      <c r="J184" s="235">
        <f>ROUND(I184*H184,2)</f>
        <v>0</v>
      </c>
      <c r="K184" s="231" t="s">
        <v>247</v>
      </c>
      <c r="L184" s="45"/>
      <c r="M184" s="236" t="s">
        <v>1</v>
      </c>
      <c r="N184" s="237" t="s">
        <v>45</v>
      </c>
      <c r="O184" s="92"/>
      <c r="P184" s="238">
        <f>O184*H184</f>
        <v>0</v>
      </c>
      <c r="Q184" s="238">
        <v>0</v>
      </c>
      <c r="R184" s="238">
        <f>Q184*H184</f>
        <v>0</v>
      </c>
      <c r="S184" s="238">
        <v>0.066000000000000003</v>
      </c>
      <c r="T184" s="239">
        <f>S184*H184</f>
        <v>0.23760000000000001</v>
      </c>
      <c r="U184" s="39"/>
      <c r="V184" s="39"/>
      <c r="W184" s="39"/>
      <c r="X184" s="39"/>
      <c r="Y184" s="39"/>
      <c r="Z184" s="39"/>
      <c r="AA184" s="39"/>
      <c r="AB184" s="39"/>
      <c r="AC184" s="39"/>
      <c r="AD184" s="39"/>
      <c r="AE184" s="39"/>
      <c r="AR184" s="240" t="s">
        <v>175</v>
      </c>
      <c r="AT184" s="240" t="s">
        <v>243</v>
      </c>
      <c r="AU184" s="240" t="s">
        <v>88</v>
      </c>
      <c r="AY184" s="18" t="s">
        <v>241</v>
      </c>
      <c r="BE184" s="241">
        <f>IF(N184="základní",J184,0)</f>
        <v>0</v>
      </c>
      <c r="BF184" s="241">
        <f>IF(N184="snížená",J184,0)</f>
        <v>0</v>
      </c>
      <c r="BG184" s="241">
        <f>IF(N184="zákl. přenesená",J184,0)</f>
        <v>0</v>
      </c>
      <c r="BH184" s="241">
        <f>IF(N184="sníž. přenesená",J184,0)</f>
        <v>0</v>
      </c>
      <c r="BI184" s="241">
        <f>IF(N184="nulová",J184,0)</f>
        <v>0</v>
      </c>
      <c r="BJ184" s="18" t="s">
        <v>14</v>
      </c>
      <c r="BK184" s="241">
        <f>ROUND(I184*H184,2)</f>
        <v>0</v>
      </c>
      <c r="BL184" s="18" t="s">
        <v>175</v>
      </c>
      <c r="BM184" s="240" t="s">
        <v>335</v>
      </c>
    </row>
    <row r="185" s="2" customFormat="1">
      <c r="A185" s="39"/>
      <c r="B185" s="40"/>
      <c r="C185" s="41"/>
      <c r="D185" s="242" t="s">
        <v>249</v>
      </c>
      <c r="E185" s="41"/>
      <c r="F185" s="243" t="s">
        <v>336</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249</v>
      </c>
      <c r="AU185" s="18" t="s">
        <v>88</v>
      </c>
    </row>
    <row r="186" s="2" customFormat="1">
      <c r="A186" s="39"/>
      <c r="B186" s="40"/>
      <c r="C186" s="41"/>
      <c r="D186" s="247" t="s">
        <v>251</v>
      </c>
      <c r="E186" s="41"/>
      <c r="F186" s="248" t="s">
        <v>337</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251</v>
      </c>
      <c r="AU186" s="18" t="s">
        <v>88</v>
      </c>
    </row>
    <row r="187" s="13" customFormat="1">
      <c r="A187" s="13"/>
      <c r="B187" s="249"/>
      <c r="C187" s="250"/>
      <c r="D187" s="242" t="s">
        <v>259</v>
      </c>
      <c r="E187" s="251" t="s">
        <v>1</v>
      </c>
      <c r="F187" s="252" t="s">
        <v>331</v>
      </c>
      <c r="G187" s="250"/>
      <c r="H187" s="253">
        <v>3.6000000000000001</v>
      </c>
      <c r="I187" s="254"/>
      <c r="J187" s="250"/>
      <c r="K187" s="250"/>
      <c r="L187" s="255"/>
      <c r="M187" s="256"/>
      <c r="N187" s="257"/>
      <c r="O187" s="257"/>
      <c r="P187" s="257"/>
      <c r="Q187" s="257"/>
      <c r="R187" s="257"/>
      <c r="S187" s="257"/>
      <c r="T187" s="258"/>
      <c r="U187" s="13"/>
      <c r="V187" s="13"/>
      <c r="W187" s="13"/>
      <c r="X187" s="13"/>
      <c r="Y187" s="13"/>
      <c r="Z187" s="13"/>
      <c r="AA187" s="13"/>
      <c r="AB187" s="13"/>
      <c r="AC187" s="13"/>
      <c r="AD187" s="13"/>
      <c r="AE187" s="13"/>
      <c r="AT187" s="259" t="s">
        <v>259</v>
      </c>
      <c r="AU187" s="259" t="s">
        <v>88</v>
      </c>
      <c r="AV187" s="13" t="s">
        <v>88</v>
      </c>
      <c r="AW187" s="13" t="s">
        <v>36</v>
      </c>
      <c r="AX187" s="13" t="s">
        <v>80</v>
      </c>
      <c r="AY187" s="259" t="s">
        <v>241</v>
      </c>
    </row>
    <row r="188" s="14" customFormat="1">
      <c r="A188" s="14"/>
      <c r="B188" s="260"/>
      <c r="C188" s="261"/>
      <c r="D188" s="242" t="s">
        <v>259</v>
      </c>
      <c r="E188" s="262" t="s">
        <v>1</v>
      </c>
      <c r="F188" s="263" t="s">
        <v>261</v>
      </c>
      <c r="G188" s="261"/>
      <c r="H188" s="264">
        <v>3.6000000000000001</v>
      </c>
      <c r="I188" s="265"/>
      <c r="J188" s="261"/>
      <c r="K188" s="261"/>
      <c r="L188" s="266"/>
      <c r="M188" s="267"/>
      <c r="N188" s="268"/>
      <c r="O188" s="268"/>
      <c r="P188" s="268"/>
      <c r="Q188" s="268"/>
      <c r="R188" s="268"/>
      <c r="S188" s="268"/>
      <c r="T188" s="269"/>
      <c r="U188" s="14"/>
      <c r="V188" s="14"/>
      <c r="W188" s="14"/>
      <c r="X188" s="14"/>
      <c r="Y188" s="14"/>
      <c r="Z188" s="14"/>
      <c r="AA188" s="14"/>
      <c r="AB188" s="14"/>
      <c r="AC188" s="14"/>
      <c r="AD188" s="14"/>
      <c r="AE188" s="14"/>
      <c r="AT188" s="270" t="s">
        <v>259</v>
      </c>
      <c r="AU188" s="270" t="s">
        <v>88</v>
      </c>
      <c r="AV188" s="14" t="s">
        <v>175</v>
      </c>
      <c r="AW188" s="14" t="s">
        <v>36</v>
      </c>
      <c r="AX188" s="14" t="s">
        <v>14</v>
      </c>
      <c r="AY188" s="270" t="s">
        <v>241</v>
      </c>
    </row>
    <row r="189" s="2" customFormat="1" ht="24.15" customHeight="1">
      <c r="A189" s="39"/>
      <c r="B189" s="40"/>
      <c r="C189" s="229" t="s">
        <v>8</v>
      </c>
      <c r="D189" s="229" t="s">
        <v>243</v>
      </c>
      <c r="E189" s="230" t="s">
        <v>338</v>
      </c>
      <c r="F189" s="231" t="s">
        <v>339</v>
      </c>
      <c r="G189" s="232" t="s">
        <v>246</v>
      </c>
      <c r="H189" s="233">
        <v>32.399999999999999</v>
      </c>
      <c r="I189" s="234"/>
      <c r="J189" s="235">
        <f>ROUND(I189*H189,2)</f>
        <v>0</v>
      </c>
      <c r="K189" s="231" t="s">
        <v>247</v>
      </c>
      <c r="L189" s="45"/>
      <c r="M189" s="236" t="s">
        <v>1</v>
      </c>
      <c r="N189" s="237" t="s">
        <v>45</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175</v>
      </c>
      <c r="AT189" s="240" t="s">
        <v>243</v>
      </c>
      <c r="AU189" s="240" t="s">
        <v>88</v>
      </c>
      <c r="AY189" s="18" t="s">
        <v>241</v>
      </c>
      <c r="BE189" s="241">
        <f>IF(N189="základní",J189,0)</f>
        <v>0</v>
      </c>
      <c r="BF189" s="241">
        <f>IF(N189="snížená",J189,0)</f>
        <v>0</v>
      </c>
      <c r="BG189" s="241">
        <f>IF(N189="zákl. přenesená",J189,0)</f>
        <v>0</v>
      </c>
      <c r="BH189" s="241">
        <f>IF(N189="sníž. přenesená",J189,0)</f>
        <v>0</v>
      </c>
      <c r="BI189" s="241">
        <f>IF(N189="nulová",J189,0)</f>
        <v>0</v>
      </c>
      <c r="BJ189" s="18" t="s">
        <v>14</v>
      </c>
      <c r="BK189" s="241">
        <f>ROUND(I189*H189,2)</f>
        <v>0</v>
      </c>
      <c r="BL189" s="18" t="s">
        <v>175</v>
      </c>
      <c r="BM189" s="240" t="s">
        <v>340</v>
      </c>
    </row>
    <row r="190" s="2" customFormat="1">
      <c r="A190" s="39"/>
      <c r="B190" s="40"/>
      <c r="C190" s="41"/>
      <c r="D190" s="242" t="s">
        <v>249</v>
      </c>
      <c r="E190" s="41"/>
      <c r="F190" s="243" t="s">
        <v>341</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249</v>
      </c>
      <c r="AU190" s="18" t="s">
        <v>88</v>
      </c>
    </row>
    <row r="191" s="2" customFormat="1">
      <c r="A191" s="39"/>
      <c r="B191" s="40"/>
      <c r="C191" s="41"/>
      <c r="D191" s="247" t="s">
        <v>251</v>
      </c>
      <c r="E191" s="41"/>
      <c r="F191" s="248" t="s">
        <v>342</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251</v>
      </c>
      <c r="AU191" s="18" t="s">
        <v>88</v>
      </c>
    </row>
    <row r="192" s="13" customFormat="1">
      <c r="A192" s="13"/>
      <c r="B192" s="249"/>
      <c r="C192" s="250"/>
      <c r="D192" s="242" t="s">
        <v>259</v>
      </c>
      <c r="E192" s="251" t="s">
        <v>1</v>
      </c>
      <c r="F192" s="252" t="s">
        <v>323</v>
      </c>
      <c r="G192" s="250"/>
      <c r="H192" s="253">
        <v>18</v>
      </c>
      <c r="I192" s="254"/>
      <c r="J192" s="250"/>
      <c r="K192" s="250"/>
      <c r="L192" s="255"/>
      <c r="M192" s="256"/>
      <c r="N192" s="257"/>
      <c r="O192" s="257"/>
      <c r="P192" s="257"/>
      <c r="Q192" s="257"/>
      <c r="R192" s="257"/>
      <c r="S192" s="257"/>
      <c r="T192" s="258"/>
      <c r="U192" s="13"/>
      <c r="V192" s="13"/>
      <c r="W192" s="13"/>
      <c r="X192" s="13"/>
      <c r="Y192" s="13"/>
      <c r="Z192" s="13"/>
      <c r="AA192" s="13"/>
      <c r="AB192" s="13"/>
      <c r="AC192" s="13"/>
      <c r="AD192" s="13"/>
      <c r="AE192" s="13"/>
      <c r="AT192" s="259" t="s">
        <v>259</v>
      </c>
      <c r="AU192" s="259" t="s">
        <v>88</v>
      </c>
      <c r="AV192" s="13" t="s">
        <v>88</v>
      </c>
      <c r="AW192" s="13" t="s">
        <v>36</v>
      </c>
      <c r="AX192" s="13" t="s">
        <v>80</v>
      </c>
      <c r="AY192" s="259" t="s">
        <v>241</v>
      </c>
    </row>
    <row r="193" s="13" customFormat="1">
      <c r="A193" s="13"/>
      <c r="B193" s="249"/>
      <c r="C193" s="250"/>
      <c r="D193" s="242" t="s">
        <v>259</v>
      </c>
      <c r="E193" s="251" t="s">
        <v>1</v>
      </c>
      <c r="F193" s="252" t="s">
        <v>324</v>
      </c>
      <c r="G193" s="250"/>
      <c r="H193" s="253">
        <v>7.2000000000000002</v>
      </c>
      <c r="I193" s="254"/>
      <c r="J193" s="250"/>
      <c r="K193" s="250"/>
      <c r="L193" s="255"/>
      <c r="M193" s="256"/>
      <c r="N193" s="257"/>
      <c r="O193" s="257"/>
      <c r="P193" s="257"/>
      <c r="Q193" s="257"/>
      <c r="R193" s="257"/>
      <c r="S193" s="257"/>
      <c r="T193" s="258"/>
      <c r="U193" s="13"/>
      <c r="V193" s="13"/>
      <c r="W193" s="13"/>
      <c r="X193" s="13"/>
      <c r="Y193" s="13"/>
      <c r="Z193" s="13"/>
      <c r="AA193" s="13"/>
      <c r="AB193" s="13"/>
      <c r="AC193" s="13"/>
      <c r="AD193" s="13"/>
      <c r="AE193" s="13"/>
      <c r="AT193" s="259" t="s">
        <v>259</v>
      </c>
      <c r="AU193" s="259" t="s">
        <v>88</v>
      </c>
      <c r="AV193" s="13" t="s">
        <v>88</v>
      </c>
      <c r="AW193" s="13" t="s">
        <v>36</v>
      </c>
      <c r="AX193" s="13" t="s">
        <v>80</v>
      </c>
      <c r="AY193" s="259" t="s">
        <v>241</v>
      </c>
    </row>
    <row r="194" s="13" customFormat="1">
      <c r="A194" s="13"/>
      <c r="B194" s="249"/>
      <c r="C194" s="250"/>
      <c r="D194" s="242" t="s">
        <v>259</v>
      </c>
      <c r="E194" s="251" t="s">
        <v>1</v>
      </c>
      <c r="F194" s="252" t="s">
        <v>343</v>
      </c>
      <c r="G194" s="250"/>
      <c r="H194" s="253">
        <v>7.2000000000000002</v>
      </c>
      <c r="I194" s="254"/>
      <c r="J194" s="250"/>
      <c r="K194" s="250"/>
      <c r="L194" s="255"/>
      <c r="M194" s="256"/>
      <c r="N194" s="257"/>
      <c r="O194" s="257"/>
      <c r="P194" s="257"/>
      <c r="Q194" s="257"/>
      <c r="R194" s="257"/>
      <c r="S194" s="257"/>
      <c r="T194" s="258"/>
      <c r="U194" s="13"/>
      <c r="V194" s="13"/>
      <c r="W194" s="13"/>
      <c r="X194" s="13"/>
      <c r="Y194" s="13"/>
      <c r="Z194" s="13"/>
      <c r="AA194" s="13"/>
      <c r="AB194" s="13"/>
      <c r="AC194" s="13"/>
      <c r="AD194" s="13"/>
      <c r="AE194" s="13"/>
      <c r="AT194" s="259" t="s">
        <v>259</v>
      </c>
      <c r="AU194" s="259" t="s">
        <v>88</v>
      </c>
      <c r="AV194" s="13" t="s">
        <v>88</v>
      </c>
      <c r="AW194" s="13" t="s">
        <v>36</v>
      </c>
      <c r="AX194" s="13" t="s">
        <v>80</v>
      </c>
      <c r="AY194" s="259" t="s">
        <v>241</v>
      </c>
    </row>
    <row r="195" s="14" customFormat="1">
      <c r="A195" s="14"/>
      <c r="B195" s="260"/>
      <c r="C195" s="261"/>
      <c r="D195" s="242" t="s">
        <v>259</v>
      </c>
      <c r="E195" s="262" t="s">
        <v>1</v>
      </c>
      <c r="F195" s="263" t="s">
        <v>261</v>
      </c>
      <c r="G195" s="261"/>
      <c r="H195" s="264">
        <v>32.399999999999999</v>
      </c>
      <c r="I195" s="265"/>
      <c r="J195" s="261"/>
      <c r="K195" s="261"/>
      <c r="L195" s="266"/>
      <c r="M195" s="267"/>
      <c r="N195" s="268"/>
      <c r="O195" s="268"/>
      <c r="P195" s="268"/>
      <c r="Q195" s="268"/>
      <c r="R195" s="268"/>
      <c r="S195" s="268"/>
      <c r="T195" s="269"/>
      <c r="U195" s="14"/>
      <c r="V195" s="14"/>
      <c r="W195" s="14"/>
      <c r="X195" s="14"/>
      <c r="Y195" s="14"/>
      <c r="Z195" s="14"/>
      <c r="AA195" s="14"/>
      <c r="AB195" s="14"/>
      <c r="AC195" s="14"/>
      <c r="AD195" s="14"/>
      <c r="AE195" s="14"/>
      <c r="AT195" s="270" t="s">
        <v>259</v>
      </c>
      <c r="AU195" s="270" t="s">
        <v>88</v>
      </c>
      <c r="AV195" s="14" t="s">
        <v>175</v>
      </c>
      <c r="AW195" s="14" t="s">
        <v>36</v>
      </c>
      <c r="AX195" s="14" t="s">
        <v>14</v>
      </c>
      <c r="AY195" s="270" t="s">
        <v>241</v>
      </c>
    </row>
    <row r="196" s="2" customFormat="1" ht="16.5" customHeight="1">
      <c r="A196" s="39"/>
      <c r="B196" s="40"/>
      <c r="C196" s="229" t="s">
        <v>344</v>
      </c>
      <c r="D196" s="229" t="s">
        <v>243</v>
      </c>
      <c r="E196" s="230" t="s">
        <v>345</v>
      </c>
      <c r="F196" s="231" t="s">
        <v>346</v>
      </c>
      <c r="G196" s="232" t="s">
        <v>246</v>
      </c>
      <c r="H196" s="233">
        <v>25.199999999999999</v>
      </c>
      <c r="I196" s="234"/>
      <c r="J196" s="235">
        <f>ROUND(I196*H196,2)</f>
        <v>0</v>
      </c>
      <c r="K196" s="231" t="s">
        <v>247</v>
      </c>
      <c r="L196" s="45"/>
      <c r="M196" s="236" t="s">
        <v>1</v>
      </c>
      <c r="N196" s="237" t="s">
        <v>45</v>
      </c>
      <c r="O196" s="92"/>
      <c r="P196" s="238">
        <f>O196*H196</f>
        <v>0</v>
      </c>
      <c r="Q196" s="238">
        <v>0</v>
      </c>
      <c r="R196" s="238">
        <f>Q196*H196</f>
        <v>0</v>
      </c>
      <c r="S196" s="238">
        <v>0.059999999999999998</v>
      </c>
      <c r="T196" s="239">
        <f>S196*H196</f>
        <v>1.512</v>
      </c>
      <c r="U196" s="39"/>
      <c r="V196" s="39"/>
      <c r="W196" s="39"/>
      <c r="X196" s="39"/>
      <c r="Y196" s="39"/>
      <c r="Z196" s="39"/>
      <c r="AA196" s="39"/>
      <c r="AB196" s="39"/>
      <c r="AC196" s="39"/>
      <c r="AD196" s="39"/>
      <c r="AE196" s="39"/>
      <c r="AR196" s="240" t="s">
        <v>175</v>
      </c>
      <c r="AT196" s="240" t="s">
        <v>243</v>
      </c>
      <c r="AU196" s="240" t="s">
        <v>88</v>
      </c>
      <c r="AY196" s="18" t="s">
        <v>241</v>
      </c>
      <c r="BE196" s="241">
        <f>IF(N196="základní",J196,0)</f>
        <v>0</v>
      </c>
      <c r="BF196" s="241">
        <f>IF(N196="snížená",J196,0)</f>
        <v>0</v>
      </c>
      <c r="BG196" s="241">
        <f>IF(N196="zákl. přenesená",J196,0)</f>
        <v>0</v>
      </c>
      <c r="BH196" s="241">
        <f>IF(N196="sníž. přenesená",J196,0)</f>
        <v>0</v>
      </c>
      <c r="BI196" s="241">
        <f>IF(N196="nulová",J196,0)</f>
        <v>0</v>
      </c>
      <c r="BJ196" s="18" t="s">
        <v>14</v>
      </c>
      <c r="BK196" s="241">
        <f>ROUND(I196*H196,2)</f>
        <v>0</v>
      </c>
      <c r="BL196" s="18" t="s">
        <v>175</v>
      </c>
      <c r="BM196" s="240" t="s">
        <v>347</v>
      </c>
    </row>
    <row r="197" s="2" customFormat="1">
      <c r="A197" s="39"/>
      <c r="B197" s="40"/>
      <c r="C197" s="41"/>
      <c r="D197" s="242" t="s">
        <v>249</v>
      </c>
      <c r="E197" s="41"/>
      <c r="F197" s="243" t="s">
        <v>346</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249</v>
      </c>
      <c r="AU197" s="18" t="s">
        <v>88</v>
      </c>
    </row>
    <row r="198" s="2" customFormat="1">
      <c r="A198" s="39"/>
      <c r="B198" s="40"/>
      <c r="C198" s="41"/>
      <c r="D198" s="247" t="s">
        <v>251</v>
      </c>
      <c r="E198" s="41"/>
      <c r="F198" s="248" t="s">
        <v>348</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251</v>
      </c>
      <c r="AU198" s="18" t="s">
        <v>88</v>
      </c>
    </row>
    <row r="199" s="13" customFormat="1">
      <c r="A199" s="13"/>
      <c r="B199" s="249"/>
      <c r="C199" s="250"/>
      <c r="D199" s="242" t="s">
        <v>259</v>
      </c>
      <c r="E199" s="251" t="s">
        <v>1</v>
      </c>
      <c r="F199" s="252" t="s">
        <v>323</v>
      </c>
      <c r="G199" s="250"/>
      <c r="H199" s="253">
        <v>18</v>
      </c>
      <c r="I199" s="254"/>
      <c r="J199" s="250"/>
      <c r="K199" s="250"/>
      <c r="L199" s="255"/>
      <c r="M199" s="256"/>
      <c r="N199" s="257"/>
      <c r="O199" s="257"/>
      <c r="P199" s="257"/>
      <c r="Q199" s="257"/>
      <c r="R199" s="257"/>
      <c r="S199" s="257"/>
      <c r="T199" s="258"/>
      <c r="U199" s="13"/>
      <c r="V199" s="13"/>
      <c r="W199" s="13"/>
      <c r="X199" s="13"/>
      <c r="Y199" s="13"/>
      <c r="Z199" s="13"/>
      <c r="AA199" s="13"/>
      <c r="AB199" s="13"/>
      <c r="AC199" s="13"/>
      <c r="AD199" s="13"/>
      <c r="AE199" s="13"/>
      <c r="AT199" s="259" t="s">
        <v>259</v>
      </c>
      <c r="AU199" s="259" t="s">
        <v>88</v>
      </c>
      <c r="AV199" s="13" t="s">
        <v>88</v>
      </c>
      <c r="AW199" s="13" t="s">
        <v>36</v>
      </c>
      <c r="AX199" s="13" t="s">
        <v>80</v>
      </c>
      <c r="AY199" s="259" t="s">
        <v>241</v>
      </c>
    </row>
    <row r="200" s="13" customFormat="1">
      <c r="A200" s="13"/>
      <c r="B200" s="249"/>
      <c r="C200" s="250"/>
      <c r="D200" s="242" t="s">
        <v>259</v>
      </c>
      <c r="E200" s="251" t="s">
        <v>1</v>
      </c>
      <c r="F200" s="252" t="s">
        <v>324</v>
      </c>
      <c r="G200" s="250"/>
      <c r="H200" s="253">
        <v>7.2000000000000002</v>
      </c>
      <c r="I200" s="254"/>
      <c r="J200" s="250"/>
      <c r="K200" s="250"/>
      <c r="L200" s="255"/>
      <c r="M200" s="256"/>
      <c r="N200" s="257"/>
      <c r="O200" s="257"/>
      <c r="P200" s="257"/>
      <c r="Q200" s="257"/>
      <c r="R200" s="257"/>
      <c r="S200" s="257"/>
      <c r="T200" s="258"/>
      <c r="U200" s="13"/>
      <c r="V200" s="13"/>
      <c r="W200" s="13"/>
      <c r="X200" s="13"/>
      <c r="Y200" s="13"/>
      <c r="Z200" s="13"/>
      <c r="AA200" s="13"/>
      <c r="AB200" s="13"/>
      <c r="AC200" s="13"/>
      <c r="AD200" s="13"/>
      <c r="AE200" s="13"/>
      <c r="AT200" s="259" t="s">
        <v>259</v>
      </c>
      <c r="AU200" s="259" t="s">
        <v>88</v>
      </c>
      <c r="AV200" s="13" t="s">
        <v>88</v>
      </c>
      <c r="AW200" s="13" t="s">
        <v>36</v>
      </c>
      <c r="AX200" s="13" t="s">
        <v>80</v>
      </c>
      <c r="AY200" s="259" t="s">
        <v>241</v>
      </c>
    </row>
    <row r="201" s="14" customFormat="1">
      <c r="A201" s="14"/>
      <c r="B201" s="260"/>
      <c r="C201" s="261"/>
      <c r="D201" s="242" t="s">
        <v>259</v>
      </c>
      <c r="E201" s="262" t="s">
        <v>1</v>
      </c>
      <c r="F201" s="263" t="s">
        <v>261</v>
      </c>
      <c r="G201" s="261"/>
      <c r="H201" s="264">
        <v>25.199999999999999</v>
      </c>
      <c r="I201" s="265"/>
      <c r="J201" s="261"/>
      <c r="K201" s="261"/>
      <c r="L201" s="266"/>
      <c r="M201" s="267"/>
      <c r="N201" s="268"/>
      <c r="O201" s="268"/>
      <c r="P201" s="268"/>
      <c r="Q201" s="268"/>
      <c r="R201" s="268"/>
      <c r="S201" s="268"/>
      <c r="T201" s="269"/>
      <c r="U201" s="14"/>
      <c r="V201" s="14"/>
      <c r="W201" s="14"/>
      <c r="X201" s="14"/>
      <c r="Y201" s="14"/>
      <c r="Z201" s="14"/>
      <c r="AA201" s="14"/>
      <c r="AB201" s="14"/>
      <c r="AC201" s="14"/>
      <c r="AD201" s="14"/>
      <c r="AE201" s="14"/>
      <c r="AT201" s="270" t="s">
        <v>259</v>
      </c>
      <c r="AU201" s="270" t="s">
        <v>88</v>
      </c>
      <c r="AV201" s="14" t="s">
        <v>175</v>
      </c>
      <c r="AW201" s="14" t="s">
        <v>36</v>
      </c>
      <c r="AX201" s="14" t="s">
        <v>14</v>
      </c>
      <c r="AY201" s="270" t="s">
        <v>241</v>
      </c>
    </row>
    <row r="202" s="2" customFormat="1" ht="21.75" customHeight="1">
      <c r="A202" s="39"/>
      <c r="B202" s="40"/>
      <c r="C202" s="229" t="s">
        <v>349</v>
      </c>
      <c r="D202" s="229" t="s">
        <v>243</v>
      </c>
      <c r="E202" s="230" t="s">
        <v>350</v>
      </c>
      <c r="F202" s="231" t="s">
        <v>351</v>
      </c>
      <c r="G202" s="232" t="s">
        <v>246</v>
      </c>
      <c r="H202" s="233">
        <v>3.6000000000000001</v>
      </c>
      <c r="I202" s="234"/>
      <c r="J202" s="235">
        <f>ROUND(I202*H202,2)</f>
        <v>0</v>
      </c>
      <c r="K202" s="231" t="s">
        <v>247</v>
      </c>
      <c r="L202" s="45"/>
      <c r="M202" s="236" t="s">
        <v>1</v>
      </c>
      <c r="N202" s="237" t="s">
        <v>45</v>
      </c>
      <c r="O202" s="92"/>
      <c r="P202" s="238">
        <f>O202*H202</f>
        <v>0</v>
      </c>
      <c r="Q202" s="238">
        <v>0</v>
      </c>
      <c r="R202" s="238">
        <f>Q202*H202</f>
        <v>0</v>
      </c>
      <c r="S202" s="238">
        <v>0.059999999999999998</v>
      </c>
      <c r="T202" s="239">
        <f>S202*H202</f>
        <v>0.216</v>
      </c>
      <c r="U202" s="39"/>
      <c r="V202" s="39"/>
      <c r="W202" s="39"/>
      <c r="X202" s="39"/>
      <c r="Y202" s="39"/>
      <c r="Z202" s="39"/>
      <c r="AA202" s="39"/>
      <c r="AB202" s="39"/>
      <c r="AC202" s="39"/>
      <c r="AD202" s="39"/>
      <c r="AE202" s="39"/>
      <c r="AR202" s="240" t="s">
        <v>175</v>
      </c>
      <c r="AT202" s="240" t="s">
        <v>243</v>
      </c>
      <c r="AU202" s="240" t="s">
        <v>88</v>
      </c>
      <c r="AY202" s="18" t="s">
        <v>241</v>
      </c>
      <c r="BE202" s="241">
        <f>IF(N202="základní",J202,0)</f>
        <v>0</v>
      </c>
      <c r="BF202" s="241">
        <f>IF(N202="snížená",J202,0)</f>
        <v>0</v>
      </c>
      <c r="BG202" s="241">
        <f>IF(N202="zákl. přenesená",J202,0)</f>
        <v>0</v>
      </c>
      <c r="BH202" s="241">
        <f>IF(N202="sníž. přenesená",J202,0)</f>
        <v>0</v>
      </c>
      <c r="BI202" s="241">
        <f>IF(N202="nulová",J202,0)</f>
        <v>0</v>
      </c>
      <c r="BJ202" s="18" t="s">
        <v>14</v>
      </c>
      <c r="BK202" s="241">
        <f>ROUND(I202*H202,2)</f>
        <v>0</v>
      </c>
      <c r="BL202" s="18" t="s">
        <v>175</v>
      </c>
      <c r="BM202" s="240" t="s">
        <v>352</v>
      </c>
    </row>
    <row r="203" s="2" customFormat="1">
      <c r="A203" s="39"/>
      <c r="B203" s="40"/>
      <c r="C203" s="41"/>
      <c r="D203" s="242" t="s">
        <v>249</v>
      </c>
      <c r="E203" s="41"/>
      <c r="F203" s="243" t="s">
        <v>351</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249</v>
      </c>
      <c r="AU203" s="18" t="s">
        <v>88</v>
      </c>
    </row>
    <row r="204" s="2" customFormat="1">
      <c r="A204" s="39"/>
      <c r="B204" s="40"/>
      <c r="C204" s="41"/>
      <c r="D204" s="247" t="s">
        <v>251</v>
      </c>
      <c r="E204" s="41"/>
      <c r="F204" s="248" t="s">
        <v>353</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251</v>
      </c>
      <c r="AU204" s="18" t="s">
        <v>88</v>
      </c>
    </row>
    <row r="205" s="13" customFormat="1">
      <c r="A205" s="13"/>
      <c r="B205" s="249"/>
      <c r="C205" s="250"/>
      <c r="D205" s="242" t="s">
        <v>259</v>
      </c>
      <c r="E205" s="251" t="s">
        <v>1</v>
      </c>
      <c r="F205" s="252" t="s">
        <v>331</v>
      </c>
      <c r="G205" s="250"/>
      <c r="H205" s="253">
        <v>3.6000000000000001</v>
      </c>
      <c r="I205" s="254"/>
      <c r="J205" s="250"/>
      <c r="K205" s="250"/>
      <c r="L205" s="255"/>
      <c r="M205" s="256"/>
      <c r="N205" s="257"/>
      <c r="O205" s="257"/>
      <c r="P205" s="257"/>
      <c r="Q205" s="257"/>
      <c r="R205" s="257"/>
      <c r="S205" s="257"/>
      <c r="T205" s="258"/>
      <c r="U205" s="13"/>
      <c r="V205" s="13"/>
      <c r="W205" s="13"/>
      <c r="X205" s="13"/>
      <c r="Y205" s="13"/>
      <c r="Z205" s="13"/>
      <c r="AA205" s="13"/>
      <c r="AB205" s="13"/>
      <c r="AC205" s="13"/>
      <c r="AD205" s="13"/>
      <c r="AE205" s="13"/>
      <c r="AT205" s="259" t="s">
        <v>259</v>
      </c>
      <c r="AU205" s="259" t="s">
        <v>88</v>
      </c>
      <c r="AV205" s="13" t="s">
        <v>88</v>
      </c>
      <c r="AW205" s="13" t="s">
        <v>36</v>
      </c>
      <c r="AX205" s="13" t="s">
        <v>80</v>
      </c>
      <c r="AY205" s="259" t="s">
        <v>241</v>
      </c>
    </row>
    <row r="206" s="14" customFormat="1">
      <c r="A206" s="14"/>
      <c r="B206" s="260"/>
      <c r="C206" s="261"/>
      <c r="D206" s="242" t="s">
        <v>259</v>
      </c>
      <c r="E206" s="262" t="s">
        <v>1</v>
      </c>
      <c r="F206" s="263" t="s">
        <v>261</v>
      </c>
      <c r="G206" s="261"/>
      <c r="H206" s="264">
        <v>3.6000000000000001</v>
      </c>
      <c r="I206" s="265"/>
      <c r="J206" s="261"/>
      <c r="K206" s="261"/>
      <c r="L206" s="266"/>
      <c r="M206" s="267"/>
      <c r="N206" s="268"/>
      <c r="O206" s="268"/>
      <c r="P206" s="268"/>
      <c r="Q206" s="268"/>
      <c r="R206" s="268"/>
      <c r="S206" s="268"/>
      <c r="T206" s="269"/>
      <c r="U206" s="14"/>
      <c r="V206" s="14"/>
      <c r="W206" s="14"/>
      <c r="X206" s="14"/>
      <c r="Y206" s="14"/>
      <c r="Z206" s="14"/>
      <c r="AA206" s="14"/>
      <c r="AB206" s="14"/>
      <c r="AC206" s="14"/>
      <c r="AD206" s="14"/>
      <c r="AE206" s="14"/>
      <c r="AT206" s="270" t="s">
        <v>259</v>
      </c>
      <c r="AU206" s="270" t="s">
        <v>88</v>
      </c>
      <c r="AV206" s="14" t="s">
        <v>175</v>
      </c>
      <c r="AW206" s="14" t="s">
        <v>36</v>
      </c>
      <c r="AX206" s="14" t="s">
        <v>14</v>
      </c>
      <c r="AY206" s="270" t="s">
        <v>241</v>
      </c>
    </row>
    <row r="207" s="2" customFormat="1" ht="21.75" customHeight="1">
      <c r="A207" s="39"/>
      <c r="B207" s="40"/>
      <c r="C207" s="229" t="s">
        <v>354</v>
      </c>
      <c r="D207" s="229" t="s">
        <v>243</v>
      </c>
      <c r="E207" s="230" t="s">
        <v>355</v>
      </c>
      <c r="F207" s="231" t="s">
        <v>356</v>
      </c>
      <c r="G207" s="232" t="s">
        <v>246</v>
      </c>
      <c r="H207" s="233">
        <v>3.6000000000000001</v>
      </c>
      <c r="I207" s="234"/>
      <c r="J207" s="235">
        <f>ROUND(I207*H207,2)</f>
        <v>0</v>
      </c>
      <c r="K207" s="231" t="s">
        <v>247</v>
      </c>
      <c r="L207" s="45"/>
      <c r="M207" s="236" t="s">
        <v>1</v>
      </c>
      <c r="N207" s="237" t="s">
        <v>45</v>
      </c>
      <c r="O207" s="92"/>
      <c r="P207" s="238">
        <f>O207*H207</f>
        <v>0</v>
      </c>
      <c r="Q207" s="238">
        <v>0</v>
      </c>
      <c r="R207" s="238">
        <f>Q207*H207</f>
        <v>0</v>
      </c>
      <c r="S207" s="238">
        <v>0.059999999999999998</v>
      </c>
      <c r="T207" s="239">
        <f>S207*H207</f>
        <v>0.216</v>
      </c>
      <c r="U207" s="39"/>
      <c r="V207" s="39"/>
      <c r="W207" s="39"/>
      <c r="X207" s="39"/>
      <c r="Y207" s="39"/>
      <c r="Z207" s="39"/>
      <c r="AA207" s="39"/>
      <c r="AB207" s="39"/>
      <c r="AC207" s="39"/>
      <c r="AD207" s="39"/>
      <c r="AE207" s="39"/>
      <c r="AR207" s="240" t="s">
        <v>175</v>
      </c>
      <c r="AT207" s="240" t="s">
        <v>243</v>
      </c>
      <c r="AU207" s="240" t="s">
        <v>88</v>
      </c>
      <c r="AY207" s="18" t="s">
        <v>241</v>
      </c>
      <c r="BE207" s="241">
        <f>IF(N207="základní",J207,0)</f>
        <v>0</v>
      </c>
      <c r="BF207" s="241">
        <f>IF(N207="snížená",J207,0)</f>
        <v>0</v>
      </c>
      <c r="BG207" s="241">
        <f>IF(N207="zákl. přenesená",J207,0)</f>
        <v>0</v>
      </c>
      <c r="BH207" s="241">
        <f>IF(N207="sníž. přenesená",J207,0)</f>
        <v>0</v>
      </c>
      <c r="BI207" s="241">
        <f>IF(N207="nulová",J207,0)</f>
        <v>0</v>
      </c>
      <c r="BJ207" s="18" t="s">
        <v>14</v>
      </c>
      <c r="BK207" s="241">
        <f>ROUND(I207*H207,2)</f>
        <v>0</v>
      </c>
      <c r="BL207" s="18" t="s">
        <v>175</v>
      </c>
      <c r="BM207" s="240" t="s">
        <v>357</v>
      </c>
    </row>
    <row r="208" s="2" customFormat="1">
      <c r="A208" s="39"/>
      <c r="B208" s="40"/>
      <c r="C208" s="41"/>
      <c r="D208" s="242" t="s">
        <v>249</v>
      </c>
      <c r="E208" s="41"/>
      <c r="F208" s="243" t="s">
        <v>356</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249</v>
      </c>
      <c r="AU208" s="18" t="s">
        <v>88</v>
      </c>
    </row>
    <row r="209" s="2" customFormat="1">
      <c r="A209" s="39"/>
      <c r="B209" s="40"/>
      <c r="C209" s="41"/>
      <c r="D209" s="247" t="s">
        <v>251</v>
      </c>
      <c r="E209" s="41"/>
      <c r="F209" s="248" t="s">
        <v>358</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251</v>
      </c>
      <c r="AU209" s="18" t="s">
        <v>88</v>
      </c>
    </row>
    <row r="210" s="13" customFormat="1">
      <c r="A210" s="13"/>
      <c r="B210" s="249"/>
      <c r="C210" s="250"/>
      <c r="D210" s="242" t="s">
        <v>259</v>
      </c>
      <c r="E210" s="251" t="s">
        <v>1</v>
      </c>
      <c r="F210" s="252" t="s">
        <v>331</v>
      </c>
      <c r="G210" s="250"/>
      <c r="H210" s="253">
        <v>3.6000000000000001</v>
      </c>
      <c r="I210" s="254"/>
      <c r="J210" s="250"/>
      <c r="K210" s="250"/>
      <c r="L210" s="255"/>
      <c r="M210" s="256"/>
      <c r="N210" s="257"/>
      <c r="O210" s="257"/>
      <c r="P210" s="257"/>
      <c r="Q210" s="257"/>
      <c r="R210" s="257"/>
      <c r="S210" s="257"/>
      <c r="T210" s="258"/>
      <c r="U210" s="13"/>
      <c r="V210" s="13"/>
      <c r="W210" s="13"/>
      <c r="X210" s="13"/>
      <c r="Y210" s="13"/>
      <c r="Z210" s="13"/>
      <c r="AA210" s="13"/>
      <c r="AB210" s="13"/>
      <c r="AC210" s="13"/>
      <c r="AD210" s="13"/>
      <c r="AE210" s="13"/>
      <c r="AT210" s="259" t="s">
        <v>259</v>
      </c>
      <c r="AU210" s="259" t="s">
        <v>88</v>
      </c>
      <c r="AV210" s="13" t="s">
        <v>88</v>
      </c>
      <c r="AW210" s="13" t="s">
        <v>36</v>
      </c>
      <c r="AX210" s="13" t="s">
        <v>80</v>
      </c>
      <c r="AY210" s="259" t="s">
        <v>241</v>
      </c>
    </row>
    <row r="211" s="14" customFormat="1">
      <c r="A211" s="14"/>
      <c r="B211" s="260"/>
      <c r="C211" s="261"/>
      <c r="D211" s="242" t="s">
        <v>259</v>
      </c>
      <c r="E211" s="262" t="s">
        <v>1</v>
      </c>
      <c r="F211" s="263" t="s">
        <v>261</v>
      </c>
      <c r="G211" s="261"/>
      <c r="H211" s="264">
        <v>3.6000000000000001</v>
      </c>
      <c r="I211" s="265"/>
      <c r="J211" s="261"/>
      <c r="K211" s="261"/>
      <c r="L211" s="266"/>
      <c r="M211" s="267"/>
      <c r="N211" s="268"/>
      <c r="O211" s="268"/>
      <c r="P211" s="268"/>
      <c r="Q211" s="268"/>
      <c r="R211" s="268"/>
      <c r="S211" s="268"/>
      <c r="T211" s="269"/>
      <c r="U211" s="14"/>
      <c r="V211" s="14"/>
      <c r="W211" s="14"/>
      <c r="X211" s="14"/>
      <c r="Y211" s="14"/>
      <c r="Z211" s="14"/>
      <c r="AA211" s="14"/>
      <c r="AB211" s="14"/>
      <c r="AC211" s="14"/>
      <c r="AD211" s="14"/>
      <c r="AE211" s="14"/>
      <c r="AT211" s="270" t="s">
        <v>259</v>
      </c>
      <c r="AU211" s="270" t="s">
        <v>88</v>
      </c>
      <c r="AV211" s="14" t="s">
        <v>175</v>
      </c>
      <c r="AW211" s="14" t="s">
        <v>36</v>
      </c>
      <c r="AX211" s="14" t="s">
        <v>14</v>
      </c>
      <c r="AY211" s="270" t="s">
        <v>241</v>
      </c>
    </row>
    <row r="212" s="2" customFormat="1" ht="21.75" customHeight="1">
      <c r="A212" s="39"/>
      <c r="B212" s="40"/>
      <c r="C212" s="229" t="s">
        <v>359</v>
      </c>
      <c r="D212" s="229" t="s">
        <v>243</v>
      </c>
      <c r="E212" s="230" t="s">
        <v>360</v>
      </c>
      <c r="F212" s="231" t="s">
        <v>361</v>
      </c>
      <c r="G212" s="232" t="s">
        <v>246</v>
      </c>
      <c r="H212" s="233">
        <v>32.399999999999999</v>
      </c>
      <c r="I212" s="234"/>
      <c r="J212" s="235">
        <f>ROUND(I212*H212,2)</f>
        <v>0</v>
      </c>
      <c r="K212" s="231" t="s">
        <v>247</v>
      </c>
      <c r="L212" s="45"/>
      <c r="M212" s="236" t="s">
        <v>1</v>
      </c>
      <c r="N212" s="237" t="s">
        <v>45</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175</v>
      </c>
      <c r="AT212" s="240" t="s">
        <v>243</v>
      </c>
      <c r="AU212" s="240" t="s">
        <v>88</v>
      </c>
      <c r="AY212" s="18" t="s">
        <v>241</v>
      </c>
      <c r="BE212" s="241">
        <f>IF(N212="základní",J212,0)</f>
        <v>0</v>
      </c>
      <c r="BF212" s="241">
        <f>IF(N212="snížená",J212,0)</f>
        <v>0</v>
      </c>
      <c r="BG212" s="241">
        <f>IF(N212="zákl. přenesená",J212,0)</f>
        <v>0</v>
      </c>
      <c r="BH212" s="241">
        <f>IF(N212="sníž. přenesená",J212,0)</f>
        <v>0</v>
      </c>
      <c r="BI212" s="241">
        <f>IF(N212="nulová",J212,0)</f>
        <v>0</v>
      </c>
      <c r="BJ212" s="18" t="s">
        <v>14</v>
      </c>
      <c r="BK212" s="241">
        <f>ROUND(I212*H212,2)</f>
        <v>0</v>
      </c>
      <c r="BL212" s="18" t="s">
        <v>175</v>
      </c>
      <c r="BM212" s="240" t="s">
        <v>362</v>
      </c>
    </row>
    <row r="213" s="2" customFormat="1">
      <c r="A213" s="39"/>
      <c r="B213" s="40"/>
      <c r="C213" s="41"/>
      <c r="D213" s="242" t="s">
        <v>249</v>
      </c>
      <c r="E213" s="41"/>
      <c r="F213" s="243" t="s">
        <v>363</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249</v>
      </c>
      <c r="AU213" s="18" t="s">
        <v>88</v>
      </c>
    </row>
    <row r="214" s="2" customFormat="1">
      <c r="A214" s="39"/>
      <c r="B214" s="40"/>
      <c r="C214" s="41"/>
      <c r="D214" s="247" t="s">
        <v>251</v>
      </c>
      <c r="E214" s="41"/>
      <c r="F214" s="248" t="s">
        <v>364</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251</v>
      </c>
      <c r="AU214" s="18" t="s">
        <v>88</v>
      </c>
    </row>
    <row r="215" s="13" customFormat="1">
      <c r="A215" s="13"/>
      <c r="B215" s="249"/>
      <c r="C215" s="250"/>
      <c r="D215" s="242" t="s">
        <v>259</v>
      </c>
      <c r="E215" s="251" t="s">
        <v>1</v>
      </c>
      <c r="F215" s="252" t="s">
        <v>323</v>
      </c>
      <c r="G215" s="250"/>
      <c r="H215" s="253">
        <v>18</v>
      </c>
      <c r="I215" s="254"/>
      <c r="J215" s="250"/>
      <c r="K215" s="250"/>
      <c r="L215" s="255"/>
      <c r="M215" s="256"/>
      <c r="N215" s="257"/>
      <c r="O215" s="257"/>
      <c r="P215" s="257"/>
      <c r="Q215" s="257"/>
      <c r="R215" s="257"/>
      <c r="S215" s="257"/>
      <c r="T215" s="258"/>
      <c r="U215" s="13"/>
      <c r="V215" s="13"/>
      <c r="W215" s="13"/>
      <c r="X215" s="13"/>
      <c r="Y215" s="13"/>
      <c r="Z215" s="13"/>
      <c r="AA215" s="13"/>
      <c r="AB215" s="13"/>
      <c r="AC215" s="13"/>
      <c r="AD215" s="13"/>
      <c r="AE215" s="13"/>
      <c r="AT215" s="259" t="s">
        <v>259</v>
      </c>
      <c r="AU215" s="259" t="s">
        <v>88</v>
      </c>
      <c r="AV215" s="13" t="s">
        <v>88</v>
      </c>
      <c r="AW215" s="13" t="s">
        <v>36</v>
      </c>
      <c r="AX215" s="13" t="s">
        <v>80</v>
      </c>
      <c r="AY215" s="259" t="s">
        <v>241</v>
      </c>
    </row>
    <row r="216" s="13" customFormat="1">
      <c r="A216" s="13"/>
      <c r="B216" s="249"/>
      <c r="C216" s="250"/>
      <c r="D216" s="242" t="s">
        <v>259</v>
      </c>
      <c r="E216" s="251" t="s">
        <v>1</v>
      </c>
      <c r="F216" s="252" t="s">
        <v>324</v>
      </c>
      <c r="G216" s="250"/>
      <c r="H216" s="253">
        <v>7.2000000000000002</v>
      </c>
      <c r="I216" s="254"/>
      <c r="J216" s="250"/>
      <c r="K216" s="250"/>
      <c r="L216" s="255"/>
      <c r="M216" s="256"/>
      <c r="N216" s="257"/>
      <c r="O216" s="257"/>
      <c r="P216" s="257"/>
      <c r="Q216" s="257"/>
      <c r="R216" s="257"/>
      <c r="S216" s="257"/>
      <c r="T216" s="258"/>
      <c r="U216" s="13"/>
      <c r="V216" s="13"/>
      <c r="W216" s="13"/>
      <c r="X216" s="13"/>
      <c r="Y216" s="13"/>
      <c r="Z216" s="13"/>
      <c r="AA216" s="13"/>
      <c r="AB216" s="13"/>
      <c r="AC216" s="13"/>
      <c r="AD216" s="13"/>
      <c r="AE216" s="13"/>
      <c r="AT216" s="259" t="s">
        <v>259</v>
      </c>
      <c r="AU216" s="259" t="s">
        <v>88</v>
      </c>
      <c r="AV216" s="13" t="s">
        <v>88</v>
      </c>
      <c r="AW216" s="13" t="s">
        <v>36</v>
      </c>
      <c r="AX216" s="13" t="s">
        <v>80</v>
      </c>
      <c r="AY216" s="259" t="s">
        <v>241</v>
      </c>
    </row>
    <row r="217" s="13" customFormat="1">
      <c r="A217" s="13"/>
      <c r="B217" s="249"/>
      <c r="C217" s="250"/>
      <c r="D217" s="242" t="s">
        <v>259</v>
      </c>
      <c r="E217" s="251" t="s">
        <v>1</v>
      </c>
      <c r="F217" s="252" t="s">
        <v>343</v>
      </c>
      <c r="G217" s="250"/>
      <c r="H217" s="253">
        <v>7.2000000000000002</v>
      </c>
      <c r="I217" s="254"/>
      <c r="J217" s="250"/>
      <c r="K217" s="250"/>
      <c r="L217" s="255"/>
      <c r="M217" s="256"/>
      <c r="N217" s="257"/>
      <c r="O217" s="257"/>
      <c r="P217" s="257"/>
      <c r="Q217" s="257"/>
      <c r="R217" s="257"/>
      <c r="S217" s="257"/>
      <c r="T217" s="258"/>
      <c r="U217" s="13"/>
      <c r="V217" s="13"/>
      <c r="W217" s="13"/>
      <c r="X217" s="13"/>
      <c r="Y217" s="13"/>
      <c r="Z217" s="13"/>
      <c r="AA217" s="13"/>
      <c r="AB217" s="13"/>
      <c r="AC217" s="13"/>
      <c r="AD217" s="13"/>
      <c r="AE217" s="13"/>
      <c r="AT217" s="259" t="s">
        <v>259</v>
      </c>
      <c r="AU217" s="259" t="s">
        <v>88</v>
      </c>
      <c r="AV217" s="13" t="s">
        <v>88</v>
      </c>
      <c r="AW217" s="13" t="s">
        <v>36</v>
      </c>
      <c r="AX217" s="13" t="s">
        <v>80</v>
      </c>
      <c r="AY217" s="259" t="s">
        <v>241</v>
      </c>
    </row>
    <row r="218" s="14" customFormat="1">
      <c r="A218" s="14"/>
      <c r="B218" s="260"/>
      <c r="C218" s="261"/>
      <c r="D218" s="242" t="s">
        <v>259</v>
      </c>
      <c r="E218" s="262" t="s">
        <v>1</v>
      </c>
      <c r="F218" s="263" t="s">
        <v>261</v>
      </c>
      <c r="G218" s="261"/>
      <c r="H218" s="264">
        <v>32.399999999999999</v>
      </c>
      <c r="I218" s="265"/>
      <c r="J218" s="261"/>
      <c r="K218" s="261"/>
      <c r="L218" s="266"/>
      <c r="M218" s="267"/>
      <c r="N218" s="268"/>
      <c r="O218" s="268"/>
      <c r="P218" s="268"/>
      <c r="Q218" s="268"/>
      <c r="R218" s="268"/>
      <c r="S218" s="268"/>
      <c r="T218" s="269"/>
      <c r="U218" s="14"/>
      <c r="V218" s="14"/>
      <c r="W218" s="14"/>
      <c r="X218" s="14"/>
      <c r="Y218" s="14"/>
      <c r="Z218" s="14"/>
      <c r="AA218" s="14"/>
      <c r="AB218" s="14"/>
      <c r="AC218" s="14"/>
      <c r="AD218" s="14"/>
      <c r="AE218" s="14"/>
      <c r="AT218" s="270" t="s">
        <v>259</v>
      </c>
      <c r="AU218" s="270" t="s">
        <v>88</v>
      </c>
      <c r="AV218" s="14" t="s">
        <v>175</v>
      </c>
      <c r="AW218" s="14" t="s">
        <v>36</v>
      </c>
      <c r="AX218" s="14" t="s">
        <v>14</v>
      </c>
      <c r="AY218" s="270" t="s">
        <v>241</v>
      </c>
    </row>
    <row r="219" s="2" customFormat="1" ht="33" customHeight="1">
      <c r="A219" s="39"/>
      <c r="B219" s="40"/>
      <c r="C219" s="229" t="s">
        <v>365</v>
      </c>
      <c r="D219" s="229" t="s">
        <v>243</v>
      </c>
      <c r="E219" s="230" t="s">
        <v>366</v>
      </c>
      <c r="F219" s="231" t="s">
        <v>367</v>
      </c>
      <c r="G219" s="232" t="s">
        <v>246</v>
      </c>
      <c r="H219" s="233">
        <v>97.200000000000003</v>
      </c>
      <c r="I219" s="234"/>
      <c r="J219" s="235">
        <f>ROUND(I219*H219,2)</f>
        <v>0</v>
      </c>
      <c r="K219" s="231" t="s">
        <v>247</v>
      </c>
      <c r="L219" s="45"/>
      <c r="M219" s="236" t="s">
        <v>1</v>
      </c>
      <c r="N219" s="237" t="s">
        <v>45</v>
      </c>
      <c r="O219" s="92"/>
      <c r="P219" s="238">
        <f>O219*H219</f>
        <v>0</v>
      </c>
      <c r="Q219" s="238">
        <v>0</v>
      </c>
      <c r="R219" s="238">
        <f>Q219*H219</f>
        <v>0</v>
      </c>
      <c r="S219" s="238">
        <v>0.074999999999999997</v>
      </c>
      <c r="T219" s="239">
        <f>S219*H219</f>
        <v>7.29</v>
      </c>
      <c r="U219" s="39"/>
      <c r="V219" s="39"/>
      <c r="W219" s="39"/>
      <c r="X219" s="39"/>
      <c r="Y219" s="39"/>
      <c r="Z219" s="39"/>
      <c r="AA219" s="39"/>
      <c r="AB219" s="39"/>
      <c r="AC219" s="39"/>
      <c r="AD219" s="39"/>
      <c r="AE219" s="39"/>
      <c r="AR219" s="240" t="s">
        <v>175</v>
      </c>
      <c r="AT219" s="240" t="s">
        <v>243</v>
      </c>
      <c r="AU219" s="240" t="s">
        <v>88</v>
      </c>
      <c r="AY219" s="18" t="s">
        <v>241</v>
      </c>
      <c r="BE219" s="241">
        <f>IF(N219="základní",J219,0)</f>
        <v>0</v>
      </c>
      <c r="BF219" s="241">
        <f>IF(N219="snížená",J219,0)</f>
        <v>0</v>
      </c>
      <c r="BG219" s="241">
        <f>IF(N219="zákl. přenesená",J219,0)</f>
        <v>0</v>
      </c>
      <c r="BH219" s="241">
        <f>IF(N219="sníž. přenesená",J219,0)</f>
        <v>0</v>
      </c>
      <c r="BI219" s="241">
        <f>IF(N219="nulová",J219,0)</f>
        <v>0</v>
      </c>
      <c r="BJ219" s="18" t="s">
        <v>14</v>
      </c>
      <c r="BK219" s="241">
        <f>ROUND(I219*H219,2)</f>
        <v>0</v>
      </c>
      <c r="BL219" s="18" t="s">
        <v>175</v>
      </c>
      <c r="BM219" s="240" t="s">
        <v>368</v>
      </c>
    </row>
    <row r="220" s="2" customFormat="1">
      <c r="A220" s="39"/>
      <c r="B220" s="40"/>
      <c r="C220" s="41"/>
      <c r="D220" s="242" t="s">
        <v>249</v>
      </c>
      <c r="E220" s="41"/>
      <c r="F220" s="243" t="s">
        <v>369</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249</v>
      </c>
      <c r="AU220" s="18" t="s">
        <v>88</v>
      </c>
    </row>
    <row r="221" s="2" customFormat="1">
      <c r="A221" s="39"/>
      <c r="B221" s="40"/>
      <c r="C221" s="41"/>
      <c r="D221" s="247" t="s">
        <v>251</v>
      </c>
      <c r="E221" s="41"/>
      <c r="F221" s="248" t="s">
        <v>370</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251</v>
      </c>
      <c r="AU221" s="18" t="s">
        <v>88</v>
      </c>
    </row>
    <row r="222" s="15" customFormat="1">
      <c r="A222" s="15"/>
      <c r="B222" s="271"/>
      <c r="C222" s="272"/>
      <c r="D222" s="242" t="s">
        <v>259</v>
      </c>
      <c r="E222" s="273" t="s">
        <v>1</v>
      </c>
      <c r="F222" s="274" t="s">
        <v>289</v>
      </c>
      <c r="G222" s="272"/>
      <c r="H222" s="273" t="s">
        <v>1</v>
      </c>
      <c r="I222" s="275"/>
      <c r="J222" s="272"/>
      <c r="K222" s="272"/>
      <c r="L222" s="276"/>
      <c r="M222" s="277"/>
      <c r="N222" s="278"/>
      <c r="O222" s="278"/>
      <c r="P222" s="278"/>
      <c r="Q222" s="278"/>
      <c r="R222" s="278"/>
      <c r="S222" s="278"/>
      <c r="T222" s="279"/>
      <c r="U222" s="15"/>
      <c r="V222" s="15"/>
      <c r="W222" s="15"/>
      <c r="X222" s="15"/>
      <c r="Y222" s="15"/>
      <c r="Z222" s="15"/>
      <c r="AA222" s="15"/>
      <c r="AB222" s="15"/>
      <c r="AC222" s="15"/>
      <c r="AD222" s="15"/>
      <c r="AE222" s="15"/>
      <c r="AT222" s="280" t="s">
        <v>259</v>
      </c>
      <c r="AU222" s="280" t="s">
        <v>88</v>
      </c>
      <c r="AV222" s="15" t="s">
        <v>14</v>
      </c>
      <c r="AW222" s="15" t="s">
        <v>36</v>
      </c>
      <c r="AX222" s="15" t="s">
        <v>80</v>
      </c>
      <c r="AY222" s="280" t="s">
        <v>241</v>
      </c>
    </row>
    <row r="223" s="13" customFormat="1">
      <c r="A223" s="13"/>
      <c r="B223" s="249"/>
      <c r="C223" s="250"/>
      <c r="D223" s="242" t="s">
        <v>259</v>
      </c>
      <c r="E223" s="251" t="s">
        <v>1</v>
      </c>
      <c r="F223" s="252" t="s">
        <v>290</v>
      </c>
      <c r="G223" s="250"/>
      <c r="H223" s="253">
        <v>54</v>
      </c>
      <c r="I223" s="254"/>
      <c r="J223" s="250"/>
      <c r="K223" s="250"/>
      <c r="L223" s="255"/>
      <c r="M223" s="256"/>
      <c r="N223" s="257"/>
      <c r="O223" s="257"/>
      <c r="P223" s="257"/>
      <c r="Q223" s="257"/>
      <c r="R223" s="257"/>
      <c r="S223" s="257"/>
      <c r="T223" s="258"/>
      <c r="U223" s="13"/>
      <c r="V223" s="13"/>
      <c r="W223" s="13"/>
      <c r="X223" s="13"/>
      <c r="Y223" s="13"/>
      <c r="Z223" s="13"/>
      <c r="AA223" s="13"/>
      <c r="AB223" s="13"/>
      <c r="AC223" s="13"/>
      <c r="AD223" s="13"/>
      <c r="AE223" s="13"/>
      <c r="AT223" s="259" t="s">
        <v>259</v>
      </c>
      <c r="AU223" s="259" t="s">
        <v>88</v>
      </c>
      <c r="AV223" s="13" t="s">
        <v>88</v>
      </c>
      <c r="AW223" s="13" t="s">
        <v>36</v>
      </c>
      <c r="AX223" s="13" t="s">
        <v>80</v>
      </c>
      <c r="AY223" s="259" t="s">
        <v>241</v>
      </c>
    </row>
    <row r="224" s="13" customFormat="1">
      <c r="A224" s="13"/>
      <c r="B224" s="249"/>
      <c r="C224" s="250"/>
      <c r="D224" s="242" t="s">
        <v>259</v>
      </c>
      <c r="E224" s="251" t="s">
        <v>1</v>
      </c>
      <c r="F224" s="252" t="s">
        <v>291</v>
      </c>
      <c r="G224" s="250"/>
      <c r="H224" s="253">
        <v>21.600000000000001</v>
      </c>
      <c r="I224" s="254"/>
      <c r="J224" s="250"/>
      <c r="K224" s="250"/>
      <c r="L224" s="255"/>
      <c r="M224" s="256"/>
      <c r="N224" s="257"/>
      <c r="O224" s="257"/>
      <c r="P224" s="257"/>
      <c r="Q224" s="257"/>
      <c r="R224" s="257"/>
      <c r="S224" s="257"/>
      <c r="T224" s="258"/>
      <c r="U224" s="13"/>
      <c r="V224" s="13"/>
      <c r="W224" s="13"/>
      <c r="X224" s="13"/>
      <c r="Y224" s="13"/>
      <c r="Z224" s="13"/>
      <c r="AA224" s="13"/>
      <c r="AB224" s="13"/>
      <c r="AC224" s="13"/>
      <c r="AD224" s="13"/>
      <c r="AE224" s="13"/>
      <c r="AT224" s="259" t="s">
        <v>259</v>
      </c>
      <c r="AU224" s="259" t="s">
        <v>88</v>
      </c>
      <c r="AV224" s="13" t="s">
        <v>88</v>
      </c>
      <c r="AW224" s="13" t="s">
        <v>36</v>
      </c>
      <c r="AX224" s="13" t="s">
        <v>80</v>
      </c>
      <c r="AY224" s="259" t="s">
        <v>241</v>
      </c>
    </row>
    <row r="225" s="13" customFormat="1">
      <c r="A225" s="13"/>
      <c r="B225" s="249"/>
      <c r="C225" s="250"/>
      <c r="D225" s="242" t="s">
        <v>259</v>
      </c>
      <c r="E225" s="251" t="s">
        <v>1</v>
      </c>
      <c r="F225" s="252" t="s">
        <v>292</v>
      </c>
      <c r="G225" s="250"/>
      <c r="H225" s="253">
        <v>21.600000000000001</v>
      </c>
      <c r="I225" s="254"/>
      <c r="J225" s="250"/>
      <c r="K225" s="250"/>
      <c r="L225" s="255"/>
      <c r="M225" s="256"/>
      <c r="N225" s="257"/>
      <c r="O225" s="257"/>
      <c r="P225" s="257"/>
      <c r="Q225" s="257"/>
      <c r="R225" s="257"/>
      <c r="S225" s="257"/>
      <c r="T225" s="258"/>
      <c r="U225" s="13"/>
      <c r="V225" s="13"/>
      <c r="W225" s="13"/>
      <c r="X225" s="13"/>
      <c r="Y225" s="13"/>
      <c r="Z225" s="13"/>
      <c r="AA225" s="13"/>
      <c r="AB225" s="13"/>
      <c r="AC225" s="13"/>
      <c r="AD225" s="13"/>
      <c r="AE225" s="13"/>
      <c r="AT225" s="259" t="s">
        <v>259</v>
      </c>
      <c r="AU225" s="259" t="s">
        <v>88</v>
      </c>
      <c r="AV225" s="13" t="s">
        <v>88</v>
      </c>
      <c r="AW225" s="13" t="s">
        <v>36</v>
      </c>
      <c r="AX225" s="13" t="s">
        <v>80</v>
      </c>
      <c r="AY225" s="259" t="s">
        <v>241</v>
      </c>
    </row>
    <row r="226" s="14" customFormat="1">
      <c r="A226" s="14"/>
      <c r="B226" s="260"/>
      <c r="C226" s="261"/>
      <c r="D226" s="242" t="s">
        <v>259</v>
      </c>
      <c r="E226" s="262" t="s">
        <v>1</v>
      </c>
      <c r="F226" s="263" t="s">
        <v>261</v>
      </c>
      <c r="G226" s="261"/>
      <c r="H226" s="264">
        <v>97.199999999999989</v>
      </c>
      <c r="I226" s="265"/>
      <c r="J226" s="261"/>
      <c r="K226" s="261"/>
      <c r="L226" s="266"/>
      <c r="M226" s="267"/>
      <c r="N226" s="268"/>
      <c r="O226" s="268"/>
      <c r="P226" s="268"/>
      <c r="Q226" s="268"/>
      <c r="R226" s="268"/>
      <c r="S226" s="268"/>
      <c r="T226" s="269"/>
      <c r="U226" s="14"/>
      <c r="V226" s="14"/>
      <c r="W226" s="14"/>
      <c r="X226" s="14"/>
      <c r="Y226" s="14"/>
      <c r="Z226" s="14"/>
      <c r="AA226" s="14"/>
      <c r="AB226" s="14"/>
      <c r="AC226" s="14"/>
      <c r="AD226" s="14"/>
      <c r="AE226" s="14"/>
      <c r="AT226" s="270" t="s">
        <v>259</v>
      </c>
      <c r="AU226" s="270" t="s">
        <v>88</v>
      </c>
      <c r="AV226" s="14" t="s">
        <v>175</v>
      </c>
      <c r="AW226" s="14" t="s">
        <v>36</v>
      </c>
      <c r="AX226" s="14" t="s">
        <v>14</v>
      </c>
      <c r="AY226" s="270" t="s">
        <v>241</v>
      </c>
    </row>
    <row r="227" s="2" customFormat="1" ht="24.15" customHeight="1">
      <c r="A227" s="39"/>
      <c r="B227" s="40"/>
      <c r="C227" s="229" t="s">
        <v>7</v>
      </c>
      <c r="D227" s="229" t="s">
        <v>243</v>
      </c>
      <c r="E227" s="230" t="s">
        <v>371</v>
      </c>
      <c r="F227" s="231" t="s">
        <v>372</v>
      </c>
      <c r="G227" s="232" t="s">
        <v>246</v>
      </c>
      <c r="H227" s="233">
        <v>97.200000000000003</v>
      </c>
      <c r="I227" s="234"/>
      <c r="J227" s="235">
        <f>ROUND(I227*H227,2)</f>
        <v>0</v>
      </c>
      <c r="K227" s="231" t="s">
        <v>247</v>
      </c>
      <c r="L227" s="45"/>
      <c r="M227" s="236" t="s">
        <v>1</v>
      </c>
      <c r="N227" s="237" t="s">
        <v>45</v>
      </c>
      <c r="O227" s="92"/>
      <c r="P227" s="238">
        <f>O227*H227</f>
        <v>0</v>
      </c>
      <c r="Q227" s="238">
        <v>0</v>
      </c>
      <c r="R227" s="238">
        <f>Q227*H227</f>
        <v>0</v>
      </c>
      <c r="S227" s="238">
        <v>0.074999999999999997</v>
      </c>
      <c r="T227" s="239">
        <f>S227*H227</f>
        <v>7.29</v>
      </c>
      <c r="U227" s="39"/>
      <c r="V227" s="39"/>
      <c r="W227" s="39"/>
      <c r="X227" s="39"/>
      <c r="Y227" s="39"/>
      <c r="Z227" s="39"/>
      <c r="AA227" s="39"/>
      <c r="AB227" s="39"/>
      <c r="AC227" s="39"/>
      <c r="AD227" s="39"/>
      <c r="AE227" s="39"/>
      <c r="AR227" s="240" t="s">
        <v>175</v>
      </c>
      <c r="AT227" s="240" t="s">
        <v>243</v>
      </c>
      <c r="AU227" s="240" t="s">
        <v>88</v>
      </c>
      <c r="AY227" s="18" t="s">
        <v>241</v>
      </c>
      <c r="BE227" s="241">
        <f>IF(N227="základní",J227,0)</f>
        <v>0</v>
      </c>
      <c r="BF227" s="241">
        <f>IF(N227="snížená",J227,0)</f>
        <v>0</v>
      </c>
      <c r="BG227" s="241">
        <f>IF(N227="zákl. přenesená",J227,0)</f>
        <v>0</v>
      </c>
      <c r="BH227" s="241">
        <f>IF(N227="sníž. přenesená",J227,0)</f>
        <v>0</v>
      </c>
      <c r="BI227" s="241">
        <f>IF(N227="nulová",J227,0)</f>
        <v>0</v>
      </c>
      <c r="BJ227" s="18" t="s">
        <v>14</v>
      </c>
      <c r="BK227" s="241">
        <f>ROUND(I227*H227,2)</f>
        <v>0</v>
      </c>
      <c r="BL227" s="18" t="s">
        <v>175</v>
      </c>
      <c r="BM227" s="240" t="s">
        <v>373</v>
      </c>
    </row>
    <row r="228" s="2" customFormat="1">
      <c r="A228" s="39"/>
      <c r="B228" s="40"/>
      <c r="C228" s="41"/>
      <c r="D228" s="242" t="s">
        <v>249</v>
      </c>
      <c r="E228" s="41"/>
      <c r="F228" s="243" t="s">
        <v>374</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249</v>
      </c>
      <c r="AU228" s="18" t="s">
        <v>88</v>
      </c>
    </row>
    <row r="229" s="2" customFormat="1">
      <c r="A229" s="39"/>
      <c r="B229" s="40"/>
      <c r="C229" s="41"/>
      <c r="D229" s="247" t="s">
        <v>251</v>
      </c>
      <c r="E229" s="41"/>
      <c r="F229" s="248" t="s">
        <v>375</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251</v>
      </c>
      <c r="AU229" s="18" t="s">
        <v>88</v>
      </c>
    </row>
    <row r="230" s="15" customFormat="1">
      <c r="A230" s="15"/>
      <c r="B230" s="271"/>
      <c r="C230" s="272"/>
      <c r="D230" s="242" t="s">
        <v>259</v>
      </c>
      <c r="E230" s="273" t="s">
        <v>1</v>
      </c>
      <c r="F230" s="274" t="s">
        <v>289</v>
      </c>
      <c r="G230" s="272"/>
      <c r="H230" s="273" t="s">
        <v>1</v>
      </c>
      <c r="I230" s="275"/>
      <c r="J230" s="272"/>
      <c r="K230" s="272"/>
      <c r="L230" s="276"/>
      <c r="M230" s="277"/>
      <c r="N230" s="278"/>
      <c r="O230" s="278"/>
      <c r="P230" s="278"/>
      <c r="Q230" s="278"/>
      <c r="R230" s="278"/>
      <c r="S230" s="278"/>
      <c r="T230" s="279"/>
      <c r="U230" s="15"/>
      <c r="V230" s="15"/>
      <c r="W230" s="15"/>
      <c r="X230" s="15"/>
      <c r="Y230" s="15"/>
      <c r="Z230" s="15"/>
      <c r="AA230" s="15"/>
      <c r="AB230" s="15"/>
      <c r="AC230" s="15"/>
      <c r="AD230" s="15"/>
      <c r="AE230" s="15"/>
      <c r="AT230" s="280" t="s">
        <v>259</v>
      </c>
      <c r="AU230" s="280" t="s">
        <v>88</v>
      </c>
      <c r="AV230" s="15" t="s">
        <v>14</v>
      </c>
      <c r="AW230" s="15" t="s">
        <v>36</v>
      </c>
      <c r="AX230" s="15" t="s">
        <v>80</v>
      </c>
      <c r="AY230" s="280" t="s">
        <v>241</v>
      </c>
    </row>
    <row r="231" s="13" customFormat="1">
      <c r="A231" s="13"/>
      <c r="B231" s="249"/>
      <c r="C231" s="250"/>
      <c r="D231" s="242" t="s">
        <v>259</v>
      </c>
      <c r="E231" s="251" t="s">
        <v>1</v>
      </c>
      <c r="F231" s="252" t="s">
        <v>290</v>
      </c>
      <c r="G231" s="250"/>
      <c r="H231" s="253">
        <v>54</v>
      </c>
      <c r="I231" s="254"/>
      <c r="J231" s="250"/>
      <c r="K231" s="250"/>
      <c r="L231" s="255"/>
      <c r="M231" s="256"/>
      <c r="N231" s="257"/>
      <c r="O231" s="257"/>
      <c r="P231" s="257"/>
      <c r="Q231" s="257"/>
      <c r="R231" s="257"/>
      <c r="S231" s="257"/>
      <c r="T231" s="258"/>
      <c r="U231" s="13"/>
      <c r="V231" s="13"/>
      <c r="W231" s="13"/>
      <c r="X231" s="13"/>
      <c r="Y231" s="13"/>
      <c r="Z231" s="13"/>
      <c r="AA231" s="13"/>
      <c r="AB231" s="13"/>
      <c r="AC231" s="13"/>
      <c r="AD231" s="13"/>
      <c r="AE231" s="13"/>
      <c r="AT231" s="259" t="s">
        <v>259</v>
      </c>
      <c r="AU231" s="259" t="s">
        <v>88</v>
      </c>
      <c r="AV231" s="13" t="s">
        <v>88</v>
      </c>
      <c r="AW231" s="13" t="s">
        <v>36</v>
      </c>
      <c r="AX231" s="13" t="s">
        <v>80</v>
      </c>
      <c r="AY231" s="259" t="s">
        <v>241</v>
      </c>
    </row>
    <row r="232" s="13" customFormat="1">
      <c r="A232" s="13"/>
      <c r="B232" s="249"/>
      <c r="C232" s="250"/>
      <c r="D232" s="242" t="s">
        <v>259</v>
      </c>
      <c r="E232" s="251" t="s">
        <v>1</v>
      </c>
      <c r="F232" s="252" t="s">
        <v>291</v>
      </c>
      <c r="G232" s="250"/>
      <c r="H232" s="253">
        <v>21.600000000000001</v>
      </c>
      <c r="I232" s="254"/>
      <c r="J232" s="250"/>
      <c r="K232" s="250"/>
      <c r="L232" s="255"/>
      <c r="M232" s="256"/>
      <c r="N232" s="257"/>
      <c r="O232" s="257"/>
      <c r="P232" s="257"/>
      <c r="Q232" s="257"/>
      <c r="R232" s="257"/>
      <c r="S232" s="257"/>
      <c r="T232" s="258"/>
      <c r="U232" s="13"/>
      <c r="V232" s="13"/>
      <c r="W232" s="13"/>
      <c r="X232" s="13"/>
      <c r="Y232" s="13"/>
      <c r="Z232" s="13"/>
      <c r="AA232" s="13"/>
      <c r="AB232" s="13"/>
      <c r="AC232" s="13"/>
      <c r="AD232" s="13"/>
      <c r="AE232" s="13"/>
      <c r="AT232" s="259" t="s">
        <v>259</v>
      </c>
      <c r="AU232" s="259" t="s">
        <v>88</v>
      </c>
      <c r="AV232" s="13" t="s">
        <v>88</v>
      </c>
      <c r="AW232" s="13" t="s">
        <v>36</v>
      </c>
      <c r="AX232" s="13" t="s">
        <v>80</v>
      </c>
      <c r="AY232" s="259" t="s">
        <v>241</v>
      </c>
    </row>
    <row r="233" s="13" customFormat="1">
      <c r="A233" s="13"/>
      <c r="B233" s="249"/>
      <c r="C233" s="250"/>
      <c r="D233" s="242" t="s">
        <v>259</v>
      </c>
      <c r="E233" s="251" t="s">
        <v>1</v>
      </c>
      <c r="F233" s="252" t="s">
        <v>292</v>
      </c>
      <c r="G233" s="250"/>
      <c r="H233" s="253">
        <v>21.600000000000001</v>
      </c>
      <c r="I233" s="254"/>
      <c r="J233" s="250"/>
      <c r="K233" s="250"/>
      <c r="L233" s="255"/>
      <c r="M233" s="256"/>
      <c r="N233" s="257"/>
      <c r="O233" s="257"/>
      <c r="P233" s="257"/>
      <c r="Q233" s="257"/>
      <c r="R233" s="257"/>
      <c r="S233" s="257"/>
      <c r="T233" s="258"/>
      <c r="U233" s="13"/>
      <c r="V233" s="13"/>
      <c r="W233" s="13"/>
      <c r="X233" s="13"/>
      <c r="Y233" s="13"/>
      <c r="Z233" s="13"/>
      <c r="AA233" s="13"/>
      <c r="AB233" s="13"/>
      <c r="AC233" s="13"/>
      <c r="AD233" s="13"/>
      <c r="AE233" s="13"/>
      <c r="AT233" s="259" t="s">
        <v>259</v>
      </c>
      <c r="AU233" s="259" t="s">
        <v>88</v>
      </c>
      <c r="AV233" s="13" t="s">
        <v>88</v>
      </c>
      <c r="AW233" s="13" t="s">
        <v>36</v>
      </c>
      <c r="AX233" s="13" t="s">
        <v>80</v>
      </c>
      <c r="AY233" s="259" t="s">
        <v>241</v>
      </c>
    </row>
    <row r="234" s="14" customFormat="1">
      <c r="A234" s="14"/>
      <c r="B234" s="260"/>
      <c r="C234" s="261"/>
      <c r="D234" s="242" t="s">
        <v>259</v>
      </c>
      <c r="E234" s="262" t="s">
        <v>1</v>
      </c>
      <c r="F234" s="263" t="s">
        <v>261</v>
      </c>
      <c r="G234" s="261"/>
      <c r="H234" s="264">
        <v>97.199999999999989</v>
      </c>
      <c r="I234" s="265"/>
      <c r="J234" s="261"/>
      <c r="K234" s="261"/>
      <c r="L234" s="266"/>
      <c r="M234" s="267"/>
      <c r="N234" s="268"/>
      <c r="O234" s="268"/>
      <c r="P234" s="268"/>
      <c r="Q234" s="268"/>
      <c r="R234" s="268"/>
      <c r="S234" s="268"/>
      <c r="T234" s="269"/>
      <c r="U234" s="14"/>
      <c r="V234" s="14"/>
      <c r="W234" s="14"/>
      <c r="X234" s="14"/>
      <c r="Y234" s="14"/>
      <c r="Z234" s="14"/>
      <c r="AA234" s="14"/>
      <c r="AB234" s="14"/>
      <c r="AC234" s="14"/>
      <c r="AD234" s="14"/>
      <c r="AE234" s="14"/>
      <c r="AT234" s="270" t="s">
        <v>259</v>
      </c>
      <c r="AU234" s="270" t="s">
        <v>88</v>
      </c>
      <c r="AV234" s="14" t="s">
        <v>175</v>
      </c>
      <c r="AW234" s="14" t="s">
        <v>36</v>
      </c>
      <c r="AX234" s="14" t="s">
        <v>14</v>
      </c>
      <c r="AY234" s="270" t="s">
        <v>241</v>
      </c>
    </row>
    <row r="235" s="2" customFormat="1" ht="24.15" customHeight="1">
      <c r="A235" s="39"/>
      <c r="B235" s="40"/>
      <c r="C235" s="229" t="s">
        <v>376</v>
      </c>
      <c r="D235" s="229" t="s">
        <v>243</v>
      </c>
      <c r="E235" s="230" t="s">
        <v>377</v>
      </c>
      <c r="F235" s="231" t="s">
        <v>378</v>
      </c>
      <c r="G235" s="232" t="s">
        <v>246</v>
      </c>
      <c r="H235" s="233">
        <v>97.200000000000003</v>
      </c>
      <c r="I235" s="234"/>
      <c r="J235" s="235">
        <f>ROUND(I235*H235,2)</f>
        <v>0</v>
      </c>
      <c r="K235" s="231" t="s">
        <v>247</v>
      </c>
      <c r="L235" s="45"/>
      <c r="M235" s="236" t="s">
        <v>1</v>
      </c>
      <c r="N235" s="237" t="s">
        <v>45</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175</v>
      </c>
      <c r="AT235" s="240" t="s">
        <v>243</v>
      </c>
      <c r="AU235" s="240" t="s">
        <v>88</v>
      </c>
      <c r="AY235" s="18" t="s">
        <v>241</v>
      </c>
      <c r="BE235" s="241">
        <f>IF(N235="základní",J235,0)</f>
        <v>0</v>
      </c>
      <c r="BF235" s="241">
        <f>IF(N235="snížená",J235,0)</f>
        <v>0</v>
      </c>
      <c r="BG235" s="241">
        <f>IF(N235="zákl. přenesená",J235,0)</f>
        <v>0</v>
      </c>
      <c r="BH235" s="241">
        <f>IF(N235="sníž. přenesená",J235,0)</f>
        <v>0</v>
      </c>
      <c r="BI235" s="241">
        <f>IF(N235="nulová",J235,0)</f>
        <v>0</v>
      </c>
      <c r="BJ235" s="18" t="s">
        <v>14</v>
      </c>
      <c r="BK235" s="241">
        <f>ROUND(I235*H235,2)</f>
        <v>0</v>
      </c>
      <c r="BL235" s="18" t="s">
        <v>175</v>
      </c>
      <c r="BM235" s="240" t="s">
        <v>379</v>
      </c>
    </row>
    <row r="236" s="2" customFormat="1">
      <c r="A236" s="39"/>
      <c r="B236" s="40"/>
      <c r="C236" s="41"/>
      <c r="D236" s="242" t="s">
        <v>249</v>
      </c>
      <c r="E236" s="41"/>
      <c r="F236" s="243" t="s">
        <v>380</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249</v>
      </c>
      <c r="AU236" s="18" t="s">
        <v>88</v>
      </c>
    </row>
    <row r="237" s="2" customFormat="1">
      <c r="A237" s="39"/>
      <c r="B237" s="40"/>
      <c r="C237" s="41"/>
      <c r="D237" s="247" t="s">
        <v>251</v>
      </c>
      <c r="E237" s="41"/>
      <c r="F237" s="248" t="s">
        <v>381</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251</v>
      </c>
      <c r="AU237" s="18" t="s">
        <v>88</v>
      </c>
    </row>
    <row r="238" s="15" customFormat="1">
      <c r="A238" s="15"/>
      <c r="B238" s="271"/>
      <c r="C238" s="272"/>
      <c r="D238" s="242" t="s">
        <v>259</v>
      </c>
      <c r="E238" s="273" t="s">
        <v>1</v>
      </c>
      <c r="F238" s="274" t="s">
        <v>289</v>
      </c>
      <c r="G238" s="272"/>
      <c r="H238" s="273" t="s">
        <v>1</v>
      </c>
      <c r="I238" s="275"/>
      <c r="J238" s="272"/>
      <c r="K238" s="272"/>
      <c r="L238" s="276"/>
      <c r="M238" s="277"/>
      <c r="N238" s="278"/>
      <c r="O238" s="278"/>
      <c r="P238" s="278"/>
      <c r="Q238" s="278"/>
      <c r="R238" s="278"/>
      <c r="S238" s="278"/>
      <c r="T238" s="279"/>
      <c r="U238" s="15"/>
      <c r="V238" s="15"/>
      <c r="W238" s="15"/>
      <c r="X238" s="15"/>
      <c r="Y238" s="15"/>
      <c r="Z238" s="15"/>
      <c r="AA238" s="15"/>
      <c r="AB238" s="15"/>
      <c r="AC238" s="15"/>
      <c r="AD238" s="15"/>
      <c r="AE238" s="15"/>
      <c r="AT238" s="280" t="s">
        <v>259</v>
      </c>
      <c r="AU238" s="280" t="s">
        <v>88</v>
      </c>
      <c r="AV238" s="15" t="s">
        <v>14</v>
      </c>
      <c r="AW238" s="15" t="s">
        <v>36</v>
      </c>
      <c r="AX238" s="15" t="s">
        <v>80</v>
      </c>
      <c r="AY238" s="280" t="s">
        <v>241</v>
      </c>
    </row>
    <row r="239" s="13" customFormat="1">
      <c r="A239" s="13"/>
      <c r="B239" s="249"/>
      <c r="C239" s="250"/>
      <c r="D239" s="242" t="s">
        <v>259</v>
      </c>
      <c r="E239" s="251" t="s">
        <v>1</v>
      </c>
      <c r="F239" s="252" t="s">
        <v>290</v>
      </c>
      <c r="G239" s="250"/>
      <c r="H239" s="253">
        <v>54</v>
      </c>
      <c r="I239" s="254"/>
      <c r="J239" s="250"/>
      <c r="K239" s="250"/>
      <c r="L239" s="255"/>
      <c r="M239" s="256"/>
      <c r="N239" s="257"/>
      <c r="O239" s="257"/>
      <c r="P239" s="257"/>
      <c r="Q239" s="257"/>
      <c r="R239" s="257"/>
      <c r="S239" s="257"/>
      <c r="T239" s="258"/>
      <c r="U239" s="13"/>
      <c r="V239" s="13"/>
      <c r="W239" s="13"/>
      <c r="X239" s="13"/>
      <c r="Y239" s="13"/>
      <c r="Z239" s="13"/>
      <c r="AA239" s="13"/>
      <c r="AB239" s="13"/>
      <c r="AC239" s="13"/>
      <c r="AD239" s="13"/>
      <c r="AE239" s="13"/>
      <c r="AT239" s="259" t="s">
        <v>259</v>
      </c>
      <c r="AU239" s="259" t="s">
        <v>88</v>
      </c>
      <c r="AV239" s="13" t="s">
        <v>88</v>
      </c>
      <c r="AW239" s="13" t="s">
        <v>36</v>
      </c>
      <c r="AX239" s="13" t="s">
        <v>80</v>
      </c>
      <c r="AY239" s="259" t="s">
        <v>241</v>
      </c>
    </row>
    <row r="240" s="13" customFormat="1">
      <c r="A240" s="13"/>
      <c r="B240" s="249"/>
      <c r="C240" s="250"/>
      <c r="D240" s="242" t="s">
        <v>259</v>
      </c>
      <c r="E240" s="251" t="s">
        <v>1</v>
      </c>
      <c r="F240" s="252" t="s">
        <v>291</v>
      </c>
      <c r="G240" s="250"/>
      <c r="H240" s="253">
        <v>21.600000000000001</v>
      </c>
      <c r="I240" s="254"/>
      <c r="J240" s="250"/>
      <c r="K240" s="250"/>
      <c r="L240" s="255"/>
      <c r="M240" s="256"/>
      <c r="N240" s="257"/>
      <c r="O240" s="257"/>
      <c r="P240" s="257"/>
      <c r="Q240" s="257"/>
      <c r="R240" s="257"/>
      <c r="S240" s="257"/>
      <c r="T240" s="258"/>
      <c r="U240" s="13"/>
      <c r="V240" s="13"/>
      <c r="W240" s="13"/>
      <c r="X240" s="13"/>
      <c r="Y240" s="13"/>
      <c r="Z240" s="13"/>
      <c r="AA240" s="13"/>
      <c r="AB240" s="13"/>
      <c r="AC240" s="13"/>
      <c r="AD240" s="13"/>
      <c r="AE240" s="13"/>
      <c r="AT240" s="259" t="s">
        <v>259</v>
      </c>
      <c r="AU240" s="259" t="s">
        <v>88</v>
      </c>
      <c r="AV240" s="13" t="s">
        <v>88</v>
      </c>
      <c r="AW240" s="13" t="s">
        <v>36</v>
      </c>
      <c r="AX240" s="13" t="s">
        <v>80</v>
      </c>
      <c r="AY240" s="259" t="s">
        <v>241</v>
      </c>
    </row>
    <row r="241" s="13" customFormat="1">
      <c r="A241" s="13"/>
      <c r="B241" s="249"/>
      <c r="C241" s="250"/>
      <c r="D241" s="242" t="s">
        <v>259</v>
      </c>
      <c r="E241" s="251" t="s">
        <v>1</v>
      </c>
      <c r="F241" s="252" t="s">
        <v>292</v>
      </c>
      <c r="G241" s="250"/>
      <c r="H241" s="253">
        <v>21.600000000000001</v>
      </c>
      <c r="I241" s="254"/>
      <c r="J241" s="250"/>
      <c r="K241" s="250"/>
      <c r="L241" s="255"/>
      <c r="M241" s="256"/>
      <c r="N241" s="257"/>
      <c r="O241" s="257"/>
      <c r="P241" s="257"/>
      <c r="Q241" s="257"/>
      <c r="R241" s="257"/>
      <c r="S241" s="257"/>
      <c r="T241" s="258"/>
      <c r="U241" s="13"/>
      <c r="V241" s="13"/>
      <c r="W241" s="13"/>
      <c r="X241" s="13"/>
      <c r="Y241" s="13"/>
      <c r="Z241" s="13"/>
      <c r="AA241" s="13"/>
      <c r="AB241" s="13"/>
      <c r="AC241" s="13"/>
      <c r="AD241" s="13"/>
      <c r="AE241" s="13"/>
      <c r="AT241" s="259" t="s">
        <v>259</v>
      </c>
      <c r="AU241" s="259" t="s">
        <v>88</v>
      </c>
      <c r="AV241" s="13" t="s">
        <v>88</v>
      </c>
      <c r="AW241" s="13" t="s">
        <v>36</v>
      </c>
      <c r="AX241" s="13" t="s">
        <v>80</v>
      </c>
      <c r="AY241" s="259" t="s">
        <v>241</v>
      </c>
    </row>
    <row r="242" s="14" customFormat="1">
      <c r="A242" s="14"/>
      <c r="B242" s="260"/>
      <c r="C242" s="261"/>
      <c r="D242" s="242" t="s">
        <v>259</v>
      </c>
      <c r="E242" s="262" t="s">
        <v>1</v>
      </c>
      <c r="F242" s="263" t="s">
        <v>261</v>
      </c>
      <c r="G242" s="261"/>
      <c r="H242" s="264">
        <v>97.199999999999989</v>
      </c>
      <c r="I242" s="265"/>
      <c r="J242" s="261"/>
      <c r="K242" s="261"/>
      <c r="L242" s="266"/>
      <c r="M242" s="267"/>
      <c r="N242" s="268"/>
      <c r="O242" s="268"/>
      <c r="P242" s="268"/>
      <c r="Q242" s="268"/>
      <c r="R242" s="268"/>
      <c r="S242" s="268"/>
      <c r="T242" s="269"/>
      <c r="U242" s="14"/>
      <c r="V242" s="14"/>
      <c r="W242" s="14"/>
      <c r="X242" s="14"/>
      <c r="Y242" s="14"/>
      <c r="Z242" s="14"/>
      <c r="AA242" s="14"/>
      <c r="AB242" s="14"/>
      <c r="AC242" s="14"/>
      <c r="AD242" s="14"/>
      <c r="AE242" s="14"/>
      <c r="AT242" s="270" t="s">
        <v>259</v>
      </c>
      <c r="AU242" s="270" t="s">
        <v>88</v>
      </c>
      <c r="AV242" s="14" t="s">
        <v>175</v>
      </c>
      <c r="AW242" s="14" t="s">
        <v>36</v>
      </c>
      <c r="AX242" s="14" t="s">
        <v>14</v>
      </c>
      <c r="AY242" s="270" t="s">
        <v>241</v>
      </c>
    </row>
    <row r="243" s="2" customFormat="1" ht="24.15" customHeight="1">
      <c r="A243" s="39"/>
      <c r="B243" s="40"/>
      <c r="C243" s="229" t="s">
        <v>382</v>
      </c>
      <c r="D243" s="229" t="s">
        <v>243</v>
      </c>
      <c r="E243" s="230" t="s">
        <v>383</v>
      </c>
      <c r="F243" s="231" t="s">
        <v>384</v>
      </c>
      <c r="G243" s="232" t="s">
        <v>246</v>
      </c>
      <c r="H243" s="233">
        <v>25.199999999999999</v>
      </c>
      <c r="I243" s="234"/>
      <c r="J243" s="235">
        <f>ROUND(I243*H243,2)</f>
        <v>0</v>
      </c>
      <c r="K243" s="231" t="s">
        <v>247</v>
      </c>
      <c r="L243" s="45"/>
      <c r="M243" s="236" t="s">
        <v>1</v>
      </c>
      <c r="N243" s="237" t="s">
        <v>45</v>
      </c>
      <c r="O243" s="92"/>
      <c r="P243" s="238">
        <f>O243*H243</f>
        <v>0</v>
      </c>
      <c r="Q243" s="238">
        <v>0.099750000000000005</v>
      </c>
      <c r="R243" s="238">
        <f>Q243*H243</f>
        <v>2.5137</v>
      </c>
      <c r="S243" s="238">
        <v>0</v>
      </c>
      <c r="T243" s="239">
        <f>S243*H243</f>
        <v>0</v>
      </c>
      <c r="U243" s="39"/>
      <c r="V243" s="39"/>
      <c r="W243" s="39"/>
      <c r="X243" s="39"/>
      <c r="Y243" s="39"/>
      <c r="Z243" s="39"/>
      <c r="AA243" s="39"/>
      <c r="AB243" s="39"/>
      <c r="AC243" s="39"/>
      <c r="AD243" s="39"/>
      <c r="AE243" s="39"/>
      <c r="AR243" s="240" t="s">
        <v>175</v>
      </c>
      <c r="AT243" s="240" t="s">
        <v>243</v>
      </c>
      <c r="AU243" s="240" t="s">
        <v>88</v>
      </c>
      <c r="AY243" s="18" t="s">
        <v>241</v>
      </c>
      <c r="BE243" s="241">
        <f>IF(N243="základní",J243,0)</f>
        <v>0</v>
      </c>
      <c r="BF243" s="241">
        <f>IF(N243="snížená",J243,0)</f>
        <v>0</v>
      </c>
      <c r="BG243" s="241">
        <f>IF(N243="zákl. přenesená",J243,0)</f>
        <v>0</v>
      </c>
      <c r="BH243" s="241">
        <f>IF(N243="sníž. přenesená",J243,0)</f>
        <v>0</v>
      </c>
      <c r="BI243" s="241">
        <f>IF(N243="nulová",J243,0)</f>
        <v>0</v>
      </c>
      <c r="BJ243" s="18" t="s">
        <v>14</v>
      </c>
      <c r="BK243" s="241">
        <f>ROUND(I243*H243,2)</f>
        <v>0</v>
      </c>
      <c r="BL243" s="18" t="s">
        <v>175</v>
      </c>
      <c r="BM243" s="240" t="s">
        <v>385</v>
      </c>
    </row>
    <row r="244" s="2" customFormat="1">
      <c r="A244" s="39"/>
      <c r="B244" s="40"/>
      <c r="C244" s="41"/>
      <c r="D244" s="242" t="s">
        <v>249</v>
      </c>
      <c r="E244" s="41"/>
      <c r="F244" s="243" t="s">
        <v>386</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249</v>
      </c>
      <c r="AU244" s="18" t="s">
        <v>88</v>
      </c>
    </row>
    <row r="245" s="2" customFormat="1">
      <c r="A245" s="39"/>
      <c r="B245" s="40"/>
      <c r="C245" s="41"/>
      <c r="D245" s="247" t="s">
        <v>251</v>
      </c>
      <c r="E245" s="41"/>
      <c r="F245" s="248" t="s">
        <v>387</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251</v>
      </c>
      <c r="AU245" s="18" t="s">
        <v>88</v>
      </c>
    </row>
    <row r="246" s="13" customFormat="1">
      <c r="A246" s="13"/>
      <c r="B246" s="249"/>
      <c r="C246" s="250"/>
      <c r="D246" s="242" t="s">
        <v>259</v>
      </c>
      <c r="E246" s="251" t="s">
        <v>1</v>
      </c>
      <c r="F246" s="252" t="s">
        <v>323</v>
      </c>
      <c r="G246" s="250"/>
      <c r="H246" s="253">
        <v>18</v>
      </c>
      <c r="I246" s="254"/>
      <c r="J246" s="250"/>
      <c r="K246" s="250"/>
      <c r="L246" s="255"/>
      <c r="M246" s="256"/>
      <c r="N246" s="257"/>
      <c r="O246" s="257"/>
      <c r="P246" s="257"/>
      <c r="Q246" s="257"/>
      <c r="R246" s="257"/>
      <c r="S246" s="257"/>
      <c r="T246" s="258"/>
      <c r="U246" s="13"/>
      <c r="V246" s="13"/>
      <c r="W246" s="13"/>
      <c r="X246" s="13"/>
      <c r="Y246" s="13"/>
      <c r="Z246" s="13"/>
      <c r="AA246" s="13"/>
      <c r="AB246" s="13"/>
      <c r="AC246" s="13"/>
      <c r="AD246" s="13"/>
      <c r="AE246" s="13"/>
      <c r="AT246" s="259" t="s">
        <v>259</v>
      </c>
      <c r="AU246" s="259" t="s">
        <v>88</v>
      </c>
      <c r="AV246" s="13" t="s">
        <v>88</v>
      </c>
      <c r="AW246" s="13" t="s">
        <v>36</v>
      </c>
      <c r="AX246" s="13" t="s">
        <v>80</v>
      </c>
      <c r="AY246" s="259" t="s">
        <v>241</v>
      </c>
    </row>
    <row r="247" s="13" customFormat="1">
      <c r="A247" s="13"/>
      <c r="B247" s="249"/>
      <c r="C247" s="250"/>
      <c r="D247" s="242" t="s">
        <v>259</v>
      </c>
      <c r="E247" s="251" t="s">
        <v>1</v>
      </c>
      <c r="F247" s="252" t="s">
        <v>324</v>
      </c>
      <c r="G247" s="250"/>
      <c r="H247" s="253">
        <v>7.2000000000000002</v>
      </c>
      <c r="I247" s="254"/>
      <c r="J247" s="250"/>
      <c r="K247" s="250"/>
      <c r="L247" s="255"/>
      <c r="M247" s="256"/>
      <c r="N247" s="257"/>
      <c r="O247" s="257"/>
      <c r="P247" s="257"/>
      <c r="Q247" s="257"/>
      <c r="R247" s="257"/>
      <c r="S247" s="257"/>
      <c r="T247" s="258"/>
      <c r="U247" s="13"/>
      <c r="V247" s="13"/>
      <c r="W247" s="13"/>
      <c r="X247" s="13"/>
      <c r="Y247" s="13"/>
      <c r="Z247" s="13"/>
      <c r="AA247" s="13"/>
      <c r="AB247" s="13"/>
      <c r="AC247" s="13"/>
      <c r="AD247" s="13"/>
      <c r="AE247" s="13"/>
      <c r="AT247" s="259" t="s">
        <v>259</v>
      </c>
      <c r="AU247" s="259" t="s">
        <v>88</v>
      </c>
      <c r="AV247" s="13" t="s">
        <v>88</v>
      </c>
      <c r="AW247" s="13" t="s">
        <v>36</v>
      </c>
      <c r="AX247" s="13" t="s">
        <v>80</v>
      </c>
      <c r="AY247" s="259" t="s">
        <v>241</v>
      </c>
    </row>
    <row r="248" s="14" customFormat="1">
      <c r="A248" s="14"/>
      <c r="B248" s="260"/>
      <c r="C248" s="261"/>
      <c r="D248" s="242" t="s">
        <v>259</v>
      </c>
      <c r="E248" s="262" t="s">
        <v>1</v>
      </c>
      <c r="F248" s="263" t="s">
        <v>261</v>
      </c>
      <c r="G248" s="261"/>
      <c r="H248" s="264">
        <v>25.199999999999999</v>
      </c>
      <c r="I248" s="265"/>
      <c r="J248" s="261"/>
      <c r="K248" s="261"/>
      <c r="L248" s="266"/>
      <c r="M248" s="267"/>
      <c r="N248" s="268"/>
      <c r="O248" s="268"/>
      <c r="P248" s="268"/>
      <c r="Q248" s="268"/>
      <c r="R248" s="268"/>
      <c r="S248" s="268"/>
      <c r="T248" s="269"/>
      <c r="U248" s="14"/>
      <c r="V248" s="14"/>
      <c r="W248" s="14"/>
      <c r="X248" s="14"/>
      <c r="Y248" s="14"/>
      <c r="Z248" s="14"/>
      <c r="AA248" s="14"/>
      <c r="AB248" s="14"/>
      <c r="AC248" s="14"/>
      <c r="AD248" s="14"/>
      <c r="AE248" s="14"/>
      <c r="AT248" s="270" t="s">
        <v>259</v>
      </c>
      <c r="AU248" s="270" t="s">
        <v>88</v>
      </c>
      <c r="AV248" s="14" t="s">
        <v>175</v>
      </c>
      <c r="AW248" s="14" t="s">
        <v>36</v>
      </c>
      <c r="AX248" s="14" t="s">
        <v>14</v>
      </c>
      <c r="AY248" s="270" t="s">
        <v>241</v>
      </c>
    </row>
    <row r="249" s="2" customFormat="1" ht="24.15" customHeight="1">
      <c r="A249" s="39"/>
      <c r="B249" s="40"/>
      <c r="C249" s="229" t="s">
        <v>388</v>
      </c>
      <c r="D249" s="229" t="s">
        <v>243</v>
      </c>
      <c r="E249" s="230" t="s">
        <v>389</v>
      </c>
      <c r="F249" s="231" t="s">
        <v>390</v>
      </c>
      <c r="G249" s="232" t="s">
        <v>246</v>
      </c>
      <c r="H249" s="233">
        <v>3.6000000000000001</v>
      </c>
      <c r="I249" s="234"/>
      <c r="J249" s="235">
        <f>ROUND(I249*H249,2)</f>
        <v>0</v>
      </c>
      <c r="K249" s="231" t="s">
        <v>247</v>
      </c>
      <c r="L249" s="45"/>
      <c r="M249" s="236" t="s">
        <v>1</v>
      </c>
      <c r="N249" s="237" t="s">
        <v>45</v>
      </c>
      <c r="O249" s="92"/>
      <c r="P249" s="238">
        <f>O249*H249</f>
        <v>0</v>
      </c>
      <c r="Q249" s="238">
        <v>0.099750000000000005</v>
      </c>
      <c r="R249" s="238">
        <f>Q249*H249</f>
        <v>0.35910000000000003</v>
      </c>
      <c r="S249" s="238">
        <v>0</v>
      </c>
      <c r="T249" s="239">
        <f>S249*H249</f>
        <v>0</v>
      </c>
      <c r="U249" s="39"/>
      <c r="V249" s="39"/>
      <c r="W249" s="39"/>
      <c r="X249" s="39"/>
      <c r="Y249" s="39"/>
      <c r="Z249" s="39"/>
      <c r="AA249" s="39"/>
      <c r="AB249" s="39"/>
      <c r="AC249" s="39"/>
      <c r="AD249" s="39"/>
      <c r="AE249" s="39"/>
      <c r="AR249" s="240" t="s">
        <v>175</v>
      </c>
      <c r="AT249" s="240" t="s">
        <v>243</v>
      </c>
      <c r="AU249" s="240" t="s">
        <v>88</v>
      </c>
      <c r="AY249" s="18" t="s">
        <v>241</v>
      </c>
      <c r="BE249" s="241">
        <f>IF(N249="základní",J249,0)</f>
        <v>0</v>
      </c>
      <c r="BF249" s="241">
        <f>IF(N249="snížená",J249,0)</f>
        <v>0</v>
      </c>
      <c r="BG249" s="241">
        <f>IF(N249="zákl. přenesená",J249,0)</f>
        <v>0</v>
      </c>
      <c r="BH249" s="241">
        <f>IF(N249="sníž. přenesená",J249,0)</f>
        <v>0</v>
      </c>
      <c r="BI249" s="241">
        <f>IF(N249="nulová",J249,0)</f>
        <v>0</v>
      </c>
      <c r="BJ249" s="18" t="s">
        <v>14</v>
      </c>
      <c r="BK249" s="241">
        <f>ROUND(I249*H249,2)</f>
        <v>0</v>
      </c>
      <c r="BL249" s="18" t="s">
        <v>175</v>
      </c>
      <c r="BM249" s="240" t="s">
        <v>391</v>
      </c>
    </row>
    <row r="250" s="2" customFormat="1">
      <c r="A250" s="39"/>
      <c r="B250" s="40"/>
      <c r="C250" s="41"/>
      <c r="D250" s="242" t="s">
        <v>249</v>
      </c>
      <c r="E250" s="41"/>
      <c r="F250" s="243" t="s">
        <v>392</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249</v>
      </c>
      <c r="AU250" s="18" t="s">
        <v>88</v>
      </c>
    </row>
    <row r="251" s="2" customFormat="1">
      <c r="A251" s="39"/>
      <c r="B251" s="40"/>
      <c r="C251" s="41"/>
      <c r="D251" s="247" t="s">
        <v>251</v>
      </c>
      <c r="E251" s="41"/>
      <c r="F251" s="248" t="s">
        <v>393</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251</v>
      </c>
      <c r="AU251" s="18" t="s">
        <v>88</v>
      </c>
    </row>
    <row r="252" s="13" customFormat="1">
      <c r="A252" s="13"/>
      <c r="B252" s="249"/>
      <c r="C252" s="250"/>
      <c r="D252" s="242" t="s">
        <v>259</v>
      </c>
      <c r="E252" s="251" t="s">
        <v>1</v>
      </c>
      <c r="F252" s="252" t="s">
        <v>331</v>
      </c>
      <c r="G252" s="250"/>
      <c r="H252" s="253">
        <v>3.6000000000000001</v>
      </c>
      <c r="I252" s="254"/>
      <c r="J252" s="250"/>
      <c r="K252" s="250"/>
      <c r="L252" s="255"/>
      <c r="M252" s="256"/>
      <c r="N252" s="257"/>
      <c r="O252" s="257"/>
      <c r="P252" s="257"/>
      <c r="Q252" s="257"/>
      <c r="R252" s="257"/>
      <c r="S252" s="257"/>
      <c r="T252" s="258"/>
      <c r="U252" s="13"/>
      <c r="V252" s="13"/>
      <c r="W252" s="13"/>
      <c r="X252" s="13"/>
      <c r="Y252" s="13"/>
      <c r="Z252" s="13"/>
      <c r="AA252" s="13"/>
      <c r="AB252" s="13"/>
      <c r="AC252" s="13"/>
      <c r="AD252" s="13"/>
      <c r="AE252" s="13"/>
      <c r="AT252" s="259" t="s">
        <v>259</v>
      </c>
      <c r="AU252" s="259" t="s">
        <v>88</v>
      </c>
      <c r="AV252" s="13" t="s">
        <v>88</v>
      </c>
      <c r="AW252" s="13" t="s">
        <v>36</v>
      </c>
      <c r="AX252" s="13" t="s">
        <v>80</v>
      </c>
      <c r="AY252" s="259" t="s">
        <v>241</v>
      </c>
    </row>
    <row r="253" s="14" customFormat="1">
      <c r="A253" s="14"/>
      <c r="B253" s="260"/>
      <c r="C253" s="261"/>
      <c r="D253" s="242" t="s">
        <v>259</v>
      </c>
      <c r="E253" s="262" t="s">
        <v>1</v>
      </c>
      <c r="F253" s="263" t="s">
        <v>261</v>
      </c>
      <c r="G253" s="261"/>
      <c r="H253" s="264">
        <v>3.6000000000000001</v>
      </c>
      <c r="I253" s="265"/>
      <c r="J253" s="261"/>
      <c r="K253" s="261"/>
      <c r="L253" s="266"/>
      <c r="M253" s="267"/>
      <c r="N253" s="268"/>
      <c r="O253" s="268"/>
      <c r="P253" s="268"/>
      <c r="Q253" s="268"/>
      <c r="R253" s="268"/>
      <c r="S253" s="268"/>
      <c r="T253" s="269"/>
      <c r="U253" s="14"/>
      <c r="V253" s="14"/>
      <c r="W253" s="14"/>
      <c r="X253" s="14"/>
      <c r="Y253" s="14"/>
      <c r="Z253" s="14"/>
      <c r="AA253" s="14"/>
      <c r="AB253" s="14"/>
      <c r="AC253" s="14"/>
      <c r="AD253" s="14"/>
      <c r="AE253" s="14"/>
      <c r="AT253" s="270" t="s">
        <v>259</v>
      </c>
      <c r="AU253" s="270" t="s">
        <v>88</v>
      </c>
      <c r="AV253" s="14" t="s">
        <v>175</v>
      </c>
      <c r="AW253" s="14" t="s">
        <v>36</v>
      </c>
      <c r="AX253" s="14" t="s">
        <v>14</v>
      </c>
      <c r="AY253" s="270" t="s">
        <v>241</v>
      </c>
    </row>
    <row r="254" s="2" customFormat="1" ht="24.15" customHeight="1">
      <c r="A254" s="39"/>
      <c r="B254" s="40"/>
      <c r="C254" s="229" t="s">
        <v>394</v>
      </c>
      <c r="D254" s="229" t="s">
        <v>243</v>
      </c>
      <c r="E254" s="230" t="s">
        <v>395</v>
      </c>
      <c r="F254" s="231" t="s">
        <v>396</v>
      </c>
      <c r="G254" s="232" t="s">
        <v>246</v>
      </c>
      <c r="H254" s="233">
        <v>3.6000000000000001</v>
      </c>
      <c r="I254" s="234"/>
      <c r="J254" s="235">
        <f>ROUND(I254*H254,2)</f>
        <v>0</v>
      </c>
      <c r="K254" s="231" t="s">
        <v>247</v>
      </c>
      <c r="L254" s="45"/>
      <c r="M254" s="236" t="s">
        <v>1</v>
      </c>
      <c r="N254" s="237" t="s">
        <v>45</v>
      </c>
      <c r="O254" s="92"/>
      <c r="P254" s="238">
        <f>O254*H254</f>
        <v>0</v>
      </c>
      <c r="Q254" s="238">
        <v>0.099750000000000005</v>
      </c>
      <c r="R254" s="238">
        <f>Q254*H254</f>
        <v>0.35910000000000003</v>
      </c>
      <c r="S254" s="238">
        <v>0</v>
      </c>
      <c r="T254" s="239">
        <f>S254*H254</f>
        <v>0</v>
      </c>
      <c r="U254" s="39"/>
      <c r="V254" s="39"/>
      <c r="W254" s="39"/>
      <c r="X254" s="39"/>
      <c r="Y254" s="39"/>
      <c r="Z254" s="39"/>
      <c r="AA254" s="39"/>
      <c r="AB254" s="39"/>
      <c r="AC254" s="39"/>
      <c r="AD254" s="39"/>
      <c r="AE254" s="39"/>
      <c r="AR254" s="240" t="s">
        <v>175</v>
      </c>
      <c r="AT254" s="240" t="s">
        <v>243</v>
      </c>
      <c r="AU254" s="240" t="s">
        <v>88</v>
      </c>
      <c r="AY254" s="18" t="s">
        <v>241</v>
      </c>
      <c r="BE254" s="241">
        <f>IF(N254="základní",J254,0)</f>
        <v>0</v>
      </c>
      <c r="BF254" s="241">
        <f>IF(N254="snížená",J254,0)</f>
        <v>0</v>
      </c>
      <c r="BG254" s="241">
        <f>IF(N254="zákl. přenesená",J254,0)</f>
        <v>0</v>
      </c>
      <c r="BH254" s="241">
        <f>IF(N254="sníž. přenesená",J254,0)</f>
        <v>0</v>
      </c>
      <c r="BI254" s="241">
        <f>IF(N254="nulová",J254,0)</f>
        <v>0</v>
      </c>
      <c r="BJ254" s="18" t="s">
        <v>14</v>
      </c>
      <c r="BK254" s="241">
        <f>ROUND(I254*H254,2)</f>
        <v>0</v>
      </c>
      <c r="BL254" s="18" t="s">
        <v>175</v>
      </c>
      <c r="BM254" s="240" t="s">
        <v>397</v>
      </c>
    </row>
    <row r="255" s="2" customFormat="1">
      <c r="A255" s="39"/>
      <c r="B255" s="40"/>
      <c r="C255" s="41"/>
      <c r="D255" s="242" t="s">
        <v>249</v>
      </c>
      <c r="E255" s="41"/>
      <c r="F255" s="243" t="s">
        <v>398</v>
      </c>
      <c r="G255" s="41"/>
      <c r="H255" s="41"/>
      <c r="I255" s="244"/>
      <c r="J255" s="41"/>
      <c r="K255" s="41"/>
      <c r="L255" s="45"/>
      <c r="M255" s="245"/>
      <c r="N255" s="246"/>
      <c r="O255" s="92"/>
      <c r="P255" s="92"/>
      <c r="Q255" s="92"/>
      <c r="R255" s="92"/>
      <c r="S255" s="92"/>
      <c r="T255" s="93"/>
      <c r="U255" s="39"/>
      <c r="V255" s="39"/>
      <c r="W255" s="39"/>
      <c r="X255" s="39"/>
      <c r="Y255" s="39"/>
      <c r="Z255" s="39"/>
      <c r="AA255" s="39"/>
      <c r="AB255" s="39"/>
      <c r="AC255" s="39"/>
      <c r="AD255" s="39"/>
      <c r="AE255" s="39"/>
      <c r="AT255" s="18" t="s">
        <v>249</v>
      </c>
      <c r="AU255" s="18" t="s">
        <v>88</v>
      </c>
    </row>
    <row r="256" s="2" customFormat="1">
      <c r="A256" s="39"/>
      <c r="B256" s="40"/>
      <c r="C256" s="41"/>
      <c r="D256" s="247" t="s">
        <v>251</v>
      </c>
      <c r="E256" s="41"/>
      <c r="F256" s="248" t="s">
        <v>399</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251</v>
      </c>
      <c r="AU256" s="18" t="s">
        <v>88</v>
      </c>
    </row>
    <row r="257" s="13" customFormat="1">
      <c r="A257" s="13"/>
      <c r="B257" s="249"/>
      <c r="C257" s="250"/>
      <c r="D257" s="242" t="s">
        <v>259</v>
      </c>
      <c r="E257" s="251" t="s">
        <v>1</v>
      </c>
      <c r="F257" s="252" t="s">
        <v>331</v>
      </c>
      <c r="G257" s="250"/>
      <c r="H257" s="253">
        <v>3.6000000000000001</v>
      </c>
      <c r="I257" s="254"/>
      <c r="J257" s="250"/>
      <c r="K257" s="250"/>
      <c r="L257" s="255"/>
      <c r="M257" s="256"/>
      <c r="N257" s="257"/>
      <c r="O257" s="257"/>
      <c r="P257" s="257"/>
      <c r="Q257" s="257"/>
      <c r="R257" s="257"/>
      <c r="S257" s="257"/>
      <c r="T257" s="258"/>
      <c r="U257" s="13"/>
      <c r="V257" s="13"/>
      <c r="W257" s="13"/>
      <c r="X257" s="13"/>
      <c r="Y257" s="13"/>
      <c r="Z257" s="13"/>
      <c r="AA257" s="13"/>
      <c r="AB257" s="13"/>
      <c r="AC257" s="13"/>
      <c r="AD257" s="13"/>
      <c r="AE257" s="13"/>
      <c r="AT257" s="259" t="s">
        <v>259</v>
      </c>
      <c r="AU257" s="259" t="s">
        <v>88</v>
      </c>
      <c r="AV257" s="13" t="s">
        <v>88</v>
      </c>
      <c r="AW257" s="13" t="s">
        <v>36</v>
      </c>
      <c r="AX257" s="13" t="s">
        <v>80</v>
      </c>
      <c r="AY257" s="259" t="s">
        <v>241</v>
      </c>
    </row>
    <row r="258" s="14" customFormat="1">
      <c r="A258" s="14"/>
      <c r="B258" s="260"/>
      <c r="C258" s="261"/>
      <c r="D258" s="242" t="s">
        <v>259</v>
      </c>
      <c r="E258" s="262" t="s">
        <v>1</v>
      </c>
      <c r="F258" s="263" t="s">
        <v>261</v>
      </c>
      <c r="G258" s="261"/>
      <c r="H258" s="264">
        <v>3.6000000000000001</v>
      </c>
      <c r="I258" s="265"/>
      <c r="J258" s="261"/>
      <c r="K258" s="261"/>
      <c r="L258" s="266"/>
      <c r="M258" s="267"/>
      <c r="N258" s="268"/>
      <c r="O258" s="268"/>
      <c r="P258" s="268"/>
      <c r="Q258" s="268"/>
      <c r="R258" s="268"/>
      <c r="S258" s="268"/>
      <c r="T258" s="269"/>
      <c r="U258" s="14"/>
      <c r="V258" s="14"/>
      <c r="W258" s="14"/>
      <c r="X258" s="14"/>
      <c r="Y258" s="14"/>
      <c r="Z258" s="14"/>
      <c r="AA258" s="14"/>
      <c r="AB258" s="14"/>
      <c r="AC258" s="14"/>
      <c r="AD258" s="14"/>
      <c r="AE258" s="14"/>
      <c r="AT258" s="270" t="s">
        <v>259</v>
      </c>
      <c r="AU258" s="270" t="s">
        <v>88</v>
      </c>
      <c r="AV258" s="14" t="s">
        <v>175</v>
      </c>
      <c r="AW258" s="14" t="s">
        <v>36</v>
      </c>
      <c r="AX258" s="14" t="s">
        <v>14</v>
      </c>
      <c r="AY258" s="270" t="s">
        <v>241</v>
      </c>
    </row>
    <row r="259" s="2" customFormat="1" ht="24.15" customHeight="1">
      <c r="A259" s="39"/>
      <c r="B259" s="40"/>
      <c r="C259" s="229" t="s">
        <v>400</v>
      </c>
      <c r="D259" s="229" t="s">
        <v>243</v>
      </c>
      <c r="E259" s="230" t="s">
        <v>401</v>
      </c>
      <c r="F259" s="231" t="s">
        <v>402</v>
      </c>
      <c r="G259" s="232" t="s">
        <v>246</v>
      </c>
      <c r="H259" s="233">
        <v>32.399999999999999</v>
      </c>
      <c r="I259" s="234"/>
      <c r="J259" s="235">
        <f>ROUND(I259*H259,2)</f>
        <v>0</v>
      </c>
      <c r="K259" s="231" t="s">
        <v>247</v>
      </c>
      <c r="L259" s="45"/>
      <c r="M259" s="236" t="s">
        <v>1</v>
      </c>
      <c r="N259" s="237" t="s">
        <v>45</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175</v>
      </c>
      <c r="AT259" s="240" t="s">
        <v>243</v>
      </c>
      <c r="AU259" s="240" t="s">
        <v>88</v>
      </c>
      <c r="AY259" s="18" t="s">
        <v>241</v>
      </c>
      <c r="BE259" s="241">
        <f>IF(N259="základní",J259,0)</f>
        <v>0</v>
      </c>
      <c r="BF259" s="241">
        <f>IF(N259="snížená",J259,0)</f>
        <v>0</v>
      </c>
      <c r="BG259" s="241">
        <f>IF(N259="zákl. přenesená",J259,0)</f>
        <v>0</v>
      </c>
      <c r="BH259" s="241">
        <f>IF(N259="sníž. přenesená",J259,0)</f>
        <v>0</v>
      </c>
      <c r="BI259" s="241">
        <f>IF(N259="nulová",J259,0)</f>
        <v>0</v>
      </c>
      <c r="BJ259" s="18" t="s">
        <v>14</v>
      </c>
      <c r="BK259" s="241">
        <f>ROUND(I259*H259,2)</f>
        <v>0</v>
      </c>
      <c r="BL259" s="18" t="s">
        <v>175</v>
      </c>
      <c r="BM259" s="240" t="s">
        <v>403</v>
      </c>
    </row>
    <row r="260" s="2" customFormat="1">
      <c r="A260" s="39"/>
      <c r="B260" s="40"/>
      <c r="C260" s="41"/>
      <c r="D260" s="242" t="s">
        <v>249</v>
      </c>
      <c r="E260" s="41"/>
      <c r="F260" s="243" t="s">
        <v>404</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249</v>
      </c>
      <c r="AU260" s="18" t="s">
        <v>88</v>
      </c>
    </row>
    <row r="261" s="2" customFormat="1">
      <c r="A261" s="39"/>
      <c r="B261" s="40"/>
      <c r="C261" s="41"/>
      <c r="D261" s="247" t="s">
        <v>251</v>
      </c>
      <c r="E261" s="41"/>
      <c r="F261" s="248" t="s">
        <v>405</v>
      </c>
      <c r="G261" s="41"/>
      <c r="H261" s="41"/>
      <c r="I261" s="244"/>
      <c r="J261" s="41"/>
      <c r="K261" s="41"/>
      <c r="L261" s="45"/>
      <c r="M261" s="245"/>
      <c r="N261" s="246"/>
      <c r="O261" s="92"/>
      <c r="P261" s="92"/>
      <c r="Q261" s="92"/>
      <c r="R261" s="92"/>
      <c r="S261" s="92"/>
      <c r="T261" s="93"/>
      <c r="U261" s="39"/>
      <c r="V261" s="39"/>
      <c r="W261" s="39"/>
      <c r="X261" s="39"/>
      <c r="Y261" s="39"/>
      <c r="Z261" s="39"/>
      <c r="AA261" s="39"/>
      <c r="AB261" s="39"/>
      <c r="AC261" s="39"/>
      <c r="AD261" s="39"/>
      <c r="AE261" s="39"/>
      <c r="AT261" s="18" t="s">
        <v>251</v>
      </c>
      <c r="AU261" s="18" t="s">
        <v>88</v>
      </c>
    </row>
    <row r="262" s="13" customFormat="1">
      <c r="A262" s="13"/>
      <c r="B262" s="249"/>
      <c r="C262" s="250"/>
      <c r="D262" s="242" t="s">
        <v>259</v>
      </c>
      <c r="E262" s="251" t="s">
        <v>1</v>
      </c>
      <c r="F262" s="252" t="s">
        <v>323</v>
      </c>
      <c r="G262" s="250"/>
      <c r="H262" s="253">
        <v>18</v>
      </c>
      <c r="I262" s="254"/>
      <c r="J262" s="250"/>
      <c r="K262" s="250"/>
      <c r="L262" s="255"/>
      <c r="M262" s="256"/>
      <c r="N262" s="257"/>
      <c r="O262" s="257"/>
      <c r="P262" s="257"/>
      <c r="Q262" s="257"/>
      <c r="R262" s="257"/>
      <c r="S262" s="257"/>
      <c r="T262" s="258"/>
      <c r="U262" s="13"/>
      <c r="V262" s="13"/>
      <c r="W262" s="13"/>
      <c r="X262" s="13"/>
      <c r="Y262" s="13"/>
      <c r="Z262" s="13"/>
      <c r="AA262" s="13"/>
      <c r="AB262" s="13"/>
      <c r="AC262" s="13"/>
      <c r="AD262" s="13"/>
      <c r="AE262" s="13"/>
      <c r="AT262" s="259" t="s">
        <v>259</v>
      </c>
      <c r="AU262" s="259" t="s">
        <v>88</v>
      </c>
      <c r="AV262" s="13" t="s">
        <v>88</v>
      </c>
      <c r="AW262" s="13" t="s">
        <v>36</v>
      </c>
      <c r="AX262" s="13" t="s">
        <v>80</v>
      </c>
      <c r="AY262" s="259" t="s">
        <v>241</v>
      </c>
    </row>
    <row r="263" s="13" customFormat="1">
      <c r="A263" s="13"/>
      <c r="B263" s="249"/>
      <c r="C263" s="250"/>
      <c r="D263" s="242" t="s">
        <v>259</v>
      </c>
      <c r="E263" s="251" t="s">
        <v>1</v>
      </c>
      <c r="F263" s="252" t="s">
        <v>324</v>
      </c>
      <c r="G263" s="250"/>
      <c r="H263" s="253">
        <v>7.2000000000000002</v>
      </c>
      <c r="I263" s="254"/>
      <c r="J263" s="250"/>
      <c r="K263" s="250"/>
      <c r="L263" s="255"/>
      <c r="M263" s="256"/>
      <c r="N263" s="257"/>
      <c r="O263" s="257"/>
      <c r="P263" s="257"/>
      <c r="Q263" s="257"/>
      <c r="R263" s="257"/>
      <c r="S263" s="257"/>
      <c r="T263" s="258"/>
      <c r="U263" s="13"/>
      <c r="V263" s="13"/>
      <c r="W263" s="13"/>
      <c r="X263" s="13"/>
      <c r="Y263" s="13"/>
      <c r="Z263" s="13"/>
      <c r="AA263" s="13"/>
      <c r="AB263" s="13"/>
      <c r="AC263" s="13"/>
      <c r="AD263" s="13"/>
      <c r="AE263" s="13"/>
      <c r="AT263" s="259" t="s">
        <v>259</v>
      </c>
      <c r="AU263" s="259" t="s">
        <v>88</v>
      </c>
      <c r="AV263" s="13" t="s">
        <v>88</v>
      </c>
      <c r="AW263" s="13" t="s">
        <v>36</v>
      </c>
      <c r="AX263" s="13" t="s">
        <v>80</v>
      </c>
      <c r="AY263" s="259" t="s">
        <v>241</v>
      </c>
    </row>
    <row r="264" s="13" customFormat="1">
      <c r="A264" s="13"/>
      <c r="B264" s="249"/>
      <c r="C264" s="250"/>
      <c r="D264" s="242" t="s">
        <v>259</v>
      </c>
      <c r="E264" s="251" t="s">
        <v>1</v>
      </c>
      <c r="F264" s="252" t="s">
        <v>343</v>
      </c>
      <c r="G264" s="250"/>
      <c r="H264" s="253">
        <v>7.2000000000000002</v>
      </c>
      <c r="I264" s="254"/>
      <c r="J264" s="250"/>
      <c r="K264" s="250"/>
      <c r="L264" s="255"/>
      <c r="M264" s="256"/>
      <c r="N264" s="257"/>
      <c r="O264" s="257"/>
      <c r="P264" s="257"/>
      <c r="Q264" s="257"/>
      <c r="R264" s="257"/>
      <c r="S264" s="257"/>
      <c r="T264" s="258"/>
      <c r="U264" s="13"/>
      <c r="V264" s="13"/>
      <c r="W264" s="13"/>
      <c r="X264" s="13"/>
      <c r="Y264" s="13"/>
      <c r="Z264" s="13"/>
      <c r="AA264" s="13"/>
      <c r="AB264" s="13"/>
      <c r="AC264" s="13"/>
      <c r="AD264" s="13"/>
      <c r="AE264" s="13"/>
      <c r="AT264" s="259" t="s">
        <v>259</v>
      </c>
      <c r="AU264" s="259" t="s">
        <v>88</v>
      </c>
      <c r="AV264" s="13" t="s">
        <v>88</v>
      </c>
      <c r="AW264" s="13" t="s">
        <v>36</v>
      </c>
      <c r="AX264" s="13" t="s">
        <v>80</v>
      </c>
      <c r="AY264" s="259" t="s">
        <v>241</v>
      </c>
    </row>
    <row r="265" s="14" customFormat="1">
      <c r="A265" s="14"/>
      <c r="B265" s="260"/>
      <c r="C265" s="261"/>
      <c r="D265" s="242" t="s">
        <v>259</v>
      </c>
      <c r="E265" s="262" t="s">
        <v>1</v>
      </c>
      <c r="F265" s="263" t="s">
        <v>261</v>
      </c>
      <c r="G265" s="261"/>
      <c r="H265" s="264">
        <v>32.399999999999999</v>
      </c>
      <c r="I265" s="265"/>
      <c r="J265" s="261"/>
      <c r="K265" s="261"/>
      <c r="L265" s="266"/>
      <c r="M265" s="267"/>
      <c r="N265" s="268"/>
      <c r="O265" s="268"/>
      <c r="P265" s="268"/>
      <c r="Q265" s="268"/>
      <c r="R265" s="268"/>
      <c r="S265" s="268"/>
      <c r="T265" s="269"/>
      <c r="U265" s="14"/>
      <c r="V265" s="14"/>
      <c r="W265" s="14"/>
      <c r="X265" s="14"/>
      <c r="Y265" s="14"/>
      <c r="Z265" s="14"/>
      <c r="AA265" s="14"/>
      <c r="AB265" s="14"/>
      <c r="AC265" s="14"/>
      <c r="AD265" s="14"/>
      <c r="AE265" s="14"/>
      <c r="AT265" s="270" t="s">
        <v>259</v>
      </c>
      <c r="AU265" s="270" t="s">
        <v>88</v>
      </c>
      <c r="AV265" s="14" t="s">
        <v>175</v>
      </c>
      <c r="AW265" s="14" t="s">
        <v>36</v>
      </c>
      <c r="AX265" s="14" t="s">
        <v>14</v>
      </c>
      <c r="AY265" s="270" t="s">
        <v>241</v>
      </c>
    </row>
    <row r="266" s="2" customFormat="1" ht="16.5" customHeight="1">
      <c r="A266" s="39"/>
      <c r="B266" s="40"/>
      <c r="C266" s="229" t="s">
        <v>406</v>
      </c>
      <c r="D266" s="229" t="s">
        <v>243</v>
      </c>
      <c r="E266" s="230" t="s">
        <v>407</v>
      </c>
      <c r="F266" s="231" t="s">
        <v>408</v>
      </c>
      <c r="G266" s="232" t="s">
        <v>303</v>
      </c>
      <c r="H266" s="233">
        <v>1</v>
      </c>
      <c r="I266" s="234"/>
      <c r="J266" s="235">
        <f>ROUND(I266*H266,2)</f>
        <v>0</v>
      </c>
      <c r="K266" s="231" t="s">
        <v>1</v>
      </c>
      <c r="L266" s="45"/>
      <c r="M266" s="236" t="s">
        <v>1</v>
      </c>
      <c r="N266" s="237" t="s">
        <v>45</v>
      </c>
      <c r="O266" s="92"/>
      <c r="P266" s="238">
        <f>O266*H266</f>
        <v>0</v>
      </c>
      <c r="Q266" s="238">
        <v>0.01</v>
      </c>
      <c r="R266" s="238">
        <f>Q266*H266</f>
        <v>0.01</v>
      </c>
      <c r="S266" s="238">
        <v>0</v>
      </c>
      <c r="T266" s="239">
        <f>S266*H266</f>
        <v>0</v>
      </c>
      <c r="U266" s="39"/>
      <c r="V266" s="39"/>
      <c r="W266" s="39"/>
      <c r="X266" s="39"/>
      <c r="Y266" s="39"/>
      <c r="Z266" s="39"/>
      <c r="AA266" s="39"/>
      <c r="AB266" s="39"/>
      <c r="AC266" s="39"/>
      <c r="AD266" s="39"/>
      <c r="AE266" s="39"/>
      <c r="AR266" s="240" t="s">
        <v>175</v>
      </c>
      <c r="AT266" s="240" t="s">
        <v>243</v>
      </c>
      <c r="AU266" s="240" t="s">
        <v>88</v>
      </c>
      <c r="AY266" s="18" t="s">
        <v>241</v>
      </c>
      <c r="BE266" s="241">
        <f>IF(N266="základní",J266,0)</f>
        <v>0</v>
      </c>
      <c r="BF266" s="241">
        <f>IF(N266="snížená",J266,0)</f>
        <v>0</v>
      </c>
      <c r="BG266" s="241">
        <f>IF(N266="zákl. přenesená",J266,0)</f>
        <v>0</v>
      </c>
      <c r="BH266" s="241">
        <f>IF(N266="sníž. přenesená",J266,0)</f>
        <v>0</v>
      </c>
      <c r="BI266" s="241">
        <f>IF(N266="nulová",J266,0)</f>
        <v>0</v>
      </c>
      <c r="BJ266" s="18" t="s">
        <v>14</v>
      </c>
      <c r="BK266" s="241">
        <f>ROUND(I266*H266,2)</f>
        <v>0</v>
      </c>
      <c r="BL266" s="18" t="s">
        <v>175</v>
      </c>
      <c r="BM266" s="240" t="s">
        <v>409</v>
      </c>
    </row>
    <row r="267" s="2" customFormat="1">
      <c r="A267" s="39"/>
      <c r="B267" s="40"/>
      <c r="C267" s="41"/>
      <c r="D267" s="242" t="s">
        <v>249</v>
      </c>
      <c r="E267" s="41"/>
      <c r="F267" s="243" t="s">
        <v>408</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249</v>
      </c>
      <c r="AU267" s="18" t="s">
        <v>88</v>
      </c>
    </row>
    <row r="268" s="2" customFormat="1" ht="24.15" customHeight="1">
      <c r="A268" s="39"/>
      <c r="B268" s="40"/>
      <c r="C268" s="229" t="s">
        <v>410</v>
      </c>
      <c r="D268" s="229" t="s">
        <v>243</v>
      </c>
      <c r="E268" s="230" t="s">
        <v>411</v>
      </c>
      <c r="F268" s="231" t="s">
        <v>412</v>
      </c>
      <c r="G268" s="232" t="s">
        <v>307</v>
      </c>
      <c r="H268" s="233">
        <v>1</v>
      </c>
      <c r="I268" s="234"/>
      <c r="J268" s="235">
        <f>ROUND(I268*H268,2)</f>
        <v>0</v>
      </c>
      <c r="K268" s="231" t="s">
        <v>1</v>
      </c>
      <c r="L268" s="45"/>
      <c r="M268" s="236" t="s">
        <v>1</v>
      </c>
      <c r="N268" s="237" t="s">
        <v>45</v>
      </c>
      <c r="O268" s="92"/>
      <c r="P268" s="238">
        <f>O268*H268</f>
        <v>0</v>
      </c>
      <c r="Q268" s="238">
        <v>0.125</v>
      </c>
      <c r="R268" s="238">
        <f>Q268*H268</f>
        <v>0.125</v>
      </c>
      <c r="S268" s="238">
        <v>0</v>
      </c>
      <c r="T268" s="239">
        <f>S268*H268</f>
        <v>0</v>
      </c>
      <c r="U268" s="39"/>
      <c r="V268" s="39"/>
      <c r="W268" s="39"/>
      <c r="X268" s="39"/>
      <c r="Y268" s="39"/>
      <c r="Z268" s="39"/>
      <c r="AA268" s="39"/>
      <c r="AB268" s="39"/>
      <c r="AC268" s="39"/>
      <c r="AD268" s="39"/>
      <c r="AE268" s="39"/>
      <c r="AR268" s="240" t="s">
        <v>175</v>
      </c>
      <c r="AT268" s="240" t="s">
        <v>243</v>
      </c>
      <c r="AU268" s="240" t="s">
        <v>88</v>
      </c>
      <c r="AY268" s="18" t="s">
        <v>241</v>
      </c>
      <c r="BE268" s="241">
        <f>IF(N268="základní",J268,0)</f>
        <v>0</v>
      </c>
      <c r="BF268" s="241">
        <f>IF(N268="snížená",J268,0)</f>
        <v>0</v>
      </c>
      <c r="BG268" s="241">
        <f>IF(N268="zákl. přenesená",J268,0)</f>
        <v>0</v>
      </c>
      <c r="BH268" s="241">
        <f>IF(N268="sníž. přenesená",J268,0)</f>
        <v>0</v>
      </c>
      <c r="BI268" s="241">
        <f>IF(N268="nulová",J268,0)</f>
        <v>0</v>
      </c>
      <c r="BJ268" s="18" t="s">
        <v>14</v>
      </c>
      <c r="BK268" s="241">
        <f>ROUND(I268*H268,2)</f>
        <v>0</v>
      </c>
      <c r="BL268" s="18" t="s">
        <v>175</v>
      </c>
      <c r="BM268" s="240" t="s">
        <v>413</v>
      </c>
    </row>
    <row r="269" s="2" customFormat="1">
      <c r="A269" s="39"/>
      <c r="B269" s="40"/>
      <c r="C269" s="41"/>
      <c r="D269" s="242" t="s">
        <v>249</v>
      </c>
      <c r="E269" s="41"/>
      <c r="F269" s="243" t="s">
        <v>412</v>
      </c>
      <c r="G269" s="41"/>
      <c r="H269" s="41"/>
      <c r="I269" s="244"/>
      <c r="J269" s="41"/>
      <c r="K269" s="41"/>
      <c r="L269" s="45"/>
      <c r="M269" s="245"/>
      <c r="N269" s="246"/>
      <c r="O269" s="92"/>
      <c r="P269" s="92"/>
      <c r="Q269" s="92"/>
      <c r="R269" s="92"/>
      <c r="S269" s="92"/>
      <c r="T269" s="93"/>
      <c r="U269" s="39"/>
      <c r="V269" s="39"/>
      <c r="W269" s="39"/>
      <c r="X269" s="39"/>
      <c r="Y269" s="39"/>
      <c r="Z269" s="39"/>
      <c r="AA269" s="39"/>
      <c r="AB269" s="39"/>
      <c r="AC269" s="39"/>
      <c r="AD269" s="39"/>
      <c r="AE269" s="39"/>
      <c r="AT269" s="18" t="s">
        <v>249</v>
      </c>
      <c r="AU269" s="18" t="s">
        <v>88</v>
      </c>
    </row>
    <row r="270" s="2" customFormat="1" ht="24.15" customHeight="1">
      <c r="A270" s="39"/>
      <c r="B270" s="40"/>
      <c r="C270" s="229" t="s">
        <v>414</v>
      </c>
      <c r="D270" s="229" t="s">
        <v>243</v>
      </c>
      <c r="E270" s="230" t="s">
        <v>415</v>
      </c>
      <c r="F270" s="231" t="s">
        <v>416</v>
      </c>
      <c r="G270" s="232" t="s">
        <v>307</v>
      </c>
      <c r="H270" s="233">
        <v>1</v>
      </c>
      <c r="I270" s="234"/>
      <c r="J270" s="235">
        <f>ROUND(I270*H270,2)</f>
        <v>0</v>
      </c>
      <c r="K270" s="231" t="s">
        <v>1</v>
      </c>
      <c r="L270" s="45"/>
      <c r="M270" s="236" t="s">
        <v>1</v>
      </c>
      <c r="N270" s="237" t="s">
        <v>45</v>
      </c>
      <c r="O270" s="92"/>
      <c r="P270" s="238">
        <f>O270*H270</f>
        <v>0</v>
      </c>
      <c r="Q270" s="238">
        <v>0.0247</v>
      </c>
      <c r="R270" s="238">
        <f>Q270*H270</f>
        <v>0.0247</v>
      </c>
      <c r="S270" s="238">
        <v>0</v>
      </c>
      <c r="T270" s="239">
        <f>S270*H270</f>
        <v>0</v>
      </c>
      <c r="U270" s="39"/>
      <c r="V270" s="39"/>
      <c r="W270" s="39"/>
      <c r="X270" s="39"/>
      <c r="Y270" s="39"/>
      <c r="Z270" s="39"/>
      <c r="AA270" s="39"/>
      <c r="AB270" s="39"/>
      <c r="AC270" s="39"/>
      <c r="AD270" s="39"/>
      <c r="AE270" s="39"/>
      <c r="AR270" s="240" t="s">
        <v>175</v>
      </c>
      <c r="AT270" s="240" t="s">
        <v>243</v>
      </c>
      <c r="AU270" s="240" t="s">
        <v>88</v>
      </c>
      <c r="AY270" s="18" t="s">
        <v>241</v>
      </c>
      <c r="BE270" s="241">
        <f>IF(N270="základní",J270,0)</f>
        <v>0</v>
      </c>
      <c r="BF270" s="241">
        <f>IF(N270="snížená",J270,0)</f>
        <v>0</v>
      </c>
      <c r="BG270" s="241">
        <f>IF(N270="zákl. přenesená",J270,0)</f>
        <v>0</v>
      </c>
      <c r="BH270" s="241">
        <f>IF(N270="sníž. přenesená",J270,0)</f>
        <v>0</v>
      </c>
      <c r="BI270" s="241">
        <f>IF(N270="nulová",J270,0)</f>
        <v>0</v>
      </c>
      <c r="BJ270" s="18" t="s">
        <v>14</v>
      </c>
      <c r="BK270" s="241">
        <f>ROUND(I270*H270,2)</f>
        <v>0</v>
      </c>
      <c r="BL270" s="18" t="s">
        <v>175</v>
      </c>
      <c r="BM270" s="240" t="s">
        <v>417</v>
      </c>
    </row>
    <row r="271" s="2" customFormat="1">
      <c r="A271" s="39"/>
      <c r="B271" s="40"/>
      <c r="C271" s="41"/>
      <c r="D271" s="242" t="s">
        <v>249</v>
      </c>
      <c r="E271" s="41"/>
      <c r="F271" s="243" t="s">
        <v>416</v>
      </c>
      <c r="G271" s="41"/>
      <c r="H271" s="41"/>
      <c r="I271" s="244"/>
      <c r="J271" s="41"/>
      <c r="K271" s="41"/>
      <c r="L271" s="45"/>
      <c r="M271" s="245"/>
      <c r="N271" s="246"/>
      <c r="O271" s="92"/>
      <c r="P271" s="92"/>
      <c r="Q271" s="92"/>
      <c r="R271" s="92"/>
      <c r="S271" s="92"/>
      <c r="T271" s="93"/>
      <c r="U271" s="39"/>
      <c r="V271" s="39"/>
      <c r="W271" s="39"/>
      <c r="X271" s="39"/>
      <c r="Y271" s="39"/>
      <c r="Z271" s="39"/>
      <c r="AA271" s="39"/>
      <c r="AB271" s="39"/>
      <c r="AC271" s="39"/>
      <c r="AD271" s="39"/>
      <c r="AE271" s="39"/>
      <c r="AT271" s="18" t="s">
        <v>249</v>
      </c>
      <c r="AU271" s="18" t="s">
        <v>88</v>
      </c>
    </row>
    <row r="272" s="2" customFormat="1" ht="16.5" customHeight="1">
      <c r="A272" s="39"/>
      <c r="B272" s="40"/>
      <c r="C272" s="229" t="s">
        <v>418</v>
      </c>
      <c r="D272" s="229" t="s">
        <v>243</v>
      </c>
      <c r="E272" s="230" t="s">
        <v>419</v>
      </c>
      <c r="F272" s="231" t="s">
        <v>420</v>
      </c>
      <c r="G272" s="232" t="s">
        <v>307</v>
      </c>
      <c r="H272" s="233">
        <v>1</v>
      </c>
      <c r="I272" s="234"/>
      <c r="J272" s="235">
        <f>ROUND(I272*H272,2)</f>
        <v>0</v>
      </c>
      <c r="K272" s="231" t="s">
        <v>1</v>
      </c>
      <c r="L272" s="45"/>
      <c r="M272" s="236" t="s">
        <v>1</v>
      </c>
      <c r="N272" s="237" t="s">
        <v>45</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175</v>
      </c>
      <c r="AT272" s="240" t="s">
        <v>243</v>
      </c>
      <c r="AU272" s="240" t="s">
        <v>88</v>
      </c>
      <c r="AY272" s="18" t="s">
        <v>241</v>
      </c>
      <c r="BE272" s="241">
        <f>IF(N272="základní",J272,0)</f>
        <v>0</v>
      </c>
      <c r="BF272" s="241">
        <f>IF(N272="snížená",J272,0)</f>
        <v>0</v>
      </c>
      <c r="BG272" s="241">
        <f>IF(N272="zákl. přenesená",J272,0)</f>
        <v>0</v>
      </c>
      <c r="BH272" s="241">
        <f>IF(N272="sníž. přenesená",J272,0)</f>
        <v>0</v>
      </c>
      <c r="BI272" s="241">
        <f>IF(N272="nulová",J272,0)</f>
        <v>0</v>
      </c>
      <c r="BJ272" s="18" t="s">
        <v>14</v>
      </c>
      <c r="BK272" s="241">
        <f>ROUND(I272*H272,2)</f>
        <v>0</v>
      </c>
      <c r="BL272" s="18" t="s">
        <v>175</v>
      </c>
      <c r="BM272" s="240" t="s">
        <v>421</v>
      </c>
    </row>
    <row r="273" s="2" customFormat="1">
      <c r="A273" s="39"/>
      <c r="B273" s="40"/>
      <c r="C273" s="41"/>
      <c r="D273" s="242" t="s">
        <v>249</v>
      </c>
      <c r="E273" s="41"/>
      <c r="F273" s="243" t="s">
        <v>420</v>
      </c>
      <c r="G273" s="41"/>
      <c r="H273" s="41"/>
      <c r="I273" s="244"/>
      <c r="J273" s="41"/>
      <c r="K273" s="41"/>
      <c r="L273" s="45"/>
      <c r="M273" s="281"/>
      <c r="N273" s="282"/>
      <c r="O273" s="283"/>
      <c r="P273" s="283"/>
      <c r="Q273" s="283"/>
      <c r="R273" s="283"/>
      <c r="S273" s="283"/>
      <c r="T273" s="284"/>
      <c r="U273" s="39"/>
      <c r="V273" s="39"/>
      <c r="W273" s="39"/>
      <c r="X273" s="39"/>
      <c r="Y273" s="39"/>
      <c r="Z273" s="39"/>
      <c r="AA273" s="39"/>
      <c r="AB273" s="39"/>
      <c r="AC273" s="39"/>
      <c r="AD273" s="39"/>
      <c r="AE273" s="39"/>
      <c r="AT273" s="18" t="s">
        <v>249</v>
      </c>
      <c r="AU273" s="18" t="s">
        <v>88</v>
      </c>
    </row>
    <row r="274" s="2" customFormat="1" ht="6.96" customHeight="1">
      <c r="A274" s="39"/>
      <c r="B274" s="67"/>
      <c r="C274" s="68"/>
      <c r="D274" s="68"/>
      <c r="E274" s="68"/>
      <c r="F274" s="68"/>
      <c r="G274" s="68"/>
      <c r="H274" s="68"/>
      <c r="I274" s="68"/>
      <c r="J274" s="68"/>
      <c r="K274" s="68"/>
      <c r="L274" s="45"/>
      <c r="M274" s="39"/>
      <c r="O274" s="39"/>
      <c r="P274" s="39"/>
      <c r="Q274" s="39"/>
      <c r="R274" s="39"/>
      <c r="S274" s="39"/>
      <c r="T274" s="39"/>
      <c r="U274" s="39"/>
      <c r="V274" s="39"/>
      <c r="W274" s="39"/>
      <c r="X274" s="39"/>
      <c r="Y274" s="39"/>
      <c r="Z274" s="39"/>
      <c r="AA274" s="39"/>
      <c r="AB274" s="39"/>
      <c r="AC274" s="39"/>
      <c r="AD274" s="39"/>
      <c r="AE274" s="39"/>
    </row>
  </sheetData>
  <sheetProtection sheet="1" autoFilter="0" formatColumns="0" formatRows="0" objects="1" scenarios="1" spinCount="100000" saltValue="8QIGNqGiuSPqMii94vlEa8CvWbMEQbmeqpZVrfsa8oj8OAff11U5VnDAGYU4C1xKXek57QQY9zKyiYDQFdkTNg==" hashValue="cCu3whzt3XKFSIdvkf6jkZFsejzOPg2XdROHiuGrG6KhH6mGPWc88DCSTk6ALq15TBpWN7E6wuQoz0fQUdjirA==" algorithmName="SHA-512" password="CC35"/>
  <autoFilter ref="C127:K273"/>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33" r:id="rId1" display="https://podminky.urs.cz/item/CS_URS_2021_02/121112003"/>
    <hyperlink ref="F136" r:id="rId2" display="https://podminky.urs.cz/item/CS_URS_2021_02/162351103"/>
    <hyperlink ref="F141" r:id="rId3" display="https://podminky.urs.cz/item/CS_URS_2021_02/171251201"/>
    <hyperlink ref="F145" r:id="rId4" display="https://podminky.urs.cz/item/CS_URS_2021_02/457311115"/>
    <hyperlink ref="F150" r:id="rId5" display="https://podminky.urs.cz/item/CS_URS_2021_02/457311191"/>
    <hyperlink ref="F156" r:id="rId6" display="https://podminky.urs.cz/item/CS_URS_2021_02/952903112"/>
    <hyperlink ref="F164" r:id="rId7" display="https://podminky.urs.cz/item/CS_URS_2021_02/977151119"/>
    <hyperlink ref="F175" r:id="rId8" display="https://podminky.urs.cz/item/CS_URS_2021_02/985112112"/>
    <hyperlink ref="F181" r:id="rId9" display="https://podminky.urs.cz/item/CS_URS_2021_02/985112122"/>
    <hyperlink ref="F186" r:id="rId10" display="https://podminky.urs.cz/item/CS_URS_2021_02/985112132"/>
    <hyperlink ref="F191" r:id="rId11" display="https://podminky.urs.cz/item/CS_URS_2021_02/985112192"/>
    <hyperlink ref="F198" r:id="rId12" display="https://podminky.urs.cz/item/CS_URS_2021_02/985113111"/>
    <hyperlink ref="F204" r:id="rId13" display="https://podminky.urs.cz/item/CS_URS_2021_02/985113121"/>
    <hyperlink ref="F209" r:id="rId14" display="https://podminky.urs.cz/item/CS_URS_2021_02/985113131"/>
    <hyperlink ref="F214" r:id="rId15" display="https://podminky.urs.cz/item/CS_URS_2021_02/985113191"/>
    <hyperlink ref="F221" r:id="rId16" display="https://podminky.urs.cz/item/CS_URS_2021_02/985121123"/>
    <hyperlink ref="F229" r:id="rId17" display="https://podminky.urs.cz/item/CS_URS_2021_02/985121223"/>
    <hyperlink ref="F237" r:id="rId18" display="https://podminky.urs.cz/item/CS_URS_2021_02/985121911"/>
    <hyperlink ref="F245" r:id="rId19" display="https://podminky.urs.cz/item/CS_URS_2021_02/985311115"/>
    <hyperlink ref="F251" r:id="rId20" display="https://podminky.urs.cz/item/CS_URS_2021_02/985311215"/>
    <hyperlink ref="F256" r:id="rId21" display="https://podminky.urs.cz/item/CS_URS_2021_02/985311315"/>
    <hyperlink ref="F261" r:id="rId22" display="https://podminky.urs.cz/item/CS_URS_2021_02/985311911"/>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c r="AZ2" s="285" t="s">
        <v>422</v>
      </c>
      <c r="BA2" s="285" t="s">
        <v>423</v>
      </c>
      <c r="BB2" s="285" t="s">
        <v>255</v>
      </c>
      <c r="BC2" s="285" t="s">
        <v>424</v>
      </c>
      <c r="BD2" s="285" t="s">
        <v>88</v>
      </c>
    </row>
    <row r="3" s="1" customFormat="1" ht="6.96" customHeight="1">
      <c r="B3" s="148"/>
      <c r="C3" s="149"/>
      <c r="D3" s="149"/>
      <c r="E3" s="149"/>
      <c r="F3" s="149"/>
      <c r="G3" s="149"/>
      <c r="H3" s="149"/>
      <c r="I3" s="149"/>
      <c r="J3" s="149"/>
      <c r="K3" s="149"/>
      <c r="L3" s="21"/>
      <c r="AT3" s="18" t="s">
        <v>88</v>
      </c>
      <c r="AZ3" s="285" t="s">
        <v>425</v>
      </c>
      <c r="BA3" s="285" t="s">
        <v>426</v>
      </c>
      <c r="BB3" s="285" t="s">
        <v>255</v>
      </c>
      <c r="BC3" s="285" t="s">
        <v>427</v>
      </c>
      <c r="BD3" s="285" t="s">
        <v>88</v>
      </c>
    </row>
    <row r="4" s="1" customFormat="1" ht="24.96" customHeight="1">
      <c r="B4" s="21"/>
      <c r="D4" s="150" t="s">
        <v>210</v>
      </c>
      <c r="L4" s="21"/>
      <c r="M4" s="151" t="s">
        <v>10</v>
      </c>
      <c r="AT4" s="18" t="s">
        <v>4</v>
      </c>
      <c r="AZ4" s="285" t="s">
        <v>428</v>
      </c>
      <c r="BA4" s="285" t="s">
        <v>429</v>
      </c>
      <c r="BB4" s="285" t="s">
        <v>255</v>
      </c>
      <c r="BC4" s="285" t="s">
        <v>430</v>
      </c>
      <c r="BD4" s="285" t="s">
        <v>88</v>
      </c>
    </row>
    <row r="5" s="1" customFormat="1" ht="6.96" customHeight="1">
      <c r="B5" s="21"/>
      <c r="L5" s="21"/>
      <c r="AZ5" s="285" t="s">
        <v>431</v>
      </c>
      <c r="BA5" s="285" t="s">
        <v>432</v>
      </c>
      <c r="BB5" s="285" t="s">
        <v>255</v>
      </c>
      <c r="BC5" s="285" t="s">
        <v>433</v>
      </c>
      <c r="BD5" s="285" t="s">
        <v>88</v>
      </c>
    </row>
    <row r="6" s="1" customFormat="1" ht="12" customHeight="1">
      <c r="B6" s="21"/>
      <c r="D6" s="152" t="s">
        <v>16</v>
      </c>
      <c r="L6" s="21"/>
      <c r="AZ6" s="285" t="s">
        <v>434</v>
      </c>
      <c r="BA6" s="285" t="s">
        <v>435</v>
      </c>
      <c r="BB6" s="285" t="s">
        <v>255</v>
      </c>
      <c r="BC6" s="285" t="s">
        <v>436</v>
      </c>
      <c r="BD6" s="285" t="s">
        <v>88</v>
      </c>
    </row>
    <row r="7" s="1" customFormat="1" ht="26.25" customHeight="1">
      <c r="B7" s="21"/>
      <c r="E7" s="153" t="str">
        <f>'Rekapitulace stavby'!K6</f>
        <v>Zaječov rozšíření a intenzifikace ČOV Horní Kváň - kanalizace a vodovod</v>
      </c>
      <c r="F7" s="152"/>
      <c r="G7" s="152"/>
      <c r="H7" s="152"/>
      <c r="L7" s="21"/>
      <c r="AZ7" s="285" t="s">
        <v>437</v>
      </c>
      <c r="BA7" s="285" t="s">
        <v>438</v>
      </c>
      <c r="BB7" s="285" t="s">
        <v>255</v>
      </c>
      <c r="BC7" s="285" t="s">
        <v>439</v>
      </c>
      <c r="BD7" s="285" t="s">
        <v>88</v>
      </c>
    </row>
    <row r="8">
      <c r="B8" s="21"/>
      <c r="D8" s="152" t="s">
        <v>211</v>
      </c>
      <c r="L8" s="21"/>
      <c r="AZ8" s="285" t="s">
        <v>440</v>
      </c>
      <c r="BA8" s="285" t="s">
        <v>441</v>
      </c>
      <c r="BB8" s="285" t="s">
        <v>255</v>
      </c>
      <c r="BC8" s="285" t="s">
        <v>442</v>
      </c>
      <c r="BD8" s="285" t="s">
        <v>88</v>
      </c>
    </row>
    <row r="9" s="1" customFormat="1" ht="16.5" customHeight="1">
      <c r="B9" s="21"/>
      <c r="E9" s="153" t="s">
        <v>212</v>
      </c>
      <c r="F9" s="1"/>
      <c r="G9" s="1"/>
      <c r="H9" s="1"/>
      <c r="L9" s="21"/>
      <c r="AZ9" s="285" t="s">
        <v>443</v>
      </c>
      <c r="BA9" s="285" t="s">
        <v>444</v>
      </c>
      <c r="BB9" s="285" t="s">
        <v>255</v>
      </c>
      <c r="BC9" s="285" t="s">
        <v>445</v>
      </c>
      <c r="BD9" s="285" t="s">
        <v>88</v>
      </c>
    </row>
    <row r="10" s="1" customFormat="1" ht="12" customHeight="1">
      <c r="B10" s="21"/>
      <c r="D10" s="152" t="s">
        <v>213</v>
      </c>
      <c r="L10" s="21"/>
      <c r="AZ10" s="285" t="s">
        <v>446</v>
      </c>
      <c r="BA10" s="285" t="s">
        <v>447</v>
      </c>
      <c r="BB10" s="285" t="s">
        <v>296</v>
      </c>
      <c r="BC10" s="285" t="s">
        <v>448</v>
      </c>
      <c r="BD10" s="285" t="s">
        <v>88</v>
      </c>
    </row>
    <row r="11" s="2" customFormat="1" ht="16.5" customHeight="1">
      <c r="A11" s="39"/>
      <c r="B11" s="45"/>
      <c r="C11" s="39"/>
      <c r="D11" s="39"/>
      <c r="E11" s="154" t="s">
        <v>214</v>
      </c>
      <c r="F11" s="39"/>
      <c r="G11" s="39"/>
      <c r="H11" s="39"/>
      <c r="I11" s="39"/>
      <c r="J11" s="39"/>
      <c r="K11" s="39"/>
      <c r="L11" s="64"/>
      <c r="S11" s="39"/>
      <c r="T11" s="39"/>
      <c r="U11" s="39"/>
      <c r="V11" s="39"/>
      <c r="W11" s="39"/>
      <c r="X11" s="39"/>
      <c r="Y11" s="39"/>
      <c r="Z11" s="39"/>
      <c r="AA11" s="39"/>
      <c r="AB11" s="39"/>
      <c r="AC11" s="39"/>
      <c r="AD11" s="39"/>
      <c r="AE11" s="39"/>
      <c r="AZ11" s="285" t="s">
        <v>449</v>
      </c>
      <c r="BA11" s="285" t="s">
        <v>450</v>
      </c>
      <c r="BB11" s="285" t="s">
        <v>255</v>
      </c>
      <c r="BC11" s="285" t="s">
        <v>451</v>
      </c>
      <c r="BD11" s="285" t="s">
        <v>88</v>
      </c>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c r="AZ12" s="285" t="s">
        <v>452</v>
      </c>
      <c r="BA12" s="285" t="s">
        <v>453</v>
      </c>
      <c r="BB12" s="285" t="s">
        <v>255</v>
      </c>
      <c r="BC12" s="285" t="s">
        <v>454</v>
      </c>
      <c r="BD12" s="285" t="s">
        <v>88</v>
      </c>
    </row>
    <row r="13" s="2" customFormat="1" ht="16.5" customHeight="1">
      <c r="A13" s="39"/>
      <c r="B13" s="45"/>
      <c r="C13" s="39"/>
      <c r="D13" s="39"/>
      <c r="E13" s="155" t="s">
        <v>455</v>
      </c>
      <c r="F13" s="39"/>
      <c r="G13" s="39"/>
      <c r="H13" s="39"/>
      <c r="I13" s="39"/>
      <c r="J13" s="39"/>
      <c r="K13" s="39"/>
      <c r="L13" s="64"/>
      <c r="S13" s="39"/>
      <c r="T13" s="39"/>
      <c r="U13" s="39"/>
      <c r="V13" s="39"/>
      <c r="W13" s="39"/>
      <c r="X13" s="39"/>
      <c r="Y13" s="39"/>
      <c r="Z13" s="39"/>
      <c r="AA13" s="39"/>
      <c r="AB13" s="39"/>
      <c r="AC13" s="39"/>
      <c r="AD13" s="39"/>
      <c r="AE13" s="39"/>
      <c r="AZ13" s="285" t="s">
        <v>456</v>
      </c>
      <c r="BA13" s="285" t="s">
        <v>457</v>
      </c>
      <c r="BB13" s="285" t="s">
        <v>246</v>
      </c>
      <c r="BC13" s="285" t="s">
        <v>458</v>
      </c>
      <c r="BD13" s="285" t="s">
        <v>88</v>
      </c>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c r="AZ14" s="285" t="s">
        <v>459</v>
      </c>
      <c r="BA14" s="285" t="s">
        <v>460</v>
      </c>
      <c r="BB14" s="285" t="s">
        <v>246</v>
      </c>
      <c r="BC14" s="285" t="s">
        <v>461</v>
      </c>
      <c r="BD14" s="285" t="s">
        <v>88</v>
      </c>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c r="AZ15" s="285" t="s">
        <v>462</v>
      </c>
      <c r="BA15" s="285" t="s">
        <v>463</v>
      </c>
      <c r="BB15" s="285" t="s">
        <v>246</v>
      </c>
      <c r="BC15" s="285" t="s">
        <v>464</v>
      </c>
      <c r="BD15" s="285" t="s">
        <v>88</v>
      </c>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c r="AZ16" s="285" t="s">
        <v>465</v>
      </c>
      <c r="BA16" s="285" t="s">
        <v>466</v>
      </c>
      <c r="BB16" s="285" t="s">
        <v>255</v>
      </c>
      <c r="BC16" s="285" t="s">
        <v>467</v>
      </c>
      <c r="BD16" s="285" t="s">
        <v>88</v>
      </c>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c r="AZ17" s="285" t="s">
        <v>468</v>
      </c>
      <c r="BA17" s="285" t="s">
        <v>469</v>
      </c>
      <c r="BB17" s="285" t="s">
        <v>255</v>
      </c>
      <c r="BC17" s="285" t="s">
        <v>470</v>
      </c>
      <c r="BD17" s="285" t="s">
        <v>88</v>
      </c>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c r="AZ18" s="285" t="s">
        <v>471</v>
      </c>
      <c r="BA18" s="285" t="s">
        <v>472</v>
      </c>
      <c r="BB18" s="285" t="s">
        <v>246</v>
      </c>
      <c r="BC18" s="285" t="s">
        <v>473</v>
      </c>
      <c r="BD18" s="285" t="s">
        <v>88</v>
      </c>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c r="AZ19" s="285" t="s">
        <v>474</v>
      </c>
      <c r="BA19" s="285" t="s">
        <v>475</v>
      </c>
      <c r="BB19" s="285" t="s">
        <v>296</v>
      </c>
      <c r="BC19" s="285" t="s">
        <v>476</v>
      </c>
      <c r="BD19" s="285" t="s">
        <v>88</v>
      </c>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c r="AZ20" s="285" t="s">
        <v>477</v>
      </c>
      <c r="BA20" s="285" t="s">
        <v>478</v>
      </c>
      <c r="BB20" s="285" t="s">
        <v>296</v>
      </c>
      <c r="BC20" s="285" t="s">
        <v>14</v>
      </c>
      <c r="BD20" s="285" t="s">
        <v>88</v>
      </c>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c r="AZ21" s="285" t="s">
        <v>479</v>
      </c>
      <c r="BA21" s="285" t="s">
        <v>480</v>
      </c>
      <c r="BB21" s="285" t="s">
        <v>255</v>
      </c>
      <c r="BC21" s="285" t="s">
        <v>481</v>
      </c>
      <c r="BD21" s="285" t="s">
        <v>88</v>
      </c>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c r="AZ22" s="285" t="s">
        <v>482</v>
      </c>
      <c r="BA22" s="285" t="s">
        <v>483</v>
      </c>
      <c r="BB22" s="285" t="s">
        <v>255</v>
      </c>
      <c r="BC22" s="285" t="s">
        <v>484</v>
      </c>
      <c r="BD22" s="285" t="s">
        <v>88</v>
      </c>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c r="AZ23" s="285" t="s">
        <v>485</v>
      </c>
      <c r="BA23" s="285" t="s">
        <v>486</v>
      </c>
      <c r="BB23" s="285" t="s">
        <v>487</v>
      </c>
      <c r="BC23" s="285" t="s">
        <v>488</v>
      </c>
      <c r="BD23" s="285" t="s">
        <v>88</v>
      </c>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c r="AZ24" s="285" t="s">
        <v>489</v>
      </c>
      <c r="BA24" s="285" t="s">
        <v>490</v>
      </c>
      <c r="BB24" s="285" t="s">
        <v>487</v>
      </c>
      <c r="BC24" s="285" t="s">
        <v>491</v>
      </c>
      <c r="BD24" s="285" t="s">
        <v>88</v>
      </c>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c r="AZ25" s="285" t="s">
        <v>492</v>
      </c>
      <c r="BA25" s="285" t="s">
        <v>493</v>
      </c>
      <c r="BB25" s="285" t="s">
        <v>487</v>
      </c>
      <c r="BC25" s="285" t="s">
        <v>494</v>
      </c>
      <c r="BD25" s="285" t="s">
        <v>88</v>
      </c>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c r="AZ26" s="285" t="s">
        <v>495</v>
      </c>
      <c r="BA26" s="285" t="s">
        <v>496</v>
      </c>
      <c r="BB26" s="285" t="s">
        <v>487</v>
      </c>
      <c r="BC26" s="285" t="s">
        <v>497</v>
      </c>
      <c r="BD26" s="285" t="s">
        <v>88</v>
      </c>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c r="AZ27" s="285" t="s">
        <v>498</v>
      </c>
      <c r="BA27" s="285" t="s">
        <v>499</v>
      </c>
      <c r="BB27" s="285" t="s">
        <v>296</v>
      </c>
      <c r="BC27" s="285" t="s">
        <v>500</v>
      </c>
      <c r="BD27" s="285" t="s">
        <v>88</v>
      </c>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c r="AZ28" s="285" t="s">
        <v>501</v>
      </c>
      <c r="BA28" s="285" t="s">
        <v>502</v>
      </c>
      <c r="BB28" s="285" t="s">
        <v>296</v>
      </c>
      <c r="BC28" s="285" t="s">
        <v>503</v>
      </c>
      <c r="BD28" s="285" t="s">
        <v>88</v>
      </c>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c r="AZ29" s="285" t="s">
        <v>504</v>
      </c>
      <c r="BA29" s="285" t="s">
        <v>505</v>
      </c>
      <c r="BB29" s="285" t="s">
        <v>296</v>
      </c>
      <c r="BC29" s="285" t="s">
        <v>506</v>
      </c>
      <c r="BD29" s="285" t="s">
        <v>88</v>
      </c>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c r="AZ30" s="285" t="s">
        <v>507</v>
      </c>
      <c r="BA30" s="285" t="s">
        <v>508</v>
      </c>
      <c r="BB30" s="285" t="s">
        <v>296</v>
      </c>
      <c r="BC30" s="285" t="s">
        <v>509</v>
      </c>
      <c r="BD30" s="285" t="s">
        <v>88</v>
      </c>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c r="AZ31" s="286" t="s">
        <v>510</v>
      </c>
      <c r="BA31" s="286" t="s">
        <v>511</v>
      </c>
      <c r="BB31" s="286" t="s">
        <v>296</v>
      </c>
      <c r="BC31" s="286" t="s">
        <v>512</v>
      </c>
      <c r="BD31" s="286" t="s">
        <v>88</v>
      </c>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c r="AZ32" s="285" t="s">
        <v>513</v>
      </c>
      <c r="BA32" s="285" t="s">
        <v>514</v>
      </c>
      <c r="BB32" s="285" t="s">
        <v>246</v>
      </c>
      <c r="BC32" s="285" t="s">
        <v>515</v>
      </c>
      <c r="BD32" s="285" t="s">
        <v>88</v>
      </c>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c r="AZ33" s="285" t="s">
        <v>516</v>
      </c>
      <c r="BA33" s="285" t="s">
        <v>516</v>
      </c>
      <c r="BB33" s="285" t="s">
        <v>255</v>
      </c>
      <c r="BC33" s="285" t="s">
        <v>517</v>
      </c>
      <c r="BD33" s="285" t="s">
        <v>88</v>
      </c>
    </row>
    <row r="34" s="2" customFormat="1" ht="25.44" customHeight="1">
      <c r="A34" s="39"/>
      <c r="B34" s="45"/>
      <c r="C34" s="39"/>
      <c r="D34" s="162" t="s">
        <v>40</v>
      </c>
      <c r="E34" s="39"/>
      <c r="F34" s="39"/>
      <c r="G34" s="39"/>
      <c r="H34" s="39"/>
      <c r="I34" s="39"/>
      <c r="J34" s="163">
        <f>ROUND(J132, 2)</f>
        <v>0</v>
      </c>
      <c r="K34" s="39"/>
      <c r="L34" s="64"/>
      <c r="S34" s="39"/>
      <c r="T34" s="39"/>
      <c r="U34" s="39"/>
      <c r="V34" s="39"/>
      <c r="W34" s="39"/>
      <c r="X34" s="39"/>
      <c r="Y34" s="39"/>
      <c r="Z34" s="39"/>
      <c r="AA34" s="39"/>
      <c r="AB34" s="39"/>
      <c r="AC34" s="39"/>
      <c r="AD34" s="39"/>
      <c r="AE34" s="39"/>
      <c r="AZ34" s="285" t="s">
        <v>518</v>
      </c>
      <c r="BA34" s="285" t="s">
        <v>518</v>
      </c>
      <c r="BB34" s="285" t="s">
        <v>246</v>
      </c>
      <c r="BC34" s="285" t="s">
        <v>519</v>
      </c>
      <c r="BD34" s="285" t="s">
        <v>88</v>
      </c>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ROUND((SUM(BE132:BE679)),  2)</f>
        <v>0</v>
      </c>
      <c r="G37" s="39"/>
      <c r="H37" s="39"/>
      <c r="I37" s="166">
        <v>0.20999999999999999</v>
      </c>
      <c r="J37" s="165">
        <f>ROUND(((SUM(BE132:BE679))*I37),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ROUND((SUM(BF132:BF679)),  2)</f>
        <v>0</v>
      </c>
      <c r="G38" s="39"/>
      <c r="H38" s="39"/>
      <c r="I38" s="166">
        <v>0.14999999999999999</v>
      </c>
      <c r="J38" s="165">
        <f>ROUND(((SUM(BF132:BF679))*I38),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ROUND((SUM(BG132:BG679)),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ROUND((SUM(BH132:BH679)),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ROUND((SUM(BI132:BI679)),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214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01.2 - Výtlačný řad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222</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223</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224</v>
      </c>
      <c r="E103" s="199"/>
      <c r="F103" s="199"/>
      <c r="G103" s="199"/>
      <c r="H103" s="199"/>
      <c r="I103" s="199"/>
      <c r="J103" s="200">
        <f>J440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520</v>
      </c>
      <c r="E104" s="199"/>
      <c r="F104" s="199"/>
      <c r="G104" s="199"/>
      <c r="H104" s="199"/>
      <c r="I104" s="199"/>
      <c r="J104" s="200">
        <f>J456</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521</v>
      </c>
      <c r="E105" s="199"/>
      <c r="F105" s="199"/>
      <c r="G105" s="199"/>
      <c r="H105" s="199"/>
      <c r="I105" s="199"/>
      <c r="J105" s="200">
        <f>J485</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225</v>
      </c>
      <c r="E106" s="199"/>
      <c r="F106" s="199"/>
      <c r="G106" s="199"/>
      <c r="H106" s="199"/>
      <c r="I106" s="199"/>
      <c r="J106" s="200">
        <f>J639</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522</v>
      </c>
      <c r="E107" s="199"/>
      <c r="F107" s="199"/>
      <c r="G107" s="199"/>
      <c r="H107" s="199"/>
      <c r="I107" s="199"/>
      <c r="J107" s="200">
        <f>J647</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523</v>
      </c>
      <c r="E108" s="199"/>
      <c r="F108" s="199"/>
      <c r="G108" s="199"/>
      <c r="H108" s="199"/>
      <c r="I108" s="199"/>
      <c r="J108" s="200">
        <f>J676</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6.25" customHeight="1">
      <c r="A118" s="39"/>
      <c r="B118" s="40"/>
      <c r="C118" s="41"/>
      <c r="D118" s="41"/>
      <c r="E118" s="185" t="str">
        <f>E7</f>
        <v>Zaječov rozšíření a intenzifikace ČOV Horní Kváň - kanalizace a vodovod</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211</v>
      </c>
      <c r="D119" s="23"/>
      <c r="E119" s="23"/>
      <c r="F119" s="23"/>
      <c r="G119" s="23"/>
      <c r="H119" s="23"/>
      <c r="I119" s="23"/>
      <c r="J119" s="23"/>
      <c r="K119" s="23"/>
      <c r="L119" s="21"/>
    </row>
    <row r="120" s="1" customFormat="1" ht="16.5" customHeight="1">
      <c r="B120" s="22"/>
      <c r="C120" s="23"/>
      <c r="D120" s="23"/>
      <c r="E120" s="185" t="s">
        <v>212</v>
      </c>
      <c r="F120" s="23"/>
      <c r="G120" s="23"/>
      <c r="H120" s="23"/>
      <c r="I120" s="23"/>
      <c r="J120" s="23"/>
      <c r="K120" s="23"/>
      <c r="L120" s="21"/>
    </row>
    <row r="121" s="1" customFormat="1" ht="12" customHeight="1">
      <c r="B121" s="22"/>
      <c r="C121" s="33" t="s">
        <v>213</v>
      </c>
      <c r="D121" s="23"/>
      <c r="E121" s="23"/>
      <c r="F121" s="23"/>
      <c r="G121" s="23"/>
      <c r="H121" s="23"/>
      <c r="I121" s="23"/>
      <c r="J121" s="23"/>
      <c r="K121" s="23"/>
      <c r="L121" s="21"/>
    </row>
    <row r="122" s="2" customFormat="1" ht="16.5" customHeight="1">
      <c r="A122" s="39"/>
      <c r="B122" s="40"/>
      <c r="C122" s="41"/>
      <c r="D122" s="41"/>
      <c r="E122" s="186" t="s">
        <v>214</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215</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SO 01.2 - Výtlačný řad</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obec Zaječov, místní část Kvaň, Nová Ves</v>
      </c>
      <c r="G126" s="41"/>
      <c r="H126" s="41"/>
      <c r="I126" s="33" t="s">
        <v>22</v>
      </c>
      <c r="J126" s="80" t="str">
        <f>IF(J16="","",J16)</f>
        <v>18. 8. 2021</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54.45" customHeight="1">
      <c r="A128" s="39"/>
      <c r="B128" s="40"/>
      <c r="C128" s="33" t="s">
        <v>24</v>
      </c>
      <c r="D128" s="41"/>
      <c r="E128" s="41"/>
      <c r="F128" s="28" t="str">
        <f>E19</f>
        <v>Obec Zaječov, Zaječov 265, 267 63 Zaječov</v>
      </c>
      <c r="G128" s="41"/>
      <c r="H128" s="41"/>
      <c r="I128" s="33" t="s">
        <v>32</v>
      </c>
      <c r="J128" s="37" t="str">
        <f>E25</f>
        <v>PIK VÍTEK s.r.o.,Kořenského 1025/7, 150 00 Praha 5</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30</v>
      </c>
      <c r="D129" s="41"/>
      <c r="E129" s="41"/>
      <c r="F129" s="28" t="str">
        <f>IF(E22="","",E22)</f>
        <v>Vyplň údaj</v>
      </c>
      <c r="G129" s="41"/>
      <c r="H129" s="41"/>
      <c r="I129" s="33" t="s">
        <v>37</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227</v>
      </c>
      <c r="D131" s="205" t="s">
        <v>65</v>
      </c>
      <c r="E131" s="205" t="s">
        <v>61</v>
      </c>
      <c r="F131" s="205" t="s">
        <v>62</v>
      </c>
      <c r="G131" s="205" t="s">
        <v>228</v>
      </c>
      <c r="H131" s="205" t="s">
        <v>229</v>
      </c>
      <c r="I131" s="205" t="s">
        <v>230</v>
      </c>
      <c r="J131" s="205" t="s">
        <v>219</v>
      </c>
      <c r="K131" s="206" t="s">
        <v>231</v>
      </c>
      <c r="L131" s="207"/>
      <c r="M131" s="101" t="s">
        <v>1</v>
      </c>
      <c r="N131" s="102" t="s">
        <v>44</v>
      </c>
      <c r="O131" s="102" t="s">
        <v>232</v>
      </c>
      <c r="P131" s="102" t="s">
        <v>233</v>
      </c>
      <c r="Q131" s="102" t="s">
        <v>234</v>
      </c>
      <c r="R131" s="102" t="s">
        <v>235</v>
      </c>
      <c r="S131" s="102" t="s">
        <v>236</v>
      </c>
      <c r="T131" s="103" t="s">
        <v>237</v>
      </c>
      <c r="U131" s="202"/>
      <c r="V131" s="202"/>
      <c r="W131" s="202"/>
      <c r="X131" s="202"/>
      <c r="Y131" s="202"/>
      <c r="Z131" s="202"/>
      <c r="AA131" s="202"/>
      <c r="AB131" s="202"/>
      <c r="AC131" s="202"/>
      <c r="AD131" s="202"/>
      <c r="AE131" s="202"/>
    </row>
    <row r="132" s="2" customFormat="1" ht="22.8" customHeight="1">
      <c r="A132" s="39"/>
      <c r="B132" s="40"/>
      <c r="C132" s="108" t="s">
        <v>238</v>
      </c>
      <c r="D132" s="41"/>
      <c r="E132" s="41"/>
      <c r="F132" s="41"/>
      <c r="G132" s="41"/>
      <c r="H132" s="41"/>
      <c r="I132" s="41"/>
      <c r="J132" s="208">
        <f>BK132</f>
        <v>0</v>
      </c>
      <c r="K132" s="41"/>
      <c r="L132" s="45"/>
      <c r="M132" s="104"/>
      <c r="N132" s="209"/>
      <c r="O132" s="105"/>
      <c r="P132" s="210">
        <f>P133</f>
        <v>0</v>
      </c>
      <c r="Q132" s="105"/>
      <c r="R132" s="210">
        <f>R133</f>
        <v>148.07939145999998</v>
      </c>
      <c r="S132" s="105"/>
      <c r="T132" s="211">
        <f>T133</f>
        <v>522.97973400000012</v>
      </c>
      <c r="U132" s="39"/>
      <c r="V132" s="39"/>
      <c r="W132" s="39"/>
      <c r="X132" s="39"/>
      <c r="Y132" s="39"/>
      <c r="Z132" s="39"/>
      <c r="AA132" s="39"/>
      <c r="AB132" s="39"/>
      <c r="AC132" s="39"/>
      <c r="AD132" s="39"/>
      <c r="AE132" s="39"/>
      <c r="AT132" s="18" t="s">
        <v>79</v>
      </c>
      <c r="AU132" s="18" t="s">
        <v>221</v>
      </c>
      <c r="BK132" s="212">
        <f>BK133</f>
        <v>0</v>
      </c>
    </row>
    <row r="133" s="12" customFormat="1" ht="25.92" customHeight="1">
      <c r="A133" s="12"/>
      <c r="B133" s="213"/>
      <c r="C133" s="214"/>
      <c r="D133" s="215" t="s">
        <v>79</v>
      </c>
      <c r="E133" s="216" t="s">
        <v>239</v>
      </c>
      <c r="F133" s="216" t="s">
        <v>240</v>
      </c>
      <c r="G133" s="214"/>
      <c r="H133" s="214"/>
      <c r="I133" s="217"/>
      <c r="J133" s="218">
        <f>BK133</f>
        <v>0</v>
      </c>
      <c r="K133" s="214"/>
      <c r="L133" s="219"/>
      <c r="M133" s="220"/>
      <c r="N133" s="221"/>
      <c r="O133" s="221"/>
      <c r="P133" s="222">
        <f>P134+P440+P456+P485+P639+P647+P676</f>
        <v>0</v>
      </c>
      <c r="Q133" s="221"/>
      <c r="R133" s="222">
        <f>R134+R440+R456+R485+R639+R647+R676</f>
        <v>148.07939145999998</v>
      </c>
      <c r="S133" s="221"/>
      <c r="T133" s="223">
        <f>T134+T440+T456+T485+T639+T647+T676</f>
        <v>522.97973400000012</v>
      </c>
      <c r="U133" s="12"/>
      <c r="V133" s="12"/>
      <c r="W133" s="12"/>
      <c r="X133" s="12"/>
      <c r="Y133" s="12"/>
      <c r="Z133" s="12"/>
      <c r="AA133" s="12"/>
      <c r="AB133" s="12"/>
      <c r="AC133" s="12"/>
      <c r="AD133" s="12"/>
      <c r="AE133" s="12"/>
      <c r="AR133" s="224" t="s">
        <v>14</v>
      </c>
      <c r="AT133" s="225" t="s">
        <v>79</v>
      </c>
      <c r="AU133" s="225" t="s">
        <v>80</v>
      </c>
      <c r="AY133" s="224" t="s">
        <v>241</v>
      </c>
      <c r="BK133" s="226">
        <f>BK134+BK440+BK456+BK485+BK639+BK647+BK676</f>
        <v>0</v>
      </c>
    </row>
    <row r="134" s="12" customFormat="1" ht="22.8" customHeight="1">
      <c r="A134" s="12"/>
      <c r="B134" s="213"/>
      <c r="C134" s="214"/>
      <c r="D134" s="215" t="s">
        <v>79</v>
      </c>
      <c r="E134" s="227" t="s">
        <v>14</v>
      </c>
      <c r="F134" s="227" t="s">
        <v>242</v>
      </c>
      <c r="G134" s="214"/>
      <c r="H134" s="214"/>
      <c r="I134" s="217"/>
      <c r="J134" s="228">
        <f>BK134</f>
        <v>0</v>
      </c>
      <c r="K134" s="214"/>
      <c r="L134" s="219"/>
      <c r="M134" s="220"/>
      <c r="N134" s="221"/>
      <c r="O134" s="221"/>
      <c r="P134" s="222">
        <f>SUM(P135:P439)</f>
        <v>0</v>
      </c>
      <c r="Q134" s="221"/>
      <c r="R134" s="222">
        <f>SUM(R135:R439)</f>
        <v>70.62986952</v>
      </c>
      <c r="S134" s="221"/>
      <c r="T134" s="223">
        <f>SUM(T135:T439)</f>
        <v>521.82773400000008</v>
      </c>
      <c r="U134" s="12"/>
      <c r="V134" s="12"/>
      <c r="W134" s="12"/>
      <c r="X134" s="12"/>
      <c r="Y134" s="12"/>
      <c r="Z134" s="12"/>
      <c r="AA134" s="12"/>
      <c r="AB134" s="12"/>
      <c r="AC134" s="12"/>
      <c r="AD134" s="12"/>
      <c r="AE134" s="12"/>
      <c r="AR134" s="224" t="s">
        <v>14</v>
      </c>
      <c r="AT134" s="225" t="s">
        <v>79</v>
      </c>
      <c r="AU134" s="225" t="s">
        <v>14</v>
      </c>
      <c r="AY134" s="224" t="s">
        <v>241</v>
      </c>
      <c r="BK134" s="226">
        <f>SUM(BK135:BK439)</f>
        <v>0</v>
      </c>
    </row>
    <row r="135" s="2" customFormat="1" ht="24.15" customHeight="1">
      <c r="A135" s="39"/>
      <c r="B135" s="40"/>
      <c r="C135" s="229" t="s">
        <v>14</v>
      </c>
      <c r="D135" s="229" t="s">
        <v>243</v>
      </c>
      <c r="E135" s="230" t="s">
        <v>524</v>
      </c>
      <c r="F135" s="231" t="s">
        <v>525</v>
      </c>
      <c r="G135" s="232" t="s">
        <v>246</v>
      </c>
      <c r="H135" s="233">
        <v>103.95999999999999</v>
      </c>
      <c r="I135" s="234"/>
      <c r="J135" s="235">
        <f>ROUND(I135*H135,2)</f>
        <v>0</v>
      </c>
      <c r="K135" s="231" t="s">
        <v>247</v>
      </c>
      <c r="L135" s="45"/>
      <c r="M135" s="236" t="s">
        <v>1</v>
      </c>
      <c r="N135" s="237" t="s">
        <v>45</v>
      </c>
      <c r="O135" s="92"/>
      <c r="P135" s="238">
        <f>O135*H135</f>
        <v>0</v>
      </c>
      <c r="Q135" s="238">
        <v>0</v>
      </c>
      <c r="R135" s="238">
        <f>Q135*H135</f>
        <v>0</v>
      </c>
      <c r="S135" s="238">
        <v>0.28999999999999998</v>
      </c>
      <c r="T135" s="239">
        <f>S135*H135</f>
        <v>30.148399999999995</v>
      </c>
      <c r="U135" s="39"/>
      <c r="V135" s="39"/>
      <c r="W135" s="39"/>
      <c r="X135" s="39"/>
      <c r="Y135" s="39"/>
      <c r="Z135" s="39"/>
      <c r="AA135" s="39"/>
      <c r="AB135" s="39"/>
      <c r="AC135" s="39"/>
      <c r="AD135" s="39"/>
      <c r="AE135" s="39"/>
      <c r="AR135" s="240" t="s">
        <v>175</v>
      </c>
      <c r="AT135" s="240" t="s">
        <v>243</v>
      </c>
      <c r="AU135" s="240" t="s">
        <v>88</v>
      </c>
      <c r="AY135" s="18" t="s">
        <v>241</v>
      </c>
      <c r="BE135" s="241">
        <f>IF(N135="základní",J135,0)</f>
        <v>0</v>
      </c>
      <c r="BF135" s="241">
        <f>IF(N135="snížená",J135,0)</f>
        <v>0</v>
      </c>
      <c r="BG135" s="241">
        <f>IF(N135="zákl. přenesená",J135,0)</f>
        <v>0</v>
      </c>
      <c r="BH135" s="241">
        <f>IF(N135="sníž. přenesená",J135,0)</f>
        <v>0</v>
      </c>
      <c r="BI135" s="241">
        <f>IF(N135="nulová",J135,0)</f>
        <v>0</v>
      </c>
      <c r="BJ135" s="18" t="s">
        <v>14</v>
      </c>
      <c r="BK135" s="241">
        <f>ROUND(I135*H135,2)</f>
        <v>0</v>
      </c>
      <c r="BL135" s="18" t="s">
        <v>175</v>
      </c>
      <c r="BM135" s="240" t="s">
        <v>526</v>
      </c>
    </row>
    <row r="136" s="2" customFormat="1">
      <c r="A136" s="39"/>
      <c r="B136" s="40"/>
      <c r="C136" s="41"/>
      <c r="D136" s="242" t="s">
        <v>249</v>
      </c>
      <c r="E136" s="41"/>
      <c r="F136" s="243" t="s">
        <v>527</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249</v>
      </c>
      <c r="AU136" s="18" t="s">
        <v>88</v>
      </c>
    </row>
    <row r="137" s="2" customFormat="1">
      <c r="A137" s="39"/>
      <c r="B137" s="40"/>
      <c r="C137" s="41"/>
      <c r="D137" s="247" t="s">
        <v>251</v>
      </c>
      <c r="E137" s="41"/>
      <c r="F137" s="248" t="s">
        <v>528</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251</v>
      </c>
      <c r="AU137" s="18" t="s">
        <v>88</v>
      </c>
    </row>
    <row r="138" s="15" customFormat="1">
      <c r="A138" s="15"/>
      <c r="B138" s="271"/>
      <c r="C138" s="272"/>
      <c r="D138" s="242" t="s">
        <v>259</v>
      </c>
      <c r="E138" s="273" t="s">
        <v>1</v>
      </c>
      <c r="F138" s="274" t="s">
        <v>529</v>
      </c>
      <c r="G138" s="272"/>
      <c r="H138" s="273" t="s">
        <v>1</v>
      </c>
      <c r="I138" s="275"/>
      <c r="J138" s="272"/>
      <c r="K138" s="272"/>
      <c r="L138" s="276"/>
      <c r="M138" s="277"/>
      <c r="N138" s="278"/>
      <c r="O138" s="278"/>
      <c r="P138" s="278"/>
      <c r="Q138" s="278"/>
      <c r="R138" s="278"/>
      <c r="S138" s="278"/>
      <c r="T138" s="279"/>
      <c r="U138" s="15"/>
      <c r="V138" s="15"/>
      <c r="W138" s="15"/>
      <c r="X138" s="15"/>
      <c r="Y138" s="15"/>
      <c r="Z138" s="15"/>
      <c r="AA138" s="15"/>
      <c r="AB138" s="15"/>
      <c r="AC138" s="15"/>
      <c r="AD138" s="15"/>
      <c r="AE138" s="15"/>
      <c r="AT138" s="280" t="s">
        <v>259</v>
      </c>
      <c r="AU138" s="280" t="s">
        <v>88</v>
      </c>
      <c r="AV138" s="15" t="s">
        <v>14</v>
      </c>
      <c r="AW138" s="15" t="s">
        <v>36</v>
      </c>
      <c r="AX138" s="15" t="s">
        <v>80</v>
      </c>
      <c r="AY138" s="280" t="s">
        <v>241</v>
      </c>
    </row>
    <row r="139" s="13" customFormat="1">
      <c r="A139" s="13"/>
      <c r="B139" s="249"/>
      <c r="C139" s="250"/>
      <c r="D139" s="242" t="s">
        <v>259</v>
      </c>
      <c r="E139" s="251" t="s">
        <v>1</v>
      </c>
      <c r="F139" s="252" t="s">
        <v>530</v>
      </c>
      <c r="G139" s="250"/>
      <c r="H139" s="253">
        <v>103.95999999999999</v>
      </c>
      <c r="I139" s="254"/>
      <c r="J139" s="250"/>
      <c r="K139" s="250"/>
      <c r="L139" s="255"/>
      <c r="M139" s="256"/>
      <c r="N139" s="257"/>
      <c r="O139" s="257"/>
      <c r="P139" s="257"/>
      <c r="Q139" s="257"/>
      <c r="R139" s="257"/>
      <c r="S139" s="257"/>
      <c r="T139" s="258"/>
      <c r="U139" s="13"/>
      <c r="V139" s="13"/>
      <c r="W139" s="13"/>
      <c r="X139" s="13"/>
      <c r="Y139" s="13"/>
      <c r="Z139" s="13"/>
      <c r="AA139" s="13"/>
      <c r="AB139" s="13"/>
      <c r="AC139" s="13"/>
      <c r="AD139" s="13"/>
      <c r="AE139" s="13"/>
      <c r="AT139" s="259" t="s">
        <v>259</v>
      </c>
      <c r="AU139" s="259" t="s">
        <v>88</v>
      </c>
      <c r="AV139" s="13" t="s">
        <v>88</v>
      </c>
      <c r="AW139" s="13" t="s">
        <v>36</v>
      </c>
      <c r="AX139" s="13" t="s">
        <v>80</v>
      </c>
      <c r="AY139" s="259" t="s">
        <v>241</v>
      </c>
    </row>
    <row r="140" s="14" customFormat="1">
      <c r="A140" s="14"/>
      <c r="B140" s="260"/>
      <c r="C140" s="261"/>
      <c r="D140" s="242" t="s">
        <v>259</v>
      </c>
      <c r="E140" s="262" t="s">
        <v>1</v>
      </c>
      <c r="F140" s="263" t="s">
        <v>261</v>
      </c>
      <c r="G140" s="261"/>
      <c r="H140" s="264">
        <v>103.95999999999999</v>
      </c>
      <c r="I140" s="265"/>
      <c r="J140" s="261"/>
      <c r="K140" s="261"/>
      <c r="L140" s="266"/>
      <c r="M140" s="267"/>
      <c r="N140" s="268"/>
      <c r="O140" s="268"/>
      <c r="P140" s="268"/>
      <c r="Q140" s="268"/>
      <c r="R140" s="268"/>
      <c r="S140" s="268"/>
      <c r="T140" s="269"/>
      <c r="U140" s="14"/>
      <c r="V140" s="14"/>
      <c r="W140" s="14"/>
      <c r="X140" s="14"/>
      <c r="Y140" s="14"/>
      <c r="Z140" s="14"/>
      <c r="AA140" s="14"/>
      <c r="AB140" s="14"/>
      <c r="AC140" s="14"/>
      <c r="AD140" s="14"/>
      <c r="AE140" s="14"/>
      <c r="AT140" s="270" t="s">
        <v>259</v>
      </c>
      <c r="AU140" s="270" t="s">
        <v>88</v>
      </c>
      <c r="AV140" s="14" t="s">
        <v>175</v>
      </c>
      <c r="AW140" s="14" t="s">
        <v>36</v>
      </c>
      <c r="AX140" s="14" t="s">
        <v>14</v>
      </c>
      <c r="AY140" s="270" t="s">
        <v>241</v>
      </c>
    </row>
    <row r="141" s="2" customFormat="1" ht="24.15" customHeight="1">
      <c r="A141" s="39"/>
      <c r="B141" s="40"/>
      <c r="C141" s="229" t="s">
        <v>88</v>
      </c>
      <c r="D141" s="229" t="s">
        <v>243</v>
      </c>
      <c r="E141" s="230" t="s">
        <v>531</v>
      </c>
      <c r="F141" s="231" t="s">
        <v>532</v>
      </c>
      <c r="G141" s="232" t="s">
        <v>246</v>
      </c>
      <c r="H141" s="233">
        <v>415.83999999999998</v>
      </c>
      <c r="I141" s="234"/>
      <c r="J141" s="235">
        <f>ROUND(I141*H141,2)</f>
        <v>0</v>
      </c>
      <c r="K141" s="231" t="s">
        <v>247</v>
      </c>
      <c r="L141" s="45"/>
      <c r="M141" s="236" t="s">
        <v>1</v>
      </c>
      <c r="N141" s="237" t="s">
        <v>45</v>
      </c>
      <c r="O141" s="92"/>
      <c r="P141" s="238">
        <f>O141*H141</f>
        <v>0</v>
      </c>
      <c r="Q141" s="238">
        <v>0</v>
      </c>
      <c r="R141" s="238">
        <f>Q141*H141</f>
        <v>0</v>
      </c>
      <c r="S141" s="238">
        <v>0.17000000000000001</v>
      </c>
      <c r="T141" s="239">
        <f>S141*H141</f>
        <v>70.692800000000005</v>
      </c>
      <c r="U141" s="39"/>
      <c r="V141" s="39"/>
      <c r="W141" s="39"/>
      <c r="X141" s="39"/>
      <c r="Y141" s="39"/>
      <c r="Z141" s="39"/>
      <c r="AA141" s="39"/>
      <c r="AB141" s="39"/>
      <c r="AC141" s="39"/>
      <c r="AD141" s="39"/>
      <c r="AE141" s="39"/>
      <c r="AR141" s="240" t="s">
        <v>175</v>
      </c>
      <c r="AT141" s="240" t="s">
        <v>243</v>
      </c>
      <c r="AU141" s="240" t="s">
        <v>88</v>
      </c>
      <c r="AY141" s="18" t="s">
        <v>241</v>
      </c>
      <c r="BE141" s="241">
        <f>IF(N141="základní",J141,0)</f>
        <v>0</v>
      </c>
      <c r="BF141" s="241">
        <f>IF(N141="snížená",J141,0)</f>
        <v>0</v>
      </c>
      <c r="BG141" s="241">
        <f>IF(N141="zákl. přenesená",J141,0)</f>
        <v>0</v>
      </c>
      <c r="BH141" s="241">
        <f>IF(N141="sníž. přenesená",J141,0)</f>
        <v>0</v>
      </c>
      <c r="BI141" s="241">
        <f>IF(N141="nulová",J141,0)</f>
        <v>0</v>
      </c>
      <c r="BJ141" s="18" t="s">
        <v>14</v>
      </c>
      <c r="BK141" s="241">
        <f>ROUND(I141*H141,2)</f>
        <v>0</v>
      </c>
      <c r="BL141" s="18" t="s">
        <v>175</v>
      </c>
      <c r="BM141" s="240" t="s">
        <v>533</v>
      </c>
    </row>
    <row r="142" s="2" customFormat="1">
      <c r="A142" s="39"/>
      <c r="B142" s="40"/>
      <c r="C142" s="41"/>
      <c r="D142" s="242" t="s">
        <v>249</v>
      </c>
      <c r="E142" s="41"/>
      <c r="F142" s="243" t="s">
        <v>534</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249</v>
      </c>
      <c r="AU142" s="18" t="s">
        <v>88</v>
      </c>
    </row>
    <row r="143" s="2" customFormat="1">
      <c r="A143" s="39"/>
      <c r="B143" s="40"/>
      <c r="C143" s="41"/>
      <c r="D143" s="247" t="s">
        <v>251</v>
      </c>
      <c r="E143" s="41"/>
      <c r="F143" s="248" t="s">
        <v>535</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251</v>
      </c>
      <c r="AU143" s="18" t="s">
        <v>88</v>
      </c>
    </row>
    <row r="144" s="15" customFormat="1">
      <c r="A144" s="15"/>
      <c r="B144" s="271"/>
      <c r="C144" s="272"/>
      <c r="D144" s="242" t="s">
        <v>259</v>
      </c>
      <c r="E144" s="273" t="s">
        <v>1</v>
      </c>
      <c r="F144" s="274" t="s">
        <v>536</v>
      </c>
      <c r="G144" s="272"/>
      <c r="H144" s="273" t="s">
        <v>1</v>
      </c>
      <c r="I144" s="275"/>
      <c r="J144" s="272"/>
      <c r="K144" s="272"/>
      <c r="L144" s="276"/>
      <c r="M144" s="277"/>
      <c r="N144" s="278"/>
      <c r="O144" s="278"/>
      <c r="P144" s="278"/>
      <c r="Q144" s="278"/>
      <c r="R144" s="278"/>
      <c r="S144" s="278"/>
      <c r="T144" s="279"/>
      <c r="U144" s="15"/>
      <c r="V144" s="15"/>
      <c r="W144" s="15"/>
      <c r="X144" s="15"/>
      <c r="Y144" s="15"/>
      <c r="Z144" s="15"/>
      <c r="AA144" s="15"/>
      <c r="AB144" s="15"/>
      <c r="AC144" s="15"/>
      <c r="AD144" s="15"/>
      <c r="AE144" s="15"/>
      <c r="AT144" s="280" t="s">
        <v>259</v>
      </c>
      <c r="AU144" s="280" t="s">
        <v>88</v>
      </c>
      <c r="AV144" s="15" t="s">
        <v>14</v>
      </c>
      <c r="AW144" s="15" t="s">
        <v>36</v>
      </c>
      <c r="AX144" s="15" t="s">
        <v>80</v>
      </c>
      <c r="AY144" s="280" t="s">
        <v>241</v>
      </c>
    </row>
    <row r="145" s="13" customFormat="1">
      <c r="A145" s="13"/>
      <c r="B145" s="249"/>
      <c r="C145" s="250"/>
      <c r="D145" s="242" t="s">
        <v>259</v>
      </c>
      <c r="E145" s="251" t="s">
        <v>1</v>
      </c>
      <c r="F145" s="252" t="s">
        <v>537</v>
      </c>
      <c r="G145" s="250"/>
      <c r="H145" s="253">
        <v>415.83999999999998</v>
      </c>
      <c r="I145" s="254"/>
      <c r="J145" s="250"/>
      <c r="K145" s="250"/>
      <c r="L145" s="255"/>
      <c r="M145" s="256"/>
      <c r="N145" s="257"/>
      <c r="O145" s="257"/>
      <c r="P145" s="257"/>
      <c r="Q145" s="257"/>
      <c r="R145" s="257"/>
      <c r="S145" s="257"/>
      <c r="T145" s="258"/>
      <c r="U145" s="13"/>
      <c r="V145" s="13"/>
      <c r="W145" s="13"/>
      <c r="X145" s="13"/>
      <c r="Y145" s="13"/>
      <c r="Z145" s="13"/>
      <c r="AA145" s="13"/>
      <c r="AB145" s="13"/>
      <c r="AC145" s="13"/>
      <c r="AD145" s="13"/>
      <c r="AE145" s="13"/>
      <c r="AT145" s="259" t="s">
        <v>259</v>
      </c>
      <c r="AU145" s="259" t="s">
        <v>88</v>
      </c>
      <c r="AV145" s="13" t="s">
        <v>88</v>
      </c>
      <c r="AW145" s="13" t="s">
        <v>36</v>
      </c>
      <c r="AX145" s="13" t="s">
        <v>80</v>
      </c>
      <c r="AY145" s="259" t="s">
        <v>241</v>
      </c>
    </row>
    <row r="146" s="14" customFormat="1">
      <c r="A146" s="14"/>
      <c r="B146" s="260"/>
      <c r="C146" s="261"/>
      <c r="D146" s="242" t="s">
        <v>259</v>
      </c>
      <c r="E146" s="262" t="s">
        <v>1</v>
      </c>
      <c r="F146" s="263" t="s">
        <v>261</v>
      </c>
      <c r="G146" s="261"/>
      <c r="H146" s="264">
        <v>415.83999999999998</v>
      </c>
      <c r="I146" s="265"/>
      <c r="J146" s="261"/>
      <c r="K146" s="261"/>
      <c r="L146" s="266"/>
      <c r="M146" s="267"/>
      <c r="N146" s="268"/>
      <c r="O146" s="268"/>
      <c r="P146" s="268"/>
      <c r="Q146" s="268"/>
      <c r="R146" s="268"/>
      <c r="S146" s="268"/>
      <c r="T146" s="269"/>
      <c r="U146" s="14"/>
      <c r="V146" s="14"/>
      <c r="W146" s="14"/>
      <c r="X146" s="14"/>
      <c r="Y146" s="14"/>
      <c r="Z146" s="14"/>
      <c r="AA146" s="14"/>
      <c r="AB146" s="14"/>
      <c r="AC146" s="14"/>
      <c r="AD146" s="14"/>
      <c r="AE146" s="14"/>
      <c r="AT146" s="270" t="s">
        <v>259</v>
      </c>
      <c r="AU146" s="270" t="s">
        <v>88</v>
      </c>
      <c r="AV146" s="14" t="s">
        <v>175</v>
      </c>
      <c r="AW146" s="14" t="s">
        <v>36</v>
      </c>
      <c r="AX146" s="14" t="s">
        <v>14</v>
      </c>
      <c r="AY146" s="270" t="s">
        <v>241</v>
      </c>
    </row>
    <row r="147" s="2" customFormat="1" ht="24.15" customHeight="1">
      <c r="A147" s="39"/>
      <c r="B147" s="40"/>
      <c r="C147" s="229" t="s">
        <v>96</v>
      </c>
      <c r="D147" s="229" t="s">
        <v>243</v>
      </c>
      <c r="E147" s="230" t="s">
        <v>538</v>
      </c>
      <c r="F147" s="231" t="s">
        <v>539</v>
      </c>
      <c r="G147" s="232" t="s">
        <v>246</v>
      </c>
      <c r="H147" s="233">
        <v>577.64300000000003</v>
      </c>
      <c r="I147" s="234"/>
      <c r="J147" s="235">
        <f>ROUND(I147*H147,2)</f>
        <v>0</v>
      </c>
      <c r="K147" s="231" t="s">
        <v>247</v>
      </c>
      <c r="L147" s="45"/>
      <c r="M147" s="236" t="s">
        <v>1</v>
      </c>
      <c r="N147" s="237" t="s">
        <v>45</v>
      </c>
      <c r="O147" s="92"/>
      <c r="P147" s="238">
        <f>O147*H147</f>
        <v>0</v>
      </c>
      <c r="Q147" s="238">
        <v>0</v>
      </c>
      <c r="R147" s="238">
        <f>Q147*H147</f>
        <v>0</v>
      </c>
      <c r="S147" s="238">
        <v>0.28999999999999998</v>
      </c>
      <c r="T147" s="239">
        <f>S147*H147</f>
        <v>167.51647</v>
      </c>
      <c r="U147" s="39"/>
      <c r="V147" s="39"/>
      <c r="W147" s="39"/>
      <c r="X147" s="39"/>
      <c r="Y147" s="39"/>
      <c r="Z147" s="39"/>
      <c r="AA147" s="39"/>
      <c r="AB147" s="39"/>
      <c r="AC147" s="39"/>
      <c r="AD147" s="39"/>
      <c r="AE147" s="39"/>
      <c r="AR147" s="240" t="s">
        <v>175</v>
      </c>
      <c r="AT147" s="240" t="s">
        <v>243</v>
      </c>
      <c r="AU147" s="240" t="s">
        <v>88</v>
      </c>
      <c r="AY147" s="18" t="s">
        <v>241</v>
      </c>
      <c r="BE147" s="241">
        <f>IF(N147="základní",J147,0)</f>
        <v>0</v>
      </c>
      <c r="BF147" s="241">
        <f>IF(N147="snížená",J147,0)</f>
        <v>0</v>
      </c>
      <c r="BG147" s="241">
        <f>IF(N147="zákl. přenesená",J147,0)</f>
        <v>0</v>
      </c>
      <c r="BH147" s="241">
        <f>IF(N147="sníž. přenesená",J147,0)</f>
        <v>0</v>
      </c>
      <c r="BI147" s="241">
        <f>IF(N147="nulová",J147,0)</f>
        <v>0</v>
      </c>
      <c r="BJ147" s="18" t="s">
        <v>14</v>
      </c>
      <c r="BK147" s="241">
        <f>ROUND(I147*H147,2)</f>
        <v>0</v>
      </c>
      <c r="BL147" s="18" t="s">
        <v>175</v>
      </c>
      <c r="BM147" s="240" t="s">
        <v>540</v>
      </c>
    </row>
    <row r="148" s="2" customFormat="1">
      <c r="A148" s="39"/>
      <c r="B148" s="40"/>
      <c r="C148" s="41"/>
      <c r="D148" s="242" t="s">
        <v>249</v>
      </c>
      <c r="E148" s="41"/>
      <c r="F148" s="243" t="s">
        <v>541</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249</v>
      </c>
      <c r="AU148" s="18" t="s">
        <v>88</v>
      </c>
    </row>
    <row r="149" s="2" customFormat="1">
      <c r="A149" s="39"/>
      <c r="B149" s="40"/>
      <c r="C149" s="41"/>
      <c r="D149" s="247" t="s">
        <v>251</v>
      </c>
      <c r="E149" s="41"/>
      <c r="F149" s="248" t="s">
        <v>542</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251</v>
      </c>
      <c r="AU149" s="18" t="s">
        <v>88</v>
      </c>
    </row>
    <row r="150" s="15" customFormat="1">
      <c r="A150" s="15"/>
      <c r="B150" s="271"/>
      <c r="C150" s="272"/>
      <c r="D150" s="242" t="s">
        <v>259</v>
      </c>
      <c r="E150" s="273" t="s">
        <v>1</v>
      </c>
      <c r="F150" s="274" t="s">
        <v>543</v>
      </c>
      <c r="G150" s="272"/>
      <c r="H150" s="273" t="s">
        <v>1</v>
      </c>
      <c r="I150" s="275"/>
      <c r="J150" s="272"/>
      <c r="K150" s="272"/>
      <c r="L150" s="276"/>
      <c r="M150" s="277"/>
      <c r="N150" s="278"/>
      <c r="O150" s="278"/>
      <c r="P150" s="278"/>
      <c r="Q150" s="278"/>
      <c r="R150" s="278"/>
      <c r="S150" s="278"/>
      <c r="T150" s="279"/>
      <c r="U150" s="15"/>
      <c r="V150" s="15"/>
      <c r="W150" s="15"/>
      <c r="X150" s="15"/>
      <c r="Y150" s="15"/>
      <c r="Z150" s="15"/>
      <c r="AA150" s="15"/>
      <c r="AB150" s="15"/>
      <c r="AC150" s="15"/>
      <c r="AD150" s="15"/>
      <c r="AE150" s="15"/>
      <c r="AT150" s="280" t="s">
        <v>259</v>
      </c>
      <c r="AU150" s="280" t="s">
        <v>88</v>
      </c>
      <c r="AV150" s="15" t="s">
        <v>14</v>
      </c>
      <c r="AW150" s="15" t="s">
        <v>36</v>
      </c>
      <c r="AX150" s="15" t="s">
        <v>80</v>
      </c>
      <c r="AY150" s="280" t="s">
        <v>241</v>
      </c>
    </row>
    <row r="151" s="13" customFormat="1">
      <c r="A151" s="13"/>
      <c r="B151" s="249"/>
      <c r="C151" s="250"/>
      <c r="D151" s="242" t="s">
        <v>259</v>
      </c>
      <c r="E151" s="251" t="s">
        <v>1</v>
      </c>
      <c r="F151" s="252" t="s">
        <v>544</v>
      </c>
      <c r="G151" s="250"/>
      <c r="H151" s="253">
        <v>265.76299999999998</v>
      </c>
      <c r="I151" s="254"/>
      <c r="J151" s="250"/>
      <c r="K151" s="250"/>
      <c r="L151" s="255"/>
      <c r="M151" s="256"/>
      <c r="N151" s="257"/>
      <c r="O151" s="257"/>
      <c r="P151" s="257"/>
      <c r="Q151" s="257"/>
      <c r="R151" s="257"/>
      <c r="S151" s="257"/>
      <c r="T151" s="258"/>
      <c r="U151" s="13"/>
      <c r="V151" s="13"/>
      <c r="W151" s="13"/>
      <c r="X151" s="13"/>
      <c r="Y151" s="13"/>
      <c r="Z151" s="13"/>
      <c r="AA151" s="13"/>
      <c r="AB151" s="13"/>
      <c r="AC151" s="13"/>
      <c r="AD151" s="13"/>
      <c r="AE151" s="13"/>
      <c r="AT151" s="259" t="s">
        <v>259</v>
      </c>
      <c r="AU151" s="259" t="s">
        <v>88</v>
      </c>
      <c r="AV151" s="13" t="s">
        <v>88</v>
      </c>
      <c r="AW151" s="13" t="s">
        <v>36</v>
      </c>
      <c r="AX151" s="13" t="s">
        <v>80</v>
      </c>
      <c r="AY151" s="259" t="s">
        <v>241</v>
      </c>
    </row>
    <row r="152" s="15" customFormat="1">
      <c r="A152" s="15"/>
      <c r="B152" s="271"/>
      <c r="C152" s="272"/>
      <c r="D152" s="242" t="s">
        <v>259</v>
      </c>
      <c r="E152" s="273" t="s">
        <v>1</v>
      </c>
      <c r="F152" s="274" t="s">
        <v>543</v>
      </c>
      <c r="G152" s="272"/>
      <c r="H152" s="273" t="s">
        <v>1</v>
      </c>
      <c r="I152" s="275"/>
      <c r="J152" s="272"/>
      <c r="K152" s="272"/>
      <c r="L152" s="276"/>
      <c r="M152" s="277"/>
      <c r="N152" s="278"/>
      <c r="O152" s="278"/>
      <c r="P152" s="278"/>
      <c r="Q152" s="278"/>
      <c r="R152" s="278"/>
      <c r="S152" s="278"/>
      <c r="T152" s="279"/>
      <c r="U152" s="15"/>
      <c r="V152" s="15"/>
      <c r="W152" s="15"/>
      <c r="X152" s="15"/>
      <c r="Y152" s="15"/>
      <c r="Z152" s="15"/>
      <c r="AA152" s="15"/>
      <c r="AB152" s="15"/>
      <c r="AC152" s="15"/>
      <c r="AD152" s="15"/>
      <c r="AE152" s="15"/>
      <c r="AT152" s="280" t="s">
        <v>259</v>
      </c>
      <c r="AU152" s="280" t="s">
        <v>88</v>
      </c>
      <c r="AV152" s="15" t="s">
        <v>14</v>
      </c>
      <c r="AW152" s="15" t="s">
        <v>36</v>
      </c>
      <c r="AX152" s="15" t="s">
        <v>80</v>
      </c>
      <c r="AY152" s="280" t="s">
        <v>241</v>
      </c>
    </row>
    <row r="153" s="13" customFormat="1">
      <c r="A153" s="13"/>
      <c r="B153" s="249"/>
      <c r="C153" s="250"/>
      <c r="D153" s="242" t="s">
        <v>259</v>
      </c>
      <c r="E153" s="251" t="s">
        <v>1</v>
      </c>
      <c r="F153" s="252" t="s">
        <v>545</v>
      </c>
      <c r="G153" s="250"/>
      <c r="H153" s="253">
        <v>311.88</v>
      </c>
      <c r="I153" s="254"/>
      <c r="J153" s="250"/>
      <c r="K153" s="250"/>
      <c r="L153" s="255"/>
      <c r="M153" s="256"/>
      <c r="N153" s="257"/>
      <c r="O153" s="257"/>
      <c r="P153" s="257"/>
      <c r="Q153" s="257"/>
      <c r="R153" s="257"/>
      <c r="S153" s="257"/>
      <c r="T153" s="258"/>
      <c r="U153" s="13"/>
      <c r="V153" s="13"/>
      <c r="W153" s="13"/>
      <c r="X153" s="13"/>
      <c r="Y153" s="13"/>
      <c r="Z153" s="13"/>
      <c r="AA153" s="13"/>
      <c r="AB153" s="13"/>
      <c r="AC153" s="13"/>
      <c r="AD153" s="13"/>
      <c r="AE153" s="13"/>
      <c r="AT153" s="259" t="s">
        <v>259</v>
      </c>
      <c r="AU153" s="259" t="s">
        <v>88</v>
      </c>
      <c r="AV153" s="13" t="s">
        <v>88</v>
      </c>
      <c r="AW153" s="13" t="s">
        <v>36</v>
      </c>
      <c r="AX153" s="13" t="s">
        <v>80</v>
      </c>
      <c r="AY153" s="259" t="s">
        <v>241</v>
      </c>
    </row>
    <row r="154" s="14" customFormat="1">
      <c r="A154" s="14"/>
      <c r="B154" s="260"/>
      <c r="C154" s="261"/>
      <c r="D154" s="242" t="s">
        <v>259</v>
      </c>
      <c r="E154" s="262" t="s">
        <v>1</v>
      </c>
      <c r="F154" s="263" t="s">
        <v>261</v>
      </c>
      <c r="G154" s="261"/>
      <c r="H154" s="264">
        <v>577.64300000000003</v>
      </c>
      <c r="I154" s="265"/>
      <c r="J154" s="261"/>
      <c r="K154" s="261"/>
      <c r="L154" s="266"/>
      <c r="M154" s="267"/>
      <c r="N154" s="268"/>
      <c r="O154" s="268"/>
      <c r="P154" s="268"/>
      <c r="Q154" s="268"/>
      <c r="R154" s="268"/>
      <c r="S154" s="268"/>
      <c r="T154" s="269"/>
      <c r="U154" s="14"/>
      <c r="V154" s="14"/>
      <c r="W154" s="14"/>
      <c r="X154" s="14"/>
      <c r="Y154" s="14"/>
      <c r="Z154" s="14"/>
      <c r="AA154" s="14"/>
      <c r="AB154" s="14"/>
      <c r="AC154" s="14"/>
      <c r="AD154" s="14"/>
      <c r="AE154" s="14"/>
      <c r="AT154" s="270" t="s">
        <v>259</v>
      </c>
      <c r="AU154" s="270" t="s">
        <v>88</v>
      </c>
      <c r="AV154" s="14" t="s">
        <v>175</v>
      </c>
      <c r="AW154" s="14" t="s">
        <v>36</v>
      </c>
      <c r="AX154" s="14" t="s">
        <v>14</v>
      </c>
      <c r="AY154" s="270" t="s">
        <v>241</v>
      </c>
    </row>
    <row r="155" s="2" customFormat="1" ht="24.15" customHeight="1">
      <c r="A155" s="39"/>
      <c r="B155" s="40"/>
      <c r="C155" s="229" t="s">
        <v>175</v>
      </c>
      <c r="D155" s="229" t="s">
        <v>243</v>
      </c>
      <c r="E155" s="230" t="s">
        <v>546</v>
      </c>
      <c r="F155" s="231" t="s">
        <v>547</v>
      </c>
      <c r="G155" s="232" t="s">
        <v>246</v>
      </c>
      <c r="H155" s="233">
        <v>354.35000000000002</v>
      </c>
      <c r="I155" s="234"/>
      <c r="J155" s="235">
        <f>ROUND(I155*H155,2)</f>
        <v>0</v>
      </c>
      <c r="K155" s="231" t="s">
        <v>247</v>
      </c>
      <c r="L155" s="45"/>
      <c r="M155" s="236" t="s">
        <v>1</v>
      </c>
      <c r="N155" s="237" t="s">
        <v>45</v>
      </c>
      <c r="O155" s="92"/>
      <c r="P155" s="238">
        <f>O155*H155</f>
        <v>0</v>
      </c>
      <c r="Q155" s="238">
        <v>0</v>
      </c>
      <c r="R155" s="238">
        <f>Q155*H155</f>
        <v>0</v>
      </c>
      <c r="S155" s="238">
        <v>0.44</v>
      </c>
      <c r="T155" s="239">
        <f>S155*H155</f>
        <v>155.91400000000002</v>
      </c>
      <c r="U155" s="39"/>
      <c r="V155" s="39"/>
      <c r="W155" s="39"/>
      <c r="X155" s="39"/>
      <c r="Y155" s="39"/>
      <c r="Z155" s="39"/>
      <c r="AA155" s="39"/>
      <c r="AB155" s="39"/>
      <c r="AC155" s="39"/>
      <c r="AD155" s="39"/>
      <c r="AE155" s="39"/>
      <c r="AR155" s="240" t="s">
        <v>175</v>
      </c>
      <c r="AT155" s="240" t="s">
        <v>243</v>
      </c>
      <c r="AU155" s="240" t="s">
        <v>88</v>
      </c>
      <c r="AY155" s="18" t="s">
        <v>241</v>
      </c>
      <c r="BE155" s="241">
        <f>IF(N155="základní",J155,0)</f>
        <v>0</v>
      </c>
      <c r="BF155" s="241">
        <f>IF(N155="snížená",J155,0)</f>
        <v>0</v>
      </c>
      <c r="BG155" s="241">
        <f>IF(N155="zákl. přenesená",J155,0)</f>
        <v>0</v>
      </c>
      <c r="BH155" s="241">
        <f>IF(N155="sníž. přenesená",J155,0)</f>
        <v>0</v>
      </c>
      <c r="BI155" s="241">
        <f>IF(N155="nulová",J155,0)</f>
        <v>0</v>
      </c>
      <c r="BJ155" s="18" t="s">
        <v>14</v>
      </c>
      <c r="BK155" s="241">
        <f>ROUND(I155*H155,2)</f>
        <v>0</v>
      </c>
      <c r="BL155" s="18" t="s">
        <v>175</v>
      </c>
      <c r="BM155" s="240" t="s">
        <v>548</v>
      </c>
    </row>
    <row r="156" s="2" customFormat="1">
      <c r="A156" s="39"/>
      <c r="B156" s="40"/>
      <c r="C156" s="41"/>
      <c r="D156" s="242" t="s">
        <v>249</v>
      </c>
      <c r="E156" s="41"/>
      <c r="F156" s="243" t="s">
        <v>549</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249</v>
      </c>
      <c r="AU156" s="18" t="s">
        <v>88</v>
      </c>
    </row>
    <row r="157" s="2" customFormat="1">
      <c r="A157" s="39"/>
      <c r="B157" s="40"/>
      <c r="C157" s="41"/>
      <c r="D157" s="247" t="s">
        <v>251</v>
      </c>
      <c r="E157" s="41"/>
      <c r="F157" s="248" t="s">
        <v>550</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251</v>
      </c>
      <c r="AU157" s="18" t="s">
        <v>88</v>
      </c>
    </row>
    <row r="158" s="13" customFormat="1">
      <c r="A158" s="13"/>
      <c r="B158" s="249"/>
      <c r="C158" s="250"/>
      <c r="D158" s="242" t="s">
        <v>259</v>
      </c>
      <c r="E158" s="251" t="s">
        <v>1</v>
      </c>
      <c r="F158" s="252" t="s">
        <v>462</v>
      </c>
      <c r="G158" s="250"/>
      <c r="H158" s="253">
        <v>354.35000000000002</v>
      </c>
      <c r="I158" s="254"/>
      <c r="J158" s="250"/>
      <c r="K158" s="250"/>
      <c r="L158" s="255"/>
      <c r="M158" s="256"/>
      <c r="N158" s="257"/>
      <c r="O158" s="257"/>
      <c r="P158" s="257"/>
      <c r="Q158" s="257"/>
      <c r="R158" s="257"/>
      <c r="S158" s="257"/>
      <c r="T158" s="258"/>
      <c r="U158" s="13"/>
      <c r="V158" s="13"/>
      <c r="W158" s="13"/>
      <c r="X158" s="13"/>
      <c r="Y158" s="13"/>
      <c r="Z158" s="13"/>
      <c r="AA158" s="13"/>
      <c r="AB158" s="13"/>
      <c r="AC158" s="13"/>
      <c r="AD158" s="13"/>
      <c r="AE158" s="13"/>
      <c r="AT158" s="259" t="s">
        <v>259</v>
      </c>
      <c r="AU158" s="259" t="s">
        <v>88</v>
      </c>
      <c r="AV158" s="13" t="s">
        <v>88</v>
      </c>
      <c r="AW158" s="13" t="s">
        <v>36</v>
      </c>
      <c r="AX158" s="13" t="s">
        <v>80</v>
      </c>
      <c r="AY158" s="259" t="s">
        <v>241</v>
      </c>
    </row>
    <row r="159" s="14" customFormat="1">
      <c r="A159" s="14"/>
      <c r="B159" s="260"/>
      <c r="C159" s="261"/>
      <c r="D159" s="242" t="s">
        <v>259</v>
      </c>
      <c r="E159" s="262" t="s">
        <v>1</v>
      </c>
      <c r="F159" s="263" t="s">
        <v>261</v>
      </c>
      <c r="G159" s="261"/>
      <c r="H159" s="264">
        <v>354.35000000000002</v>
      </c>
      <c r="I159" s="265"/>
      <c r="J159" s="261"/>
      <c r="K159" s="261"/>
      <c r="L159" s="266"/>
      <c r="M159" s="267"/>
      <c r="N159" s="268"/>
      <c r="O159" s="268"/>
      <c r="P159" s="268"/>
      <c r="Q159" s="268"/>
      <c r="R159" s="268"/>
      <c r="S159" s="268"/>
      <c r="T159" s="269"/>
      <c r="U159" s="14"/>
      <c r="V159" s="14"/>
      <c r="W159" s="14"/>
      <c r="X159" s="14"/>
      <c r="Y159" s="14"/>
      <c r="Z159" s="14"/>
      <c r="AA159" s="14"/>
      <c r="AB159" s="14"/>
      <c r="AC159" s="14"/>
      <c r="AD159" s="14"/>
      <c r="AE159" s="14"/>
      <c r="AT159" s="270" t="s">
        <v>259</v>
      </c>
      <c r="AU159" s="270" t="s">
        <v>88</v>
      </c>
      <c r="AV159" s="14" t="s">
        <v>175</v>
      </c>
      <c r="AW159" s="14" t="s">
        <v>36</v>
      </c>
      <c r="AX159" s="14" t="s">
        <v>14</v>
      </c>
      <c r="AY159" s="270" t="s">
        <v>241</v>
      </c>
    </row>
    <row r="160" s="2" customFormat="1" ht="33" customHeight="1">
      <c r="A160" s="39"/>
      <c r="B160" s="40"/>
      <c r="C160" s="229" t="s">
        <v>274</v>
      </c>
      <c r="D160" s="229" t="s">
        <v>243</v>
      </c>
      <c r="E160" s="230" t="s">
        <v>551</v>
      </c>
      <c r="F160" s="231" t="s">
        <v>552</v>
      </c>
      <c r="G160" s="232" t="s">
        <v>246</v>
      </c>
      <c r="H160" s="233">
        <v>415.83999999999998</v>
      </c>
      <c r="I160" s="234"/>
      <c r="J160" s="235">
        <f>ROUND(I160*H160,2)</f>
        <v>0</v>
      </c>
      <c r="K160" s="231" t="s">
        <v>247</v>
      </c>
      <c r="L160" s="45"/>
      <c r="M160" s="236" t="s">
        <v>1</v>
      </c>
      <c r="N160" s="237" t="s">
        <v>45</v>
      </c>
      <c r="O160" s="92"/>
      <c r="P160" s="238">
        <f>O160*H160</f>
        <v>0</v>
      </c>
      <c r="Q160" s="238">
        <v>5.0000000000000002E-05</v>
      </c>
      <c r="R160" s="238">
        <f>Q160*H160</f>
        <v>0.020792000000000001</v>
      </c>
      <c r="S160" s="238">
        <v>0.11500000000000001</v>
      </c>
      <c r="T160" s="239">
        <f>S160*H160</f>
        <v>47.821599999999997</v>
      </c>
      <c r="U160" s="39"/>
      <c r="V160" s="39"/>
      <c r="W160" s="39"/>
      <c r="X160" s="39"/>
      <c r="Y160" s="39"/>
      <c r="Z160" s="39"/>
      <c r="AA160" s="39"/>
      <c r="AB160" s="39"/>
      <c r="AC160" s="39"/>
      <c r="AD160" s="39"/>
      <c r="AE160" s="39"/>
      <c r="AR160" s="240" t="s">
        <v>175</v>
      </c>
      <c r="AT160" s="240" t="s">
        <v>243</v>
      </c>
      <c r="AU160" s="240" t="s">
        <v>88</v>
      </c>
      <c r="AY160" s="18" t="s">
        <v>241</v>
      </c>
      <c r="BE160" s="241">
        <f>IF(N160="základní",J160,0)</f>
        <v>0</v>
      </c>
      <c r="BF160" s="241">
        <f>IF(N160="snížená",J160,0)</f>
        <v>0</v>
      </c>
      <c r="BG160" s="241">
        <f>IF(N160="zákl. přenesená",J160,0)</f>
        <v>0</v>
      </c>
      <c r="BH160" s="241">
        <f>IF(N160="sníž. přenesená",J160,0)</f>
        <v>0</v>
      </c>
      <c r="BI160" s="241">
        <f>IF(N160="nulová",J160,0)</f>
        <v>0</v>
      </c>
      <c r="BJ160" s="18" t="s">
        <v>14</v>
      </c>
      <c r="BK160" s="241">
        <f>ROUND(I160*H160,2)</f>
        <v>0</v>
      </c>
      <c r="BL160" s="18" t="s">
        <v>175</v>
      </c>
      <c r="BM160" s="240" t="s">
        <v>553</v>
      </c>
    </row>
    <row r="161" s="2" customFormat="1">
      <c r="A161" s="39"/>
      <c r="B161" s="40"/>
      <c r="C161" s="41"/>
      <c r="D161" s="242" t="s">
        <v>249</v>
      </c>
      <c r="E161" s="41"/>
      <c r="F161" s="243" t="s">
        <v>554</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249</v>
      </c>
      <c r="AU161" s="18" t="s">
        <v>88</v>
      </c>
    </row>
    <row r="162" s="2" customFormat="1">
      <c r="A162" s="39"/>
      <c r="B162" s="40"/>
      <c r="C162" s="41"/>
      <c r="D162" s="247" t="s">
        <v>251</v>
      </c>
      <c r="E162" s="41"/>
      <c r="F162" s="248" t="s">
        <v>555</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251</v>
      </c>
      <c r="AU162" s="18" t="s">
        <v>88</v>
      </c>
    </row>
    <row r="163" s="13" customFormat="1">
      <c r="A163" s="13"/>
      <c r="B163" s="249"/>
      <c r="C163" s="250"/>
      <c r="D163" s="242" t="s">
        <v>259</v>
      </c>
      <c r="E163" s="251" t="s">
        <v>1</v>
      </c>
      <c r="F163" s="252" t="s">
        <v>456</v>
      </c>
      <c r="G163" s="250"/>
      <c r="H163" s="253">
        <v>415.83999999999998</v>
      </c>
      <c r="I163" s="254"/>
      <c r="J163" s="250"/>
      <c r="K163" s="250"/>
      <c r="L163" s="255"/>
      <c r="M163" s="256"/>
      <c r="N163" s="257"/>
      <c r="O163" s="257"/>
      <c r="P163" s="257"/>
      <c r="Q163" s="257"/>
      <c r="R163" s="257"/>
      <c r="S163" s="257"/>
      <c r="T163" s="258"/>
      <c r="U163" s="13"/>
      <c r="V163" s="13"/>
      <c r="W163" s="13"/>
      <c r="X163" s="13"/>
      <c r="Y163" s="13"/>
      <c r="Z163" s="13"/>
      <c r="AA163" s="13"/>
      <c r="AB163" s="13"/>
      <c r="AC163" s="13"/>
      <c r="AD163" s="13"/>
      <c r="AE163" s="13"/>
      <c r="AT163" s="259" t="s">
        <v>259</v>
      </c>
      <c r="AU163" s="259" t="s">
        <v>88</v>
      </c>
      <c r="AV163" s="13" t="s">
        <v>88</v>
      </c>
      <c r="AW163" s="13" t="s">
        <v>36</v>
      </c>
      <c r="AX163" s="13" t="s">
        <v>80</v>
      </c>
      <c r="AY163" s="259" t="s">
        <v>241</v>
      </c>
    </row>
    <row r="164" s="14" customFormat="1">
      <c r="A164" s="14"/>
      <c r="B164" s="260"/>
      <c r="C164" s="261"/>
      <c r="D164" s="242" t="s">
        <v>259</v>
      </c>
      <c r="E164" s="262" t="s">
        <v>1</v>
      </c>
      <c r="F164" s="263" t="s">
        <v>261</v>
      </c>
      <c r="G164" s="261"/>
      <c r="H164" s="264">
        <v>415.83999999999998</v>
      </c>
      <c r="I164" s="265"/>
      <c r="J164" s="261"/>
      <c r="K164" s="261"/>
      <c r="L164" s="266"/>
      <c r="M164" s="267"/>
      <c r="N164" s="268"/>
      <c r="O164" s="268"/>
      <c r="P164" s="268"/>
      <c r="Q164" s="268"/>
      <c r="R164" s="268"/>
      <c r="S164" s="268"/>
      <c r="T164" s="269"/>
      <c r="U164" s="14"/>
      <c r="V164" s="14"/>
      <c r="W164" s="14"/>
      <c r="X164" s="14"/>
      <c r="Y164" s="14"/>
      <c r="Z164" s="14"/>
      <c r="AA164" s="14"/>
      <c r="AB164" s="14"/>
      <c r="AC164" s="14"/>
      <c r="AD164" s="14"/>
      <c r="AE164" s="14"/>
      <c r="AT164" s="270" t="s">
        <v>259</v>
      </c>
      <c r="AU164" s="270" t="s">
        <v>88</v>
      </c>
      <c r="AV164" s="14" t="s">
        <v>175</v>
      </c>
      <c r="AW164" s="14" t="s">
        <v>36</v>
      </c>
      <c r="AX164" s="14" t="s">
        <v>14</v>
      </c>
      <c r="AY164" s="270" t="s">
        <v>241</v>
      </c>
    </row>
    <row r="165" s="2" customFormat="1" ht="33" customHeight="1">
      <c r="A165" s="39"/>
      <c r="B165" s="40"/>
      <c r="C165" s="229" t="s">
        <v>283</v>
      </c>
      <c r="D165" s="229" t="s">
        <v>243</v>
      </c>
      <c r="E165" s="230" t="s">
        <v>556</v>
      </c>
      <c r="F165" s="231" t="s">
        <v>557</v>
      </c>
      <c r="G165" s="232" t="s">
        <v>246</v>
      </c>
      <c r="H165" s="233">
        <v>540.59199999999998</v>
      </c>
      <c r="I165" s="234"/>
      <c r="J165" s="235">
        <f>ROUND(I165*H165,2)</f>
        <v>0</v>
      </c>
      <c r="K165" s="231" t="s">
        <v>247</v>
      </c>
      <c r="L165" s="45"/>
      <c r="M165" s="236" t="s">
        <v>1</v>
      </c>
      <c r="N165" s="237" t="s">
        <v>45</v>
      </c>
      <c r="O165" s="92"/>
      <c r="P165" s="238">
        <f>O165*H165</f>
        <v>0</v>
      </c>
      <c r="Q165" s="238">
        <v>6.0000000000000002E-05</v>
      </c>
      <c r="R165" s="238">
        <f>Q165*H165</f>
        <v>0.032435520000000002</v>
      </c>
      <c r="S165" s="238">
        <v>0.091999999999999998</v>
      </c>
      <c r="T165" s="239">
        <f>S165*H165</f>
        <v>49.734463999999996</v>
      </c>
      <c r="U165" s="39"/>
      <c r="V165" s="39"/>
      <c r="W165" s="39"/>
      <c r="X165" s="39"/>
      <c r="Y165" s="39"/>
      <c r="Z165" s="39"/>
      <c r="AA165" s="39"/>
      <c r="AB165" s="39"/>
      <c r="AC165" s="39"/>
      <c r="AD165" s="39"/>
      <c r="AE165" s="39"/>
      <c r="AR165" s="240" t="s">
        <v>175</v>
      </c>
      <c r="AT165" s="240" t="s">
        <v>243</v>
      </c>
      <c r="AU165" s="240" t="s">
        <v>88</v>
      </c>
      <c r="AY165" s="18" t="s">
        <v>241</v>
      </c>
      <c r="BE165" s="241">
        <f>IF(N165="základní",J165,0)</f>
        <v>0</v>
      </c>
      <c r="BF165" s="241">
        <f>IF(N165="snížená",J165,0)</f>
        <v>0</v>
      </c>
      <c r="BG165" s="241">
        <f>IF(N165="zákl. přenesená",J165,0)</f>
        <v>0</v>
      </c>
      <c r="BH165" s="241">
        <f>IF(N165="sníž. přenesená",J165,0)</f>
        <v>0</v>
      </c>
      <c r="BI165" s="241">
        <f>IF(N165="nulová",J165,0)</f>
        <v>0</v>
      </c>
      <c r="BJ165" s="18" t="s">
        <v>14</v>
      </c>
      <c r="BK165" s="241">
        <f>ROUND(I165*H165,2)</f>
        <v>0</v>
      </c>
      <c r="BL165" s="18" t="s">
        <v>175</v>
      </c>
      <c r="BM165" s="240" t="s">
        <v>558</v>
      </c>
    </row>
    <row r="166" s="2" customFormat="1">
      <c r="A166" s="39"/>
      <c r="B166" s="40"/>
      <c r="C166" s="41"/>
      <c r="D166" s="242" t="s">
        <v>249</v>
      </c>
      <c r="E166" s="41"/>
      <c r="F166" s="243" t="s">
        <v>559</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249</v>
      </c>
      <c r="AU166" s="18" t="s">
        <v>88</v>
      </c>
    </row>
    <row r="167" s="2" customFormat="1">
      <c r="A167" s="39"/>
      <c r="B167" s="40"/>
      <c r="C167" s="41"/>
      <c r="D167" s="247" t="s">
        <v>251</v>
      </c>
      <c r="E167" s="41"/>
      <c r="F167" s="248" t="s">
        <v>560</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251</v>
      </c>
      <c r="AU167" s="18" t="s">
        <v>88</v>
      </c>
    </row>
    <row r="168" s="13" customFormat="1">
      <c r="A168" s="13"/>
      <c r="B168" s="249"/>
      <c r="C168" s="250"/>
      <c r="D168" s="242" t="s">
        <v>259</v>
      </c>
      <c r="E168" s="251" t="s">
        <v>1</v>
      </c>
      <c r="F168" s="252" t="s">
        <v>459</v>
      </c>
      <c r="G168" s="250"/>
      <c r="H168" s="253">
        <v>540.59199999999998</v>
      </c>
      <c r="I168" s="254"/>
      <c r="J168" s="250"/>
      <c r="K168" s="250"/>
      <c r="L168" s="255"/>
      <c r="M168" s="256"/>
      <c r="N168" s="257"/>
      <c r="O168" s="257"/>
      <c r="P168" s="257"/>
      <c r="Q168" s="257"/>
      <c r="R168" s="257"/>
      <c r="S168" s="257"/>
      <c r="T168" s="258"/>
      <c r="U168" s="13"/>
      <c r="V168" s="13"/>
      <c r="W168" s="13"/>
      <c r="X168" s="13"/>
      <c r="Y168" s="13"/>
      <c r="Z168" s="13"/>
      <c r="AA168" s="13"/>
      <c r="AB168" s="13"/>
      <c r="AC168" s="13"/>
      <c r="AD168" s="13"/>
      <c r="AE168" s="13"/>
      <c r="AT168" s="259" t="s">
        <v>259</v>
      </c>
      <c r="AU168" s="259" t="s">
        <v>88</v>
      </c>
      <c r="AV168" s="13" t="s">
        <v>88</v>
      </c>
      <c r="AW168" s="13" t="s">
        <v>36</v>
      </c>
      <c r="AX168" s="13" t="s">
        <v>80</v>
      </c>
      <c r="AY168" s="259" t="s">
        <v>241</v>
      </c>
    </row>
    <row r="169" s="14" customFormat="1">
      <c r="A169" s="14"/>
      <c r="B169" s="260"/>
      <c r="C169" s="261"/>
      <c r="D169" s="242" t="s">
        <v>259</v>
      </c>
      <c r="E169" s="262" t="s">
        <v>1</v>
      </c>
      <c r="F169" s="263" t="s">
        <v>261</v>
      </c>
      <c r="G169" s="261"/>
      <c r="H169" s="264">
        <v>540.59199999999998</v>
      </c>
      <c r="I169" s="265"/>
      <c r="J169" s="261"/>
      <c r="K169" s="261"/>
      <c r="L169" s="266"/>
      <c r="M169" s="267"/>
      <c r="N169" s="268"/>
      <c r="O169" s="268"/>
      <c r="P169" s="268"/>
      <c r="Q169" s="268"/>
      <c r="R169" s="268"/>
      <c r="S169" s="268"/>
      <c r="T169" s="269"/>
      <c r="U169" s="14"/>
      <c r="V169" s="14"/>
      <c r="W169" s="14"/>
      <c r="X169" s="14"/>
      <c r="Y169" s="14"/>
      <c r="Z169" s="14"/>
      <c r="AA169" s="14"/>
      <c r="AB169" s="14"/>
      <c r="AC169" s="14"/>
      <c r="AD169" s="14"/>
      <c r="AE169" s="14"/>
      <c r="AT169" s="270" t="s">
        <v>259</v>
      </c>
      <c r="AU169" s="270" t="s">
        <v>88</v>
      </c>
      <c r="AV169" s="14" t="s">
        <v>175</v>
      </c>
      <c r="AW169" s="14" t="s">
        <v>36</v>
      </c>
      <c r="AX169" s="14" t="s">
        <v>14</v>
      </c>
      <c r="AY169" s="270" t="s">
        <v>241</v>
      </c>
    </row>
    <row r="170" s="2" customFormat="1" ht="16.5" customHeight="1">
      <c r="A170" s="39"/>
      <c r="B170" s="40"/>
      <c r="C170" s="229" t="s">
        <v>293</v>
      </c>
      <c r="D170" s="229" t="s">
        <v>243</v>
      </c>
      <c r="E170" s="230" t="s">
        <v>561</v>
      </c>
      <c r="F170" s="231" t="s">
        <v>562</v>
      </c>
      <c r="G170" s="232" t="s">
        <v>296</v>
      </c>
      <c r="H170" s="233">
        <v>19.199999999999999</v>
      </c>
      <c r="I170" s="234"/>
      <c r="J170" s="235">
        <f>ROUND(I170*H170,2)</f>
        <v>0</v>
      </c>
      <c r="K170" s="231" t="s">
        <v>247</v>
      </c>
      <c r="L170" s="45"/>
      <c r="M170" s="236" t="s">
        <v>1</v>
      </c>
      <c r="N170" s="237" t="s">
        <v>45</v>
      </c>
      <c r="O170" s="92"/>
      <c r="P170" s="238">
        <f>O170*H170</f>
        <v>0</v>
      </c>
      <c r="Q170" s="238">
        <v>0.0071900000000000002</v>
      </c>
      <c r="R170" s="238">
        <f>Q170*H170</f>
        <v>0.138048</v>
      </c>
      <c r="S170" s="238">
        <v>0</v>
      </c>
      <c r="T170" s="239">
        <f>S170*H170</f>
        <v>0</v>
      </c>
      <c r="U170" s="39"/>
      <c r="V170" s="39"/>
      <c r="W170" s="39"/>
      <c r="X170" s="39"/>
      <c r="Y170" s="39"/>
      <c r="Z170" s="39"/>
      <c r="AA170" s="39"/>
      <c r="AB170" s="39"/>
      <c r="AC170" s="39"/>
      <c r="AD170" s="39"/>
      <c r="AE170" s="39"/>
      <c r="AR170" s="240" t="s">
        <v>175</v>
      </c>
      <c r="AT170" s="240" t="s">
        <v>243</v>
      </c>
      <c r="AU170" s="240" t="s">
        <v>88</v>
      </c>
      <c r="AY170" s="18" t="s">
        <v>241</v>
      </c>
      <c r="BE170" s="241">
        <f>IF(N170="základní",J170,0)</f>
        <v>0</v>
      </c>
      <c r="BF170" s="241">
        <f>IF(N170="snížená",J170,0)</f>
        <v>0</v>
      </c>
      <c r="BG170" s="241">
        <f>IF(N170="zákl. přenesená",J170,0)</f>
        <v>0</v>
      </c>
      <c r="BH170" s="241">
        <f>IF(N170="sníž. přenesená",J170,0)</f>
        <v>0</v>
      </c>
      <c r="BI170" s="241">
        <f>IF(N170="nulová",J170,0)</f>
        <v>0</v>
      </c>
      <c r="BJ170" s="18" t="s">
        <v>14</v>
      </c>
      <c r="BK170" s="241">
        <f>ROUND(I170*H170,2)</f>
        <v>0</v>
      </c>
      <c r="BL170" s="18" t="s">
        <v>175</v>
      </c>
      <c r="BM170" s="240" t="s">
        <v>563</v>
      </c>
    </row>
    <row r="171" s="2" customFormat="1">
      <c r="A171" s="39"/>
      <c r="B171" s="40"/>
      <c r="C171" s="41"/>
      <c r="D171" s="242" t="s">
        <v>249</v>
      </c>
      <c r="E171" s="41"/>
      <c r="F171" s="243" t="s">
        <v>564</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249</v>
      </c>
      <c r="AU171" s="18" t="s">
        <v>88</v>
      </c>
    </row>
    <row r="172" s="2" customFormat="1">
      <c r="A172" s="39"/>
      <c r="B172" s="40"/>
      <c r="C172" s="41"/>
      <c r="D172" s="247" t="s">
        <v>251</v>
      </c>
      <c r="E172" s="41"/>
      <c r="F172" s="248" t="s">
        <v>565</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251</v>
      </c>
      <c r="AU172" s="18" t="s">
        <v>88</v>
      </c>
    </row>
    <row r="173" s="13" customFormat="1">
      <c r="A173" s="13"/>
      <c r="B173" s="249"/>
      <c r="C173" s="250"/>
      <c r="D173" s="242" t="s">
        <v>259</v>
      </c>
      <c r="E173" s="251" t="s">
        <v>1</v>
      </c>
      <c r="F173" s="252" t="s">
        <v>566</v>
      </c>
      <c r="G173" s="250"/>
      <c r="H173" s="253">
        <v>19.199999999999999</v>
      </c>
      <c r="I173" s="254"/>
      <c r="J173" s="250"/>
      <c r="K173" s="250"/>
      <c r="L173" s="255"/>
      <c r="M173" s="256"/>
      <c r="N173" s="257"/>
      <c r="O173" s="257"/>
      <c r="P173" s="257"/>
      <c r="Q173" s="257"/>
      <c r="R173" s="257"/>
      <c r="S173" s="257"/>
      <c r="T173" s="258"/>
      <c r="U173" s="13"/>
      <c r="V173" s="13"/>
      <c r="W173" s="13"/>
      <c r="X173" s="13"/>
      <c r="Y173" s="13"/>
      <c r="Z173" s="13"/>
      <c r="AA173" s="13"/>
      <c r="AB173" s="13"/>
      <c r="AC173" s="13"/>
      <c r="AD173" s="13"/>
      <c r="AE173" s="13"/>
      <c r="AT173" s="259" t="s">
        <v>259</v>
      </c>
      <c r="AU173" s="259" t="s">
        <v>88</v>
      </c>
      <c r="AV173" s="13" t="s">
        <v>88</v>
      </c>
      <c r="AW173" s="13" t="s">
        <v>36</v>
      </c>
      <c r="AX173" s="13" t="s">
        <v>80</v>
      </c>
      <c r="AY173" s="259" t="s">
        <v>241</v>
      </c>
    </row>
    <row r="174" s="14" customFormat="1">
      <c r="A174" s="14"/>
      <c r="B174" s="260"/>
      <c r="C174" s="261"/>
      <c r="D174" s="242" t="s">
        <v>259</v>
      </c>
      <c r="E174" s="262" t="s">
        <v>1</v>
      </c>
      <c r="F174" s="263" t="s">
        <v>261</v>
      </c>
      <c r="G174" s="261"/>
      <c r="H174" s="264">
        <v>19.199999999999999</v>
      </c>
      <c r="I174" s="265"/>
      <c r="J174" s="261"/>
      <c r="K174" s="261"/>
      <c r="L174" s="266"/>
      <c r="M174" s="267"/>
      <c r="N174" s="268"/>
      <c r="O174" s="268"/>
      <c r="P174" s="268"/>
      <c r="Q174" s="268"/>
      <c r="R174" s="268"/>
      <c r="S174" s="268"/>
      <c r="T174" s="269"/>
      <c r="U174" s="14"/>
      <c r="V174" s="14"/>
      <c r="W174" s="14"/>
      <c r="X174" s="14"/>
      <c r="Y174" s="14"/>
      <c r="Z174" s="14"/>
      <c r="AA174" s="14"/>
      <c r="AB174" s="14"/>
      <c r="AC174" s="14"/>
      <c r="AD174" s="14"/>
      <c r="AE174" s="14"/>
      <c r="AT174" s="270" t="s">
        <v>259</v>
      </c>
      <c r="AU174" s="270" t="s">
        <v>88</v>
      </c>
      <c r="AV174" s="14" t="s">
        <v>175</v>
      </c>
      <c r="AW174" s="14" t="s">
        <v>36</v>
      </c>
      <c r="AX174" s="14" t="s">
        <v>14</v>
      </c>
      <c r="AY174" s="270" t="s">
        <v>241</v>
      </c>
    </row>
    <row r="175" s="2" customFormat="1" ht="24.15" customHeight="1">
      <c r="A175" s="39"/>
      <c r="B175" s="40"/>
      <c r="C175" s="229" t="s">
        <v>300</v>
      </c>
      <c r="D175" s="229" t="s">
        <v>243</v>
      </c>
      <c r="E175" s="230" t="s">
        <v>567</v>
      </c>
      <c r="F175" s="231" t="s">
        <v>568</v>
      </c>
      <c r="G175" s="232" t="s">
        <v>569</v>
      </c>
      <c r="H175" s="233">
        <v>144</v>
      </c>
      <c r="I175" s="234"/>
      <c r="J175" s="235">
        <f>ROUND(I175*H175,2)</f>
        <v>0</v>
      </c>
      <c r="K175" s="231" t="s">
        <v>247</v>
      </c>
      <c r="L175" s="45"/>
      <c r="M175" s="236" t="s">
        <v>1</v>
      </c>
      <c r="N175" s="237" t="s">
        <v>45</v>
      </c>
      <c r="O175" s="92"/>
      <c r="P175" s="238">
        <f>O175*H175</f>
        <v>0</v>
      </c>
      <c r="Q175" s="238">
        <v>4.0000000000000003E-05</v>
      </c>
      <c r="R175" s="238">
        <f>Q175*H175</f>
        <v>0.0057600000000000004</v>
      </c>
      <c r="S175" s="238">
        <v>0</v>
      </c>
      <c r="T175" s="239">
        <f>S175*H175</f>
        <v>0</v>
      </c>
      <c r="U175" s="39"/>
      <c r="V175" s="39"/>
      <c r="W175" s="39"/>
      <c r="X175" s="39"/>
      <c r="Y175" s="39"/>
      <c r="Z175" s="39"/>
      <c r="AA175" s="39"/>
      <c r="AB175" s="39"/>
      <c r="AC175" s="39"/>
      <c r="AD175" s="39"/>
      <c r="AE175" s="39"/>
      <c r="AR175" s="240" t="s">
        <v>175</v>
      </c>
      <c r="AT175" s="240" t="s">
        <v>243</v>
      </c>
      <c r="AU175" s="240" t="s">
        <v>88</v>
      </c>
      <c r="AY175" s="18" t="s">
        <v>241</v>
      </c>
      <c r="BE175" s="241">
        <f>IF(N175="základní",J175,0)</f>
        <v>0</v>
      </c>
      <c r="BF175" s="241">
        <f>IF(N175="snížená",J175,0)</f>
        <v>0</v>
      </c>
      <c r="BG175" s="241">
        <f>IF(N175="zákl. přenesená",J175,0)</f>
        <v>0</v>
      </c>
      <c r="BH175" s="241">
        <f>IF(N175="sníž. přenesená",J175,0)</f>
        <v>0</v>
      </c>
      <c r="BI175" s="241">
        <f>IF(N175="nulová",J175,0)</f>
        <v>0</v>
      </c>
      <c r="BJ175" s="18" t="s">
        <v>14</v>
      </c>
      <c r="BK175" s="241">
        <f>ROUND(I175*H175,2)</f>
        <v>0</v>
      </c>
      <c r="BL175" s="18" t="s">
        <v>175</v>
      </c>
      <c r="BM175" s="240" t="s">
        <v>570</v>
      </c>
    </row>
    <row r="176" s="2" customFormat="1">
      <c r="A176" s="39"/>
      <c r="B176" s="40"/>
      <c r="C176" s="41"/>
      <c r="D176" s="242" t="s">
        <v>249</v>
      </c>
      <c r="E176" s="41"/>
      <c r="F176" s="243" t="s">
        <v>571</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249</v>
      </c>
      <c r="AU176" s="18" t="s">
        <v>88</v>
      </c>
    </row>
    <row r="177" s="2" customFormat="1">
      <c r="A177" s="39"/>
      <c r="B177" s="40"/>
      <c r="C177" s="41"/>
      <c r="D177" s="247" t="s">
        <v>251</v>
      </c>
      <c r="E177" s="41"/>
      <c r="F177" s="248" t="s">
        <v>572</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251</v>
      </c>
      <c r="AU177" s="18" t="s">
        <v>88</v>
      </c>
    </row>
    <row r="178" s="13" customFormat="1">
      <c r="A178" s="13"/>
      <c r="B178" s="249"/>
      <c r="C178" s="250"/>
      <c r="D178" s="242" t="s">
        <v>259</v>
      </c>
      <c r="E178" s="251" t="s">
        <v>1</v>
      </c>
      <c r="F178" s="252" t="s">
        <v>573</v>
      </c>
      <c r="G178" s="250"/>
      <c r="H178" s="253">
        <v>144</v>
      </c>
      <c r="I178" s="254"/>
      <c r="J178" s="250"/>
      <c r="K178" s="250"/>
      <c r="L178" s="255"/>
      <c r="M178" s="256"/>
      <c r="N178" s="257"/>
      <c r="O178" s="257"/>
      <c r="P178" s="257"/>
      <c r="Q178" s="257"/>
      <c r="R178" s="257"/>
      <c r="S178" s="257"/>
      <c r="T178" s="258"/>
      <c r="U178" s="13"/>
      <c r="V178" s="13"/>
      <c r="W178" s="13"/>
      <c r="X178" s="13"/>
      <c r="Y178" s="13"/>
      <c r="Z178" s="13"/>
      <c r="AA178" s="13"/>
      <c r="AB178" s="13"/>
      <c r="AC178" s="13"/>
      <c r="AD178" s="13"/>
      <c r="AE178" s="13"/>
      <c r="AT178" s="259" t="s">
        <v>259</v>
      </c>
      <c r="AU178" s="259" t="s">
        <v>88</v>
      </c>
      <c r="AV178" s="13" t="s">
        <v>88</v>
      </c>
      <c r="AW178" s="13" t="s">
        <v>36</v>
      </c>
      <c r="AX178" s="13" t="s">
        <v>80</v>
      </c>
      <c r="AY178" s="259" t="s">
        <v>241</v>
      </c>
    </row>
    <row r="179" s="14" customFormat="1">
      <c r="A179" s="14"/>
      <c r="B179" s="260"/>
      <c r="C179" s="261"/>
      <c r="D179" s="242" t="s">
        <v>259</v>
      </c>
      <c r="E179" s="262" t="s">
        <v>1</v>
      </c>
      <c r="F179" s="263" t="s">
        <v>261</v>
      </c>
      <c r="G179" s="261"/>
      <c r="H179" s="264">
        <v>144</v>
      </c>
      <c r="I179" s="265"/>
      <c r="J179" s="261"/>
      <c r="K179" s="261"/>
      <c r="L179" s="266"/>
      <c r="M179" s="267"/>
      <c r="N179" s="268"/>
      <c r="O179" s="268"/>
      <c r="P179" s="268"/>
      <c r="Q179" s="268"/>
      <c r="R179" s="268"/>
      <c r="S179" s="268"/>
      <c r="T179" s="269"/>
      <c r="U179" s="14"/>
      <c r="V179" s="14"/>
      <c r="W179" s="14"/>
      <c r="X179" s="14"/>
      <c r="Y179" s="14"/>
      <c r="Z179" s="14"/>
      <c r="AA179" s="14"/>
      <c r="AB179" s="14"/>
      <c r="AC179" s="14"/>
      <c r="AD179" s="14"/>
      <c r="AE179" s="14"/>
      <c r="AT179" s="270" t="s">
        <v>259</v>
      </c>
      <c r="AU179" s="270" t="s">
        <v>88</v>
      </c>
      <c r="AV179" s="14" t="s">
        <v>175</v>
      </c>
      <c r="AW179" s="14" t="s">
        <v>36</v>
      </c>
      <c r="AX179" s="14" t="s">
        <v>14</v>
      </c>
      <c r="AY179" s="270" t="s">
        <v>241</v>
      </c>
    </row>
    <row r="180" s="2" customFormat="1" ht="24.15" customHeight="1">
      <c r="A180" s="39"/>
      <c r="B180" s="40"/>
      <c r="C180" s="229" t="s">
        <v>281</v>
      </c>
      <c r="D180" s="229" t="s">
        <v>243</v>
      </c>
      <c r="E180" s="230" t="s">
        <v>574</v>
      </c>
      <c r="F180" s="231" t="s">
        <v>575</v>
      </c>
      <c r="G180" s="232" t="s">
        <v>576</v>
      </c>
      <c r="H180" s="233">
        <v>6</v>
      </c>
      <c r="I180" s="234"/>
      <c r="J180" s="235">
        <f>ROUND(I180*H180,2)</f>
        <v>0</v>
      </c>
      <c r="K180" s="231" t="s">
        <v>247</v>
      </c>
      <c r="L180" s="45"/>
      <c r="M180" s="236" t="s">
        <v>1</v>
      </c>
      <c r="N180" s="237" t="s">
        <v>45</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175</v>
      </c>
      <c r="AT180" s="240" t="s">
        <v>243</v>
      </c>
      <c r="AU180" s="240" t="s">
        <v>88</v>
      </c>
      <c r="AY180" s="18" t="s">
        <v>241</v>
      </c>
      <c r="BE180" s="241">
        <f>IF(N180="základní",J180,0)</f>
        <v>0</v>
      </c>
      <c r="BF180" s="241">
        <f>IF(N180="snížená",J180,0)</f>
        <v>0</v>
      </c>
      <c r="BG180" s="241">
        <f>IF(N180="zákl. přenesená",J180,0)</f>
        <v>0</v>
      </c>
      <c r="BH180" s="241">
        <f>IF(N180="sníž. přenesená",J180,0)</f>
        <v>0</v>
      </c>
      <c r="BI180" s="241">
        <f>IF(N180="nulová",J180,0)</f>
        <v>0</v>
      </c>
      <c r="BJ180" s="18" t="s">
        <v>14</v>
      </c>
      <c r="BK180" s="241">
        <f>ROUND(I180*H180,2)</f>
        <v>0</v>
      </c>
      <c r="BL180" s="18" t="s">
        <v>175</v>
      </c>
      <c r="BM180" s="240" t="s">
        <v>577</v>
      </c>
    </row>
    <row r="181" s="2" customFormat="1">
      <c r="A181" s="39"/>
      <c r="B181" s="40"/>
      <c r="C181" s="41"/>
      <c r="D181" s="242" t="s">
        <v>249</v>
      </c>
      <c r="E181" s="41"/>
      <c r="F181" s="243" t="s">
        <v>578</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249</v>
      </c>
      <c r="AU181" s="18" t="s">
        <v>88</v>
      </c>
    </row>
    <row r="182" s="2" customFormat="1">
      <c r="A182" s="39"/>
      <c r="B182" s="40"/>
      <c r="C182" s="41"/>
      <c r="D182" s="247" t="s">
        <v>251</v>
      </c>
      <c r="E182" s="41"/>
      <c r="F182" s="248" t="s">
        <v>579</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251</v>
      </c>
      <c r="AU182" s="18" t="s">
        <v>88</v>
      </c>
    </row>
    <row r="183" s="13" customFormat="1">
      <c r="A183" s="13"/>
      <c r="B183" s="249"/>
      <c r="C183" s="250"/>
      <c r="D183" s="242" t="s">
        <v>259</v>
      </c>
      <c r="E183" s="251" t="s">
        <v>1</v>
      </c>
      <c r="F183" s="252" t="s">
        <v>580</v>
      </c>
      <c r="G183" s="250"/>
      <c r="H183" s="253">
        <v>6</v>
      </c>
      <c r="I183" s="254"/>
      <c r="J183" s="250"/>
      <c r="K183" s="250"/>
      <c r="L183" s="255"/>
      <c r="M183" s="256"/>
      <c r="N183" s="257"/>
      <c r="O183" s="257"/>
      <c r="P183" s="257"/>
      <c r="Q183" s="257"/>
      <c r="R183" s="257"/>
      <c r="S183" s="257"/>
      <c r="T183" s="258"/>
      <c r="U183" s="13"/>
      <c r="V183" s="13"/>
      <c r="W183" s="13"/>
      <c r="X183" s="13"/>
      <c r="Y183" s="13"/>
      <c r="Z183" s="13"/>
      <c r="AA183" s="13"/>
      <c r="AB183" s="13"/>
      <c r="AC183" s="13"/>
      <c r="AD183" s="13"/>
      <c r="AE183" s="13"/>
      <c r="AT183" s="259" t="s">
        <v>259</v>
      </c>
      <c r="AU183" s="259" t="s">
        <v>88</v>
      </c>
      <c r="AV183" s="13" t="s">
        <v>88</v>
      </c>
      <c r="AW183" s="13" t="s">
        <v>36</v>
      </c>
      <c r="AX183" s="13" t="s">
        <v>80</v>
      </c>
      <c r="AY183" s="259" t="s">
        <v>241</v>
      </c>
    </row>
    <row r="184" s="14" customFormat="1">
      <c r="A184" s="14"/>
      <c r="B184" s="260"/>
      <c r="C184" s="261"/>
      <c r="D184" s="242" t="s">
        <v>259</v>
      </c>
      <c r="E184" s="262" t="s">
        <v>1</v>
      </c>
      <c r="F184" s="263" t="s">
        <v>261</v>
      </c>
      <c r="G184" s="261"/>
      <c r="H184" s="264">
        <v>6</v>
      </c>
      <c r="I184" s="265"/>
      <c r="J184" s="261"/>
      <c r="K184" s="261"/>
      <c r="L184" s="266"/>
      <c r="M184" s="267"/>
      <c r="N184" s="268"/>
      <c r="O184" s="268"/>
      <c r="P184" s="268"/>
      <c r="Q184" s="268"/>
      <c r="R184" s="268"/>
      <c r="S184" s="268"/>
      <c r="T184" s="269"/>
      <c r="U184" s="14"/>
      <c r="V184" s="14"/>
      <c r="W184" s="14"/>
      <c r="X184" s="14"/>
      <c r="Y184" s="14"/>
      <c r="Z184" s="14"/>
      <c r="AA184" s="14"/>
      <c r="AB184" s="14"/>
      <c r="AC184" s="14"/>
      <c r="AD184" s="14"/>
      <c r="AE184" s="14"/>
      <c r="AT184" s="270" t="s">
        <v>259</v>
      </c>
      <c r="AU184" s="270" t="s">
        <v>88</v>
      </c>
      <c r="AV184" s="14" t="s">
        <v>175</v>
      </c>
      <c r="AW184" s="14" t="s">
        <v>36</v>
      </c>
      <c r="AX184" s="14" t="s">
        <v>14</v>
      </c>
      <c r="AY184" s="270" t="s">
        <v>241</v>
      </c>
    </row>
    <row r="185" s="2" customFormat="1" ht="24.15" customHeight="1">
      <c r="A185" s="39"/>
      <c r="B185" s="40"/>
      <c r="C185" s="229" t="s">
        <v>309</v>
      </c>
      <c r="D185" s="229" t="s">
        <v>243</v>
      </c>
      <c r="E185" s="230" t="s">
        <v>581</v>
      </c>
      <c r="F185" s="231" t="s">
        <v>582</v>
      </c>
      <c r="G185" s="232" t="s">
        <v>296</v>
      </c>
      <c r="H185" s="233">
        <v>81</v>
      </c>
      <c r="I185" s="234"/>
      <c r="J185" s="235">
        <f>ROUND(I185*H185,2)</f>
        <v>0</v>
      </c>
      <c r="K185" s="231" t="s">
        <v>247</v>
      </c>
      <c r="L185" s="45"/>
      <c r="M185" s="236" t="s">
        <v>1</v>
      </c>
      <c r="N185" s="237" t="s">
        <v>45</v>
      </c>
      <c r="O185" s="92"/>
      <c r="P185" s="238">
        <f>O185*H185</f>
        <v>0</v>
      </c>
      <c r="Q185" s="238">
        <v>0.06053</v>
      </c>
      <c r="R185" s="238">
        <f>Q185*H185</f>
        <v>4.9029300000000005</v>
      </c>
      <c r="S185" s="238">
        <v>0</v>
      </c>
      <c r="T185" s="239">
        <f>S185*H185</f>
        <v>0</v>
      </c>
      <c r="U185" s="39"/>
      <c r="V185" s="39"/>
      <c r="W185" s="39"/>
      <c r="X185" s="39"/>
      <c r="Y185" s="39"/>
      <c r="Z185" s="39"/>
      <c r="AA185" s="39"/>
      <c r="AB185" s="39"/>
      <c r="AC185" s="39"/>
      <c r="AD185" s="39"/>
      <c r="AE185" s="39"/>
      <c r="AR185" s="240" t="s">
        <v>175</v>
      </c>
      <c r="AT185" s="240" t="s">
        <v>243</v>
      </c>
      <c r="AU185" s="240" t="s">
        <v>88</v>
      </c>
      <c r="AY185" s="18" t="s">
        <v>241</v>
      </c>
      <c r="BE185" s="241">
        <f>IF(N185="základní",J185,0)</f>
        <v>0</v>
      </c>
      <c r="BF185" s="241">
        <f>IF(N185="snížená",J185,0)</f>
        <v>0</v>
      </c>
      <c r="BG185" s="241">
        <f>IF(N185="zákl. přenesená",J185,0)</f>
        <v>0</v>
      </c>
      <c r="BH185" s="241">
        <f>IF(N185="sníž. přenesená",J185,0)</f>
        <v>0</v>
      </c>
      <c r="BI185" s="241">
        <f>IF(N185="nulová",J185,0)</f>
        <v>0</v>
      </c>
      <c r="BJ185" s="18" t="s">
        <v>14</v>
      </c>
      <c r="BK185" s="241">
        <f>ROUND(I185*H185,2)</f>
        <v>0</v>
      </c>
      <c r="BL185" s="18" t="s">
        <v>175</v>
      </c>
      <c r="BM185" s="240" t="s">
        <v>583</v>
      </c>
    </row>
    <row r="186" s="2" customFormat="1">
      <c r="A186" s="39"/>
      <c r="B186" s="40"/>
      <c r="C186" s="41"/>
      <c r="D186" s="242" t="s">
        <v>249</v>
      </c>
      <c r="E186" s="41"/>
      <c r="F186" s="243" t="s">
        <v>584</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249</v>
      </c>
      <c r="AU186" s="18" t="s">
        <v>88</v>
      </c>
    </row>
    <row r="187" s="2" customFormat="1">
      <c r="A187" s="39"/>
      <c r="B187" s="40"/>
      <c r="C187" s="41"/>
      <c r="D187" s="247" t="s">
        <v>251</v>
      </c>
      <c r="E187" s="41"/>
      <c r="F187" s="248" t="s">
        <v>585</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251</v>
      </c>
      <c r="AU187" s="18" t="s">
        <v>88</v>
      </c>
    </row>
    <row r="188" s="15" customFormat="1">
      <c r="A188" s="15"/>
      <c r="B188" s="271"/>
      <c r="C188" s="272"/>
      <c r="D188" s="242" t="s">
        <v>259</v>
      </c>
      <c r="E188" s="273" t="s">
        <v>1</v>
      </c>
      <c r="F188" s="274" t="s">
        <v>586</v>
      </c>
      <c r="G188" s="272"/>
      <c r="H188" s="273" t="s">
        <v>1</v>
      </c>
      <c r="I188" s="275"/>
      <c r="J188" s="272"/>
      <c r="K188" s="272"/>
      <c r="L188" s="276"/>
      <c r="M188" s="277"/>
      <c r="N188" s="278"/>
      <c r="O188" s="278"/>
      <c r="P188" s="278"/>
      <c r="Q188" s="278"/>
      <c r="R188" s="278"/>
      <c r="S188" s="278"/>
      <c r="T188" s="279"/>
      <c r="U188" s="15"/>
      <c r="V188" s="15"/>
      <c r="W188" s="15"/>
      <c r="X188" s="15"/>
      <c r="Y188" s="15"/>
      <c r="Z188" s="15"/>
      <c r="AA188" s="15"/>
      <c r="AB188" s="15"/>
      <c r="AC188" s="15"/>
      <c r="AD188" s="15"/>
      <c r="AE188" s="15"/>
      <c r="AT188" s="280" t="s">
        <v>259</v>
      </c>
      <c r="AU188" s="280" t="s">
        <v>88</v>
      </c>
      <c r="AV188" s="15" t="s">
        <v>14</v>
      </c>
      <c r="AW188" s="15" t="s">
        <v>36</v>
      </c>
      <c r="AX188" s="15" t="s">
        <v>80</v>
      </c>
      <c r="AY188" s="280" t="s">
        <v>241</v>
      </c>
    </row>
    <row r="189" s="13" customFormat="1">
      <c r="A189" s="13"/>
      <c r="B189" s="249"/>
      <c r="C189" s="250"/>
      <c r="D189" s="242" t="s">
        <v>259</v>
      </c>
      <c r="E189" s="251" t="s">
        <v>1</v>
      </c>
      <c r="F189" s="252" t="s">
        <v>587</v>
      </c>
      <c r="G189" s="250"/>
      <c r="H189" s="253">
        <v>81</v>
      </c>
      <c r="I189" s="254"/>
      <c r="J189" s="250"/>
      <c r="K189" s="250"/>
      <c r="L189" s="255"/>
      <c r="M189" s="256"/>
      <c r="N189" s="257"/>
      <c r="O189" s="257"/>
      <c r="P189" s="257"/>
      <c r="Q189" s="257"/>
      <c r="R189" s="257"/>
      <c r="S189" s="257"/>
      <c r="T189" s="258"/>
      <c r="U189" s="13"/>
      <c r="V189" s="13"/>
      <c r="W189" s="13"/>
      <c r="X189" s="13"/>
      <c r="Y189" s="13"/>
      <c r="Z189" s="13"/>
      <c r="AA189" s="13"/>
      <c r="AB189" s="13"/>
      <c r="AC189" s="13"/>
      <c r="AD189" s="13"/>
      <c r="AE189" s="13"/>
      <c r="AT189" s="259" t="s">
        <v>259</v>
      </c>
      <c r="AU189" s="259" t="s">
        <v>88</v>
      </c>
      <c r="AV189" s="13" t="s">
        <v>88</v>
      </c>
      <c r="AW189" s="13" t="s">
        <v>36</v>
      </c>
      <c r="AX189" s="13" t="s">
        <v>80</v>
      </c>
      <c r="AY189" s="259" t="s">
        <v>241</v>
      </c>
    </row>
    <row r="190" s="14" customFormat="1">
      <c r="A190" s="14"/>
      <c r="B190" s="260"/>
      <c r="C190" s="261"/>
      <c r="D190" s="242" t="s">
        <v>259</v>
      </c>
      <c r="E190" s="262" t="s">
        <v>1</v>
      </c>
      <c r="F190" s="263" t="s">
        <v>261</v>
      </c>
      <c r="G190" s="261"/>
      <c r="H190" s="264">
        <v>81</v>
      </c>
      <c r="I190" s="265"/>
      <c r="J190" s="261"/>
      <c r="K190" s="261"/>
      <c r="L190" s="266"/>
      <c r="M190" s="267"/>
      <c r="N190" s="268"/>
      <c r="O190" s="268"/>
      <c r="P190" s="268"/>
      <c r="Q190" s="268"/>
      <c r="R190" s="268"/>
      <c r="S190" s="268"/>
      <c r="T190" s="269"/>
      <c r="U190" s="14"/>
      <c r="V190" s="14"/>
      <c r="W190" s="14"/>
      <c r="X190" s="14"/>
      <c r="Y190" s="14"/>
      <c r="Z190" s="14"/>
      <c r="AA190" s="14"/>
      <c r="AB190" s="14"/>
      <c r="AC190" s="14"/>
      <c r="AD190" s="14"/>
      <c r="AE190" s="14"/>
      <c r="AT190" s="270" t="s">
        <v>259</v>
      </c>
      <c r="AU190" s="270" t="s">
        <v>88</v>
      </c>
      <c r="AV190" s="14" t="s">
        <v>175</v>
      </c>
      <c r="AW190" s="14" t="s">
        <v>36</v>
      </c>
      <c r="AX190" s="14" t="s">
        <v>14</v>
      </c>
      <c r="AY190" s="270" t="s">
        <v>241</v>
      </c>
    </row>
    <row r="191" s="2" customFormat="1" ht="24.15" customHeight="1">
      <c r="A191" s="39"/>
      <c r="B191" s="40"/>
      <c r="C191" s="229" t="s">
        <v>313</v>
      </c>
      <c r="D191" s="229" t="s">
        <v>243</v>
      </c>
      <c r="E191" s="230" t="s">
        <v>588</v>
      </c>
      <c r="F191" s="231" t="s">
        <v>589</v>
      </c>
      <c r="G191" s="232" t="s">
        <v>246</v>
      </c>
      <c r="H191" s="233">
        <v>1249.75</v>
      </c>
      <c r="I191" s="234"/>
      <c r="J191" s="235">
        <f>ROUND(I191*H191,2)</f>
        <v>0</v>
      </c>
      <c r="K191" s="231" t="s">
        <v>247</v>
      </c>
      <c r="L191" s="45"/>
      <c r="M191" s="236" t="s">
        <v>1</v>
      </c>
      <c r="N191" s="237" t="s">
        <v>45</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175</v>
      </c>
      <c r="AT191" s="240" t="s">
        <v>243</v>
      </c>
      <c r="AU191" s="240" t="s">
        <v>88</v>
      </c>
      <c r="AY191" s="18" t="s">
        <v>241</v>
      </c>
      <c r="BE191" s="241">
        <f>IF(N191="základní",J191,0)</f>
        <v>0</v>
      </c>
      <c r="BF191" s="241">
        <f>IF(N191="snížená",J191,0)</f>
        <v>0</v>
      </c>
      <c r="BG191" s="241">
        <f>IF(N191="zákl. přenesená",J191,0)</f>
        <v>0</v>
      </c>
      <c r="BH191" s="241">
        <f>IF(N191="sníž. přenesená",J191,0)</f>
        <v>0</v>
      </c>
      <c r="BI191" s="241">
        <f>IF(N191="nulová",J191,0)</f>
        <v>0</v>
      </c>
      <c r="BJ191" s="18" t="s">
        <v>14</v>
      </c>
      <c r="BK191" s="241">
        <f>ROUND(I191*H191,2)</f>
        <v>0</v>
      </c>
      <c r="BL191" s="18" t="s">
        <v>175</v>
      </c>
      <c r="BM191" s="240" t="s">
        <v>590</v>
      </c>
    </row>
    <row r="192" s="2" customFormat="1">
      <c r="A192" s="39"/>
      <c r="B192" s="40"/>
      <c r="C192" s="41"/>
      <c r="D192" s="242" t="s">
        <v>249</v>
      </c>
      <c r="E192" s="41"/>
      <c r="F192" s="243" t="s">
        <v>591</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249</v>
      </c>
      <c r="AU192" s="18" t="s">
        <v>88</v>
      </c>
    </row>
    <row r="193" s="2" customFormat="1">
      <c r="A193" s="39"/>
      <c r="B193" s="40"/>
      <c r="C193" s="41"/>
      <c r="D193" s="247" t="s">
        <v>251</v>
      </c>
      <c r="E193" s="41"/>
      <c r="F193" s="248" t="s">
        <v>592</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251</v>
      </c>
      <c r="AU193" s="18" t="s">
        <v>88</v>
      </c>
    </row>
    <row r="194" s="13" customFormat="1">
      <c r="A194" s="13"/>
      <c r="B194" s="249"/>
      <c r="C194" s="250"/>
      <c r="D194" s="242" t="s">
        <v>259</v>
      </c>
      <c r="E194" s="251" t="s">
        <v>1</v>
      </c>
      <c r="F194" s="252" t="s">
        <v>513</v>
      </c>
      <c r="G194" s="250"/>
      <c r="H194" s="253">
        <v>1249.75</v>
      </c>
      <c r="I194" s="254"/>
      <c r="J194" s="250"/>
      <c r="K194" s="250"/>
      <c r="L194" s="255"/>
      <c r="M194" s="256"/>
      <c r="N194" s="257"/>
      <c r="O194" s="257"/>
      <c r="P194" s="257"/>
      <c r="Q194" s="257"/>
      <c r="R194" s="257"/>
      <c r="S194" s="257"/>
      <c r="T194" s="258"/>
      <c r="U194" s="13"/>
      <c r="V194" s="13"/>
      <c r="W194" s="13"/>
      <c r="X194" s="13"/>
      <c r="Y194" s="13"/>
      <c r="Z194" s="13"/>
      <c r="AA194" s="13"/>
      <c r="AB194" s="13"/>
      <c r="AC194" s="13"/>
      <c r="AD194" s="13"/>
      <c r="AE194" s="13"/>
      <c r="AT194" s="259" t="s">
        <v>259</v>
      </c>
      <c r="AU194" s="259" t="s">
        <v>88</v>
      </c>
      <c r="AV194" s="13" t="s">
        <v>88</v>
      </c>
      <c r="AW194" s="13" t="s">
        <v>36</v>
      </c>
      <c r="AX194" s="13" t="s">
        <v>80</v>
      </c>
      <c r="AY194" s="259" t="s">
        <v>241</v>
      </c>
    </row>
    <row r="195" s="14" customFormat="1">
      <c r="A195" s="14"/>
      <c r="B195" s="260"/>
      <c r="C195" s="261"/>
      <c r="D195" s="242" t="s">
        <v>259</v>
      </c>
      <c r="E195" s="262" t="s">
        <v>1</v>
      </c>
      <c r="F195" s="263" t="s">
        <v>261</v>
      </c>
      <c r="G195" s="261"/>
      <c r="H195" s="264">
        <v>1249.75</v>
      </c>
      <c r="I195" s="265"/>
      <c r="J195" s="261"/>
      <c r="K195" s="261"/>
      <c r="L195" s="266"/>
      <c r="M195" s="267"/>
      <c r="N195" s="268"/>
      <c r="O195" s="268"/>
      <c r="P195" s="268"/>
      <c r="Q195" s="268"/>
      <c r="R195" s="268"/>
      <c r="S195" s="268"/>
      <c r="T195" s="269"/>
      <c r="U195" s="14"/>
      <c r="V195" s="14"/>
      <c r="W195" s="14"/>
      <c r="X195" s="14"/>
      <c r="Y195" s="14"/>
      <c r="Z195" s="14"/>
      <c r="AA195" s="14"/>
      <c r="AB195" s="14"/>
      <c r="AC195" s="14"/>
      <c r="AD195" s="14"/>
      <c r="AE195" s="14"/>
      <c r="AT195" s="270" t="s">
        <v>259</v>
      </c>
      <c r="AU195" s="270" t="s">
        <v>88</v>
      </c>
      <c r="AV195" s="14" t="s">
        <v>175</v>
      </c>
      <c r="AW195" s="14" t="s">
        <v>36</v>
      </c>
      <c r="AX195" s="14" t="s">
        <v>14</v>
      </c>
      <c r="AY195" s="270" t="s">
        <v>241</v>
      </c>
    </row>
    <row r="196" s="2" customFormat="1" ht="24.15" customHeight="1">
      <c r="A196" s="39"/>
      <c r="B196" s="40"/>
      <c r="C196" s="229" t="s">
        <v>317</v>
      </c>
      <c r="D196" s="229" t="s">
        <v>243</v>
      </c>
      <c r="E196" s="230" t="s">
        <v>593</v>
      </c>
      <c r="F196" s="231" t="s">
        <v>594</v>
      </c>
      <c r="G196" s="232" t="s">
        <v>255</v>
      </c>
      <c r="H196" s="233">
        <v>188.86600000000001</v>
      </c>
      <c r="I196" s="234"/>
      <c r="J196" s="235">
        <f>ROUND(I196*H196,2)</f>
        <v>0</v>
      </c>
      <c r="K196" s="231" t="s">
        <v>247</v>
      </c>
      <c r="L196" s="45"/>
      <c r="M196" s="236" t="s">
        <v>1</v>
      </c>
      <c r="N196" s="237" t="s">
        <v>45</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175</v>
      </c>
      <c r="AT196" s="240" t="s">
        <v>243</v>
      </c>
      <c r="AU196" s="240" t="s">
        <v>88</v>
      </c>
      <c r="AY196" s="18" t="s">
        <v>241</v>
      </c>
      <c r="BE196" s="241">
        <f>IF(N196="základní",J196,0)</f>
        <v>0</v>
      </c>
      <c r="BF196" s="241">
        <f>IF(N196="snížená",J196,0)</f>
        <v>0</v>
      </c>
      <c r="BG196" s="241">
        <f>IF(N196="zákl. přenesená",J196,0)</f>
        <v>0</v>
      </c>
      <c r="BH196" s="241">
        <f>IF(N196="sníž. přenesená",J196,0)</f>
        <v>0</v>
      </c>
      <c r="BI196" s="241">
        <f>IF(N196="nulová",J196,0)</f>
        <v>0</v>
      </c>
      <c r="BJ196" s="18" t="s">
        <v>14</v>
      </c>
      <c r="BK196" s="241">
        <f>ROUND(I196*H196,2)</f>
        <v>0</v>
      </c>
      <c r="BL196" s="18" t="s">
        <v>175</v>
      </c>
      <c r="BM196" s="240" t="s">
        <v>595</v>
      </c>
    </row>
    <row r="197" s="2" customFormat="1">
      <c r="A197" s="39"/>
      <c r="B197" s="40"/>
      <c r="C197" s="41"/>
      <c r="D197" s="242" t="s">
        <v>249</v>
      </c>
      <c r="E197" s="41"/>
      <c r="F197" s="243" t="s">
        <v>596</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249</v>
      </c>
      <c r="AU197" s="18" t="s">
        <v>88</v>
      </c>
    </row>
    <row r="198" s="2" customFormat="1">
      <c r="A198" s="39"/>
      <c r="B198" s="40"/>
      <c r="C198" s="41"/>
      <c r="D198" s="247" t="s">
        <v>251</v>
      </c>
      <c r="E198" s="41"/>
      <c r="F198" s="248" t="s">
        <v>597</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251</v>
      </c>
      <c r="AU198" s="18" t="s">
        <v>88</v>
      </c>
    </row>
    <row r="199" s="13" customFormat="1">
      <c r="A199" s="13"/>
      <c r="B199" s="249"/>
      <c r="C199" s="250"/>
      <c r="D199" s="242" t="s">
        <v>259</v>
      </c>
      <c r="E199" s="251" t="s">
        <v>1</v>
      </c>
      <c r="F199" s="252" t="s">
        <v>425</v>
      </c>
      <c r="G199" s="250"/>
      <c r="H199" s="253">
        <v>188.86600000000001</v>
      </c>
      <c r="I199" s="254"/>
      <c r="J199" s="250"/>
      <c r="K199" s="250"/>
      <c r="L199" s="255"/>
      <c r="M199" s="256"/>
      <c r="N199" s="257"/>
      <c r="O199" s="257"/>
      <c r="P199" s="257"/>
      <c r="Q199" s="257"/>
      <c r="R199" s="257"/>
      <c r="S199" s="257"/>
      <c r="T199" s="258"/>
      <c r="U199" s="13"/>
      <c r="V199" s="13"/>
      <c r="W199" s="13"/>
      <c r="X199" s="13"/>
      <c r="Y199" s="13"/>
      <c r="Z199" s="13"/>
      <c r="AA199" s="13"/>
      <c r="AB199" s="13"/>
      <c r="AC199" s="13"/>
      <c r="AD199" s="13"/>
      <c r="AE199" s="13"/>
      <c r="AT199" s="259" t="s">
        <v>259</v>
      </c>
      <c r="AU199" s="259" t="s">
        <v>88</v>
      </c>
      <c r="AV199" s="13" t="s">
        <v>88</v>
      </c>
      <c r="AW199" s="13" t="s">
        <v>36</v>
      </c>
      <c r="AX199" s="13" t="s">
        <v>80</v>
      </c>
      <c r="AY199" s="259" t="s">
        <v>241</v>
      </c>
    </row>
    <row r="200" s="14" customFormat="1">
      <c r="A200" s="14"/>
      <c r="B200" s="260"/>
      <c r="C200" s="261"/>
      <c r="D200" s="242" t="s">
        <v>259</v>
      </c>
      <c r="E200" s="262" t="s">
        <v>1</v>
      </c>
      <c r="F200" s="263" t="s">
        <v>261</v>
      </c>
      <c r="G200" s="261"/>
      <c r="H200" s="264">
        <v>188.86600000000001</v>
      </c>
      <c r="I200" s="265"/>
      <c r="J200" s="261"/>
      <c r="K200" s="261"/>
      <c r="L200" s="266"/>
      <c r="M200" s="267"/>
      <c r="N200" s="268"/>
      <c r="O200" s="268"/>
      <c r="P200" s="268"/>
      <c r="Q200" s="268"/>
      <c r="R200" s="268"/>
      <c r="S200" s="268"/>
      <c r="T200" s="269"/>
      <c r="U200" s="14"/>
      <c r="V200" s="14"/>
      <c r="W200" s="14"/>
      <c r="X200" s="14"/>
      <c r="Y200" s="14"/>
      <c r="Z200" s="14"/>
      <c r="AA200" s="14"/>
      <c r="AB200" s="14"/>
      <c r="AC200" s="14"/>
      <c r="AD200" s="14"/>
      <c r="AE200" s="14"/>
      <c r="AT200" s="270" t="s">
        <v>259</v>
      </c>
      <c r="AU200" s="270" t="s">
        <v>88</v>
      </c>
      <c r="AV200" s="14" t="s">
        <v>175</v>
      </c>
      <c r="AW200" s="14" t="s">
        <v>36</v>
      </c>
      <c r="AX200" s="14" t="s">
        <v>14</v>
      </c>
      <c r="AY200" s="270" t="s">
        <v>241</v>
      </c>
    </row>
    <row r="201" s="2" customFormat="1" ht="24.15" customHeight="1">
      <c r="A201" s="39"/>
      <c r="B201" s="40"/>
      <c r="C201" s="229" t="s">
        <v>325</v>
      </c>
      <c r="D201" s="229" t="s">
        <v>243</v>
      </c>
      <c r="E201" s="230" t="s">
        <v>598</v>
      </c>
      <c r="F201" s="231" t="s">
        <v>599</v>
      </c>
      <c r="G201" s="232" t="s">
        <v>255</v>
      </c>
      <c r="H201" s="233">
        <v>30.991</v>
      </c>
      <c r="I201" s="234"/>
      <c r="J201" s="235">
        <f>ROUND(I201*H201,2)</f>
        <v>0</v>
      </c>
      <c r="K201" s="231" t="s">
        <v>247</v>
      </c>
      <c r="L201" s="45"/>
      <c r="M201" s="236" t="s">
        <v>1</v>
      </c>
      <c r="N201" s="237" t="s">
        <v>45</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175</v>
      </c>
      <c r="AT201" s="240" t="s">
        <v>243</v>
      </c>
      <c r="AU201" s="240" t="s">
        <v>88</v>
      </c>
      <c r="AY201" s="18" t="s">
        <v>241</v>
      </c>
      <c r="BE201" s="241">
        <f>IF(N201="základní",J201,0)</f>
        <v>0</v>
      </c>
      <c r="BF201" s="241">
        <f>IF(N201="snížená",J201,0)</f>
        <v>0</v>
      </c>
      <c r="BG201" s="241">
        <f>IF(N201="zákl. přenesená",J201,0)</f>
        <v>0</v>
      </c>
      <c r="BH201" s="241">
        <f>IF(N201="sníž. přenesená",J201,0)</f>
        <v>0</v>
      </c>
      <c r="BI201" s="241">
        <f>IF(N201="nulová",J201,0)</f>
        <v>0</v>
      </c>
      <c r="BJ201" s="18" t="s">
        <v>14</v>
      </c>
      <c r="BK201" s="241">
        <f>ROUND(I201*H201,2)</f>
        <v>0</v>
      </c>
      <c r="BL201" s="18" t="s">
        <v>175</v>
      </c>
      <c r="BM201" s="240" t="s">
        <v>600</v>
      </c>
    </row>
    <row r="202" s="2" customFormat="1">
      <c r="A202" s="39"/>
      <c r="B202" s="40"/>
      <c r="C202" s="41"/>
      <c r="D202" s="242" t="s">
        <v>249</v>
      </c>
      <c r="E202" s="41"/>
      <c r="F202" s="243" t="s">
        <v>601</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249</v>
      </c>
      <c r="AU202" s="18" t="s">
        <v>88</v>
      </c>
    </row>
    <row r="203" s="2" customFormat="1">
      <c r="A203" s="39"/>
      <c r="B203" s="40"/>
      <c r="C203" s="41"/>
      <c r="D203" s="247" t="s">
        <v>251</v>
      </c>
      <c r="E203" s="41"/>
      <c r="F203" s="248" t="s">
        <v>602</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251</v>
      </c>
      <c r="AU203" s="18" t="s">
        <v>88</v>
      </c>
    </row>
    <row r="204" s="15" customFormat="1">
      <c r="A204" s="15"/>
      <c r="B204" s="271"/>
      <c r="C204" s="272"/>
      <c r="D204" s="242" t="s">
        <v>259</v>
      </c>
      <c r="E204" s="273" t="s">
        <v>1</v>
      </c>
      <c r="F204" s="274" t="s">
        <v>603</v>
      </c>
      <c r="G204" s="272"/>
      <c r="H204" s="273" t="s">
        <v>1</v>
      </c>
      <c r="I204" s="275"/>
      <c r="J204" s="272"/>
      <c r="K204" s="272"/>
      <c r="L204" s="276"/>
      <c r="M204" s="277"/>
      <c r="N204" s="278"/>
      <c r="O204" s="278"/>
      <c r="P204" s="278"/>
      <c r="Q204" s="278"/>
      <c r="R204" s="278"/>
      <c r="S204" s="278"/>
      <c r="T204" s="279"/>
      <c r="U204" s="15"/>
      <c r="V204" s="15"/>
      <c r="W204" s="15"/>
      <c r="X204" s="15"/>
      <c r="Y204" s="15"/>
      <c r="Z204" s="15"/>
      <c r="AA204" s="15"/>
      <c r="AB204" s="15"/>
      <c r="AC204" s="15"/>
      <c r="AD204" s="15"/>
      <c r="AE204" s="15"/>
      <c r="AT204" s="280" t="s">
        <v>259</v>
      </c>
      <c r="AU204" s="280" t="s">
        <v>88</v>
      </c>
      <c r="AV204" s="15" t="s">
        <v>14</v>
      </c>
      <c r="AW204" s="15" t="s">
        <v>36</v>
      </c>
      <c r="AX204" s="15" t="s">
        <v>80</v>
      </c>
      <c r="AY204" s="280" t="s">
        <v>241</v>
      </c>
    </row>
    <row r="205" s="13" customFormat="1">
      <c r="A205" s="13"/>
      <c r="B205" s="249"/>
      <c r="C205" s="250"/>
      <c r="D205" s="242" t="s">
        <v>259</v>
      </c>
      <c r="E205" s="251" t="s">
        <v>1</v>
      </c>
      <c r="F205" s="252" t="s">
        <v>604</v>
      </c>
      <c r="G205" s="250"/>
      <c r="H205" s="253">
        <v>5.7510000000000003</v>
      </c>
      <c r="I205" s="254"/>
      <c r="J205" s="250"/>
      <c r="K205" s="250"/>
      <c r="L205" s="255"/>
      <c r="M205" s="256"/>
      <c r="N205" s="257"/>
      <c r="O205" s="257"/>
      <c r="P205" s="257"/>
      <c r="Q205" s="257"/>
      <c r="R205" s="257"/>
      <c r="S205" s="257"/>
      <c r="T205" s="258"/>
      <c r="U205" s="13"/>
      <c r="V205" s="13"/>
      <c r="W205" s="13"/>
      <c r="X205" s="13"/>
      <c r="Y205" s="13"/>
      <c r="Z205" s="13"/>
      <c r="AA205" s="13"/>
      <c r="AB205" s="13"/>
      <c r="AC205" s="13"/>
      <c r="AD205" s="13"/>
      <c r="AE205" s="13"/>
      <c r="AT205" s="259" t="s">
        <v>259</v>
      </c>
      <c r="AU205" s="259" t="s">
        <v>88</v>
      </c>
      <c r="AV205" s="13" t="s">
        <v>88</v>
      </c>
      <c r="AW205" s="13" t="s">
        <v>36</v>
      </c>
      <c r="AX205" s="13" t="s">
        <v>80</v>
      </c>
      <c r="AY205" s="259" t="s">
        <v>241</v>
      </c>
    </row>
    <row r="206" s="15" customFormat="1">
      <c r="A206" s="15"/>
      <c r="B206" s="271"/>
      <c r="C206" s="272"/>
      <c r="D206" s="242" t="s">
        <v>259</v>
      </c>
      <c r="E206" s="273" t="s">
        <v>1</v>
      </c>
      <c r="F206" s="274" t="s">
        <v>605</v>
      </c>
      <c r="G206" s="272"/>
      <c r="H206" s="273" t="s">
        <v>1</v>
      </c>
      <c r="I206" s="275"/>
      <c r="J206" s="272"/>
      <c r="K206" s="272"/>
      <c r="L206" s="276"/>
      <c r="M206" s="277"/>
      <c r="N206" s="278"/>
      <c r="O206" s="278"/>
      <c r="P206" s="278"/>
      <c r="Q206" s="278"/>
      <c r="R206" s="278"/>
      <c r="S206" s="278"/>
      <c r="T206" s="279"/>
      <c r="U206" s="15"/>
      <c r="V206" s="15"/>
      <c r="W206" s="15"/>
      <c r="X206" s="15"/>
      <c r="Y206" s="15"/>
      <c r="Z206" s="15"/>
      <c r="AA206" s="15"/>
      <c r="AB206" s="15"/>
      <c r="AC206" s="15"/>
      <c r="AD206" s="15"/>
      <c r="AE206" s="15"/>
      <c r="AT206" s="280" t="s">
        <v>259</v>
      </c>
      <c r="AU206" s="280" t="s">
        <v>88</v>
      </c>
      <c r="AV206" s="15" t="s">
        <v>14</v>
      </c>
      <c r="AW206" s="15" t="s">
        <v>36</v>
      </c>
      <c r="AX206" s="15" t="s">
        <v>80</v>
      </c>
      <c r="AY206" s="280" t="s">
        <v>241</v>
      </c>
    </row>
    <row r="207" s="13" customFormat="1">
      <c r="A207" s="13"/>
      <c r="B207" s="249"/>
      <c r="C207" s="250"/>
      <c r="D207" s="242" t="s">
        <v>259</v>
      </c>
      <c r="E207" s="251" t="s">
        <v>1</v>
      </c>
      <c r="F207" s="252" t="s">
        <v>606</v>
      </c>
      <c r="G207" s="250"/>
      <c r="H207" s="253">
        <v>6</v>
      </c>
      <c r="I207" s="254"/>
      <c r="J207" s="250"/>
      <c r="K207" s="250"/>
      <c r="L207" s="255"/>
      <c r="M207" s="256"/>
      <c r="N207" s="257"/>
      <c r="O207" s="257"/>
      <c r="P207" s="257"/>
      <c r="Q207" s="257"/>
      <c r="R207" s="257"/>
      <c r="S207" s="257"/>
      <c r="T207" s="258"/>
      <c r="U207" s="13"/>
      <c r="V207" s="13"/>
      <c r="W207" s="13"/>
      <c r="X207" s="13"/>
      <c r="Y207" s="13"/>
      <c r="Z207" s="13"/>
      <c r="AA207" s="13"/>
      <c r="AB207" s="13"/>
      <c r="AC207" s="13"/>
      <c r="AD207" s="13"/>
      <c r="AE207" s="13"/>
      <c r="AT207" s="259" t="s">
        <v>259</v>
      </c>
      <c r="AU207" s="259" t="s">
        <v>88</v>
      </c>
      <c r="AV207" s="13" t="s">
        <v>88</v>
      </c>
      <c r="AW207" s="13" t="s">
        <v>36</v>
      </c>
      <c r="AX207" s="13" t="s">
        <v>80</v>
      </c>
      <c r="AY207" s="259" t="s">
        <v>241</v>
      </c>
    </row>
    <row r="208" s="15" customFormat="1">
      <c r="A208" s="15"/>
      <c r="B208" s="271"/>
      <c r="C208" s="272"/>
      <c r="D208" s="242" t="s">
        <v>259</v>
      </c>
      <c r="E208" s="273" t="s">
        <v>1</v>
      </c>
      <c r="F208" s="274" t="s">
        <v>607</v>
      </c>
      <c r="G208" s="272"/>
      <c r="H208" s="273" t="s">
        <v>1</v>
      </c>
      <c r="I208" s="275"/>
      <c r="J208" s="272"/>
      <c r="K208" s="272"/>
      <c r="L208" s="276"/>
      <c r="M208" s="277"/>
      <c r="N208" s="278"/>
      <c r="O208" s="278"/>
      <c r="P208" s="278"/>
      <c r="Q208" s="278"/>
      <c r="R208" s="278"/>
      <c r="S208" s="278"/>
      <c r="T208" s="279"/>
      <c r="U208" s="15"/>
      <c r="V208" s="15"/>
      <c r="W208" s="15"/>
      <c r="X208" s="15"/>
      <c r="Y208" s="15"/>
      <c r="Z208" s="15"/>
      <c r="AA208" s="15"/>
      <c r="AB208" s="15"/>
      <c r="AC208" s="15"/>
      <c r="AD208" s="15"/>
      <c r="AE208" s="15"/>
      <c r="AT208" s="280" t="s">
        <v>259</v>
      </c>
      <c r="AU208" s="280" t="s">
        <v>88</v>
      </c>
      <c r="AV208" s="15" t="s">
        <v>14</v>
      </c>
      <c r="AW208" s="15" t="s">
        <v>36</v>
      </c>
      <c r="AX208" s="15" t="s">
        <v>80</v>
      </c>
      <c r="AY208" s="280" t="s">
        <v>241</v>
      </c>
    </row>
    <row r="209" s="13" customFormat="1">
      <c r="A209" s="13"/>
      <c r="B209" s="249"/>
      <c r="C209" s="250"/>
      <c r="D209" s="242" t="s">
        <v>259</v>
      </c>
      <c r="E209" s="251" t="s">
        <v>1</v>
      </c>
      <c r="F209" s="252" t="s">
        <v>608</v>
      </c>
      <c r="G209" s="250"/>
      <c r="H209" s="253">
        <v>13.362</v>
      </c>
      <c r="I209" s="254"/>
      <c r="J209" s="250"/>
      <c r="K209" s="250"/>
      <c r="L209" s="255"/>
      <c r="M209" s="256"/>
      <c r="N209" s="257"/>
      <c r="O209" s="257"/>
      <c r="P209" s="257"/>
      <c r="Q209" s="257"/>
      <c r="R209" s="257"/>
      <c r="S209" s="257"/>
      <c r="T209" s="258"/>
      <c r="U209" s="13"/>
      <c r="V209" s="13"/>
      <c r="W209" s="13"/>
      <c r="X209" s="13"/>
      <c r="Y209" s="13"/>
      <c r="Z209" s="13"/>
      <c r="AA209" s="13"/>
      <c r="AB209" s="13"/>
      <c r="AC209" s="13"/>
      <c r="AD209" s="13"/>
      <c r="AE209" s="13"/>
      <c r="AT209" s="259" t="s">
        <v>259</v>
      </c>
      <c r="AU209" s="259" t="s">
        <v>88</v>
      </c>
      <c r="AV209" s="13" t="s">
        <v>88</v>
      </c>
      <c r="AW209" s="13" t="s">
        <v>36</v>
      </c>
      <c r="AX209" s="13" t="s">
        <v>80</v>
      </c>
      <c r="AY209" s="259" t="s">
        <v>241</v>
      </c>
    </row>
    <row r="210" s="15" customFormat="1">
      <c r="A210" s="15"/>
      <c r="B210" s="271"/>
      <c r="C210" s="272"/>
      <c r="D210" s="242" t="s">
        <v>259</v>
      </c>
      <c r="E210" s="273" t="s">
        <v>1</v>
      </c>
      <c r="F210" s="274" t="s">
        <v>609</v>
      </c>
      <c r="G210" s="272"/>
      <c r="H210" s="273" t="s">
        <v>1</v>
      </c>
      <c r="I210" s="275"/>
      <c r="J210" s="272"/>
      <c r="K210" s="272"/>
      <c r="L210" s="276"/>
      <c r="M210" s="277"/>
      <c r="N210" s="278"/>
      <c r="O210" s="278"/>
      <c r="P210" s="278"/>
      <c r="Q210" s="278"/>
      <c r="R210" s="278"/>
      <c r="S210" s="278"/>
      <c r="T210" s="279"/>
      <c r="U210" s="15"/>
      <c r="V210" s="15"/>
      <c r="W210" s="15"/>
      <c r="X210" s="15"/>
      <c r="Y210" s="15"/>
      <c r="Z210" s="15"/>
      <c r="AA210" s="15"/>
      <c r="AB210" s="15"/>
      <c r="AC210" s="15"/>
      <c r="AD210" s="15"/>
      <c r="AE210" s="15"/>
      <c r="AT210" s="280" t="s">
        <v>259</v>
      </c>
      <c r="AU210" s="280" t="s">
        <v>88</v>
      </c>
      <c r="AV210" s="15" t="s">
        <v>14</v>
      </c>
      <c r="AW210" s="15" t="s">
        <v>36</v>
      </c>
      <c r="AX210" s="15" t="s">
        <v>80</v>
      </c>
      <c r="AY210" s="280" t="s">
        <v>241</v>
      </c>
    </row>
    <row r="211" s="13" customFormat="1">
      <c r="A211" s="13"/>
      <c r="B211" s="249"/>
      <c r="C211" s="250"/>
      <c r="D211" s="242" t="s">
        <v>259</v>
      </c>
      <c r="E211" s="251" t="s">
        <v>1</v>
      </c>
      <c r="F211" s="252" t="s">
        <v>449</v>
      </c>
      <c r="G211" s="250"/>
      <c r="H211" s="253">
        <v>32.365000000000002</v>
      </c>
      <c r="I211" s="254"/>
      <c r="J211" s="250"/>
      <c r="K211" s="250"/>
      <c r="L211" s="255"/>
      <c r="M211" s="256"/>
      <c r="N211" s="257"/>
      <c r="O211" s="257"/>
      <c r="P211" s="257"/>
      <c r="Q211" s="257"/>
      <c r="R211" s="257"/>
      <c r="S211" s="257"/>
      <c r="T211" s="258"/>
      <c r="U211" s="13"/>
      <c r="V211" s="13"/>
      <c r="W211" s="13"/>
      <c r="X211" s="13"/>
      <c r="Y211" s="13"/>
      <c r="Z211" s="13"/>
      <c r="AA211" s="13"/>
      <c r="AB211" s="13"/>
      <c r="AC211" s="13"/>
      <c r="AD211" s="13"/>
      <c r="AE211" s="13"/>
      <c r="AT211" s="259" t="s">
        <v>259</v>
      </c>
      <c r="AU211" s="259" t="s">
        <v>88</v>
      </c>
      <c r="AV211" s="13" t="s">
        <v>88</v>
      </c>
      <c r="AW211" s="13" t="s">
        <v>36</v>
      </c>
      <c r="AX211" s="13" t="s">
        <v>80</v>
      </c>
      <c r="AY211" s="259" t="s">
        <v>241</v>
      </c>
    </row>
    <row r="212" s="15" customFormat="1">
      <c r="A212" s="15"/>
      <c r="B212" s="271"/>
      <c r="C212" s="272"/>
      <c r="D212" s="242" t="s">
        <v>259</v>
      </c>
      <c r="E212" s="273" t="s">
        <v>1</v>
      </c>
      <c r="F212" s="274" t="s">
        <v>610</v>
      </c>
      <c r="G212" s="272"/>
      <c r="H212" s="273" t="s">
        <v>1</v>
      </c>
      <c r="I212" s="275"/>
      <c r="J212" s="272"/>
      <c r="K212" s="272"/>
      <c r="L212" s="276"/>
      <c r="M212" s="277"/>
      <c r="N212" s="278"/>
      <c r="O212" s="278"/>
      <c r="P212" s="278"/>
      <c r="Q212" s="278"/>
      <c r="R212" s="278"/>
      <c r="S212" s="278"/>
      <c r="T212" s="279"/>
      <c r="U212" s="15"/>
      <c r="V212" s="15"/>
      <c r="W212" s="15"/>
      <c r="X212" s="15"/>
      <c r="Y212" s="15"/>
      <c r="Z212" s="15"/>
      <c r="AA212" s="15"/>
      <c r="AB212" s="15"/>
      <c r="AC212" s="15"/>
      <c r="AD212" s="15"/>
      <c r="AE212" s="15"/>
      <c r="AT212" s="280" t="s">
        <v>259</v>
      </c>
      <c r="AU212" s="280" t="s">
        <v>88</v>
      </c>
      <c r="AV212" s="15" t="s">
        <v>14</v>
      </c>
      <c r="AW212" s="15" t="s">
        <v>36</v>
      </c>
      <c r="AX212" s="15" t="s">
        <v>80</v>
      </c>
      <c r="AY212" s="280" t="s">
        <v>241</v>
      </c>
    </row>
    <row r="213" s="13" customFormat="1">
      <c r="A213" s="13"/>
      <c r="B213" s="249"/>
      <c r="C213" s="250"/>
      <c r="D213" s="242" t="s">
        <v>259</v>
      </c>
      <c r="E213" s="251" t="s">
        <v>1</v>
      </c>
      <c r="F213" s="252" t="s">
        <v>611</v>
      </c>
      <c r="G213" s="250"/>
      <c r="H213" s="253">
        <v>20</v>
      </c>
      <c r="I213" s="254"/>
      <c r="J213" s="250"/>
      <c r="K213" s="250"/>
      <c r="L213" s="255"/>
      <c r="M213" s="256"/>
      <c r="N213" s="257"/>
      <c r="O213" s="257"/>
      <c r="P213" s="257"/>
      <c r="Q213" s="257"/>
      <c r="R213" s="257"/>
      <c r="S213" s="257"/>
      <c r="T213" s="258"/>
      <c r="U213" s="13"/>
      <c r="V213" s="13"/>
      <c r="W213" s="13"/>
      <c r="X213" s="13"/>
      <c r="Y213" s="13"/>
      <c r="Z213" s="13"/>
      <c r="AA213" s="13"/>
      <c r="AB213" s="13"/>
      <c r="AC213" s="13"/>
      <c r="AD213" s="13"/>
      <c r="AE213" s="13"/>
      <c r="AT213" s="259" t="s">
        <v>259</v>
      </c>
      <c r="AU213" s="259" t="s">
        <v>88</v>
      </c>
      <c r="AV213" s="13" t="s">
        <v>88</v>
      </c>
      <c r="AW213" s="13" t="s">
        <v>36</v>
      </c>
      <c r="AX213" s="13" t="s">
        <v>80</v>
      </c>
      <c r="AY213" s="259" t="s">
        <v>241</v>
      </c>
    </row>
    <row r="214" s="14" customFormat="1">
      <c r="A214" s="14"/>
      <c r="B214" s="260"/>
      <c r="C214" s="261"/>
      <c r="D214" s="242" t="s">
        <v>259</v>
      </c>
      <c r="E214" s="262" t="s">
        <v>437</v>
      </c>
      <c r="F214" s="263" t="s">
        <v>261</v>
      </c>
      <c r="G214" s="261"/>
      <c r="H214" s="264">
        <v>77.477999999999994</v>
      </c>
      <c r="I214" s="265"/>
      <c r="J214" s="261"/>
      <c r="K214" s="261"/>
      <c r="L214" s="266"/>
      <c r="M214" s="267"/>
      <c r="N214" s="268"/>
      <c r="O214" s="268"/>
      <c r="P214" s="268"/>
      <c r="Q214" s="268"/>
      <c r="R214" s="268"/>
      <c r="S214" s="268"/>
      <c r="T214" s="269"/>
      <c r="U214" s="14"/>
      <c r="V214" s="14"/>
      <c r="W214" s="14"/>
      <c r="X214" s="14"/>
      <c r="Y214" s="14"/>
      <c r="Z214" s="14"/>
      <c r="AA214" s="14"/>
      <c r="AB214" s="14"/>
      <c r="AC214" s="14"/>
      <c r="AD214" s="14"/>
      <c r="AE214" s="14"/>
      <c r="AT214" s="270" t="s">
        <v>259</v>
      </c>
      <c r="AU214" s="270" t="s">
        <v>88</v>
      </c>
      <c r="AV214" s="14" t="s">
        <v>175</v>
      </c>
      <c r="AW214" s="14" t="s">
        <v>36</v>
      </c>
      <c r="AX214" s="14" t="s">
        <v>80</v>
      </c>
      <c r="AY214" s="270" t="s">
        <v>241</v>
      </c>
    </row>
    <row r="215" s="13" customFormat="1">
      <c r="A215" s="13"/>
      <c r="B215" s="249"/>
      <c r="C215" s="250"/>
      <c r="D215" s="242" t="s">
        <v>259</v>
      </c>
      <c r="E215" s="251" t="s">
        <v>440</v>
      </c>
      <c r="F215" s="252" t="s">
        <v>612</v>
      </c>
      <c r="G215" s="250"/>
      <c r="H215" s="253">
        <v>30.991</v>
      </c>
      <c r="I215" s="254"/>
      <c r="J215" s="250"/>
      <c r="K215" s="250"/>
      <c r="L215" s="255"/>
      <c r="M215" s="256"/>
      <c r="N215" s="257"/>
      <c r="O215" s="257"/>
      <c r="P215" s="257"/>
      <c r="Q215" s="257"/>
      <c r="R215" s="257"/>
      <c r="S215" s="257"/>
      <c r="T215" s="258"/>
      <c r="U215" s="13"/>
      <c r="V215" s="13"/>
      <c r="W215" s="13"/>
      <c r="X215" s="13"/>
      <c r="Y215" s="13"/>
      <c r="Z215" s="13"/>
      <c r="AA215" s="13"/>
      <c r="AB215" s="13"/>
      <c r="AC215" s="13"/>
      <c r="AD215" s="13"/>
      <c r="AE215" s="13"/>
      <c r="AT215" s="259" t="s">
        <v>259</v>
      </c>
      <c r="AU215" s="259" t="s">
        <v>88</v>
      </c>
      <c r="AV215" s="13" t="s">
        <v>88</v>
      </c>
      <c r="AW215" s="13" t="s">
        <v>36</v>
      </c>
      <c r="AX215" s="13" t="s">
        <v>14</v>
      </c>
      <c r="AY215" s="259" t="s">
        <v>241</v>
      </c>
    </row>
    <row r="216" s="13" customFormat="1">
      <c r="A216" s="13"/>
      <c r="B216" s="249"/>
      <c r="C216" s="250"/>
      <c r="D216" s="242" t="s">
        <v>259</v>
      </c>
      <c r="E216" s="251" t="s">
        <v>443</v>
      </c>
      <c r="F216" s="252" t="s">
        <v>613</v>
      </c>
      <c r="G216" s="250"/>
      <c r="H216" s="253">
        <v>46.487000000000002</v>
      </c>
      <c r="I216" s="254"/>
      <c r="J216" s="250"/>
      <c r="K216" s="250"/>
      <c r="L216" s="255"/>
      <c r="M216" s="256"/>
      <c r="N216" s="257"/>
      <c r="O216" s="257"/>
      <c r="P216" s="257"/>
      <c r="Q216" s="257"/>
      <c r="R216" s="257"/>
      <c r="S216" s="257"/>
      <c r="T216" s="258"/>
      <c r="U216" s="13"/>
      <c r="V216" s="13"/>
      <c r="W216" s="13"/>
      <c r="X216" s="13"/>
      <c r="Y216" s="13"/>
      <c r="Z216" s="13"/>
      <c r="AA216" s="13"/>
      <c r="AB216" s="13"/>
      <c r="AC216" s="13"/>
      <c r="AD216" s="13"/>
      <c r="AE216" s="13"/>
      <c r="AT216" s="259" t="s">
        <v>259</v>
      </c>
      <c r="AU216" s="259" t="s">
        <v>88</v>
      </c>
      <c r="AV216" s="13" t="s">
        <v>88</v>
      </c>
      <c r="AW216" s="13" t="s">
        <v>36</v>
      </c>
      <c r="AX216" s="13" t="s">
        <v>80</v>
      </c>
      <c r="AY216" s="259" t="s">
        <v>241</v>
      </c>
    </row>
    <row r="217" s="2" customFormat="1" ht="33" customHeight="1">
      <c r="A217" s="39"/>
      <c r="B217" s="40"/>
      <c r="C217" s="229" t="s">
        <v>332</v>
      </c>
      <c r="D217" s="229" t="s">
        <v>243</v>
      </c>
      <c r="E217" s="230" t="s">
        <v>614</v>
      </c>
      <c r="F217" s="231" t="s">
        <v>615</v>
      </c>
      <c r="G217" s="232" t="s">
        <v>255</v>
      </c>
      <c r="H217" s="233">
        <v>1070.239</v>
      </c>
      <c r="I217" s="234"/>
      <c r="J217" s="235">
        <f>ROUND(I217*H217,2)</f>
        <v>0</v>
      </c>
      <c r="K217" s="231" t="s">
        <v>247</v>
      </c>
      <c r="L217" s="45"/>
      <c r="M217" s="236" t="s">
        <v>1</v>
      </c>
      <c r="N217" s="237" t="s">
        <v>45</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175</v>
      </c>
      <c r="AT217" s="240" t="s">
        <v>243</v>
      </c>
      <c r="AU217" s="240" t="s">
        <v>88</v>
      </c>
      <c r="AY217" s="18" t="s">
        <v>241</v>
      </c>
      <c r="BE217" s="241">
        <f>IF(N217="základní",J217,0)</f>
        <v>0</v>
      </c>
      <c r="BF217" s="241">
        <f>IF(N217="snížená",J217,0)</f>
        <v>0</v>
      </c>
      <c r="BG217" s="241">
        <f>IF(N217="zákl. přenesená",J217,0)</f>
        <v>0</v>
      </c>
      <c r="BH217" s="241">
        <f>IF(N217="sníž. přenesená",J217,0)</f>
        <v>0</v>
      </c>
      <c r="BI217" s="241">
        <f>IF(N217="nulová",J217,0)</f>
        <v>0</v>
      </c>
      <c r="BJ217" s="18" t="s">
        <v>14</v>
      </c>
      <c r="BK217" s="241">
        <f>ROUND(I217*H217,2)</f>
        <v>0</v>
      </c>
      <c r="BL217" s="18" t="s">
        <v>175</v>
      </c>
      <c r="BM217" s="240" t="s">
        <v>616</v>
      </c>
    </row>
    <row r="218" s="2" customFormat="1">
      <c r="A218" s="39"/>
      <c r="B218" s="40"/>
      <c r="C218" s="41"/>
      <c r="D218" s="242" t="s">
        <v>249</v>
      </c>
      <c r="E218" s="41"/>
      <c r="F218" s="243" t="s">
        <v>617</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249</v>
      </c>
      <c r="AU218" s="18" t="s">
        <v>88</v>
      </c>
    </row>
    <row r="219" s="2" customFormat="1">
      <c r="A219" s="39"/>
      <c r="B219" s="40"/>
      <c r="C219" s="41"/>
      <c r="D219" s="247" t="s">
        <v>251</v>
      </c>
      <c r="E219" s="41"/>
      <c r="F219" s="248" t="s">
        <v>618</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251</v>
      </c>
      <c r="AU219" s="18" t="s">
        <v>88</v>
      </c>
    </row>
    <row r="220" s="13" customFormat="1">
      <c r="A220" s="13"/>
      <c r="B220" s="249"/>
      <c r="C220" s="250"/>
      <c r="D220" s="242" t="s">
        <v>259</v>
      </c>
      <c r="E220" s="251" t="s">
        <v>1</v>
      </c>
      <c r="F220" s="252" t="s">
        <v>428</v>
      </c>
      <c r="G220" s="250"/>
      <c r="H220" s="253">
        <v>1070.239</v>
      </c>
      <c r="I220" s="254"/>
      <c r="J220" s="250"/>
      <c r="K220" s="250"/>
      <c r="L220" s="255"/>
      <c r="M220" s="256"/>
      <c r="N220" s="257"/>
      <c r="O220" s="257"/>
      <c r="P220" s="257"/>
      <c r="Q220" s="257"/>
      <c r="R220" s="257"/>
      <c r="S220" s="257"/>
      <c r="T220" s="258"/>
      <c r="U220" s="13"/>
      <c r="V220" s="13"/>
      <c r="W220" s="13"/>
      <c r="X220" s="13"/>
      <c r="Y220" s="13"/>
      <c r="Z220" s="13"/>
      <c r="AA220" s="13"/>
      <c r="AB220" s="13"/>
      <c r="AC220" s="13"/>
      <c r="AD220" s="13"/>
      <c r="AE220" s="13"/>
      <c r="AT220" s="259" t="s">
        <v>259</v>
      </c>
      <c r="AU220" s="259" t="s">
        <v>88</v>
      </c>
      <c r="AV220" s="13" t="s">
        <v>88</v>
      </c>
      <c r="AW220" s="13" t="s">
        <v>36</v>
      </c>
      <c r="AX220" s="13" t="s">
        <v>80</v>
      </c>
      <c r="AY220" s="259" t="s">
        <v>241</v>
      </c>
    </row>
    <row r="221" s="14" customFormat="1">
      <c r="A221" s="14"/>
      <c r="B221" s="260"/>
      <c r="C221" s="261"/>
      <c r="D221" s="242" t="s">
        <v>259</v>
      </c>
      <c r="E221" s="262" t="s">
        <v>1</v>
      </c>
      <c r="F221" s="263" t="s">
        <v>261</v>
      </c>
      <c r="G221" s="261"/>
      <c r="H221" s="264">
        <v>1070.239</v>
      </c>
      <c r="I221" s="265"/>
      <c r="J221" s="261"/>
      <c r="K221" s="261"/>
      <c r="L221" s="266"/>
      <c r="M221" s="267"/>
      <c r="N221" s="268"/>
      <c r="O221" s="268"/>
      <c r="P221" s="268"/>
      <c r="Q221" s="268"/>
      <c r="R221" s="268"/>
      <c r="S221" s="268"/>
      <c r="T221" s="269"/>
      <c r="U221" s="14"/>
      <c r="V221" s="14"/>
      <c r="W221" s="14"/>
      <c r="X221" s="14"/>
      <c r="Y221" s="14"/>
      <c r="Z221" s="14"/>
      <c r="AA221" s="14"/>
      <c r="AB221" s="14"/>
      <c r="AC221" s="14"/>
      <c r="AD221" s="14"/>
      <c r="AE221" s="14"/>
      <c r="AT221" s="270" t="s">
        <v>259</v>
      </c>
      <c r="AU221" s="270" t="s">
        <v>88</v>
      </c>
      <c r="AV221" s="14" t="s">
        <v>175</v>
      </c>
      <c r="AW221" s="14" t="s">
        <v>36</v>
      </c>
      <c r="AX221" s="14" t="s">
        <v>14</v>
      </c>
      <c r="AY221" s="270" t="s">
        <v>241</v>
      </c>
    </row>
    <row r="222" s="2" customFormat="1" ht="24.15" customHeight="1">
      <c r="A222" s="39"/>
      <c r="B222" s="40"/>
      <c r="C222" s="229" t="s">
        <v>8</v>
      </c>
      <c r="D222" s="229" t="s">
        <v>243</v>
      </c>
      <c r="E222" s="230" t="s">
        <v>619</v>
      </c>
      <c r="F222" s="231" t="s">
        <v>620</v>
      </c>
      <c r="G222" s="232" t="s">
        <v>255</v>
      </c>
      <c r="H222" s="233">
        <v>283.29899999999998</v>
      </c>
      <c r="I222" s="234"/>
      <c r="J222" s="235">
        <f>ROUND(I222*H222,2)</f>
        <v>0</v>
      </c>
      <c r="K222" s="231" t="s">
        <v>247</v>
      </c>
      <c r="L222" s="45"/>
      <c r="M222" s="236" t="s">
        <v>1</v>
      </c>
      <c r="N222" s="237" t="s">
        <v>45</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175</v>
      </c>
      <c r="AT222" s="240" t="s">
        <v>243</v>
      </c>
      <c r="AU222" s="240" t="s">
        <v>88</v>
      </c>
      <c r="AY222" s="18" t="s">
        <v>241</v>
      </c>
      <c r="BE222" s="241">
        <f>IF(N222="základní",J222,0)</f>
        <v>0</v>
      </c>
      <c r="BF222" s="241">
        <f>IF(N222="snížená",J222,0)</f>
        <v>0</v>
      </c>
      <c r="BG222" s="241">
        <f>IF(N222="zákl. přenesená",J222,0)</f>
        <v>0</v>
      </c>
      <c r="BH222" s="241">
        <f>IF(N222="sníž. přenesená",J222,0)</f>
        <v>0</v>
      </c>
      <c r="BI222" s="241">
        <f>IF(N222="nulová",J222,0)</f>
        <v>0</v>
      </c>
      <c r="BJ222" s="18" t="s">
        <v>14</v>
      </c>
      <c r="BK222" s="241">
        <f>ROUND(I222*H222,2)</f>
        <v>0</v>
      </c>
      <c r="BL222" s="18" t="s">
        <v>175</v>
      </c>
      <c r="BM222" s="240" t="s">
        <v>621</v>
      </c>
    </row>
    <row r="223" s="2" customFormat="1">
      <c r="A223" s="39"/>
      <c r="B223" s="40"/>
      <c r="C223" s="41"/>
      <c r="D223" s="242" t="s">
        <v>249</v>
      </c>
      <c r="E223" s="41"/>
      <c r="F223" s="243" t="s">
        <v>622</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249</v>
      </c>
      <c r="AU223" s="18" t="s">
        <v>88</v>
      </c>
    </row>
    <row r="224" s="2" customFormat="1">
      <c r="A224" s="39"/>
      <c r="B224" s="40"/>
      <c r="C224" s="41"/>
      <c r="D224" s="247" t="s">
        <v>251</v>
      </c>
      <c r="E224" s="41"/>
      <c r="F224" s="248" t="s">
        <v>623</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251</v>
      </c>
      <c r="AU224" s="18" t="s">
        <v>88</v>
      </c>
    </row>
    <row r="225" s="13" customFormat="1">
      <c r="A225" s="13"/>
      <c r="B225" s="249"/>
      <c r="C225" s="250"/>
      <c r="D225" s="242" t="s">
        <v>259</v>
      </c>
      <c r="E225" s="251" t="s">
        <v>1</v>
      </c>
      <c r="F225" s="252" t="s">
        <v>431</v>
      </c>
      <c r="G225" s="250"/>
      <c r="H225" s="253">
        <v>283.29899999999998</v>
      </c>
      <c r="I225" s="254"/>
      <c r="J225" s="250"/>
      <c r="K225" s="250"/>
      <c r="L225" s="255"/>
      <c r="M225" s="256"/>
      <c r="N225" s="257"/>
      <c r="O225" s="257"/>
      <c r="P225" s="257"/>
      <c r="Q225" s="257"/>
      <c r="R225" s="257"/>
      <c r="S225" s="257"/>
      <c r="T225" s="258"/>
      <c r="U225" s="13"/>
      <c r="V225" s="13"/>
      <c r="W225" s="13"/>
      <c r="X225" s="13"/>
      <c r="Y225" s="13"/>
      <c r="Z225" s="13"/>
      <c r="AA225" s="13"/>
      <c r="AB225" s="13"/>
      <c r="AC225" s="13"/>
      <c r="AD225" s="13"/>
      <c r="AE225" s="13"/>
      <c r="AT225" s="259" t="s">
        <v>259</v>
      </c>
      <c r="AU225" s="259" t="s">
        <v>88</v>
      </c>
      <c r="AV225" s="13" t="s">
        <v>88</v>
      </c>
      <c r="AW225" s="13" t="s">
        <v>36</v>
      </c>
      <c r="AX225" s="13" t="s">
        <v>80</v>
      </c>
      <c r="AY225" s="259" t="s">
        <v>241</v>
      </c>
    </row>
    <row r="226" s="14" customFormat="1">
      <c r="A226" s="14"/>
      <c r="B226" s="260"/>
      <c r="C226" s="261"/>
      <c r="D226" s="242" t="s">
        <v>259</v>
      </c>
      <c r="E226" s="262" t="s">
        <v>1</v>
      </c>
      <c r="F226" s="263" t="s">
        <v>261</v>
      </c>
      <c r="G226" s="261"/>
      <c r="H226" s="264">
        <v>283.29899999999998</v>
      </c>
      <c r="I226" s="265"/>
      <c r="J226" s="261"/>
      <c r="K226" s="261"/>
      <c r="L226" s="266"/>
      <c r="M226" s="267"/>
      <c r="N226" s="268"/>
      <c r="O226" s="268"/>
      <c r="P226" s="268"/>
      <c r="Q226" s="268"/>
      <c r="R226" s="268"/>
      <c r="S226" s="268"/>
      <c r="T226" s="269"/>
      <c r="U226" s="14"/>
      <c r="V226" s="14"/>
      <c r="W226" s="14"/>
      <c r="X226" s="14"/>
      <c r="Y226" s="14"/>
      <c r="Z226" s="14"/>
      <c r="AA226" s="14"/>
      <c r="AB226" s="14"/>
      <c r="AC226" s="14"/>
      <c r="AD226" s="14"/>
      <c r="AE226" s="14"/>
      <c r="AT226" s="270" t="s">
        <v>259</v>
      </c>
      <c r="AU226" s="270" t="s">
        <v>88</v>
      </c>
      <c r="AV226" s="14" t="s">
        <v>175</v>
      </c>
      <c r="AW226" s="14" t="s">
        <v>36</v>
      </c>
      <c r="AX226" s="14" t="s">
        <v>14</v>
      </c>
      <c r="AY226" s="270" t="s">
        <v>241</v>
      </c>
    </row>
    <row r="227" s="2" customFormat="1" ht="24.15" customHeight="1">
      <c r="A227" s="39"/>
      <c r="B227" s="40"/>
      <c r="C227" s="229" t="s">
        <v>344</v>
      </c>
      <c r="D227" s="229" t="s">
        <v>243</v>
      </c>
      <c r="E227" s="230" t="s">
        <v>624</v>
      </c>
      <c r="F227" s="231" t="s">
        <v>625</v>
      </c>
      <c r="G227" s="232" t="s">
        <v>255</v>
      </c>
      <c r="H227" s="233">
        <v>46.487000000000002</v>
      </c>
      <c r="I227" s="234"/>
      <c r="J227" s="235">
        <f>ROUND(I227*H227,2)</f>
        <v>0</v>
      </c>
      <c r="K227" s="231" t="s">
        <v>247</v>
      </c>
      <c r="L227" s="45"/>
      <c r="M227" s="236" t="s">
        <v>1</v>
      </c>
      <c r="N227" s="237" t="s">
        <v>45</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175</v>
      </c>
      <c r="AT227" s="240" t="s">
        <v>243</v>
      </c>
      <c r="AU227" s="240" t="s">
        <v>88</v>
      </c>
      <c r="AY227" s="18" t="s">
        <v>241</v>
      </c>
      <c r="BE227" s="241">
        <f>IF(N227="základní",J227,0)</f>
        <v>0</v>
      </c>
      <c r="BF227" s="241">
        <f>IF(N227="snížená",J227,0)</f>
        <v>0</v>
      </c>
      <c r="BG227" s="241">
        <f>IF(N227="zákl. přenesená",J227,0)</f>
        <v>0</v>
      </c>
      <c r="BH227" s="241">
        <f>IF(N227="sníž. přenesená",J227,0)</f>
        <v>0</v>
      </c>
      <c r="BI227" s="241">
        <f>IF(N227="nulová",J227,0)</f>
        <v>0</v>
      </c>
      <c r="BJ227" s="18" t="s">
        <v>14</v>
      </c>
      <c r="BK227" s="241">
        <f>ROUND(I227*H227,2)</f>
        <v>0</v>
      </c>
      <c r="BL227" s="18" t="s">
        <v>175</v>
      </c>
      <c r="BM227" s="240" t="s">
        <v>626</v>
      </c>
    </row>
    <row r="228" s="2" customFormat="1">
      <c r="A228" s="39"/>
      <c r="B228" s="40"/>
      <c r="C228" s="41"/>
      <c r="D228" s="242" t="s">
        <v>249</v>
      </c>
      <c r="E228" s="41"/>
      <c r="F228" s="243" t="s">
        <v>627</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249</v>
      </c>
      <c r="AU228" s="18" t="s">
        <v>88</v>
      </c>
    </row>
    <row r="229" s="2" customFormat="1">
      <c r="A229" s="39"/>
      <c r="B229" s="40"/>
      <c r="C229" s="41"/>
      <c r="D229" s="247" t="s">
        <v>251</v>
      </c>
      <c r="E229" s="41"/>
      <c r="F229" s="248" t="s">
        <v>628</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251</v>
      </c>
      <c r="AU229" s="18" t="s">
        <v>88</v>
      </c>
    </row>
    <row r="230" s="13" customFormat="1">
      <c r="A230" s="13"/>
      <c r="B230" s="249"/>
      <c r="C230" s="250"/>
      <c r="D230" s="242" t="s">
        <v>259</v>
      </c>
      <c r="E230" s="251" t="s">
        <v>1</v>
      </c>
      <c r="F230" s="252" t="s">
        <v>443</v>
      </c>
      <c r="G230" s="250"/>
      <c r="H230" s="253">
        <v>46.487000000000002</v>
      </c>
      <c r="I230" s="254"/>
      <c r="J230" s="250"/>
      <c r="K230" s="250"/>
      <c r="L230" s="255"/>
      <c r="M230" s="256"/>
      <c r="N230" s="257"/>
      <c r="O230" s="257"/>
      <c r="P230" s="257"/>
      <c r="Q230" s="257"/>
      <c r="R230" s="257"/>
      <c r="S230" s="257"/>
      <c r="T230" s="258"/>
      <c r="U230" s="13"/>
      <c r="V230" s="13"/>
      <c r="W230" s="13"/>
      <c r="X230" s="13"/>
      <c r="Y230" s="13"/>
      <c r="Z230" s="13"/>
      <c r="AA230" s="13"/>
      <c r="AB230" s="13"/>
      <c r="AC230" s="13"/>
      <c r="AD230" s="13"/>
      <c r="AE230" s="13"/>
      <c r="AT230" s="259" t="s">
        <v>259</v>
      </c>
      <c r="AU230" s="259" t="s">
        <v>88</v>
      </c>
      <c r="AV230" s="13" t="s">
        <v>88</v>
      </c>
      <c r="AW230" s="13" t="s">
        <v>36</v>
      </c>
      <c r="AX230" s="13" t="s">
        <v>80</v>
      </c>
      <c r="AY230" s="259" t="s">
        <v>241</v>
      </c>
    </row>
    <row r="231" s="14" customFormat="1">
      <c r="A231" s="14"/>
      <c r="B231" s="260"/>
      <c r="C231" s="261"/>
      <c r="D231" s="242" t="s">
        <v>259</v>
      </c>
      <c r="E231" s="262" t="s">
        <v>1</v>
      </c>
      <c r="F231" s="263" t="s">
        <v>261</v>
      </c>
      <c r="G231" s="261"/>
      <c r="H231" s="264">
        <v>46.487000000000002</v>
      </c>
      <c r="I231" s="265"/>
      <c r="J231" s="261"/>
      <c r="K231" s="261"/>
      <c r="L231" s="266"/>
      <c r="M231" s="267"/>
      <c r="N231" s="268"/>
      <c r="O231" s="268"/>
      <c r="P231" s="268"/>
      <c r="Q231" s="268"/>
      <c r="R231" s="268"/>
      <c r="S231" s="268"/>
      <c r="T231" s="269"/>
      <c r="U231" s="14"/>
      <c r="V231" s="14"/>
      <c r="W231" s="14"/>
      <c r="X231" s="14"/>
      <c r="Y231" s="14"/>
      <c r="Z231" s="14"/>
      <c r="AA231" s="14"/>
      <c r="AB231" s="14"/>
      <c r="AC231" s="14"/>
      <c r="AD231" s="14"/>
      <c r="AE231" s="14"/>
      <c r="AT231" s="270" t="s">
        <v>259</v>
      </c>
      <c r="AU231" s="270" t="s">
        <v>88</v>
      </c>
      <c r="AV231" s="14" t="s">
        <v>175</v>
      </c>
      <c r="AW231" s="14" t="s">
        <v>36</v>
      </c>
      <c r="AX231" s="14" t="s">
        <v>14</v>
      </c>
      <c r="AY231" s="270" t="s">
        <v>241</v>
      </c>
    </row>
    <row r="232" s="2" customFormat="1" ht="33" customHeight="1">
      <c r="A232" s="39"/>
      <c r="B232" s="40"/>
      <c r="C232" s="229" t="s">
        <v>349</v>
      </c>
      <c r="D232" s="229" t="s">
        <v>243</v>
      </c>
      <c r="E232" s="230" t="s">
        <v>629</v>
      </c>
      <c r="F232" s="231" t="s">
        <v>630</v>
      </c>
      <c r="G232" s="232" t="s">
        <v>255</v>
      </c>
      <c r="H232" s="233">
        <v>1605.3589999999999</v>
      </c>
      <c r="I232" s="234"/>
      <c r="J232" s="235">
        <f>ROUND(I232*H232,2)</f>
        <v>0</v>
      </c>
      <c r="K232" s="231" t="s">
        <v>247</v>
      </c>
      <c r="L232" s="45"/>
      <c r="M232" s="236" t="s">
        <v>1</v>
      </c>
      <c r="N232" s="237" t="s">
        <v>45</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175</v>
      </c>
      <c r="AT232" s="240" t="s">
        <v>243</v>
      </c>
      <c r="AU232" s="240" t="s">
        <v>88</v>
      </c>
      <c r="AY232" s="18" t="s">
        <v>241</v>
      </c>
      <c r="BE232" s="241">
        <f>IF(N232="základní",J232,0)</f>
        <v>0</v>
      </c>
      <c r="BF232" s="241">
        <f>IF(N232="snížená",J232,0)</f>
        <v>0</v>
      </c>
      <c r="BG232" s="241">
        <f>IF(N232="zákl. přenesená",J232,0)</f>
        <v>0</v>
      </c>
      <c r="BH232" s="241">
        <f>IF(N232="sníž. přenesená",J232,0)</f>
        <v>0</v>
      </c>
      <c r="BI232" s="241">
        <f>IF(N232="nulová",J232,0)</f>
        <v>0</v>
      </c>
      <c r="BJ232" s="18" t="s">
        <v>14</v>
      </c>
      <c r="BK232" s="241">
        <f>ROUND(I232*H232,2)</f>
        <v>0</v>
      </c>
      <c r="BL232" s="18" t="s">
        <v>175</v>
      </c>
      <c r="BM232" s="240" t="s">
        <v>631</v>
      </c>
    </row>
    <row r="233" s="2" customFormat="1">
      <c r="A233" s="39"/>
      <c r="B233" s="40"/>
      <c r="C233" s="41"/>
      <c r="D233" s="242" t="s">
        <v>249</v>
      </c>
      <c r="E233" s="41"/>
      <c r="F233" s="243" t="s">
        <v>632</v>
      </c>
      <c r="G233" s="41"/>
      <c r="H233" s="41"/>
      <c r="I233" s="244"/>
      <c r="J233" s="41"/>
      <c r="K233" s="41"/>
      <c r="L233" s="45"/>
      <c r="M233" s="245"/>
      <c r="N233" s="246"/>
      <c r="O233" s="92"/>
      <c r="P233" s="92"/>
      <c r="Q233" s="92"/>
      <c r="R233" s="92"/>
      <c r="S233" s="92"/>
      <c r="T233" s="93"/>
      <c r="U233" s="39"/>
      <c r="V233" s="39"/>
      <c r="W233" s="39"/>
      <c r="X233" s="39"/>
      <c r="Y233" s="39"/>
      <c r="Z233" s="39"/>
      <c r="AA233" s="39"/>
      <c r="AB233" s="39"/>
      <c r="AC233" s="39"/>
      <c r="AD233" s="39"/>
      <c r="AE233" s="39"/>
      <c r="AT233" s="18" t="s">
        <v>249</v>
      </c>
      <c r="AU233" s="18" t="s">
        <v>88</v>
      </c>
    </row>
    <row r="234" s="2" customFormat="1">
      <c r="A234" s="39"/>
      <c r="B234" s="40"/>
      <c r="C234" s="41"/>
      <c r="D234" s="247" t="s">
        <v>251</v>
      </c>
      <c r="E234" s="41"/>
      <c r="F234" s="248" t="s">
        <v>633</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251</v>
      </c>
      <c r="AU234" s="18" t="s">
        <v>88</v>
      </c>
    </row>
    <row r="235" s="13" customFormat="1">
      <c r="A235" s="13"/>
      <c r="B235" s="249"/>
      <c r="C235" s="250"/>
      <c r="D235" s="242" t="s">
        <v>259</v>
      </c>
      <c r="E235" s="251" t="s">
        <v>1</v>
      </c>
      <c r="F235" s="252" t="s">
        <v>434</v>
      </c>
      <c r="G235" s="250"/>
      <c r="H235" s="253">
        <v>1605.3589999999999</v>
      </c>
      <c r="I235" s="254"/>
      <c r="J235" s="250"/>
      <c r="K235" s="250"/>
      <c r="L235" s="255"/>
      <c r="M235" s="256"/>
      <c r="N235" s="257"/>
      <c r="O235" s="257"/>
      <c r="P235" s="257"/>
      <c r="Q235" s="257"/>
      <c r="R235" s="257"/>
      <c r="S235" s="257"/>
      <c r="T235" s="258"/>
      <c r="U235" s="13"/>
      <c r="V235" s="13"/>
      <c r="W235" s="13"/>
      <c r="X235" s="13"/>
      <c r="Y235" s="13"/>
      <c r="Z235" s="13"/>
      <c r="AA235" s="13"/>
      <c r="AB235" s="13"/>
      <c r="AC235" s="13"/>
      <c r="AD235" s="13"/>
      <c r="AE235" s="13"/>
      <c r="AT235" s="259" t="s">
        <v>259</v>
      </c>
      <c r="AU235" s="259" t="s">
        <v>88</v>
      </c>
      <c r="AV235" s="13" t="s">
        <v>88</v>
      </c>
      <c r="AW235" s="13" t="s">
        <v>36</v>
      </c>
      <c r="AX235" s="13" t="s">
        <v>80</v>
      </c>
      <c r="AY235" s="259" t="s">
        <v>241</v>
      </c>
    </row>
    <row r="236" s="14" customFormat="1">
      <c r="A236" s="14"/>
      <c r="B236" s="260"/>
      <c r="C236" s="261"/>
      <c r="D236" s="242" t="s">
        <v>259</v>
      </c>
      <c r="E236" s="262" t="s">
        <v>1</v>
      </c>
      <c r="F236" s="263" t="s">
        <v>261</v>
      </c>
      <c r="G236" s="261"/>
      <c r="H236" s="264">
        <v>1605.3589999999999</v>
      </c>
      <c r="I236" s="265"/>
      <c r="J236" s="261"/>
      <c r="K236" s="261"/>
      <c r="L236" s="266"/>
      <c r="M236" s="267"/>
      <c r="N236" s="268"/>
      <c r="O236" s="268"/>
      <c r="P236" s="268"/>
      <c r="Q236" s="268"/>
      <c r="R236" s="268"/>
      <c r="S236" s="268"/>
      <c r="T236" s="269"/>
      <c r="U236" s="14"/>
      <c r="V236" s="14"/>
      <c r="W236" s="14"/>
      <c r="X236" s="14"/>
      <c r="Y236" s="14"/>
      <c r="Z236" s="14"/>
      <c r="AA236" s="14"/>
      <c r="AB236" s="14"/>
      <c r="AC236" s="14"/>
      <c r="AD236" s="14"/>
      <c r="AE236" s="14"/>
      <c r="AT236" s="270" t="s">
        <v>259</v>
      </c>
      <c r="AU236" s="270" t="s">
        <v>88</v>
      </c>
      <c r="AV236" s="14" t="s">
        <v>175</v>
      </c>
      <c r="AW236" s="14" t="s">
        <v>36</v>
      </c>
      <c r="AX236" s="14" t="s">
        <v>14</v>
      </c>
      <c r="AY236" s="270" t="s">
        <v>241</v>
      </c>
    </row>
    <row r="237" s="2" customFormat="1" ht="24.15" customHeight="1">
      <c r="A237" s="39"/>
      <c r="B237" s="40"/>
      <c r="C237" s="229" t="s">
        <v>354</v>
      </c>
      <c r="D237" s="229" t="s">
        <v>243</v>
      </c>
      <c r="E237" s="230" t="s">
        <v>634</v>
      </c>
      <c r="F237" s="231" t="s">
        <v>635</v>
      </c>
      <c r="G237" s="232" t="s">
        <v>255</v>
      </c>
      <c r="H237" s="233">
        <v>668.89999999999998</v>
      </c>
      <c r="I237" s="234"/>
      <c r="J237" s="235">
        <f>ROUND(I237*H237,2)</f>
        <v>0</v>
      </c>
      <c r="K237" s="231" t="s">
        <v>247</v>
      </c>
      <c r="L237" s="45"/>
      <c r="M237" s="236" t="s">
        <v>1</v>
      </c>
      <c r="N237" s="237" t="s">
        <v>45</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175</v>
      </c>
      <c r="AT237" s="240" t="s">
        <v>243</v>
      </c>
      <c r="AU237" s="240" t="s">
        <v>88</v>
      </c>
      <c r="AY237" s="18" t="s">
        <v>241</v>
      </c>
      <c r="BE237" s="241">
        <f>IF(N237="základní",J237,0)</f>
        <v>0</v>
      </c>
      <c r="BF237" s="241">
        <f>IF(N237="snížená",J237,0)</f>
        <v>0</v>
      </c>
      <c r="BG237" s="241">
        <f>IF(N237="zákl. přenesená",J237,0)</f>
        <v>0</v>
      </c>
      <c r="BH237" s="241">
        <f>IF(N237="sníž. přenesená",J237,0)</f>
        <v>0</v>
      </c>
      <c r="BI237" s="241">
        <f>IF(N237="nulová",J237,0)</f>
        <v>0</v>
      </c>
      <c r="BJ237" s="18" t="s">
        <v>14</v>
      </c>
      <c r="BK237" s="241">
        <f>ROUND(I237*H237,2)</f>
        <v>0</v>
      </c>
      <c r="BL237" s="18" t="s">
        <v>175</v>
      </c>
      <c r="BM237" s="240" t="s">
        <v>636</v>
      </c>
    </row>
    <row r="238" s="2" customFormat="1">
      <c r="A238" s="39"/>
      <c r="B238" s="40"/>
      <c r="C238" s="41"/>
      <c r="D238" s="242" t="s">
        <v>249</v>
      </c>
      <c r="E238" s="41"/>
      <c r="F238" s="243" t="s">
        <v>637</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249</v>
      </c>
      <c r="AU238" s="18" t="s">
        <v>88</v>
      </c>
    </row>
    <row r="239" s="2" customFormat="1">
      <c r="A239" s="39"/>
      <c r="B239" s="40"/>
      <c r="C239" s="41"/>
      <c r="D239" s="247" t="s">
        <v>251</v>
      </c>
      <c r="E239" s="41"/>
      <c r="F239" s="248" t="s">
        <v>638</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251</v>
      </c>
      <c r="AU239" s="18" t="s">
        <v>88</v>
      </c>
    </row>
    <row r="240" s="13" customFormat="1">
      <c r="A240" s="13"/>
      <c r="B240" s="249"/>
      <c r="C240" s="250"/>
      <c r="D240" s="242" t="s">
        <v>259</v>
      </c>
      <c r="E240" s="251" t="s">
        <v>474</v>
      </c>
      <c r="F240" s="252" t="s">
        <v>639</v>
      </c>
      <c r="G240" s="250"/>
      <c r="H240" s="253">
        <v>2035.5</v>
      </c>
      <c r="I240" s="254"/>
      <c r="J240" s="250"/>
      <c r="K240" s="250"/>
      <c r="L240" s="255"/>
      <c r="M240" s="256"/>
      <c r="N240" s="257"/>
      <c r="O240" s="257"/>
      <c r="P240" s="257"/>
      <c r="Q240" s="257"/>
      <c r="R240" s="257"/>
      <c r="S240" s="257"/>
      <c r="T240" s="258"/>
      <c r="U240" s="13"/>
      <c r="V240" s="13"/>
      <c r="W240" s="13"/>
      <c r="X240" s="13"/>
      <c r="Y240" s="13"/>
      <c r="Z240" s="13"/>
      <c r="AA240" s="13"/>
      <c r="AB240" s="13"/>
      <c r="AC240" s="13"/>
      <c r="AD240" s="13"/>
      <c r="AE240" s="13"/>
      <c r="AT240" s="259" t="s">
        <v>259</v>
      </c>
      <c r="AU240" s="259" t="s">
        <v>88</v>
      </c>
      <c r="AV240" s="13" t="s">
        <v>88</v>
      </c>
      <c r="AW240" s="13" t="s">
        <v>36</v>
      </c>
      <c r="AX240" s="13" t="s">
        <v>80</v>
      </c>
      <c r="AY240" s="259" t="s">
        <v>241</v>
      </c>
    </row>
    <row r="241" s="13" customFormat="1">
      <c r="A241" s="13"/>
      <c r="B241" s="249"/>
      <c r="C241" s="250"/>
      <c r="D241" s="242" t="s">
        <v>259</v>
      </c>
      <c r="E241" s="251" t="s">
        <v>1</v>
      </c>
      <c r="F241" s="252" t="s">
        <v>640</v>
      </c>
      <c r="G241" s="250"/>
      <c r="H241" s="253">
        <v>1.6499999999999999</v>
      </c>
      <c r="I241" s="254"/>
      <c r="J241" s="250"/>
      <c r="K241" s="250"/>
      <c r="L241" s="255"/>
      <c r="M241" s="256"/>
      <c r="N241" s="257"/>
      <c r="O241" s="257"/>
      <c r="P241" s="257"/>
      <c r="Q241" s="257"/>
      <c r="R241" s="257"/>
      <c r="S241" s="257"/>
      <c r="T241" s="258"/>
      <c r="U241" s="13"/>
      <c r="V241" s="13"/>
      <c r="W241" s="13"/>
      <c r="X241" s="13"/>
      <c r="Y241" s="13"/>
      <c r="Z241" s="13"/>
      <c r="AA241" s="13"/>
      <c r="AB241" s="13"/>
      <c r="AC241" s="13"/>
      <c r="AD241" s="13"/>
      <c r="AE241" s="13"/>
      <c r="AT241" s="259" t="s">
        <v>259</v>
      </c>
      <c r="AU241" s="259" t="s">
        <v>88</v>
      </c>
      <c r="AV241" s="13" t="s">
        <v>88</v>
      </c>
      <c r="AW241" s="13" t="s">
        <v>36</v>
      </c>
      <c r="AX241" s="13" t="s">
        <v>80</v>
      </c>
      <c r="AY241" s="259" t="s">
        <v>241</v>
      </c>
    </row>
    <row r="242" s="13" customFormat="1">
      <c r="A242" s="13"/>
      <c r="B242" s="249"/>
      <c r="C242" s="250"/>
      <c r="D242" s="242" t="s">
        <v>259</v>
      </c>
      <c r="E242" s="251" t="s">
        <v>477</v>
      </c>
      <c r="F242" s="252" t="s">
        <v>641</v>
      </c>
      <c r="G242" s="250"/>
      <c r="H242" s="253">
        <v>1</v>
      </c>
      <c r="I242" s="254"/>
      <c r="J242" s="250"/>
      <c r="K242" s="250"/>
      <c r="L242" s="255"/>
      <c r="M242" s="256"/>
      <c r="N242" s="257"/>
      <c r="O242" s="257"/>
      <c r="P242" s="257"/>
      <c r="Q242" s="257"/>
      <c r="R242" s="257"/>
      <c r="S242" s="257"/>
      <c r="T242" s="258"/>
      <c r="U242" s="13"/>
      <c r="V242" s="13"/>
      <c r="W242" s="13"/>
      <c r="X242" s="13"/>
      <c r="Y242" s="13"/>
      <c r="Z242" s="13"/>
      <c r="AA242" s="13"/>
      <c r="AB242" s="13"/>
      <c r="AC242" s="13"/>
      <c r="AD242" s="13"/>
      <c r="AE242" s="13"/>
      <c r="AT242" s="259" t="s">
        <v>259</v>
      </c>
      <c r="AU242" s="259" t="s">
        <v>88</v>
      </c>
      <c r="AV242" s="13" t="s">
        <v>88</v>
      </c>
      <c r="AW242" s="13" t="s">
        <v>36</v>
      </c>
      <c r="AX242" s="13" t="s">
        <v>80</v>
      </c>
      <c r="AY242" s="259" t="s">
        <v>241</v>
      </c>
    </row>
    <row r="243" s="13" customFormat="1">
      <c r="A243" s="13"/>
      <c r="B243" s="249"/>
      <c r="C243" s="250"/>
      <c r="D243" s="242" t="s">
        <v>259</v>
      </c>
      <c r="E243" s="251" t="s">
        <v>504</v>
      </c>
      <c r="F243" s="252" t="s">
        <v>642</v>
      </c>
      <c r="G243" s="250"/>
      <c r="H243" s="253">
        <v>0.59999999999999998</v>
      </c>
      <c r="I243" s="254"/>
      <c r="J243" s="250"/>
      <c r="K243" s="250"/>
      <c r="L243" s="255"/>
      <c r="M243" s="256"/>
      <c r="N243" s="257"/>
      <c r="O243" s="257"/>
      <c r="P243" s="257"/>
      <c r="Q243" s="257"/>
      <c r="R243" s="257"/>
      <c r="S243" s="257"/>
      <c r="T243" s="258"/>
      <c r="U243" s="13"/>
      <c r="V243" s="13"/>
      <c r="W243" s="13"/>
      <c r="X243" s="13"/>
      <c r="Y243" s="13"/>
      <c r="Z243" s="13"/>
      <c r="AA243" s="13"/>
      <c r="AB243" s="13"/>
      <c r="AC243" s="13"/>
      <c r="AD243" s="13"/>
      <c r="AE243" s="13"/>
      <c r="AT243" s="259" t="s">
        <v>259</v>
      </c>
      <c r="AU243" s="259" t="s">
        <v>88</v>
      </c>
      <c r="AV243" s="13" t="s">
        <v>88</v>
      </c>
      <c r="AW243" s="13" t="s">
        <v>36</v>
      </c>
      <c r="AX243" s="13" t="s">
        <v>80</v>
      </c>
      <c r="AY243" s="259" t="s">
        <v>241</v>
      </c>
    </row>
    <row r="244" s="13" customFormat="1">
      <c r="A244" s="13"/>
      <c r="B244" s="249"/>
      <c r="C244" s="250"/>
      <c r="D244" s="242" t="s">
        <v>259</v>
      </c>
      <c r="E244" s="251" t="s">
        <v>498</v>
      </c>
      <c r="F244" s="252" t="s">
        <v>643</v>
      </c>
      <c r="G244" s="250"/>
      <c r="H244" s="253">
        <v>0.28999999999999998</v>
      </c>
      <c r="I244" s="254"/>
      <c r="J244" s="250"/>
      <c r="K244" s="250"/>
      <c r="L244" s="255"/>
      <c r="M244" s="256"/>
      <c r="N244" s="257"/>
      <c r="O244" s="257"/>
      <c r="P244" s="257"/>
      <c r="Q244" s="257"/>
      <c r="R244" s="257"/>
      <c r="S244" s="257"/>
      <c r="T244" s="258"/>
      <c r="U244" s="13"/>
      <c r="V244" s="13"/>
      <c r="W244" s="13"/>
      <c r="X244" s="13"/>
      <c r="Y244" s="13"/>
      <c r="Z244" s="13"/>
      <c r="AA244" s="13"/>
      <c r="AB244" s="13"/>
      <c r="AC244" s="13"/>
      <c r="AD244" s="13"/>
      <c r="AE244" s="13"/>
      <c r="AT244" s="259" t="s">
        <v>259</v>
      </c>
      <c r="AU244" s="259" t="s">
        <v>88</v>
      </c>
      <c r="AV244" s="13" t="s">
        <v>88</v>
      </c>
      <c r="AW244" s="13" t="s">
        <v>36</v>
      </c>
      <c r="AX244" s="13" t="s">
        <v>80</v>
      </c>
      <c r="AY244" s="259" t="s">
        <v>241</v>
      </c>
    </row>
    <row r="245" s="13" customFormat="1">
      <c r="A245" s="13"/>
      <c r="B245" s="249"/>
      <c r="C245" s="250"/>
      <c r="D245" s="242" t="s">
        <v>259</v>
      </c>
      <c r="E245" s="251" t="s">
        <v>501</v>
      </c>
      <c r="F245" s="252" t="s">
        <v>644</v>
      </c>
      <c r="G245" s="250"/>
      <c r="H245" s="253">
        <v>0.29999999999999999</v>
      </c>
      <c r="I245" s="254"/>
      <c r="J245" s="250"/>
      <c r="K245" s="250"/>
      <c r="L245" s="255"/>
      <c r="M245" s="256"/>
      <c r="N245" s="257"/>
      <c r="O245" s="257"/>
      <c r="P245" s="257"/>
      <c r="Q245" s="257"/>
      <c r="R245" s="257"/>
      <c r="S245" s="257"/>
      <c r="T245" s="258"/>
      <c r="U245" s="13"/>
      <c r="V245" s="13"/>
      <c r="W245" s="13"/>
      <c r="X245" s="13"/>
      <c r="Y245" s="13"/>
      <c r="Z245" s="13"/>
      <c r="AA245" s="13"/>
      <c r="AB245" s="13"/>
      <c r="AC245" s="13"/>
      <c r="AD245" s="13"/>
      <c r="AE245" s="13"/>
      <c r="AT245" s="259" t="s">
        <v>259</v>
      </c>
      <c r="AU245" s="259" t="s">
        <v>88</v>
      </c>
      <c r="AV245" s="13" t="s">
        <v>88</v>
      </c>
      <c r="AW245" s="13" t="s">
        <v>36</v>
      </c>
      <c r="AX245" s="13" t="s">
        <v>80</v>
      </c>
      <c r="AY245" s="259" t="s">
        <v>241</v>
      </c>
    </row>
    <row r="246" s="13" customFormat="1">
      <c r="A246" s="13"/>
      <c r="B246" s="249"/>
      <c r="C246" s="250"/>
      <c r="D246" s="242" t="s">
        <v>259</v>
      </c>
      <c r="E246" s="251" t="s">
        <v>510</v>
      </c>
      <c r="F246" s="252" t="s">
        <v>645</v>
      </c>
      <c r="G246" s="250"/>
      <c r="H246" s="253">
        <v>0.14999999999999999</v>
      </c>
      <c r="I246" s="254"/>
      <c r="J246" s="250"/>
      <c r="K246" s="250"/>
      <c r="L246" s="255"/>
      <c r="M246" s="256"/>
      <c r="N246" s="257"/>
      <c r="O246" s="257"/>
      <c r="P246" s="257"/>
      <c r="Q246" s="257"/>
      <c r="R246" s="257"/>
      <c r="S246" s="257"/>
      <c r="T246" s="258"/>
      <c r="U246" s="13"/>
      <c r="V246" s="13"/>
      <c r="W246" s="13"/>
      <c r="X246" s="13"/>
      <c r="Y246" s="13"/>
      <c r="Z246" s="13"/>
      <c r="AA246" s="13"/>
      <c r="AB246" s="13"/>
      <c r="AC246" s="13"/>
      <c r="AD246" s="13"/>
      <c r="AE246" s="13"/>
      <c r="AT246" s="259" t="s">
        <v>259</v>
      </c>
      <c r="AU246" s="259" t="s">
        <v>88</v>
      </c>
      <c r="AV246" s="13" t="s">
        <v>88</v>
      </c>
      <c r="AW246" s="13" t="s">
        <v>36</v>
      </c>
      <c r="AX246" s="13" t="s">
        <v>80</v>
      </c>
      <c r="AY246" s="259" t="s">
        <v>241</v>
      </c>
    </row>
    <row r="247" s="13" customFormat="1">
      <c r="A247" s="13"/>
      <c r="B247" s="249"/>
      <c r="C247" s="250"/>
      <c r="D247" s="242" t="s">
        <v>259</v>
      </c>
      <c r="E247" s="251" t="s">
        <v>507</v>
      </c>
      <c r="F247" s="252" t="s">
        <v>646</v>
      </c>
      <c r="G247" s="250"/>
      <c r="H247" s="253">
        <v>0.10000000000000001</v>
      </c>
      <c r="I247" s="254"/>
      <c r="J247" s="250"/>
      <c r="K247" s="250"/>
      <c r="L247" s="255"/>
      <c r="M247" s="256"/>
      <c r="N247" s="257"/>
      <c r="O247" s="257"/>
      <c r="P247" s="257"/>
      <c r="Q247" s="257"/>
      <c r="R247" s="257"/>
      <c r="S247" s="257"/>
      <c r="T247" s="258"/>
      <c r="U247" s="13"/>
      <c r="V247" s="13"/>
      <c r="W247" s="13"/>
      <c r="X247" s="13"/>
      <c r="Y247" s="13"/>
      <c r="Z247" s="13"/>
      <c r="AA247" s="13"/>
      <c r="AB247" s="13"/>
      <c r="AC247" s="13"/>
      <c r="AD247" s="13"/>
      <c r="AE247" s="13"/>
      <c r="AT247" s="259" t="s">
        <v>259</v>
      </c>
      <c r="AU247" s="259" t="s">
        <v>88</v>
      </c>
      <c r="AV247" s="13" t="s">
        <v>88</v>
      </c>
      <c r="AW247" s="13" t="s">
        <v>36</v>
      </c>
      <c r="AX247" s="13" t="s">
        <v>80</v>
      </c>
      <c r="AY247" s="259" t="s">
        <v>241</v>
      </c>
    </row>
    <row r="248" s="14" customFormat="1">
      <c r="A248" s="14"/>
      <c r="B248" s="260"/>
      <c r="C248" s="261"/>
      <c r="D248" s="242" t="s">
        <v>259</v>
      </c>
      <c r="E248" s="262" t="s">
        <v>1</v>
      </c>
      <c r="F248" s="263" t="s">
        <v>261</v>
      </c>
      <c r="G248" s="261"/>
      <c r="H248" s="264">
        <v>2039.5899999999999</v>
      </c>
      <c r="I248" s="265"/>
      <c r="J248" s="261"/>
      <c r="K248" s="261"/>
      <c r="L248" s="266"/>
      <c r="M248" s="267"/>
      <c r="N248" s="268"/>
      <c r="O248" s="268"/>
      <c r="P248" s="268"/>
      <c r="Q248" s="268"/>
      <c r="R248" s="268"/>
      <c r="S248" s="268"/>
      <c r="T248" s="269"/>
      <c r="U248" s="14"/>
      <c r="V248" s="14"/>
      <c r="W248" s="14"/>
      <c r="X248" s="14"/>
      <c r="Y248" s="14"/>
      <c r="Z248" s="14"/>
      <c r="AA248" s="14"/>
      <c r="AB248" s="14"/>
      <c r="AC248" s="14"/>
      <c r="AD248" s="14"/>
      <c r="AE248" s="14"/>
      <c r="AT248" s="270" t="s">
        <v>259</v>
      </c>
      <c r="AU248" s="270" t="s">
        <v>88</v>
      </c>
      <c r="AV248" s="14" t="s">
        <v>175</v>
      </c>
      <c r="AW248" s="14" t="s">
        <v>36</v>
      </c>
      <c r="AX248" s="14" t="s">
        <v>80</v>
      </c>
      <c r="AY248" s="270" t="s">
        <v>241</v>
      </c>
    </row>
    <row r="249" s="15" customFormat="1">
      <c r="A249" s="15"/>
      <c r="B249" s="271"/>
      <c r="C249" s="272"/>
      <c r="D249" s="242" t="s">
        <v>259</v>
      </c>
      <c r="E249" s="273" t="s">
        <v>1</v>
      </c>
      <c r="F249" s="274" t="s">
        <v>242</v>
      </c>
      <c r="G249" s="272"/>
      <c r="H249" s="273" t="s">
        <v>1</v>
      </c>
      <c r="I249" s="275"/>
      <c r="J249" s="272"/>
      <c r="K249" s="272"/>
      <c r="L249" s="276"/>
      <c r="M249" s="277"/>
      <c r="N249" s="278"/>
      <c r="O249" s="278"/>
      <c r="P249" s="278"/>
      <c r="Q249" s="278"/>
      <c r="R249" s="278"/>
      <c r="S249" s="278"/>
      <c r="T249" s="279"/>
      <c r="U249" s="15"/>
      <c r="V249" s="15"/>
      <c r="W249" s="15"/>
      <c r="X249" s="15"/>
      <c r="Y249" s="15"/>
      <c r="Z249" s="15"/>
      <c r="AA249" s="15"/>
      <c r="AB249" s="15"/>
      <c r="AC249" s="15"/>
      <c r="AD249" s="15"/>
      <c r="AE249" s="15"/>
      <c r="AT249" s="280" t="s">
        <v>259</v>
      </c>
      <c r="AU249" s="280" t="s">
        <v>88</v>
      </c>
      <c r="AV249" s="15" t="s">
        <v>14</v>
      </c>
      <c r="AW249" s="15" t="s">
        <v>36</v>
      </c>
      <c r="AX249" s="15" t="s">
        <v>80</v>
      </c>
      <c r="AY249" s="280" t="s">
        <v>241</v>
      </c>
    </row>
    <row r="250" s="13" customFormat="1">
      <c r="A250" s="13"/>
      <c r="B250" s="249"/>
      <c r="C250" s="250"/>
      <c r="D250" s="242" t="s">
        <v>259</v>
      </c>
      <c r="E250" s="251" t="s">
        <v>1</v>
      </c>
      <c r="F250" s="252" t="s">
        <v>647</v>
      </c>
      <c r="G250" s="250"/>
      <c r="H250" s="253">
        <v>3562.125</v>
      </c>
      <c r="I250" s="254"/>
      <c r="J250" s="250"/>
      <c r="K250" s="250"/>
      <c r="L250" s="255"/>
      <c r="M250" s="256"/>
      <c r="N250" s="257"/>
      <c r="O250" s="257"/>
      <c r="P250" s="257"/>
      <c r="Q250" s="257"/>
      <c r="R250" s="257"/>
      <c r="S250" s="257"/>
      <c r="T250" s="258"/>
      <c r="U250" s="13"/>
      <c r="V250" s="13"/>
      <c r="W250" s="13"/>
      <c r="X250" s="13"/>
      <c r="Y250" s="13"/>
      <c r="Z250" s="13"/>
      <c r="AA250" s="13"/>
      <c r="AB250" s="13"/>
      <c r="AC250" s="13"/>
      <c r="AD250" s="13"/>
      <c r="AE250" s="13"/>
      <c r="AT250" s="259" t="s">
        <v>259</v>
      </c>
      <c r="AU250" s="259" t="s">
        <v>88</v>
      </c>
      <c r="AV250" s="13" t="s">
        <v>88</v>
      </c>
      <c r="AW250" s="13" t="s">
        <v>36</v>
      </c>
      <c r="AX250" s="13" t="s">
        <v>80</v>
      </c>
      <c r="AY250" s="259" t="s">
        <v>241</v>
      </c>
    </row>
    <row r="251" s="15" customFormat="1">
      <c r="A251" s="15"/>
      <c r="B251" s="271"/>
      <c r="C251" s="272"/>
      <c r="D251" s="242" t="s">
        <v>259</v>
      </c>
      <c r="E251" s="273" t="s">
        <v>1</v>
      </c>
      <c r="F251" s="274" t="s">
        <v>648</v>
      </c>
      <c r="G251" s="272"/>
      <c r="H251" s="273" t="s">
        <v>1</v>
      </c>
      <c r="I251" s="275"/>
      <c r="J251" s="272"/>
      <c r="K251" s="272"/>
      <c r="L251" s="276"/>
      <c r="M251" s="277"/>
      <c r="N251" s="278"/>
      <c r="O251" s="278"/>
      <c r="P251" s="278"/>
      <c r="Q251" s="278"/>
      <c r="R251" s="278"/>
      <c r="S251" s="278"/>
      <c r="T251" s="279"/>
      <c r="U251" s="15"/>
      <c r="V251" s="15"/>
      <c r="W251" s="15"/>
      <c r="X251" s="15"/>
      <c r="Y251" s="15"/>
      <c r="Z251" s="15"/>
      <c r="AA251" s="15"/>
      <c r="AB251" s="15"/>
      <c r="AC251" s="15"/>
      <c r="AD251" s="15"/>
      <c r="AE251" s="15"/>
      <c r="AT251" s="280" t="s">
        <v>259</v>
      </c>
      <c r="AU251" s="280" t="s">
        <v>88</v>
      </c>
      <c r="AV251" s="15" t="s">
        <v>14</v>
      </c>
      <c r="AW251" s="15" t="s">
        <v>36</v>
      </c>
      <c r="AX251" s="15" t="s">
        <v>80</v>
      </c>
      <c r="AY251" s="280" t="s">
        <v>241</v>
      </c>
    </row>
    <row r="252" s="13" customFormat="1">
      <c r="A252" s="13"/>
      <c r="B252" s="249"/>
      <c r="C252" s="250"/>
      <c r="D252" s="242" t="s">
        <v>259</v>
      </c>
      <c r="E252" s="251" t="s">
        <v>1</v>
      </c>
      <c r="F252" s="252" t="s">
        <v>649</v>
      </c>
      <c r="G252" s="250"/>
      <c r="H252" s="253">
        <v>0</v>
      </c>
      <c r="I252" s="254"/>
      <c r="J252" s="250"/>
      <c r="K252" s="250"/>
      <c r="L252" s="255"/>
      <c r="M252" s="256"/>
      <c r="N252" s="257"/>
      <c r="O252" s="257"/>
      <c r="P252" s="257"/>
      <c r="Q252" s="257"/>
      <c r="R252" s="257"/>
      <c r="S252" s="257"/>
      <c r="T252" s="258"/>
      <c r="U252" s="13"/>
      <c r="V252" s="13"/>
      <c r="W252" s="13"/>
      <c r="X252" s="13"/>
      <c r="Y252" s="13"/>
      <c r="Z252" s="13"/>
      <c r="AA252" s="13"/>
      <c r="AB252" s="13"/>
      <c r="AC252" s="13"/>
      <c r="AD252" s="13"/>
      <c r="AE252" s="13"/>
      <c r="AT252" s="259" t="s">
        <v>259</v>
      </c>
      <c r="AU252" s="259" t="s">
        <v>88</v>
      </c>
      <c r="AV252" s="13" t="s">
        <v>88</v>
      </c>
      <c r="AW252" s="13" t="s">
        <v>36</v>
      </c>
      <c r="AX252" s="13" t="s">
        <v>80</v>
      </c>
      <c r="AY252" s="259" t="s">
        <v>241</v>
      </c>
    </row>
    <row r="253" s="13" customFormat="1">
      <c r="A253" s="13"/>
      <c r="B253" s="249"/>
      <c r="C253" s="250"/>
      <c r="D253" s="242" t="s">
        <v>259</v>
      </c>
      <c r="E253" s="251" t="s">
        <v>1</v>
      </c>
      <c r="F253" s="252" t="s">
        <v>650</v>
      </c>
      <c r="G253" s="250"/>
      <c r="H253" s="253">
        <v>-120.59399999999999</v>
      </c>
      <c r="I253" s="254"/>
      <c r="J253" s="250"/>
      <c r="K253" s="250"/>
      <c r="L253" s="255"/>
      <c r="M253" s="256"/>
      <c r="N253" s="257"/>
      <c r="O253" s="257"/>
      <c r="P253" s="257"/>
      <c r="Q253" s="257"/>
      <c r="R253" s="257"/>
      <c r="S253" s="257"/>
      <c r="T253" s="258"/>
      <c r="U253" s="13"/>
      <c r="V253" s="13"/>
      <c r="W253" s="13"/>
      <c r="X253" s="13"/>
      <c r="Y253" s="13"/>
      <c r="Z253" s="13"/>
      <c r="AA253" s="13"/>
      <c r="AB253" s="13"/>
      <c r="AC253" s="13"/>
      <c r="AD253" s="13"/>
      <c r="AE253" s="13"/>
      <c r="AT253" s="259" t="s">
        <v>259</v>
      </c>
      <c r="AU253" s="259" t="s">
        <v>88</v>
      </c>
      <c r="AV253" s="13" t="s">
        <v>88</v>
      </c>
      <c r="AW253" s="13" t="s">
        <v>36</v>
      </c>
      <c r="AX253" s="13" t="s">
        <v>80</v>
      </c>
      <c r="AY253" s="259" t="s">
        <v>241</v>
      </c>
    </row>
    <row r="254" s="13" customFormat="1">
      <c r="A254" s="13"/>
      <c r="B254" s="249"/>
      <c r="C254" s="250"/>
      <c r="D254" s="242" t="s">
        <v>259</v>
      </c>
      <c r="E254" s="251" t="s">
        <v>1</v>
      </c>
      <c r="F254" s="252" t="s">
        <v>651</v>
      </c>
      <c r="G254" s="250"/>
      <c r="H254" s="253">
        <v>-106.30500000000001</v>
      </c>
      <c r="I254" s="254"/>
      <c r="J254" s="250"/>
      <c r="K254" s="250"/>
      <c r="L254" s="255"/>
      <c r="M254" s="256"/>
      <c r="N254" s="257"/>
      <c r="O254" s="257"/>
      <c r="P254" s="257"/>
      <c r="Q254" s="257"/>
      <c r="R254" s="257"/>
      <c r="S254" s="257"/>
      <c r="T254" s="258"/>
      <c r="U254" s="13"/>
      <c r="V254" s="13"/>
      <c r="W254" s="13"/>
      <c r="X254" s="13"/>
      <c r="Y254" s="13"/>
      <c r="Z254" s="13"/>
      <c r="AA254" s="13"/>
      <c r="AB254" s="13"/>
      <c r="AC254" s="13"/>
      <c r="AD254" s="13"/>
      <c r="AE254" s="13"/>
      <c r="AT254" s="259" t="s">
        <v>259</v>
      </c>
      <c r="AU254" s="259" t="s">
        <v>88</v>
      </c>
      <c r="AV254" s="13" t="s">
        <v>88</v>
      </c>
      <c r="AW254" s="13" t="s">
        <v>36</v>
      </c>
      <c r="AX254" s="13" t="s">
        <v>80</v>
      </c>
      <c r="AY254" s="259" t="s">
        <v>241</v>
      </c>
    </row>
    <row r="255" s="13" customFormat="1">
      <c r="A255" s="13"/>
      <c r="B255" s="249"/>
      <c r="C255" s="250"/>
      <c r="D255" s="242" t="s">
        <v>259</v>
      </c>
      <c r="E255" s="251" t="s">
        <v>1</v>
      </c>
      <c r="F255" s="252" t="s">
        <v>652</v>
      </c>
      <c r="G255" s="250"/>
      <c r="H255" s="253">
        <v>-118.869</v>
      </c>
      <c r="I255" s="254"/>
      <c r="J255" s="250"/>
      <c r="K255" s="250"/>
      <c r="L255" s="255"/>
      <c r="M255" s="256"/>
      <c r="N255" s="257"/>
      <c r="O255" s="257"/>
      <c r="P255" s="257"/>
      <c r="Q255" s="257"/>
      <c r="R255" s="257"/>
      <c r="S255" s="257"/>
      <c r="T255" s="258"/>
      <c r="U255" s="13"/>
      <c r="V255" s="13"/>
      <c r="W255" s="13"/>
      <c r="X255" s="13"/>
      <c r="Y255" s="13"/>
      <c r="Z255" s="13"/>
      <c r="AA255" s="13"/>
      <c r="AB255" s="13"/>
      <c r="AC255" s="13"/>
      <c r="AD255" s="13"/>
      <c r="AE255" s="13"/>
      <c r="AT255" s="259" t="s">
        <v>259</v>
      </c>
      <c r="AU255" s="259" t="s">
        <v>88</v>
      </c>
      <c r="AV255" s="13" t="s">
        <v>88</v>
      </c>
      <c r="AW255" s="13" t="s">
        <v>36</v>
      </c>
      <c r="AX255" s="13" t="s">
        <v>80</v>
      </c>
      <c r="AY255" s="259" t="s">
        <v>241</v>
      </c>
    </row>
    <row r="256" s="13" customFormat="1">
      <c r="A256" s="13"/>
      <c r="B256" s="249"/>
      <c r="C256" s="250"/>
      <c r="D256" s="242" t="s">
        <v>259</v>
      </c>
      <c r="E256" s="251" t="s">
        <v>1</v>
      </c>
      <c r="F256" s="252" t="s">
        <v>653</v>
      </c>
      <c r="G256" s="250"/>
      <c r="H256" s="253">
        <v>-68.593999999999994</v>
      </c>
      <c r="I256" s="254"/>
      <c r="J256" s="250"/>
      <c r="K256" s="250"/>
      <c r="L256" s="255"/>
      <c r="M256" s="256"/>
      <c r="N256" s="257"/>
      <c r="O256" s="257"/>
      <c r="P256" s="257"/>
      <c r="Q256" s="257"/>
      <c r="R256" s="257"/>
      <c r="S256" s="257"/>
      <c r="T256" s="258"/>
      <c r="U256" s="13"/>
      <c r="V256" s="13"/>
      <c r="W256" s="13"/>
      <c r="X256" s="13"/>
      <c r="Y256" s="13"/>
      <c r="Z256" s="13"/>
      <c r="AA256" s="13"/>
      <c r="AB256" s="13"/>
      <c r="AC256" s="13"/>
      <c r="AD256" s="13"/>
      <c r="AE256" s="13"/>
      <c r="AT256" s="259" t="s">
        <v>259</v>
      </c>
      <c r="AU256" s="259" t="s">
        <v>88</v>
      </c>
      <c r="AV256" s="13" t="s">
        <v>88</v>
      </c>
      <c r="AW256" s="13" t="s">
        <v>36</v>
      </c>
      <c r="AX256" s="13" t="s">
        <v>80</v>
      </c>
      <c r="AY256" s="259" t="s">
        <v>241</v>
      </c>
    </row>
    <row r="257" s="15" customFormat="1">
      <c r="A257" s="15"/>
      <c r="B257" s="271"/>
      <c r="C257" s="272"/>
      <c r="D257" s="242" t="s">
        <v>259</v>
      </c>
      <c r="E257" s="273" t="s">
        <v>1</v>
      </c>
      <c r="F257" s="274" t="s">
        <v>654</v>
      </c>
      <c r="G257" s="272"/>
      <c r="H257" s="273" t="s">
        <v>1</v>
      </c>
      <c r="I257" s="275"/>
      <c r="J257" s="272"/>
      <c r="K257" s="272"/>
      <c r="L257" s="276"/>
      <c r="M257" s="277"/>
      <c r="N257" s="278"/>
      <c r="O257" s="278"/>
      <c r="P257" s="278"/>
      <c r="Q257" s="278"/>
      <c r="R257" s="278"/>
      <c r="S257" s="278"/>
      <c r="T257" s="279"/>
      <c r="U257" s="15"/>
      <c r="V257" s="15"/>
      <c r="W257" s="15"/>
      <c r="X257" s="15"/>
      <c r="Y257" s="15"/>
      <c r="Z257" s="15"/>
      <c r="AA257" s="15"/>
      <c r="AB257" s="15"/>
      <c r="AC257" s="15"/>
      <c r="AD257" s="15"/>
      <c r="AE257" s="15"/>
      <c r="AT257" s="280" t="s">
        <v>259</v>
      </c>
      <c r="AU257" s="280" t="s">
        <v>88</v>
      </c>
      <c r="AV257" s="15" t="s">
        <v>14</v>
      </c>
      <c r="AW257" s="15" t="s">
        <v>36</v>
      </c>
      <c r="AX257" s="15" t="s">
        <v>80</v>
      </c>
      <c r="AY257" s="280" t="s">
        <v>241</v>
      </c>
    </row>
    <row r="258" s="14" customFormat="1">
      <c r="A258" s="14"/>
      <c r="B258" s="260"/>
      <c r="C258" s="261"/>
      <c r="D258" s="242" t="s">
        <v>259</v>
      </c>
      <c r="E258" s="262" t="s">
        <v>422</v>
      </c>
      <c r="F258" s="263" t="s">
        <v>261</v>
      </c>
      <c r="G258" s="261"/>
      <c r="H258" s="264">
        <v>3147.7629999999999</v>
      </c>
      <c r="I258" s="265"/>
      <c r="J258" s="261"/>
      <c r="K258" s="261"/>
      <c r="L258" s="266"/>
      <c r="M258" s="267"/>
      <c r="N258" s="268"/>
      <c r="O258" s="268"/>
      <c r="P258" s="268"/>
      <c r="Q258" s="268"/>
      <c r="R258" s="268"/>
      <c r="S258" s="268"/>
      <c r="T258" s="269"/>
      <c r="U258" s="14"/>
      <c r="V258" s="14"/>
      <c r="W258" s="14"/>
      <c r="X258" s="14"/>
      <c r="Y258" s="14"/>
      <c r="Z258" s="14"/>
      <c r="AA258" s="14"/>
      <c r="AB258" s="14"/>
      <c r="AC258" s="14"/>
      <c r="AD258" s="14"/>
      <c r="AE258" s="14"/>
      <c r="AT258" s="270" t="s">
        <v>259</v>
      </c>
      <c r="AU258" s="270" t="s">
        <v>88</v>
      </c>
      <c r="AV258" s="14" t="s">
        <v>175</v>
      </c>
      <c r="AW258" s="14" t="s">
        <v>36</v>
      </c>
      <c r="AX258" s="14" t="s">
        <v>80</v>
      </c>
      <c r="AY258" s="270" t="s">
        <v>241</v>
      </c>
    </row>
    <row r="259" s="13" customFormat="1">
      <c r="A259" s="13"/>
      <c r="B259" s="249"/>
      <c r="C259" s="250"/>
      <c r="D259" s="242" t="s">
        <v>259</v>
      </c>
      <c r="E259" s="251" t="s">
        <v>428</v>
      </c>
      <c r="F259" s="252" t="s">
        <v>655</v>
      </c>
      <c r="G259" s="250"/>
      <c r="H259" s="253">
        <v>1070.239</v>
      </c>
      <c r="I259" s="254"/>
      <c r="J259" s="250"/>
      <c r="K259" s="250"/>
      <c r="L259" s="255"/>
      <c r="M259" s="256"/>
      <c r="N259" s="257"/>
      <c r="O259" s="257"/>
      <c r="P259" s="257"/>
      <c r="Q259" s="257"/>
      <c r="R259" s="257"/>
      <c r="S259" s="257"/>
      <c r="T259" s="258"/>
      <c r="U259" s="13"/>
      <c r="V259" s="13"/>
      <c r="W259" s="13"/>
      <c r="X259" s="13"/>
      <c r="Y259" s="13"/>
      <c r="Z259" s="13"/>
      <c r="AA259" s="13"/>
      <c r="AB259" s="13"/>
      <c r="AC259" s="13"/>
      <c r="AD259" s="13"/>
      <c r="AE259" s="13"/>
      <c r="AT259" s="259" t="s">
        <v>259</v>
      </c>
      <c r="AU259" s="259" t="s">
        <v>88</v>
      </c>
      <c r="AV259" s="13" t="s">
        <v>88</v>
      </c>
      <c r="AW259" s="13" t="s">
        <v>36</v>
      </c>
      <c r="AX259" s="13" t="s">
        <v>80</v>
      </c>
      <c r="AY259" s="259" t="s">
        <v>241</v>
      </c>
    </row>
    <row r="260" s="13" customFormat="1">
      <c r="A260" s="13"/>
      <c r="B260" s="249"/>
      <c r="C260" s="250"/>
      <c r="D260" s="242" t="s">
        <v>259</v>
      </c>
      <c r="E260" s="251" t="s">
        <v>425</v>
      </c>
      <c r="F260" s="252" t="s">
        <v>656</v>
      </c>
      <c r="G260" s="250"/>
      <c r="H260" s="253">
        <v>188.86600000000001</v>
      </c>
      <c r="I260" s="254"/>
      <c r="J260" s="250"/>
      <c r="K260" s="250"/>
      <c r="L260" s="255"/>
      <c r="M260" s="256"/>
      <c r="N260" s="257"/>
      <c r="O260" s="257"/>
      <c r="P260" s="257"/>
      <c r="Q260" s="257"/>
      <c r="R260" s="257"/>
      <c r="S260" s="257"/>
      <c r="T260" s="258"/>
      <c r="U260" s="13"/>
      <c r="V260" s="13"/>
      <c r="W260" s="13"/>
      <c r="X260" s="13"/>
      <c r="Y260" s="13"/>
      <c r="Z260" s="13"/>
      <c r="AA260" s="13"/>
      <c r="AB260" s="13"/>
      <c r="AC260" s="13"/>
      <c r="AD260" s="13"/>
      <c r="AE260" s="13"/>
      <c r="AT260" s="259" t="s">
        <v>259</v>
      </c>
      <c r="AU260" s="259" t="s">
        <v>88</v>
      </c>
      <c r="AV260" s="13" t="s">
        <v>88</v>
      </c>
      <c r="AW260" s="13" t="s">
        <v>36</v>
      </c>
      <c r="AX260" s="13" t="s">
        <v>80</v>
      </c>
      <c r="AY260" s="259" t="s">
        <v>241</v>
      </c>
    </row>
    <row r="261" s="13" customFormat="1">
      <c r="A261" s="13"/>
      <c r="B261" s="249"/>
      <c r="C261" s="250"/>
      <c r="D261" s="242" t="s">
        <v>259</v>
      </c>
      <c r="E261" s="251" t="s">
        <v>434</v>
      </c>
      <c r="F261" s="252" t="s">
        <v>657</v>
      </c>
      <c r="G261" s="250"/>
      <c r="H261" s="253">
        <v>1605.3589999999999</v>
      </c>
      <c r="I261" s="254"/>
      <c r="J261" s="250"/>
      <c r="K261" s="250"/>
      <c r="L261" s="255"/>
      <c r="M261" s="256"/>
      <c r="N261" s="257"/>
      <c r="O261" s="257"/>
      <c r="P261" s="257"/>
      <c r="Q261" s="257"/>
      <c r="R261" s="257"/>
      <c r="S261" s="257"/>
      <c r="T261" s="258"/>
      <c r="U261" s="13"/>
      <c r="V261" s="13"/>
      <c r="W261" s="13"/>
      <c r="X261" s="13"/>
      <c r="Y261" s="13"/>
      <c r="Z261" s="13"/>
      <c r="AA261" s="13"/>
      <c r="AB261" s="13"/>
      <c r="AC261" s="13"/>
      <c r="AD261" s="13"/>
      <c r="AE261" s="13"/>
      <c r="AT261" s="259" t="s">
        <v>259</v>
      </c>
      <c r="AU261" s="259" t="s">
        <v>88</v>
      </c>
      <c r="AV261" s="13" t="s">
        <v>88</v>
      </c>
      <c r="AW261" s="13" t="s">
        <v>36</v>
      </c>
      <c r="AX261" s="13" t="s">
        <v>80</v>
      </c>
      <c r="AY261" s="259" t="s">
        <v>241</v>
      </c>
    </row>
    <row r="262" s="13" customFormat="1">
      <c r="A262" s="13"/>
      <c r="B262" s="249"/>
      <c r="C262" s="250"/>
      <c r="D262" s="242" t="s">
        <v>259</v>
      </c>
      <c r="E262" s="251" t="s">
        <v>431</v>
      </c>
      <c r="F262" s="252" t="s">
        <v>658</v>
      </c>
      <c r="G262" s="250"/>
      <c r="H262" s="253">
        <v>283.29899999999998</v>
      </c>
      <c r="I262" s="254"/>
      <c r="J262" s="250"/>
      <c r="K262" s="250"/>
      <c r="L262" s="255"/>
      <c r="M262" s="256"/>
      <c r="N262" s="257"/>
      <c r="O262" s="257"/>
      <c r="P262" s="257"/>
      <c r="Q262" s="257"/>
      <c r="R262" s="257"/>
      <c r="S262" s="257"/>
      <c r="T262" s="258"/>
      <c r="U262" s="13"/>
      <c r="V262" s="13"/>
      <c r="W262" s="13"/>
      <c r="X262" s="13"/>
      <c r="Y262" s="13"/>
      <c r="Z262" s="13"/>
      <c r="AA262" s="13"/>
      <c r="AB262" s="13"/>
      <c r="AC262" s="13"/>
      <c r="AD262" s="13"/>
      <c r="AE262" s="13"/>
      <c r="AT262" s="259" t="s">
        <v>259</v>
      </c>
      <c r="AU262" s="259" t="s">
        <v>88</v>
      </c>
      <c r="AV262" s="13" t="s">
        <v>88</v>
      </c>
      <c r="AW262" s="13" t="s">
        <v>36</v>
      </c>
      <c r="AX262" s="13" t="s">
        <v>80</v>
      </c>
      <c r="AY262" s="259" t="s">
        <v>241</v>
      </c>
    </row>
    <row r="263" s="14" customFormat="1">
      <c r="A263" s="14"/>
      <c r="B263" s="260"/>
      <c r="C263" s="261"/>
      <c r="D263" s="242" t="s">
        <v>259</v>
      </c>
      <c r="E263" s="262" t="s">
        <v>1</v>
      </c>
      <c r="F263" s="263" t="s">
        <v>261</v>
      </c>
      <c r="G263" s="261"/>
      <c r="H263" s="264">
        <v>3147.7629999999999</v>
      </c>
      <c r="I263" s="265"/>
      <c r="J263" s="261"/>
      <c r="K263" s="261"/>
      <c r="L263" s="266"/>
      <c r="M263" s="267"/>
      <c r="N263" s="268"/>
      <c r="O263" s="268"/>
      <c r="P263" s="268"/>
      <c r="Q263" s="268"/>
      <c r="R263" s="268"/>
      <c r="S263" s="268"/>
      <c r="T263" s="269"/>
      <c r="U263" s="14"/>
      <c r="V263" s="14"/>
      <c r="W263" s="14"/>
      <c r="X263" s="14"/>
      <c r="Y263" s="14"/>
      <c r="Z263" s="14"/>
      <c r="AA263" s="14"/>
      <c r="AB263" s="14"/>
      <c r="AC263" s="14"/>
      <c r="AD263" s="14"/>
      <c r="AE263" s="14"/>
      <c r="AT263" s="270" t="s">
        <v>259</v>
      </c>
      <c r="AU263" s="270" t="s">
        <v>88</v>
      </c>
      <c r="AV263" s="14" t="s">
        <v>175</v>
      </c>
      <c r="AW263" s="14" t="s">
        <v>36</v>
      </c>
      <c r="AX263" s="14" t="s">
        <v>80</v>
      </c>
      <c r="AY263" s="270" t="s">
        <v>241</v>
      </c>
    </row>
    <row r="264" s="13" customFormat="1">
      <c r="A264" s="13"/>
      <c r="B264" s="249"/>
      <c r="C264" s="250"/>
      <c r="D264" s="242" t="s">
        <v>259</v>
      </c>
      <c r="E264" s="251" t="s">
        <v>1</v>
      </c>
      <c r="F264" s="252" t="s">
        <v>659</v>
      </c>
      <c r="G264" s="250"/>
      <c r="H264" s="253">
        <v>668.89999999999998</v>
      </c>
      <c r="I264" s="254"/>
      <c r="J264" s="250"/>
      <c r="K264" s="250"/>
      <c r="L264" s="255"/>
      <c r="M264" s="256"/>
      <c r="N264" s="257"/>
      <c r="O264" s="257"/>
      <c r="P264" s="257"/>
      <c r="Q264" s="257"/>
      <c r="R264" s="257"/>
      <c r="S264" s="257"/>
      <c r="T264" s="258"/>
      <c r="U264" s="13"/>
      <c r="V264" s="13"/>
      <c r="W264" s="13"/>
      <c r="X264" s="13"/>
      <c r="Y264" s="13"/>
      <c r="Z264" s="13"/>
      <c r="AA264" s="13"/>
      <c r="AB264" s="13"/>
      <c r="AC264" s="13"/>
      <c r="AD264" s="13"/>
      <c r="AE264" s="13"/>
      <c r="AT264" s="259" t="s">
        <v>259</v>
      </c>
      <c r="AU264" s="259" t="s">
        <v>88</v>
      </c>
      <c r="AV264" s="13" t="s">
        <v>88</v>
      </c>
      <c r="AW264" s="13" t="s">
        <v>36</v>
      </c>
      <c r="AX264" s="13" t="s">
        <v>80</v>
      </c>
      <c r="AY264" s="259" t="s">
        <v>241</v>
      </c>
    </row>
    <row r="265" s="14" customFormat="1">
      <c r="A265" s="14"/>
      <c r="B265" s="260"/>
      <c r="C265" s="261"/>
      <c r="D265" s="242" t="s">
        <v>259</v>
      </c>
      <c r="E265" s="262" t="s">
        <v>1</v>
      </c>
      <c r="F265" s="263" t="s">
        <v>261</v>
      </c>
      <c r="G265" s="261"/>
      <c r="H265" s="264">
        <v>668.89999999999998</v>
      </c>
      <c r="I265" s="265"/>
      <c r="J265" s="261"/>
      <c r="K265" s="261"/>
      <c r="L265" s="266"/>
      <c r="M265" s="267"/>
      <c r="N265" s="268"/>
      <c r="O265" s="268"/>
      <c r="P265" s="268"/>
      <c r="Q265" s="268"/>
      <c r="R265" s="268"/>
      <c r="S265" s="268"/>
      <c r="T265" s="269"/>
      <c r="U265" s="14"/>
      <c r="V265" s="14"/>
      <c r="W265" s="14"/>
      <c r="X265" s="14"/>
      <c r="Y265" s="14"/>
      <c r="Z265" s="14"/>
      <c r="AA265" s="14"/>
      <c r="AB265" s="14"/>
      <c r="AC265" s="14"/>
      <c r="AD265" s="14"/>
      <c r="AE265" s="14"/>
      <c r="AT265" s="270" t="s">
        <v>259</v>
      </c>
      <c r="AU265" s="270" t="s">
        <v>88</v>
      </c>
      <c r="AV265" s="14" t="s">
        <v>175</v>
      </c>
      <c r="AW265" s="14" t="s">
        <v>36</v>
      </c>
      <c r="AX265" s="14" t="s">
        <v>14</v>
      </c>
      <c r="AY265" s="270" t="s">
        <v>241</v>
      </c>
    </row>
    <row r="266" s="2" customFormat="1" ht="21.75" customHeight="1">
      <c r="A266" s="39"/>
      <c r="B266" s="40"/>
      <c r="C266" s="229" t="s">
        <v>359</v>
      </c>
      <c r="D266" s="229" t="s">
        <v>243</v>
      </c>
      <c r="E266" s="230" t="s">
        <v>660</v>
      </c>
      <c r="F266" s="231" t="s">
        <v>661</v>
      </c>
      <c r="G266" s="232" t="s">
        <v>246</v>
      </c>
      <c r="H266" s="233">
        <v>6717.1499999999996</v>
      </c>
      <c r="I266" s="234"/>
      <c r="J266" s="235">
        <f>ROUND(I266*H266,2)</f>
        <v>0</v>
      </c>
      <c r="K266" s="231" t="s">
        <v>247</v>
      </c>
      <c r="L266" s="45"/>
      <c r="M266" s="236" t="s">
        <v>1</v>
      </c>
      <c r="N266" s="237" t="s">
        <v>45</v>
      </c>
      <c r="O266" s="92"/>
      <c r="P266" s="238">
        <f>O266*H266</f>
        <v>0</v>
      </c>
      <c r="Q266" s="238">
        <v>0.00084000000000000003</v>
      </c>
      <c r="R266" s="238">
        <f>Q266*H266</f>
        <v>5.6424060000000003</v>
      </c>
      <c r="S266" s="238">
        <v>0</v>
      </c>
      <c r="T266" s="239">
        <f>S266*H266</f>
        <v>0</v>
      </c>
      <c r="U266" s="39"/>
      <c r="V266" s="39"/>
      <c r="W266" s="39"/>
      <c r="X266" s="39"/>
      <c r="Y266" s="39"/>
      <c r="Z266" s="39"/>
      <c r="AA266" s="39"/>
      <c r="AB266" s="39"/>
      <c r="AC266" s="39"/>
      <c r="AD266" s="39"/>
      <c r="AE266" s="39"/>
      <c r="AR266" s="240" t="s">
        <v>175</v>
      </c>
      <c r="AT266" s="240" t="s">
        <v>243</v>
      </c>
      <c r="AU266" s="240" t="s">
        <v>88</v>
      </c>
      <c r="AY266" s="18" t="s">
        <v>241</v>
      </c>
      <c r="BE266" s="241">
        <f>IF(N266="základní",J266,0)</f>
        <v>0</v>
      </c>
      <c r="BF266" s="241">
        <f>IF(N266="snížená",J266,0)</f>
        <v>0</v>
      </c>
      <c r="BG266" s="241">
        <f>IF(N266="zákl. přenesená",J266,0)</f>
        <v>0</v>
      </c>
      <c r="BH266" s="241">
        <f>IF(N266="sníž. přenesená",J266,0)</f>
        <v>0</v>
      </c>
      <c r="BI266" s="241">
        <f>IF(N266="nulová",J266,0)</f>
        <v>0</v>
      </c>
      <c r="BJ266" s="18" t="s">
        <v>14</v>
      </c>
      <c r="BK266" s="241">
        <f>ROUND(I266*H266,2)</f>
        <v>0</v>
      </c>
      <c r="BL266" s="18" t="s">
        <v>175</v>
      </c>
      <c r="BM266" s="240" t="s">
        <v>662</v>
      </c>
    </row>
    <row r="267" s="2" customFormat="1">
      <c r="A267" s="39"/>
      <c r="B267" s="40"/>
      <c r="C267" s="41"/>
      <c r="D267" s="242" t="s">
        <v>249</v>
      </c>
      <c r="E267" s="41"/>
      <c r="F267" s="243" t="s">
        <v>663</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249</v>
      </c>
      <c r="AU267" s="18" t="s">
        <v>88</v>
      </c>
    </row>
    <row r="268" s="2" customFormat="1">
      <c r="A268" s="39"/>
      <c r="B268" s="40"/>
      <c r="C268" s="41"/>
      <c r="D268" s="247" t="s">
        <v>251</v>
      </c>
      <c r="E268" s="41"/>
      <c r="F268" s="248" t="s">
        <v>664</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251</v>
      </c>
      <c r="AU268" s="18" t="s">
        <v>88</v>
      </c>
    </row>
    <row r="269" s="13" customFormat="1">
      <c r="A269" s="13"/>
      <c r="B269" s="249"/>
      <c r="C269" s="250"/>
      <c r="D269" s="242" t="s">
        <v>259</v>
      </c>
      <c r="E269" s="251" t="s">
        <v>1</v>
      </c>
      <c r="F269" s="252" t="s">
        <v>665</v>
      </c>
      <c r="G269" s="250"/>
      <c r="H269" s="253">
        <v>6717.1499999999996</v>
      </c>
      <c r="I269" s="254"/>
      <c r="J269" s="250"/>
      <c r="K269" s="250"/>
      <c r="L269" s="255"/>
      <c r="M269" s="256"/>
      <c r="N269" s="257"/>
      <c r="O269" s="257"/>
      <c r="P269" s="257"/>
      <c r="Q269" s="257"/>
      <c r="R269" s="257"/>
      <c r="S269" s="257"/>
      <c r="T269" s="258"/>
      <c r="U269" s="13"/>
      <c r="V269" s="13"/>
      <c r="W269" s="13"/>
      <c r="X269" s="13"/>
      <c r="Y269" s="13"/>
      <c r="Z269" s="13"/>
      <c r="AA269" s="13"/>
      <c r="AB269" s="13"/>
      <c r="AC269" s="13"/>
      <c r="AD269" s="13"/>
      <c r="AE269" s="13"/>
      <c r="AT269" s="259" t="s">
        <v>259</v>
      </c>
      <c r="AU269" s="259" t="s">
        <v>88</v>
      </c>
      <c r="AV269" s="13" t="s">
        <v>88</v>
      </c>
      <c r="AW269" s="13" t="s">
        <v>36</v>
      </c>
      <c r="AX269" s="13" t="s">
        <v>80</v>
      </c>
      <c r="AY269" s="259" t="s">
        <v>241</v>
      </c>
    </row>
    <row r="270" s="14" customFormat="1">
      <c r="A270" s="14"/>
      <c r="B270" s="260"/>
      <c r="C270" s="261"/>
      <c r="D270" s="242" t="s">
        <v>259</v>
      </c>
      <c r="E270" s="262" t="s">
        <v>471</v>
      </c>
      <c r="F270" s="263" t="s">
        <v>261</v>
      </c>
      <c r="G270" s="261"/>
      <c r="H270" s="264">
        <v>6717.1499999999996</v>
      </c>
      <c r="I270" s="265"/>
      <c r="J270" s="261"/>
      <c r="K270" s="261"/>
      <c r="L270" s="266"/>
      <c r="M270" s="267"/>
      <c r="N270" s="268"/>
      <c r="O270" s="268"/>
      <c r="P270" s="268"/>
      <c r="Q270" s="268"/>
      <c r="R270" s="268"/>
      <c r="S270" s="268"/>
      <c r="T270" s="269"/>
      <c r="U270" s="14"/>
      <c r="V270" s="14"/>
      <c r="W270" s="14"/>
      <c r="X270" s="14"/>
      <c r="Y270" s="14"/>
      <c r="Z270" s="14"/>
      <c r="AA270" s="14"/>
      <c r="AB270" s="14"/>
      <c r="AC270" s="14"/>
      <c r="AD270" s="14"/>
      <c r="AE270" s="14"/>
      <c r="AT270" s="270" t="s">
        <v>259</v>
      </c>
      <c r="AU270" s="270" t="s">
        <v>88</v>
      </c>
      <c r="AV270" s="14" t="s">
        <v>175</v>
      </c>
      <c r="AW270" s="14" t="s">
        <v>36</v>
      </c>
      <c r="AX270" s="14" t="s">
        <v>14</v>
      </c>
      <c r="AY270" s="270" t="s">
        <v>241</v>
      </c>
    </row>
    <row r="271" s="2" customFormat="1" ht="24.15" customHeight="1">
      <c r="A271" s="39"/>
      <c r="B271" s="40"/>
      <c r="C271" s="229" t="s">
        <v>365</v>
      </c>
      <c r="D271" s="229" t="s">
        <v>243</v>
      </c>
      <c r="E271" s="230" t="s">
        <v>666</v>
      </c>
      <c r="F271" s="231" t="s">
        <v>667</v>
      </c>
      <c r="G271" s="232" t="s">
        <v>246</v>
      </c>
      <c r="H271" s="233">
        <v>6717.1499999999996</v>
      </c>
      <c r="I271" s="234"/>
      <c r="J271" s="235">
        <f>ROUND(I271*H271,2)</f>
        <v>0</v>
      </c>
      <c r="K271" s="231" t="s">
        <v>247</v>
      </c>
      <c r="L271" s="45"/>
      <c r="M271" s="236" t="s">
        <v>1</v>
      </c>
      <c r="N271" s="237" t="s">
        <v>45</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175</v>
      </c>
      <c r="AT271" s="240" t="s">
        <v>243</v>
      </c>
      <c r="AU271" s="240" t="s">
        <v>88</v>
      </c>
      <c r="AY271" s="18" t="s">
        <v>241</v>
      </c>
      <c r="BE271" s="241">
        <f>IF(N271="základní",J271,0)</f>
        <v>0</v>
      </c>
      <c r="BF271" s="241">
        <f>IF(N271="snížená",J271,0)</f>
        <v>0</v>
      </c>
      <c r="BG271" s="241">
        <f>IF(N271="zákl. přenesená",J271,0)</f>
        <v>0</v>
      </c>
      <c r="BH271" s="241">
        <f>IF(N271="sníž. přenesená",J271,0)</f>
        <v>0</v>
      </c>
      <c r="BI271" s="241">
        <f>IF(N271="nulová",J271,0)</f>
        <v>0</v>
      </c>
      <c r="BJ271" s="18" t="s">
        <v>14</v>
      </c>
      <c r="BK271" s="241">
        <f>ROUND(I271*H271,2)</f>
        <v>0</v>
      </c>
      <c r="BL271" s="18" t="s">
        <v>175</v>
      </c>
      <c r="BM271" s="240" t="s">
        <v>668</v>
      </c>
    </row>
    <row r="272" s="2" customFormat="1">
      <c r="A272" s="39"/>
      <c r="B272" s="40"/>
      <c r="C272" s="41"/>
      <c r="D272" s="242" t="s">
        <v>249</v>
      </c>
      <c r="E272" s="41"/>
      <c r="F272" s="243" t="s">
        <v>669</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249</v>
      </c>
      <c r="AU272" s="18" t="s">
        <v>88</v>
      </c>
    </row>
    <row r="273" s="2" customFormat="1">
      <c r="A273" s="39"/>
      <c r="B273" s="40"/>
      <c r="C273" s="41"/>
      <c r="D273" s="247" t="s">
        <v>251</v>
      </c>
      <c r="E273" s="41"/>
      <c r="F273" s="248" t="s">
        <v>670</v>
      </c>
      <c r="G273" s="41"/>
      <c r="H273" s="41"/>
      <c r="I273" s="244"/>
      <c r="J273" s="41"/>
      <c r="K273" s="41"/>
      <c r="L273" s="45"/>
      <c r="M273" s="245"/>
      <c r="N273" s="246"/>
      <c r="O273" s="92"/>
      <c r="P273" s="92"/>
      <c r="Q273" s="92"/>
      <c r="R273" s="92"/>
      <c r="S273" s="92"/>
      <c r="T273" s="93"/>
      <c r="U273" s="39"/>
      <c r="V273" s="39"/>
      <c r="W273" s="39"/>
      <c r="X273" s="39"/>
      <c r="Y273" s="39"/>
      <c r="Z273" s="39"/>
      <c r="AA273" s="39"/>
      <c r="AB273" s="39"/>
      <c r="AC273" s="39"/>
      <c r="AD273" s="39"/>
      <c r="AE273" s="39"/>
      <c r="AT273" s="18" t="s">
        <v>251</v>
      </c>
      <c r="AU273" s="18" t="s">
        <v>88</v>
      </c>
    </row>
    <row r="274" s="13" customFormat="1">
      <c r="A274" s="13"/>
      <c r="B274" s="249"/>
      <c r="C274" s="250"/>
      <c r="D274" s="242" t="s">
        <v>259</v>
      </c>
      <c r="E274" s="251" t="s">
        <v>1</v>
      </c>
      <c r="F274" s="252" t="s">
        <v>471</v>
      </c>
      <c r="G274" s="250"/>
      <c r="H274" s="253">
        <v>6717.1499999999996</v>
      </c>
      <c r="I274" s="254"/>
      <c r="J274" s="250"/>
      <c r="K274" s="250"/>
      <c r="L274" s="255"/>
      <c r="M274" s="256"/>
      <c r="N274" s="257"/>
      <c r="O274" s="257"/>
      <c r="P274" s="257"/>
      <c r="Q274" s="257"/>
      <c r="R274" s="257"/>
      <c r="S274" s="257"/>
      <c r="T274" s="258"/>
      <c r="U274" s="13"/>
      <c r="V274" s="13"/>
      <c r="W274" s="13"/>
      <c r="X274" s="13"/>
      <c r="Y274" s="13"/>
      <c r="Z274" s="13"/>
      <c r="AA274" s="13"/>
      <c r="AB274" s="13"/>
      <c r="AC274" s="13"/>
      <c r="AD274" s="13"/>
      <c r="AE274" s="13"/>
      <c r="AT274" s="259" t="s">
        <v>259</v>
      </c>
      <c r="AU274" s="259" t="s">
        <v>88</v>
      </c>
      <c r="AV274" s="13" t="s">
        <v>88</v>
      </c>
      <c r="AW274" s="13" t="s">
        <v>36</v>
      </c>
      <c r="AX274" s="13" t="s">
        <v>80</v>
      </c>
      <c r="AY274" s="259" t="s">
        <v>241</v>
      </c>
    </row>
    <row r="275" s="14" customFormat="1">
      <c r="A275" s="14"/>
      <c r="B275" s="260"/>
      <c r="C275" s="261"/>
      <c r="D275" s="242" t="s">
        <v>259</v>
      </c>
      <c r="E275" s="262" t="s">
        <v>1</v>
      </c>
      <c r="F275" s="263" t="s">
        <v>261</v>
      </c>
      <c r="G275" s="261"/>
      <c r="H275" s="264">
        <v>6717.1499999999996</v>
      </c>
      <c r="I275" s="265"/>
      <c r="J275" s="261"/>
      <c r="K275" s="261"/>
      <c r="L275" s="266"/>
      <c r="M275" s="267"/>
      <c r="N275" s="268"/>
      <c r="O275" s="268"/>
      <c r="P275" s="268"/>
      <c r="Q275" s="268"/>
      <c r="R275" s="268"/>
      <c r="S275" s="268"/>
      <c r="T275" s="269"/>
      <c r="U275" s="14"/>
      <c r="V275" s="14"/>
      <c r="W275" s="14"/>
      <c r="X275" s="14"/>
      <c r="Y275" s="14"/>
      <c r="Z275" s="14"/>
      <c r="AA275" s="14"/>
      <c r="AB275" s="14"/>
      <c r="AC275" s="14"/>
      <c r="AD275" s="14"/>
      <c r="AE275" s="14"/>
      <c r="AT275" s="270" t="s">
        <v>259</v>
      </c>
      <c r="AU275" s="270" t="s">
        <v>88</v>
      </c>
      <c r="AV275" s="14" t="s">
        <v>175</v>
      </c>
      <c r="AW275" s="14" t="s">
        <v>36</v>
      </c>
      <c r="AX275" s="14" t="s">
        <v>14</v>
      </c>
      <c r="AY275" s="270" t="s">
        <v>241</v>
      </c>
    </row>
    <row r="276" s="2" customFormat="1" ht="37.8" customHeight="1">
      <c r="A276" s="39"/>
      <c r="B276" s="40"/>
      <c r="C276" s="229" t="s">
        <v>7</v>
      </c>
      <c r="D276" s="229" t="s">
        <v>243</v>
      </c>
      <c r="E276" s="230" t="s">
        <v>671</v>
      </c>
      <c r="F276" s="231" t="s">
        <v>672</v>
      </c>
      <c r="G276" s="232" t="s">
        <v>255</v>
      </c>
      <c r="H276" s="233">
        <v>1868.5</v>
      </c>
      <c r="I276" s="234"/>
      <c r="J276" s="235">
        <f>ROUND(I276*H276,2)</f>
        <v>0</v>
      </c>
      <c r="K276" s="231" t="s">
        <v>247</v>
      </c>
      <c r="L276" s="45"/>
      <c r="M276" s="236" t="s">
        <v>1</v>
      </c>
      <c r="N276" s="237" t="s">
        <v>45</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175</v>
      </c>
      <c r="AT276" s="240" t="s">
        <v>243</v>
      </c>
      <c r="AU276" s="240" t="s">
        <v>88</v>
      </c>
      <c r="AY276" s="18" t="s">
        <v>241</v>
      </c>
      <c r="BE276" s="241">
        <f>IF(N276="základní",J276,0)</f>
        <v>0</v>
      </c>
      <c r="BF276" s="241">
        <f>IF(N276="snížená",J276,0)</f>
        <v>0</v>
      </c>
      <c r="BG276" s="241">
        <f>IF(N276="zákl. přenesená",J276,0)</f>
        <v>0</v>
      </c>
      <c r="BH276" s="241">
        <f>IF(N276="sníž. přenesená",J276,0)</f>
        <v>0</v>
      </c>
      <c r="BI276" s="241">
        <f>IF(N276="nulová",J276,0)</f>
        <v>0</v>
      </c>
      <c r="BJ276" s="18" t="s">
        <v>14</v>
      </c>
      <c r="BK276" s="241">
        <f>ROUND(I276*H276,2)</f>
        <v>0</v>
      </c>
      <c r="BL276" s="18" t="s">
        <v>175</v>
      </c>
      <c r="BM276" s="240" t="s">
        <v>673</v>
      </c>
    </row>
    <row r="277" s="2" customFormat="1">
      <c r="A277" s="39"/>
      <c r="B277" s="40"/>
      <c r="C277" s="41"/>
      <c r="D277" s="242" t="s">
        <v>249</v>
      </c>
      <c r="E277" s="41"/>
      <c r="F277" s="243" t="s">
        <v>674</v>
      </c>
      <c r="G277" s="41"/>
      <c r="H277" s="41"/>
      <c r="I277" s="244"/>
      <c r="J277" s="41"/>
      <c r="K277" s="41"/>
      <c r="L277" s="45"/>
      <c r="M277" s="245"/>
      <c r="N277" s="246"/>
      <c r="O277" s="92"/>
      <c r="P277" s="92"/>
      <c r="Q277" s="92"/>
      <c r="R277" s="92"/>
      <c r="S277" s="92"/>
      <c r="T277" s="93"/>
      <c r="U277" s="39"/>
      <c r="V277" s="39"/>
      <c r="W277" s="39"/>
      <c r="X277" s="39"/>
      <c r="Y277" s="39"/>
      <c r="Z277" s="39"/>
      <c r="AA277" s="39"/>
      <c r="AB277" s="39"/>
      <c r="AC277" s="39"/>
      <c r="AD277" s="39"/>
      <c r="AE277" s="39"/>
      <c r="AT277" s="18" t="s">
        <v>249</v>
      </c>
      <c r="AU277" s="18" t="s">
        <v>88</v>
      </c>
    </row>
    <row r="278" s="2" customFormat="1">
      <c r="A278" s="39"/>
      <c r="B278" s="40"/>
      <c r="C278" s="41"/>
      <c r="D278" s="247" t="s">
        <v>251</v>
      </c>
      <c r="E278" s="41"/>
      <c r="F278" s="248" t="s">
        <v>675</v>
      </c>
      <c r="G278" s="41"/>
      <c r="H278" s="41"/>
      <c r="I278" s="244"/>
      <c r="J278" s="41"/>
      <c r="K278" s="41"/>
      <c r="L278" s="45"/>
      <c r="M278" s="245"/>
      <c r="N278" s="246"/>
      <c r="O278" s="92"/>
      <c r="P278" s="92"/>
      <c r="Q278" s="92"/>
      <c r="R278" s="92"/>
      <c r="S278" s="92"/>
      <c r="T278" s="93"/>
      <c r="U278" s="39"/>
      <c r="V278" s="39"/>
      <c r="W278" s="39"/>
      <c r="X278" s="39"/>
      <c r="Y278" s="39"/>
      <c r="Z278" s="39"/>
      <c r="AA278" s="39"/>
      <c r="AB278" s="39"/>
      <c r="AC278" s="39"/>
      <c r="AD278" s="39"/>
      <c r="AE278" s="39"/>
      <c r="AT278" s="18" t="s">
        <v>251</v>
      </c>
      <c r="AU278" s="18" t="s">
        <v>88</v>
      </c>
    </row>
    <row r="279" s="15" customFormat="1">
      <c r="A279" s="15"/>
      <c r="B279" s="271"/>
      <c r="C279" s="272"/>
      <c r="D279" s="242" t="s">
        <v>259</v>
      </c>
      <c r="E279" s="273" t="s">
        <v>1</v>
      </c>
      <c r="F279" s="274" t="s">
        <v>676</v>
      </c>
      <c r="G279" s="272"/>
      <c r="H279" s="273" t="s">
        <v>1</v>
      </c>
      <c r="I279" s="275"/>
      <c r="J279" s="272"/>
      <c r="K279" s="272"/>
      <c r="L279" s="276"/>
      <c r="M279" s="277"/>
      <c r="N279" s="278"/>
      <c r="O279" s="278"/>
      <c r="P279" s="278"/>
      <c r="Q279" s="278"/>
      <c r="R279" s="278"/>
      <c r="S279" s="278"/>
      <c r="T279" s="279"/>
      <c r="U279" s="15"/>
      <c r="V279" s="15"/>
      <c r="W279" s="15"/>
      <c r="X279" s="15"/>
      <c r="Y279" s="15"/>
      <c r="Z279" s="15"/>
      <c r="AA279" s="15"/>
      <c r="AB279" s="15"/>
      <c r="AC279" s="15"/>
      <c r="AD279" s="15"/>
      <c r="AE279" s="15"/>
      <c r="AT279" s="280" t="s">
        <v>259</v>
      </c>
      <c r="AU279" s="280" t="s">
        <v>88</v>
      </c>
      <c r="AV279" s="15" t="s">
        <v>14</v>
      </c>
      <c r="AW279" s="15" t="s">
        <v>36</v>
      </c>
      <c r="AX279" s="15" t="s">
        <v>80</v>
      </c>
      <c r="AY279" s="280" t="s">
        <v>241</v>
      </c>
    </row>
    <row r="280" s="13" customFormat="1">
      <c r="A280" s="13"/>
      <c r="B280" s="249"/>
      <c r="C280" s="250"/>
      <c r="D280" s="242" t="s">
        <v>259</v>
      </c>
      <c r="E280" s="251" t="s">
        <v>1</v>
      </c>
      <c r="F280" s="252" t="s">
        <v>677</v>
      </c>
      <c r="G280" s="250"/>
      <c r="H280" s="253">
        <v>1259.105</v>
      </c>
      <c r="I280" s="254"/>
      <c r="J280" s="250"/>
      <c r="K280" s="250"/>
      <c r="L280" s="255"/>
      <c r="M280" s="256"/>
      <c r="N280" s="257"/>
      <c r="O280" s="257"/>
      <c r="P280" s="257"/>
      <c r="Q280" s="257"/>
      <c r="R280" s="257"/>
      <c r="S280" s="257"/>
      <c r="T280" s="258"/>
      <c r="U280" s="13"/>
      <c r="V280" s="13"/>
      <c r="W280" s="13"/>
      <c r="X280" s="13"/>
      <c r="Y280" s="13"/>
      <c r="Z280" s="13"/>
      <c r="AA280" s="13"/>
      <c r="AB280" s="13"/>
      <c r="AC280" s="13"/>
      <c r="AD280" s="13"/>
      <c r="AE280" s="13"/>
      <c r="AT280" s="259" t="s">
        <v>259</v>
      </c>
      <c r="AU280" s="259" t="s">
        <v>88</v>
      </c>
      <c r="AV280" s="13" t="s">
        <v>88</v>
      </c>
      <c r="AW280" s="13" t="s">
        <v>36</v>
      </c>
      <c r="AX280" s="13" t="s">
        <v>80</v>
      </c>
      <c r="AY280" s="259" t="s">
        <v>241</v>
      </c>
    </row>
    <row r="281" s="15" customFormat="1">
      <c r="A281" s="15"/>
      <c r="B281" s="271"/>
      <c r="C281" s="272"/>
      <c r="D281" s="242" t="s">
        <v>259</v>
      </c>
      <c r="E281" s="273" t="s">
        <v>1</v>
      </c>
      <c r="F281" s="274" t="s">
        <v>678</v>
      </c>
      <c r="G281" s="272"/>
      <c r="H281" s="273" t="s">
        <v>1</v>
      </c>
      <c r="I281" s="275"/>
      <c r="J281" s="272"/>
      <c r="K281" s="272"/>
      <c r="L281" s="276"/>
      <c r="M281" s="277"/>
      <c r="N281" s="278"/>
      <c r="O281" s="278"/>
      <c r="P281" s="278"/>
      <c r="Q281" s="278"/>
      <c r="R281" s="278"/>
      <c r="S281" s="278"/>
      <c r="T281" s="279"/>
      <c r="U281" s="15"/>
      <c r="V281" s="15"/>
      <c r="W281" s="15"/>
      <c r="X281" s="15"/>
      <c r="Y281" s="15"/>
      <c r="Z281" s="15"/>
      <c r="AA281" s="15"/>
      <c r="AB281" s="15"/>
      <c r="AC281" s="15"/>
      <c r="AD281" s="15"/>
      <c r="AE281" s="15"/>
      <c r="AT281" s="280" t="s">
        <v>259</v>
      </c>
      <c r="AU281" s="280" t="s">
        <v>88</v>
      </c>
      <c r="AV281" s="15" t="s">
        <v>14</v>
      </c>
      <c r="AW281" s="15" t="s">
        <v>36</v>
      </c>
      <c r="AX281" s="15" t="s">
        <v>80</v>
      </c>
      <c r="AY281" s="280" t="s">
        <v>241</v>
      </c>
    </row>
    <row r="282" s="13" customFormat="1">
      <c r="A282" s="13"/>
      <c r="B282" s="249"/>
      <c r="C282" s="250"/>
      <c r="D282" s="242" t="s">
        <v>259</v>
      </c>
      <c r="E282" s="251" t="s">
        <v>1</v>
      </c>
      <c r="F282" s="252" t="s">
        <v>679</v>
      </c>
      <c r="G282" s="250"/>
      <c r="H282" s="253">
        <v>421.93200000000002</v>
      </c>
      <c r="I282" s="254"/>
      <c r="J282" s="250"/>
      <c r="K282" s="250"/>
      <c r="L282" s="255"/>
      <c r="M282" s="256"/>
      <c r="N282" s="257"/>
      <c r="O282" s="257"/>
      <c r="P282" s="257"/>
      <c r="Q282" s="257"/>
      <c r="R282" s="257"/>
      <c r="S282" s="257"/>
      <c r="T282" s="258"/>
      <c r="U282" s="13"/>
      <c r="V282" s="13"/>
      <c r="W282" s="13"/>
      <c r="X282" s="13"/>
      <c r="Y282" s="13"/>
      <c r="Z282" s="13"/>
      <c r="AA282" s="13"/>
      <c r="AB282" s="13"/>
      <c r="AC282" s="13"/>
      <c r="AD282" s="13"/>
      <c r="AE282" s="13"/>
      <c r="AT282" s="259" t="s">
        <v>259</v>
      </c>
      <c r="AU282" s="259" t="s">
        <v>88</v>
      </c>
      <c r="AV282" s="13" t="s">
        <v>88</v>
      </c>
      <c r="AW282" s="13" t="s">
        <v>36</v>
      </c>
      <c r="AX282" s="13" t="s">
        <v>80</v>
      </c>
      <c r="AY282" s="259" t="s">
        <v>241</v>
      </c>
    </row>
    <row r="283" s="15" customFormat="1">
      <c r="A283" s="15"/>
      <c r="B283" s="271"/>
      <c r="C283" s="272"/>
      <c r="D283" s="242" t="s">
        <v>259</v>
      </c>
      <c r="E283" s="273" t="s">
        <v>1</v>
      </c>
      <c r="F283" s="274" t="s">
        <v>680</v>
      </c>
      <c r="G283" s="272"/>
      <c r="H283" s="273" t="s">
        <v>1</v>
      </c>
      <c r="I283" s="275"/>
      <c r="J283" s="272"/>
      <c r="K283" s="272"/>
      <c r="L283" s="276"/>
      <c r="M283" s="277"/>
      <c r="N283" s="278"/>
      <c r="O283" s="278"/>
      <c r="P283" s="278"/>
      <c r="Q283" s="278"/>
      <c r="R283" s="278"/>
      <c r="S283" s="278"/>
      <c r="T283" s="279"/>
      <c r="U283" s="15"/>
      <c r="V283" s="15"/>
      <c r="W283" s="15"/>
      <c r="X283" s="15"/>
      <c r="Y283" s="15"/>
      <c r="Z283" s="15"/>
      <c r="AA283" s="15"/>
      <c r="AB283" s="15"/>
      <c r="AC283" s="15"/>
      <c r="AD283" s="15"/>
      <c r="AE283" s="15"/>
      <c r="AT283" s="280" t="s">
        <v>259</v>
      </c>
      <c r="AU283" s="280" t="s">
        <v>88</v>
      </c>
      <c r="AV283" s="15" t="s">
        <v>14</v>
      </c>
      <c r="AW283" s="15" t="s">
        <v>36</v>
      </c>
      <c r="AX283" s="15" t="s">
        <v>80</v>
      </c>
      <c r="AY283" s="280" t="s">
        <v>241</v>
      </c>
    </row>
    <row r="284" s="13" customFormat="1">
      <c r="A284" s="13"/>
      <c r="B284" s="249"/>
      <c r="C284" s="250"/>
      <c r="D284" s="242" t="s">
        <v>259</v>
      </c>
      <c r="E284" s="251" t="s">
        <v>1</v>
      </c>
      <c r="F284" s="252" t="s">
        <v>681</v>
      </c>
      <c r="G284" s="250"/>
      <c r="H284" s="253">
        <v>187.46299999999999</v>
      </c>
      <c r="I284" s="254"/>
      <c r="J284" s="250"/>
      <c r="K284" s="250"/>
      <c r="L284" s="255"/>
      <c r="M284" s="256"/>
      <c r="N284" s="257"/>
      <c r="O284" s="257"/>
      <c r="P284" s="257"/>
      <c r="Q284" s="257"/>
      <c r="R284" s="257"/>
      <c r="S284" s="257"/>
      <c r="T284" s="258"/>
      <c r="U284" s="13"/>
      <c r="V284" s="13"/>
      <c r="W284" s="13"/>
      <c r="X284" s="13"/>
      <c r="Y284" s="13"/>
      <c r="Z284" s="13"/>
      <c r="AA284" s="13"/>
      <c r="AB284" s="13"/>
      <c r="AC284" s="13"/>
      <c r="AD284" s="13"/>
      <c r="AE284" s="13"/>
      <c r="AT284" s="259" t="s">
        <v>259</v>
      </c>
      <c r="AU284" s="259" t="s">
        <v>88</v>
      </c>
      <c r="AV284" s="13" t="s">
        <v>88</v>
      </c>
      <c r="AW284" s="13" t="s">
        <v>36</v>
      </c>
      <c r="AX284" s="13" t="s">
        <v>80</v>
      </c>
      <c r="AY284" s="259" t="s">
        <v>241</v>
      </c>
    </row>
    <row r="285" s="14" customFormat="1">
      <c r="A285" s="14"/>
      <c r="B285" s="260"/>
      <c r="C285" s="261"/>
      <c r="D285" s="242" t="s">
        <v>259</v>
      </c>
      <c r="E285" s="262" t="s">
        <v>1</v>
      </c>
      <c r="F285" s="263" t="s">
        <v>261</v>
      </c>
      <c r="G285" s="261"/>
      <c r="H285" s="264">
        <v>1868.5</v>
      </c>
      <c r="I285" s="265"/>
      <c r="J285" s="261"/>
      <c r="K285" s="261"/>
      <c r="L285" s="266"/>
      <c r="M285" s="267"/>
      <c r="N285" s="268"/>
      <c r="O285" s="268"/>
      <c r="P285" s="268"/>
      <c r="Q285" s="268"/>
      <c r="R285" s="268"/>
      <c r="S285" s="268"/>
      <c r="T285" s="269"/>
      <c r="U285" s="14"/>
      <c r="V285" s="14"/>
      <c r="W285" s="14"/>
      <c r="X285" s="14"/>
      <c r="Y285" s="14"/>
      <c r="Z285" s="14"/>
      <c r="AA285" s="14"/>
      <c r="AB285" s="14"/>
      <c r="AC285" s="14"/>
      <c r="AD285" s="14"/>
      <c r="AE285" s="14"/>
      <c r="AT285" s="270" t="s">
        <v>259</v>
      </c>
      <c r="AU285" s="270" t="s">
        <v>88</v>
      </c>
      <c r="AV285" s="14" t="s">
        <v>175</v>
      </c>
      <c r="AW285" s="14" t="s">
        <v>36</v>
      </c>
      <c r="AX285" s="14" t="s">
        <v>14</v>
      </c>
      <c r="AY285" s="270" t="s">
        <v>241</v>
      </c>
    </row>
    <row r="286" s="2" customFormat="1" ht="37.8" customHeight="1">
      <c r="A286" s="39"/>
      <c r="B286" s="40"/>
      <c r="C286" s="229" t="s">
        <v>376</v>
      </c>
      <c r="D286" s="229" t="s">
        <v>243</v>
      </c>
      <c r="E286" s="230" t="s">
        <v>682</v>
      </c>
      <c r="F286" s="231" t="s">
        <v>683</v>
      </c>
      <c r="G286" s="232" t="s">
        <v>255</v>
      </c>
      <c r="H286" s="233">
        <v>1888.6579999999999</v>
      </c>
      <c r="I286" s="234"/>
      <c r="J286" s="235">
        <f>ROUND(I286*H286,2)</f>
        <v>0</v>
      </c>
      <c r="K286" s="231" t="s">
        <v>247</v>
      </c>
      <c r="L286" s="45"/>
      <c r="M286" s="236" t="s">
        <v>1</v>
      </c>
      <c r="N286" s="237" t="s">
        <v>45</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175</v>
      </c>
      <c r="AT286" s="240" t="s">
        <v>243</v>
      </c>
      <c r="AU286" s="240" t="s">
        <v>88</v>
      </c>
      <c r="AY286" s="18" t="s">
        <v>241</v>
      </c>
      <c r="BE286" s="241">
        <f>IF(N286="základní",J286,0)</f>
        <v>0</v>
      </c>
      <c r="BF286" s="241">
        <f>IF(N286="snížená",J286,0)</f>
        <v>0</v>
      </c>
      <c r="BG286" s="241">
        <f>IF(N286="zákl. přenesená",J286,0)</f>
        <v>0</v>
      </c>
      <c r="BH286" s="241">
        <f>IF(N286="sníž. přenesená",J286,0)</f>
        <v>0</v>
      </c>
      <c r="BI286" s="241">
        <f>IF(N286="nulová",J286,0)</f>
        <v>0</v>
      </c>
      <c r="BJ286" s="18" t="s">
        <v>14</v>
      </c>
      <c r="BK286" s="241">
        <f>ROUND(I286*H286,2)</f>
        <v>0</v>
      </c>
      <c r="BL286" s="18" t="s">
        <v>175</v>
      </c>
      <c r="BM286" s="240" t="s">
        <v>684</v>
      </c>
    </row>
    <row r="287" s="2" customFormat="1">
      <c r="A287" s="39"/>
      <c r="B287" s="40"/>
      <c r="C287" s="41"/>
      <c r="D287" s="242" t="s">
        <v>249</v>
      </c>
      <c r="E287" s="41"/>
      <c r="F287" s="243" t="s">
        <v>685</v>
      </c>
      <c r="G287" s="41"/>
      <c r="H287" s="41"/>
      <c r="I287" s="244"/>
      <c r="J287" s="41"/>
      <c r="K287" s="41"/>
      <c r="L287" s="45"/>
      <c r="M287" s="245"/>
      <c r="N287" s="246"/>
      <c r="O287" s="92"/>
      <c r="P287" s="92"/>
      <c r="Q287" s="92"/>
      <c r="R287" s="92"/>
      <c r="S287" s="92"/>
      <c r="T287" s="93"/>
      <c r="U287" s="39"/>
      <c r="V287" s="39"/>
      <c r="W287" s="39"/>
      <c r="X287" s="39"/>
      <c r="Y287" s="39"/>
      <c r="Z287" s="39"/>
      <c r="AA287" s="39"/>
      <c r="AB287" s="39"/>
      <c r="AC287" s="39"/>
      <c r="AD287" s="39"/>
      <c r="AE287" s="39"/>
      <c r="AT287" s="18" t="s">
        <v>249</v>
      </c>
      <c r="AU287" s="18" t="s">
        <v>88</v>
      </c>
    </row>
    <row r="288" s="2" customFormat="1">
      <c r="A288" s="39"/>
      <c r="B288" s="40"/>
      <c r="C288" s="41"/>
      <c r="D288" s="247" t="s">
        <v>251</v>
      </c>
      <c r="E288" s="41"/>
      <c r="F288" s="248" t="s">
        <v>686</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251</v>
      </c>
      <c r="AU288" s="18" t="s">
        <v>88</v>
      </c>
    </row>
    <row r="289" s="15" customFormat="1">
      <c r="A289" s="15"/>
      <c r="B289" s="271"/>
      <c r="C289" s="272"/>
      <c r="D289" s="242" t="s">
        <v>259</v>
      </c>
      <c r="E289" s="273" t="s">
        <v>1</v>
      </c>
      <c r="F289" s="274" t="s">
        <v>676</v>
      </c>
      <c r="G289" s="272"/>
      <c r="H289" s="273" t="s">
        <v>1</v>
      </c>
      <c r="I289" s="275"/>
      <c r="J289" s="272"/>
      <c r="K289" s="272"/>
      <c r="L289" s="276"/>
      <c r="M289" s="277"/>
      <c r="N289" s="278"/>
      <c r="O289" s="278"/>
      <c r="P289" s="278"/>
      <c r="Q289" s="278"/>
      <c r="R289" s="278"/>
      <c r="S289" s="278"/>
      <c r="T289" s="279"/>
      <c r="U289" s="15"/>
      <c r="V289" s="15"/>
      <c r="W289" s="15"/>
      <c r="X289" s="15"/>
      <c r="Y289" s="15"/>
      <c r="Z289" s="15"/>
      <c r="AA289" s="15"/>
      <c r="AB289" s="15"/>
      <c r="AC289" s="15"/>
      <c r="AD289" s="15"/>
      <c r="AE289" s="15"/>
      <c r="AT289" s="280" t="s">
        <v>259</v>
      </c>
      <c r="AU289" s="280" t="s">
        <v>88</v>
      </c>
      <c r="AV289" s="15" t="s">
        <v>14</v>
      </c>
      <c r="AW289" s="15" t="s">
        <v>36</v>
      </c>
      <c r="AX289" s="15" t="s">
        <v>80</v>
      </c>
      <c r="AY289" s="280" t="s">
        <v>241</v>
      </c>
    </row>
    <row r="290" s="13" customFormat="1">
      <c r="A290" s="13"/>
      <c r="B290" s="249"/>
      <c r="C290" s="250"/>
      <c r="D290" s="242" t="s">
        <v>259</v>
      </c>
      <c r="E290" s="251" t="s">
        <v>1</v>
      </c>
      <c r="F290" s="252" t="s">
        <v>687</v>
      </c>
      <c r="G290" s="250"/>
      <c r="H290" s="253">
        <v>1888.6579999999999</v>
      </c>
      <c r="I290" s="254"/>
      <c r="J290" s="250"/>
      <c r="K290" s="250"/>
      <c r="L290" s="255"/>
      <c r="M290" s="256"/>
      <c r="N290" s="257"/>
      <c r="O290" s="257"/>
      <c r="P290" s="257"/>
      <c r="Q290" s="257"/>
      <c r="R290" s="257"/>
      <c r="S290" s="257"/>
      <c r="T290" s="258"/>
      <c r="U290" s="13"/>
      <c r="V290" s="13"/>
      <c r="W290" s="13"/>
      <c r="X290" s="13"/>
      <c r="Y290" s="13"/>
      <c r="Z290" s="13"/>
      <c r="AA290" s="13"/>
      <c r="AB290" s="13"/>
      <c r="AC290" s="13"/>
      <c r="AD290" s="13"/>
      <c r="AE290" s="13"/>
      <c r="AT290" s="259" t="s">
        <v>259</v>
      </c>
      <c r="AU290" s="259" t="s">
        <v>88</v>
      </c>
      <c r="AV290" s="13" t="s">
        <v>88</v>
      </c>
      <c r="AW290" s="13" t="s">
        <v>36</v>
      </c>
      <c r="AX290" s="13" t="s">
        <v>80</v>
      </c>
      <c r="AY290" s="259" t="s">
        <v>241</v>
      </c>
    </row>
    <row r="291" s="14" customFormat="1">
      <c r="A291" s="14"/>
      <c r="B291" s="260"/>
      <c r="C291" s="261"/>
      <c r="D291" s="242" t="s">
        <v>259</v>
      </c>
      <c r="E291" s="262" t="s">
        <v>1</v>
      </c>
      <c r="F291" s="263" t="s">
        <v>261</v>
      </c>
      <c r="G291" s="261"/>
      <c r="H291" s="264">
        <v>1888.6579999999999</v>
      </c>
      <c r="I291" s="265"/>
      <c r="J291" s="261"/>
      <c r="K291" s="261"/>
      <c r="L291" s="266"/>
      <c r="M291" s="267"/>
      <c r="N291" s="268"/>
      <c r="O291" s="268"/>
      <c r="P291" s="268"/>
      <c r="Q291" s="268"/>
      <c r="R291" s="268"/>
      <c r="S291" s="268"/>
      <c r="T291" s="269"/>
      <c r="U291" s="14"/>
      <c r="V291" s="14"/>
      <c r="W291" s="14"/>
      <c r="X291" s="14"/>
      <c r="Y291" s="14"/>
      <c r="Z291" s="14"/>
      <c r="AA291" s="14"/>
      <c r="AB291" s="14"/>
      <c r="AC291" s="14"/>
      <c r="AD291" s="14"/>
      <c r="AE291" s="14"/>
      <c r="AT291" s="270" t="s">
        <v>259</v>
      </c>
      <c r="AU291" s="270" t="s">
        <v>88</v>
      </c>
      <c r="AV291" s="14" t="s">
        <v>175</v>
      </c>
      <c r="AW291" s="14" t="s">
        <v>36</v>
      </c>
      <c r="AX291" s="14" t="s">
        <v>14</v>
      </c>
      <c r="AY291" s="270" t="s">
        <v>241</v>
      </c>
    </row>
    <row r="292" s="2" customFormat="1" ht="37.8" customHeight="1">
      <c r="A292" s="39"/>
      <c r="B292" s="40"/>
      <c r="C292" s="229" t="s">
        <v>382</v>
      </c>
      <c r="D292" s="229" t="s">
        <v>243</v>
      </c>
      <c r="E292" s="230" t="s">
        <v>688</v>
      </c>
      <c r="F292" s="231" t="s">
        <v>689</v>
      </c>
      <c r="G292" s="232" t="s">
        <v>255</v>
      </c>
      <c r="H292" s="233">
        <v>868.16399999999999</v>
      </c>
      <c r="I292" s="234"/>
      <c r="J292" s="235">
        <f>ROUND(I292*H292,2)</f>
        <v>0</v>
      </c>
      <c r="K292" s="231" t="s">
        <v>247</v>
      </c>
      <c r="L292" s="45"/>
      <c r="M292" s="236" t="s">
        <v>1</v>
      </c>
      <c r="N292" s="237" t="s">
        <v>45</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175</v>
      </c>
      <c r="AT292" s="240" t="s">
        <v>243</v>
      </c>
      <c r="AU292" s="240" t="s">
        <v>88</v>
      </c>
      <c r="AY292" s="18" t="s">
        <v>241</v>
      </c>
      <c r="BE292" s="241">
        <f>IF(N292="základní",J292,0)</f>
        <v>0</v>
      </c>
      <c r="BF292" s="241">
        <f>IF(N292="snížená",J292,0)</f>
        <v>0</v>
      </c>
      <c r="BG292" s="241">
        <f>IF(N292="zákl. přenesená",J292,0)</f>
        <v>0</v>
      </c>
      <c r="BH292" s="241">
        <f>IF(N292="sníž. přenesená",J292,0)</f>
        <v>0</v>
      </c>
      <c r="BI292" s="241">
        <f>IF(N292="nulová",J292,0)</f>
        <v>0</v>
      </c>
      <c r="BJ292" s="18" t="s">
        <v>14</v>
      </c>
      <c r="BK292" s="241">
        <f>ROUND(I292*H292,2)</f>
        <v>0</v>
      </c>
      <c r="BL292" s="18" t="s">
        <v>175</v>
      </c>
      <c r="BM292" s="240" t="s">
        <v>690</v>
      </c>
    </row>
    <row r="293" s="2" customFormat="1">
      <c r="A293" s="39"/>
      <c r="B293" s="40"/>
      <c r="C293" s="41"/>
      <c r="D293" s="242" t="s">
        <v>249</v>
      </c>
      <c r="E293" s="41"/>
      <c r="F293" s="243" t="s">
        <v>691</v>
      </c>
      <c r="G293" s="41"/>
      <c r="H293" s="41"/>
      <c r="I293" s="244"/>
      <c r="J293" s="41"/>
      <c r="K293" s="41"/>
      <c r="L293" s="45"/>
      <c r="M293" s="245"/>
      <c r="N293" s="246"/>
      <c r="O293" s="92"/>
      <c r="P293" s="92"/>
      <c r="Q293" s="92"/>
      <c r="R293" s="92"/>
      <c r="S293" s="92"/>
      <c r="T293" s="93"/>
      <c r="U293" s="39"/>
      <c r="V293" s="39"/>
      <c r="W293" s="39"/>
      <c r="X293" s="39"/>
      <c r="Y293" s="39"/>
      <c r="Z293" s="39"/>
      <c r="AA293" s="39"/>
      <c r="AB293" s="39"/>
      <c r="AC293" s="39"/>
      <c r="AD293" s="39"/>
      <c r="AE293" s="39"/>
      <c r="AT293" s="18" t="s">
        <v>249</v>
      </c>
      <c r="AU293" s="18" t="s">
        <v>88</v>
      </c>
    </row>
    <row r="294" s="2" customFormat="1">
      <c r="A294" s="39"/>
      <c r="B294" s="40"/>
      <c r="C294" s="41"/>
      <c r="D294" s="247" t="s">
        <v>251</v>
      </c>
      <c r="E294" s="41"/>
      <c r="F294" s="248" t="s">
        <v>692</v>
      </c>
      <c r="G294" s="41"/>
      <c r="H294" s="41"/>
      <c r="I294" s="244"/>
      <c r="J294" s="41"/>
      <c r="K294" s="41"/>
      <c r="L294" s="45"/>
      <c r="M294" s="245"/>
      <c r="N294" s="246"/>
      <c r="O294" s="92"/>
      <c r="P294" s="92"/>
      <c r="Q294" s="92"/>
      <c r="R294" s="92"/>
      <c r="S294" s="92"/>
      <c r="T294" s="93"/>
      <c r="U294" s="39"/>
      <c r="V294" s="39"/>
      <c r="W294" s="39"/>
      <c r="X294" s="39"/>
      <c r="Y294" s="39"/>
      <c r="Z294" s="39"/>
      <c r="AA294" s="39"/>
      <c r="AB294" s="39"/>
      <c r="AC294" s="39"/>
      <c r="AD294" s="39"/>
      <c r="AE294" s="39"/>
      <c r="AT294" s="18" t="s">
        <v>251</v>
      </c>
      <c r="AU294" s="18" t="s">
        <v>88</v>
      </c>
    </row>
    <row r="295" s="15" customFormat="1">
      <c r="A295" s="15"/>
      <c r="B295" s="271"/>
      <c r="C295" s="272"/>
      <c r="D295" s="242" t="s">
        <v>259</v>
      </c>
      <c r="E295" s="273" t="s">
        <v>1</v>
      </c>
      <c r="F295" s="274" t="s">
        <v>693</v>
      </c>
      <c r="G295" s="272"/>
      <c r="H295" s="273" t="s">
        <v>1</v>
      </c>
      <c r="I295" s="275"/>
      <c r="J295" s="272"/>
      <c r="K295" s="272"/>
      <c r="L295" s="276"/>
      <c r="M295" s="277"/>
      <c r="N295" s="278"/>
      <c r="O295" s="278"/>
      <c r="P295" s="278"/>
      <c r="Q295" s="278"/>
      <c r="R295" s="278"/>
      <c r="S295" s="278"/>
      <c r="T295" s="279"/>
      <c r="U295" s="15"/>
      <c r="V295" s="15"/>
      <c r="W295" s="15"/>
      <c r="X295" s="15"/>
      <c r="Y295" s="15"/>
      <c r="Z295" s="15"/>
      <c r="AA295" s="15"/>
      <c r="AB295" s="15"/>
      <c r="AC295" s="15"/>
      <c r="AD295" s="15"/>
      <c r="AE295" s="15"/>
      <c r="AT295" s="280" t="s">
        <v>259</v>
      </c>
      <c r="AU295" s="280" t="s">
        <v>88</v>
      </c>
      <c r="AV295" s="15" t="s">
        <v>14</v>
      </c>
      <c r="AW295" s="15" t="s">
        <v>36</v>
      </c>
      <c r="AX295" s="15" t="s">
        <v>80</v>
      </c>
      <c r="AY295" s="280" t="s">
        <v>241</v>
      </c>
    </row>
    <row r="296" s="13" customFormat="1">
      <c r="A296" s="13"/>
      <c r="B296" s="249"/>
      <c r="C296" s="250"/>
      <c r="D296" s="242" t="s">
        <v>259</v>
      </c>
      <c r="E296" s="251" t="s">
        <v>1</v>
      </c>
      <c r="F296" s="252" t="s">
        <v>694</v>
      </c>
      <c r="G296" s="250"/>
      <c r="H296" s="253">
        <v>1259.105</v>
      </c>
      <c r="I296" s="254"/>
      <c r="J296" s="250"/>
      <c r="K296" s="250"/>
      <c r="L296" s="255"/>
      <c r="M296" s="256"/>
      <c r="N296" s="257"/>
      <c r="O296" s="257"/>
      <c r="P296" s="257"/>
      <c r="Q296" s="257"/>
      <c r="R296" s="257"/>
      <c r="S296" s="257"/>
      <c r="T296" s="258"/>
      <c r="U296" s="13"/>
      <c r="V296" s="13"/>
      <c r="W296" s="13"/>
      <c r="X296" s="13"/>
      <c r="Y296" s="13"/>
      <c r="Z296" s="13"/>
      <c r="AA296" s="13"/>
      <c r="AB296" s="13"/>
      <c r="AC296" s="13"/>
      <c r="AD296" s="13"/>
      <c r="AE296" s="13"/>
      <c r="AT296" s="259" t="s">
        <v>259</v>
      </c>
      <c r="AU296" s="259" t="s">
        <v>88</v>
      </c>
      <c r="AV296" s="13" t="s">
        <v>88</v>
      </c>
      <c r="AW296" s="13" t="s">
        <v>36</v>
      </c>
      <c r="AX296" s="13" t="s">
        <v>80</v>
      </c>
      <c r="AY296" s="259" t="s">
        <v>241</v>
      </c>
    </row>
    <row r="297" s="15" customFormat="1">
      <c r="A297" s="15"/>
      <c r="B297" s="271"/>
      <c r="C297" s="272"/>
      <c r="D297" s="242" t="s">
        <v>259</v>
      </c>
      <c r="E297" s="273" t="s">
        <v>1</v>
      </c>
      <c r="F297" s="274" t="s">
        <v>695</v>
      </c>
      <c r="G297" s="272"/>
      <c r="H297" s="273" t="s">
        <v>1</v>
      </c>
      <c r="I297" s="275"/>
      <c r="J297" s="272"/>
      <c r="K297" s="272"/>
      <c r="L297" s="276"/>
      <c r="M297" s="277"/>
      <c r="N297" s="278"/>
      <c r="O297" s="278"/>
      <c r="P297" s="278"/>
      <c r="Q297" s="278"/>
      <c r="R297" s="278"/>
      <c r="S297" s="278"/>
      <c r="T297" s="279"/>
      <c r="U297" s="15"/>
      <c r="V297" s="15"/>
      <c r="W297" s="15"/>
      <c r="X297" s="15"/>
      <c r="Y297" s="15"/>
      <c r="Z297" s="15"/>
      <c r="AA297" s="15"/>
      <c r="AB297" s="15"/>
      <c r="AC297" s="15"/>
      <c r="AD297" s="15"/>
      <c r="AE297" s="15"/>
      <c r="AT297" s="280" t="s">
        <v>259</v>
      </c>
      <c r="AU297" s="280" t="s">
        <v>88</v>
      </c>
      <c r="AV297" s="15" t="s">
        <v>14</v>
      </c>
      <c r="AW297" s="15" t="s">
        <v>36</v>
      </c>
      <c r="AX297" s="15" t="s">
        <v>80</v>
      </c>
      <c r="AY297" s="280" t="s">
        <v>241</v>
      </c>
    </row>
    <row r="298" s="13" customFormat="1">
      <c r="A298" s="13"/>
      <c r="B298" s="249"/>
      <c r="C298" s="250"/>
      <c r="D298" s="242" t="s">
        <v>259</v>
      </c>
      <c r="E298" s="251" t="s">
        <v>1</v>
      </c>
      <c r="F298" s="252" t="s">
        <v>440</v>
      </c>
      <c r="G298" s="250"/>
      <c r="H298" s="253">
        <v>30.991</v>
      </c>
      <c r="I298" s="254"/>
      <c r="J298" s="250"/>
      <c r="K298" s="250"/>
      <c r="L298" s="255"/>
      <c r="M298" s="256"/>
      <c r="N298" s="257"/>
      <c r="O298" s="257"/>
      <c r="P298" s="257"/>
      <c r="Q298" s="257"/>
      <c r="R298" s="257"/>
      <c r="S298" s="257"/>
      <c r="T298" s="258"/>
      <c r="U298" s="13"/>
      <c r="V298" s="13"/>
      <c r="W298" s="13"/>
      <c r="X298" s="13"/>
      <c r="Y298" s="13"/>
      <c r="Z298" s="13"/>
      <c r="AA298" s="13"/>
      <c r="AB298" s="13"/>
      <c r="AC298" s="13"/>
      <c r="AD298" s="13"/>
      <c r="AE298" s="13"/>
      <c r="AT298" s="259" t="s">
        <v>259</v>
      </c>
      <c r="AU298" s="259" t="s">
        <v>88</v>
      </c>
      <c r="AV298" s="13" t="s">
        <v>88</v>
      </c>
      <c r="AW298" s="13" t="s">
        <v>36</v>
      </c>
      <c r="AX298" s="13" t="s">
        <v>80</v>
      </c>
      <c r="AY298" s="259" t="s">
        <v>241</v>
      </c>
    </row>
    <row r="299" s="15" customFormat="1">
      <c r="A299" s="15"/>
      <c r="B299" s="271"/>
      <c r="C299" s="272"/>
      <c r="D299" s="242" t="s">
        <v>259</v>
      </c>
      <c r="E299" s="273" t="s">
        <v>1</v>
      </c>
      <c r="F299" s="274" t="s">
        <v>696</v>
      </c>
      <c r="G299" s="272"/>
      <c r="H299" s="273" t="s">
        <v>1</v>
      </c>
      <c r="I299" s="275"/>
      <c r="J299" s="272"/>
      <c r="K299" s="272"/>
      <c r="L299" s="276"/>
      <c r="M299" s="277"/>
      <c r="N299" s="278"/>
      <c r="O299" s="278"/>
      <c r="P299" s="278"/>
      <c r="Q299" s="278"/>
      <c r="R299" s="278"/>
      <c r="S299" s="278"/>
      <c r="T299" s="279"/>
      <c r="U299" s="15"/>
      <c r="V299" s="15"/>
      <c r="W299" s="15"/>
      <c r="X299" s="15"/>
      <c r="Y299" s="15"/>
      <c r="Z299" s="15"/>
      <c r="AA299" s="15"/>
      <c r="AB299" s="15"/>
      <c r="AC299" s="15"/>
      <c r="AD299" s="15"/>
      <c r="AE299" s="15"/>
      <c r="AT299" s="280" t="s">
        <v>259</v>
      </c>
      <c r="AU299" s="280" t="s">
        <v>88</v>
      </c>
      <c r="AV299" s="15" t="s">
        <v>14</v>
      </c>
      <c r="AW299" s="15" t="s">
        <v>36</v>
      </c>
      <c r="AX299" s="15" t="s">
        <v>80</v>
      </c>
      <c r="AY299" s="280" t="s">
        <v>241</v>
      </c>
    </row>
    <row r="300" s="13" customFormat="1">
      <c r="A300" s="13"/>
      <c r="B300" s="249"/>
      <c r="C300" s="250"/>
      <c r="D300" s="242" t="s">
        <v>259</v>
      </c>
      <c r="E300" s="251" t="s">
        <v>1</v>
      </c>
      <c r="F300" s="252" t="s">
        <v>697</v>
      </c>
      <c r="G300" s="250"/>
      <c r="H300" s="253">
        <v>-421.93200000000002</v>
      </c>
      <c r="I300" s="254"/>
      <c r="J300" s="250"/>
      <c r="K300" s="250"/>
      <c r="L300" s="255"/>
      <c r="M300" s="256"/>
      <c r="N300" s="257"/>
      <c r="O300" s="257"/>
      <c r="P300" s="257"/>
      <c r="Q300" s="257"/>
      <c r="R300" s="257"/>
      <c r="S300" s="257"/>
      <c r="T300" s="258"/>
      <c r="U300" s="13"/>
      <c r="V300" s="13"/>
      <c r="W300" s="13"/>
      <c r="X300" s="13"/>
      <c r="Y300" s="13"/>
      <c r="Z300" s="13"/>
      <c r="AA300" s="13"/>
      <c r="AB300" s="13"/>
      <c r="AC300" s="13"/>
      <c r="AD300" s="13"/>
      <c r="AE300" s="13"/>
      <c r="AT300" s="259" t="s">
        <v>259</v>
      </c>
      <c r="AU300" s="259" t="s">
        <v>88</v>
      </c>
      <c r="AV300" s="13" t="s">
        <v>88</v>
      </c>
      <c r="AW300" s="13" t="s">
        <v>36</v>
      </c>
      <c r="AX300" s="13" t="s">
        <v>80</v>
      </c>
      <c r="AY300" s="259" t="s">
        <v>241</v>
      </c>
    </row>
    <row r="301" s="14" customFormat="1">
      <c r="A301" s="14"/>
      <c r="B301" s="260"/>
      <c r="C301" s="261"/>
      <c r="D301" s="242" t="s">
        <v>259</v>
      </c>
      <c r="E301" s="262" t="s">
        <v>479</v>
      </c>
      <c r="F301" s="263" t="s">
        <v>261</v>
      </c>
      <c r="G301" s="261"/>
      <c r="H301" s="264">
        <v>868.16399999999999</v>
      </c>
      <c r="I301" s="265"/>
      <c r="J301" s="261"/>
      <c r="K301" s="261"/>
      <c r="L301" s="266"/>
      <c r="M301" s="267"/>
      <c r="N301" s="268"/>
      <c r="O301" s="268"/>
      <c r="P301" s="268"/>
      <c r="Q301" s="268"/>
      <c r="R301" s="268"/>
      <c r="S301" s="268"/>
      <c r="T301" s="269"/>
      <c r="U301" s="14"/>
      <c r="V301" s="14"/>
      <c r="W301" s="14"/>
      <c r="X301" s="14"/>
      <c r="Y301" s="14"/>
      <c r="Z301" s="14"/>
      <c r="AA301" s="14"/>
      <c r="AB301" s="14"/>
      <c r="AC301" s="14"/>
      <c r="AD301" s="14"/>
      <c r="AE301" s="14"/>
      <c r="AT301" s="270" t="s">
        <v>259</v>
      </c>
      <c r="AU301" s="270" t="s">
        <v>88</v>
      </c>
      <c r="AV301" s="14" t="s">
        <v>175</v>
      </c>
      <c r="AW301" s="14" t="s">
        <v>36</v>
      </c>
      <c r="AX301" s="14" t="s">
        <v>14</v>
      </c>
      <c r="AY301" s="270" t="s">
        <v>241</v>
      </c>
    </row>
    <row r="302" s="2" customFormat="1" ht="37.8" customHeight="1">
      <c r="A302" s="39"/>
      <c r="B302" s="40"/>
      <c r="C302" s="229" t="s">
        <v>388</v>
      </c>
      <c r="D302" s="229" t="s">
        <v>243</v>
      </c>
      <c r="E302" s="230" t="s">
        <v>698</v>
      </c>
      <c r="F302" s="231" t="s">
        <v>699</v>
      </c>
      <c r="G302" s="232" t="s">
        <v>255</v>
      </c>
      <c r="H302" s="233">
        <v>11286.132</v>
      </c>
      <c r="I302" s="234"/>
      <c r="J302" s="235">
        <f>ROUND(I302*H302,2)</f>
        <v>0</v>
      </c>
      <c r="K302" s="231" t="s">
        <v>247</v>
      </c>
      <c r="L302" s="45"/>
      <c r="M302" s="236" t="s">
        <v>1</v>
      </c>
      <c r="N302" s="237" t="s">
        <v>45</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175</v>
      </c>
      <c r="AT302" s="240" t="s">
        <v>243</v>
      </c>
      <c r="AU302" s="240" t="s">
        <v>88</v>
      </c>
      <c r="AY302" s="18" t="s">
        <v>241</v>
      </c>
      <c r="BE302" s="241">
        <f>IF(N302="základní",J302,0)</f>
        <v>0</v>
      </c>
      <c r="BF302" s="241">
        <f>IF(N302="snížená",J302,0)</f>
        <v>0</v>
      </c>
      <c r="BG302" s="241">
        <f>IF(N302="zákl. přenesená",J302,0)</f>
        <v>0</v>
      </c>
      <c r="BH302" s="241">
        <f>IF(N302="sníž. přenesená",J302,0)</f>
        <v>0</v>
      </c>
      <c r="BI302" s="241">
        <f>IF(N302="nulová",J302,0)</f>
        <v>0</v>
      </c>
      <c r="BJ302" s="18" t="s">
        <v>14</v>
      </c>
      <c r="BK302" s="241">
        <f>ROUND(I302*H302,2)</f>
        <v>0</v>
      </c>
      <c r="BL302" s="18" t="s">
        <v>175</v>
      </c>
      <c r="BM302" s="240" t="s">
        <v>700</v>
      </c>
    </row>
    <row r="303" s="2" customFormat="1">
      <c r="A303" s="39"/>
      <c r="B303" s="40"/>
      <c r="C303" s="41"/>
      <c r="D303" s="242" t="s">
        <v>249</v>
      </c>
      <c r="E303" s="41"/>
      <c r="F303" s="243" t="s">
        <v>701</v>
      </c>
      <c r="G303" s="41"/>
      <c r="H303" s="41"/>
      <c r="I303" s="244"/>
      <c r="J303" s="41"/>
      <c r="K303" s="41"/>
      <c r="L303" s="45"/>
      <c r="M303" s="245"/>
      <c r="N303" s="246"/>
      <c r="O303" s="92"/>
      <c r="P303" s="92"/>
      <c r="Q303" s="92"/>
      <c r="R303" s="92"/>
      <c r="S303" s="92"/>
      <c r="T303" s="93"/>
      <c r="U303" s="39"/>
      <c r="V303" s="39"/>
      <c r="W303" s="39"/>
      <c r="X303" s="39"/>
      <c r="Y303" s="39"/>
      <c r="Z303" s="39"/>
      <c r="AA303" s="39"/>
      <c r="AB303" s="39"/>
      <c r="AC303" s="39"/>
      <c r="AD303" s="39"/>
      <c r="AE303" s="39"/>
      <c r="AT303" s="18" t="s">
        <v>249</v>
      </c>
      <c r="AU303" s="18" t="s">
        <v>88</v>
      </c>
    </row>
    <row r="304" s="2" customFormat="1">
      <c r="A304" s="39"/>
      <c r="B304" s="40"/>
      <c r="C304" s="41"/>
      <c r="D304" s="247" t="s">
        <v>251</v>
      </c>
      <c r="E304" s="41"/>
      <c r="F304" s="248" t="s">
        <v>702</v>
      </c>
      <c r="G304" s="41"/>
      <c r="H304" s="41"/>
      <c r="I304" s="244"/>
      <c r="J304" s="41"/>
      <c r="K304" s="41"/>
      <c r="L304" s="45"/>
      <c r="M304" s="245"/>
      <c r="N304" s="246"/>
      <c r="O304" s="92"/>
      <c r="P304" s="92"/>
      <c r="Q304" s="92"/>
      <c r="R304" s="92"/>
      <c r="S304" s="92"/>
      <c r="T304" s="93"/>
      <c r="U304" s="39"/>
      <c r="V304" s="39"/>
      <c r="W304" s="39"/>
      <c r="X304" s="39"/>
      <c r="Y304" s="39"/>
      <c r="Z304" s="39"/>
      <c r="AA304" s="39"/>
      <c r="AB304" s="39"/>
      <c r="AC304" s="39"/>
      <c r="AD304" s="39"/>
      <c r="AE304" s="39"/>
      <c r="AT304" s="18" t="s">
        <v>251</v>
      </c>
      <c r="AU304" s="18" t="s">
        <v>88</v>
      </c>
    </row>
    <row r="305" s="15" customFormat="1">
      <c r="A305" s="15"/>
      <c r="B305" s="271"/>
      <c r="C305" s="272"/>
      <c r="D305" s="242" t="s">
        <v>259</v>
      </c>
      <c r="E305" s="273" t="s">
        <v>1</v>
      </c>
      <c r="F305" s="274" t="s">
        <v>703</v>
      </c>
      <c r="G305" s="272"/>
      <c r="H305" s="273" t="s">
        <v>1</v>
      </c>
      <c r="I305" s="275"/>
      <c r="J305" s="272"/>
      <c r="K305" s="272"/>
      <c r="L305" s="276"/>
      <c r="M305" s="277"/>
      <c r="N305" s="278"/>
      <c r="O305" s="278"/>
      <c r="P305" s="278"/>
      <c r="Q305" s="278"/>
      <c r="R305" s="278"/>
      <c r="S305" s="278"/>
      <c r="T305" s="279"/>
      <c r="U305" s="15"/>
      <c r="V305" s="15"/>
      <c r="W305" s="15"/>
      <c r="X305" s="15"/>
      <c r="Y305" s="15"/>
      <c r="Z305" s="15"/>
      <c r="AA305" s="15"/>
      <c r="AB305" s="15"/>
      <c r="AC305" s="15"/>
      <c r="AD305" s="15"/>
      <c r="AE305" s="15"/>
      <c r="AT305" s="280" t="s">
        <v>259</v>
      </c>
      <c r="AU305" s="280" t="s">
        <v>88</v>
      </c>
      <c r="AV305" s="15" t="s">
        <v>14</v>
      </c>
      <c r="AW305" s="15" t="s">
        <v>36</v>
      </c>
      <c r="AX305" s="15" t="s">
        <v>80</v>
      </c>
      <c r="AY305" s="280" t="s">
        <v>241</v>
      </c>
    </row>
    <row r="306" s="13" customFormat="1">
      <c r="A306" s="13"/>
      <c r="B306" s="249"/>
      <c r="C306" s="250"/>
      <c r="D306" s="242" t="s">
        <v>259</v>
      </c>
      <c r="E306" s="251" t="s">
        <v>1</v>
      </c>
      <c r="F306" s="252" t="s">
        <v>704</v>
      </c>
      <c r="G306" s="250"/>
      <c r="H306" s="253">
        <v>11286.132</v>
      </c>
      <c r="I306" s="254"/>
      <c r="J306" s="250"/>
      <c r="K306" s="250"/>
      <c r="L306" s="255"/>
      <c r="M306" s="256"/>
      <c r="N306" s="257"/>
      <c r="O306" s="257"/>
      <c r="P306" s="257"/>
      <c r="Q306" s="257"/>
      <c r="R306" s="257"/>
      <c r="S306" s="257"/>
      <c r="T306" s="258"/>
      <c r="U306" s="13"/>
      <c r="V306" s="13"/>
      <c r="W306" s="13"/>
      <c r="X306" s="13"/>
      <c r="Y306" s="13"/>
      <c r="Z306" s="13"/>
      <c r="AA306" s="13"/>
      <c r="AB306" s="13"/>
      <c r="AC306" s="13"/>
      <c r="AD306" s="13"/>
      <c r="AE306" s="13"/>
      <c r="AT306" s="259" t="s">
        <v>259</v>
      </c>
      <c r="AU306" s="259" t="s">
        <v>88</v>
      </c>
      <c r="AV306" s="13" t="s">
        <v>88</v>
      </c>
      <c r="AW306" s="13" t="s">
        <v>36</v>
      </c>
      <c r="AX306" s="13" t="s">
        <v>80</v>
      </c>
      <c r="AY306" s="259" t="s">
        <v>241</v>
      </c>
    </row>
    <row r="307" s="14" customFormat="1">
      <c r="A307" s="14"/>
      <c r="B307" s="260"/>
      <c r="C307" s="261"/>
      <c r="D307" s="242" t="s">
        <v>259</v>
      </c>
      <c r="E307" s="262" t="s">
        <v>1</v>
      </c>
      <c r="F307" s="263" t="s">
        <v>261</v>
      </c>
      <c r="G307" s="261"/>
      <c r="H307" s="264">
        <v>11286.132</v>
      </c>
      <c r="I307" s="265"/>
      <c r="J307" s="261"/>
      <c r="K307" s="261"/>
      <c r="L307" s="266"/>
      <c r="M307" s="267"/>
      <c r="N307" s="268"/>
      <c r="O307" s="268"/>
      <c r="P307" s="268"/>
      <c r="Q307" s="268"/>
      <c r="R307" s="268"/>
      <c r="S307" s="268"/>
      <c r="T307" s="269"/>
      <c r="U307" s="14"/>
      <c r="V307" s="14"/>
      <c r="W307" s="14"/>
      <c r="X307" s="14"/>
      <c r="Y307" s="14"/>
      <c r="Z307" s="14"/>
      <c r="AA307" s="14"/>
      <c r="AB307" s="14"/>
      <c r="AC307" s="14"/>
      <c r="AD307" s="14"/>
      <c r="AE307" s="14"/>
      <c r="AT307" s="270" t="s">
        <v>259</v>
      </c>
      <c r="AU307" s="270" t="s">
        <v>88</v>
      </c>
      <c r="AV307" s="14" t="s">
        <v>175</v>
      </c>
      <c r="AW307" s="14" t="s">
        <v>36</v>
      </c>
      <c r="AX307" s="14" t="s">
        <v>14</v>
      </c>
      <c r="AY307" s="270" t="s">
        <v>241</v>
      </c>
    </row>
    <row r="308" s="2" customFormat="1" ht="37.8" customHeight="1">
      <c r="A308" s="39"/>
      <c r="B308" s="40"/>
      <c r="C308" s="229" t="s">
        <v>394</v>
      </c>
      <c r="D308" s="229" t="s">
        <v>243</v>
      </c>
      <c r="E308" s="230" t="s">
        <v>705</v>
      </c>
      <c r="F308" s="231" t="s">
        <v>706</v>
      </c>
      <c r="G308" s="232" t="s">
        <v>255</v>
      </c>
      <c r="H308" s="233">
        <v>1935.145</v>
      </c>
      <c r="I308" s="234"/>
      <c r="J308" s="235">
        <f>ROUND(I308*H308,2)</f>
        <v>0</v>
      </c>
      <c r="K308" s="231" t="s">
        <v>247</v>
      </c>
      <c r="L308" s="45"/>
      <c r="M308" s="236" t="s">
        <v>1</v>
      </c>
      <c r="N308" s="237" t="s">
        <v>45</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175</v>
      </c>
      <c r="AT308" s="240" t="s">
        <v>243</v>
      </c>
      <c r="AU308" s="240" t="s">
        <v>88</v>
      </c>
      <c r="AY308" s="18" t="s">
        <v>241</v>
      </c>
      <c r="BE308" s="241">
        <f>IF(N308="základní",J308,0)</f>
        <v>0</v>
      </c>
      <c r="BF308" s="241">
        <f>IF(N308="snížená",J308,0)</f>
        <v>0</v>
      </c>
      <c r="BG308" s="241">
        <f>IF(N308="zákl. přenesená",J308,0)</f>
        <v>0</v>
      </c>
      <c r="BH308" s="241">
        <f>IF(N308="sníž. přenesená",J308,0)</f>
        <v>0</v>
      </c>
      <c r="BI308" s="241">
        <f>IF(N308="nulová",J308,0)</f>
        <v>0</v>
      </c>
      <c r="BJ308" s="18" t="s">
        <v>14</v>
      </c>
      <c r="BK308" s="241">
        <f>ROUND(I308*H308,2)</f>
        <v>0</v>
      </c>
      <c r="BL308" s="18" t="s">
        <v>175</v>
      </c>
      <c r="BM308" s="240" t="s">
        <v>707</v>
      </c>
    </row>
    <row r="309" s="2" customFormat="1">
      <c r="A309" s="39"/>
      <c r="B309" s="40"/>
      <c r="C309" s="41"/>
      <c r="D309" s="242" t="s">
        <v>249</v>
      </c>
      <c r="E309" s="41"/>
      <c r="F309" s="243" t="s">
        <v>708</v>
      </c>
      <c r="G309" s="41"/>
      <c r="H309" s="41"/>
      <c r="I309" s="244"/>
      <c r="J309" s="41"/>
      <c r="K309" s="41"/>
      <c r="L309" s="45"/>
      <c r="M309" s="245"/>
      <c r="N309" s="246"/>
      <c r="O309" s="92"/>
      <c r="P309" s="92"/>
      <c r="Q309" s="92"/>
      <c r="R309" s="92"/>
      <c r="S309" s="92"/>
      <c r="T309" s="93"/>
      <c r="U309" s="39"/>
      <c r="V309" s="39"/>
      <c r="W309" s="39"/>
      <c r="X309" s="39"/>
      <c r="Y309" s="39"/>
      <c r="Z309" s="39"/>
      <c r="AA309" s="39"/>
      <c r="AB309" s="39"/>
      <c r="AC309" s="39"/>
      <c r="AD309" s="39"/>
      <c r="AE309" s="39"/>
      <c r="AT309" s="18" t="s">
        <v>249</v>
      </c>
      <c r="AU309" s="18" t="s">
        <v>88</v>
      </c>
    </row>
    <row r="310" s="2" customFormat="1">
      <c r="A310" s="39"/>
      <c r="B310" s="40"/>
      <c r="C310" s="41"/>
      <c r="D310" s="247" t="s">
        <v>251</v>
      </c>
      <c r="E310" s="41"/>
      <c r="F310" s="248" t="s">
        <v>709</v>
      </c>
      <c r="G310" s="41"/>
      <c r="H310" s="41"/>
      <c r="I310" s="244"/>
      <c r="J310" s="41"/>
      <c r="K310" s="41"/>
      <c r="L310" s="45"/>
      <c r="M310" s="245"/>
      <c r="N310" s="246"/>
      <c r="O310" s="92"/>
      <c r="P310" s="92"/>
      <c r="Q310" s="92"/>
      <c r="R310" s="92"/>
      <c r="S310" s="92"/>
      <c r="T310" s="93"/>
      <c r="U310" s="39"/>
      <c r="V310" s="39"/>
      <c r="W310" s="39"/>
      <c r="X310" s="39"/>
      <c r="Y310" s="39"/>
      <c r="Z310" s="39"/>
      <c r="AA310" s="39"/>
      <c r="AB310" s="39"/>
      <c r="AC310" s="39"/>
      <c r="AD310" s="39"/>
      <c r="AE310" s="39"/>
      <c r="AT310" s="18" t="s">
        <v>251</v>
      </c>
      <c r="AU310" s="18" t="s">
        <v>88</v>
      </c>
    </row>
    <row r="311" s="15" customFormat="1">
      <c r="A311" s="15"/>
      <c r="B311" s="271"/>
      <c r="C311" s="272"/>
      <c r="D311" s="242" t="s">
        <v>259</v>
      </c>
      <c r="E311" s="273" t="s">
        <v>1</v>
      </c>
      <c r="F311" s="274" t="s">
        <v>710</v>
      </c>
      <c r="G311" s="272"/>
      <c r="H311" s="273" t="s">
        <v>1</v>
      </c>
      <c r="I311" s="275"/>
      <c r="J311" s="272"/>
      <c r="K311" s="272"/>
      <c r="L311" s="276"/>
      <c r="M311" s="277"/>
      <c r="N311" s="278"/>
      <c r="O311" s="278"/>
      <c r="P311" s="278"/>
      <c r="Q311" s="278"/>
      <c r="R311" s="278"/>
      <c r="S311" s="278"/>
      <c r="T311" s="279"/>
      <c r="U311" s="15"/>
      <c r="V311" s="15"/>
      <c r="W311" s="15"/>
      <c r="X311" s="15"/>
      <c r="Y311" s="15"/>
      <c r="Z311" s="15"/>
      <c r="AA311" s="15"/>
      <c r="AB311" s="15"/>
      <c r="AC311" s="15"/>
      <c r="AD311" s="15"/>
      <c r="AE311" s="15"/>
      <c r="AT311" s="280" t="s">
        <v>259</v>
      </c>
      <c r="AU311" s="280" t="s">
        <v>88</v>
      </c>
      <c r="AV311" s="15" t="s">
        <v>14</v>
      </c>
      <c r="AW311" s="15" t="s">
        <v>36</v>
      </c>
      <c r="AX311" s="15" t="s">
        <v>80</v>
      </c>
      <c r="AY311" s="280" t="s">
        <v>241</v>
      </c>
    </row>
    <row r="312" s="13" customFormat="1">
      <c r="A312" s="13"/>
      <c r="B312" s="249"/>
      <c r="C312" s="250"/>
      <c r="D312" s="242" t="s">
        <v>259</v>
      </c>
      <c r="E312" s="251" t="s">
        <v>1</v>
      </c>
      <c r="F312" s="252" t="s">
        <v>711</v>
      </c>
      <c r="G312" s="250"/>
      <c r="H312" s="253">
        <v>1888.6579999999999</v>
      </c>
      <c r="I312" s="254"/>
      <c r="J312" s="250"/>
      <c r="K312" s="250"/>
      <c r="L312" s="255"/>
      <c r="M312" s="256"/>
      <c r="N312" s="257"/>
      <c r="O312" s="257"/>
      <c r="P312" s="257"/>
      <c r="Q312" s="257"/>
      <c r="R312" s="257"/>
      <c r="S312" s="257"/>
      <c r="T312" s="258"/>
      <c r="U312" s="13"/>
      <c r="V312" s="13"/>
      <c r="W312" s="13"/>
      <c r="X312" s="13"/>
      <c r="Y312" s="13"/>
      <c r="Z312" s="13"/>
      <c r="AA312" s="13"/>
      <c r="AB312" s="13"/>
      <c r="AC312" s="13"/>
      <c r="AD312" s="13"/>
      <c r="AE312" s="13"/>
      <c r="AT312" s="259" t="s">
        <v>259</v>
      </c>
      <c r="AU312" s="259" t="s">
        <v>88</v>
      </c>
      <c r="AV312" s="13" t="s">
        <v>88</v>
      </c>
      <c r="AW312" s="13" t="s">
        <v>36</v>
      </c>
      <c r="AX312" s="13" t="s">
        <v>80</v>
      </c>
      <c r="AY312" s="259" t="s">
        <v>241</v>
      </c>
    </row>
    <row r="313" s="15" customFormat="1">
      <c r="A313" s="15"/>
      <c r="B313" s="271"/>
      <c r="C313" s="272"/>
      <c r="D313" s="242" t="s">
        <v>259</v>
      </c>
      <c r="E313" s="273" t="s">
        <v>1</v>
      </c>
      <c r="F313" s="274" t="s">
        <v>712</v>
      </c>
      <c r="G313" s="272"/>
      <c r="H313" s="273" t="s">
        <v>1</v>
      </c>
      <c r="I313" s="275"/>
      <c r="J313" s="272"/>
      <c r="K313" s="272"/>
      <c r="L313" s="276"/>
      <c r="M313" s="277"/>
      <c r="N313" s="278"/>
      <c r="O313" s="278"/>
      <c r="P313" s="278"/>
      <c r="Q313" s="278"/>
      <c r="R313" s="278"/>
      <c r="S313" s="278"/>
      <c r="T313" s="279"/>
      <c r="U313" s="15"/>
      <c r="V313" s="15"/>
      <c r="W313" s="15"/>
      <c r="X313" s="15"/>
      <c r="Y313" s="15"/>
      <c r="Z313" s="15"/>
      <c r="AA313" s="15"/>
      <c r="AB313" s="15"/>
      <c r="AC313" s="15"/>
      <c r="AD313" s="15"/>
      <c r="AE313" s="15"/>
      <c r="AT313" s="280" t="s">
        <v>259</v>
      </c>
      <c r="AU313" s="280" t="s">
        <v>88</v>
      </c>
      <c r="AV313" s="15" t="s">
        <v>14</v>
      </c>
      <c r="AW313" s="15" t="s">
        <v>36</v>
      </c>
      <c r="AX313" s="15" t="s">
        <v>80</v>
      </c>
      <c r="AY313" s="280" t="s">
        <v>241</v>
      </c>
    </row>
    <row r="314" s="13" customFormat="1">
      <c r="A314" s="13"/>
      <c r="B314" s="249"/>
      <c r="C314" s="250"/>
      <c r="D314" s="242" t="s">
        <v>259</v>
      </c>
      <c r="E314" s="251" t="s">
        <v>1</v>
      </c>
      <c r="F314" s="252" t="s">
        <v>443</v>
      </c>
      <c r="G314" s="250"/>
      <c r="H314" s="253">
        <v>46.487000000000002</v>
      </c>
      <c r="I314" s="254"/>
      <c r="J314" s="250"/>
      <c r="K314" s="250"/>
      <c r="L314" s="255"/>
      <c r="M314" s="256"/>
      <c r="N314" s="257"/>
      <c r="O314" s="257"/>
      <c r="P314" s="257"/>
      <c r="Q314" s="257"/>
      <c r="R314" s="257"/>
      <c r="S314" s="257"/>
      <c r="T314" s="258"/>
      <c r="U314" s="13"/>
      <c r="V314" s="13"/>
      <c r="W314" s="13"/>
      <c r="X314" s="13"/>
      <c r="Y314" s="13"/>
      <c r="Z314" s="13"/>
      <c r="AA314" s="13"/>
      <c r="AB314" s="13"/>
      <c r="AC314" s="13"/>
      <c r="AD314" s="13"/>
      <c r="AE314" s="13"/>
      <c r="AT314" s="259" t="s">
        <v>259</v>
      </c>
      <c r="AU314" s="259" t="s">
        <v>88</v>
      </c>
      <c r="AV314" s="13" t="s">
        <v>88</v>
      </c>
      <c r="AW314" s="13" t="s">
        <v>36</v>
      </c>
      <c r="AX314" s="13" t="s">
        <v>80</v>
      </c>
      <c r="AY314" s="259" t="s">
        <v>241</v>
      </c>
    </row>
    <row r="315" s="14" customFormat="1">
      <c r="A315" s="14"/>
      <c r="B315" s="260"/>
      <c r="C315" s="261"/>
      <c r="D315" s="242" t="s">
        <v>259</v>
      </c>
      <c r="E315" s="262" t="s">
        <v>482</v>
      </c>
      <c r="F315" s="263" t="s">
        <v>261</v>
      </c>
      <c r="G315" s="261"/>
      <c r="H315" s="264">
        <v>1935.145</v>
      </c>
      <c r="I315" s="265"/>
      <c r="J315" s="261"/>
      <c r="K315" s="261"/>
      <c r="L315" s="266"/>
      <c r="M315" s="267"/>
      <c r="N315" s="268"/>
      <c r="O315" s="268"/>
      <c r="P315" s="268"/>
      <c r="Q315" s="268"/>
      <c r="R315" s="268"/>
      <c r="S315" s="268"/>
      <c r="T315" s="269"/>
      <c r="U315" s="14"/>
      <c r="V315" s="14"/>
      <c r="W315" s="14"/>
      <c r="X315" s="14"/>
      <c r="Y315" s="14"/>
      <c r="Z315" s="14"/>
      <c r="AA315" s="14"/>
      <c r="AB315" s="14"/>
      <c r="AC315" s="14"/>
      <c r="AD315" s="14"/>
      <c r="AE315" s="14"/>
      <c r="AT315" s="270" t="s">
        <v>259</v>
      </c>
      <c r="AU315" s="270" t="s">
        <v>88</v>
      </c>
      <c r="AV315" s="14" t="s">
        <v>175</v>
      </c>
      <c r="AW315" s="14" t="s">
        <v>36</v>
      </c>
      <c r="AX315" s="14" t="s">
        <v>14</v>
      </c>
      <c r="AY315" s="270" t="s">
        <v>241</v>
      </c>
    </row>
    <row r="316" s="2" customFormat="1" ht="37.8" customHeight="1">
      <c r="A316" s="39"/>
      <c r="B316" s="40"/>
      <c r="C316" s="229" t="s">
        <v>400</v>
      </c>
      <c r="D316" s="229" t="s">
        <v>243</v>
      </c>
      <c r="E316" s="230" t="s">
        <v>713</v>
      </c>
      <c r="F316" s="231" t="s">
        <v>714</v>
      </c>
      <c r="G316" s="232" t="s">
        <v>255</v>
      </c>
      <c r="H316" s="233">
        <v>25156.884999999998</v>
      </c>
      <c r="I316" s="234"/>
      <c r="J316" s="235">
        <f>ROUND(I316*H316,2)</f>
        <v>0</v>
      </c>
      <c r="K316" s="231" t="s">
        <v>247</v>
      </c>
      <c r="L316" s="45"/>
      <c r="M316" s="236" t="s">
        <v>1</v>
      </c>
      <c r="N316" s="237" t="s">
        <v>45</v>
      </c>
      <c r="O316" s="92"/>
      <c r="P316" s="238">
        <f>O316*H316</f>
        <v>0</v>
      </c>
      <c r="Q316" s="238">
        <v>0</v>
      </c>
      <c r="R316" s="238">
        <f>Q316*H316</f>
        <v>0</v>
      </c>
      <c r="S316" s="238">
        <v>0</v>
      </c>
      <c r="T316" s="239">
        <f>S316*H316</f>
        <v>0</v>
      </c>
      <c r="U316" s="39"/>
      <c r="V316" s="39"/>
      <c r="W316" s="39"/>
      <c r="X316" s="39"/>
      <c r="Y316" s="39"/>
      <c r="Z316" s="39"/>
      <c r="AA316" s="39"/>
      <c r="AB316" s="39"/>
      <c r="AC316" s="39"/>
      <c r="AD316" s="39"/>
      <c r="AE316" s="39"/>
      <c r="AR316" s="240" t="s">
        <v>175</v>
      </c>
      <c r="AT316" s="240" t="s">
        <v>243</v>
      </c>
      <c r="AU316" s="240" t="s">
        <v>88</v>
      </c>
      <c r="AY316" s="18" t="s">
        <v>241</v>
      </c>
      <c r="BE316" s="241">
        <f>IF(N316="základní",J316,0)</f>
        <v>0</v>
      </c>
      <c r="BF316" s="241">
        <f>IF(N316="snížená",J316,0)</f>
        <v>0</v>
      </c>
      <c r="BG316" s="241">
        <f>IF(N316="zákl. přenesená",J316,0)</f>
        <v>0</v>
      </c>
      <c r="BH316" s="241">
        <f>IF(N316="sníž. přenesená",J316,0)</f>
        <v>0</v>
      </c>
      <c r="BI316" s="241">
        <f>IF(N316="nulová",J316,0)</f>
        <v>0</v>
      </c>
      <c r="BJ316" s="18" t="s">
        <v>14</v>
      </c>
      <c r="BK316" s="241">
        <f>ROUND(I316*H316,2)</f>
        <v>0</v>
      </c>
      <c r="BL316" s="18" t="s">
        <v>175</v>
      </c>
      <c r="BM316" s="240" t="s">
        <v>715</v>
      </c>
    </row>
    <row r="317" s="2" customFormat="1">
      <c r="A317" s="39"/>
      <c r="B317" s="40"/>
      <c r="C317" s="41"/>
      <c r="D317" s="242" t="s">
        <v>249</v>
      </c>
      <c r="E317" s="41"/>
      <c r="F317" s="243" t="s">
        <v>716</v>
      </c>
      <c r="G317" s="41"/>
      <c r="H317" s="41"/>
      <c r="I317" s="244"/>
      <c r="J317" s="41"/>
      <c r="K317" s="41"/>
      <c r="L317" s="45"/>
      <c r="M317" s="245"/>
      <c r="N317" s="246"/>
      <c r="O317" s="92"/>
      <c r="P317" s="92"/>
      <c r="Q317" s="92"/>
      <c r="R317" s="92"/>
      <c r="S317" s="92"/>
      <c r="T317" s="93"/>
      <c r="U317" s="39"/>
      <c r="V317" s="39"/>
      <c r="W317" s="39"/>
      <c r="X317" s="39"/>
      <c r="Y317" s="39"/>
      <c r="Z317" s="39"/>
      <c r="AA317" s="39"/>
      <c r="AB317" s="39"/>
      <c r="AC317" s="39"/>
      <c r="AD317" s="39"/>
      <c r="AE317" s="39"/>
      <c r="AT317" s="18" t="s">
        <v>249</v>
      </c>
      <c r="AU317" s="18" t="s">
        <v>88</v>
      </c>
    </row>
    <row r="318" s="2" customFormat="1">
      <c r="A318" s="39"/>
      <c r="B318" s="40"/>
      <c r="C318" s="41"/>
      <c r="D318" s="247" t="s">
        <v>251</v>
      </c>
      <c r="E318" s="41"/>
      <c r="F318" s="248" t="s">
        <v>717</v>
      </c>
      <c r="G318" s="41"/>
      <c r="H318" s="41"/>
      <c r="I318" s="244"/>
      <c r="J318" s="41"/>
      <c r="K318" s="41"/>
      <c r="L318" s="45"/>
      <c r="M318" s="245"/>
      <c r="N318" s="246"/>
      <c r="O318" s="92"/>
      <c r="P318" s="92"/>
      <c r="Q318" s="92"/>
      <c r="R318" s="92"/>
      <c r="S318" s="92"/>
      <c r="T318" s="93"/>
      <c r="U318" s="39"/>
      <c r="V318" s="39"/>
      <c r="W318" s="39"/>
      <c r="X318" s="39"/>
      <c r="Y318" s="39"/>
      <c r="Z318" s="39"/>
      <c r="AA318" s="39"/>
      <c r="AB318" s="39"/>
      <c r="AC318" s="39"/>
      <c r="AD318" s="39"/>
      <c r="AE318" s="39"/>
      <c r="AT318" s="18" t="s">
        <v>251</v>
      </c>
      <c r="AU318" s="18" t="s">
        <v>88</v>
      </c>
    </row>
    <row r="319" s="15" customFormat="1">
      <c r="A319" s="15"/>
      <c r="B319" s="271"/>
      <c r="C319" s="272"/>
      <c r="D319" s="242" t="s">
        <v>259</v>
      </c>
      <c r="E319" s="273" t="s">
        <v>1</v>
      </c>
      <c r="F319" s="274" t="s">
        <v>703</v>
      </c>
      <c r="G319" s="272"/>
      <c r="H319" s="273" t="s">
        <v>1</v>
      </c>
      <c r="I319" s="275"/>
      <c r="J319" s="272"/>
      <c r="K319" s="272"/>
      <c r="L319" s="276"/>
      <c r="M319" s="277"/>
      <c r="N319" s="278"/>
      <c r="O319" s="278"/>
      <c r="P319" s="278"/>
      <c r="Q319" s="278"/>
      <c r="R319" s="278"/>
      <c r="S319" s="278"/>
      <c r="T319" s="279"/>
      <c r="U319" s="15"/>
      <c r="V319" s="15"/>
      <c r="W319" s="15"/>
      <c r="X319" s="15"/>
      <c r="Y319" s="15"/>
      <c r="Z319" s="15"/>
      <c r="AA319" s="15"/>
      <c r="AB319" s="15"/>
      <c r="AC319" s="15"/>
      <c r="AD319" s="15"/>
      <c r="AE319" s="15"/>
      <c r="AT319" s="280" t="s">
        <v>259</v>
      </c>
      <c r="AU319" s="280" t="s">
        <v>88</v>
      </c>
      <c r="AV319" s="15" t="s">
        <v>14</v>
      </c>
      <c r="AW319" s="15" t="s">
        <v>36</v>
      </c>
      <c r="AX319" s="15" t="s">
        <v>80</v>
      </c>
      <c r="AY319" s="280" t="s">
        <v>241</v>
      </c>
    </row>
    <row r="320" s="13" customFormat="1">
      <c r="A320" s="13"/>
      <c r="B320" s="249"/>
      <c r="C320" s="250"/>
      <c r="D320" s="242" t="s">
        <v>259</v>
      </c>
      <c r="E320" s="251" t="s">
        <v>1</v>
      </c>
      <c r="F320" s="252" t="s">
        <v>718</v>
      </c>
      <c r="G320" s="250"/>
      <c r="H320" s="253">
        <v>25156.884999999998</v>
      </c>
      <c r="I320" s="254"/>
      <c r="J320" s="250"/>
      <c r="K320" s="250"/>
      <c r="L320" s="255"/>
      <c r="M320" s="256"/>
      <c r="N320" s="257"/>
      <c r="O320" s="257"/>
      <c r="P320" s="257"/>
      <c r="Q320" s="257"/>
      <c r="R320" s="257"/>
      <c r="S320" s="257"/>
      <c r="T320" s="258"/>
      <c r="U320" s="13"/>
      <c r="V320" s="13"/>
      <c r="W320" s="13"/>
      <c r="X320" s="13"/>
      <c r="Y320" s="13"/>
      <c r="Z320" s="13"/>
      <c r="AA320" s="13"/>
      <c r="AB320" s="13"/>
      <c r="AC320" s="13"/>
      <c r="AD320" s="13"/>
      <c r="AE320" s="13"/>
      <c r="AT320" s="259" t="s">
        <v>259</v>
      </c>
      <c r="AU320" s="259" t="s">
        <v>88</v>
      </c>
      <c r="AV320" s="13" t="s">
        <v>88</v>
      </c>
      <c r="AW320" s="13" t="s">
        <v>36</v>
      </c>
      <c r="AX320" s="13" t="s">
        <v>80</v>
      </c>
      <c r="AY320" s="259" t="s">
        <v>241</v>
      </c>
    </row>
    <row r="321" s="14" customFormat="1">
      <c r="A321" s="14"/>
      <c r="B321" s="260"/>
      <c r="C321" s="261"/>
      <c r="D321" s="242" t="s">
        <v>259</v>
      </c>
      <c r="E321" s="262" t="s">
        <v>1</v>
      </c>
      <c r="F321" s="263" t="s">
        <v>261</v>
      </c>
      <c r="G321" s="261"/>
      <c r="H321" s="264">
        <v>25156.884999999998</v>
      </c>
      <c r="I321" s="265"/>
      <c r="J321" s="261"/>
      <c r="K321" s="261"/>
      <c r="L321" s="266"/>
      <c r="M321" s="267"/>
      <c r="N321" s="268"/>
      <c r="O321" s="268"/>
      <c r="P321" s="268"/>
      <c r="Q321" s="268"/>
      <c r="R321" s="268"/>
      <c r="S321" s="268"/>
      <c r="T321" s="269"/>
      <c r="U321" s="14"/>
      <c r="V321" s="14"/>
      <c r="W321" s="14"/>
      <c r="X321" s="14"/>
      <c r="Y321" s="14"/>
      <c r="Z321" s="14"/>
      <c r="AA321" s="14"/>
      <c r="AB321" s="14"/>
      <c r="AC321" s="14"/>
      <c r="AD321" s="14"/>
      <c r="AE321" s="14"/>
      <c r="AT321" s="270" t="s">
        <v>259</v>
      </c>
      <c r="AU321" s="270" t="s">
        <v>88</v>
      </c>
      <c r="AV321" s="14" t="s">
        <v>175</v>
      </c>
      <c r="AW321" s="14" t="s">
        <v>36</v>
      </c>
      <c r="AX321" s="14" t="s">
        <v>14</v>
      </c>
      <c r="AY321" s="270" t="s">
        <v>241</v>
      </c>
    </row>
    <row r="322" s="2" customFormat="1" ht="24.15" customHeight="1">
      <c r="A322" s="39"/>
      <c r="B322" s="40"/>
      <c r="C322" s="229" t="s">
        <v>406</v>
      </c>
      <c r="D322" s="229" t="s">
        <v>243</v>
      </c>
      <c r="E322" s="230" t="s">
        <v>719</v>
      </c>
      <c r="F322" s="231" t="s">
        <v>720</v>
      </c>
      <c r="G322" s="232" t="s">
        <v>255</v>
      </c>
      <c r="H322" s="233">
        <v>1446.568</v>
      </c>
      <c r="I322" s="234"/>
      <c r="J322" s="235">
        <f>ROUND(I322*H322,2)</f>
        <v>0</v>
      </c>
      <c r="K322" s="231" t="s">
        <v>247</v>
      </c>
      <c r="L322" s="45"/>
      <c r="M322" s="236" t="s">
        <v>1</v>
      </c>
      <c r="N322" s="237" t="s">
        <v>45</v>
      </c>
      <c r="O322" s="92"/>
      <c r="P322" s="238">
        <f>O322*H322</f>
        <v>0</v>
      </c>
      <c r="Q322" s="238">
        <v>0</v>
      </c>
      <c r="R322" s="238">
        <f>Q322*H322</f>
        <v>0</v>
      </c>
      <c r="S322" s="238">
        <v>0</v>
      </c>
      <c r="T322" s="239">
        <f>S322*H322</f>
        <v>0</v>
      </c>
      <c r="U322" s="39"/>
      <c r="V322" s="39"/>
      <c r="W322" s="39"/>
      <c r="X322" s="39"/>
      <c r="Y322" s="39"/>
      <c r="Z322" s="39"/>
      <c r="AA322" s="39"/>
      <c r="AB322" s="39"/>
      <c r="AC322" s="39"/>
      <c r="AD322" s="39"/>
      <c r="AE322" s="39"/>
      <c r="AR322" s="240" t="s">
        <v>175</v>
      </c>
      <c r="AT322" s="240" t="s">
        <v>243</v>
      </c>
      <c r="AU322" s="240" t="s">
        <v>88</v>
      </c>
      <c r="AY322" s="18" t="s">
        <v>241</v>
      </c>
      <c r="BE322" s="241">
        <f>IF(N322="základní",J322,0)</f>
        <v>0</v>
      </c>
      <c r="BF322" s="241">
        <f>IF(N322="snížená",J322,0)</f>
        <v>0</v>
      </c>
      <c r="BG322" s="241">
        <f>IF(N322="zákl. přenesená",J322,0)</f>
        <v>0</v>
      </c>
      <c r="BH322" s="241">
        <f>IF(N322="sníž. přenesená",J322,0)</f>
        <v>0</v>
      </c>
      <c r="BI322" s="241">
        <f>IF(N322="nulová",J322,0)</f>
        <v>0</v>
      </c>
      <c r="BJ322" s="18" t="s">
        <v>14</v>
      </c>
      <c r="BK322" s="241">
        <f>ROUND(I322*H322,2)</f>
        <v>0</v>
      </c>
      <c r="BL322" s="18" t="s">
        <v>175</v>
      </c>
      <c r="BM322" s="240" t="s">
        <v>721</v>
      </c>
    </row>
    <row r="323" s="2" customFormat="1">
      <c r="A323" s="39"/>
      <c r="B323" s="40"/>
      <c r="C323" s="41"/>
      <c r="D323" s="242" t="s">
        <v>249</v>
      </c>
      <c r="E323" s="41"/>
      <c r="F323" s="243" t="s">
        <v>722</v>
      </c>
      <c r="G323" s="41"/>
      <c r="H323" s="41"/>
      <c r="I323" s="244"/>
      <c r="J323" s="41"/>
      <c r="K323" s="41"/>
      <c r="L323" s="45"/>
      <c r="M323" s="245"/>
      <c r="N323" s="246"/>
      <c r="O323" s="92"/>
      <c r="P323" s="92"/>
      <c r="Q323" s="92"/>
      <c r="R323" s="92"/>
      <c r="S323" s="92"/>
      <c r="T323" s="93"/>
      <c r="U323" s="39"/>
      <c r="V323" s="39"/>
      <c r="W323" s="39"/>
      <c r="X323" s="39"/>
      <c r="Y323" s="39"/>
      <c r="Z323" s="39"/>
      <c r="AA323" s="39"/>
      <c r="AB323" s="39"/>
      <c r="AC323" s="39"/>
      <c r="AD323" s="39"/>
      <c r="AE323" s="39"/>
      <c r="AT323" s="18" t="s">
        <v>249</v>
      </c>
      <c r="AU323" s="18" t="s">
        <v>88</v>
      </c>
    </row>
    <row r="324" s="2" customFormat="1">
      <c r="A324" s="39"/>
      <c r="B324" s="40"/>
      <c r="C324" s="41"/>
      <c r="D324" s="247" t="s">
        <v>251</v>
      </c>
      <c r="E324" s="41"/>
      <c r="F324" s="248" t="s">
        <v>723</v>
      </c>
      <c r="G324" s="41"/>
      <c r="H324" s="41"/>
      <c r="I324" s="244"/>
      <c r="J324" s="41"/>
      <c r="K324" s="41"/>
      <c r="L324" s="45"/>
      <c r="M324" s="245"/>
      <c r="N324" s="246"/>
      <c r="O324" s="92"/>
      <c r="P324" s="92"/>
      <c r="Q324" s="92"/>
      <c r="R324" s="92"/>
      <c r="S324" s="92"/>
      <c r="T324" s="93"/>
      <c r="U324" s="39"/>
      <c r="V324" s="39"/>
      <c r="W324" s="39"/>
      <c r="X324" s="39"/>
      <c r="Y324" s="39"/>
      <c r="Z324" s="39"/>
      <c r="AA324" s="39"/>
      <c r="AB324" s="39"/>
      <c r="AC324" s="39"/>
      <c r="AD324" s="39"/>
      <c r="AE324" s="39"/>
      <c r="AT324" s="18" t="s">
        <v>251</v>
      </c>
      <c r="AU324" s="18" t="s">
        <v>88</v>
      </c>
    </row>
    <row r="325" s="15" customFormat="1">
      <c r="A325" s="15"/>
      <c r="B325" s="271"/>
      <c r="C325" s="272"/>
      <c r="D325" s="242" t="s">
        <v>259</v>
      </c>
      <c r="E325" s="273" t="s">
        <v>1</v>
      </c>
      <c r="F325" s="274" t="s">
        <v>724</v>
      </c>
      <c r="G325" s="272"/>
      <c r="H325" s="273" t="s">
        <v>1</v>
      </c>
      <c r="I325" s="275"/>
      <c r="J325" s="272"/>
      <c r="K325" s="272"/>
      <c r="L325" s="276"/>
      <c r="M325" s="277"/>
      <c r="N325" s="278"/>
      <c r="O325" s="278"/>
      <c r="P325" s="278"/>
      <c r="Q325" s="278"/>
      <c r="R325" s="278"/>
      <c r="S325" s="278"/>
      <c r="T325" s="279"/>
      <c r="U325" s="15"/>
      <c r="V325" s="15"/>
      <c r="W325" s="15"/>
      <c r="X325" s="15"/>
      <c r="Y325" s="15"/>
      <c r="Z325" s="15"/>
      <c r="AA325" s="15"/>
      <c r="AB325" s="15"/>
      <c r="AC325" s="15"/>
      <c r="AD325" s="15"/>
      <c r="AE325" s="15"/>
      <c r="AT325" s="280" t="s">
        <v>259</v>
      </c>
      <c r="AU325" s="280" t="s">
        <v>88</v>
      </c>
      <c r="AV325" s="15" t="s">
        <v>14</v>
      </c>
      <c r="AW325" s="15" t="s">
        <v>36</v>
      </c>
      <c r="AX325" s="15" t="s">
        <v>80</v>
      </c>
      <c r="AY325" s="280" t="s">
        <v>241</v>
      </c>
    </row>
    <row r="326" s="13" customFormat="1">
      <c r="A326" s="13"/>
      <c r="B326" s="249"/>
      <c r="C326" s="250"/>
      <c r="D326" s="242" t="s">
        <v>259</v>
      </c>
      <c r="E326" s="251" t="s">
        <v>1</v>
      </c>
      <c r="F326" s="252" t="s">
        <v>677</v>
      </c>
      <c r="G326" s="250"/>
      <c r="H326" s="253">
        <v>1259.105</v>
      </c>
      <c r="I326" s="254"/>
      <c r="J326" s="250"/>
      <c r="K326" s="250"/>
      <c r="L326" s="255"/>
      <c r="M326" s="256"/>
      <c r="N326" s="257"/>
      <c r="O326" s="257"/>
      <c r="P326" s="257"/>
      <c r="Q326" s="257"/>
      <c r="R326" s="257"/>
      <c r="S326" s="257"/>
      <c r="T326" s="258"/>
      <c r="U326" s="13"/>
      <c r="V326" s="13"/>
      <c r="W326" s="13"/>
      <c r="X326" s="13"/>
      <c r="Y326" s="13"/>
      <c r="Z326" s="13"/>
      <c r="AA326" s="13"/>
      <c r="AB326" s="13"/>
      <c r="AC326" s="13"/>
      <c r="AD326" s="13"/>
      <c r="AE326" s="13"/>
      <c r="AT326" s="259" t="s">
        <v>259</v>
      </c>
      <c r="AU326" s="259" t="s">
        <v>88</v>
      </c>
      <c r="AV326" s="13" t="s">
        <v>88</v>
      </c>
      <c r="AW326" s="13" t="s">
        <v>36</v>
      </c>
      <c r="AX326" s="13" t="s">
        <v>80</v>
      </c>
      <c r="AY326" s="259" t="s">
        <v>241</v>
      </c>
    </row>
    <row r="327" s="15" customFormat="1">
      <c r="A327" s="15"/>
      <c r="B327" s="271"/>
      <c r="C327" s="272"/>
      <c r="D327" s="242" t="s">
        <v>259</v>
      </c>
      <c r="E327" s="273" t="s">
        <v>1</v>
      </c>
      <c r="F327" s="274" t="s">
        <v>725</v>
      </c>
      <c r="G327" s="272"/>
      <c r="H327" s="273" t="s">
        <v>1</v>
      </c>
      <c r="I327" s="275"/>
      <c r="J327" s="272"/>
      <c r="K327" s="272"/>
      <c r="L327" s="276"/>
      <c r="M327" s="277"/>
      <c r="N327" s="278"/>
      <c r="O327" s="278"/>
      <c r="P327" s="278"/>
      <c r="Q327" s="278"/>
      <c r="R327" s="278"/>
      <c r="S327" s="278"/>
      <c r="T327" s="279"/>
      <c r="U327" s="15"/>
      <c r="V327" s="15"/>
      <c r="W327" s="15"/>
      <c r="X327" s="15"/>
      <c r="Y327" s="15"/>
      <c r="Z327" s="15"/>
      <c r="AA327" s="15"/>
      <c r="AB327" s="15"/>
      <c r="AC327" s="15"/>
      <c r="AD327" s="15"/>
      <c r="AE327" s="15"/>
      <c r="AT327" s="280" t="s">
        <v>259</v>
      </c>
      <c r="AU327" s="280" t="s">
        <v>88</v>
      </c>
      <c r="AV327" s="15" t="s">
        <v>14</v>
      </c>
      <c r="AW327" s="15" t="s">
        <v>36</v>
      </c>
      <c r="AX327" s="15" t="s">
        <v>80</v>
      </c>
      <c r="AY327" s="280" t="s">
        <v>241</v>
      </c>
    </row>
    <row r="328" s="13" customFormat="1">
      <c r="A328" s="13"/>
      <c r="B328" s="249"/>
      <c r="C328" s="250"/>
      <c r="D328" s="242" t="s">
        <v>259</v>
      </c>
      <c r="E328" s="251" t="s">
        <v>1</v>
      </c>
      <c r="F328" s="252" t="s">
        <v>681</v>
      </c>
      <c r="G328" s="250"/>
      <c r="H328" s="253">
        <v>187.46299999999999</v>
      </c>
      <c r="I328" s="254"/>
      <c r="J328" s="250"/>
      <c r="K328" s="250"/>
      <c r="L328" s="255"/>
      <c r="M328" s="256"/>
      <c r="N328" s="257"/>
      <c r="O328" s="257"/>
      <c r="P328" s="257"/>
      <c r="Q328" s="257"/>
      <c r="R328" s="257"/>
      <c r="S328" s="257"/>
      <c r="T328" s="258"/>
      <c r="U328" s="13"/>
      <c r="V328" s="13"/>
      <c r="W328" s="13"/>
      <c r="X328" s="13"/>
      <c r="Y328" s="13"/>
      <c r="Z328" s="13"/>
      <c r="AA328" s="13"/>
      <c r="AB328" s="13"/>
      <c r="AC328" s="13"/>
      <c r="AD328" s="13"/>
      <c r="AE328" s="13"/>
      <c r="AT328" s="259" t="s">
        <v>259</v>
      </c>
      <c r="AU328" s="259" t="s">
        <v>88</v>
      </c>
      <c r="AV328" s="13" t="s">
        <v>88</v>
      </c>
      <c r="AW328" s="13" t="s">
        <v>36</v>
      </c>
      <c r="AX328" s="13" t="s">
        <v>80</v>
      </c>
      <c r="AY328" s="259" t="s">
        <v>241</v>
      </c>
    </row>
    <row r="329" s="14" customFormat="1">
      <c r="A329" s="14"/>
      <c r="B329" s="260"/>
      <c r="C329" s="261"/>
      <c r="D329" s="242" t="s">
        <v>259</v>
      </c>
      <c r="E329" s="262" t="s">
        <v>1</v>
      </c>
      <c r="F329" s="263" t="s">
        <v>261</v>
      </c>
      <c r="G329" s="261"/>
      <c r="H329" s="264">
        <v>1446.568</v>
      </c>
      <c r="I329" s="265"/>
      <c r="J329" s="261"/>
      <c r="K329" s="261"/>
      <c r="L329" s="266"/>
      <c r="M329" s="267"/>
      <c r="N329" s="268"/>
      <c r="O329" s="268"/>
      <c r="P329" s="268"/>
      <c r="Q329" s="268"/>
      <c r="R329" s="268"/>
      <c r="S329" s="268"/>
      <c r="T329" s="269"/>
      <c r="U329" s="14"/>
      <c r="V329" s="14"/>
      <c r="W329" s="14"/>
      <c r="X329" s="14"/>
      <c r="Y329" s="14"/>
      <c r="Z329" s="14"/>
      <c r="AA329" s="14"/>
      <c r="AB329" s="14"/>
      <c r="AC329" s="14"/>
      <c r="AD329" s="14"/>
      <c r="AE329" s="14"/>
      <c r="AT329" s="270" t="s">
        <v>259</v>
      </c>
      <c r="AU329" s="270" t="s">
        <v>88</v>
      </c>
      <c r="AV329" s="14" t="s">
        <v>175</v>
      </c>
      <c r="AW329" s="14" t="s">
        <v>36</v>
      </c>
      <c r="AX329" s="14" t="s">
        <v>14</v>
      </c>
      <c r="AY329" s="270" t="s">
        <v>241</v>
      </c>
    </row>
    <row r="330" s="2" customFormat="1" ht="24.15" customHeight="1">
      <c r="A330" s="39"/>
      <c r="B330" s="40"/>
      <c r="C330" s="229" t="s">
        <v>410</v>
      </c>
      <c r="D330" s="229" t="s">
        <v>243</v>
      </c>
      <c r="E330" s="230" t="s">
        <v>726</v>
      </c>
      <c r="F330" s="231" t="s">
        <v>727</v>
      </c>
      <c r="G330" s="232" t="s">
        <v>255</v>
      </c>
      <c r="H330" s="233">
        <v>1888.6579999999999</v>
      </c>
      <c r="I330" s="234"/>
      <c r="J330" s="235">
        <f>ROUND(I330*H330,2)</f>
        <v>0</v>
      </c>
      <c r="K330" s="231" t="s">
        <v>247</v>
      </c>
      <c r="L330" s="45"/>
      <c r="M330" s="236" t="s">
        <v>1</v>
      </c>
      <c r="N330" s="237" t="s">
        <v>45</v>
      </c>
      <c r="O330" s="92"/>
      <c r="P330" s="238">
        <f>O330*H330</f>
        <v>0</v>
      </c>
      <c r="Q330" s="238">
        <v>0</v>
      </c>
      <c r="R330" s="238">
        <f>Q330*H330</f>
        <v>0</v>
      </c>
      <c r="S330" s="238">
        <v>0</v>
      </c>
      <c r="T330" s="239">
        <f>S330*H330</f>
        <v>0</v>
      </c>
      <c r="U330" s="39"/>
      <c r="V330" s="39"/>
      <c r="W330" s="39"/>
      <c r="X330" s="39"/>
      <c r="Y330" s="39"/>
      <c r="Z330" s="39"/>
      <c r="AA330" s="39"/>
      <c r="AB330" s="39"/>
      <c r="AC330" s="39"/>
      <c r="AD330" s="39"/>
      <c r="AE330" s="39"/>
      <c r="AR330" s="240" t="s">
        <v>175</v>
      </c>
      <c r="AT330" s="240" t="s">
        <v>243</v>
      </c>
      <c r="AU330" s="240" t="s">
        <v>88</v>
      </c>
      <c r="AY330" s="18" t="s">
        <v>241</v>
      </c>
      <c r="BE330" s="241">
        <f>IF(N330="základní",J330,0)</f>
        <v>0</v>
      </c>
      <c r="BF330" s="241">
        <f>IF(N330="snížená",J330,0)</f>
        <v>0</v>
      </c>
      <c r="BG330" s="241">
        <f>IF(N330="zákl. přenesená",J330,0)</f>
        <v>0</v>
      </c>
      <c r="BH330" s="241">
        <f>IF(N330="sníž. přenesená",J330,0)</f>
        <v>0</v>
      </c>
      <c r="BI330" s="241">
        <f>IF(N330="nulová",J330,0)</f>
        <v>0</v>
      </c>
      <c r="BJ330" s="18" t="s">
        <v>14</v>
      </c>
      <c r="BK330" s="241">
        <f>ROUND(I330*H330,2)</f>
        <v>0</v>
      </c>
      <c r="BL330" s="18" t="s">
        <v>175</v>
      </c>
      <c r="BM330" s="240" t="s">
        <v>728</v>
      </c>
    </row>
    <row r="331" s="2" customFormat="1">
      <c r="A331" s="39"/>
      <c r="B331" s="40"/>
      <c r="C331" s="41"/>
      <c r="D331" s="242" t="s">
        <v>249</v>
      </c>
      <c r="E331" s="41"/>
      <c r="F331" s="243" t="s">
        <v>729</v>
      </c>
      <c r="G331" s="41"/>
      <c r="H331" s="41"/>
      <c r="I331" s="244"/>
      <c r="J331" s="41"/>
      <c r="K331" s="41"/>
      <c r="L331" s="45"/>
      <c r="M331" s="245"/>
      <c r="N331" s="246"/>
      <c r="O331" s="92"/>
      <c r="P331" s="92"/>
      <c r="Q331" s="92"/>
      <c r="R331" s="92"/>
      <c r="S331" s="92"/>
      <c r="T331" s="93"/>
      <c r="U331" s="39"/>
      <c r="V331" s="39"/>
      <c r="W331" s="39"/>
      <c r="X331" s="39"/>
      <c r="Y331" s="39"/>
      <c r="Z331" s="39"/>
      <c r="AA331" s="39"/>
      <c r="AB331" s="39"/>
      <c r="AC331" s="39"/>
      <c r="AD331" s="39"/>
      <c r="AE331" s="39"/>
      <c r="AT331" s="18" t="s">
        <v>249</v>
      </c>
      <c r="AU331" s="18" t="s">
        <v>88</v>
      </c>
    </row>
    <row r="332" s="2" customFormat="1">
      <c r="A332" s="39"/>
      <c r="B332" s="40"/>
      <c r="C332" s="41"/>
      <c r="D332" s="247" t="s">
        <v>251</v>
      </c>
      <c r="E332" s="41"/>
      <c r="F332" s="248" t="s">
        <v>730</v>
      </c>
      <c r="G332" s="41"/>
      <c r="H332" s="41"/>
      <c r="I332" s="244"/>
      <c r="J332" s="41"/>
      <c r="K332" s="41"/>
      <c r="L332" s="45"/>
      <c r="M332" s="245"/>
      <c r="N332" s="246"/>
      <c r="O332" s="92"/>
      <c r="P332" s="92"/>
      <c r="Q332" s="92"/>
      <c r="R332" s="92"/>
      <c r="S332" s="92"/>
      <c r="T332" s="93"/>
      <c r="U332" s="39"/>
      <c r="V332" s="39"/>
      <c r="W332" s="39"/>
      <c r="X332" s="39"/>
      <c r="Y332" s="39"/>
      <c r="Z332" s="39"/>
      <c r="AA332" s="39"/>
      <c r="AB332" s="39"/>
      <c r="AC332" s="39"/>
      <c r="AD332" s="39"/>
      <c r="AE332" s="39"/>
      <c r="AT332" s="18" t="s">
        <v>251</v>
      </c>
      <c r="AU332" s="18" t="s">
        <v>88</v>
      </c>
    </row>
    <row r="333" s="15" customFormat="1">
      <c r="A333" s="15"/>
      <c r="B333" s="271"/>
      <c r="C333" s="272"/>
      <c r="D333" s="242" t="s">
        <v>259</v>
      </c>
      <c r="E333" s="273" t="s">
        <v>1</v>
      </c>
      <c r="F333" s="274" t="s">
        <v>731</v>
      </c>
      <c r="G333" s="272"/>
      <c r="H333" s="273" t="s">
        <v>1</v>
      </c>
      <c r="I333" s="275"/>
      <c r="J333" s="272"/>
      <c r="K333" s="272"/>
      <c r="L333" s="276"/>
      <c r="M333" s="277"/>
      <c r="N333" s="278"/>
      <c r="O333" s="278"/>
      <c r="P333" s="278"/>
      <c r="Q333" s="278"/>
      <c r="R333" s="278"/>
      <c r="S333" s="278"/>
      <c r="T333" s="279"/>
      <c r="U333" s="15"/>
      <c r="V333" s="15"/>
      <c r="W333" s="15"/>
      <c r="X333" s="15"/>
      <c r="Y333" s="15"/>
      <c r="Z333" s="15"/>
      <c r="AA333" s="15"/>
      <c r="AB333" s="15"/>
      <c r="AC333" s="15"/>
      <c r="AD333" s="15"/>
      <c r="AE333" s="15"/>
      <c r="AT333" s="280" t="s">
        <v>259</v>
      </c>
      <c r="AU333" s="280" t="s">
        <v>88</v>
      </c>
      <c r="AV333" s="15" t="s">
        <v>14</v>
      </c>
      <c r="AW333" s="15" t="s">
        <v>36</v>
      </c>
      <c r="AX333" s="15" t="s">
        <v>80</v>
      </c>
      <c r="AY333" s="280" t="s">
        <v>241</v>
      </c>
    </row>
    <row r="334" s="13" customFormat="1">
      <c r="A334" s="13"/>
      <c r="B334" s="249"/>
      <c r="C334" s="250"/>
      <c r="D334" s="242" t="s">
        <v>259</v>
      </c>
      <c r="E334" s="251" t="s">
        <v>1</v>
      </c>
      <c r="F334" s="252" t="s">
        <v>687</v>
      </c>
      <c r="G334" s="250"/>
      <c r="H334" s="253">
        <v>1888.6579999999999</v>
      </c>
      <c r="I334" s="254"/>
      <c r="J334" s="250"/>
      <c r="K334" s="250"/>
      <c r="L334" s="255"/>
      <c r="M334" s="256"/>
      <c r="N334" s="257"/>
      <c r="O334" s="257"/>
      <c r="P334" s="257"/>
      <c r="Q334" s="257"/>
      <c r="R334" s="257"/>
      <c r="S334" s="257"/>
      <c r="T334" s="258"/>
      <c r="U334" s="13"/>
      <c r="V334" s="13"/>
      <c r="W334" s="13"/>
      <c r="X334" s="13"/>
      <c r="Y334" s="13"/>
      <c r="Z334" s="13"/>
      <c r="AA334" s="13"/>
      <c r="AB334" s="13"/>
      <c r="AC334" s="13"/>
      <c r="AD334" s="13"/>
      <c r="AE334" s="13"/>
      <c r="AT334" s="259" t="s">
        <v>259</v>
      </c>
      <c r="AU334" s="259" t="s">
        <v>88</v>
      </c>
      <c r="AV334" s="13" t="s">
        <v>88</v>
      </c>
      <c r="AW334" s="13" t="s">
        <v>36</v>
      </c>
      <c r="AX334" s="13" t="s">
        <v>80</v>
      </c>
      <c r="AY334" s="259" t="s">
        <v>241</v>
      </c>
    </row>
    <row r="335" s="14" customFormat="1">
      <c r="A335" s="14"/>
      <c r="B335" s="260"/>
      <c r="C335" s="261"/>
      <c r="D335" s="242" t="s">
        <v>259</v>
      </c>
      <c r="E335" s="262" t="s">
        <v>1</v>
      </c>
      <c r="F335" s="263" t="s">
        <v>261</v>
      </c>
      <c r="G335" s="261"/>
      <c r="H335" s="264">
        <v>1888.6579999999999</v>
      </c>
      <c r="I335" s="265"/>
      <c r="J335" s="261"/>
      <c r="K335" s="261"/>
      <c r="L335" s="266"/>
      <c r="M335" s="267"/>
      <c r="N335" s="268"/>
      <c r="O335" s="268"/>
      <c r="P335" s="268"/>
      <c r="Q335" s="268"/>
      <c r="R335" s="268"/>
      <c r="S335" s="268"/>
      <c r="T335" s="269"/>
      <c r="U335" s="14"/>
      <c r="V335" s="14"/>
      <c r="W335" s="14"/>
      <c r="X335" s="14"/>
      <c r="Y335" s="14"/>
      <c r="Z335" s="14"/>
      <c r="AA335" s="14"/>
      <c r="AB335" s="14"/>
      <c r="AC335" s="14"/>
      <c r="AD335" s="14"/>
      <c r="AE335" s="14"/>
      <c r="AT335" s="270" t="s">
        <v>259</v>
      </c>
      <c r="AU335" s="270" t="s">
        <v>88</v>
      </c>
      <c r="AV335" s="14" t="s">
        <v>175</v>
      </c>
      <c r="AW335" s="14" t="s">
        <v>36</v>
      </c>
      <c r="AX335" s="14" t="s">
        <v>14</v>
      </c>
      <c r="AY335" s="270" t="s">
        <v>241</v>
      </c>
    </row>
    <row r="336" s="2" customFormat="1" ht="24.15" customHeight="1">
      <c r="A336" s="39"/>
      <c r="B336" s="40"/>
      <c r="C336" s="229" t="s">
        <v>414</v>
      </c>
      <c r="D336" s="229" t="s">
        <v>243</v>
      </c>
      <c r="E336" s="230" t="s">
        <v>732</v>
      </c>
      <c r="F336" s="231" t="s">
        <v>733</v>
      </c>
      <c r="G336" s="232" t="s">
        <v>255</v>
      </c>
      <c r="H336" s="233">
        <v>2803.3090000000002</v>
      </c>
      <c r="I336" s="234"/>
      <c r="J336" s="235">
        <f>ROUND(I336*H336,2)</f>
        <v>0</v>
      </c>
      <c r="K336" s="231" t="s">
        <v>247</v>
      </c>
      <c r="L336" s="45"/>
      <c r="M336" s="236" t="s">
        <v>1</v>
      </c>
      <c r="N336" s="237" t="s">
        <v>45</v>
      </c>
      <c r="O336" s="92"/>
      <c r="P336" s="238">
        <f>O336*H336</f>
        <v>0</v>
      </c>
      <c r="Q336" s="238">
        <v>0</v>
      </c>
      <c r="R336" s="238">
        <f>Q336*H336</f>
        <v>0</v>
      </c>
      <c r="S336" s="238">
        <v>0</v>
      </c>
      <c r="T336" s="239">
        <f>S336*H336</f>
        <v>0</v>
      </c>
      <c r="U336" s="39"/>
      <c r="V336" s="39"/>
      <c r="W336" s="39"/>
      <c r="X336" s="39"/>
      <c r="Y336" s="39"/>
      <c r="Z336" s="39"/>
      <c r="AA336" s="39"/>
      <c r="AB336" s="39"/>
      <c r="AC336" s="39"/>
      <c r="AD336" s="39"/>
      <c r="AE336" s="39"/>
      <c r="AR336" s="240" t="s">
        <v>175</v>
      </c>
      <c r="AT336" s="240" t="s">
        <v>243</v>
      </c>
      <c r="AU336" s="240" t="s">
        <v>88</v>
      </c>
      <c r="AY336" s="18" t="s">
        <v>241</v>
      </c>
      <c r="BE336" s="241">
        <f>IF(N336="základní",J336,0)</f>
        <v>0</v>
      </c>
      <c r="BF336" s="241">
        <f>IF(N336="snížená",J336,0)</f>
        <v>0</v>
      </c>
      <c r="BG336" s="241">
        <f>IF(N336="zákl. přenesená",J336,0)</f>
        <v>0</v>
      </c>
      <c r="BH336" s="241">
        <f>IF(N336="sníž. přenesená",J336,0)</f>
        <v>0</v>
      </c>
      <c r="BI336" s="241">
        <f>IF(N336="nulová",J336,0)</f>
        <v>0</v>
      </c>
      <c r="BJ336" s="18" t="s">
        <v>14</v>
      </c>
      <c r="BK336" s="241">
        <f>ROUND(I336*H336,2)</f>
        <v>0</v>
      </c>
      <c r="BL336" s="18" t="s">
        <v>175</v>
      </c>
      <c r="BM336" s="240" t="s">
        <v>734</v>
      </c>
    </row>
    <row r="337" s="2" customFormat="1">
      <c r="A337" s="39"/>
      <c r="B337" s="40"/>
      <c r="C337" s="41"/>
      <c r="D337" s="242" t="s">
        <v>249</v>
      </c>
      <c r="E337" s="41"/>
      <c r="F337" s="243" t="s">
        <v>735</v>
      </c>
      <c r="G337" s="41"/>
      <c r="H337" s="41"/>
      <c r="I337" s="244"/>
      <c r="J337" s="41"/>
      <c r="K337" s="41"/>
      <c r="L337" s="45"/>
      <c r="M337" s="245"/>
      <c r="N337" s="246"/>
      <c r="O337" s="92"/>
      <c r="P337" s="92"/>
      <c r="Q337" s="92"/>
      <c r="R337" s="92"/>
      <c r="S337" s="92"/>
      <c r="T337" s="93"/>
      <c r="U337" s="39"/>
      <c r="V337" s="39"/>
      <c r="W337" s="39"/>
      <c r="X337" s="39"/>
      <c r="Y337" s="39"/>
      <c r="Z337" s="39"/>
      <c r="AA337" s="39"/>
      <c r="AB337" s="39"/>
      <c r="AC337" s="39"/>
      <c r="AD337" s="39"/>
      <c r="AE337" s="39"/>
      <c r="AT337" s="18" t="s">
        <v>249</v>
      </c>
      <c r="AU337" s="18" t="s">
        <v>88</v>
      </c>
    </row>
    <row r="338" s="2" customFormat="1">
      <c r="A338" s="39"/>
      <c r="B338" s="40"/>
      <c r="C338" s="41"/>
      <c r="D338" s="247" t="s">
        <v>251</v>
      </c>
      <c r="E338" s="41"/>
      <c r="F338" s="248" t="s">
        <v>736</v>
      </c>
      <c r="G338" s="41"/>
      <c r="H338" s="41"/>
      <c r="I338" s="244"/>
      <c r="J338" s="41"/>
      <c r="K338" s="41"/>
      <c r="L338" s="45"/>
      <c r="M338" s="245"/>
      <c r="N338" s="246"/>
      <c r="O338" s="92"/>
      <c r="P338" s="92"/>
      <c r="Q338" s="92"/>
      <c r="R338" s="92"/>
      <c r="S338" s="92"/>
      <c r="T338" s="93"/>
      <c r="U338" s="39"/>
      <c r="V338" s="39"/>
      <c r="W338" s="39"/>
      <c r="X338" s="39"/>
      <c r="Y338" s="39"/>
      <c r="Z338" s="39"/>
      <c r="AA338" s="39"/>
      <c r="AB338" s="39"/>
      <c r="AC338" s="39"/>
      <c r="AD338" s="39"/>
      <c r="AE338" s="39"/>
      <c r="AT338" s="18" t="s">
        <v>251</v>
      </c>
      <c r="AU338" s="18" t="s">
        <v>88</v>
      </c>
    </row>
    <row r="339" s="13" customFormat="1">
      <c r="A339" s="13"/>
      <c r="B339" s="249"/>
      <c r="C339" s="250"/>
      <c r="D339" s="242" t="s">
        <v>259</v>
      </c>
      <c r="E339" s="251" t="s">
        <v>1</v>
      </c>
      <c r="F339" s="252" t="s">
        <v>479</v>
      </c>
      <c r="G339" s="250"/>
      <c r="H339" s="253">
        <v>868.16399999999999</v>
      </c>
      <c r="I339" s="254"/>
      <c r="J339" s="250"/>
      <c r="K339" s="250"/>
      <c r="L339" s="255"/>
      <c r="M339" s="256"/>
      <c r="N339" s="257"/>
      <c r="O339" s="257"/>
      <c r="P339" s="257"/>
      <c r="Q339" s="257"/>
      <c r="R339" s="257"/>
      <c r="S339" s="257"/>
      <c r="T339" s="258"/>
      <c r="U339" s="13"/>
      <c r="V339" s="13"/>
      <c r="W339" s="13"/>
      <c r="X339" s="13"/>
      <c r="Y339" s="13"/>
      <c r="Z339" s="13"/>
      <c r="AA339" s="13"/>
      <c r="AB339" s="13"/>
      <c r="AC339" s="13"/>
      <c r="AD339" s="13"/>
      <c r="AE339" s="13"/>
      <c r="AT339" s="259" t="s">
        <v>259</v>
      </c>
      <c r="AU339" s="259" t="s">
        <v>88</v>
      </c>
      <c r="AV339" s="13" t="s">
        <v>88</v>
      </c>
      <c r="AW339" s="13" t="s">
        <v>36</v>
      </c>
      <c r="AX339" s="13" t="s">
        <v>80</v>
      </c>
      <c r="AY339" s="259" t="s">
        <v>241</v>
      </c>
    </row>
    <row r="340" s="13" customFormat="1">
      <c r="A340" s="13"/>
      <c r="B340" s="249"/>
      <c r="C340" s="250"/>
      <c r="D340" s="242" t="s">
        <v>259</v>
      </c>
      <c r="E340" s="251" t="s">
        <v>1</v>
      </c>
      <c r="F340" s="252" t="s">
        <v>482</v>
      </c>
      <c r="G340" s="250"/>
      <c r="H340" s="253">
        <v>1935.145</v>
      </c>
      <c r="I340" s="254"/>
      <c r="J340" s="250"/>
      <c r="K340" s="250"/>
      <c r="L340" s="255"/>
      <c r="M340" s="256"/>
      <c r="N340" s="257"/>
      <c r="O340" s="257"/>
      <c r="P340" s="257"/>
      <c r="Q340" s="257"/>
      <c r="R340" s="257"/>
      <c r="S340" s="257"/>
      <c r="T340" s="258"/>
      <c r="U340" s="13"/>
      <c r="V340" s="13"/>
      <c r="W340" s="13"/>
      <c r="X340" s="13"/>
      <c r="Y340" s="13"/>
      <c r="Z340" s="13"/>
      <c r="AA340" s="13"/>
      <c r="AB340" s="13"/>
      <c r="AC340" s="13"/>
      <c r="AD340" s="13"/>
      <c r="AE340" s="13"/>
      <c r="AT340" s="259" t="s">
        <v>259</v>
      </c>
      <c r="AU340" s="259" t="s">
        <v>88</v>
      </c>
      <c r="AV340" s="13" t="s">
        <v>88</v>
      </c>
      <c r="AW340" s="13" t="s">
        <v>36</v>
      </c>
      <c r="AX340" s="13" t="s">
        <v>80</v>
      </c>
      <c r="AY340" s="259" t="s">
        <v>241</v>
      </c>
    </row>
    <row r="341" s="14" customFormat="1">
      <c r="A341" s="14"/>
      <c r="B341" s="260"/>
      <c r="C341" s="261"/>
      <c r="D341" s="242" t="s">
        <v>259</v>
      </c>
      <c r="E341" s="262" t="s">
        <v>1</v>
      </c>
      <c r="F341" s="263" t="s">
        <v>261</v>
      </c>
      <c r="G341" s="261"/>
      <c r="H341" s="264">
        <v>2803.3090000000002</v>
      </c>
      <c r="I341" s="265"/>
      <c r="J341" s="261"/>
      <c r="K341" s="261"/>
      <c r="L341" s="266"/>
      <c r="M341" s="267"/>
      <c r="N341" s="268"/>
      <c r="O341" s="268"/>
      <c r="P341" s="268"/>
      <c r="Q341" s="268"/>
      <c r="R341" s="268"/>
      <c r="S341" s="268"/>
      <c r="T341" s="269"/>
      <c r="U341" s="14"/>
      <c r="V341" s="14"/>
      <c r="W341" s="14"/>
      <c r="X341" s="14"/>
      <c r="Y341" s="14"/>
      <c r="Z341" s="14"/>
      <c r="AA341" s="14"/>
      <c r="AB341" s="14"/>
      <c r="AC341" s="14"/>
      <c r="AD341" s="14"/>
      <c r="AE341" s="14"/>
      <c r="AT341" s="270" t="s">
        <v>259</v>
      </c>
      <c r="AU341" s="270" t="s">
        <v>88</v>
      </c>
      <c r="AV341" s="14" t="s">
        <v>175</v>
      </c>
      <c r="AW341" s="14" t="s">
        <v>36</v>
      </c>
      <c r="AX341" s="14" t="s">
        <v>14</v>
      </c>
      <c r="AY341" s="270" t="s">
        <v>241</v>
      </c>
    </row>
    <row r="342" s="2" customFormat="1" ht="33" customHeight="1">
      <c r="A342" s="39"/>
      <c r="B342" s="40"/>
      <c r="C342" s="229" t="s">
        <v>418</v>
      </c>
      <c r="D342" s="229" t="s">
        <v>243</v>
      </c>
      <c r="E342" s="230" t="s">
        <v>737</v>
      </c>
      <c r="F342" s="231" t="s">
        <v>738</v>
      </c>
      <c r="G342" s="232" t="s">
        <v>487</v>
      </c>
      <c r="H342" s="233">
        <v>4625.46</v>
      </c>
      <c r="I342" s="234"/>
      <c r="J342" s="235">
        <f>ROUND(I342*H342,2)</f>
        <v>0</v>
      </c>
      <c r="K342" s="231" t="s">
        <v>247</v>
      </c>
      <c r="L342" s="45"/>
      <c r="M342" s="236" t="s">
        <v>1</v>
      </c>
      <c r="N342" s="237" t="s">
        <v>45</v>
      </c>
      <c r="O342" s="92"/>
      <c r="P342" s="238">
        <f>O342*H342</f>
        <v>0</v>
      </c>
      <c r="Q342" s="238">
        <v>0</v>
      </c>
      <c r="R342" s="238">
        <f>Q342*H342</f>
        <v>0</v>
      </c>
      <c r="S342" s="238">
        <v>0</v>
      </c>
      <c r="T342" s="239">
        <f>S342*H342</f>
        <v>0</v>
      </c>
      <c r="U342" s="39"/>
      <c r="V342" s="39"/>
      <c r="W342" s="39"/>
      <c r="X342" s="39"/>
      <c r="Y342" s="39"/>
      <c r="Z342" s="39"/>
      <c r="AA342" s="39"/>
      <c r="AB342" s="39"/>
      <c r="AC342" s="39"/>
      <c r="AD342" s="39"/>
      <c r="AE342" s="39"/>
      <c r="AR342" s="240" t="s">
        <v>175</v>
      </c>
      <c r="AT342" s="240" t="s">
        <v>243</v>
      </c>
      <c r="AU342" s="240" t="s">
        <v>88</v>
      </c>
      <c r="AY342" s="18" t="s">
        <v>241</v>
      </c>
      <c r="BE342" s="241">
        <f>IF(N342="základní",J342,0)</f>
        <v>0</v>
      </c>
      <c r="BF342" s="241">
        <f>IF(N342="snížená",J342,0)</f>
        <v>0</v>
      </c>
      <c r="BG342" s="241">
        <f>IF(N342="zákl. přenesená",J342,0)</f>
        <v>0</v>
      </c>
      <c r="BH342" s="241">
        <f>IF(N342="sníž. přenesená",J342,0)</f>
        <v>0</v>
      </c>
      <c r="BI342" s="241">
        <f>IF(N342="nulová",J342,0)</f>
        <v>0</v>
      </c>
      <c r="BJ342" s="18" t="s">
        <v>14</v>
      </c>
      <c r="BK342" s="241">
        <f>ROUND(I342*H342,2)</f>
        <v>0</v>
      </c>
      <c r="BL342" s="18" t="s">
        <v>175</v>
      </c>
      <c r="BM342" s="240" t="s">
        <v>739</v>
      </c>
    </row>
    <row r="343" s="2" customFormat="1">
      <c r="A343" s="39"/>
      <c r="B343" s="40"/>
      <c r="C343" s="41"/>
      <c r="D343" s="242" t="s">
        <v>249</v>
      </c>
      <c r="E343" s="41"/>
      <c r="F343" s="243" t="s">
        <v>740</v>
      </c>
      <c r="G343" s="41"/>
      <c r="H343" s="41"/>
      <c r="I343" s="244"/>
      <c r="J343" s="41"/>
      <c r="K343" s="41"/>
      <c r="L343" s="45"/>
      <c r="M343" s="245"/>
      <c r="N343" s="246"/>
      <c r="O343" s="92"/>
      <c r="P343" s="92"/>
      <c r="Q343" s="92"/>
      <c r="R343" s="92"/>
      <c r="S343" s="92"/>
      <c r="T343" s="93"/>
      <c r="U343" s="39"/>
      <c r="V343" s="39"/>
      <c r="W343" s="39"/>
      <c r="X343" s="39"/>
      <c r="Y343" s="39"/>
      <c r="Z343" s="39"/>
      <c r="AA343" s="39"/>
      <c r="AB343" s="39"/>
      <c r="AC343" s="39"/>
      <c r="AD343" s="39"/>
      <c r="AE343" s="39"/>
      <c r="AT343" s="18" t="s">
        <v>249</v>
      </c>
      <c r="AU343" s="18" t="s">
        <v>88</v>
      </c>
    </row>
    <row r="344" s="2" customFormat="1">
      <c r="A344" s="39"/>
      <c r="B344" s="40"/>
      <c r="C344" s="41"/>
      <c r="D344" s="247" t="s">
        <v>251</v>
      </c>
      <c r="E344" s="41"/>
      <c r="F344" s="248" t="s">
        <v>741</v>
      </c>
      <c r="G344" s="41"/>
      <c r="H344" s="41"/>
      <c r="I344" s="244"/>
      <c r="J344" s="41"/>
      <c r="K344" s="41"/>
      <c r="L344" s="45"/>
      <c r="M344" s="245"/>
      <c r="N344" s="246"/>
      <c r="O344" s="92"/>
      <c r="P344" s="92"/>
      <c r="Q344" s="92"/>
      <c r="R344" s="92"/>
      <c r="S344" s="92"/>
      <c r="T344" s="93"/>
      <c r="U344" s="39"/>
      <c r="V344" s="39"/>
      <c r="W344" s="39"/>
      <c r="X344" s="39"/>
      <c r="Y344" s="39"/>
      <c r="Z344" s="39"/>
      <c r="AA344" s="39"/>
      <c r="AB344" s="39"/>
      <c r="AC344" s="39"/>
      <c r="AD344" s="39"/>
      <c r="AE344" s="39"/>
      <c r="AT344" s="18" t="s">
        <v>251</v>
      </c>
      <c r="AU344" s="18" t="s">
        <v>88</v>
      </c>
    </row>
    <row r="345" s="2" customFormat="1">
      <c r="A345" s="39"/>
      <c r="B345" s="40"/>
      <c r="C345" s="41"/>
      <c r="D345" s="242" t="s">
        <v>742</v>
      </c>
      <c r="E345" s="41"/>
      <c r="F345" s="287" t="s">
        <v>743</v>
      </c>
      <c r="G345" s="41"/>
      <c r="H345" s="41"/>
      <c r="I345" s="244"/>
      <c r="J345" s="41"/>
      <c r="K345" s="41"/>
      <c r="L345" s="45"/>
      <c r="M345" s="245"/>
      <c r="N345" s="246"/>
      <c r="O345" s="92"/>
      <c r="P345" s="92"/>
      <c r="Q345" s="92"/>
      <c r="R345" s="92"/>
      <c r="S345" s="92"/>
      <c r="T345" s="93"/>
      <c r="U345" s="39"/>
      <c r="V345" s="39"/>
      <c r="W345" s="39"/>
      <c r="X345" s="39"/>
      <c r="Y345" s="39"/>
      <c r="Z345" s="39"/>
      <c r="AA345" s="39"/>
      <c r="AB345" s="39"/>
      <c r="AC345" s="39"/>
      <c r="AD345" s="39"/>
      <c r="AE345" s="39"/>
      <c r="AT345" s="18" t="s">
        <v>742</v>
      </c>
      <c r="AU345" s="18" t="s">
        <v>88</v>
      </c>
    </row>
    <row r="346" s="13" customFormat="1">
      <c r="A346" s="13"/>
      <c r="B346" s="249"/>
      <c r="C346" s="250"/>
      <c r="D346" s="242" t="s">
        <v>259</v>
      </c>
      <c r="E346" s="251" t="s">
        <v>1</v>
      </c>
      <c r="F346" s="252" t="s">
        <v>744</v>
      </c>
      <c r="G346" s="250"/>
      <c r="H346" s="253">
        <v>4625.46</v>
      </c>
      <c r="I346" s="254"/>
      <c r="J346" s="250"/>
      <c r="K346" s="250"/>
      <c r="L346" s="255"/>
      <c r="M346" s="256"/>
      <c r="N346" s="257"/>
      <c r="O346" s="257"/>
      <c r="P346" s="257"/>
      <c r="Q346" s="257"/>
      <c r="R346" s="257"/>
      <c r="S346" s="257"/>
      <c r="T346" s="258"/>
      <c r="U346" s="13"/>
      <c r="V346" s="13"/>
      <c r="W346" s="13"/>
      <c r="X346" s="13"/>
      <c r="Y346" s="13"/>
      <c r="Z346" s="13"/>
      <c r="AA346" s="13"/>
      <c r="AB346" s="13"/>
      <c r="AC346" s="13"/>
      <c r="AD346" s="13"/>
      <c r="AE346" s="13"/>
      <c r="AT346" s="259" t="s">
        <v>259</v>
      </c>
      <c r="AU346" s="259" t="s">
        <v>88</v>
      </c>
      <c r="AV346" s="13" t="s">
        <v>88</v>
      </c>
      <c r="AW346" s="13" t="s">
        <v>36</v>
      </c>
      <c r="AX346" s="13" t="s">
        <v>80</v>
      </c>
      <c r="AY346" s="259" t="s">
        <v>241</v>
      </c>
    </row>
    <row r="347" s="14" customFormat="1">
      <c r="A347" s="14"/>
      <c r="B347" s="260"/>
      <c r="C347" s="261"/>
      <c r="D347" s="242" t="s">
        <v>259</v>
      </c>
      <c r="E347" s="262" t="s">
        <v>1</v>
      </c>
      <c r="F347" s="263" t="s">
        <v>261</v>
      </c>
      <c r="G347" s="261"/>
      <c r="H347" s="264">
        <v>4625.46</v>
      </c>
      <c r="I347" s="265"/>
      <c r="J347" s="261"/>
      <c r="K347" s="261"/>
      <c r="L347" s="266"/>
      <c r="M347" s="267"/>
      <c r="N347" s="268"/>
      <c r="O347" s="268"/>
      <c r="P347" s="268"/>
      <c r="Q347" s="268"/>
      <c r="R347" s="268"/>
      <c r="S347" s="268"/>
      <c r="T347" s="269"/>
      <c r="U347" s="14"/>
      <c r="V347" s="14"/>
      <c r="W347" s="14"/>
      <c r="X347" s="14"/>
      <c r="Y347" s="14"/>
      <c r="Z347" s="14"/>
      <c r="AA347" s="14"/>
      <c r="AB347" s="14"/>
      <c r="AC347" s="14"/>
      <c r="AD347" s="14"/>
      <c r="AE347" s="14"/>
      <c r="AT347" s="270" t="s">
        <v>259</v>
      </c>
      <c r="AU347" s="270" t="s">
        <v>88</v>
      </c>
      <c r="AV347" s="14" t="s">
        <v>175</v>
      </c>
      <c r="AW347" s="14" t="s">
        <v>36</v>
      </c>
      <c r="AX347" s="14" t="s">
        <v>14</v>
      </c>
      <c r="AY347" s="270" t="s">
        <v>241</v>
      </c>
    </row>
    <row r="348" s="2" customFormat="1" ht="16.5" customHeight="1">
      <c r="A348" s="39"/>
      <c r="B348" s="40"/>
      <c r="C348" s="229" t="s">
        <v>745</v>
      </c>
      <c r="D348" s="229" t="s">
        <v>243</v>
      </c>
      <c r="E348" s="230" t="s">
        <v>262</v>
      </c>
      <c r="F348" s="231" t="s">
        <v>263</v>
      </c>
      <c r="G348" s="232" t="s">
        <v>255</v>
      </c>
      <c r="H348" s="233">
        <v>3335.2260000000001</v>
      </c>
      <c r="I348" s="234"/>
      <c r="J348" s="235">
        <f>ROUND(I348*H348,2)</f>
        <v>0</v>
      </c>
      <c r="K348" s="231" t="s">
        <v>247</v>
      </c>
      <c r="L348" s="45"/>
      <c r="M348" s="236" t="s">
        <v>1</v>
      </c>
      <c r="N348" s="237" t="s">
        <v>45</v>
      </c>
      <c r="O348" s="92"/>
      <c r="P348" s="238">
        <f>O348*H348</f>
        <v>0</v>
      </c>
      <c r="Q348" s="238">
        <v>0</v>
      </c>
      <c r="R348" s="238">
        <f>Q348*H348</f>
        <v>0</v>
      </c>
      <c r="S348" s="238">
        <v>0</v>
      </c>
      <c r="T348" s="239">
        <f>S348*H348</f>
        <v>0</v>
      </c>
      <c r="U348" s="39"/>
      <c r="V348" s="39"/>
      <c r="W348" s="39"/>
      <c r="X348" s="39"/>
      <c r="Y348" s="39"/>
      <c r="Z348" s="39"/>
      <c r="AA348" s="39"/>
      <c r="AB348" s="39"/>
      <c r="AC348" s="39"/>
      <c r="AD348" s="39"/>
      <c r="AE348" s="39"/>
      <c r="AR348" s="240" t="s">
        <v>175</v>
      </c>
      <c r="AT348" s="240" t="s">
        <v>243</v>
      </c>
      <c r="AU348" s="240" t="s">
        <v>88</v>
      </c>
      <c r="AY348" s="18" t="s">
        <v>241</v>
      </c>
      <c r="BE348" s="241">
        <f>IF(N348="základní",J348,0)</f>
        <v>0</v>
      </c>
      <c r="BF348" s="241">
        <f>IF(N348="snížená",J348,0)</f>
        <v>0</v>
      </c>
      <c r="BG348" s="241">
        <f>IF(N348="zákl. přenesená",J348,0)</f>
        <v>0</v>
      </c>
      <c r="BH348" s="241">
        <f>IF(N348="sníž. přenesená",J348,0)</f>
        <v>0</v>
      </c>
      <c r="BI348" s="241">
        <f>IF(N348="nulová",J348,0)</f>
        <v>0</v>
      </c>
      <c r="BJ348" s="18" t="s">
        <v>14</v>
      </c>
      <c r="BK348" s="241">
        <f>ROUND(I348*H348,2)</f>
        <v>0</v>
      </c>
      <c r="BL348" s="18" t="s">
        <v>175</v>
      </c>
      <c r="BM348" s="240" t="s">
        <v>746</v>
      </c>
    </row>
    <row r="349" s="2" customFormat="1">
      <c r="A349" s="39"/>
      <c r="B349" s="40"/>
      <c r="C349" s="41"/>
      <c r="D349" s="242" t="s">
        <v>249</v>
      </c>
      <c r="E349" s="41"/>
      <c r="F349" s="243" t="s">
        <v>265</v>
      </c>
      <c r="G349" s="41"/>
      <c r="H349" s="41"/>
      <c r="I349" s="244"/>
      <c r="J349" s="41"/>
      <c r="K349" s="41"/>
      <c r="L349" s="45"/>
      <c r="M349" s="245"/>
      <c r="N349" s="246"/>
      <c r="O349" s="92"/>
      <c r="P349" s="92"/>
      <c r="Q349" s="92"/>
      <c r="R349" s="92"/>
      <c r="S349" s="92"/>
      <c r="T349" s="93"/>
      <c r="U349" s="39"/>
      <c r="V349" s="39"/>
      <c r="W349" s="39"/>
      <c r="X349" s="39"/>
      <c r="Y349" s="39"/>
      <c r="Z349" s="39"/>
      <c r="AA349" s="39"/>
      <c r="AB349" s="39"/>
      <c r="AC349" s="39"/>
      <c r="AD349" s="39"/>
      <c r="AE349" s="39"/>
      <c r="AT349" s="18" t="s">
        <v>249</v>
      </c>
      <c r="AU349" s="18" t="s">
        <v>88</v>
      </c>
    </row>
    <row r="350" s="2" customFormat="1">
      <c r="A350" s="39"/>
      <c r="B350" s="40"/>
      <c r="C350" s="41"/>
      <c r="D350" s="247" t="s">
        <v>251</v>
      </c>
      <c r="E350" s="41"/>
      <c r="F350" s="248" t="s">
        <v>266</v>
      </c>
      <c r="G350" s="41"/>
      <c r="H350" s="41"/>
      <c r="I350" s="244"/>
      <c r="J350" s="41"/>
      <c r="K350" s="41"/>
      <c r="L350" s="45"/>
      <c r="M350" s="245"/>
      <c r="N350" s="246"/>
      <c r="O350" s="92"/>
      <c r="P350" s="92"/>
      <c r="Q350" s="92"/>
      <c r="R350" s="92"/>
      <c r="S350" s="92"/>
      <c r="T350" s="93"/>
      <c r="U350" s="39"/>
      <c r="V350" s="39"/>
      <c r="W350" s="39"/>
      <c r="X350" s="39"/>
      <c r="Y350" s="39"/>
      <c r="Z350" s="39"/>
      <c r="AA350" s="39"/>
      <c r="AB350" s="39"/>
      <c r="AC350" s="39"/>
      <c r="AD350" s="39"/>
      <c r="AE350" s="39"/>
      <c r="AT350" s="18" t="s">
        <v>251</v>
      </c>
      <c r="AU350" s="18" t="s">
        <v>88</v>
      </c>
    </row>
    <row r="351" s="13" customFormat="1">
      <c r="A351" s="13"/>
      <c r="B351" s="249"/>
      <c r="C351" s="250"/>
      <c r="D351" s="242" t="s">
        <v>259</v>
      </c>
      <c r="E351" s="251" t="s">
        <v>1</v>
      </c>
      <c r="F351" s="252" t="s">
        <v>428</v>
      </c>
      <c r="G351" s="250"/>
      <c r="H351" s="253">
        <v>1070.239</v>
      </c>
      <c r="I351" s="254"/>
      <c r="J351" s="250"/>
      <c r="K351" s="250"/>
      <c r="L351" s="255"/>
      <c r="M351" s="256"/>
      <c r="N351" s="257"/>
      <c r="O351" s="257"/>
      <c r="P351" s="257"/>
      <c r="Q351" s="257"/>
      <c r="R351" s="257"/>
      <c r="S351" s="257"/>
      <c r="T351" s="258"/>
      <c r="U351" s="13"/>
      <c r="V351" s="13"/>
      <c r="W351" s="13"/>
      <c r="X351" s="13"/>
      <c r="Y351" s="13"/>
      <c r="Z351" s="13"/>
      <c r="AA351" s="13"/>
      <c r="AB351" s="13"/>
      <c r="AC351" s="13"/>
      <c r="AD351" s="13"/>
      <c r="AE351" s="13"/>
      <c r="AT351" s="259" t="s">
        <v>259</v>
      </c>
      <c r="AU351" s="259" t="s">
        <v>88</v>
      </c>
      <c r="AV351" s="13" t="s">
        <v>88</v>
      </c>
      <c r="AW351" s="13" t="s">
        <v>36</v>
      </c>
      <c r="AX351" s="13" t="s">
        <v>80</v>
      </c>
      <c r="AY351" s="259" t="s">
        <v>241</v>
      </c>
    </row>
    <row r="352" s="13" customFormat="1">
      <c r="A352" s="13"/>
      <c r="B352" s="249"/>
      <c r="C352" s="250"/>
      <c r="D352" s="242" t="s">
        <v>259</v>
      </c>
      <c r="E352" s="251" t="s">
        <v>1</v>
      </c>
      <c r="F352" s="252" t="s">
        <v>425</v>
      </c>
      <c r="G352" s="250"/>
      <c r="H352" s="253">
        <v>188.86600000000001</v>
      </c>
      <c r="I352" s="254"/>
      <c r="J352" s="250"/>
      <c r="K352" s="250"/>
      <c r="L352" s="255"/>
      <c r="M352" s="256"/>
      <c r="N352" s="257"/>
      <c r="O352" s="257"/>
      <c r="P352" s="257"/>
      <c r="Q352" s="257"/>
      <c r="R352" s="257"/>
      <c r="S352" s="257"/>
      <c r="T352" s="258"/>
      <c r="U352" s="13"/>
      <c r="V352" s="13"/>
      <c r="W352" s="13"/>
      <c r="X352" s="13"/>
      <c r="Y352" s="13"/>
      <c r="Z352" s="13"/>
      <c r="AA352" s="13"/>
      <c r="AB352" s="13"/>
      <c r="AC352" s="13"/>
      <c r="AD352" s="13"/>
      <c r="AE352" s="13"/>
      <c r="AT352" s="259" t="s">
        <v>259</v>
      </c>
      <c r="AU352" s="259" t="s">
        <v>88</v>
      </c>
      <c r="AV352" s="13" t="s">
        <v>88</v>
      </c>
      <c r="AW352" s="13" t="s">
        <v>36</v>
      </c>
      <c r="AX352" s="13" t="s">
        <v>80</v>
      </c>
      <c r="AY352" s="259" t="s">
        <v>241</v>
      </c>
    </row>
    <row r="353" s="13" customFormat="1">
      <c r="A353" s="13"/>
      <c r="B353" s="249"/>
      <c r="C353" s="250"/>
      <c r="D353" s="242" t="s">
        <v>259</v>
      </c>
      <c r="E353" s="251" t="s">
        <v>1</v>
      </c>
      <c r="F353" s="252" t="s">
        <v>434</v>
      </c>
      <c r="G353" s="250"/>
      <c r="H353" s="253">
        <v>1605.3589999999999</v>
      </c>
      <c r="I353" s="254"/>
      <c r="J353" s="250"/>
      <c r="K353" s="250"/>
      <c r="L353" s="255"/>
      <c r="M353" s="256"/>
      <c r="N353" s="257"/>
      <c r="O353" s="257"/>
      <c r="P353" s="257"/>
      <c r="Q353" s="257"/>
      <c r="R353" s="257"/>
      <c r="S353" s="257"/>
      <c r="T353" s="258"/>
      <c r="U353" s="13"/>
      <c r="V353" s="13"/>
      <c r="W353" s="13"/>
      <c r="X353" s="13"/>
      <c r="Y353" s="13"/>
      <c r="Z353" s="13"/>
      <c r="AA353" s="13"/>
      <c r="AB353" s="13"/>
      <c r="AC353" s="13"/>
      <c r="AD353" s="13"/>
      <c r="AE353" s="13"/>
      <c r="AT353" s="259" t="s">
        <v>259</v>
      </c>
      <c r="AU353" s="259" t="s">
        <v>88</v>
      </c>
      <c r="AV353" s="13" t="s">
        <v>88</v>
      </c>
      <c r="AW353" s="13" t="s">
        <v>36</v>
      </c>
      <c r="AX353" s="13" t="s">
        <v>80</v>
      </c>
      <c r="AY353" s="259" t="s">
        <v>241</v>
      </c>
    </row>
    <row r="354" s="13" customFormat="1">
      <c r="A354" s="13"/>
      <c r="B354" s="249"/>
      <c r="C354" s="250"/>
      <c r="D354" s="242" t="s">
        <v>259</v>
      </c>
      <c r="E354" s="251" t="s">
        <v>1</v>
      </c>
      <c r="F354" s="252" t="s">
        <v>431</v>
      </c>
      <c r="G354" s="250"/>
      <c r="H354" s="253">
        <v>283.29899999999998</v>
      </c>
      <c r="I354" s="254"/>
      <c r="J354" s="250"/>
      <c r="K354" s="250"/>
      <c r="L354" s="255"/>
      <c r="M354" s="256"/>
      <c r="N354" s="257"/>
      <c r="O354" s="257"/>
      <c r="P354" s="257"/>
      <c r="Q354" s="257"/>
      <c r="R354" s="257"/>
      <c r="S354" s="257"/>
      <c r="T354" s="258"/>
      <c r="U354" s="13"/>
      <c r="V354" s="13"/>
      <c r="W354" s="13"/>
      <c r="X354" s="13"/>
      <c r="Y354" s="13"/>
      <c r="Z354" s="13"/>
      <c r="AA354" s="13"/>
      <c r="AB354" s="13"/>
      <c r="AC354" s="13"/>
      <c r="AD354" s="13"/>
      <c r="AE354" s="13"/>
      <c r="AT354" s="259" t="s">
        <v>259</v>
      </c>
      <c r="AU354" s="259" t="s">
        <v>88</v>
      </c>
      <c r="AV354" s="13" t="s">
        <v>88</v>
      </c>
      <c r="AW354" s="13" t="s">
        <v>36</v>
      </c>
      <c r="AX354" s="13" t="s">
        <v>80</v>
      </c>
      <c r="AY354" s="259" t="s">
        <v>241</v>
      </c>
    </row>
    <row r="355" s="13" customFormat="1">
      <c r="A355" s="13"/>
      <c r="B355" s="249"/>
      <c r="C355" s="250"/>
      <c r="D355" s="242" t="s">
        <v>259</v>
      </c>
      <c r="E355" s="251" t="s">
        <v>1</v>
      </c>
      <c r="F355" s="252" t="s">
        <v>681</v>
      </c>
      <c r="G355" s="250"/>
      <c r="H355" s="253">
        <v>187.46299999999999</v>
      </c>
      <c r="I355" s="254"/>
      <c r="J355" s="250"/>
      <c r="K355" s="250"/>
      <c r="L355" s="255"/>
      <c r="M355" s="256"/>
      <c r="N355" s="257"/>
      <c r="O355" s="257"/>
      <c r="P355" s="257"/>
      <c r="Q355" s="257"/>
      <c r="R355" s="257"/>
      <c r="S355" s="257"/>
      <c r="T355" s="258"/>
      <c r="U355" s="13"/>
      <c r="V355" s="13"/>
      <c r="W355" s="13"/>
      <c r="X355" s="13"/>
      <c r="Y355" s="13"/>
      <c r="Z355" s="13"/>
      <c r="AA355" s="13"/>
      <c r="AB355" s="13"/>
      <c r="AC355" s="13"/>
      <c r="AD355" s="13"/>
      <c r="AE355" s="13"/>
      <c r="AT355" s="259" t="s">
        <v>259</v>
      </c>
      <c r="AU355" s="259" t="s">
        <v>88</v>
      </c>
      <c r="AV355" s="13" t="s">
        <v>88</v>
      </c>
      <c r="AW355" s="13" t="s">
        <v>36</v>
      </c>
      <c r="AX355" s="13" t="s">
        <v>80</v>
      </c>
      <c r="AY355" s="259" t="s">
        <v>241</v>
      </c>
    </row>
    <row r="356" s="14" customFormat="1">
      <c r="A356" s="14"/>
      <c r="B356" s="260"/>
      <c r="C356" s="261"/>
      <c r="D356" s="242" t="s">
        <v>259</v>
      </c>
      <c r="E356" s="262" t="s">
        <v>1</v>
      </c>
      <c r="F356" s="263" t="s">
        <v>261</v>
      </c>
      <c r="G356" s="261"/>
      <c r="H356" s="264">
        <v>3335.2260000000001</v>
      </c>
      <c r="I356" s="265"/>
      <c r="J356" s="261"/>
      <c r="K356" s="261"/>
      <c r="L356" s="266"/>
      <c r="M356" s="267"/>
      <c r="N356" s="268"/>
      <c r="O356" s="268"/>
      <c r="P356" s="268"/>
      <c r="Q356" s="268"/>
      <c r="R356" s="268"/>
      <c r="S356" s="268"/>
      <c r="T356" s="269"/>
      <c r="U356" s="14"/>
      <c r="V356" s="14"/>
      <c r="W356" s="14"/>
      <c r="X356" s="14"/>
      <c r="Y356" s="14"/>
      <c r="Z356" s="14"/>
      <c r="AA356" s="14"/>
      <c r="AB356" s="14"/>
      <c r="AC356" s="14"/>
      <c r="AD356" s="14"/>
      <c r="AE356" s="14"/>
      <c r="AT356" s="270" t="s">
        <v>259</v>
      </c>
      <c r="AU356" s="270" t="s">
        <v>88</v>
      </c>
      <c r="AV356" s="14" t="s">
        <v>175</v>
      </c>
      <c r="AW356" s="14" t="s">
        <v>36</v>
      </c>
      <c r="AX356" s="14" t="s">
        <v>14</v>
      </c>
      <c r="AY356" s="270" t="s">
        <v>241</v>
      </c>
    </row>
    <row r="357" s="2" customFormat="1" ht="37.8" customHeight="1">
      <c r="A357" s="39"/>
      <c r="B357" s="40"/>
      <c r="C357" s="229" t="s">
        <v>747</v>
      </c>
      <c r="D357" s="229" t="s">
        <v>243</v>
      </c>
      <c r="E357" s="230" t="s">
        <v>748</v>
      </c>
      <c r="F357" s="231" t="s">
        <v>749</v>
      </c>
      <c r="G357" s="232" t="s">
        <v>255</v>
      </c>
      <c r="H357" s="233">
        <v>32.365000000000002</v>
      </c>
      <c r="I357" s="234"/>
      <c r="J357" s="235">
        <f>ROUND(I357*H357,2)</f>
        <v>0</v>
      </c>
      <c r="K357" s="231" t="s">
        <v>247</v>
      </c>
      <c r="L357" s="45"/>
      <c r="M357" s="236" t="s">
        <v>1</v>
      </c>
      <c r="N357" s="237" t="s">
        <v>45</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175</v>
      </c>
      <c r="AT357" s="240" t="s">
        <v>243</v>
      </c>
      <c r="AU357" s="240" t="s">
        <v>88</v>
      </c>
      <c r="AY357" s="18" t="s">
        <v>241</v>
      </c>
      <c r="BE357" s="241">
        <f>IF(N357="základní",J357,0)</f>
        <v>0</v>
      </c>
      <c r="BF357" s="241">
        <f>IF(N357="snížená",J357,0)</f>
        <v>0</v>
      </c>
      <c r="BG357" s="241">
        <f>IF(N357="zákl. přenesená",J357,0)</f>
        <v>0</v>
      </c>
      <c r="BH357" s="241">
        <f>IF(N357="sníž. přenesená",J357,0)</f>
        <v>0</v>
      </c>
      <c r="BI357" s="241">
        <f>IF(N357="nulová",J357,0)</f>
        <v>0</v>
      </c>
      <c r="BJ357" s="18" t="s">
        <v>14</v>
      </c>
      <c r="BK357" s="241">
        <f>ROUND(I357*H357,2)</f>
        <v>0</v>
      </c>
      <c r="BL357" s="18" t="s">
        <v>175</v>
      </c>
      <c r="BM357" s="240" t="s">
        <v>750</v>
      </c>
    </row>
    <row r="358" s="2" customFormat="1">
      <c r="A358" s="39"/>
      <c r="B358" s="40"/>
      <c r="C358" s="41"/>
      <c r="D358" s="242" t="s">
        <v>249</v>
      </c>
      <c r="E358" s="41"/>
      <c r="F358" s="243" t="s">
        <v>751</v>
      </c>
      <c r="G358" s="41"/>
      <c r="H358" s="41"/>
      <c r="I358" s="244"/>
      <c r="J358" s="41"/>
      <c r="K358" s="41"/>
      <c r="L358" s="45"/>
      <c r="M358" s="245"/>
      <c r="N358" s="246"/>
      <c r="O358" s="92"/>
      <c r="P358" s="92"/>
      <c r="Q358" s="92"/>
      <c r="R358" s="92"/>
      <c r="S358" s="92"/>
      <c r="T358" s="93"/>
      <c r="U358" s="39"/>
      <c r="V358" s="39"/>
      <c r="W358" s="39"/>
      <c r="X358" s="39"/>
      <c r="Y358" s="39"/>
      <c r="Z358" s="39"/>
      <c r="AA358" s="39"/>
      <c r="AB358" s="39"/>
      <c r="AC358" s="39"/>
      <c r="AD358" s="39"/>
      <c r="AE358" s="39"/>
      <c r="AT358" s="18" t="s">
        <v>249</v>
      </c>
      <c r="AU358" s="18" t="s">
        <v>88</v>
      </c>
    </row>
    <row r="359" s="2" customFormat="1">
      <c r="A359" s="39"/>
      <c r="B359" s="40"/>
      <c r="C359" s="41"/>
      <c r="D359" s="247" t="s">
        <v>251</v>
      </c>
      <c r="E359" s="41"/>
      <c r="F359" s="248" t="s">
        <v>752</v>
      </c>
      <c r="G359" s="41"/>
      <c r="H359" s="41"/>
      <c r="I359" s="244"/>
      <c r="J359" s="41"/>
      <c r="K359" s="41"/>
      <c r="L359" s="45"/>
      <c r="M359" s="245"/>
      <c r="N359" s="246"/>
      <c r="O359" s="92"/>
      <c r="P359" s="92"/>
      <c r="Q359" s="92"/>
      <c r="R359" s="92"/>
      <c r="S359" s="92"/>
      <c r="T359" s="93"/>
      <c r="U359" s="39"/>
      <c r="V359" s="39"/>
      <c r="W359" s="39"/>
      <c r="X359" s="39"/>
      <c r="Y359" s="39"/>
      <c r="Z359" s="39"/>
      <c r="AA359" s="39"/>
      <c r="AB359" s="39"/>
      <c r="AC359" s="39"/>
      <c r="AD359" s="39"/>
      <c r="AE359" s="39"/>
      <c r="AT359" s="18" t="s">
        <v>251</v>
      </c>
      <c r="AU359" s="18" t="s">
        <v>88</v>
      </c>
    </row>
    <row r="360" s="15" customFormat="1">
      <c r="A360" s="15"/>
      <c r="B360" s="271"/>
      <c r="C360" s="272"/>
      <c r="D360" s="242" t="s">
        <v>259</v>
      </c>
      <c r="E360" s="273" t="s">
        <v>1</v>
      </c>
      <c r="F360" s="274" t="s">
        <v>753</v>
      </c>
      <c r="G360" s="272"/>
      <c r="H360" s="273" t="s">
        <v>1</v>
      </c>
      <c r="I360" s="275"/>
      <c r="J360" s="272"/>
      <c r="K360" s="272"/>
      <c r="L360" s="276"/>
      <c r="M360" s="277"/>
      <c r="N360" s="278"/>
      <c r="O360" s="278"/>
      <c r="P360" s="278"/>
      <c r="Q360" s="278"/>
      <c r="R360" s="278"/>
      <c r="S360" s="278"/>
      <c r="T360" s="279"/>
      <c r="U360" s="15"/>
      <c r="V360" s="15"/>
      <c r="W360" s="15"/>
      <c r="X360" s="15"/>
      <c r="Y360" s="15"/>
      <c r="Z360" s="15"/>
      <c r="AA360" s="15"/>
      <c r="AB360" s="15"/>
      <c r="AC360" s="15"/>
      <c r="AD360" s="15"/>
      <c r="AE360" s="15"/>
      <c r="AT360" s="280" t="s">
        <v>259</v>
      </c>
      <c r="AU360" s="280" t="s">
        <v>88</v>
      </c>
      <c r="AV360" s="15" t="s">
        <v>14</v>
      </c>
      <c r="AW360" s="15" t="s">
        <v>36</v>
      </c>
      <c r="AX360" s="15" t="s">
        <v>80</v>
      </c>
      <c r="AY360" s="280" t="s">
        <v>241</v>
      </c>
    </row>
    <row r="361" s="15" customFormat="1">
      <c r="A361" s="15"/>
      <c r="B361" s="271"/>
      <c r="C361" s="272"/>
      <c r="D361" s="242" t="s">
        <v>259</v>
      </c>
      <c r="E361" s="273" t="s">
        <v>1</v>
      </c>
      <c r="F361" s="274" t="s">
        <v>603</v>
      </c>
      <c r="G361" s="272"/>
      <c r="H361" s="273" t="s">
        <v>1</v>
      </c>
      <c r="I361" s="275"/>
      <c r="J361" s="272"/>
      <c r="K361" s="272"/>
      <c r="L361" s="276"/>
      <c r="M361" s="277"/>
      <c r="N361" s="278"/>
      <c r="O361" s="278"/>
      <c r="P361" s="278"/>
      <c r="Q361" s="278"/>
      <c r="R361" s="278"/>
      <c r="S361" s="278"/>
      <c r="T361" s="279"/>
      <c r="U361" s="15"/>
      <c r="V361" s="15"/>
      <c r="W361" s="15"/>
      <c r="X361" s="15"/>
      <c r="Y361" s="15"/>
      <c r="Z361" s="15"/>
      <c r="AA361" s="15"/>
      <c r="AB361" s="15"/>
      <c r="AC361" s="15"/>
      <c r="AD361" s="15"/>
      <c r="AE361" s="15"/>
      <c r="AT361" s="280" t="s">
        <v>259</v>
      </c>
      <c r="AU361" s="280" t="s">
        <v>88</v>
      </c>
      <c r="AV361" s="15" t="s">
        <v>14</v>
      </c>
      <c r="AW361" s="15" t="s">
        <v>36</v>
      </c>
      <c r="AX361" s="15" t="s">
        <v>80</v>
      </c>
      <c r="AY361" s="280" t="s">
        <v>241</v>
      </c>
    </row>
    <row r="362" s="13" customFormat="1">
      <c r="A362" s="13"/>
      <c r="B362" s="249"/>
      <c r="C362" s="250"/>
      <c r="D362" s="242" t="s">
        <v>259</v>
      </c>
      <c r="E362" s="251" t="s">
        <v>1</v>
      </c>
      <c r="F362" s="252" t="s">
        <v>754</v>
      </c>
      <c r="G362" s="250"/>
      <c r="H362" s="253">
        <v>5.6159999999999997</v>
      </c>
      <c r="I362" s="254"/>
      <c r="J362" s="250"/>
      <c r="K362" s="250"/>
      <c r="L362" s="255"/>
      <c r="M362" s="256"/>
      <c r="N362" s="257"/>
      <c r="O362" s="257"/>
      <c r="P362" s="257"/>
      <c r="Q362" s="257"/>
      <c r="R362" s="257"/>
      <c r="S362" s="257"/>
      <c r="T362" s="258"/>
      <c r="U362" s="13"/>
      <c r="V362" s="13"/>
      <c r="W362" s="13"/>
      <c r="X362" s="13"/>
      <c r="Y362" s="13"/>
      <c r="Z362" s="13"/>
      <c r="AA362" s="13"/>
      <c r="AB362" s="13"/>
      <c r="AC362" s="13"/>
      <c r="AD362" s="13"/>
      <c r="AE362" s="13"/>
      <c r="AT362" s="259" t="s">
        <v>259</v>
      </c>
      <c r="AU362" s="259" t="s">
        <v>88</v>
      </c>
      <c r="AV362" s="13" t="s">
        <v>88</v>
      </c>
      <c r="AW362" s="13" t="s">
        <v>36</v>
      </c>
      <c r="AX362" s="13" t="s">
        <v>80</v>
      </c>
      <c r="AY362" s="259" t="s">
        <v>241</v>
      </c>
    </row>
    <row r="363" s="15" customFormat="1">
      <c r="A363" s="15"/>
      <c r="B363" s="271"/>
      <c r="C363" s="272"/>
      <c r="D363" s="242" t="s">
        <v>259</v>
      </c>
      <c r="E363" s="273" t="s">
        <v>1</v>
      </c>
      <c r="F363" s="274" t="s">
        <v>605</v>
      </c>
      <c r="G363" s="272"/>
      <c r="H363" s="273" t="s">
        <v>1</v>
      </c>
      <c r="I363" s="275"/>
      <c r="J363" s="272"/>
      <c r="K363" s="272"/>
      <c r="L363" s="276"/>
      <c r="M363" s="277"/>
      <c r="N363" s="278"/>
      <c r="O363" s="278"/>
      <c r="P363" s="278"/>
      <c r="Q363" s="278"/>
      <c r="R363" s="278"/>
      <c r="S363" s="278"/>
      <c r="T363" s="279"/>
      <c r="U363" s="15"/>
      <c r="V363" s="15"/>
      <c r="W363" s="15"/>
      <c r="X363" s="15"/>
      <c r="Y363" s="15"/>
      <c r="Z363" s="15"/>
      <c r="AA363" s="15"/>
      <c r="AB363" s="15"/>
      <c r="AC363" s="15"/>
      <c r="AD363" s="15"/>
      <c r="AE363" s="15"/>
      <c r="AT363" s="280" t="s">
        <v>259</v>
      </c>
      <c r="AU363" s="280" t="s">
        <v>88</v>
      </c>
      <c r="AV363" s="15" t="s">
        <v>14</v>
      </c>
      <c r="AW363" s="15" t="s">
        <v>36</v>
      </c>
      <c r="AX363" s="15" t="s">
        <v>80</v>
      </c>
      <c r="AY363" s="280" t="s">
        <v>241</v>
      </c>
    </row>
    <row r="364" s="13" customFormat="1">
      <c r="A364" s="13"/>
      <c r="B364" s="249"/>
      <c r="C364" s="250"/>
      <c r="D364" s="242" t="s">
        <v>259</v>
      </c>
      <c r="E364" s="251" t="s">
        <v>1</v>
      </c>
      <c r="F364" s="252" t="s">
        <v>755</v>
      </c>
      <c r="G364" s="250"/>
      <c r="H364" s="253">
        <v>10.4</v>
      </c>
      <c r="I364" s="254"/>
      <c r="J364" s="250"/>
      <c r="K364" s="250"/>
      <c r="L364" s="255"/>
      <c r="M364" s="256"/>
      <c r="N364" s="257"/>
      <c r="O364" s="257"/>
      <c r="P364" s="257"/>
      <c r="Q364" s="257"/>
      <c r="R364" s="257"/>
      <c r="S364" s="257"/>
      <c r="T364" s="258"/>
      <c r="U364" s="13"/>
      <c r="V364" s="13"/>
      <c r="W364" s="13"/>
      <c r="X364" s="13"/>
      <c r="Y364" s="13"/>
      <c r="Z364" s="13"/>
      <c r="AA364" s="13"/>
      <c r="AB364" s="13"/>
      <c r="AC364" s="13"/>
      <c r="AD364" s="13"/>
      <c r="AE364" s="13"/>
      <c r="AT364" s="259" t="s">
        <v>259</v>
      </c>
      <c r="AU364" s="259" t="s">
        <v>88</v>
      </c>
      <c r="AV364" s="13" t="s">
        <v>88</v>
      </c>
      <c r="AW364" s="13" t="s">
        <v>36</v>
      </c>
      <c r="AX364" s="13" t="s">
        <v>80</v>
      </c>
      <c r="AY364" s="259" t="s">
        <v>241</v>
      </c>
    </row>
    <row r="365" s="15" customFormat="1">
      <c r="A365" s="15"/>
      <c r="B365" s="271"/>
      <c r="C365" s="272"/>
      <c r="D365" s="242" t="s">
        <v>259</v>
      </c>
      <c r="E365" s="273" t="s">
        <v>1</v>
      </c>
      <c r="F365" s="274" t="s">
        <v>607</v>
      </c>
      <c r="G365" s="272"/>
      <c r="H365" s="273" t="s">
        <v>1</v>
      </c>
      <c r="I365" s="275"/>
      <c r="J365" s="272"/>
      <c r="K365" s="272"/>
      <c r="L365" s="276"/>
      <c r="M365" s="277"/>
      <c r="N365" s="278"/>
      <c r="O365" s="278"/>
      <c r="P365" s="278"/>
      <c r="Q365" s="278"/>
      <c r="R365" s="278"/>
      <c r="S365" s="278"/>
      <c r="T365" s="279"/>
      <c r="U365" s="15"/>
      <c r="V365" s="15"/>
      <c r="W365" s="15"/>
      <c r="X365" s="15"/>
      <c r="Y365" s="15"/>
      <c r="Z365" s="15"/>
      <c r="AA365" s="15"/>
      <c r="AB365" s="15"/>
      <c r="AC365" s="15"/>
      <c r="AD365" s="15"/>
      <c r="AE365" s="15"/>
      <c r="AT365" s="280" t="s">
        <v>259</v>
      </c>
      <c r="AU365" s="280" t="s">
        <v>88</v>
      </c>
      <c r="AV365" s="15" t="s">
        <v>14</v>
      </c>
      <c r="AW365" s="15" t="s">
        <v>36</v>
      </c>
      <c r="AX365" s="15" t="s">
        <v>80</v>
      </c>
      <c r="AY365" s="280" t="s">
        <v>241</v>
      </c>
    </row>
    <row r="366" s="13" customFormat="1">
      <c r="A366" s="13"/>
      <c r="B366" s="249"/>
      <c r="C366" s="250"/>
      <c r="D366" s="242" t="s">
        <v>259</v>
      </c>
      <c r="E366" s="251" t="s">
        <v>1</v>
      </c>
      <c r="F366" s="252" t="s">
        <v>756</v>
      </c>
      <c r="G366" s="250"/>
      <c r="H366" s="253">
        <v>16.349</v>
      </c>
      <c r="I366" s="254"/>
      <c r="J366" s="250"/>
      <c r="K366" s="250"/>
      <c r="L366" s="255"/>
      <c r="M366" s="256"/>
      <c r="N366" s="257"/>
      <c r="O366" s="257"/>
      <c r="P366" s="257"/>
      <c r="Q366" s="257"/>
      <c r="R366" s="257"/>
      <c r="S366" s="257"/>
      <c r="T366" s="258"/>
      <c r="U366" s="13"/>
      <c r="V366" s="13"/>
      <c r="W366" s="13"/>
      <c r="X366" s="13"/>
      <c r="Y366" s="13"/>
      <c r="Z366" s="13"/>
      <c r="AA366" s="13"/>
      <c r="AB366" s="13"/>
      <c r="AC366" s="13"/>
      <c r="AD366" s="13"/>
      <c r="AE366" s="13"/>
      <c r="AT366" s="259" t="s">
        <v>259</v>
      </c>
      <c r="AU366" s="259" t="s">
        <v>88</v>
      </c>
      <c r="AV366" s="13" t="s">
        <v>88</v>
      </c>
      <c r="AW366" s="13" t="s">
        <v>36</v>
      </c>
      <c r="AX366" s="13" t="s">
        <v>80</v>
      </c>
      <c r="AY366" s="259" t="s">
        <v>241</v>
      </c>
    </row>
    <row r="367" s="14" customFormat="1">
      <c r="A367" s="14"/>
      <c r="B367" s="260"/>
      <c r="C367" s="261"/>
      <c r="D367" s="242" t="s">
        <v>259</v>
      </c>
      <c r="E367" s="262" t="s">
        <v>449</v>
      </c>
      <c r="F367" s="263" t="s">
        <v>261</v>
      </c>
      <c r="G367" s="261"/>
      <c r="H367" s="264">
        <v>32.365000000000002</v>
      </c>
      <c r="I367" s="265"/>
      <c r="J367" s="261"/>
      <c r="K367" s="261"/>
      <c r="L367" s="266"/>
      <c r="M367" s="267"/>
      <c r="N367" s="268"/>
      <c r="O367" s="268"/>
      <c r="P367" s="268"/>
      <c r="Q367" s="268"/>
      <c r="R367" s="268"/>
      <c r="S367" s="268"/>
      <c r="T367" s="269"/>
      <c r="U367" s="14"/>
      <c r="V367" s="14"/>
      <c r="W367" s="14"/>
      <c r="X367" s="14"/>
      <c r="Y367" s="14"/>
      <c r="Z367" s="14"/>
      <c r="AA367" s="14"/>
      <c r="AB367" s="14"/>
      <c r="AC367" s="14"/>
      <c r="AD367" s="14"/>
      <c r="AE367" s="14"/>
      <c r="AT367" s="270" t="s">
        <v>259</v>
      </c>
      <c r="AU367" s="270" t="s">
        <v>88</v>
      </c>
      <c r="AV367" s="14" t="s">
        <v>175</v>
      </c>
      <c r="AW367" s="14" t="s">
        <v>36</v>
      </c>
      <c r="AX367" s="14" t="s">
        <v>14</v>
      </c>
      <c r="AY367" s="270" t="s">
        <v>241</v>
      </c>
    </row>
    <row r="368" s="2" customFormat="1" ht="16.5" customHeight="1">
      <c r="A368" s="39"/>
      <c r="B368" s="40"/>
      <c r="C368" s="288" t="s">
        <v>757</v>
      </c>
      <c r="D368" s="288" t="s">
        <v>758</v>
      </c>
      <c r="E368" s="289" t="s">
        <v>759</v>
      </c>
      <c r="F368" s="290" t="s">
        <v>760</v>
      </c>
      <c r="G368" s="291" t="s">
        <v>487</v>
      </c>
      <c r="H368" s="292">
        <v>59.875</v>
      </c>
      <c r="I368" s="293"/>
      <c r="J368" s="294">
        <f>ROUND(I368*H368,2)</f>
        <v>0</v>
      </c>
      <c r="K368" s="290" t="s">
        <v>1</v>
      </c>
      <c r="L368" s="295"/>
      <c r="M368" s="296" t="s">
        <v>1</v>
      </c>
      <c r="N368" s="297" t="s">
        <v>45</v>
      </c>
      <c r="O368" s="92"/>
      <c r="P368" s="238">
        <f>O368*H368</f>
        <v>0</v>
      </c>
      <c r="Q368" s="238">
        <v>1</v>
      </c>
      <c r="R368" s="238">
        <f>Q368*H368</f>
        <v>59.875</v>
      </c>
      <c r="S368" s="238">
        <v>0</v>
      </c>
      <c r="T368" s="239">
        <f>S368*H368</f>
        <v>0</v>
      </c>
      <c r="U368" s="39"/>
      <c r="V368" s="39"/>
      <c r="W368" s="39"/>
      <c r="X368" s="39"/>
      <c r="Y368" s="39"/>
      <c r="Z368" s="39"/>
      <c r="AA368" s="39"/>
      <c r="AB368" s="39"/>
      <c r="AC368" s="39"/>
      <c r="AD368" s="39"/>
      <c r="AE368" s="39"/>
      <c r="AR368" s="240" t="s">
        <v>300</v>
      </c>
      <c r="AT368" s="240" t="s">
        <v>758</v>
      </c>
      <c r="AU368" s="240" t="s">
        <v>88</v>
      </c>
      <c r="AY368" s="18" t="s">
        <v>241</v>
      </c>
      <c r="BE368" s="241">
        <f>IF(N368="základní",J368,0)</f>
        <v>0</v>
      </c>
      <c r="BF368" s="241">
        <f>IF(N368="snížená",J368,0)</f>
        <v>0</v>
      </c>
      <c r="BG368" s="241">
        <f>IF(N368="zákl. přenesená",J368,0)</f>
        <v>0</v>
      </c>
      <c r="BH368" s="241">
        <f>IF(N368="sníž. přenesená",J368,0)</f>
        <v>0</v>
      </c>
      <c r="BI368" s="241">
        <f>IF(N368="nulová",J368,0)</f>
        <v>0</v>
      </c>
      <c r="BJ368" s="18" t="s">
        <v>14</v>
      </c>
      <c r="BK368" s="241">
        <f>ROUND(I368*H368,2)</f>
        <v>0</v>
      </c>
      <c r="BL368" s="18" t="s">
        <v>175</v>
      </c>
      <c r="BM368" s="240" t="s">
        <v>761</v>
      </c>
    </row>
    <row r="369" s="2" customFormat="1">
      <c r="A369" s="39"/>
      <c r="B369" s="40"/>
      <c r="C369" s="41"/>
      <c r="D369" s="242" t="s">
        <v>249</v>
      </c>
      <c r="E369" s="41"/>
      <c r="F369" s="243" t="s">
        <v>760</v>
      </c>
      <c r="G369" s="41"/>
      <c r="H369" s="41"/>
      <c r="I369" s="244"/>
      <c r="J369" s="41"/>
      <c r="K369" s="41"/>
      <c r="L369" s="45"/>
      <c r="M369" s="245"/>
      <c r="N369" s="246"/>
      <c r="O369" s="92"/>
      <c r="P369" s="92"/>
      <c r="Q369" s="92"/>
      <c r="R369" s="92"/>
      <c r="S369" s="92"/>
      <c r="T369" s="93"/>
      <c r="U369" s="39"/>
      <c r="V369" s="39"/>
      <c r="W369" s="39"/>
      <c r="X369" s="39"/>
      <c r="Y369" s="39"/>
      <c r="Z369" s="39"/>
      <c r="AA369" s="39"/>
      <c r="AB369" s="39"/>
      <c r="AC369" s="39"/>
      <c r="AD369" s="39"/>
      <c r="AE369" s="39"/>
      <c r="AT369" s="18" t="s">
        <v>249</v>
      </c>
      <c r="AU369" s="18" t="s">
        <v>88</v>
      </c>
    </row>
    <row r="370" s="13" customFormat="1">
      <c r="A370" s="13"/>
      <c r="B370" s="249"/>
      <c r="C370" s="250"/>
      <c r="D370" s="242" t="s">
        <v>259</v>
      </c>
      <c r="E370" s="251" t="s">
        <v>1</v>
      </c>
      <c r="F370" s="252" t="s">
        <v>762</v>
      </c>
      <c r="G370" s="250"/>
      <c r="H370" s="253">
        <v>59.875</v>
      </c>
      <c r="I370" s="254"/>
      <c r="J370" s="250"/>
      <c r="K370" s="250"/>
      <c r="L370" s="255"/>
      <c r="M370" s="256"/>
      <c r="N370" s="257"/>
      <c r="O370" s="257"/>
      <c r="P370" s="257"/>
      <c r="Q370" s="257"/>
      <c r="R370" s="257"/>
      <c r="S370" s="257"/>
      <c r="T370" s="258"/>
      <c r="U370" s="13"/>
      <c r="V370" s="13"/>
      <c r="W370" s="13"/>
      <c r="X370" s="13"/>
      <c r="Y370" s="13"/>
      <c r="Z370" s="13"/>
      <c r="AA370" s="13"/>
      <c r="AB370" s="13"/>
      <c r="AC370" s="13"/>
      <c r="AD370" s="13"/>
      <c r="AE370" s="13"/>
      <c r="AT370" s="259" t="s">
        <v>259</v>
      </c>
      <c r="AU370" s="259" t="s">
        <v>88</v>
      </c>
      <c r="AV370" s="13" t="s">
        <v>88</v>
      </c>
      <c r="AW370" s="13" t="s">
        <v>36</v>
      </c>
      <c r="AX370" s="13" t="s">
        <v>80</v>
      </c>
      <c r="AY370" s="259" t="s">
        <v>241</v>
      </c>
    </row>
    <row r="371" s="14" customFormat="1">
      <c r="A371" s="14"/>
      <c r="B371" s="260"/>
      <c r="C371" s="261"/>
      <c r="D371" s="242" t="s">
        <v>259</v>
      </c>
      <c r="E371" s="262" t="s">
        <v>1</v>
      </c>
      <c r="F371" s="263" t="s">
        <v>261</v>
      </c>
      <c r="G371" s="261"/>
      <c r="H371" s="264">
        <v>59.875</v>
      </c>
      <c r="I371" s="265"/>
      <c r="J371" s="261"/>
      <c r="K371" s="261"/>
      <c r="L371" s="266"/>
      <c r="M371" s="267"/>
      <c r="N371" s="268"/>
      <c r="O371" s="268"/>
      <c r="P371" s="268"/>
      <c r="Q371" s="268"/>
      <c r="R371" s="268"/>
      <c r="S371" s="268"/>
      <c r="T371" s="269"/>
      <c r="U371" s="14"/>
      <c r="V371" s="14"/>
      <c r="W371" s="14"/>
      <c r="X371" s="14"/>
      <c r="Y371" s="14"/>
      <c r="Z371" s="14"/>
      <c r="AA371" s="14"/>
      <c r="AB371" s="14"/>
      <c r="AC371" s="14"/>
      <c r="AD371" s="14"/>
      <c r="AE371" s="14"/>
      <c r="AT371" s="270" t="s">
        <v>259</v>
      </c>
      <c r="AU371" s="270" t="s">
        <v>88</v>
      </c>
      <c r="AV371" s="14" t="s">
        <v>175</v>
      </c>
      <c r="AW371" s="14" t="s">
        <v>36</v>
      </c>
      <c r="AX371" s="14" t="s">
        <v>14</v>
      </c>
      <c r="AY371" s="270" t="s">
        <v>241</v>
      </c>
    </row>
    <row r="372" s="2" customFormat="1" ht="24.15" customHeight="1">
      <c r="A372" s="39"/>
      <c r="B372" s="40"/>
      <c r="C372" s="229" t="s">
        <v>763</v>
      </c>
      <c r="D372" s="229" t="s">
        <v>243</v>
      </c>
      <c r="E372" s="230" t="s">
        <v>764</v>
      </c>
      <c r="F372" s="231" t="s">
        <v>765</v>
      </c>
      <c r="G372" s="232" t="s">
        <v>255</v>
      </c>
      <c r="H372" s="233">
        <v>2109.6579999999999</v>
      </c>
      <c r="I372" s="234"/>
      <c r="J372" s="235">
        <f>ROUND(I372*H372,2)</f>
        <v>0</v>
      </c>
      <c r="K372" s="231" t="s">
        <v>247</v>
      </c>
      <c r="L372" s="45"/>
      <c r="M372" s="236" t="s">
        <v>1</v>
      </c>
      <c r="N372" s="237" t="s">
        <v>45</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175</v>
      </c>
      <c r="AT372" s="240" t="s">
        <v>243</v>
      </c>
      <c r="AU372" s="240" t="s">
        <v>88</v>
      </c>
      <c r="AY372" s="18" t="s">
        <v>241</v>
      </c>
      <c r="BE372" s="241">
        <f>IF(N372="základní",J372,0)</f>
        <v>0</v>
      </c>
      <c r="BF372" s="241">
        <f>IF(N372="snížená",J372,0)</f>
        <v>0</v>
      </c>
      <c r="BG372" s="241">
        <f>IF(N372="zákl. přenesená",J372,0)</f>
        <v>0</v>
      </c>
      <c r="BH372" s="241">
        <f>IF(N372="sníž. přenesená",J372,0)</f>
        <v>0</v>
      </c>
      <c r="BI372" s="241">
        <f>IF(N372="nulová",J372,0)</f>
        <v>0</v>
      </c>
      <c r="BJ372" s="18" t="s">
        <v>14</v>
      </c>
      <c r="BK372" s="241">
        <f>ROUND(I372*H372,2)</f>
        <v>0</v>
      </c>
      <c r="BL372" s="18" t="s">
        <v>175</v>
      </c>
      <c r="BM372" s="240" t="s">
        <v>766</v>
      </c>
    </row>
    <row r="373" s="2" customFormat="1">
      <c r="A373" s="39"/>
      <c r="B373" s="40"/>
      <c r="C373" s="41"/>
      <c r="D373" s="242" t="s">
        <v>249</v>
      </c>
      <c r="E373" s="41"/>
      <c r="F373" s="243" t="s">
        <v>767</v>
      </c>
      <c r="G373" s="41"/>
      <c r="H373" s="41"/>
      <c r="I373" s="244"/>
      <c r="J373" s="41"/>
      <c r="K373" s="41"/>
      <c r="L373" s="45"/>
      <c r="M373" s="245"/>
      <c r="N373" s="246"/>
      <c r="O373" s="92"/>
      <c r="P373" s="92"/>
      <c r="Q373" s="92"/>
      <c r="R373" s="92"/>
      <c r="S373" s="92"/>
      <c r="T373" s="93"/>
      <c r="U373" s="39"/>
      <c r="V373" s="39"/>
      <c r="W373" s="39"/>
      <c r="X373" s="39"/>
      <c r="Y373" s="39"/>
      <c r="Z373" s="39"/>
      <c r="AA373" s="39"/>
      <c r="AB373" s="39"/>
      <c r="AC373" s="39"/>
      <c r="AD373" s="39"/>
      <c r="AE373" s="39"/>
      <c r="AT373" s="18" t="s">
        <v>249</v>
      </c>
      <c r="AU373" s="18" t="s">
        <v>88</v>
      </c>
    </row>
    <row r="374" s="2" customFormat="1">
      <c r="A374" s="39"/>
      <c r="B374" s="40"/>
      <c r="C374" s="41"/>
      <c r="D374" s="247" t="s">
        <v>251</v>
      </c>
      <c r="E374" s="41"/>
      <c r="F374" s="248" t="s">
        <v>768</v>
      </c>
      <c r="G374" s="41"/>
      <c r="H374" s="41"/>
      <c r="I374" s="244"/>
      <c r="J374" s="41"/>
      <c r="K374" s="41"/>
      <c r="L374" s="45"/>
      <c r="M374" s="245"/>
      <c r="N374" s="246"/>
      <c r="O374" s="92"/>
      <c r="P374" s="92"/>
      <c r="Q374" s="92"/>
      <c r="R374" s="92"/>
      <c r="S374" s="92"/>
      <c r="T374" s="93"/>
      <c r="U374" s="39"/>
      <c r="V374" s="39"/>
      <c r="W374" s="39"/>
      <c r="X374" s="39"/>
      <c r="Y374" s="39"/>
      <c r="Z374" s="39"/>
      <c r="AA374" s="39"/>
      <c r="AB374" s="39"/>
      <c r="AC374" s="39"/>
      <c r="AD374" s="39"/>
      <c r="AE374" s="39"/>
      <c r="AT374" s="18" t="s">
        <v>251</v>
      </c>
      <c r="AU374" s="18" t="s">
        <v>88</v>
      </c>
    </row>
    <row r="375" s="13" customFormat="1">
      <c r="A375" s="13"/>
      <c r="B375" s="249"/>
      <c r="C375" s="250"/>
      <c r="D375" s="242" t="s">
        <v>259</v>
      </c>
      <c r="E375" s="251" t="s">
        <v>1</v>
      </c>
      <c r="F375" s="252" t="s">
        <v>422</v>
      </c>
      <c r="G375" s="250"/>
      <c r="H375" s="253">
        <v>3147.7629999999999</v>
      </c>
      <c r="I375" s="254"/>
      <c r="J375" s="250"/>
      <c r="K375" s="250"/>
      <c r="L375" s="255"/>
      <c r="M375" s="256"/>
      <c r="N375" s="257"/>
      <c r="O375" s="257"/>
      <c r="P375" s="257"/>
      <c r="Q375" s="257"/>
      <c r="R375" s="257"/>
      <c r="S375" s="257"/>
      <c r="T375" s="258"/>
      <c r="U375" s="13"/>
      <c r="V375" s="13"/>
      <c r="W375" s="13"/>
      <c r="X375" s="13"/>
      <c r="Y375" s="13"/>
      <c r="Z375" s="13"/>
      <c r="AA375" s="13"/>
      <c r="AB375" s="13"/>
      <c r="AC375" s="13"/>
      <c r="AD375" s="13"/>
      <c r="AE375" s="13"/>
      <c r="AT375" s="259" t="s">
        <v>259</v>
      </c>
      <c r="AU375" s="259" t="s">
        <v>88</v>
      </c>
      <c r="AV375" s="13" t="s">
        <v>88</v>
      </c>
      <c r="AW375" s="13" t="s">
        <v>36</v>
      </c>
      <c r="AX375" s="13" t="s">
        <v>80</v>
      </c>
      <c r="AY375" s="259" t="s">
        <v>241</v>
      </c>
    </row>
    <row r="376" s="13" customFormat="1">
      <c r="A376" s="13"/>
      <c r="B376" s="249"/>
      <c r="C376" s="250"/>
      <c r="D376" s="242" t="s">
        <v>259</v>
      </c>
      <c r="E376" s="251" t="s">
        <v>1</v>
      </c>
      <c r="F376" s="252" t="s">
        <v>769</v>
      </c>
      <c r="G376" s="250"/>
      <c r="H376" s="253">
        <v>-203.55000000000001</v>
      </c>
      <c r="I376" s="254"/>
      <c r="J376" s="250"/>
      <c r="K376" s="250"/>
      <c r="L376" s="255"/>
      <c r="M376" s="256"/>
      <c r="N376" s="257"/>
      <c r="O376" s="257"/>
      <c r="P376" s="257"/>
      <c r="Q376" s="257"/>
      <c r="R376" s="257"/>
      <c r="S376" s="257"/>
      <c r="T376" s="258"/>
      <c r="U376" s="13"/>
      <c r="V376" s="13"/>
      <c r="W376" s="13"/>
      <c r="X376" s="13"/>
      <c r="Y376" s="13"/>
      <c r="Z376" s="13"/>
      <c r="AA376" s="13"/>
      <c r="AB376" s="13"/>
      <c r="AC376" s="13"/>
      <c r="AD376" s="13"/>
      <c r="AE376" s="13"/>
      <c r="AT376" s="259" t="s">
        <v>259</v>
      </c>
      <c r="AU376" s="259" t="s">
        <v>88</v>
      </c>
      <c r="AV376" s="13" t="s">
        <v>88</v>
      </c>
      <c r="AW376" s="13" t="s">
        <v>36</v>
      </c>
      <c r="AX376" s="13" t="s">
        <v>80</v>
      </c>
      <c r="AY376" s="259" t="s">
        <v>241</v>
      </c>
    </row>
    <row r="377" s="13" customFormat="1">
      <c r="A377" s="13"/>
      <c r="B377" s="249"/>
      <c r="C377" s="250"/>
      <c r="D377" s="242" t="s">
        <v>259</v>
      </c>
      <c r="E377" s="251" t="s">
        <v>1</v>
      </c>
      <c r="F377" s="252" t="s">
        <v>770</v>
      </c>
      <c r="G377" s="250"/>
      <c r="H377" s="253">
        <v>-815.221</v>
      </c>
      <c r="I377" s="254"/>
      <c r="J377" s="250"/>
      <c r="K377" s="250"/>
      <c r="L377" s="255"/>
      <c r="M377" s="256"/>
      <c r="N377" s="257"/>
      <c r="O377" s="257"/>
      <c r="P377" s="257"/>
      <c r="Q377" s="257"/>
      <c r="R377" s="257"/>
      <c r="S377" s="257"/>
      <c r="T377" s="258"/>
      <c r="U377" s="13"/>
      <c r="V377" s="13"/>
      <c r="W377" s="13"/>
      <c r="X377" s="13"/>
      <c r="Y377" s="13"/>
      <c r="Z377" s="13"/>
      <c r="AA377" s="13"/>
      <c r="AB377" s="13"/>
      <c r="AC377" s="13"/>
      <c r="AD377" s="13"/>
      <c r="AE377" s="13"/>
      <c r="AT377" s="259" t="s">
        <v>259</v>
      </c>
      <c r="AU377" s="259" t="s">
        <v>88</v>
      </c>
      <c r="AV377" s="13" t="s">
        <v>88</v>
      </c>
      <c r="AW377" s="13" t="s">
        <v>36</v>
      </c>
      <c r="AX377" s="13" t="s">
        <v>80</v>
      </c>
      <c r="AY377" s="259" t="s">
        <v>241</v>
      </c>
    </row>
    <row r="378" s="13" customFormat="1">
      <c r="A378" s="13"/>
      <c r="B378" s="249"/>
      <c r="C378" s="250"/>
      <c r="D378" s="242" t="s">
        <v>259</v>
      </c>
      <c r="E378" s="251" t="s">
        <v>1</v>
      </c>
      <c r="F378" s="252" t="s">
        <v>771</v>
      </c>
      <c r="G378" s="250"/>
      <c r="H378" s="253">
        <v>-19.334</v>
      </c>
      <c r="I378" s="254"/>
      <c r="J378" s="250"/>
      <c r="K378" s="250"/>
      <c r="L378" s="255"/>
      <c r="M378" s="256"/>
      <c r="N378" s="257"/>
      <c r="O378" s="257"/>
      <c r="P378" s="257"/>
      <c r="Q378" s="257"/>
      <c r="R378" s="257"/>
      <c r="S378" s="257"/>
      <c r="T378" s="258"/>
      <c r="U378" s="13"/>
      <c r="V378" s="13"/>
      <c r="W378" s="13"/>
      <c r="X378" s="13"/>
      <c r="Y378" s="13"/>
      <c r="Z378" s="13"/>
      <c r="AA378" s="13"/>
      <c r="AB378" s="13"/>
      <c r="AC378" s="13"/>
      <c r="AD378" s="13"/>
      <c r="AE378" s="13"/>
      <c r="AT378" s="259" t="s">
        <v>259</v>
      </c>
      <c r="AU378" s="259" t="s">
        <v>88</v>
      </c>
      <c r="AV378" s="13" t="s">
        <v>88</v>
      </c>
      <c r="AW378" s="13" t="s">
        <v>36</v>
      </c>
      <c r="AX378" s="13" t="s">
        <v>80</v>
      </c>
      <c r="AY378" s="259" t="s">
        <v>241</v>
      </c>
    </row>
    <row r="379" s="14" customFormat="1">
      <c r="A379" s="14"/>
      <c r="B379" s="260"/>
      <c r="C379" s="261"/>
      <c r="D379" s="242" t="s">
        <v>259</v>
      </c>
      <c r="E379" s="262" t="s">
        <v>516</v>
      </c>
      <c r="F379" s="263" t="s">
        <v>261</v>
      </c>
      <c r="G379" s="261"/>
      <c r="H379" s="264">
        <v>2109.6579999999999</v>
      </c>
      <c r="I379" s="265"/>
      <c r="J379" s="261"/>
      <c r="K379" s="261"/>
      <c r="L379" s="266"/>
      <c r="M379" s="267"/>
      <c r="N379" s="268"/>
      <c r="O379" s="268"/>
      <c r="P379" s="268"/>
      <c r="Q379" s="268"/>
      <c r="R379" s="268"/>
      <c r="S379" s="268"/>
      <c r="T379" s="269"/>
      <c r="U379" s="14"/>
      <c r="V379" s="14"/>
      <c r="W379" s="14"/>
      <c r="X379" s="14"/>
      <c r="Y379" s="14"/>
      <c r="Z379" s="14"/>
      <c r="AA379" s="14"/>
      <c r="AB379" s="14"/>
      <c r="AC379" s="14"/>
      <c r="AD379" s="14"/>
      <c r="AE379" s="14"/>
      <c r="AT379" s="270" t="s">
        <v>259</v>
      </c>
      <c r="AU379" s="270" t="s">
        <v>88</v>
      </c>
      <c r="AV379" s="14" t="s">
        <v>175</v>
      </c>
      <c r="AW379" s="14" t="s">
        <v>36</v>
      </c>
      <c r="AX379" s="14" t="s">
        <v>14</v>
      </c>
      <c r="AY379" s="270" t="s">
        <v>241</v>
      </c>
    </row>
    <row r="380" s="2" customFormat="1" ht="16.5" customHeight="1">
      <c r="A380" s="39"/>
      <c r="B380" s="40"/>
      <c r="C380" s="288" t="s">
        <v>772</v>
      </c>
      <c r="D380" s="288" t="s">
        <v>758</v>
      </c>
      <c r="E380" s="289" t="s">
        <v>773</v>
      </c>
      <c r="F380" s="290" t="s">
        <v>774</v>
      </c>
      <c r="G380" s="291" t="s">
        <v>487</v>
      </c>
      <c r="H380" s="292">
        <v>3460.5309999999999</v>
      </c>
      <c r="I380" s="293"/>
      <c r="J380" s="294">
        <f>ROUND(I380*H380,2)</f>
        <v>0</v>
      </c>
      <c r="K380" s="290" t="s">
        <v>247</v>
      </c>
      <c r="L380" s="295"/>
      <c r="M380" s="296" t="s">
        <v>1</v>
      </c>
      <c r="N380" s="297" t="s">
        <v>45</v>
      </c>
      <c r="O380" s="92"/>
      <c r="P380" s="238">
        <f>O380*H380</f>
        <v>0</v>
      </c>
      <c r="Q380" s="238">
        <v>0</v>
      </c>
      <c r="R380" s="238">
        <f>Q380*H380</f>
        <v>0</v>
      </c>
      <c r="S380" s="238">
        <v>0</v>
      </c>
      <c r="T380" s="239">
        <f>S380*H380</f>
        <v>0</v>
      </c>
      <c r="U380" s="39"/>
      <c r="V380" s="39"/>
      <c r="W380" s="39"/>
      <c r="X380" s="39"/>
      <c r="Y380" s="39"/>
      <c r="Z380" s="39"/>
      <c r="AA380" s="39"/>
      <c r="AB380" s="39"/>
      <c r="AC380" s="39"/>
      <c r="AD380" s="39"/>
      <c r="AE380" s="39"/>
      <c r="AR380" s="240" t="s">
        <v>300</v>
      </c>
      <c r="AT380" s="240" t="s">
        <v>758</v>
      </c>
      <c r="AU380" s="240" t="s">
        <v>88</v>
      </c>
      <c r="AY380" s="18" t="s">
        <v>241</v>
      </c>
      <c r="BE380" s="241">
        <f>IF(N380="základní",J380,0)</f>
        <v>0</v>
      </c>
      <c r="BF380" s="241">
        <f>IF(N380="snížená",J380,0)</f>
        <v>0</v>
      </c>
      <c r="BG380" s="241">
        <f>IF(N380="zákl. přenesená",J380,0)</f>
        <v>0</v>
      </c>
      <c r="BH380" s="241">
        <f>IF(N380="sníž. přenesená",J380,0)</f>
        <v>0</v>
      </c>
      <c r="BI380" s="241">
        <f>IF(N380="nulová",J380,0)</f>
        <v>0</v>
      </c>
      <c r="BJ380" s="18" t="s">
        <v>14</v>
      </c>
      <c r="BK380" s="241">
        <f>ROUND(I380*H380,2)</f>
        <v>0</v>
      </c>
      <c r="BL380" s="18" t="s">
        <v>175</v>
      </c>
      <c r="BM380" s="240" t="s">
        <v>775</v>
      </c>
    </row>
    <row r="381" s="2" customFormat="1">
      <c r="A381" s="39"/>
      <c r="B381" s="40"/>
      <c r="C381" s="41"/>
      <c r="D381" s="242" t="s">
        <v>249</v>
      </c>
      <c r="E381" s="41"/>
      <c r="F381" s="243" t="s">
        <v>774</v>
      </c>
      <c r="G381" s="41"/>
      <c r="H381" s="41"/>
      <c r="I381" s="244"/>
      <c r="J381" s="41"/>
      <c r="K381" s="41"/>
      <c r="L381" s="45"/>
      <c r="M381" s="245"/>
      <c r="N381" s="246"/>
      <c r="O381" s="92"/>
      <c r="P381" s="92"/>
      <c r="Q381" s="92"/>
      <c r="R381" s="92"/>
      <c r="S381" s="92"/>
      <c r="T381" s="93"/>
      <c r="U381" s="39"/>
      <c r="V381" s="39"/>
      <c r="W381" s="39"/>
      <c r="X381" s="39"/>
      <c r="Y381" s="39"/>
      <c r="Z381" s="39"/>
      <c r="AA381" s="39"/>
      <c r="AB381" s="39"/>
      <c r="AC381" s="39"/>
      <c r="AD381" s="39"/>
      <c r="AE381" s="39"/>
      <c r="AT381" s="18" t="s">
        <v>249</v>
      </c>
      <c r="AU381" s="18" t="s">
        <v>88</v>
      </c>
    </row>
    <row r="382" s="15" customFormat="1">
      <c r="A382" s="15"/>
      <c r="B382" s="271"/>
      <c r="C382" s="272"/>
      <c r="D382" s="242" t="s">
        <v>259</v>
      </c>
      <c r="E382" s="273" t="s">
        <v>1</v>
      </c>
      <c r="F382" s="274" t="s">
        <v>776</v>
      </c>
      <c r="G382" s="272"/>
      <c r="H382" s="273" t="s">
        <v>1</v>
      </c>
      <c r="I382" s="275"/>
      <c r="J382" s="272"/>
      <c r="K382" s="272"/>
      <c r="L382" s="276"/>
      <c r="M382" s="277"/>
      <c r="N382" s="278"/>
      <c r="O382" s="278"/>
      <c r="P382" s="278"/>
      <c r="Q382" s="278"/>
      <c r="R382" s="278"/>
      <c r="S382" s="278"/>
      <c r="T382" s="279"/>
      <c r="U382" s="15"/>
      <c r="V382" s="15"/>
      <c r="W382" s="15"/>
      <c r="X382" s="15"/>
      <c r="Y382" s="15"/>
      <c r="Z382" s="15"/>
      <c r="AA382" s="15"/>
      <c r="AB382" s="15"/>
      <c r="AC382" s="15"/>
      <c r="AD382" s="15"/>
      <c r="AE382" s="15"/>
      <c r="AT382" s="280" t="s">
        <v>259</v>
      </c>
      <c r="AU382" s="280" t="s">
        <v>88</v>
      </c>
      <c r="AV382" s="15" t="s">
        <v>14</v>
      </c>
      <c r="AW382" s="15" t="s">
        <v>36</v>
      </c>
      <c r="AX382" s="15" t="s">
        <v>80</v>
      </c>
      <c r="AY382" s="280" t="s">
        <v>241</v>
      </c>
    </row>
    <row r="383" s="13" customFormat="1">
      <c r="A383" s="13"/>
      <c r="B383" s="249"/>
      <c r="C383" s="250"/>
      <c r="D383" s="242" t="s">
        <v>259</v>
      </c>
      <c r="E383" s="251" t="s">
        <v>1</v>
      </c>
      <c r="F383" s="252" t="s">
        <v>777</v>
      </c>
      <c r="G383" s="250"/>
      <c r="H383" s="253">
        <v>3460.5309999999999</v>
      </c>
      <c r="I383" s="254"/>
      <c r="J383" s="250"/>
      <c r="K383" s="250"/>
      <c r="L383" s="255"/>
      <c r="M383" s="256"/>
      <c r="N383" s="257"/>
      <c r="O383" s="257"/>
      <c r="P383" s="257"/>
      <c r="Q383" s="257"/>
      <c r="R383" s="257"/>
      <c r="S383" s="257"/>
      <c r="T383" s="258"/>
      <c r="U383" s="13"/>
      <c r="V383" s="13"/>
      <c r="W383" s="13"/>
      <c r="X383" s="13"/>
      <c r="Y383" s="13"/>
      <c r="Z383" s="13"/>
      <c r="AA383" s="13"/>
      <c r="AB383" s="13"/>
      <c r="AC383" s="13"/>
      <c r="AD383" s="13"/>
      <c r="AE383" s="13"/>
      <c r="AT383" s="259" t="s">
        <v>259</v>
      </c>
      <c r="AU383" s="259" t="s">
        <v>88</v>
      </c>
      <c r="AV383" s="13" t="s">
        <v>88</v>
      </c>
      <c r="AW383" s="13" t="s">
        <v>36</v>
      </c>
      <c r="AX383" s="13" t="s">
        <v>80</v>
      </c>
      <c r="AY383" s="259" t="s">
        <v>241</v>
      </c>
    </row>
    <row r="384" s="14" customFormat="1">
      <c r="A384" s="14"/>
      <c r="B384" s="260"/>
      <c r="C384" s="261"/>
      <c r="D384" s="242" t="s">
        <v>259</v>
      </c>
      <c r="E384" s="262" t="s">
        <v>1</v>
      </c>
      <c r="F384" s="263" t="s">
        <v>261</v>
      </c>
      <c r="G384" s="261"/>
      <c r="H384" s="264">
        <v>3460.5309999999999</v>
      </c>
      <c r="I384" s="265"/>
      <c r="J384" s="261"/>
      <c r="K384" s="261"/>
      <c r="L384" s="266"/>
      <c r="M384" s="267"/>
      <c r="N384" s="268"/>
      <c r="O384" s="268"/>
      <c r="P384" s="268"/>
      <c r="Q384" s="268"/>
      <c r="R384" s="268"/>
      <c r="S384" s="268"/>
      <c r="T384" s="269"/>
      <c r="U384" s="14"/>
      <c r="V384" s="14"/>
      <c r="W384" s="14"/>
      <c r="X384" s="14"/>
      <c r="Y384" s="14"/>
      <c r="Z384" s="14"/>
      <c r="AA384" s="14"/>
      <c r="AB384" s="14"/>
      <c r="AC384" s="14"/>
      <c r="AD384" s="14"/>
      <c r="AE384" s="14"/>
      <c r="AT384" s="270" t="s">
        <v>259</v>
      </c>
      <c r="AU384" s="270" t="s">
        <v>88</v>
      </c>
      <c r="AV384" s="14" t="s">
        <v>175</v>
      </c>
      <c r="AW384" s="14" t="s">
        <v>36</v>
      </c>
      <c r="AX384" s="14" t="s">
        <v>14</v>
      </c>
      <c r="AY384" s="270" t="s">
        <v>241</v>
      </c>
    </row>
    <row r="385" s="2" customFormat="1" ht="24.15" customHeight="1">
      <c r="A385" s="39"/>
      <c r="B385" s="40"/>
      <c r="C385" s="229" t="s">
        <v>778</v>
      </c>
      <c r="D385" s="229" t="s">
        <v>243</v>
      </c>
      <c r="E385" s="230" t="s">
        <v>779</v>
      </c>
      <c r="F385" s="231" t="s">
        <v>780</v>
      </c>
      <c r="G385" s="232" t="s">
        <v>255</v>
      </c>
      <c r="H385" s="233">
        <v>326.08800000000002</v>
      </c>
      <c r="I385" s="234"/>
      <c r="J385" s="235">
        <f>ROUND(I385*H385,2)</f>
        <v>0</v>
      </c>
      <c r="K385" s="231" t="s">
        <v>247</v>
      </c>
      <c r="L385" s="45"/>
      <c r="M385" s="236" t="s">
        <v>1</v>
      </c>
      <c r="N385" s="237" t="s">
        <v>45</v>
      </c>
      <c r="O385" s="92"/>
      <c r="P385" s="238">
        <f>O385*H385</f>
        <v>0</v>
      </c>
      <c r="Q385" s="238">
        <v>0</v>
      </c>
      <c r="R385" s="238">
        <f>Q385*H385</f>
        <v>0</v>
      </c>
      <c r="S385" s="238">
        <v>0</v>
      </c>
      <c r="T385" s="239">
        <f>S385*H385</f>
        <v>0</v>
      </c>
      <c r="U385" s="39"/>
      <c r="V385" s="39"/>
      <c r="W385" s="39"/>
      <c r="X385" s="39"/>
      <c r="Y385" s="39"/>
      <c r="Z385" s="39"/>
      <c r="AA385" s="39"/>
      <c r="AB385" s="39"/>
      <c r="AC385" s="39"/>
      <c r="AD385" s="39"/>
      <c r="AE385" s="39"/>
      <c r="AR385" s="240" t="s">
        <v>175</v>
      </c>
      <c r="AT385" s="240" t="s">
        <v>243</v>
      </c>
      <c r="AU385" s="240" t="s">
        <v>88</v>
      </c>
      <c r="AY385" s="18" t="s">
        <v>241</v>
      </c>
      <c r="BE385" s="241">
        <f>IF(N385="základní",J385,0)</f>
        <v>0</v>
      </c>
      <c r="BF385" s="241">
        <f>IF(N385="snížená",J385,0)</f>
        <v>0</v>
      </c>
      <c r="BG385" s="241">
        <f>IF(N385="zákl. přenesená",J385,0)</f>
        <v>0</v>
      </c>
      <c r="BH385" s="241">
        <f>IF(N385="sníž. přenesená",J385,0)</f>
        <v>0</v>
      </c>
      <c r="BI385" s="241">
        <f>IF(N385="nulová",J385,0)</f>
        <v>0</v>
      </c>
      <c r="BJ385" s="18" t="s">
        <v>14</v>
      </c>
      <c r="BK385" s="241">
        <f>ROUND(I385*H385,2)</f>
        <v>0</v>
      </c>
      <c r="BL385" s="18" t="s">
        <v>175</v>
      </c>
      <c r="BM385" s="240" t="s">
        <v>781</v>
      </c>
    </row>
    <row r="386" s="2" customFormat="1">
      <c r="A386" s="39"/>
      <c r="B386" s="40"/>
      <c r="C386" s="41"/>
      <c r="D386" s="242" t="s">
        <v>249</v>
      </c>
      <c r="E386" s="41"/>
      <c r="F386" s="243" t="s">
        <v>782</v>
      </c>
      <c r="G386" s="41"/>
      <c r="H386" s="41"/>
      <c r="I386" s="244"/>
      <c r="J386" s="41"/>
      <c r="K386" s="41"/>
      <c r="L386" s="45"/>
      <c r="M386" s="245"/>
      <c r="N386" s="246"/>
      <c r="O386" s="92"/>
      <c r="P386" s="92"/>
      <c r="Q386" s="92"/>
      <c r="R386" s="92"/>
      <c r="S386" s="92"/>
      <c r="T386" s="93"/>
      <c r="U386" s="39"/>
      <c r="V386" s="39"/>
      <c r="W386" s="39"/>
      <c r="X386" s="39"/>
      <c r="Y386" s="39"/>
      <c r="Z386" s="39"/>
      <c r="AA386" s="39"/>
      <c r="AB386" s="39"/>
      <c r="AC386" s="39"/>
      <c r="AD386" s="39"/>
      <c r="AE386" s="39"/>
      <c r="AT386" s="18" t="s">
        <v>249</v>
      </c>
      <c r="AU386" s="18" t="s">
        <v>88</v>
      </c>
    </row>
    <row r="387" s="2" customFormat="1">
      <c r="A387" s="39"/>
      <c r="B387" s="40"/>
      <c r="C387" s="41"/>
      <c r="D387" s="247" t="s">
        <v>251</v>
      </c>
      <c r="E387" s="41"/>
      <c r="F387" s="248" t="s">
        <v>783</v>
      </c>
      <c r="G387" s="41"/>
      <c r="H387" s="41"/>
      <c r="I387" s="244"/>
      <c r="J387" s="41"/>
      <c r="K387" s="41"/>
      <c r="L387" s="45"/>
      <c r="M387" s="245"/>
      <c r="N387" s="246"/>
      <c r="O387" s="92"/>
      <c r="P387" s="92"/>
      <c r="Q387" s="92"/>
      <c r="R387" s="92"/>
      <c r="S387" s="92"/>
      <c r="T387" s="93"/>
      <c r="U387" s="39"/>
      <c r="V387" s="39"/>
      <c r="W387" s="39"/>
      <c r="X387" s="39"/>
      <c r="Y387" s="39"/>
      <c r="Z387" s="39"/>
      <c r="AA387" s="39"/>
      <c r="AB387" s="39"/>
      <c r="AC387" s="39"/>
      <c r="AD387" s="39"/>
      <c r="AE387" s="39"/>
      <c r="AT387" s="18" t="s">
        <v>251</v>
      </c>
      <c r="AU387" s="18" t="s">
        <v>88</v>
      </c>
    </row>
    <row r="388" s="13" customFormat="1">
      <c r="A388" s="13"/>
      <c r="B388" s="249"/>
      <c r="C388" s="250"/>
      <c r="D388" s="242" t="s">
        <v>259</v>
      </c>
      <c r="E388" s="251" t="s">
        <v>1</v>
      </c>
      <c r="F388" s="252" t="s">
        <v>468</v>
      </c>
      <c r="G388" s="250"/>
      <c r="H388" s="253">
        <v>326.08800000000002</v>
      </c>
      <c r="I388" s="254"/>
      <c r="J388" s="250"/>
      <c r="K388" s="250"/>
      <c r="L388" s="255"/>
      <c r="M388" s="256"/>
      <c r="N388" s="257"/>
      <c r="O388" s="257"/>
      <c r="P388" s="257"/>
      <c r="Q388" s="257"/>
      <c r="R388" s="257"/>
      <c r="S388" s="257"/>
      <c r="T388" s="258"/>
      <c r="U388" s="13"/>
      <c r="V388" s="13"/>
      <c r="W388" s="13"/>
      <c r="X388" s="13"/>
      <c r="Y388" s="13"/>
      <c r="Z388" s="13"/>
      <c r="AA388" s="13"/>
      <c r="AB388" s="13"/>
      <c r="AC388" s="13"/>
      <c r="AD388" s="13"/>
      <c r="AE388" s="13"/>
      <c r="AT388" s="259" t="s">
        <v>259</v>
      </c>
      <c r="AU388" s="259" t="s">
        <v>88</v>
      </c>
      <c r="AV388" s="13" t="s">
        <v>88</v>
      </c>
      <c r="AW388" s="13" t="s">
        <v>36</v>
      </c>
      <c r="AX388" s="13" t="s">
        <v>80</v>
      </c>
      <c r="AY388" s="259" t="s">
        <v>241</v>
      </c>
    </row>
    <row r="389" s="14" customFormat="1">
      <c r="A389" s="14"/>
      <c r="B389" s="260"/>
      <c r="C389" s="261"/>
      <c r="D389" s="242" t="s">
        <v>259</v>
      </c>
      <c r="E389" s="262" t="s">
        <v>1</v>
      </c>
      <c r="F389" s="263" t="s">
        <v>261</v>
      </c>
      <c r="G389" s="261"/>
      <c r="H389" s="264">
        <v>326.08800000000002</v>
      </c>
      <c r="I389" s="265"/>
      <c r="J389" s="261"/>
      <c r="K389" s="261"/>
      <c r="L389" s="266"/>
      <c r="M389" s="267"/>
      <c r="N389" s="268"/>
      <c r="O389" s="268"/>
      <c r="P389" s="268"/>
      <c r="Q389" s="268"/>
      <c r="R389" s="268"/>
      <c r="S389" s="268"/>
      <c r="T389" s="269"/>
      <c r="U389" s="14"/>
      <c r="V389" s="14"/>
      <c r="W389" s="14"/>
      <c r="X389" s="14"/>
      <c r="Y389" s="14"/>
      <c r="Z389" s="14"/>
      <c r="AA389" s="14"/>
      <c r="AB389" s="14"/>
      <c r="AC389" s="14"/>
      <c r="AD389" s="14"/>
      <c r="AE389" s="14"/>
      <c r="AT389" s="270" t="s">
        <v>259</v>
      </c>
      <c r="AU389" s="270" t="s">
        <v>88</v>
      </c>
      <c r="AV389" s="14" t="s">
        <v>175</v>
      </c>
      <c r="AW389" s="14" t="s">
        <v>36</v>
      </c>
      <c r="AX389" s="14" t="s">
        <v>14</v>
      </c>
      <c r="AY389" s="270" t="s">
        <v>241</v>
      </c>
    </row>
    <row r="390" s="2" customFormat="1" ht="24.15" customHeight="1">
      <c r="A390" s="39"/>
      <c r="B390" s="40"/>
      <c r="C390" s="229" t="s">
        <v>784</v>
      </c>
      <c r="D390" s="229" t="s">
        <v>243</v>
      </c>
      <c r="E390" s="230" t="s">
        <v>785</v>
      </c>
      <c r="F390" s="231" t="s">
        <v>786</v>
      </c>
      <c r="G390" s="232" t="s">
        <v>255</v>
      </c>
      <c r="H390" s="233">
        <v>489.13299999999998</v>
      </c>
      <c r="I390" s="234"/>
      <c r="J390" s="235">
        <f>ROUND(I390*H390,2)</f>
        <v>0</v>
      </c>
      <c r="K390" s="231" t="s">
        <v>247</v>
      </c>
      <c r="L390" s="45"/>
      <c r="M390" s="236" t="s">
        <v>1</v>
      </c>
      <c r="N390" s="237" t="s">
        <v>45</v>
      </c>
      <c r="O390" s="92"/>
      <c r="P390" s="238">
        <f>O390*H390</f>
        <v>0</v>
      </c>
      <c r="Q390" s="238">
        <v>0</v>
      </c>
      <c r="R390" s="238">
        <f>Q390*H390</f>
        <v>0</v>
      </c>
      <c r="S390" s="238">
        <v>0</v>
      </c>
      <c r="T390" s="239">
        <f>S390*H390</f>
        <v>0</v>
      </c>
      <c r="U390" s="39"/>
      <c r="V390" s="39"/>
      <c r="W390" s="39"/>
      <c r="X390" s="39"/>
      <c r="Y390" s="39"/>
      <c r="Z390" s="39"/>
      <c r="AA390" s="39"/>
      <c r="AB390" s="39"/>
      <c r="AC390" s="39"/>
      <c r="AD390" s="39"/>
      <c r="AE390" s="39"/>
      <c r="AR390" s="240" t="s">
        <v>175</v>
      </c>
      <c r="AT390" s="240" t="s">
        <v>243</v>
      </c>
      <c r="AU390" s="240" t="s">
        <v>88</v>
      </c>
      <c r="AY390" s="18" t="s">
        <v>241</v>
      </c>
      <c r="BE390" s="241">
        <f>IF(N390="základní",J390,0)</f>
        <v>0</v>
      </c>
      <c r="BF390" s="241">
        <f>IF(N390="snížená",J390,0)</f>
        <v>0</v>
      </c>
      <c r="BG390" s="241">
        <f>IF(N390="zákl. přenesená",J390,0)</f>
        <v>0</v>
      </c>
      <c r="BH390" s="241">
        <f>IF(N390="sníž. přenesená",J390,0)</f>
        <v>0</v>
      </c>
      <c r="BI390" s="241">
        <f>IF(N390="nulová",J390,0)</f>
        <v>0</v>
      </c>
      <c r="BJ390" s="18" t="s">
        <v>14</v>
      </c>
      <c r="BK390" s="241">
        <f>ROUND(I390*H390,2)</f>
        <v>0</v>
      </c>
      <c r="BL390" s="18" t="s">
        <v>175</v>
      </c>
      <c r="BM390" s="240" t="s">
        <v>787</v>
      </c>
    </row>
    <row r="391" s="2" customFormat="1">
      <c r="A391" s="39"/>
      <c r="B391" s="40"/>
      <c r="C391" s="41"/>
      <c r="D391" s="242" t="s">
        <v>249</v>
      </c>
      <c r="E391" s="41"/>
      <c r="F391" s="243" t="s">
        <v>788</v>
      </c>
      <c r="G391" s="41"/>
      <c r="H391" s="41"/>
      <c r="I391" s="244"/>
      <c r="J391" s="41"/>
      <c r="K391" s="41"/>
      <c r="L391" s="45"/>
      <c r="M391" s="245"/>
      <c r="N391" s="246"/>
      <c r="O391" s="92"/>
      <c r="P391" s="92"/>
      <c r="Q391" s="92"/>
      <c r="R391" s="92"/>
      <c r="S391" s="92"/>
      <c r="T391" s="93"/>
      <c r="U391" s="39"/>
      <c r="V391" s="39"/>
      <c r="W391" s="39"/>
      <c r="X391" s="39"/>
      <c r="Y391" s="39"/>
      <c r="Z391" s="39"/>
      <c r="AA391" s="39"/>
      <c r="AB391" s="39"/>
      <c r="AC391" s="39"/>
      <c r="AD391" s="39"/>
      <c r="AE391" s="39"/>
      <c r="AT391" s="18" t="s">
        <v>249</v>
      </c>
      <c r="AU391" s="18" t="s">
        <v>88</v>
      </c>
    </row>
    <row r="392" s="2" customFormat="1">
      <c r="A392" s="39"/>
      <c r="B392" s="40"/>
      <c r="C392" s="41"/>
      <c r="D392" s="247" t="s">
        <v>251</v>
      </c>
      <c r="E392" s="41"/>
      <c r="F392" s="248" t="s">
        <v>789</v>
      </c>
      <c r="G392" s="41"/>
      <c r="H392" s="41"/>
      <c r="I392" s="244"/>
      <c r="J392" s="41"/>
      <c r="K392" s="41"/>
      <c r="L392" s="45"/>
      <c r="M392" s="245"/>
      <c r="N392" s="246"/>
      <c r="O392" s="92"/>
      <c r="P392" s="92"/>
      <c r="Q392" s="92"/>
      <c r="R392" s="92"/>
      <c r="S392" s="92"/>
      <c r="T392" s="93"/>
      <c r="U392" s="39"/>
      <c r="V392" s="39"/>
      <c r="W392" s="39"/>
      <c r="X392" s="39"/>
      <c r="Y392" s="39"/>
      <c r="Z392" s="39"/>
      <c r="AA392" s="39"/>
      <c r="AB392" s="39"/>
      <c r="AC392" s="39"/>
      <c r="AD392" s="39"/>
      <c r="AE392" s="39"/>
      <c r="AT392" s="18" t="s">
        <v>251</v>
      </c>
      <c r="AU392" s="18" t="s">
        <v>88</v>
      </c>
    </row>
    <row r="393" s="13" customFormat="1">
      <c r="A393" s="13"/>
      <c r="B393" s="249"/>
      <c r="C393" s="250"/>
      <c r="D393" s="242" t="s">
        <v>259</v>
      </c>
      <c r="E393" s="251" t="s">
        <v>1</v>
      </c>
      <c r="F393" s="252" t="s">
        <v>790</v>
      </c>
      <c r="G393" s="250"/>
      <c r="H393" s="253">
        <v>834.55499999999995</v>
      </c>
      <c r="I393" s="254"/>
      <c r="J393" s="250"/>
      <c r="K393" s="250"/>
      <c r="L393" s="255"/>
      <c r="M393" s="256"/>
      <c r="N393" s="257"/>
      <c r="O393" s="257"/>
      <c r="P393" s="257"/>
      <c r="Q393" s="257"/>
      <c r="R393" s="257"/>
      <c r="S393" s="257"/>
      <c r="T393" s="258"/>
      <c r="U393" s="13"/>
      <c r="V393" s="13"/>
      <c r="W393" s="13"/>
      <c r="X393" s="13"/>
      <c r="Y393" s="13"/>
      <c r="Z393" s="13"/>
      <c r="AA393" s="13"/>
      <c r="AB393" s="13"/>
      <c r="AC393" s="13"/>
      <c r="AD393" s="13"/>
      <c r="AE393" s="13"/>
      <c r="AT393" s="259" t="s">
        <v>259</v>
      </c>
      <c r="AU393" s="259" t="s">
        <v>88</v>
      </c>
      <c r="AV393" s="13" t="s">
        <v>88</v>
      </c>
      <c r="AW393" s="13" t="s">
        <v>36</v>
      </c>
      <c r="AX393" s="13" t="s">
        <v>80</v>
      </c>
      <c r="AY393" s="259" t="s">
        <v>241</v>
      </c>
    </row>
    <row r="394" s="13" customFormat="1">
      <c r="A394" s="13"/>
      <c r="B394" s="249"/>
      <c r="C394" s="250"/>
      <c r="D394" s="242" t="s">
        <v>259</v>
      </c>
      <c r="E394" s="251" t="s">
        <v>1</v>
      </c>
      <c r="F394" s="252" t="s">
        <v>771</v>
      </c>
      <c r="G394" s="250"/>
      <c r="H394" s="253">
        <v>-19.334</v>
      </c>
      <c r="I394" s="254"/>
      <c r="J394" s="250"/>
      <c r="K394" s="250"/>
      <c r="L394" s="255"/>
      <c r="M394" s="256"/>
      <c r="N394" s="257"/>
      <c r="O394" s="257"/>
      <c r="P394" s="257"/>
      <c r="Q394" s="257"/>
      <c r="R394" s="257"/>
      <c r="S394" s="257"/>
      <c r="T394" s="258"/>
      <c r="U394" s="13"/>
      <c r="V394" s="13"/>
      <c r="W394" s="13"/>
      <c r="X394" s="13"/>
      <c r="Y394" s="13"/>
      <c r="Z394" s="13"/>
      <c r="AA394" s="13"/>
      <c r="AB394" s="13"/>
      <c r="AC394" s="13"/>
      <c r="AD394" s="13"/>
      <c r="AE394" s="13"/>
      <c r="AT394" s="259" t="s">
        <v>259</v>
      </c>
      <c r="AU394" s="259" t="s">
        <v>88</v>
      </c>
      <c r="AV394" s="13" t="s">
        <v>88</v>
      </c>
      <c r="AW394" s="13" t="s">
        <v>36</v>
      </c>
      <c r="AX394" s="13" t="s">
        <v>80</v>
      </c>
      <c r="AY394" s="259" t="s">
        <v>241</v>
      </c>
    </row>
    <row r="395" s="14" customFormat="1">
      <c r="A395" s="14"/>
      <c r="B395" s="260"/>
      <c r="C395" s="261"/>
      <c r="D395" s="242" t="s">
        <v>259</v>
      </c>
      <c r="E395" s="262" t="s">
        <v>465</v>
      </c>
      <c r="F395" s="263" t="s">
        <v>261</v>
      </c>
      <c r="G395" s="261"/>
      <c r="H395" s="264">
        <v>815.221</v>
      </c>
      <c r="I395" s="265"/>
      <c r="J395" s="261"/>
      <c r="K395" s="261"/>
      <c r="L395" s="266"/>
      <c r="M395" s="267"/>
      <c r="N395" s="268"/>
      <c r="O395" s="268"/>
      <c r="P395" s="268"/>
      <c r="Q395" s="268"/>
      <c r="R395" s="268"/>
      <c r="S395" s="268"/>
      <c r="T395" s="269"/>
      <c r="U395" s="14"/>
      <c r="V395" s="14"/>
      <c r="W395" s="14"/>
      <c r="X395" s="14"/>
      <c r="Y395" s="14"/>
      <c r="Z395" s="14"/>
      <c r="AA395" s="14"/>
      <c r="AB395" s="14"/>
      <c r="AC395" s="14"/>
      <c r="AD395" s="14"/>
      <c r="AE395" s="14"/>
      <c r="AT395" s="270" t="s">
        <v>259</v>
      </c>
      <c r="AU395" s="270" t="s">
        <v>88</v>
      </c>
      <c r="AV395" s="14" t="s">
        <v>175</v>
      </c>
      <c r="AW395" s="14" t="s">
        <v>36</v>
      </c>
      <c r="AX395" s="14" t="s">
        <v>80</v>
      </c>
      <c r="AY395" s="270" t="s">
        <v>241</v>
      </c>
    </row>
    <row r="396" s="13" customFormat="1">
      <c r="A396" s="13"/>
      <c r="B396" s="249"/>
      <c r="C396" s="250"/>
      <c r="D396" s="242" t="s">
        <v>259</v>
      </c>
      <c r="E396" s="251" t="s">
        <v>791</v>
      </c>
      <c r="F396" s="252" t="s">
        <v>792</v>
      </c>
      <c r="G396" s="250"/>
      <c r="H396" s="253">
        <v>489.13299999999998</v>
      </c>
      <c r="I396" s="254"/>
      <c r="J396" s="250"/>
      <c r="K396" s="250"/>
      <c r="L396" s="255"/>
      <c r="M396" s="256"/>
      <c r="N396" s="257"/>
      <c r="O396" s="257"/>
      <c r="P396" s="257"/>
      <c r="Q396" s="257"/>
      <c r="R396" s="257"/>
      <c r="S396" s="257"/>
      <c r="T396" s="258"/>
      <c r="U396" s="13"/>
      <c r="V396" s="13"/>
      <c r="W396" s="13"/>
      <c r="X396" s="13"/>
      <c r="Y396" s="13"/>
      <c r="Z396" s="13"/>
      <c r="AA396" s="13"/>
      <c r="AB396" s="13"/>
      <c r="AC396" s="13"/>
      <c r="AD396" s="13"/>
      <c r="AE396" s="13"/>
      <c r="AT396" s="259" t="s">
        <v>259</v>
      </c>
      <c r="AU396" s="259" t="s">
        <v>88</v>
      </c>
      <c r="AV396" s="13" t="s">
        <v>88</v>
      </c>
      <c r="AW396" s="13" t="s">
        <v>36</v>
      </c>
      <c r="AX396" s="13" t="s">
        <v>14</v>
      </c>
      <c r="AY396" s="259" t="s">
        <v>241</v>
      </c>
    </row>
    <row r="397" s="13" customFormat="1">
      <c r="A397" s="13"/>
      <c r="B397" s="249"/>
      <c r="C397" s="250"/>
      <c r="D397" s="242" t="s">
        <v>259</v>
      </c>
      <c r="E397" s="251" t="s">
        <v>468</v>
      </c>
      <c r="F397" s="252" t="s">
        <v>793</v>
      </c>
      <c r="G397" s="250"/>
      <c r="H397" s="253">
        <v>326.08800000000002</v>
      </c>
      <c r="I397" s="254"/>
      <c r="J397" s="250"/>
      <c r="K397" s="250"/>
      <c r="L397" s="255"/>
      <c r="M397" s="256"/>
      <c r="N397" s="257"/>
      <c r="O397" s="257"/>
      <c r="P397" s="257"/>
      <c r="Q397" s="257"/>
      <c r="R397" s="257"/>
      <c r="S397" s="257"/>
      <c r="T397" s="258"/>
      <c r="U397" s="13"/>
      <c r="V397" s="13"/>
      <c r="W397" s="13"/>
      <c r="X397" s="13"/>
      <c r="Y397" s="13"/>
      <c r="Z397" s="13"/>
      <c r="AA397" s="13"/>
      <c r="AB397" s="13"/>
      <c r="AC397" s="13"/>
      <c r="AD397" s="13"/>
      <c r="AE397" s="13"/>
      <c r="AT397" s="259" t="s">
        <v>259</v>
      </c>
      <c r="AU397" s="259" t="s">
        <v>88</v>
      </c>
      <c r="AV397" s="13" t="s">
        <v>88</v>
      </c>
      <c r="AW397" s="13" t="s">
        <v>36</v>
      </c>
      <c r="AX397" s="13" t="s">
        <v>80</v>
      </c>
      <c r="AY397" s="259" t="s">
        <v>241</v>
      </c>
    </row>
    <row r="398" s="14" customFormat="1">
      <c r="A398" s="14"/>
      <c r="B398" s="260"/>
      <c r="C398" s="261"/>
      <c r="D398" s="242" t="s">
        <v>259</v>
      </c>
      <c r="E398" s="262" t="s">
        <v>1</v>
      </c>
      <c r="F398" s="263" t="s">
        <v>261</v>
      </c>
      <c r="G398" s="261"/>
      <c r="H398" s="264">
        <v>815.221</v>
      </c>
      <c r="I398" s="265"/>
      <c r="J398" s="261"/>
      <c r="K398" s="261"/>
      <c r="L398" s="266"/>
      <c r="M398" s="267"/>
      <c r="N398" s="268"/>
      <c r="O398" s="268"/>
      <c r="P398" s="268"/>
      <c r="Q398" s="268"/>
      <c r="R398" s="268"/>
      <c r="S398" s="268"/>
      <c r="T398" s="269"/>
      <c r="U398" s="14"/>
      <c r="V398" s="14"/>
      <c r="W398" s="14"/>
      <c r="X398" s="14"/>
      <c r="Y398" s="14"/>
      <c r="Z398" s="14"/>
      <c r="AA398" s="14"/>
      <c r="AB398" s="14"/>
      <c r="AC398" s="14"/>
      <c r="AD398" s="14"/>
      <c r="AE398" s="14"/>
      <c r="AT398" s="270" t="s">
        <v>259</v>
      </c>
      <c r="AU398" s="270" t="s">
        <v>88</v>
      </c>
      <c r="AV398" s="14" t="s">
        <v>175</v>
      </c>
      <c r="AW398" s="14" t="s">
        <v>36</v>
      </c>
      <c r="AX398" s="14" t="s">
        <v>80</v>
      </c>
      <c r="AY398" s="270" t="s">
        <v>241</v>
      </c>
    </row>
    <row r="399" s="2" customFormat="1" ht="16.5" customHeight="1">
      <c r="A399" s="39"/>
      <c r="B399" s="40"/>
      <c r="C399" s="288" t="s">
        <v>794</v>
      </c>
      <c r="D399" s="288" t="s">
        <v>758</v>
      </c>
      <c r="E399" s="289" t="s">
        <v>795</v>
      </c>
      <c r="F399" s="290" t="s">
        <v>796</v>
      </c>
      <c r="G399" s="291" t="s">
        <v>487</v>
      </c>
      <c r="H399" s="292">
        <v>1671.537</v>
      </c>
      <c r="I399" s="293"/>
      <c r="J399" s="294">
        <f>ROUND(I399*H399,2)</f>
        <v>0</v>
      </c>
      <c r="K399" s="290" t="s">
        <v>247</v>
      </c>
      <c r="L399" s="295"/>
      <c r="M399" s="296" t="s">
        <v>1</v>
      </c>
      <c r="N399" s="297" t="s">
        <v>45</v>
      </c>
      <c r="O399" s="92"/>
      <c r="P399" s="238">
        <f>O399*H399</f>
        <v>0</v>
      </c>
      <c r="Q399" s="238">
        <v>0</v>
      </c>
      <c r="R399" s="238">
        <f>Q399*H399</f>
        <v>0</v>
      </c>
      <c r="S399" s="238">
        <v>0</v>
      </c>
      <c r="T399" s="239">
        <f>S399*H399</f>
        <v>0</v>
      </c>
      <c r="U399" s="39"/>
      <c r="V399" s="39"/>
      <c r="W399" s="39"/>
      <c r="X399" s="39"/>
      <c r="Y399" s="39"/>
      <c r="Z399" s="39"/>
      <c r="AA399" s="39"/>
      <c r="AB399" s="39"/>
      <c r="AC399" s="39"/>
      <c r="AD399" s="39"/>
      <c r="AE399" s="39"/>
      <c r="AR399" s="240" t="s">
        <v>300</v>
      </c>
      <c r="AT399" s="240" t="s">
        <v>758</v>
      </c>
      <c r="AU399" s="240" t="s">
        <v>88</v>
      </c>
      <c r="AY399" s="18" t="s">
        <v>241</v>
      </c>
      <c r="BE399" s="241">
        <f>IF(N399="základní",J399,0)</f>
        <v>0</v>
      </c>
      <c r="BF399" s="241">
        <f>IF(N399="snížená",J399,0)</f>
        <v>0</v>
      </c>
      <c r="BG399" s="241">
        <f>IF(N399="zákl. přenesená",J399,0)</f>
        <v>0</v>
      </c>
      <c r="BH399" s="241">
        <f>IF(N399="sníž. přenesená",J399,0)</f>
        <v>0</v>
      </c>
      <c r="BI399" s="241">
        <f>IF(N399="nulová",J399,0)</f>
        <v>0</v>
      </c>
      <c r="BJ399" s="18" t="s">
        <v>14</v>
      </c>
      <c r="BK399" s="241">
        <f>ROUND(I399*H399,2)</f>
        <v>0</v>
      </c>
      <c r="BL399" s="18" t="s">
        <v>175</v>
      </c>
      <c r="BM399" s="240" t="s">
        <v>797</v>
      </c>
    </row>
    <row r="400" s="2" customFormat="1">
      <c r="A400" s="39"/>
      <c r="B400" s="40"/>
      <c r="C400" s="41"/>
      <c r="D400" s="242" t="s">
        <v>249</v>
      </c>
      <c r="E400" s="41"/>
      <c r="F400" s="243" t="s">
        <v>796</v>
      </c>
      <c r="G400" s="41"/>
      <c r="H400" s="41"/>
      <c r="I400" s="244"/>
      <c r="J400" s="41"/>
      <c r="K400" s="41"/>
      <c r="L400" s="45"/>
      <c r="M400" s="245"/>
      <c r="N400" s="246"/>
      <c r="O400" s="92"/>
      <c r="P400" s="92"/>
      <c r="Q400" s="92"/>
      <c r="R400" s="92"/>
      <c r="S400" s="92"/>
      <c r="T400" s="93"/>
      <c r="U400" s="39"/>
      <c r="V400" s="39"/>
      <c r="W400" s="39"/>
      <c r="X400" s="39"/>
      <c r="Y400" s="39"/>
      <c r="Z400" s="39"/>
      <c r="AA400" s="39"/>
      <c r="AB400" s="39"/>
      <c r="AC400" s="39"/>
      <c r="AD400" s="39"/>
      <c r="AE400" s="39"/>
      <c r="AT400" s="18" t="s">
        <v>249</v>
      </c>
      <c r="AU400" s="18" t="s">
        <v>88</v>
      </c>
    </row>
    <row r="401" s="13" customFormat="1">
      <c r="A401" s="13"/>
      <c r="B401" s="249"/>
      <c r="C401" s="250"/>
      <c r="D401" s="242" t="s">
        <v>259</v>
      </c>
      <c r="E401" s="251" t="s">
        <v>1</v>
      </c>
      <c r="F401" s="252" t="s">
        <v>798</v>
      </c>
      <c r="G401" s="250"/>
      <c r="H401" s="253">
        <v>1671.537</v>
      </c>
      <c r="I401" s="254"/>
      <c r="J401" s="250"/>
      <c r="K401" s="250"/>
      <c r="L401" s="255"/>
      <c r="M401" s="256"/>
      <c r="N401" s="257"/>
      <c r="O401" s="257"/>
      <c r="P401" s="257"/>
      <c r="Q401" s="257"/>
      <c r="R401" s="257"/>
      <c r="S401" s="257"/>
      <c r="T401" s="258"/>
      <c r="U401" s="13"/>
      <c r="V401" s="13"/>
      <c r="W401" s="13"/>
      <c r="X401" s="13"/>
      <c r="Y401" s="13"/>
      <c r="Z401" s="13"/>
      <c r="AA401" s="13"/>
      <c r="AB401" s="13"/>
      <c r="AC401" s="13"/>
      <c r="AD401" s="13"/>
      <c r="AE401" s="13"/>
      <c r="AT401" s="259" t="s">
        <v>259</v>
      </c>
      <c r="AU401" s="259" t="s">
        <v>88</v>
      </c>
      <c r="AV401" s="13" t="s">
        <v>88</v>
      </c>
      <c r="AW401" s="13" t="s">
        <v>36</v>
      </c>
      <c r="AX401" s="13" t="s">
        <v>80</v>
      </c>
      <c r="AY401" s="259" t="s">
        <v>241</v>
      </c>
    </row>
    <row r="402" s="14" customFormat="1">
      <c r="A402" s="14"/>
      <c r="B402" s="260"/>
      <c r="C402" s="261"/>
      <c r="D402" s="242" t="s">
        <v>259</v>
      </c>
      <c r="E402" s="262" t="s">
        <v>1</v>
      </c>
      <c r="F402" s="263" t="s">
        <v>261</v>
      </c>
      <c r="G402" s="261"/>
      <c r="H402" s="264">
        <v>1671.537</v>
      </c>
      <c r="I402" s="265"/>
      <c r="J402" s="261"/>
      <c r="K402" s="261"/>
      <c r="L402" s="266"/>
      <c r="M402" s="267"/>
      <c r="N402" s="268"/>
      <c r="O402" s="268"/>
      <c r="P402" s="268"/>
      <c r="Q402" s="268"/>
      <c r="R402" s="268"/>
      <c r="S402" s="268"/>
      <c r="T402" s="269"/>
      <c r="U402" s="14"/>
      <c r="V402" s="14"/>
      <c r="W402" s="14"/>
      <c r="X402" s="14"/>
      <c r="Y402" s="14"/>
      <c r="Z402" s="14"/>
      <c r="AA402" s="14"/>
      <c r="AB402" s="14"/>
      <c r="AC402" s="14"/>
      <c r="AD402" s="14"/>
      <c r="AE402" s="14"/>
      <c r="AT402" s="270" t="s">
        <v>259</v>
      </c>
      <c r="AU402" s="270" t="s">
        <v>88</v>
      </c>
      <c r="AV402" s="14" t="s">
        <v>175</v>
      </c>
      <c r="AW402" s="14" t="s">
        <v>36</v>
      </c>
      <c r="AX402" s="14" t="s">
        <v>14</v>
      </c>
      <c r="AY402" s="270" t="s">
        <v>241</v>
      </c>
    </row>
    <row r="403" s="2" customFormat="1" ht="24.15" customHeight="1">
      <c r="A403" s="39"/>
      <c r="B403" s="40"/>
      <c r="C403" s="229" t="s">
        <v>799</v>
      </c>
      <c r="D403" s="229" t="s">
        <v>243</v>
      </c>
      <c r="E403" s="230" t="s">
        <v>800</v>
      </c>
      <c r="F403" s="231" t="s">
        <v>801</v>
      </c>
      <c r="G403" s="232" t="s">
        <v>246</v>
      </c>
      <c r="H403" s="233">
        <v>1249.75</v>
      </c>
      <c r="I403" s="234"/>
      <c r="J403" s="235">
        <f>ROUND(I403*H403,2)</f>
        <v>0</v>
      </c>
      <c r="K403" s="231" t="s">
        <v>247</v>
      </c>
      <c r="L403" s="45"/>
      <c r="M403" s="236" t="s">
        <v>1</v>
      </c>
      <c r="N403" s="237" t="s">
        <v>45</v>
      </c>
      <c r="O403" s="92"/>
      <c r="P403" s="238">
        <f>O403*H403</f>
        <v>0</v>
      </c>
      <c r="Q403" s="238">
        <v>0</v>
      </c>
      <c r="R403" s="238">
        <f>Q403*H403</f>
        <v>0</v>
      </c>
      <c r="S403" s="238">
        <v>0</v>
      </c>
      <c r="T403" s="239">
        <f>S403*H403</f>
        <v>0</v>
      </c>
      <c r="U403" s="39"/>
      <c r="V403" s="39"/>
      <c r="W403" s="39"/>
      <c r="X403" s="39"/>
      <c r="Y403" s="39"/>
      <c r="Z403" s="39"/>
      <c r="AA403" s="39"/>
      <c r="AB403" s="39"/>
      <c r="AC403" s="39"/>
      <c r="AD403" s="39"/>
      <c r="AE403" s="39"/>
      <c r="AR403" s="240" t="s">
        <v>175</v>
      </c>
      <c r="AT403" s="240" t="s">
        <v>243</v>
      </c>
      <c r="AU403" s="240" t="s">
        <v>88</v>
      </c>
      <c r="AY403" s="18" t="s">
        <v>241</v>
      </c>
      <c r="BE403" s="241">
        <f>IF(N403="základní",J403,0)</f>
        <v>0</v>
      </c>
      <c r="BF403" s="241">
        <f>IF(N403="snížená",J403,0)</f>
        <v>0</v>
      </c>
      <c r="BG403" s="241">
        <f>IF(N403="zákl. přenesená",J403,0)</f>
        <v>0</v>
      </c>
      <c r="BH403" s="241">
        <f>IF(N403="sníž. přenesená",J403,0)</f>
        <v>0</v>
      </c>
      <c r="BI403" s="241">
        <f>IF(N403="nulová",J403,0)</f>
        <v>0</v>
      </c>
      <c r="BJ403" s="18" t="s">
        <v>14</v>
      </c>
      <c r="BK403" s="241">
        <f>ROUND(I403*H403,2)</f>
        <v>0</v>
      </c>
      <c r="BL403" s="18" t="s">
        <v>175</v>
      </c>
      <c r="BM403" s="240" t="s">
        <v>802</v>
      </c>
    </row>
    <row r="404" s="2" customFormat="1">
      <c r="A404" s="39"/>
      <c r="B404" s="40"/>
      <c r="C404" s="41"/>
      <c r="D404" s="242" t="s">
        <v>249</v>
      </c>
      <c r="E404" s="41"/>
      <c r="F404" s="243" t="s">
        <v>803</v>
      </c>
      <c r="G404" s="41"/>
      <c r="H404" s="41"/>
      <c r="I404" s="244"/>
      <c r="J404" s="41"/>
      <c r="K404" s="41"/>
      <c r="L404" s="45"/>
      <c r="M404" s="245"/>
      <c r="N404" s="246"/>
      <c r="O404" s="92"/>
      <c r="P404" s="92"/>
      <c r="Q404" s="92"/>
      <c r="R404" s="92"/>
      <c r="S404" s="92"/>
      <c r="T404" s="93"/>
      <c r="U404" s="39"/>
      <c r="V404" s="39"/>
      <c r="W404" s="39"/>
      <c r="X404" s="39"/>
      <c r="Y404" s="39"/>
      <c r="Z404" s="39"/>
      <c r="AA404" s="39"/>
      <c r="AB404" s="39"/>
      <c r="AC404" s="39"/>
      <c r="AD404" s="39"/>
      <c r="AE404" s="39"/>
      <c r="AT404" s="18" t="s">
        <v>249</v>
      </c>
      <c r="AU404" s="18" t="s">
        <v>88</v>
      </c>
    </row>
    <row r="405" s="2" customFormat="1">
      <c r="A405" s="39"/>
      <c r="B405" s="40"/>
      <c r="C405" s="41"/>
      <c r="D405" s="247" t="s">
        <v>251</v>
      </c>
      <c r="E405" s="41"/>
      <c r="F405" s="248" t="s">
        <v>804</v>
      </c>
      <c r="G405" s="41"/>
      <c r="H405" s="41"/>
      <c r="I405" s="244"/>
      <c r="J405" s="41"/>
      <c r="K405" s="41"/>
      <c r="L405" s="45"/>
      <c r="M405" s="245"/>
      <c r="N405" s="246"/>
      <c r="O405" s="92"/>
      <c r="P405" s="92"/>
      <c r="Q405" s="92"/>
      <c r="R405" s="92"/>
      <c r="S405" s="92"/>
      <c r="T405" s="93"/>
      <c r="U405" s="39"/>
      <c r="V405" s="39"/>
      <c r="W405" s="39"/>
      <c r="X405" s="39"/>
      <c r="Y405" s="39"/>
      <c r="Z405" s="39"/>
      <c r="AA405" s="39"/>
      <c r="AB405" s="39"/>
      <c r="AC405" s="39"/>
      <c r="AD405" s="39"/>
      <c r="AE405" s="39"/>
      <c r="AT405" s="18" t="s">
        <v>251</v>
      </c>
      <c r="AU405" s="18" t="s">
        <v>88</v>
      </c>
    </row>
    <row r="406" s="13" customFormat="1">
      <c r="A406" s="13"/>
      <c r="B406" s="249"/>
      <c r="C406" s="250"/>
      <c r="D406" s="242" t="s">
        <v>259</v>
      </c>
      <c r="E406" s="251" t="s">
        <v>1</v>
      </c>
      <c r="F406" s="252" t="s">
        <v>513</v>
      </c>
      <c r="G406" s="250"/>
      <c r="H406" s="253">
        <v>1249.75</v>
      </c>
      <c r="I406" s="254"/>
      <c r="J406" s="250"/>
      <c r="K406" s="250"/>
      <c r="L406" s="255"/>
      <c r="M406" s="256"/>
      <c r="N406" s="257"/>
      <c r="O406" s="257"/>
      <c r="P406" s="257"/>
      <c r="Q406" s="257"/>
      <c r="R406" s="257"/>
      <c r="S406" s="257"/>
      <c r="T406" s="258"/>
      <c r="U406" s="13"/>
      <c r="V406" s="13"/>
      <c r="W406" s="13"/>
      <c r="X406" s="13"/>
      <c r="Y406" s="13"/>
      <c r="Z406" s="13"/>
      <c r="AA406" s="13"/>
      <c r="AB406" s="13"/>
      <c r="AC406" s="13"/>
      <c r="AD406" s="13"/>
      <c r="AE406" s="13"/>
      <c r="AT406" s="259" t="s">
        <v>259</v>
      </c>
      <c r="AU406" s="259" t="s">
        <v>88</v>
      </c>
      <c r="AV406" s="13" t="s">
        <v>88</v>
      </c>
      <c r="AW406" s="13" t="s">
        <v>36</v>
      </c>
      <c r="AX406" s="13" t="s">
        <v>80</v>
      </c>
      <c r="AY406" s="259" t="s">
        <v>241</v>
      </c>
    </row>
    <row r="407" s="14" customFormat="1">
      <c r="A407" s="14"/>
      <c r="B407" s="260"/>
      <c r="C407" s="261"/>
      <c r="D407" s="242" t="s">
        <v>259</v>
      </c>
      <c r="E407" s="262" t="s">
        <v>1</v>
      </c>
      <c r="F407" s="263" t="s">
        <v>261</v>
      </c>
      <c r="G407" s="261"/>
      <c r="H407" s="264">
        <v>1249.75</v>
      </c>
      <c r="I407" s="265"/>
      <c r="J407" s="261"/>
      <c r="K407" s="261"/>
      <c r="L407" s="266"/>
      <c r="M407" s="267"/>
      <c r="N407" s="268"/>
      <c r="O407" s="268"/>
      <c r="P407" s="268"/>
      <c r="Q407" s="268"/>
      <c r="R407" s="268"/>
      <c r="S407" s="268"/>
      <c r="T407" s="269"/>
      <c r="U407" s="14"/>
      <c r="V407" s="14"/>
      <c r="W407" s="14"/>
      <c r="X407" s="14"/>
      <c r="Y407" s="14"/>
      <c r="Z407" s="14"/>
      <c r="AA407" s="14"/>
      <c r="AB407" s="14"/>
      <c r="AC407" s="14"/>
      <c r="AD407" s="14"/>
      <c r="AE407" s="14"/>
      <c r="AT407" s="270" t="s">
        <v>259</v>
      </c>
      <c r="AU407" s="270" t="s">
        <v>88</v>
      </c>
      <c r="AV407" s="14" t="s">
        <v>175</v>
      </c>
      <c r="AW407" s="14" t="s">
        <v>36</v>
      </c>
      <c r="AX407" s="14" t="s">
        <v>14</v>
      </c>
      <c r="AY407" s="270" t="s">
        <v>241</v>
      </c>
    </row>
    <row r="408" s="2" customFormat="1" ht="24.15" customHeight="1">
      <c r="A408" s="39"/>
      <c r="B408" s="40"/>
      <c r="C408" s="229" t="s">
        <v>805</v>
      </c>
      <c r="D408" s="229" t="s">
        <v>243</v>
      </c>
      <c r="E408" s="230" t="s">
        <v>806</v>
      </c>
      <c r="F408" s="231" t="s">
        <v>807</v>
      </c>
      <c r="G408" s="232" t="s">
        <v>246</v>
      </c>
      <c r="H408" s="233">
        <v>624.875</v>
      </c>
      <c r="I408" s="234"/>
      <c r="J408" s="235">
        <f>ROUND(I408*H408,2)</f>
        <v>0</v>
      </c>
      <c r="K408" s="231" t="s">
        <v>247</v>
      </c>
      <c r="L408" s="45"/>
      <c r="M408" s="236" t="s">
        <v>1</v>
      </c>
      <c r="N408" s="237" t="s">
        <v>45</v>
      </c>
      <c r="O408" s="92"/>
      <c r="P408" s="238">
        <f>O408*H408</f>
        <v>0</v>
      </c>
      <c r="Q408" s="238">
        <v>0</v>
      </c>
      <c r="R408" s="238">
        <f>Q408*H408</f>
        <v>0</v>
      </c>
      <c r="S408" s="238">
        <v>0</v>
      </c>
      <c r="T408" s="239">
        <f>S408*H408</f>
        <v>0</v>
      </c>
      <c r="U408" s="39"/>
      <c r="V408" s="39"/>
      <c r="W408" s="39"/>
      <c r="X408" s="39"/>
      <c r="Y408" s="39"/>
      <c r="Z408" s="39"/>
      <c r="AA408" s="39"/>
      <c r="AB408" s="39"/>
      <c r="AC408" s="39"/>
      <c r="AD408" s="39"/>
      <c r="AE408" s="39"/>
      <c r="AR408" s="240" t="s">
        <v>175</v>
      </c>
      <c r="AT408" s="240" t="s">
        <v>243</v>
      </c>
      <c r="AU408" s="240" t="s">
        <v>88</v>
      </c>
      <c r="AY408" s="18" t="s">
        <v>241</v>
      </c>
      <c r="BE408" s="241">
        <f>IF(N408="základní",J408,0)</f>
        <v>0</v>
      </c>
      <c r="BF408" s="241">
        <f>IF(N408="snížená",J408,0)</f>
        <v>0</v>
      </c>
      <c r="BG408" s="241">
        <f>IF(N408="zákl. přenesená",J408,0)</f>
        <v>0</v>
      </c>
      <c r="BH408" s="241">
        <f>IF(N408="sníž. přenesená",J408,0)</f>
        <v>0</v>
      </c>
      <c r="BI408" s="241">
        <f>IF(N408="nulová",J408,0)</f>
        <v>0</v>
      </c>
      <c r="BJ408" s="18" t="s">
        <v>14</v>
      </c>
      <c r="BK408" s="241">
        <f>ROUND(I408*H408,2)</f>
        <v>0</v>
      </c>
      <c r="BL408" s="18" t="s">
        <v>175</v>
      </c>
      <c r="BM408" s="240" t="s">
        <v>808</v>
      </c>
    </row>
    <row r="409" s="2" customFormat="1">
      <c r="A409" s="39"/>
      <c r="B409" s="40"/>
      <c r="C409" s="41"/>
      <c r="D409" s="242" t="s">
        <v>249</v>
      </c>
      <c r="E409" s="41"/>
      <c r="F409" s="243" t="s">
        <v>809</v>
      </c>
      <c r="G409" s="41"/>
      <c r="H409" s="41"/>
      <c r="I409" s="244"/>
      <c r="J409" s="41"/>
      <c r="K409" s="41"/>
      <c r="L409" s="45"/>
      <c r="M409" s="245"/>
      <c r="N409" s="246"/>
      <c r="O409" s="92"/>
      <c r="P409" s="92"/>
      <c r="Q409" s="92"/>
      <c r="R409" s="92"/>
      <c r="S409" s="92"/>
      <c r="T409" s="93"/>
      <c r="U409" s="39"/>
      <c r="V409" s="39"/>
      <c r="W409" s="39"/>
      <c r="X409" s="39"/>
      <c r="Y409" s="39"/>
      <c r="Z409" s="39"/>
      <c r="AA409" s="39"/>
      <c r="AB409" s="39"/>
      <c r="AC409" s="39"/>
      <c r="AD409" s="39"/>
      <c r="AE409" s="39"/>
      <c r="AT409" s="18" t="s">
        <v>249</v>
      </c>
      <c r="AU409" s="18" t="s">
        <v>88</v>
      </c>
    </row>
    <row r="410" s="2" customFormat="1">
      <c r="A410" s="39"/>
      <c r="B410" s="40"/>
      <c r="C410" s="41"/>
      <c r="D410" s="247" t="s">
        <v>251</v>
      </c>
      <c r="E410" s="41"/>
      <c r="F410" s="248" t="s">
        <v>810</v>
      </c>
      <c r="G410" s="41"/>
      <c r="H410" s="41"/>
      <c r="I410" s="244"/>
      <c r="J410" s="41"/>
      <c r="K410" s="41"/>
      <c r="L410" s="45"/>
      <c r="M410" s="245"/>
      <c r="N410" s="246"/>
      <c r="O410" s="92"/>
      <c r="P410" s="92"/>
      <c r="Q410" s="92"/>
      <c r="R410" s="92"/>
      <c r="S410" s="92"/>
      <c r="T410" s="93"/>
      <c r="U410" s="39"/>
      <c r="V410" s="39"/>
      <c r="W410" s="39"/>
      <c r="X410" s="39"/>
      <c r="Y410" s="39"/>
      <c r="Z410" s="39"/>
      <c r="AA410" s="39"/>
      <c r="AB410" s="39"/>
      <c r="AC410" s="39"/>
      <c r="AD410" s="39"/>
      <c r="AE410" s="39"/>
      <c r="AT410" s="18" t="s">
        <v>251</v>
      </c>
      <c r="AU410" s="18" t="s">
        <v>88</v>
      </c>
    </row>
    <row r="411" s="15" customFormat="1">
      <c r="A411" s="15"/>
      <c r="B411" s="271"/>
      <c r="C411" s="272"/>
      <c r="D411" s="242" t="s">
        <v>259</v>
      </c>
      <c r="E411" s="273" t="s">
        <v>1</v>
      </c>
      <c r="F411" s="274" t="s">
        <v>811</v>
      </c>
      <c r="G411" s="272"/>
      <c r="H411" s="273" t="s">
        <v>1</v>
      </c>
      <c r="I411" s="275"/>
      <c r="J411" s="272"/>
      <c r="K411" s="272"/>
      <c r="L411" s="276"/>
      <c r="M411" s="277"/>
      <c r="N411" s="278"/>
      <c r="O411" s="278"/>
      <c r="P411" s="278"/>
      <c r="Q411" s="278"/>
      <c r="R411" s="278"/>
      <c r="S411" s="278"/>
      <c r="T411" s="279"/>
      <c r="U411" s="15"/>
      <c r="V411" s="15"/>
      <c r="W411" s="15"/>
      <c r="X411" s="15"/>
      <c r="Y411" s="15"/>
      <c r="Z411" s="15"/>
      <c r="AA411" s="15"/>
      <c r="AB411" s="15"/>
      <c r="AC411" s="15"/>
      <c r="AD411" s="15"/>
      <c r="AE411" s="15"/>
      <c r="AT411" s="280" t="s">
        <v>259</v>
      </c>
      <c r="AU411" s="280" t="s">
        <v>88</v>
      </c>
      <c r="AV411" s="15" t="s">
        <v>14</v>
      </c>
      <c r="AW411" s="15" t="s">
        <v>36</v>
      </c>
      <c r="AX411" s="15" t="s">
        <v>80</v>
      </c>
      <c r="AY411" s="280" t="s">
        <v>241</v>
      </c>
    </row>
    <row r="412" s="13" customFormat="1">
      <c r="A412" s="13"/>
      <c r="B412" s="249"/>
      <c r="C412" s="250"/>
      <c r="D412" s="242" t="s">
        <v>259</v>
      </c>
      <c r="E412" s="251" t="s">
        <v>1</v>
      </c>
      <c r="F412" s="252" t="s">
        <v>812</v>
      </c>
      <c r="G412" s="250"/>
      <c r="H412" s="253">
        <v>624.875</v>
      </c>
      <c r="I412" s="254"/>
      <c r="J412" s="250"/>
      <c r="K412" s="250"/>
      <c r="L412" s="255"/>
      <c r="M412" s="256"/>
      <c r="N412" s="257"/>
      <c r="O412" s="257"/>
      <c r="P412" s="257"/>
      <c r="Q412" s="257"/>
      <c r="R412" s="257"/>
      <c r="S412" s="257"/>
      <c r="T412" s="258"/>
      <c r="U412" s="13"/>
      <c r="V412" s="13"/>
      <c r="W412" s="13"/>
      <c r="X412" s="13"/>
      <c r="Y412" s="13"/>
      <c r="Z412" s="13"/>
      <c r="AA412" s="13"/>
      <c r="AB412" s="13"/>
      <c r="AC412" s="13"/>
      <c r="AD412" s="13"/>
      <c r="AE412" s="13"/>
      <c r="AT412" s="259" t="s">
        <v>259</v>
      </c>
      <c r="AU412" s="259" t="s">
        <v>88</v>
      </c>
      <c r="AV412" s="13" t="s">
        <v>88</v>
      </c>
      <c r="AW412" s="13" t="s">
        <v>36</v>
      </c>
      <c r="AX412" s="13" t="s">
        <v>80</v>
      </c>
      <c r="AY412" s="259" t="s">
        <v>241</v>
      </c>
    </row>
    <row r="413" s="14" customFormat="1">
      <c r="A413" s="14"/>
      <c r="B413" s="260"/>
      <c r="C413" s="261"/>
      <c r="D413" s="242" t="s">
        <v>259</v>
      </c>
      <c r="E413" s="262" t="s">
        <v>518</v>
      </c>
      <c r="F413" s="263" t="s">
        <v>261</v>
      </c>
      <c r="G413" s="261"/>
      <c r="H413" s="264">
        <v>624.875</v>
      </c>
      <c r="I413" s="265"/>
      <c r="J413" s="261"/>
      <c r="K413" s="261"/>
      <c r="L413" s="266"/>
      <c r="M413" s="267"/>
      <c r="N413" s="268"/>
      <c r="O413" s="268"/>
      <c r="P413" s="268"/>
      <c r="Q413" s="268"/>
      <c r="R413" s="268"/>
      <c r="S413" s="268"/>
      <c r="T413" s="269"/>
      <c r="U413" s="14"/>
      <c r="V413" s="14"/>
      <c r="W413" s="14"/>
      <c r="X413" s="14"/>
      <c r="Y413" s="14"/>
      <c r="Z413" s="14"/>
      <c r="AA413" s="14"/>
      <c r="AB413" s="14"/>
      <c r="AC413" s="14"/>
      <c r="AD413" s="14"/>
      <c r="AE413" s="14"/>
      <c r="AT413" s="270" t="s">
        <v>259</v>
      </c>
      <c r="AU413" s="270" t="s">
        <v>88</v>
      </c>
      <c r="AV413" s="14" t="s">
        <v>175</v>
      </c>
      <c r="AW413" s="14" t="s">
        <v>36</v>
      </c>
      <c r="AX413" s="14" t="s">
        <v>14</v>
      </c>
      <c r="AY413" s="270" t="s">
        <v>241</v>
      </c>
    </row>
    <row r="414" s="2" customFormat="1" ht="16.5" customHeight="1">
      <c r="A414" s="39"/>
      <c r="B414" s="40"/>
      <c r="C414" s="288" t="s">
        <v>813</v>
      </c>
      <c r="D414" s="288" t="s">
        <v>758</v>
      </c>
      <c r="E414" s="289" t="s">
        <v>814</v>
      </c>
      <c r="F414" s="290" t="s">
        <v>815</v>
      </c>
      <c r="G414" s="291" t="s">
        <v>816</v>
      </c>
      <c r="H414" s="292">
        <v>12.497999999999999</v>
      </c>
      <c r="I414" s="293"/>
      <c r="J414" s="294">
        <f>ROUND(I414*H414,2)</f>
        <v>0</v>
      </c>
      <c r="K414" s="290" t="s">
        <v>247</v>
      </c>
      <c r="L414" s="295"/>
      <c r="M414" s="296" t="s">
        <v>1</v>
      </c>
      <c r="N414" s="297" t="s">
        <v>45</v>
      </c>
      <c r="O414" s="92"/>
      <c r="P414" s="238">
        <f>O414*H414</f>
        <v>0</v>
      </c>
      <c r="Q414" s="238">
        <v>0.001</v>
      </c>
      <c r="R414" s="238">
        <f>Q414*H414</f>
        <v>0.012498</v>
      </c>
      <c r="S414" s="238">
        <v>0</v>
      </c>
      <c r="T414" s="239">
        <f>S414*H414</f>
        <v>0</v>
      </c>
      <c r="U414" s="39"/>
      <c r="V414" s="39"/>
      <c r="W414" s="39"/>
      <c r="X414" s="39"/>
      <c r="Y414" s="39"/>
      <c r="Z414" s="39"/>
      <c r="AA414" s="39"/>
      <c r="AB414" s="39"/>
      <c r="AC414" s="39"/>
      <c r="AD414" s="39"/>
      <c r="AE414" s="39"/>
      <c r="AR414" s="240" t="s">
        <v>300</v>
      </c>
      <c r="AT414" s="240" t="s">
        <v>758</v>
      </c>
      <c r="AU414" s="240" t="s">
        <v>88</v>
      </c>
      <c r="AY414" s="18" t="s">
        <v>241</v>
      </c>
      <c r="BE414" s="241">
        <f>IF(N414="základní",J414,0)</f>
        <v>0</v>
      </c>
      <c r="BF414" s="241">
        <f>IF(N414="snížená",J414,0)</f>
        <v>0</v>
      </c>
      <c r="BG414" s="241">
        <f>IF(N414="zákl. přenesená",J414,0)</f>
        <v>0</v>
      </c>
      <c r="BH414" s="241">
        <f>IF(N414="sníž. přenesená",J414,0)</f>
        <v>0</v>
      </c>
      <c r="BI414" s="241">
        <f>IF(N414="nulová",J414,0)</f>
        <v>0</v>
      </c>
      <c r="BJ414" s="18" t="s">
        <v>14</v>
      </c>
      <c r="BK414" s="241">
        <f>ROUND(I414*H414,2)</f>
        <v>0</v>
      </c>
      <c r="BL414" s="18" t="s">
        <v>175</v>
      </c>
      <c r="BM414" s="240" t="s">
        <v>817</v>
      </c>
    </row>
    <row r="415" s="2" customFormat="1">
      <c r="A415" s="39"/>
      <c r="B415" s="40"/>
      <c r="C415" s="41"/>
      <c r="D415" s="242" t="s">
        <v>249</v>
      </c>
      <c r="E415" s="41"/>
      <c r="F415" s="243" t="s">
        <v>815</v>
      </c>
      <c r="G415" s="41"/>
      <c r="H415" s="41"/>
      <c r="I415" s="244"/>
      <c r="J415" s="41"/>
      <c r="K415" s="41"/>
      <c r="L415" s="45"/>
      <c r="M415" s="245"/>
      <c r="N415" s="246"/>
      <c r="O415" s="92"/>
      <c r="P415" s="92"/>
      <c r="Q415" s="92"/>
      <c r="R415" s="92"/>
      <c r="S415" s="92"/>
      <c r="T415" s="93"/>
      <c r="U415" s="39"/>
      <c r="V415" s="39"/>
      <c r="W415" s="39"/>
      <c r="X415" s="39"/>
      <c r="Y415" s="39"/>
      <c r="Z415" s="39"/>
      <c r="AA415" s="39"/>
      <c r="AB415" s="39"/>
      <c r="AC415" s="39"/>
      <c r="AD415" s="39"/>
      <c r="AE415" s="39"/>
      <c r="AT415" s="18" t="s">
        <v>249</v>
      </c>
      <c r="AU415" s="18" t="s">
        <v>88</v>
      </c>
    </row>
    <row r="416" s="13" customFormat="1">
      <c r="A416" s="13"/>
      <c r="B416" s="249"/>
      <c r="C416" s="250"/>
      <c r="D416" s="242" t="s">
        <v>259</v>
      </c>
      <c r="E416" s="250"/>
      <c r="F416" s="252" t="s">
        <v>818</v>
      </c>
      <c r="G416" s="250"/>
      <c r="H416" s="253">
        <v>12.497999999999999</v>
      </c>
      <c r="I416" s="254"/>
      <c r="J416" s="250"/>
      <c r="K416" s="250"/>
      <c r="L416" s="255"/>
      <c r="M416" s="256"/>
      <c r="N416" s="257"/>
      <c r="O416" s="257"/>
      <c r="P416" s="257"/>
      <c r="Q416" s="257"/>
      <c r="R416" s="257"/>
      <c r="S416" s="257"/>
      <c r="T416" s="258"/>
      <c r="U416" s="13"/>
      <c r="V416" s="13"/>
      <c r="W416" s="13"/>
      <c r="X416" s="13"/>
      <c r="Y416" s="13"/>
      <c r="Z416" s="13"/>
      <c r="AA416" s="13"/>
      <c r="AB416" s="13"/>
      <c r="AC416" s="13"/>
      <c r="AD416" s="13"/>
      <c r="AE416" s="13"/>
      <c r="AT416" s="259" t="s">
        <v>259</v>
      </c>
      <c r="AU416" s="259" t="s">
        <v>88</v>
      </c>
      <c r="AV416" s="13" t="s">
        <v>88</v>
      </c>
      <c r="AW416" s="13" t="s">
        <v>4</v>
      </c>
      <c r="AX416" s="13" t="s">
        <v>14</v>
      </c>
      <c r="AY416" s="259" t="s">
        <v>241</v>
      </c>
    </row>
    <row r="417" s="2" customFormat="1" ht="24.15" customHeight="1">
      <c r="A417" s="39"/>
      <c r="B417" s="40"/>
      <c r="C417" s="229" t="s">
        <v>819</v>
      </c>
      <c r="D417" s="229" t="s">
        <v>243</v>
      </c>
      <c r="E417" s="230" t="s">
        <v>820</v>
      </c>
      <c r="F417" s="231" t="s">
        <v>821</v>
      </c>
      <c r="G417" s="232" t="s">
        <v>246</v>
      </c>
      <c r="H417" s="233">
        <v>1249.75</v>
      </c>
      <c r="I417" s="234"/>
      <c r="J417" s="235">
        <f>ROUND(I417*H417,2)</f>
        <v>0</v>
      </c>
      <c r="K417" s="231" t="s">
        <v>247</v>
      </c>
      <c r="L417" s="45"/>
      <c r="M417" s="236" t="s">
        <v>1</v>
      </c>
      <c r="N417" s="237" t="s">
        <v>45</v>
      </c>
      <c r="O417" s="92"/>
      <c r="P417" s="238">
        <f>O417*H417</f>
        <v>0</v>
      </c>
      <c r="Q417" s="238">
        <v>0</v>
      </c>
      <c r="R417" s="238">
        <f>Q417*H417</f>
        <v>0</v>
      </c>
      <c r="S417" s="238">
        <v>0</v>
      </c>
      <c r="T417" s="239">
        <f>S417*H417</f>
        <v>0</v>
      </c>
      <c r="U417" s="39"/>
      <c r="V417" s="39"/>
      <c r="W417" s="39"/>
      <c r="X417" s="39"/>
      <c r="Y417" s="39"/>
      <c r="Z417" s="39"/>
      <c r="AA417" s="39"/>
      <c r="AB417" s="39"/>
      <c r="AC417" s="39"/>
      <c r="AD417" s="39"/>
      <c r="AE417" s="39"/>
      <c r="AR417" s="240" t="s">
        <v>175</v>
      </c>
      <c r="AT417" s="240" t="s">
        <v>243</v>
      </c>
      <c r="AU417" s="240" t="s">
        <v>88</v>
      </c>
      <c r="AY417" s="18" t="s">
        <v>241</v>
      </c>
      <c r="BE417" s="241">
        <f>IF(N417="základní",J417,0)</f>
        <v>0</v>
      </c>
      <c r="BF417" s="241">
        <f>IF(N417="snížená",J417,0)</f>
        <v>0</v>
      </c>
      <c r="BG417" s="241">
        <f>IF(N417="zákl. přenesená",J417,0)</f>
        <v>0</v>
      </c>
      <c r="BH417" s="241">
        <f>IF(N417="sníž. přenesená",J417,0)</f>
        <v>0</v>
      </c>
      <c r="BI417" s="241">
        <f>IF(N417="nulová",J417,0)</f>
        <v>0</v>
      </c>
      <c r="BJ417" s="18" t="s">
        <v>14</v>
      </c>
      <c r="BK417" s="241">
        <f>ROUND(I417*H417,2)</f>
        <v>0</v>
      </c>
      <c r="BL417" s="18" t="s">
        <v>175</v>
      </c>
      <c r="BM417" s="240" t="s">
        <v>822</v>
      </c>
    </row>
    <row r="418" s="2" customFormat="1">
      <c r="A418" s="39"/>
      <c r="B418" s="40"/>
      <c r="C418" s="41"/>
      <c r="D418" s="242" t="s">
        <v>249</v>
      </c>
      <c r="E418" s="41"/>
      <c r="F418" s="243" t="s">
        <v>823</v>
      </c>
      <c r="G418" s="41"/>
      <c r="H418" s="41"/>
      <c r="I418" s="244"/>
      <c r="J418" s="41"/>
      <c r="K418" s="41"/>
      <c r="L418" s="45"/>
      <c r="M418" s="245"/>
      <c r="N418" s="246"/>
      <c r="O418" s="92"/>
      <c r="P418" s="92"/>
      <c r="Q418" s="92"/>
      <c r="R418" s="92"/>
      <c r="S418" s="92"/>
      <c r="T418" s="93"/>
      <c r="U418" s="39"/>
      <c r="V418" s="39"/>
      <c r="W418" s="39"/>
      <c r="X418" s="39"/>
      <c r="Y418" s="39"/>
      <c r="Z418" s="39"/>
      <c r="AA418" s="39"/>
      <c r="AB418" s="39"/>
      <c r="AC418" s="39"/>
      <c r="AD418" s="39"/>
      <c r="AE418" s="39"/>
      <c r="AT418" s="18" t="s">
        <v>249</v>
      </c>
      <c r="AU418" s="18" t="s">
        <v>88</v>
      </c>
    </row>
    <row r="419" s="2" customFormat="1">
      <c r="A419" s="39"/>
      <c r="B419" s="40"/>
      <c r="C419" s="41"/>
      <c r="D419" s="247" t="s">
        <v>251</v>
      </c>
      <c r="E419" s="41"/>
      <c r="F419" s="248" t="s">
        <v>824</v>
      </c>
      <c r="G419" s="41"/>
      <c r="H419" s="41"/>
      <c r="I419" s="244"/>
      <c r="J419" s="41"/>
      <c r="K419" s="41"/>
      <c r="L419" s="45"/>
      <c r="M419" s="245"/>
      <c r="N419" s="246"/>
      <c r="O419" s="92"/>
      <c r="P419" s="92"/>
      <c r="Q419" s="92"/>
      <c r="R419" s="92"/>
      <c r="S419" s="92"/>
      <c r="T419" s="93"/>
      <c r="U419" s="39"/>
      <c r="V419" s="39"/>
      <c r="W419" s="39"/>
      <c r="X419" s="39"/>
      <c r="Y419" s="39"/>
      <c r="Z419" s="39"/>
      <c r="AA419" s="39"/>
      <c r="AB419" s="39"/>
      <c r="AC419" s="39"/>
      <c r="AD419" s="39"/>
      <c r="AE419" s="39"/>
      <c r="AT419" s="18" t="s">
        <v>251</v>
      </c>
      <c r="AU419" s="18" t="s">
        <v>88</v>
      </c>
    </row>
    <row r="420" s="13" customFormat="1">
      <c r="A420" s="13"/>
      <c r="B420" s="249"/>
      <c r="C420" s="250"/>
      <c r="D420" s="242" t="s">
        <v>259</v>
      </c>
      <c r="E420" s="251" t="s">
        <v>1</v>
      </c>
      <c r="F420" s="252" t="s">
        <v>825</v>
      </c>
      <c r="G420" s="250"/>
      <c r="H420" s="253">
        <v>792.46000000000004</v>
      </c>
      <c r="I420" s="254"/>
      <c r="J420" s="250"/>
      <c r="K420" s="250"/>
      <c r="L420" s="255"/>
      <c r="M420" s="256"/>
      <c r="N420" s="257"/>
      <c r="O420" s="257"/>
      <c r="P420" s="257"/>
      <c r="Q420" s="257"/>
      <c r="R420" s="257"/>
      <c r="S420" s="257"/>
      <c r="T420" s="258"/>
      <c r="U420" s="13"/>
      <c r="V420" s="13"/>
      <c r="W420" s="13"/>
      <c r="X420" s="13"/>
      <c r="Y420" s="13"/>
      <c r="Z420" s="13"/>
      <c r="AA420" s="13"/>
      <c r="AB420" s="13"/>
      <c r="AC420" s="13"/>
      <c r="AD420" s="13"/>
      <c r="AE420" s="13"/>
      <c r="AT420" s="259" t="s">
        <v>259</v>
      </c>
      <c r="AU420" s="259" t="s">
        <v>88</v>
      </c>
      <c r="AV420" s="13" t="s">
        <v>88</v>
      </c>
      <c r="AW420" s="13" t="s">
        <v>36</v>
      </c>
      <c r="AX420" s="13" t="s">
        <v>80</v>
      </c>
      <c r="AY420" s="259" t="s">
        <v>241</v>
      </c>
    </row>
    <row r="421" s="13" customFormat="1">
      <c r="A421" s="13"/>
      <c r="B421" s="249"/>
      <c r="C421" s="250"/>
      <c r="D421" s="242" t="s">
        <v>259</v>
      </c>
      <c r="E421" s="251" t="s">
        <v>1</v>
      </c>
      <c r="F421" s="252" t="s">
        <v>826</v>
      </c>
      <c r="G421" s="250"/>
      <c r="H421" s="253">
        <v>457.29000000000002</v>
      </c>
      <c r="I421" s="254"/>
      <c r="J421" s="250"/>
      <c r="K421" s="250"/>
      <c r="L421" s="255"/>
      <c r="M421" s="256"/>
      <c r="N421" s="257"/>
      <c r="O421" s="257"/>
      <c r="P421" s="257"/>
      <c r="Q421" s="257"/>
      <c r="R421" s="257"/>
      <c r="S421" s="257"/>
      <c r="T421" s="258"/>
      <c r="U421" s="13"/>
      <c r="V421" s="13"/>
      <c r="W421" s="13"/>
      <c r="X421" s="13"/>
      <c r="Y421" s="13"/>
      <c r="Z421" s="13"/>
      <c r="AA421" s="13"/>
      <c r="AB421" s="13"/>
      <c r="AC421" s="13"/>
      <c r="AD421" s="13"/>
      <c r="AE421" s="13"/>
      <c r="AT421" s="259" t="s">
        <v>259</v>
      </c>
      <c r="AU421" s="259" t="s">
        <v>88</v>
      </c>
      <c r="AV421" s="13" t="s">
        <v>88</v>
      </c>
      <c r="AW421" s="13" t="s">
        <v>36</v>
      </c>
      <c r="AX421" s="13" t="s">
        <v>80</v>
      </c>
      <c r="AY421" s="259" t="s">
        <v>241</v>
      </c>
    </row>
    <row r="422" s="14" customFormat="1">
      <c r="A422" s="14"/>
      <c r="B422" s="260"/>
      <c r="C422" s="261"/>
      <c r="D422" s="242" t="s">
        <v>259</v>
      </c>
      <c r="E422" s="262" t="s">
        <v>513</v>
      </c>
      <c r="F422" s="263" t="s">
        <v>261</v>
      </c>
      <c r="G422" s="261"/>
      <c r="H422" s="264">
        <v>1249.75</v>
      </c>
      <c r="I422" s="265"/>
      <c r="J422" s="261"/>
      <c r="K422" s="261"/>
      <c r="L422" s="266"/>
      <c r="M422" s="267"/>
      <c r="N422" s="268"/>
      <c r="O422" s="268"/>
      <c r="P422" s="268"/>
      <c r="Q422" s="268"/>
      <c r="R422" s="268"/>
      <c r="S422" s="268"/>
      <c r="T422" s="269"/>
      <c r="U422" s="14"/>
      <c r="V422" s="14"/>
      <c r="W422" s="14"/>
      <c r="X422" s="14"/>
      <c r="Y422" s="14"/>
      <c r="Z422" s="14"/>
      <c r="AA422" s="14"/>
      <c r="AB422" s="14"/>
      <c r="AC422" s="14"/>
      <c r="AD422" s="14"/>
      <c r="AE422" s="14"/>
      <c r="AT422" s="270" t="s">
        <v>259</v>
      </c>
      <c r="AU422" s="270" t="s">
        <v>88</v>
      </c>
      <c r="AV422" s="14" t="s">
        <v>175</v>
      </c>
      <c r="AW422" s="14" t="s">
        <v>36</v>
      </c>
      <c r="AX422" s="14" t="s">
        <v>14</v>
      </c>
      <c r="AY422" s="270" t="s">
        <v>241</v>
      </c>
    </row>
    <row r="423" s="2" customFormat="1" ht="24.15" customHeight="1">
      <c r="A423" s="39"/>
      <c r="B423" s="40"/>
      <c r="C423" s="229" t="s">
        <v>827</v>
      </c>
      <c r="D423" s="229" t="s">
        <v>243</v>
      </c>
      <c r="E423" s="230" t="s">
        <v>828</v>
      </c>
      <c r="F423" s="231" t="s">
        <v>829</v>
      </c>
      <c r="G423" s="232" t="s">
        <v>246</v>
      </c>
      <c r="H423" s="233">
        <v>770.19000000000005</v>
      </c>
      <c r="I423" s="234"/>
      <c r="J423" s="235">
        <f>ROUND(I423*H423,2)</f>
        <v>0</v>
      </c>
      <c r="K423" s="231" t="s">
        <v>247</v>
      </c>
      <c r="L423" s="45"/>
      <c r="M423" s="236" t="s">
        <v>1</v>
      </c>
      <c r="N423" s="237" t="s">
        <v>45</v>
      </c>
      <c r="O423" s="92"/>
      <c r="P423" s="238">
        <f>O423*H423</f>
        <v>0</v>
      </c>
      <c r="Q423" s="238">
        <v>0</v>
      </c>
      <c r="R423" s="238">
        <f>Q423*H423</f>
        <v>0</v>
      </c>
      <c r="S423" s="238">
        <v>0</v>
      </c>
      <c r="T423" s="239">
        <f>S423*H423</f>
        <v>0</v>
      </c>
      <c r="U423" s="39"/>
      <c r="V423" s="39"/>
      <c r="W423" s="39"/>
      <c r="X423" s="39"/>
      <c r="Y423" s="39"/>
      <c r="Z423" s="39"/>
      <c r="AA423" s="39"/>
      <c r="AB423" s="39"/>
      <c r="AC423" s="39"/>
      <c r="AD423" s="39"/>
      <c r="AE423" s="39"/>
      <c r="AR423" s="240" t="s">
        <v>175</v>
      </c>
      <c r="AT423" s="240" t="s">
        <v>243</v>
      </c>
      <c r="AU423" s="240" t="s">
        <v>88</v>
      </c>
      <c r="AY423" s="18" t="s">
        <v>241</v>
      </c>
      <c r="BE423" s="241">
        <f>IF(N423="základní",J423,0)</f>
        <v>0</v>
      </c>
      <c r="BF423" s="241">
        <f>IF(N423="snížená",J423,0)</f>
        <v>0</v>
      </c>
      <c r="BG423" s="241">
        <f>IF(N423="zákl. přenesená",J423,0)</f>
        <v>0</v>
      </c>
      <c r="BH423" s="241">
        <f>IF(N423="sníž. přenesená",J423,0)</f>
        <v>0</v>
      </c>
      <c r="BI423" s="241">
        <f>IF(N423="nulová",J423,0)</f>
        <v>0</v>
      </c>
      <c r="BJ423" s="18" t="s">
        <v>14</v>
      </c>
      <c r="BK423" s="241">
        <f>ROUND(I423*H423,2)</f>
        <v>0</v>
      </c>
      <c r="BL423" s="18" t="s">
        <v>175</v>
      </c>
      <c r="BM423" s="240" t="s">
        <v>830</v>
      </c>
    </row>
    <row r="424" s="2" customFormat="1">
      <c r="A424" s="39"/>
      <c r="B424" s="40"/>
      <c r="C424" s="41"/>
      <c r="D424" s="242" t="s">
        <v>249</v>
      </c>
      <c r="E424" s="41"/>
      <c r="F424" s="243" t="s">
        <v>831</v>
      </c>
      <c r="G424" s="41"/>
      <c r="H424" s="41"/>
      <c r="I424" s="244"/>
      <c r="J424" s="41"/>
      <c r="K424" s="41"/>
      <c r="L424" s="45"/>
      <c r="M424" s="245"/>
      <c r="N424" s="246"/>
      <c r="O424" s="92"/>
      <c r="P424" s="92"/>
      <c r="Q424" s="92"/>
      <c r="R424" s="92"/>
      <c r="S424" s="92"/>
      <c r="T424" s="93"/>
      <c r="U424" s="39"/>
      <c r="V424" s="39"/>
      <c r="W424" s="39"/>
      <c r="X424" s="39"/>
      <c r="Y424" s="39"/>
      <c r="Z424" s="39"/>
      <c r="AA424" s="39"/>
      <c r="AB424" s="39"/>
      <c r="AC424" s="39"/>
      <c r="AD424" s="39"/>
      <c r="AE424" s="39"/>
      <c r="AT424" s="18" t="s">
        <v>249</v>
      </c>
      <c r="AU424" s="18" t="s">
        <v>88</v>
      </c>
    </row>
    <row r="425" s="2" customFormat="1">
      <c r="A425" s="39"/>
      <c r="B425" s="40"/>
      <c r="C425" s="41"/>
      <c r="D425" s="247" t="s">
        <v>251</v>
      </c>
      <c r="E425" s="41"/>
      <c r="F425" s="248" t="s">
        <v>832</v>
      </c>
      <c r="G425" s="41"/>
      <c r="H425" s="41"/>
      <c r="I425" s="244"/>
      <c r="J425" s="41"/>
      <c r="K425" s="41"/>
      <c r="L425" s="45"/>
      <c r="M425" s="245"/>
      <c r="N425" s="246"/>
      <c r="O425" s="92"/>
      <c r="P425" s="92"/>
      <c r="Q425" s="92"/>
      <c r="R425" s="92"/>
      <c r="S425" s="92"/>
      <c r="T425" s="93"/>
      <c r="U425" s="39"/>
      <c r="V425" s="39"/>
      <c r="W425" s="39"/>
      <c r="X425" s="39"/>
      <c r="Y425" s="39"/>
      <c r="Z425" s="39"/>
      <c r="AA425" s="39"/>
      <c r="AB425" s="39"/>
      <c r="AC425" s="39"/>
      <c r="AD425" s="39"/>
      <c r="AE425" s="39"/>
      <c r="AT425" s="18" t="s">
        <v>251</v>
      </c>
      <c r="AU425" s="18" t="s">
        <v>88</v>
      </c>
    </row>
    <row r="426" s="13" customFormat="1">
      <c r="A426" s="13"/>
      <c r="B426" s="249"/>
      <c r="C426" s="250"/>
      <c r="D426" s="242" t="s">
        <v>259</v>
      </c>
      <c r="E426" s="251" t="s">
        <v>833</v>
      </c>
      <c r="F426" s="252" t="s">
        <v>834</v>
      </c>
      <c r="G426" s="250"/>
      <c r="H426" s="253">
        <v>0</v>
      </c>
      <c r="I426" s="254"/>
      <c r="J426" s="250"/>
      <c r="K426" s="250"/>
      <c r="L426" s="255"/>
      <c r="M426" s="256"/>
      <c r="N426" s="257"/>
      <c r="O426" s="257"/>
      <c r="P426" s="257"/>
      <c r="Q426" s="257"/>
      <c r="R426" s="257"/>
      <c r="S426" s="257"/>
      <c r="T426" s="258"/>
      <c r="U426" s="13"/>
      <c r="V426" s="13"/>
      <c r="W426" s="13"/>
      <c r="X426" s="13"/>
      <c r="Y426" s="13"/>
      <c r="Z426" s="13"/>
      <c r="AA426" s="13"/>
      <c r="AB426" s="13"/>
      <c r="AC426" s="13"/>
      <c r="AD426" s="13"/>
      <c r="AE426" s="13"/>
      <c r="AT426" s="259" t="s">
        <v>259</v>
      </c>
      <c r="AU426" s="259" t="s">
        <v>88</v>
      </c>
      <c r="AV426" s="13" t="s">
        <v>88</v>
      </c>
      <c r="AW426" s="13" t="s">
        <v>36</v>
      </c>
      <c r="AX426" s="13" t="s">
        <v>80</v>
      </c>
      <c r="AY426" s="259" t="s">
        <v>241</v>
      </c>
    </row>
    <row r="427" s="13" customFormat="1">
      <c r="A427" s="13"/>
      <c r="B427" s="249"/>
      <c r="C427" s="250"/>
      <c r="D427" s="242" t="s">
        <v>259</v>
      </c>
      <c r="E427" s="251" t="s">
        <v>456</v>
      </c>
      <c r="F427" s="252" t="s">
        <v>835</v>
      </c>
      <c r="G427" s="250"/>
      <c r="H427" s="253">
        <v>415.83999999999998</v>
      </c>
      <c r="I427" s="254"/>
      <c r="J427" s="250"/>
      <c r="K427" s="250"/>
      <c r="L427" s="255"/>
      <c r="M427" s="256"/>
      <c r="N427" s="257"/>
      <c r="O427" s="257"/>
      <c r="P427" s="257"/>
      <c r="Q427" s="257"/>
      <c r="R427" s="257"/>
      <c r="S427" s="257"/>
      <c r="T427" s="258"/>
      <c r="U427" s="13"/>
      <c r="V427" s="13"/>
      <c r="W427" s="13"/>
      <c r="X427" s="13"/>
      <c r="Y427" s="13"/>
      <c r="Z427" s="13"/>
      <c r="AA427" s="13"/>
      <c r="AB427" s="13"/>
      <c r="AC427" s="13"/>
      <c r="AD427" s="13"/>
      <c r="AE427" s="13"/>
      <c r="AT427" s="259" t="s">
        <v>259</v>
      </c>
      <c r="AU427" s="259" t="s">
        <v>88</v>
      </c>
      <c r="AV427" s="13" t="s">
        <v>88</v>
      </c>
      <c r="AW427" s="13" t="s">
        <v>36</v>
      </c>
      <c r="AX427" s="13" t="s">
        <v>80</v>
      </c>
      <c r="AY427" s="259" t="s">
        <v>241</v>
      </c>
    </row>
    <row r="428" s="13" customFormat="1">
      <c r="A428" s="13"/>
      <c r="B428" s="249"/>
      <c r="C428" s="250"/>
      <c r="D428" s="242" t="s">
        <v>259</v>
      </c>
      <c r="E428" s="251" t="s">
        <v>462</v>
      </c>
      <c r="F428" s="252" t="s">
        <v>836</v>
      </c>
      <c r="G428" s="250"/>
      <c r="H428" s="253">
        <v>354.35000000000002</v>
      </c>
      <c r="I428" s="254"/>
      <c r="J428" s="250"/>
      <c r="K428" s="250"/>
      <c r="L428" s="255"/>
      <c r="M428" s="256"/>
      <c r="N428" s="257"/>
      <c r="O428" s="257"/>
      <c r="P428" s="257"/>
      <c r="Q428" s="257"/>
      <c r="R428" s="257"/>
      <c r="S428" s="257"/>
      <c r="T428" s="258"/>
      <c r="U428" s="13"/>
      <c r="V428" s="13"/>
      <c r="W428" s="13"/>
      <c r="X428" s="13"/>
      <c r="Y428" s="13"/>
      <c r="Z428" s="13"/>
      <c r="AA428" s="13"/>
      <c r="AB428" s="13"/>
      <c r="AC428" s="13"/>
      <c r="AD428" s="13"/>
      <c r="AE428" s="13"/>
      <c r="AT428" s="259" t="s">
        <v>259</v>
      </c>
      <c r="AU428" s="259" t="s">
        <v>88</v>
      </c>
      <c r="AV428" s="13" t="s">
        <v>88</v>
      </c>
      <c r="AW428" s="13" t="s">
        <v>36</v>
      </c>
      <c r="AX428" s="13" t="s">
        <v>80</v>
      </c>
      <c r="AY428" s="259" t="s">
        <v>241</v>
      </c>
    </row>
    <row r="429" s="14" customFormat="1">
      <c r="A429" s="14"/>
      <c r="B429" s="260"/>
      <c r="C429" s="261"/>
      <c r="D429" s="242" t="s">
        <v>259</v>
      </c>
      <c r="E429" s="262" t="s">
        <v>1</v>
      </c>
      <c r="F429" s="263" t="s">
        <v>261</v>
      </c>
      <c r="G429" s="261"/>
      <c r="H429" s="264">
        <v>770.19000000000005</v>
      </c>
      <c r="I429" s="265"/>
      <c r="J429" s="261"/>
      <c r="K429" s="261"/>
      <c r="L429" s="266"/>
      <c r="M429" s="267"/>
      <c r="N429" s="268"/>
      <c r="O429" s="268"/>
      <c r="P429" s="268"/>
      <c r="Q429" s="268"/>
      <c r="R429" s="268"/>
      <c r="S429" s="268"/>
      <c r="T429" s="269"/>
      <c r="U429" s="14"/>
      <c r="V429" s="14"/>
      <c r="W429" s="14"/>
      <c r="X429" s="14"/>
      <c r="Y429" s="14"/>
      <c r="Z429" s="14"/>
      <c r="AA429" s="14"/>
      <c r="AB429" s="14"/>
      <c r="AC429" s="14"/>
      <c r="AD429" s="14"/>
      <c r="AE429" s="14"/>
      <c r="AT429" s="270" t="s">
        <v>259</v>
      </c>
      <c r="AU429" s="270" t="s">
        <v>88</v>
      </c>
      <c r="AV429" s="14" t="s">
        <v>175</v>
      </c>
      <c r="AW429" s="14" t="s">
        <v>36</v>
      </c>
      <c r="AX429" s="14" t="s">
        <v>14</v>
      </c>
      <c r="AY429" s="270" t="s">
        <v>241</v>
      </c>
    </row>
    <row r="430" s="2" customFormat="1" ht="33" customHeight="1">
      <c r="A430" s="39"/>
      <c r="B430" s="40"/>
      <c r="C430" s="229" t="s">
        <v>837</v>
      </c>
      <c r="D430" s="229" t="s">
        <v>243</v>
      </c>
      <c r="E430" s="230" t="s">
        <v>838</v>
      </c>
      <c r="F430" s="231" t="s">
        <v>839</v>
      </c>
      <c r="G430" s="232" t="s">
        <v>246</v>
      </c>
      <c r="H430" s="233">
        <v>624.875</v>
      </c>
      <c r="I430" s="234"/>
      <c r="J430" s="235">
        <f>ROUND(I430*H430,2)</f>
        <v>0</v>
      </c>
      <c r="K430" s="231" t="s">
        <v>247</v>
      </c>
      <c r="L430" s="45"/>
      <c r="M430" s="236" t="s">
        <v>1</v>
      </c>
      <c r="N430" s="237" t="s">
        <v>45</v>
      </c>
      <c r="O430" s="92"/>
      <c r="P430" s="238">
        <f>O430*H430</f>
        <v>0</v>
      </c>
      <c r="Q430" s="238">
        <v>0</v>
      </c>
      <c r="R430" s="238">
        <f>Q430*H430</f>
        <v>0</v>
      </c>
      <c r="S430" s="238">
        <v>0</v>
      </c>
      <c r="T430" s="239">
        <f>S430*H430</f>
        <v>0</v>
      </c>
      <c r="U430" s="39"/>
      <c r="V430" s="39"/>
      <c r="W430" s="39"/>
      <c r="X430" s="39"/>
      <c r="Y430" s="39"/>
      <c r="Z430" s="39"/>
      <c r="AA430" s="39"/>
      <c r="AB430" s="39"/>
      <c r="AC430" s="39"/>
      <c r="AD430" s="39"/>
      <c r="AE430" s="39"/>
      <c r="AR430" s="240" t="s">
        <v>175</v>
      </c>
      <c r="AT430" s="240" t="s">
        <v>243</v>
      </c>
      <c r="AU430" s="240" t="s">
        <v>88</v>
      </c>
      <c r="AY430" s="18" t="s">
        <v>241</v>
      </c>
      <c r="BE430" s="241">
        <f>IF(N430="základní",J430,0)</f>
        <v>0</v>
      </c>
      <c r="BF430" s="241">
        <f>IF(N430="snížená",J430,0)</f>
        <v>0</v>
      </c>
      <c r="BG430" s="241">
        <f>IF(N430="zákl. přenesená",J430,0)</f>
        <v>0</v>
      </c>
      <c r="BH430" s="241">
        <f>IF(N430="sníž. přenesená",J430,0)</f>
        <v>0</v>
      </c>
      <c r="BI430" s="241">
        <f>IF(N430="nulová",J430,0)</f>
        <v>0</v>
      </c>
      <c r="BJ430" s="18" t="s">
        <v>14</v>
      </c>
      <c r="BK430" s="241">
        <f>ROUND(I430*H430,2)</f>
        <v>0</v>
      </c>
      <c r="BL430" s="18" t="s">
        <v>175</v>
      </c>
      <c r="BM430" s="240" t="s">
        <v>840</v>
      </c>
    </row>
    <row r="431" s="2" customFormat="1">
      <c r="A431" s="39"/>
      <c r="B431" s="40"/>
      <c r="C431" s="41"/>
      <c r="D431" s="242" t="s">
        <v>249</v>
      </c>
      <c r="E431" s="41"/>
      <c r="F431" s="243" t="s">
        <v>841</v>
      </c>
      <c r="G431" s="41"/>
      <c r="H431" s="41"/>
      <c r="I431" s="244"/>
      <c r="J431" s="41"/>
      <c r="K431" s="41"/>
      <c r="L431" s="45"/>
      <c r="M431" s="245"/>
      <c r="N431" s="246"/>
      <c r="O431" s="92"/>
      <c r="P431" s="92"/>
      <c r="Q431" s="92"/>
      <c r="R431" s="92"/>
      <c r="S431" s="92"/>
      <c r="T431" s="93"/>
      <c r="U431" s="39"/>
      <c r="V431" s="39"/>
      <c r="W431" s="39"/>
      <c r="X431" s="39"/>
      <c r="Y431" s="39"/>
      <c r="Z431" s="39"/>
      <c r="AA431" s="39"/>
      <c r="AB431" s="39"/>
      <c r="AC431" s="39"/>
      <c r="AD431" s="39"/>
      <c r="AE431" s="39"/>
      <c r="AT431" s="18" t="s">
        <v>249</v>
      </c>
      <c r="AU431" s="18" t="s">
        <v>88</v>
      </c>
    </row>
    <row r="432" s="2" customFormat="1">
      <c r="A432" s="39"/>
      <c r="B432" s="40"/>
      <c r="C432" s="41"/>
      <c r="D432" s="247" t="s">
        <v>251</v>
      </c>
      <c r="E432" s="41"/>
      <c r="F432" s="248" t="s">
        <v>842</v>
      </c>
      <c r="G432" s="41"/>
      <c r="H432" s="41"/>
      <c r="I432" s="244"/>
      <c r="J432" s="41"/>
      <c r="K432" s="41"/>
      <c r="L432" s="45"/>
      <c r="M432" s="245"/>
      <c r="N432" s="246"/>
      <c r="O432" s="92"/>
      <c r="P432" s="92"/>
      <c r="Q432" s="92"/>
      <c r="R432" s="92"/>
      <c r="S432" s="92"/>
      <c r="T432" s="93"/>
      <c r="U432" s="39"/>
      <c r="V432" s="39"/>
      <c r="W432" s="39"/>
      <c r="X432" s="39"/>
      <c r="Y432" s="39"/>
      <c r="Z432" s="39"/>
      <c r="AA432" s="39"/>
      <c r="AB432" s="39"/>
      <c r="AC432" s="39"/>
      <c r="AD432" s="39"/>
      <c r="AE432" s="39"/>
      <c r="AT432" s="18" t="s">
        <v>251</v>
      </c>
      <c r="AU432" s="18" t="s">
        <v>88</v>
      </c>
    </row>
    <row r="433" s="13" customFormat="1">
      <c r="A433" s="13"/>
      <c r="B433" s="249"/>
      <c r="C433" s="250"/>
      <c r="D433" s="242" t="s">
        <v>259</v>
      </c>
      <c r="E433" s="251" t="s">
        <v>1</v>
      </c>
      <c r="F433" s="252" t="s">
        <v>518</v>
      </c>
      <c r="G433" s="250"/>
      <c r="H433" s="253">
        <v>624.875</v>
      </c>
      <c r="I433" s="254"/>
      <c r="J433" s="250"/>
      <c r="K433" s="250"/>
      <c r="L433" s="255"/>
      <c r="M433" s="256"/>
      <c r="N433" s="257"/>
      <c r="O433" s="257"/>
      <c r="P433" s="257"/>
      <c r="Q433" s="257"/>
      <c r="R433" s="257"/>
      <c r="S433" s="257"/>
      <c r="T433" s="258"/>
      <c r="U433" s="13"/>
      <c r="V433" s="13"/>
      <c r="W433" s="13"/>
      <c r="X433" s="13"/>
      <c r="Y433" s="13"/>
      <c r="Z433" s="13"/>
      <c r="AA433" s="13"/>
      <c r="AB433" s="13"/>
      <c r="AC433" s="13"/>
      <c r="AD433" s="13"/>
      <c r="AE433" s="13"/>
      <c r="AT433" s="259" t="s">
        <v>259</v>
      </c>
      <c r="AU433" s="259" t="s">
        <v>88</v>
      </c>
      <c r="AV433" s="13" t="s">
        <v>88</v>
      </c>
      <c r="AW433" s="13" t="s">
        <v>36</v>
      </c>
      <c r="AX433" s="13" t="s">
        <v>80</v>
      </c>
      <c r="AY433" s="259" t="s">
        <v>241</v>
      </c>
    </row>
    <row r="434" s="14" customFormat="1">
      <c r="A434" s="14"/>
      <c r="B434" s="260"/>
      <c r="C434" s="261"/>
      <c r="D434" s="242" t="s">
        <v>259</v>
      </c>
      <c r="E434" s="262" t="s">
        <v>1</v>
      </c>
      <c r="F434" s="263" t="s">
        <v>261</v>
      </c>
      <c r="G434" s="261"/>
      <c r="H434" s="264">
        <v>624.875</v>
      </c>
      <c r="I434" s="265"/>
      <c r="J434" s="261"/>
      <c r="K434" s="261"/>
      <c r="L434" s="266"/>
      <c r="M434" s="267"/>
      <c r="N434" s="268"/>
      <c r="O434" s="268"/>
      <c r="P434" s="268"/>
      <c r="Q434" s="268"/>
      <c r="R434" s="268"/>
      <c r="S434" s="268"/>
      <c r="T434" s="269"/>
      <c r="U434" s="14"/>
      <c r="V434" s="14"/>
      <c r="W434" s="14"/>
      <c r="X434" s="14"/>
      <c r="Y434" s="14"/>
      <c r="Z434" s="14"/>
      <c r="AA434" s="14"/>
      <c r="AB434" s="14"/>
      <c r="AC434" s="14"/>
      <c r="AD434" s="14"/>
      <c r="AE434" s="14"/>
      <c r="AT434" s="270" t="s">
        <v>259</v>
      </c>
      <c r="AU434" s="270" t="s">
        <v>88</v>
      </c>
      <c r="AV434" s="14" t="s">
        <v>175</v>
      </c>
      <c r="AW434" s="14" t="s">
        <v>36</v>
      </c>
      <c r="AX434" s="14" t="s">
        <v>14</v>
      </c>
      <c r="AY434" s="270" t="s">
        <v>241</v>
      </c>
    </row>
    <row r="435" s="2" customFormat="1" ht="24.15" customHeight="1">
      <c r="A435" s="39"/>
      <c r="B435" s="40"/>
      <c r="C435" s="229" t="s">
        <v>843</v>
      </c>
      <c r="D435" s="229" t="s">
        <v>243</v>
      </c>
      <c r="E435" s="230" t="s">
        <v>844</v>
      </c>
      <c r="F435" s="231" t="s">
        <v>845</v>
      </c>
      <c r="G435" s="232" t="s">
        <v>246</v>
      </c>
      <c r="H435" s="233">
        <v>624.875</v>
      </c>
      <c r="I435" s="234"/>
      <c r="J435" s="235">
        <f>ROUND(I435*H435,2)</f>
        <v>0</v>
      </c>
      <c r="K435" s="231" t="s">
        <v>247</v>
      </c>
      <c r="L435" s="45"/>
      <c r="M435" s="236" t="s">
        <v>1</v>
      </c>
      <c r="N435" s="237" t="s">
        <v>45</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175</v>
      </c>
      <c r="AT435" s="240" t="s">
        <v>243</v>
      </c>
      <c r="AU435" s="240" t="s">
        <v>88</v>
      </c>
      <c r="AY435" s="18" t="s">
        <v>241</v>
      </c>
      <c r="BE435" s="241">
        <f>IF(N435="základní",J435,0)</f>
        <v>0</v>
      </c>
      <c r="BF435" s="241">
        <f>IF(N435="snížená",J435,0)</f>
        <v>0</v>
      </c>
      <c r="BG435" s="241">
        <f>IF(N435="zákl. přenesená",J435,0)</f>
        <v>0</v>
      </c>
      <c r="BH435" s="241">
        <f>IF(N435="sníž. přenesená",J435,0)</f>
        <v>0</v>
      </c>
      <c r="BI435" s="241">
        <f>IF(N435="nulová",J435,0)</f>
        <v>0</v>
      </c>
      <c r="BJ435" s="18" t="s">
        <v>14</v>
      </c>
      <c r="BK435" s="241">
        <f>ROUND(I435*H435,2)</f>
        <v>0</v>
      </c>
      <c r="BL435" s="18" t="s">
        <v>175</v>
      </c>
      <c r="BM435" s="240" t="s">
        <v>846</v>
      </c>
    </row>
    <row r="436" s="2" customFormat="1">
      <c r="A436" s="39"/>
      <c r="B436" s="40"/>
      <c r="C436" s="41"/>
      <c r="D436" s="242" t="s">
        <v>249</v>
      </c>
      <c r="E436" s="41"/>
      <c r="F436" s="243" t="s">
        <v>847</v>
      </c>
      <c r="G436" s="41"/>
      <c r="H436" s="41"/>
      <c r="I436" s="244"/>
      <c r="J436" s="41"/>
      <c r="K436" s="41"/>
      <c r="L436" s="45"/>
      <c r="M436" s="245"/>
      <c r="N436" s="246"/>
      <c r="O436" s="92"/>
      <c r="P436" s="92"/>
      <c r="Q436" s="92"/>
      <c r="R436" s="92"/>
      <c r="S436" s="92"/>
      <c r="T436" s="93"/>
      <c r="U436" s="39"/>
      <c r="V436" s="39"/>
      <c r="W436" s="39"/>
      <c r="X436" s="39"/>
      <c r="Y436" s="39"/>
      <c r="Z436" s="39"/>
      <c r="AA436" s="39"/>
      <c r="AB436" s="39"/>
      <c r="AC436" s="39"/>
      <c r="AD436" s="39"/>
      <c r="AE436" s="39"/>
      <c r="AT436" s="18" t="s">
        <v>249</v>
      </c>
      <c r="AU436" s="18" t="s">
        <v>88</v>
      </c>
    </row>
    <row r="437" s="2" customFormat="1">
      <c r="A437" s="39"/>
      <c r="B437" s="40"/>
      <c r="C437" s="41"/>
      <c r="D437" s="247" t="s">
        <v>251</v>
      </c>
      <c r="E437" s="41"/>
      <c r="F437" s="248" t="s">
        <v>848</v>
      </c>
      <c r="G437" s="41"/>
      <c r="H437" s="41"/>
      <c r="I437" s="244"/>
      <c r="J437" s="41"/>
      <c r="K437" s="41"/>
      <c r="L437" s="45"/>
      <c r="M437" s="245"/>
      <c r="N437" s="246"/>
      <c r="O437" s="92"/>
      <c r="P437" s="92"/>
      <c r="Q437" s="92"/>
      <c r="R437" s="92"/>
      <c r="S437" s="92"/>
      <c r="T437" s="93"/>
      <c r="U437" s="39"/>
      <c r="V437" s="39"/>
      <c r="W437" s="39"/>
      <c r="X437" s="39"/>
      <c r="Y437" s="39"/>
      <c r="Z437" s="39"/>
      <c r="AA437" s="39"/>
      <c r="AB437" s="39"/>
      <c r="AC437" s="39"/>
      <c r="AD437" s="39"/>
      <c r="AE437" s="39"/>
      <c r="AT437" s="18" t="s">
        <v>251</v>
      </c>
      <c r="AU437" s="18" t="s">
        <v>88</v>
      </c>
    </row>
    <row r="438" s="13" customFormat="1">
      <c r="A438" s="13"/>
      <c r="B438" s="249"/>
      <c r="C438" s="250"/>
      <c r="D438" s="242" t="s">
        <v>259</v>
      </c>
      <c r="E438" s="251" t="s">
        <v>1</v>
      </c>
      <c r="F438" s="252" t="s">
        <v>518</v>
      </c>
      <c r="G438" s="250"/>
      <c r="H438" s="253">
        <v>624.875</v>
      </c>
      <c r="I438" s="254"/>
      <c r="J438" s="250"/>
      <c r="K438" s="250"/>
      <c r="L438" s="255"/>
      <c r="M438" s="256"/>
      <c r="N438" s="257"/>
      <c r="O438" s="257"/>
      <c r="P438" s="257"/>
      <c r="Q438" s="257"/>
      <c r="R438" s="257"/>
      <c r="S438" s="257"/>
      <c r="T438" s="258"/>
      <c r="U438" s="13"/>
      <c r="V438" s="13"/>
      <c r="W438" s="13"/>
      <c r="X438" s="13"/>
      <c r="Y438" s="13"/>
      <c r="Z438" s="13"/>
      <c r="AA438" s="13"/>
      <c r="AB438" s="13"/>
      <c r="AC438" s="13"/>
      <c r="AD438" s="13"/>
      <c r="AE438" s="13"/>
      <c r="AT438" s="259" t="s">
        <v>259</v>
      </c>
      <c r="AU438" s="259" t="s">
        <v>88</v>
      </c>
      <c r="AV438" s="13" t="s">
        <v>88</v>
      </c>
      <c r="AW438" s="13" t="s">
        <v>36</v>
      </c>
      <c r="AX438" s="13" t="s">
        <v>80</v>
      </c>
      <c r="AY438" s="259" t="s">
        <v>241</v>
      </c>
    </row>
    <row r="439" s="14" customFormat="1">
      <c r="A439" s="14"/>
      <c r="B439" s="260"/>
      <c r="C439" s="261"/>
      <c r="D439" s="242" t="s">
        <v>259</v>
      </c>
      <c r="E439" s="262" t="s">
        <v>1</v>
      </c>
      <c r="F439" s="263" t="s">
        <v>261</v>
      </c>
      <c r="G439" s="261"/>
      <c r="H439" s="264">
        <v>624.875</v>
      </c>
      <c r="I439" s="265"/>
      <c r="J439" s="261"/>
      <c r="K439" s="261"/>
      <c r="L439" s="266"/>
      <c r="M439" s="267"/>
      <c r="N439" s="268"/>
      <c r="O439" s="268"/>
      <c r="P439" s="268"/>
      <c r="Q439" s="268"/>
      <c r="R439" s="268"/>
      <c r="S439" s="268"/>
      <c r="T439" s="269"/>
      <c r="U439" s="14"/>
      <c r="V439" s="14"/>
      <c r="W439" s="14"/>
      <c r="X439" s="14"/>
      <c r="Y439" s="14"/>
      <c r="Z439" s="14"/>
      <c r="AA439" s="14"/>
      <c r="AB439" s="14"/>
      <c r="AC439" s="14"/>
      <c r="AD439" s="14"/>
      <c r="AE439" s="14"/>
      <c r="AT439" s="270" t="s">
        <v>259</v>
      </c>
      <c r="AU439" s="270" t="s">
        <v>88</v>
      </c>
      <c r="AV439" s="14" t="s">
        <v>175</v>
      </c>
      <c r="AW439" s="14" t="s">
        <v>36</v>
      </c>
      <c r="AX439" s="14" t="s">
        <v>14</v>
      </c>
      <c r="AY439" s="270" t="s">
        <v>241</v>
      </c>
    </row>
    <row r="440" s="12" customFormat="1" ht="22.8" customHeight="1">
      <c r="A440" s="12"/>
      <c r="B440" s="213"/>
      <c r="C440" s="214"/>
      <c r="D440" s="215" t="s">
        <v>79</v>
      </c>
      <c r="E440" s="227" t="s">
        <v>175</v>
      </c>
      <c r="F440" s="227" t="s">
        <v>267</v>
      </c>
      <c r="G440" s="214"/>
      <c r="H440" s="214"/>
      <c r="I440" s="217"/>
      <c r="J440" s="228">
        <f>BK440</f>
        <v>0</v>
      </c>
      <c r="K440" s="214"/>
      <c r="L440" s="219"/>
      <c r="M440" s="220"/>
      <c r="N440" s="221"/>
      <c r="O440" s="221"/>
      <c r="P440" s="222">
        <f>SUM(P441:P455)</f>
        <v>0</v>
      </c>
      <c r="Q440" s="221"/>
      <c r="R440" s="222">
        <f>SUM(R441:R455)</f>
        <v>52.804879199999995</v>
      </c>
      <c r="S440" s="221"/>
      <c r="T440" s="223">
        <f>SUM(T441:T455)</f>
        <v>0</v>
      </c>
      <c r="U440" s="12"/>
      <c r="V440" s="12"/>
      <c r="W440" s="12"/>
      <c r="X440" s="12"/>
      <c r="Y440" s="12"/>
      <c r="Z440" s="12"/>
      <c r="AA440" s="12"/>
      <c r="AB440" s="12"/>
      <c r="AC440" s="12"/>
      <c r="AD440" s="12"/>
      <c r="AE440" s="12"/>
      <c r="AR440" s="224" t="s">
        <v>14</v>
      </c>
      <c r="AT440" s="225" t="s">
        <v>79</v>
      </c>
      <c r="AU440" s="225" t="s">
        <v>14</v>
      </c>
      <c r="AY440" s="224" t="s">
        <v>241</v>
      </c>
      <c r="BK440" s="226">
        <f>SUM(BK441:BK455)</f>
        <v>0</v>
      </c>
    </row>
    <row r="441" s="2" customFormat="1" ht="16.5" customHeight="1">
      <c r="A441" s="39"/>
      <c r="B441" s="40"/>
      <c r="C441" s="229" t="s">
        <v>849</v>
      </c>
      <c r="D441" s="229" t="s">
        <v>243</v>
      </c>
      <c r="E441" s="230" t="s">
        <v>850</v>
      </c>
      <c r="F441" s="231" t="s">
        <v>851</v>
      </c>
      <c r="G441" s="232" t="s">
        <v>255</v>
      </c>
      <c r="H441" s="233">
        <v>203.55000000000001</v>
      </c>
      <c r="I441" s="234"/>
      <c r="J441" s="235">
        <f>ROUND(I441*H441,2)</f>
        <v>0</v>
      </c>
      <c r="K441" s="231" t="s">
        <v>247</v>
      </c>
      <c r="L441" s="45"/>
      <c r="M441" s="236" t="s">
        <v>1</v>
      </c>
      <c r="N441" s="237" t="s">
        <v>45</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175</v>
      </c>
      <c r="AT441" s="240" t="s">
        <v>243</v>
      </c>
      <c r="AU441" s="240" t="s">
        <v>88</v>
      </c>
      <c r="AY441" s="18" t="s">
        <v>241</v>
      </c>
      <c r="BE441" s="241">
        <f>IF(N441="základní",J441,0)</f>
        <v>0</v>
      </c>
      <c r="BF441" s="241">
        <f>IF(N441="snížená",J441,0)</f>
        <v>0</v>
      </c>
      <c r="BG441" s="241">
        <f>IF(N441="zákl. přenesená",J441,0)</f>
        <v>0</v>
      </c>
      <c r="BH441" s="241">
        <f>IF(N441="sníž. přenesená",J441,0)</f>
        <v>0</v>
      </c>
      <c r="BI441" s="241">
        <f>IF(N441="nulová",J441,0)</f>
        <v>0</v>
      </c>
      <c r="BJ441" s="18" t="s">
        <v>14</v>
      </c>
      <c r="BK441" s="241">
        <f>ROUND(I441*H441,2)</f>
        <v>0</v>
      </c>
      <c r="BL441" s="18" t="s">
        <v>175</v>
      </c>
      <c r="BM441" s="240" t="s">
        <v>852</v>
      </c>
    </row>
    <row r="442" s="2" customFormat="1">
      <c r="A442" s="39"/>
      <c r="B442" s="40"/>
      <c r="C442" s="41"/>
      <c r="D442" s="242" t="s">
        <v>249</v>
      </c>
      <c r="E442" s="41"/>
      <c r="F442" s="243" t="s">
        <v>853</v>
      </c>
      <c r="G442" s="41"/>
      <c r="H442" s="41"/>
      <c r="I442" s="244"/>
      <c r="J442" s="41"/>
      <c r="K442" s="41"/>
      <c r="L442" s="45"/>
      <c r="M442" s="245"/>
      <c r="N442" s="246"/>
      <c r="O442" s="92"/>
      <c r="P442" s="92"/>
      <c r="Q442" s="92"/>
      <c r="R442" s="92"/>
      <c r="S442" s="92"/>
      <c r="T442" s="93"/>
      <c r="U442" s="39"/>
      <c r="V442" s="39"/>
      <c r="W442" s="39"/>
      <c r="X442" s="39"/>
      <c r="Y442" s="39"/>
      <c r="Z442" s="39"/>
      <c r="AA442" s="39"/>
      <c r="AB442" s="39"/>
      <c r="AC442" s="39"/>
      <c r="AD442" s="39"/>
      <c r="AE442" s="39"/>
      <c r="AT442" s="18" t="s">
        <v>249</v>
      </c>
      <c r="AU442" s="18" t="s">
        <v>88</v>
      </c>
    </row>
    <row r="443" s="2" customFormat="1">
      <c r="A443" s="39"/>
      <c r="B443" s="40"/>
      <c r="C443" s="41"/>
      <c r="D443" s="247" t="s">
        <v>251</v>
      </c>
      <c r="E443" s="41"/>
      <c r="F443" s="248" t="s">
        <v>854</v>
      </c>
      <c r="G443" s="41"/>
      <c r="H443" s="41"/>
      <c r="I443" s="244"/>
      <c r="J443" s="41"/>
      <c r="K443" s="41"/>
      <c r="L443" s="45"/>
      <c r="M443" s="245"/>
      <c r="N443" s="246"/>
      <c r="O443" s="92"/>
      <c r="P443" s="92"/>
      <c r="Q443" s="92"/>
      <c r="R443" s="92"/>
      <c r="S443" s="92"/>
      <c r="T443" s="93"/>
      <c r="U443" s="39"/>
      <c r="V443" s="39"/>
      <c r="W443" s="39"/>
      <c r="X443" s="39"/>
      <c r="Y443" s="39"/>
      <c r="Z443" s="39"/>
      <c r="AA443" s="39"/>
      <c r="AB443" s="39"/>
      <c r="AC443" s="39"/>
      <c r="AD443" s="39"/>
      <c r="AE443" s="39"/>
      <c r="AT443" s="18" t="s">
        <v>251</v>
      </c>
      <c r="AU443" s="18" t="s">
        <v>88</v>
      </c>
    </row>
    <row r="444" s="13" customFormat="1">
      <c r="A444" s="13"/>
      <c r="B444" s="249"/>
      <c r="C444" s="250"/>
      <c r="D444" s="242" t="s">
        <v>259</v>
      </c>
      <c r="E444" s="251" t="s">
        <v>1</v>
      </c>
      <c r="F444" s="252" t="s">
        <v>855</v>
      </c>
      <c r="G444" s="250"/>
      <c r="H444" s="253">
        <v>203.55000000000001</v>
      </c>
      <c r="I444" s="254"/>
      <c r="J444" s="250"/>
      <c r="K444" s="250"/>
      <c r="L444" s="255"/>
      <c r="M444" s="256"/>
      <c r="N444" s="257"/>
      <c r="O444" s="257"/>
      <c r="P444" s="257"/>
      <c r="Q444" s="257"/>
      <c r="R444" s="257"/>
      <c r="S444" s="257"/>
      <c r="T444" s="258"/>
      <c r="U444" s="13"/>
      <c r="V444" s="13"/>
      <c r="W444" s="13"/>
      <c r="X444" s="13"/>
      <c r="Y444" s="13"/>
      <c r="Z444" s="13"/>
      <c r="AA444" s="13"/>
      <c r="AB444" s="13"/>
      <c r="AC444" s="13"/>
      <c r="AD444" s="13"/>
      <c r="AE444" s="13"/>
      <c r="AT444" s="259" t="s">
        <v>259</v>
      </c>
      <c r="AU444" s="259" t="s">
        <v>88</v>
      </c>
      <c r="AV444" s="13" t="s">
        <v>88</v>
      </c>
      <c r="AW444" s="13" t="s">
        <v>36</v>
      </c>
      <c r="AX444" s="13" t="s">
        <v>80</v>
      </c>
      <c r="AY444" s="259" t="s">
        <v>241</v>
      </c>
    </row>
    <row r="445" s="14" customFormat="1">
      <c r="A445" s="14"/>
      <c r="B445" s="260"/>
      <c r="C445" s="261"/>
      <c r="D445" s="242" t="s">
        <v>259</v>
      </c>
      <c r="E445" s="262" t="s">
        <v>452</v>
      </c>
      <c r="F445" s="263" t="s">
        <v>261</v>
      </c>
      <c r="G445" s="261"/>
      <c r="H445" s="264">
        <v>203.55000000000001</v>
      </c>
      <c r="I445" s="265"/>
      <c r="J445" s="261"/>
      <c r="K445" s="261"/>
      <c r="L445" s="266"/>
      <c r="M445" s="267"/>
      <c r="N445" s="268"/>
      <c r="O445" s="268"/>
      <c r="P445" s="268"/>
      <c r="Q445" s="268"/>
      <c r="R445" s="268"/>
      <c r="S445" s="268"/>
      <c r="T445" s="269"/>
      <c r="U445" s="14"/>
      <c r="V445" s="14"/>
      <c r="W445" s="14"/>
      <c r="X445" s="14"/>
      <c r="Y445" s="14"/>
      <c r="Z445" s="14"/>
      <c r="AA445" s="14"/>
      <c r="AB445" s="14"/>
      <c r="AC445" s="14"/>
      <c r="AD445" s="14"/>
      <c r="AE445" s="14"/>
      <c r="AT445" s="270" t="s">
        <v>259</v>
      </c>
      <c r="AU445" s="270" t="s">
        <v>88</v>
      </c>
      <c r="AV445" s="14" t="s">
        <v>175</v>
      </c>
      <c r="AW445" s="14" t="s">
        <v>36</v>
      </c>
      <c r="AX445" s="14" t="s">
        <v>14</v>
      </c>
      <c r="AY445" s="270" t="s">
        <v>241</v>
      </c>
    </row>
    <row r="446" s="2" customFormat="1" ht="24.15" customHeight="1">
      <c r="A446" s="39"/>
      <c r="B446" s="40"/>
      <c r="C446" s="229" t="s">
        <v>856</v>
      </c>
      <c r="D446" s="229" t="s">
        <v>243</v>
      </c>
      <c r="E446" s="230" t="s">
        <v>857</v>
      </c>
      <c r="F446" s="231" t="s">
        <v>858</v>
      </c>
      <c r="G446" s="232" t="s">
        <v>255</v>
      </c>
      <c r="H446" s="233">
        <v>26.359999999999999</v>
      </c>
      <c r="I446" s="234"/>
      <c r="J446" s="235">
        <f>ROUND(I446*H446,2)</f>
        <v>0</v>
      </c>
      <c r="K446" s="231" t="s">
        <v>247</v>
      </c>
      <c r="L446" s="45"/>
      <c r="M446" s="236" t="s">
        <v>1</v>
      </c>
      <c r="N446" s="237" t="s">
        <v>45</v>
      </c>
      <c r="O446" s="92"/>
      <c r="P446" s="238">
        <f>O446*H446</f>
        <v>0</v>
      </c>
      <c r="Q446" s="238">
        <v>2.0032199999999998</v>
      </c>
      <c r="R446" s="238">
        <f>Q446*H446</f>
        <v>52.804879199999995</v>
      </c>
      <c r="S446" s="238">
        <v>0</v>
      </c>
      <c r="T446" s="239">
        <f>S446*H446</f>
        <v>0</v>
      </c>
      <c r="U446" s="39"/>
      <c r="V446" s="39"/>
      <c r="W446" s="39"/>
      <c r="X446" s="39"/>
      <c r="Y446" s="39"/>
      <c r="Z446" s="39"/>
      <c r="AA446" s="39"/>
      <c r="AB446" s="39"/>
      <c r="AC446" s="39"/>
      <c r="AD446" s="39"/>
      <c r="AE446" s="39"/>
      <c r="AR446" s="240" t="s">
        <v>175</v>
      </c>
      <c r="AT446" s="240" t="s">
        <v>243</v>
      </c>
      <c r="AU446" s="240" t="s">
        <v>88</v>
      </c>
      <c r="AY446" s="18" t="s">
        <v>241</v>
      </c>
      <c r="BE446" s="241">
        <f>IF(N446="základní",J446,0)</f>
        <v>0</v>
      </c>
      <c r="BF446" s="241">
        <f>IF(N446="snížená",J446,0)</f>
        <v>0</v>
      </c>
      <c r="BG446" s="241">
        <f>IF(N446="zákl. přenesená",J446,0)</f>
        <v>0</v>
      </c>
      <c r="BH446" s="241">
        <f>IF(N446="sníž. přenesená",J446,0)</f>
        <v>0</v>
      </c>
      <c r="BI446" s="241">
        <f>IF(N446="nulová",J446,0)</f>
        <v>0</v>
      </c>
      <c r="BJ446" s="18" t="s">
        <v>14</v>
      </c>
      <c r="BK446" s="241">
        <f>ROUND(I446*H446,2)</f>
        <v>0</v>
      </c>
      <c r="BL446" s="18" t="s">
        <v>175</v>
      </c>
      <c r="BM446" s="240" t="s">
        <v>859</v>
      </c>
    </row>
    <row r="447" s="2" customFormat="1">
      <c r="A447" s="39"/>
      <c r="B447" s="40"/>
      <c r="C447" s="41"/>
      <c r="D447" s="242" t="s">
        <v>249</v>
      </c>
      <c r="E447" s="41"/>
      <c r="F447" s="243" t="s">
        <v>860</v>
      </c>
      <c r="G447" s="41"/>
      <c r="H447" s="41"/>
      <c r="I447" s="244"/>
      <c r="J447" s="41"/>
      <c r="K447" s="41"/>
      <c r="L447" s="45"/>
      <c r="M447" s="245"/>
      <c r="N447" s="246"/>
      <c r="O447" s="92"/>
      <c r="P447" s="92"/>
      <c r="Q447" s="92"/>
      <c r="R447" s="92"/>
      <c r="S447" s="92"/>
      <c r="T447" s="93"/>
      <c r="U447" s="39"/>
      <c r="V447" s="39"/>
      <c r="W447" s="39"/>
      <c r="X447" s="39"/>
      <c r="Y447" s="39"/>
      <c r="Z447" s="39"/>
      <c r="AA447" s="39"/>
      <c r="AB447" s="39"/>
      <c r="AC447" s="39"/>
      <c r="AD447" s="39"/>
      <c r="AE447" s="39"/>
      <c r="AT447" s="18" t="s">
        <v>249</v>
      </c>
      <c r="AU447" s="18" t="s">
        <v>88</v>
      </c>
    </row>
    <row r="448" s="2" customFormat="1">
      <c r="A448" s="39"/>
      <c r="B448" s="40"/>
      <c r="C448" s="41"/>
      <c r="D448" s="247" t="s">
        <v>251</v>
      </c>
      <c r="E448" s="41"/>
      <c r="F448" s="248" t="s">
        <v>861</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251</v>
      </c>
      <c r="AU448" s="18" t="s">
        <v>88</v>
      </c>
    </row>
    <row r="449" s="15" customFormat="1">
      <c r="A449" s="15"/>
      <c r="B449" s="271"/>
      <c r="C449" s="272"/>
      <c r="D449" s="242" t="s">
        <v>259</v>
      </c>
      <c r="E449" s="273" t="s">
        <v>1</v>
      </c>
      <c r="F449" s="274" t="s">
        <v>603</v>
      </c>
      <c r="G449" s="272"/>
      <c r="H449" s="273" t="s">
        <v>1</v>
      </c>
      <c r="I449" s="275"/>
      <c r="J449" s="272"/>
      <c r="K449" s="272"/>
      <c r="L449" s="276"/>
      <c r="M449" s="277"/>
      <c r="N449" s="278"/>
      <c r="O449" s="278"/>
      <c r="P449" s="278"/>
      <c r="Q449" s="278"/>
      <c r="R449" s="278"/>
      <c r="S449" s="278"/>
      <c r="T449" s="279"/>
      <c r="U449" s="15"/>
      <c r="V449" s="15"/>
      <c r="W449" s="15"/>
      <c r="X449" s="15"/>
      <c r="Y449" s="15"/>
      <c r="Z449" s="15"/>
      <c r="AA449" s="15"/>
      <c r="AB449" s="15"/>
      <c r="AC449" s="15"/>
      <c r="AD449" s="15"/>
      <c r="AE449" s="15"/>
      <c r="AT449" s="280" t="s">
        <v>259</v>
      </c>
      <c r="AU449" s="280" t="s">
        <v>88</v>
      </c>
      <c r="AV449" s="15" t="s">
        <v>14</v>
      </c>
      <c r="AW449" s="15" t="s">
        <v>36</v>
      </c>
      <c r="AX449" s="15" t="s">
        <v>80</v>
      </c>
      <c r="AY449" s="280" t="s">
        <v>241</v>
      </c>
    </row>
    <row r="450" s="13" customFormat="1">
      <c r="A450" s="13"/>
      <c r="B450" s="249"/>
      <c r="C450" s="250"/>
      <c r="D450" s="242" t="s">
        <v>259</v>
      </c>
      <c r="E450" s="251" t="s">
        <v>1</v>
      </c>
      <c r="F450" s="252" t="s">
        <v>862</v>
      </c>
      <c r="G450" s="250"/>
      <c r="H450" s="253">
        <v>6.2999999999999998</v>
      </c>
      <c r="I450" s="254"/>
      <c r="J450" s="250"/>
      <c r="K450" s="250"/>
      <c r="L450" s="255"/>
      <c r="M450" s="256"/>
      <c r="N450" s="257"/>
      <c r="O450" s="257"/>
      <c r="P450" s="257"/>
      <c r="Q450" s="257"/>
      <c r="R450" s="257"/>
      <c r="S450" s="257"/>
      <c r="T450" s="258"/>
      <c r="U450" s="13"/>
      <c r="V450" s="13"/>
      <c r="W450" s="13"/>
      <c r="X450" s="13"/>
      <c r="Y450" s="13"/>
      <c r="Z450" s="13"/>
      <c r="AA450" s="13"/>
      <c r="AB450" s="13"/>
      <c r="AC450" s="13"/>
      <c r="AD450" s="13"/>
      <c r="AE450" s="13"/>
      <c r="AT450" s="259" t="s">
        <v>259</v>
      </c>
      <c r="AU450" s="259" t="s">
        <v>88</v>
      </c>
      <c r="AV450" s="13" t="s">
        <v>88</v>
      </c>
      <c r="AW450" s="13" t="s">
        <v>36</v>
      </c>
      <c r="AX450" s="13" t="s">
        <v>80</v>
      </c>
      <c r="AY450" s="259" t="s">
        <v>241</v>
      </c>
    </row>
    <row r="451" s="15" customFormat="1">
      <c r="A451" s="15"/>
      <c r="B451" s="271"/>
      <c r="C451" s="272"/>
      <c r="D451" s="242" t="s">
        <v>259</v>
      </c>
      <c r="E451" s="273" t="s">
        <v>1</v>
      </c>
      <c r="F451" s="274" t="s">
        <v>605</v>
      </c>
      <c r="G451" s="272"/>
      <c r="H451" s="273" t="s">
        <v>1</v>
      </c>
      <c r="I451" s="275"/>
      <c r="J451" s="272"/>
      <c r="K451" s="272"/>
      <c r="L451" s="276"/>
      <c r="M451" s="277"/>
      <c r="N451" s="278"/>
      <c r="O451" s="278"/>
      <c r="P451" s="278"/>
      <c r="Q451" s="278"/>
      <c r="R451" s="278"/>
      <c r="S451" s="278"/>
      <c r="T451" s="279"/>
      <c r="U451" s="15"/>
      <c r="V451" s="15"/>
      <c r="W451" s="15"/>
      <c r="X451" s="15"/>
      <c r="Y451" s="15"/>
      <c r="Z451" s="15"/>
      <c r="AA451" s="15"/>
      <c r="AB451" s="15"/>
      <c r="AC451" s="15"/>
      <c r="AD451" s="15"/>
      <c r="AE451" s="15"/>
      <c r="AT451" s="280" t="s">
        <v>259</v>
      </c>
      <c r="AU451" s="280" t="s">
        <v>88</v>
      </c>
      <c r="AV451" s="15" t="s">
        <v>14</v>
      </c>
      <c r="AW451" s="15" t="s">
        <v>36</v>
      </c>
      <c r="AX451" s="15" t="s">
        <v>80</v>
      </c>
      <c r="AY451" s="280" t="s">
        <v>241</v>
      </c>
    </row>
    <row r="452" s="13" customFormat="1">
      <c r="A452" s="13"/>
      <c r="B452" s="249"/>
      <c r="C452" s="250"/>
      <c r="D452" s="242" t="s">
        <v>259</v>
      </c>
      <c r="E452" s="251" t="s">
        <v>1</v>
      </c>
      <c r="F452" s="252" t="s">
        <v>863</v>
      </c>
      <c r="G452" s="250"/>
      <c r="H452" s="253">
        <v>8.5999999999999996</v>
      </c>
      <c r="I452" s="254"/>
      <c r="J452" s="250"/>
      <c r="K452" s="250"/>
      <c r="L452" s="255"/>
      <c r="M452" s="256"/>
      <c r="N452" s="257"/>
      <c r="O452" s="257"/>
      <c r="P452" s="257"/>
      <c r="Q452" s="257"/>
      <c r="R452" s="257"/>
      <c r="S452" s="257"/>
      <c r="T452" s="258"/>
      <c r="U452" s="13"/>
      <c r="V452" s="13"/>
      <c r="W452" s="13"/>
      <c r="X452" s="13"/>
      <c r="Y452" s="13"/>
      <c r="Z452" s="13"/>
      <c r="AA452" s="13"/>
      <c r="AB452" s="13"/>
      <c r="AC452" s="13"/>
      <c r="AD452" s="13"/>
      <c r="AE452" s="13"/>
      <c r="AT452" s="259" t="s">
        <v>259</v>
      </c>
      <c r="AU452" s="259" t="s">
        <v>88</v>
      </c>
      <c r="AV452" s="13" t="s">
        <v>88</v>
      </c>
      <c r="AW452" s="13" t="s">
        <v>36</v>
      </c>
      <c r="AX452" s="13" t="s">
        <v>80</v>
      </c>
      <c r="AY452" s="259" t="s">
        <v>241</v>
      </c>
    </row>
    <row r="453" s="15" customFormat="1">
      <c r="A453" s="15"/>
      <c r="B453" s="271"/>
      <c r="C453" s="272"/>
      <c r="D453" s="242" t="s">
        <v>259</v>
      </c>
      <c r="E453" s="273" t="s">
        <v>1</v>
      </c>
      <c r="F453" s="274" t="s">
        <v>607</v>
      </c>
      <c r="G453" s="272"/>
      <c r="H453" s="273" t="s">
        <v>1</v>
      </c>
      <c r="I453" s="275"/>
      <c r="J453" s="272"/>
      <c r="K453" s="272"/>
      <c r="L453" s="276"/>
      <c r="M453" s="277"/>
      <c r="N453" s="278"/>
      <c r="O453" s="278"/>
      <c r="P453" s="278"/>
      <c r="Q453" s="278"/>
      <c r="R453" s="278"/>
      <c r="S453" s="278"/>
      <c r="T453" s="279"/>
      <c r="U453" s="15"/>
      <c r="V453" s="15"/>
      <c r="W453" s="15"/>
      <c r="X453" s="15"/>
      <c r="Y453" s="15"/>
      <c r="Z453" s="15"/>
      <c r="AA453" s="15"/>
      <c r="AB453" s="15"/>
      <c r="AC453" s="15"/>
      <c r="AD453" s="15"/>
      <c r="AE453" s="15"/>
      <c r="AT453" s="280" t="s">
        <v>259</v>
      </c>
      <c r="AU453" s="280" t="s">
        <v>88</v>
      </c>
      <c r="AV453" s="15" t="s">
        <v>14</v>
      </c>
      <c r="AW453" s="15" t="s">
        <v>36</v>
      </c>
      <c r="AX453" s="15" t="s">
        <v>80</v>
      </c>
      <c r="AY453" s="280" t="s">
        <v>241</v>
      </c>
    </row>
    <row r="454" s="13" customFormat="1">
      <c r="A454" s="13"/>
      <c r="B454" s="249"/>
      <c r="C454" s="250"/>
      <c r="D454" s="242" t="s">
        <v>259</v>
      </c>
      <c r="E454" s="251" t="s">
        <v>1</v>
      </c>
      <c r="F454" s="252" t="s">
        <v>864</v>
      </c>
      <c r="G454" s="250"/>
      <c r="H454" s="253">
        <v>11.460000000000001</v>
      </c>
      <c r="I454" s="254"/>
      <c r="J454" s="250"/>
      <c r="K454" s="250"/>
      <c r="L454" s="255"/>
      <c r="M454" s="256"/>
      <c r="N454" s="257"/>
      <c r="O454" s="257"/>
      <c r="P454" s="257"/>
      <c r="Q454" s="257"/>
      <c r="R454" s="257"/>
      <c r="S454" s="257"/>
      <c r="T454" s="258"/>
      <c r="U454" s="13"/>
      <c r="V454" s="13"/>
      <c r="W454" s="13"/>
      <c r="X454" s="13"/>
      <c r="Y454" s="13"/>
      <c r="Z454" s="13"/>
      <c r="AA454" s="13"/>
      <c r="AB454" s="13"/>
      <c r="AC454" s="13"/>
      <c r="AD454" s="13"/>
      <c r="AE454" s="13"/>
      <c r="AT454" s="259" t="s">
        <v>259</v>
      </c>
      <c r="AU454" s="259" t="s">
        <v>88</v>
      </c>
      <c r="AV454" s="13" t="s">
        <v>88</v>
      </c>
      <c r="AW454" s="13" t="s">
        <v>36</v>
      </c>
      <c r="AX454" s="13" t="s">
        <v>80</v>
      </c>
      <c r="AY454" s="259" t="s">
        <v>241</v>
      </c>
    </row>
    <row r="455" s="14" customFormat="1">
      <c r="A455" s="14"/>
      <c r="B455" s="260"/>
      <c r="C455" s="261"/>
      <c r="D455" s="242" t="s">
        <v>259</v>
      </c>
      <c r="E455" s="262" t="s">
        <v>1</v>
      </c>
      <c r="F455" s="263" t="s">
        <v>261</v>
      </c>
      <c r="G455" s="261"/>
      <c r="H455" s="264">
        <v>26.359999999999999</v>
      </c>
      <c r="I455" s="265"/>
      <c r="J455" s="261"/>
      <c r="K455" s="261"/>
      <c r="L455" s="266"/>
      <c r="M455" s="267"/>
      <c r="N455" s="268"/>
      <c r="O455" s="268"/>
      <c r="P455" s="268"/>
      <c r="Q455" s="268"/>
      <c r="R455" s="268"/>
      <c r="S455" s="268"/>
      <c r="T455" s="269"/>
      <c r="U455" s="14"/>
      <c r="V455" s="14"/>
      <c r="W455" s="14"/>
      <c r="X455" s="14"/>
      <c r="Y455" s="14"/>
      <c r="Z455" s="14"/>
      <c r="AA455" s="14"/>
      <c r="AB455" s="14"/>
      <c r="AC455" s="14"/>
      <c r="AD455" s="14"/>
      <c r="AE455" s="14"/>
      <c r="AT455" s="270" t="s">
        <v>259</v>
      </c>
      <c r="AU455" s="270" t="s">
        <v>88</v>
      </c>
      <c r="AV455" s="14" t="s">
        <v>175</v>
      </c>
      <c r="AW455" s="14" t="s">
        <v>36</v>
      </c>
      <c r="AX455" s="14" t="s">
        <v>14</v>
      </c>
      <c r="AY455" s="270" t="s">
        <v>241</v>
      </c>
    </row>
    <row r="456" s="12" customFormat="1" ht="22.8" customHeight="1">
      <c r="A456" s="12"/>
      <c r="B456" s="213"/>
      <c r="C456" s="214"/>
      <c r="D456" s="215" t="s">
        <v>79</v>
      </c>
      <c r="E456" s="227" t="s">
        <v>274</v>
      </c>
      <c r="F456" s="227" t="s">
        <v>865</v>
      </c>
      <c r="G456" s="214"/>
      <c r="H456" s="214"/>
      <c r="I456" s="217"/>
      <c r="J456" s="228">
        <f>BK456</f>
        <v>0</v>
      </c>
      <c r="K456" s="214"/>
      <c r="L456" s="219"/>
      <c r="M456" s="220"/>
      <c r="N456" s="221"/>
      <c r="O456" s="221"/>
      <c r="P456" s="222">
        <f>SUM(P457:P484)</f>
        <v>0</v>
      </c>
      <c r="Q456" s="221"/>
      <c r="R456" s="222">
        <f>SUM(R457:R484)</f>
        <v>0</v>
      </c>
      <c r="S456" s="221"/>
      <c r="T456" s="223">
        <f>SUM(T457:T484)</f>
        <v>0</v>
      </c>
      <c r="U456" s="12"/>
      <c r="V456" s="12"/>
      <c r="W456" s="12"/>
      <c r="X456" s="12"/>
      <c r="Y456" s="12"/>
      <c r="Z456" s="12"/>
      <c r="AA456" s="12"/>
      <c r="AB456" s="12"/>
      <c r="AC456" s="12"/>
      <c r="AD456" s="12"/>
      <c r="AE456" s="12"/>
      <c r="AR456" s="224" t="s">
        <v>14</v>
      </c>
      <c r="AT456" s="225" t="s">
        <v>79</v>
      </c>
      <c r="AU456" s="225" t="s">
        <v>14</v>
      </c>
      <c r="AY456" s="224" t="s">
        <v>241</v>
      </c>
      <c r="BK456" s="226">
        <f>SUM(BK457:BK484)</f>
        <v>0</v>
      </c>
    </row>
    <row r="457" s="2" customFormat="1" ht="16.5" customHeight="1">
      <c r="A457" s="39"/>
      <c r="B457" s="40"/>
      <c r="C457" s="229" t="s">
        <v>866</v>
      </c>
      <c r="D457" s="229" t="s">
        <v>243</v>
      </c>
      <c r="E457" s="230" t="s">
        <v>867</v>
      </c>
      <c r="F457" s="231" t="s">
        <v>868</v>
      </c>
      <c r="G457" s="232" t="s">
        <v>246</v>
      </c>
      <c r="H457" s="233">
        <v>460.65499999999997</v>
      </c>
      <c r="I457" s="234"/>
      <c r="J457" s="235">
        <f>ROUND(I457*H457,2)</f>
        <v>0</v>
      </c>
      <c r="K457" s="231" t="s">
        <v>247</v>
      </c>
      <c r="L457" s="45"/>
      <c r="M457" s="236" t="s">
        <v>1</v>
      </c>
      <c r="N457" s="237" t="s">
        <v>45</v>
      </c>
      <c r="O457" s="92"/>
      <c r="P457" s="238">
        <f>O457*H457</f>
        <v>0</v>
      </c>
      <c r="Q457" s="238">
        <v>0</v>
      </c>
      <c r="R457" s="238">
        <f>Q457*H457</f>
        <v>0</v>
      </c>
      <c r="S457" s="238">
        <v>0</v>
      </c>
      <c r="T457" s="239">
        <f>S457*H457</f>
        <v>0</v>
      </c>
      <c r="U457" s="39"/>
      <c r="V457" s="39"/>
      <c r="W457" s="39"/>
      <c r="X457" s="39"/>
      <c r="Y457" s="39"/>
      <c r="Z457" s="39"/>
      <c r="AA457" s="39"/>
      <c r="AB457" s="39"/>
      <c r="AC457" s="39"/>
      <c r="AD457" s="39"/>
      <c r="AE457" s="39"/>
      <c r="AR457" s="240" t="s">
        <v>175</v>
      </c>
      <c r="AT457" s="240" t="s">
        <v>243</v>
      </c>
      <c r="AU457" s="240" t="s">
        <v>88</v>
      </c>
      <c r="AY457" s="18" t="s">
        <v>241</v>
      </c>
      <c r="BE457" s="241">
        <f>IF(N457="základní",J457,0)</f>
        <v>0</v>
      </c>
      <c r="BF457" s="241">
        <f>IF(N457="snížená",J457,0)</f>
        <v>0</v>
      </c>
      <c r="BG457" s="241">
        <f>IF(N457="zákl. přenesená",J457,0)</f>
        <v>0</v>
      </c>
      <c r="BH457" s="241">
        <f>IF(N457="sníž. přenesená",J457,0)</f>
        <v>0</v>
      </c>
      <c r="BI457" s="241">
        <f>IF(N457="nulová",J457,0)</f>
        <v>0</v>
      </c>
      <c r="BJ457" s="18" t="s">
        <v>14</v>
      </c>
      <c r="BK457" s="241">
        <f>ROUND(I457*H457,2)</f>
        <v>0</v>
      </c>
      <c r="BL457" s="18" t="s">
        <v>175</v>
      </c>
      <c r="BM457" s="240" t="s">
        <v>869</v>
      </c>
    </row>
    <row r="458" s="2" customFormat="1">
      <c r="A458" s="39"/>
      <c r="B458" s="40"/>
      <c r="C458" s="41"/>
      <c r="D458" s="242" t="s">
        <v>249</v>
      </c>
      <c r="E458" s="41"/>
      <c r="F458" s="243" t="s">
        <v>870</v>
      </c>
      <c r="G458" s="41"/>
      <c r="H458" s="41"/>
      <c r="I458" s="244"/>
      <c r="J458" s="41"/>
      <c r="K458" s="41"/>
      <c r="L458" s="45"/>
      <c r="M458" s="245"/>
      <c r="N458" s="246"/>
      <c r="O458" s="92"/>
      <c r="P458" s="92"/>
      <c r="Q458" s="92"/>
      <c r="R458" s="92"/>
      <c r="S458" s="92"/>
      <c r="T458" s="93"/>
      <c r="U458" s="39"/>
      <c r="V458" s="39"/>
      <c r="W458" s="39"/>
      <c r="X458" s="39"/>
      <c r="Y458" s="39"/>
      <c r="Z458" s="39"/>
      <c r="AA458" s="39"/>
      <c r="AB458" s="39"/>
      <c r="AC458" s="39"/>
      <c r="AD458" s="39"/>
      <c r="AE458" s="39"/>
      <c r="AT458" s="18" t="s">
        <v>249</v>
      </c>
      <c r="AU458" s="18" t="s">
        <v>88</v>
      </c>
    </row>
    <row r="459" s="2" customFormat="1">
      <c r="A459" s="39"/>
      <c r="B459" s="40"/>
      <c r="C459" s="41"/>
      <c r="D459" s="247" t="s">
        <v>251</v>
      </c>
      <c r="E459" s="41"/>
      <c r="F459" s="248" t="s">
        <v>871</v>
      </c>
      <c r="G459" s="41"/>
      <c r="H459" s="41"/>
      <c r="I459" s="244"/>
      <c r="J459" s="41"/>
      <c r="K459" s="41"/>
      <c r="L459" s="45"/>
      <c r="M459" s="245"/>
      <c r="N459" s="246"/>
      <c r="O459" s="92"/>
      <c r="P459" s="92"/>
      <c r="Q459" s="92"/>
      <c r="R459" s="92"/>
      <c r="S459" s="92"/>
      <c r="T459" s="93"/>
      <c r="U459" s="39"/>
      <c r="V459" s="39"/>
      <c r="W459" s="39"/>
      <c r="X459" s="39"/>
      <c r="Y459" s="39"/>
      <c r="Z459" s="39"/>
      <c r="AA459" s="39"/>
      <c r="AB459" s="39"/>
      <c r="AC459" s="39"/>
      <c r="AD459" s="39"/>
      <c r="AE459" s="39"/>
      <c r="AT459" s="18" t="s">
        <v>251</v>
      </c>
      <c r="AU459" s="18" t="s">
        <v>88</v>
      </c>
    </row>
    <row r="460" s="15" customFormat="1">
      <c r="A460" s="15"/>
      <c r="B460" s="271"/>
      <c r="C460" s="272"/>
      <c r="D460" s="242" t="s">
        <v>259</v>
      </c>
      <c r="E460" s="273" t="s">
        <v>1</v>
      </c>
      <c r="F460" s="274" t="s">
        <v>872</v>
      </c>
      <c r="G460" s="272"/>
      <c r="H460" s="273" t="s">
        <v>1</v>
      </c>
      <c r="I460" s="275"/>
      <c r="J460" s="272"/>
      <c r="K460" s="272"/>
      <c r="L460" s="276"/>
      <c r="M460" s="277"/>
      <c r="N460" s="278"/>
      <c r="O460" s="278"/>
      <c r="P460" s="278"/>
      <c r="Q460" s="278"/>
      <c r="R460" s="278"/>
      <c r="S460" s="278"/>
      <c r="T460" s="279"/>
      <c r="U460" s="15"/>
      <c r="V460" s="15"/>
      <c r="W460" s="15"/>
      <c r="X460" s="15"/>
      <c r="Y460" s="15"/>
      <c r="Z460" s="15"/>
      <c r="AA460" s="15"/>
      <c r="AB460" s="15"/>
      <c r="AC460" s="15"/>
      <c r="AD460" s="15"/>
      <c r="AE460" s="15"/>
      <c r="AT460" s="280" t="s">
        <v>259</v>
      </c>
      <c r="AU460" s="280" t="s">
        <v>88</v>
      </c>
      <c r="AV460" s="15" t="s">
        <v>14</v>
      </c>
      <c r="AW460" s="15" t="s">
        <v>36</v>
      </c>
      <c r="AX460" s="15" t="s">
        <v>80</v>
      </c>
      <c r="AY460" s="280" t="s">
        <v>241</v>
      </c>
    </row>
    <row r="461" s="13" customFormat="1">
      <c r="A461" s="13"/>
      <c r="B461" s="249"/>
      <c r="C461" s="250"/>
      <c r="D461" s="242" t="s">
        <v>259</v>
      </c>
      <c r="E461" s="251" t="s">
        <v>1</v>
      </c>
      <c r="F461" s="252" t="s">
        <v>873</v>
      </c>
      <c r="G461" s="250"/>
      <c r="H461" s="253">
        <v>460.65499999999997</v>
      </c>
      <c r="I461" s="254"/>
      <c r="J461" s="250"/>
      <c r="K461" s="250"/>
      <c r="L461" s="255"/>
      <c r="M461" s="256"/>
      <c r="N461" s="257"/>
      <c r="O461" s="257"/>
      <c r="P461" s="257"/>
      <c r="Q461" s="257"/>
      <c r="R461" s="257"/>
      <c r="S461" s="257"/>
      <c r="T461" s="258"/>
      <c r="U461" s="13"/>
      <c r="V461" s="13"/>
      <c r="W461" s="13"/>
      <c r="X461" s="13"/>
      <c r="Y461" s="13"/>
      <c r="Z461" s="13"/>
      <c r="AA461" s="13"/>
      <c r="AB461" s="13"/>
      <c r="AC461" s="13"/>
      <c r="AD461" s="13"/>
      <c r="AE461" s="13"/>
      <c r="AT461" s="259" t="s">
        <v>259</v>
      </c>
      <c r="AU461" s="259" t="s">
        <v>88</v>
      </c>
      <c r="AV461" s="13" t="s">
        <v>88</v>
      </c>
      <c r="AW461" s="13" t="s">
        <v>36</v>
      </c>
      <c r="AX461" s="13" t="s">
        <v>80</v>
      </c>
      <c r="AY461" s="259" t="s">
        <v>241</v>
      </c>
    </row>
    <row r="462" s="14" customFormat="1">
      <c r="A462" s="14"/>
      <c r="B462" s="260"/>
      <c r="C462" s="261"/>
      <c r="D462" s="242" t="s">
        <v>259</v>
      </c>
      <c r="E462" s="262" t="s">
        <v>1</v>
      </c>
      <c r="F462" s="263" t="s">
        <v>261</v>
      </c>
      <c r="G462" s="261"/>
      <c r="H462" s="264">
        <v>460.65499999999997</v>
      </c>
      <c r="I462" s="265"/>
      <c r="J462" s="261"/>
      <c r="K462" s="261"/>
      <c r="L462" s="266"/>
      <c r="M462" s="267"/>
      <c r="N462" s="268"/>
      <c r="O462" s="268"/>
      <c r="P462" s="268"/>
      <c r="Q462" s="268"/>
      <c r="R462" s="268"/>
      <c r="S462" s="268"/>
      <c r="T462" s="269"/>
      <c r="U462" s="14"/>
      <c r="V462" s="14"/>
      <c r="W462" s="14"/>
      <c r="X462" s="14"/>
      <c r="Y462" s="14"/>
      <c r="Z462" s="14"/>
      <c r="AA462" s="14"/>
      <c r="AB462" s="14"/>
      <c r="AC462" s="14"/>
      <c r="AD462" s="14"/>
      <c r="AE462" s="14"/>
      <c r="AT462" s="270" t="s">
        <v>259</v>
      </c>
      <c r="AU462" s="270" t="s">
        <v>88</v>
      </c>
      <c r="AV462" s="14" t="s">
        <v>175</v>
      </c>
      <c r="AW462" s="14" t="s">
        <v>36</v>
      </c>
      <c r="AX462" s="14" t="s">
        <v>14</v>
      </c>
      <c r="AY462" s="270" t="s">
        <v>241</v>
      </c>
    </row>
    <row r="463" s="2" customFormat="1" ht="16.5" customHeight="1">
      <c r="A463" s="39"/>
      <c r="B463" s="40"/>
      <c r="C463" s="229" t="s">
        <v>874</v>
      </c>
      <c r="D463" s="229" t="s">
        <v>243</v>
      </c>
      <c r="E463" s="230" t="s">
        <v>875</v>
      </c>
      <c r="F463" s="231" t="s">
        <v>876</v>
      </c>
      <c r="G463" s="232" t="s">
        <v>246</v>
      </c>
      <c r="H463" s="233">
        <v>415.83999999999998</v>
      </c>
      <c r="I463" s="234"/>
      <c r="J463" s="235">
        <f>ROUND(I463*H463,2)</f>
        <v>0</v>
      </c>
      <c r="K463" s="231" t="s">
        <v>247</v>
      </c>
      <c r="L463" s="45"/>
      <c r="M463" s="236" t="s">
        <v>1</v>
      </c>
      <c r="N463" s="237" t="s">
        <v>45</v>
      </c>
      <c r="O463" s="92"/>
      <c r="P463" s="238">
        <f>O463*H463</f>
        <v>0</v>
      </c>
      <c r="Q463" s="238">
        <v>0</v>
      </c>
      <c r="R463" s="238">
        <f>Q463*H463</f>
        <v>0</v>
      </c>
      <c r="S463" s="238">
        <v>0</v>
      </c>
      <c r="T463" s="239">
        <f>S463*H463</f>
        <v>0</v>
      </c>
      <c r="U463" s="39"/>
      <c r="V463" s="39"/>
      <c r="W463" s="39"/>
      <c r="X463" s="39"/>
      <c r="Y463" s="39"/>
      <c r="Z463" s="39"/>
      <c r="AA463" s="39"/>
      <c r="AB463" s="39"/>
      <c r="AC463" s="39"/>
      <c r="AD463" s="39"/>
      <c r="AE463" s="39"/>
      <c r="AR463" s="240" t="s">
        <v>175</v>
      </c>
      <c r="AT463" s="240" t="s">
        <v>243</v>
      </c>
      <c r="AU463" s="240" t="s">
        <v>88</v>
      </c>
      <c r="AY463" s="18" t="s">
        <v>241</v>
      </c>
      <c r="BE463" s="241">
        <f>IF(N463="základní",J463,0)</f>
        <v>0</v>
      </c>
      <c r="BF463" s="241">
        <f>IF(N463="snížená",J463,0)</f>
        <v>0</v>
      </c>
      <c r="BG463" s="241">
        <f>IF(N463="zákl. přenesená",J463,0)</f>
        <v>0</v>
      </c>
      <c r="BH463" s="241">
        <f>IF(N463="sníž. přenesená",J463,0)</f>
        <v>0</v>
      </c>
      <c r="BI463" s="241">
        <f>IF(N463="nulová",J463,0)</f>
        <v>0</v>
      </c>
      <c r="BJ463" s="18" t="s">
        <v>14</v>
      </c>
      <c r="BK463" s="241">
        <f>ROUND(I463*H463,2)</f>
        <v>0</v>
      </c>
      <c r="BL463" s="18" t="s">
        <v>175</v>
      </c>
      <c r="BM463" s="240" t="s">
        <v>877</v>
      </c>
    </row>
    <row r="464" s="2" customFormat="1">
      <c r="A464" s="39"/>
      <c r="B464" s="40"/>
      <c r="C464" s="41"/>
      <c r="D464" s="242" t="s">
        <v>249</v>
      </c>
      <c r="E464" s="41"/>
      <c r="F464" s="243" t="s">
        <v>878</v>
      </c>
      <c r="G464" s="41"/>
      <c r="H464" s="41"/>
      <c r="I464" s="244"/>
      <c r="J464" s="41"/>
      <c r="K464" s="41"/>
      <c r="L464" s="45"/>
      <c r="M464" s="245"/>
      <c r="N464" s="246"/>
      <c r="O464" s="92"/>
      <c r="P464" s="92"/>
      <c r="Q464" s="92"/>
      <c r="R464" s="92"/>
      <c r="S464" s="92"/>
      <c r="T464" s="93"/>
      <c r="U464" s="39"/>
      <c r="V464" s="39"/>
      <c r="W464" s="39"/>
      <c r="X464" s="39"/>
      <c r="Y464" s="39"/>
      <c r="Z464" s="39"/>
      <c r="AA464" s="39"/>
      <c r="AB464" s="39"/>
      <c r="AC464" s="39"/>
      <c r="AD464" s="39"/>
      <c r="AE464" s="39"/>
      <c r="AT464" s="18" t="s">
        <v>249</v>
      </c>
      <c r="AU464" s="18" t="s">
        <v>88</v>
      </c>
    </row>
    <row r="465" s="2" customFormat="1">
      <c r="A465" s="39"/>
      <c r="B465" s="40"/>
      <c r="C465" s="41"/>
      <c r="D465" s="247" t="s">
        <v>251</v>
      </c>
      <c r="E465" s="41"/>
      <c r="F465" s="248" t="s">
        <v>879</v>
      </c>
      <c r="G465" s="41"/>
      <c r="H465" s="41"/>
      <c r="I465" s="244"/>
      <c r="J465" s="41"/>
      <c r="K465" s="41"/>
      <c r="L465" s="45"/>
      <c r="M465" s="245"/>
      <c r="N465" s="246"/>
      <c r="O465" s="92"/>
      <c r="P465" s="92"/>
      <c r="Q465" s="92"/>
      <c r="R465" s="92"/>
      <c r="S465" s="92"/>
      <c r="T465" s="93"/>
      <c r="U465" s="39"/>
      <c r="V465" s="39"/>
      <c r="W465" s="39"/>
      <c r="X465" s="39"/>
      <c r="Y465" s="39"/>
      <c r="Z465" s="39"/>
      <c r="AA465" s="39"/>
      <c r="AB465" s="39"/>
      <c r="AC465" s="39"/>
      <c r="AD465" s="39"/>
      <c r="AE465" s="39"/>
      <c r="AT465" s="18" t="s">
        <v>251</v>
      </c>
      <c r="AU465" s="18" t="s">
        <v>88</v>
      </c>
    </row>
    <row r="466" s="15" customFormat="1">
      <c r="A466" s="15"/>
      <c r="B466" s="271"/>
      <c r="C466" s="272"/>
      <c r="D466" s="242" t="s">
        <v>259</v>
      </c>
      <c r="E466" s="273" t="s">
        <v>1</v>
      </c>
      <c r="F466" s="274" t="s">
        <v>536</v>
      </c>
      <c r="G466" s="272"/>
      <c r="H466" s="273" t="s">
        <v>1</v>
      </c>
      <c r="I466" s="275"/>
      <c r="J466" s="272"/>
      <c r="K466" s="272"/>
      <c r="L466" s="276"/>
      <c r="M466" s="277"/>
      <c r="N466" s="278"/>
      <c r="O466" s="278"/>
      <c r="P466" s="278"/>
      <c r="Q466" s="278"/>
      <c r="R466" s="278"/>
      <c r="S466" s="278"/>
      <c r="T466" s="279"/>
      <c r="U466" s="15"/>
      <c r="V466" s="15"/>
      <c r="W466" s="15"/>
      <c r="X466" s="15"/>
      <c r="Y466" s="15"/>
      <c r="Z466" s="15"/>
      <c r="AA466" s="15"/>
      <c r="AB466" s="15"/>
      <c r="AC466" s="15"/>
      <c r="AD466" s="15"/>
      <c r="AE466" s="15"/>
      <c r="AT466" s="280" t="s">
        <v>259</v>
      </c>
      <c r="AU466" s="280" t="s">
        <v>88</v>
      </c>
      <c r="AV466" s="15" t="s">
        <v>14</v>
      </c>
      <c r="AW466" s="15" t="s">
        <v>36</v>
      </c>
      <c r="AX466" s="15" t="s">
        <v>80</v>
      </c>
      <c r="AY466" s="280" t="s">
        <v>241</v>
      </c>
    </row>
    <row r="467" s="13" customFormat="1">
      <c r="A467" s="13"/>
      <c r="B467" s="249"/>
      <c r="C467" s="250"/>
      <c r="D467" s="242" t="s">
        <v>259</v>
      </c>
      <c r="E467" s="251" t="s">
        <v>1</v>
      </c>
      <c r="F467" s="252" t="s">
        <v>537</v>
      </c>
      <c r="G467" s="250"/>
      <c r="H467" s="253">
        <v>415.83999999999998</v>
      </c>
      <c r="I467" s="254"/>
      <c r="J467" s="250"/>
      <c r="K467" s="250"/>
      <c r="L467" s="255"/>
      <c r="M467" s="256"/>
      <c r="N467" s="257"/>
      <c r="O467" s="257"/>
      <c r="P467" s="257"/>
      <c r="Q467" s="257"/>
      <c r="R467" s="257"/>
      <c r="S467" s="257"/>
      <c r="T467" s="258"/>
      <c r="U467" s="13"/>
      <c r="V467" s="13"/>
      <c r="W467" s="13"/>
      <c r="X467" s="13"/>
      <c r="Y467" s="13"/>
      <c r="Z467" s="13"/>
      <c r="AA467" s="13"/>
      <c r="AB467" s="13"/>
      <c r="AC467" s="13"/>
      <c r="AD467" s="13"/>
      <c r="AE467" s="13"/>
      <c r="AT467" s="259" t="s">
        <v>259</v>
      </c>
      <c r="AU467" s="259" t="s">
        <v>88</v>
      </c>
      <c r="AV467" s="13" t="s">
        <v>88</v>
      </c>
      <c r="AW467" s="13" t="s">
        <v>36</v>
      </c>
      <c r="AX467" s="13" t="s">
        <v>80</v>
      </c>
      <c r="AY467" s="259" t="s">
        <v>241</v>
      </c>
    </row>
    <row r="468" s="14" customFormat="1">
      <c r="A468" s="14"/>
      <c r="B468" s="260"/>
      <c r="C468" s="261"/>
      <c r="D468" s="242" t="s">
        <v>259</v>
      </c>
      <c r="E468" s="262" t="s">
        <v>1</v>
      </c>
      <c r="F468" s="263" t="s">
        <v>261</v>
      </c>
      <c r="G468" s="261"/>
      <c r="H468" s="264">
        <v>415.83999999999998</v>
      </c>
      <c r="I468" s="265"/>
      <c r="J468" s="261"/>
      <c r="K468" s="261"/>
      <c r="L468" s="266"/>
      <c r="M468" s="267"/>
      <c r="N468" s="268"/>
      <c r="O468" s="268"/>
      <c r="P468" s="268"/>
      <c r="Q468" s="268"/>
      <c r="R468" s="268"/>
      <c r="S468" s="268"/>
      <c r="T468" s="269"/>
      <c r="U468" s="14"/>
      <c r="V468" s="14"/>
      <c r="W468" s="14"/>
      <c r="X468" s="14"/>
      <c r="Y468" s="14"/>
      <c r="Z468" s="14"/>
      <c r="AA468" s="14"/>
      <c r="AB468" s="14"/>
      <c r="AC468" s="14"/>
      <c r="AD468" s="14"/>
      <c r="AE468" s="14"/>
      <c r="AT468" s="270" t="s">
        <v>259</v>
      </c>
      <c r="AU468" s="270" t="s">
        <v>88</v>
      </c>
      <c r="AV468" s="14" t="s">
        <v>175</v>
      </c>
      <c r="AW468" s="14" t="s">
        <v>36</v>
      </c>
      <c r="AX468" s="14" t="s">
        <v>14</v>
      </c>
      <c r="AY468" s="270" t="s">
        <v>241</v>
      </c>
    </row>
    <row r="469" s="2" customFormat="1" ht="16.5" customHeight="1">
      <c r="A469" s="39"/>
      <c r="B469" s="40"/>
      <c r="C469" s="229" t="s">
        <v>880</v>
      </c>
      <c r="D469" s="229" t="s">
        <v>243</v>
      </c>
      <c r="E469" s="230" t="s">
        <v>881</v>
      </c>
      <c r="F469" s="231" t="s">
        <v>882</v>
      </c>
      <c r="G469" s="232" t="s">
        <v>246</v>
      </c>
      <c r="H469" s="233">
        <v>415.83999999999998</v>
      </c>
      <c r="I469" s="234"/>
      <c r="J469" s="235">
        <f>ROUND(I469*H469,2)</f>
        <v>0</v>
      </c>
      <c r="K469" s="231" t="s">
        <v>247</v>
      </c>
      <c r="L469" s="45"/>
      <c r="M469" s="236" t="s">
        <v>1</v>
      </c>
      <c r="N469" s="237" t="s">
        <v>45</v>
      </c>
      <c r="O469" s="92"/>
      <c r="P469" s="238">
        <f>O469*H469</f>
        <v>0</v>
      </c>
      <c r="Q469" s="238">
        <v>0</v>
      </c>
      <c r="R469" s="238">
        <f>Q469*H469</f>
        <v>0</v>
      </c>
      <c r="S469" s="238">
        <v>0</v>
      </c>
      <c r="T469" s="239">
        <f>S469*H469</f>
        <v>0</v>
      </c>
      <c r="U469" s="39"/>
      <c r="V469" s="39"/>
      <c r="W469" s="39"/>
      <c r="X469" s="39"/>
      <c r="Y469" s="39"/>
      <c r="Z469" s="39"/>
      <c r="AA469" s="39"/>
      <c r="AB469" s="39"/>
      <c r="AC469" s="39"/>
      <c r="AD469" s="39"/>
      <c r="AE469" s="39"/>
      <c r="AR469" s="240" t="s">
        <v>175</v>
      </c>
      <c r="AT469" s="240" t="s">
        <v>243</v>
      </c>
      <c r="AU469" s="240" t="s">
        <v>88</v>
      </c>
      <c r="AY469" s="18" t="s">
        <v>241</v>
      </c>
      <c r="BE469" s="241">
        <f>IF(N469="základní",J469,0)</f>
        <v>0</v>
      </c>
      <c r="BF469" s="241">
        <f>IF(N469="snížená",J469,0)</f>
        <v>0</v>
      </c>
      <c r="BG469" s="241">
        <f>IF(N469="zákl. přenesená",J469,0)</f>
        <v>0</v>
      </c>
      <c r="BH469" s="241">
        <f>IF(N469="sníž. přenesená",J469,0)</f>
        <v>0</v>
      </c>
      <c r="BI469" s="241">
        <f>IF(N469="nulová",J469,0)</f>
        <v>0</v>
      </c>
      <c r="BJ469" s="18" t="s">
        <v>14</v>
      </c>
      <c r="BK469" s="241">
        <f>ROUND(I469*H469,2)</f>
        <v>0</v>
      </c>
      <c r="BL469" s="18" t="s">
        <v>175</v>
      </c>
      <c r="BM469" s="240" t="s">
        <v>883</v>
      </c>
    </row>
    <row r="470" s="2" customFormat="1">
      <c r="A470" s="39"/>
      <c r="B470" s="40"/>
      <c r="C470" s="41"/>
      <c r="D470" s="242" t="s">
        <v>249</v>
      </c>
      <c r="E470" s="41"/>
      <c r="F470" s="243" t="s">
        <v>884</v>
      </c>
      <c r="G470" s="41"/>
      <c r="H470" s="41"/>
      <c r="I470" s="244"/>
      <c r="J470" s="41"/>
      <c r="K470" s="41"/>
      <c r="L470" s="45"/>
      <c r="M470" s="245"/>
      <c r="N470" s="246"/>
      <c r="O470" s="92"/>
      <c r="P470" s="92"/>
      <c r="Q470" s="92"/>
      <c r="R470" s="92"/>
      <c r="S470" s="92"/>
      <c r="T470" s="93"/>
      <c r="U470" s="39"/>
      <c r="V470" s="39"/>
      <c r="W470" s="39"/>
      <c r="X470" s="39"/>
      <c r="Y470" s="39"/>
      <c r="Z470" s="39"/>
      <c r="AA470" s="39"/>
      <c r="AB470" s="39"/>
      <c r="AC470" s="39"/>
      <c r="AD470" s="39"/>
      <c r="AE470" s="39"/>
      <c r="AT470" s="18" t="s">
        <v>249</v>
      </c>
      <c r="AU470" s="18" t="s">
        <v>88</v>
      </c>
    </row>
    <row r="471" s="2" customFormat="1">
      <c r="A471" s="39"/>
      <c r="B471" s="40"/>
      <c r="C471" s="41"/>
      <c r="D471" s="247" t="s">
        <v>251</v>
      </c>
      <c r="E471" s="41"/>
      <c r="F471" s="248" t="s">
        <v>885</v>
      </c>
      <c r="G471" s="41"/>
      <c r="H471" s="41"/>
      <c r="I471" s="244"/>
      <c r="J471" s="41"/>
      <c r="K471" s="41"/>
      <c r="L471" s="45"/>
      <c r="M471" s="245"/>
      <c r="N471" s="246"/>
      <c r="O471" s="92"/>
      <c r="P471" s="92"/>
      <c r="Q471" s="92"/>
      <c r="R471" s="92"/>
      <c r="S471" s="92"/>
      <c r="T471" s="93"/>
      <c r="U471" s="39"/>
      <c r="V471" s="39"/>
      <c r="W471" s="39"/>
      <c r="X471" s="39"/>
      <c r="Y471" s="39"/>
      <c r="Z471" s="39"/>
      <c r="AA471" s="39"/>
      <c r="AB471" s="39"/>
      <c r="AC471" s="39"/>
      <c r="AD471" s="39"/>
      <c r="AE471" s="39"/>
      <c r="AT471" s="18" t="s">
        <v>251</v>
      </c>
      <c r="AU471" s="18" t="s">
        <v>88</v>
      </c>
    </row>
    <row r="472" s="13" customFormat="1">
      <c r="A472" s="13"/>
      <c r="B472" s="249"/>
      <c r="C472" s="250"/>
      <c r="D472" s="242" t="s">
        <v>259</v>
      </c>
      <c r="E472" s="251" t="s">
        <v>1</v>
      </c>
      <c r="F472" s="252" t="s">
        <v>456</v>
      </c>
      <c r="G472" s="250"/>
      <c r="H472" s="253">
        <v>415.83999999999998</v>
      </c>
      <c r="I472" s="254"/>
      <c r="J472" s="250"/>
      <c r="K472" s="250"/>
      <c r="L472" s="255"/>
      <c r="M472" s="256"/>
      <c r="N472" s="257"/>
      <c r="O472" s="257"/>
      <c r="P472" s="257"/>
      <c r="Q472" s="257"/>
      <c r="R472" s="257"/>
      <c r="S472" s="257"/>
      <c r="T472" s="258"/>
      <c r="U472" s="13"/>
      <c r="V472" s="13"/>
      <c r="W472" s="13"/>
      <c r="X472" s="13"/>
      <c r="Y472" s="13"/>
      <c r="Z472" s="13"/>
      <c r="AA472" s="13"/>
      <c r="AB472" s="13"/>
      <c r="AC472" s="13"/>
      <c r="AD472" s="13"/>
      <c r="AE472" s="13"/>
      <c r="AT472" s="259" t="s">
        <v>259</v>
      </c>
      <c r="AU472" s="259" t="s">
        <v>88</v>
      </c>
      <c r="AV472" s="13" t="s">
        <v>88</v>
      </c>
      <c r="AW472" s="13" t="s">
        <v>36</v>
      </c>
      <c r="AX472" s="13" t="s">
        <v>80</v>
      </c>
      <c r="AY472" s="259" t="s">
        <v>241</v>
      </c>
    </row>
    <row r="473" s="14" customFormat="1">
      <c r="A473" s="14"/>
      <c r="B473" s="260"/>
      <c r="C473" s="261"/>
      <c r="D473" s="242" t="s">
        <v>259</v>
      </c>
      <c r="E473" s="262" t="s">
        <v>1</v>
      </c>
      <c r="F473" s="263" t="s">
        <v>261</v>
      </c>
      <c r="G473" s="261"/>
      <c r="H473" s="264">
        <v>415.83999999999998</v>
      </c>
      <c r="I473" s="265"/>
      <c r="J473" s="261"/>
      <c r="K473" s="261"/>
      <c r="L473" s="266"/>
      <c r="M473" s="267"/>
      <c r="N473" s="268"/>
      <c r="O473" s="268"/>
      <c r="P473" s="268"/>
      <c r="Q473" s="268"/>
      <c r="R473" s="268"/>
      <c r="S473" s="268"/>
      <c r="T473" s="269"/>
      <c r="U473" s="14"/>
      <c r="V473" s="14"/>
      <c r="W473" s="14"/>
      <c r="X473" s="14"/>
      <c r="Y473" s="14"/>
      <c r="Z473" s="14"/>
      <c r="AA473" s="14"/>
      <c r="AB473" s="14"/>
      <c r="AC473" s="14"/>
      <c r="AD473" s="14"/>
      <c r="AE473" s="14"/>
      <c r="AT473" s="270" t="s">
        <v>259</v>
      </c>
      <c r="AU473" s="270" t="s">
        <v>88</v>
      </c>
      <c r="AV473" s="14" t="s">
        <v>175</v>
      </c>
      <c r="AW473" s="14" t="s">
        <v>36</v>
      </c>
      <c r="AX473" s="14" t="s">
        <v>14</v>
      </c>
      <c r="AY473" s="270" t="s">
        <v>241</v>
      </c>
    </row>
    <row r="474" s="2" customFormat="1" ht="33" customHeight="1">
      <c r="A474" s="39"/>
      <c r="B474" s="40"/>
      <c r="C474" s="229" t="s">
        <v>886</v>
      </c>
      <c r="D474" s="229" t="s">
        <v>243</v>
      </c>
      <c r="E474" s="230" t="s">
        <v>887</v>
      </c>
      <c r="F474" s="231" t="s">
        <v>888</v>
      </c>
      <c r="G474" s="232" t="s">
        <v>246</v>
      </c>
      <c r="H474" s="233">
        <v>415.83999999999998</v>
      </c>
      <c r="I474" s="234"/>
      <c r="J474" s="235">
        <f>ROUND(I474*H474,2)</f>
        <v>0</v>
      </c>
      <c r="K474" s="231" t="s">
        <v>247</v>
      </c>
      <c r="L474" s="45"/>
      <c r="M474" s="236" t="s">
        <v>1</v>
      </c>
      <c r="N474" s="237" t="s">
        <v>45</v>
      </c>
      <c r="O474" s="92"/>
      <c r="P474" s="238">
        <f>O474*H474</f>
        <v>0</v>
      </c>
      <c r="Q474" s="238">
        <v>0</v>
      </c>
      <c r="R474" s="238">
        <f>Q474*H474</f>
        <v>0</v>
      </c>
      <c r="S474" s="238">
        <v>0</v>
      </c>
      <c r="T474" s="239">
        <f>S474*H474</f>
        <v>0</v>
      </c>
      <c r="U474" s="39"/>
      <c r="V474" s="39"/>
      <c r="W474" s="39"/>
      <c r="X474" s="39"/>
      <c r="Y474" s="39"/>
      <c r="Z474" s="39"/>
      <c r="AA474" s="39"/>
      <c r="AB474" s="39"/>
      <c r="AC474" s="39"/>
      <c r="AD474" s="39"/>
      <c r="AE474" s="39"/>
      <c r="AR474" s="240" t="s">
        <v>175</v>
      </c>
      <c r="AT474" s="240" t="s">
        <v>243</v>
      </c>
      <c r="AU474" s="240" t="s">
        <v>88</v>
      </c>
      <c r="AY474" s="18" t="s">
        <v>241</v>
      </c>
      <c r="BE474" s="241">
        <f>IF(N474="základní",J474,0)</f>
        <v>0</v>
      </c>
      <c r="BF474" s="241">
        <f>IF(N474="snížená",J474,0)</f>
        <v>0</v>
      </c>
      <c r="BG474" s="241">
        <f>IF(N474="zákl. přenesená",J474,0)</f>
        <v>0</v>
      </c>
      <c r="BH474" s="241">
        <f>IF(N474="sníž. přenesená",J474,0)</f>
        <v>0</v>
      </c>
      <c r="BI474" s="241">
        <f>IF(N474="nulová",J474,0)</f>
        <v>0</v>
      </c>
      <c r="BJ474" s="18" t="s">
        <v>14</v>
      </c>
      <c r="BK474" s="241">
        <f>ROUND(I474*H474,2)</f>
        <v>0</v>
      </c>
      <c r="BL474" s="18" t="s">
        <v>175</v>
      </c>
      <c r="BM474" s="240" t="s">
        <v>889</v>
      </c>
    </row>
    <row r="475" s="2" customFormat="1">
      <c r="A475" s="39"/>
      <c r="B475" s="40"/>
      <c r="C475" s="41"/>
      <c r="D475" s="242" t="s">
        <v>249</v>
      </c>
      <c r="E475" s="41"/>
      <c r="F475" s="243" t="s">
        <v>890</v>
      </c>
      <c r="G475" s="41"/>
      <c r="H475" s="41"/>
      <c r="I475" s="244"/>
      <c r="J475" s="41"/>
      <c r="K475" s="41"/>
      <c r="L475" s="45"/>
      <c r="M475" s="245"/>
      <c r="N475" s="246"/>
      <c r="O475" s="92"/>
      <c r="P475" s="92"/>
      <c r="Q475" s="92"/>
      <c r="R475" s="92"/>
      <c r="S475" s="92"/>
      <c r="T475" s="93"/>
      <c r="U475" s="39"/>
      <c r="V475" s="39"/>
      <c r="W475" s="39"/>
      <c r="X475" s="39"/>
      <c r="Y475" s="39"/>
      <c r="Z475" s="39"/>
      <c r="AA475" s="39"/>
      <c r="AB475" s="39"/>
      <c r="AC475" s="39"/>
      <c r="AD475" s="39"/>
      <c r="AE475" s="39"/>
      <c r="AT475" s="18" t="s">
        <v>249</v>
      </c>
      <c r="AU475" s="18" t="s">
        <v>88</v>
      </c>
    </row>
    <row r="476" s="2" customFormat="1">
      <c r="A476" s="39"/>
      <c r="B476" s="40"/>
      <c r="C476" s="41"/>
      <c r="D476" s="247" t="s">
        <v>251</v>
      </c>
      <c r="E476" s="41"/>
      <c r="F476" s="248" t="s">
        <v>891</v>
      </c>
      <c r="G476" s="41"/>
      <c r="H476" s="41"/>
      <c r="I476" s="244"/>
      <c r="J476" s="41"/>
      <c r="K476" s="41"/>
      <c r="L476" s="45"/>
      <c r="M476" s="245"/>
      <c r="N476" s="246"/>
      <c r="O476" s="92"/>
      <c r="P476" s="92"/>
      <c r="Q476" s="92"/>
      <c r="R476" s="92"/>
      <c r="S476" s="92"/>
      <c r="T476" s="93"/>
      <c r="U476" s="39"/>
      <c r="V476" s="39"/>
      <c r="W476" s="39"/>
      <c r="X476" s="39"/>
      <c r="Y476" s="39"/>
      <c r="Z476" s="39"/>
      <c r="AA476" s="39"/>
      <c r="AB476" s="39"/>
      <c r="AC476" s="39"/>
      <c r="AD476" s="39"/>
      <c r="AE476" s="39"/>
      <c r="AT476" s="18" t="s">
        <v>251</v>
      </c>
      <c r="AU476" s="18" t="s">
        <v>88</v>
      </c>
    </row>
    <row r="477" s="13" customFormat="1">
      <c r="A477" s="13"/>
      <c r="B477" s="249"/>
      <c r="C477" s="250"/>
      <c r="D477" s="242" t="s">
        <v>259</v>
      </c>
      <c r="E477" s="251" t="s">
        <v>1</v>
      </c>
      <c r="F477" s="252" t="s">
        <v>456</v>
      </c>
      <c r="G477" s="250"/>
      <c r="H477" s="253">
        <v>415.83999999999998</v>
      </c>
      <c r="I477" s="254"/>
      <c r="J477" s="250"/>
      <c r="K477" s="250"/>
      <c r="L477" s="255"/>
      <c r="M477" s="256"/>
      <c r="N477" s="257"/>
      <c r="O477" s="257"/>
      <c r="P477" s="257"/>
      <c r="Q477" s="257"/>
      <c r="R477" s="257"/>
      <c r="S477" s="257"/>
      <c r="T477" s="258"/>
      <c r="U477" s="13"/>
      <c r="V477" s="13"/>
      <c r="W477" s="13"/>
      <c r="X477" s="13"/>
      <c r="Y477" s="13"/>
      <c r="Z477" s="13"/>
      <c r="AA477" s="13"/>
      <c r="AB477" s="13"/>
      <c r="AC477" s="13"/>
      <c r="AD477" s="13"/>
      <c r="AE477" s="13"/>
      <c r="AT477" s="259" t="s">
        <v>259</v>
      </c>
      <c r="AU477" s="259" t="s">
        <v>88</v>
      </c>
      <c r="AV477" s="13" t="s">
        <v>88</v>
      </c>
      <c r="AW477" s="13" t="s">
        <v>36</v>
      </c>
      <c r="AX477" s="13" t="s">
        <v>80</v>
      </c>
      <c r="AY477" s="259" t="s">
        <v>241</v>
      </c>
    </row>
    <row r="478" s="14" customFormat="1">
      <c r="A478" s="14"/>
      <c r="B478" s="260"/>
      <c r="C478" s="261"/>
      <c r="D478" s="242" t="s">
        <v>259</v>
      </c>
      <c r="E478" s="262" t="s">
        <v>1</v>
      </c>
      <c r="F478" s="263" t="s">
        <v>261</v>
      </c>
      <c r="G478" s="261"/>
      <c r="H478" s="264">
        <v>415.83999999999998</v>
      </c>
      <c r="I478" s="265"/>
      <c r="J478" s="261"/>
      <c r="K478" s="261"/>
      <c r="L478" s="266"/>
      <c r="M478" s="267"/>
      <c r="N478" s="268"/>
      <c r="O478" s="268"/>
      <c r="P478" s="268"/>
      <c r="Q478" s="268"/>
      <c r="R478" s="268"/>
      <c r="S478" s="268"/>
      <c r="T478" s="269"/>
      <c r="U478" s="14"/>
      <c r="V478" s="14"/>
      <c r="W478" s="14"/>
      <c r="X478" s="14"/>
      <c r="Y478" s="14"/>
      <c r="Z478" s="14"/>
      <c r="AA478" s="14"/>
      <c r="AB478" s="14"/>
      <c r="AC478" s="14"/>
      <c r="AD478" s="14"/>
      <c r="AE478" s="14"/>
      <c r="AT478" s="270" t="s">
        <v>259</v>
      </c>
      <c r="AU478" s="270" t="s">
        <v>88</v>
      </c>
      <c r="AV478" s="14" t="s">
        <v>175</v>
      </c>
      <c r="AW478" s="14" t="s">
        <v>36</v>
      </c>
      <c r="AX478" s="14" t="s">
        <v>14</v>
      </c>
      <c r="AY478" s="270" t="s">
        <v>241</v>
      </c>
    </row>
    <row r="479" s="2" customFormat="1" ht="33" customHeight="1">
      <c r="A479" s="39"/>
      <c r="B479" s="40"/>
      <c r="C479" s="229" t="s">
        <v>892</v>
      </c>
      <c r="D479" s="229" t="s">
        <v>243</v>
      </c>
      <c r="E479" s="230" t="s">
        <v>893</v>
      </c>
      <c r="F479" s="231" t="s">
        <v>894</v>
      </c>
      <c r="G479" s="232" t="s">
        <v>246</v>
      </c>
      <c r="H479" s="233">
        <v>540.59199999999998</v>
      </c>
      <c r="I479" s="234"/>
      <c r="J479" s="235">
        <f>ROUND(I479*H479,2)</f>
        <v>0</v>
      </c>
      <c r="K479" s="231" t="s">
        <v>247</v>
      </c>
      <c r="L479" s="45"/>
      <c r="M479" s="236" t="s">
        <v>1</v>
      </c>
      <c r="N479" s="237" t="s">
        <v>45</v>
      </c>
      <c r="O479" s="92"/>
      <c r="P479" s="238">
        <f>O479*H479</f>
        <v>0</v>
      </c>
      <c r="Q479" s="238">
        <v>0</v>
      </c>
      <c r="R479" s="238">
        <f>Q479*H479</f>
        <v>0</v>
      </c>
      <c r="S479" s="238">
        <v>0</v>
      </c>
      <c r="T479" s="239">
        <f>S479*H479</f>
        <v>0</v>
      </c>
      <c r="U479" s="39"/>
      <c r="V479" s="39"/>
      <c r="W479" s="39"/>
      <c r="X479" s="39"/>
      <c r="Y479" s="39"/>
      <c r="Z479" s="39"/>
      <c r="AA479" s="39"/>
      <c r="AB479" s="39"/>
      <c r="AC479" s="39"/>
      <c r="AD479" s="39"/>
      <c r="AE479" s="39"/>
      <c r="AR479" s="240" t="s">
        <v>175</v>
      </c>
      <c r="AT479" s="240" t="s">
        <v>243</v>
      </c>
      <c r="AU479" s="240" t="s">
        <v>88</v>
      </c>
      <c r="AY479" s="18" t="s">
        <v>241</v>
      </c>
      <c r="BE479" s="241">
        <f>IF(N479="základní",J479,0)</f>
        <v>0</v>
      </c>
      <c r="BF479" s="241">
        <f>IF(N479="snížená",J479,0)</f>
        <v>0</v>
      </c>
      <c r="BG479" s="241">
        <f>IF(N479="zákl. přenesená",J479,0)</f>
        <v>0</v>
      </c>
      <c r="BH479" s="241">
        <f>IF(N479="sníž. přenesená",J479,0)</f>
        <v>0</v>
      </c>
      <c r="BI479" s="241">
        <f>IF(N479="nulová",J479,0)</f>
        <v>0</v>
      </c>
      <c r="BJ479" s="18" t="s">
        <v>14</v>
      </c>
      <c r="BK479" s="241">
        <f>ROUND(I479*H479,2)</f>
        <v>0</v>
      </c>
      <c r="BL479" s="18" t="s">
        <v>175</v>
      </c>
      <c r="BM479" s="240" t="s">
        <v>895</v>
      </c>
    </row>
    <row r="480" s="2" customFormat="1">
      <c r="A480" s="39"/>
      <c r="B480" s="40"/>
      <c r="C480" s="41"/>
      <c r="D480" s="242" t="s">
        <v>249</v>
      </c>
      <c r="E480" s="41"/>
      <c r="F480" s="243" t="s">
        <v>896</v>
      </c>
      <c r="G480" s="41"/>
      <c r="H480" s="41"/>
      <c r="I480" s="244"/>
      <c r="J480" s="41"/>
      <c r="K480" s="41"/>
      <c r="L480" s="45"/>
      <c r="M480" s="245"/>
      <c r="N480" s="246"/>
      <c r="O480" s="92"/>
      <c r="P480" s="92"/>
      <c r="Q480" s="92"/>
      <c r="R480" s="92"/>
      <c r="S480" s="92"/>
      <c r="T480" s="93"/>
      <c r="U480" s="39"/>
      <c r="V480" s="39"/>
      <c r="W480" s="39"/>
      <c r="X480" s="39"/>
      <c r="Y480" s="39"/>
      <c r="Z480" s="39"/>
      <c r="AA480" s="39"/>
      <c r="AB480" s="39"/>
      <c r="AC480" s="39"/>
      <c r="AD480" s="39"/>
      <c r="AE480" s="39"/>
      <c r="AT480" s="18" t="s">
        <v>249</v>
      </c>
      <c r="AU480" s="18" t="s">
        <v>88</v>
      </c>
    </row>
    <row r="481" s="2" customFormat="1">
      <c r="A481" s="39"/>
      <c r="B481" s="40"/>
      <c r="C481" s="41"/>
      <c r="D481" s="247" t="s">
        <v>251</v>
      </c>
      <c r="E481" s="41"/>
      <c r="F481" s="248" t="s">
        <v>897</v>
      </c>
      <c r="G481" s="41"/>
      <c r="H481" s="41"/>
      <c r="I481" s="244"/>
      <c r="J481" s="41"/>
      <c r="K481" s="41"/>
      <c r="L481" s="45"/>
      <c r="M481" s="245"/>
      <c r="N481" s="246"/>
      <c r="O481" s="92"/>
      <c r="P481" s="92"/>
      <c r="Q481" s="92"/>
      <c r="R481" s="92"/>
      <c r="S481" s="92"/>
      <c r="T481" s="93"/>
      <c r="U481" s="39"/>
      <c r="V481" s="39"/>
      <c r="W481" s="39"/>
      <c r="X481" s="39"/>
      <c r="Y481" s="39"/>
      <c r="Z481" s="39"/>
      <c r="AA481" s="39"/>
      <c r="AB481" s="39"/>
      <c r="AC481" s="39"/>
      <c r="AD481" s="39"/>
      <c r="AE481" s="39"/>
      <c r="AT481" s="18" t="s">
        <v>251</v>
      </c>
      <c r="AU481" s="18" t="s">
        <v>88</v>
      </c>
    </row>
    <row r="482" s="15" customFormat="1">
      <c r="A482" s="15"/>
      <c r="B482" s="271"/>
      <c r="C482" s="272"/>
      <c r="D482" s="242" t="s">
        <v>259</v>
      </c>
      <c r="E482" s="273" t="s">
        <v>1</v>
      </c>
      <c r="F482" s="274" t="s">
        <v>898</v>
      </c>
      <c r="G482" s="272"/>
      <c r="H482" s="273" t="s">
        <v>1</v>
      </c>
      <c r="I482" s="275"/>
      <c r="J482" s="272"/>
      <c r="K482" s="272"/>
      <c r="L482" s="276"/>
      <c r="M482" s="277"/>
      <c r="N482" s="278"/>
      <c r="O482" s="278"/>
      <c r="P482" s="278"/>
      <c r="Q482" s="278"/>
      <c r="R482" s="278"/>
      <c r="S482" s="278"/>
      <c r="T482" s="279"/>
      <c r="U482" s="15"/>
      <c r="V482" s="15"/>
      <c r="W482" s="15"/>
      <c r="X482" s="15"/>
      <c r="Y482" s="15"/>
      <c r="Z482" s="15"/>
      <c r="AA482" s="15"/>
      <c r="AB482" s="15"/>
      <c r="AC482" s="15"/>
      <c r="AD482" s="15"/>
      <c r="AE482" s="15"/>
      <c r="AT482" s="280" t="s">
        <v>259</v>
      </c>
      <c r="AU482" s="280" t="s">
        <v>88</v>
      </c>
      <c r="AV482" s="15" t="s">
        <v>14</v>
      </c>
      <c r="AW482" s="15" t="s">
        <v>36</v>
      </c>
      <c r="AX482" s="15" t="s">
        <v>80</v>
      </c>
      <c r="AY482" s="280" t="s">
        <v>241</v>
      </c>
    </row>
    <row r="483" s="13" customFormat="1">
      <c r="A483" s="13"/>
      <c r="B483" s="249"/>
      <c r="C483" s="250"/>
      <c r="D483" s="242" t="s">
        <v>259</v>
      </c>
      <c r="E483" s="251" t="s">
        <v>1</v>
      </c>
      <c r="F483" s="252" t="s">
        <v>899</v>
      </c>
      <c r="G483" s="250"/>
      <c r="H483" s="253">
        <v>540.59199999999998</v>
      </c>
      <c r="I483" s="254"/>
      <c r="J483" s="250"/>
      <c r="K483" s="250"/>
      <c r="L483" s="255"/>
      <c r="M483" s="256"/>
      <c r="N483" s="257"/>
      <c r="O483" s="257"/>
      <c r="P483" s="257"/>
      <c r="Q483" s="257"/>
      <c r="R483" s="257"/>
      <c r="S483" s="257"/>
      <c r="T483" s="258"/>
      <c r="U483" s="13"/>
      <c r="V483" s="13"/>
      <c r="W483" s="13"/>
      <c r="X483" s="13"/>
      <c r="Y483" s="13"/>
      <c r="Z483" s="13"/>
      <c r="AA483" s="13"/>
      <c r="AB483" s="13"/>
      <c r="AC483" s="13"/>
      <c r="AD483" s="13"/>
      <c r="AE483" s="13"/>
      <c r="AT483" s="259" t="s">
        <v>259</v>
      </c>
      <c r="AU483" s="259" t="s">
        <v>88</v>
      </c>
      <c r="AV483" s="13" t="s">
        <v>88</v>
      </c>
      <c r="AW483" s="13" t="s">
        <v>36</v>
      </c>
      <c r="AX483" s="13" t="s">
        <v>80</v>
      </c>
      <c r="AY483" s="259" t="s">
        <v>241</v>
      </c>
    </row>
    <row r="484" s="14" customFormat="1">
      <c r="A484" s="14"/>
      <c r="B484" s="260"/>
      <c r="C484" s="261"/>
      <c r="D484" s="242" t="s">
        <v>259</v>
      </c>
      <c r="E484" s="262" t="s">
        <v>459</v>
      </c>
      <c r="F484" s="263" t="s">
        <v>261</v>
      </c>
      <c r="G484" s="261"/>
      <c r="H484" s="264">
        <v>540.59199999999998</v>
      </c>
      <c r="I484" s="265"/>
      <c r="J484" s="261"/>
      <c r="K484" s="261"/>
      <c r="L484" s="266"/>
      <c r="M484" s="267"/>
      <c r="N484" s="268"/>
      <c r="O484" s="268"/>
      <c r="P484" s="268"/>
      <c r="Q484" s="268"/>
      <c r="R484" s="268"/>
      <c r="S484" s="268"/>
      <c r="T484" s="269"/>
      <c r="U484" s="14"/>
      <c r="V484" s="14"/>
      <c r="W484" s="14"/>
      <c r="X484" s="14"/>
      <c r="Y484" s="14"/>
      <c r="Z484" s="14"/>
      <c r="AA484" s="14"/>
      <c r="AB484" s="14"/>
      <c r="AC484" s="14"/>
      <c r="AD484" s="14"/>
      <c r="AE484" s="14"/>
      <c r="AT484" s="270" t="s">
        <v>259</v>
      </c>
      <c r="AU484" s="270" t="s">
        <v>88</v>
      </c>
      <c r="AV484" s="14" t="s">
        <v>175</v>
      </c>
      <c r="AW484" s="14" t="s">
        <v>36</v>
      </c>
      <c r="AX484" s="14" t="s">
        <v>14</v>
      </c>
      <c r="AY484" s="270" t="s">
        <v>241</v>
      </c>
    </row>
    <row r="485" s="12" customFormat="1" ht="22.8" customHeight="1">
      <c r="A485" s="12"/>
      <c r="B485" s="213"/>
      <c r="C485" s="214"/>
      <c r="D485" s="215" t="s">
        <v>79</v>
      </c>
      <c r="E485" s="227" t="s">
        <v>300</v>
      </c>
      <c r="F485" s="227" t="s">
        <v>900</v>
      </c>
      <c r="G485" s="214"/>
      <c r="H485" s="214"/>
      <c r="I485" s="217"/>
      <c r="J485" s="228">
        <f>BK485</f>
        <v>0</v>
      </c>
      <c r="K485" s="214"/>
      <c r="L485" s="219"/>
      <c r="M485" s="220"/>
      <c r="N485" s="221"/>
      <c r="O485" s="221"/>
      <c r="P485" s="222">
        <f>SUM(P486:P638)</f>
        <v>0</v>
      </c>
      <c r="Q485" s="221"/>
      <c r="R485" s="222">
        <f>SUM(R486:R638)</f>
        <v>24.135731939999999</v>
      </c>
      <c r="S485" s="221"/>
      <c r="T485" s="223">
        <f>SUM(T486:T638)</f>
        <v>1.1519999999999999</v>
      </c>
      <c r="U485" s="12"/>
      <c r="V485" s="12"/>
      <c r="W485" s="12"/>
      <c r="X485" s="12"/>
      <c r="Y485" s="12"/>
      <c r="Z485" s="12"/>
      <c r="AA485" s="12"/>
      <c r="AB485" s="12"/>
      <c r="AC485" s="12"/>
      <c r="AD485" s="12"/>
      <c r="AE485" s="12"/>
      <c r="AR485" s="224" t="s">
        <v>14</v>
      </c>
      <c r="AT485" s="225" t="s">
        <v>79</v>
      </c>
      <c r="AU485" s="225" t="s">
        <v>14</v>
      </c>
      <c r="AY485" s="224" t="s">
        <v>241</v>
      </c>
      <c r="BK485" s="226">
        <f>SUM(BK486:BK638)</f>
        <v>0</v>
      </c>
    </row>
    <row r="486" s="2" customFormat="1" ht="24.15" customHeight="1">
      <c r="A486" s="39"/>
      <c r="B486" s="40"/>
      <c r="C486" s="229" t="s">
        <v>901</v>
      </c>
      <c r="D486" s="229" t="s">
        <v>243</v>
      </c>
      <c r="E486" s="230" t="s">
        <v>902</v>
      </c>
      <c r="F486" s="231" t="s">
        <v>903</v>
      </c>
      <c r="G486" s="232" t="s">
        <v>303</v>
      </c>
      <c r="H486" s="233">
        <v>45</v>
      </c>
      <c r="I486" s="234"/>
      <c r="J486" s="235">
        <f>ROUND(I486*H486,2)</f>
        <v>0</v>
      </c>
      <c r="K486" s="231" t="s">
        <v>247</v>
      </c>
      <c r="L486" s="45"/>
      <c r="M486" s="236" t="s">
        <v>1</v>
      </c>
      <c r="N486" s="237" t="s">
        <v>45</v>
      </c>
      <c r="O486" s="92"/>
      <c r="P486" s="238">
        <f>O486*H486</f>
        <v>0</v>
      </c>
      <c r="Q486" s="238">
        <v>0.00167</v>
      </c>
      <c r="R486" s="238">
        <f>Q486*H486</f>
        <v>0.075150000000000008</v>
      </c>
      <c r="S486" s="238">
        <v>0</v>
      </c>
      <c r="T486" s="239">
        <f>S486*H486</f>
        <v>0</v>
      </c>
      <c r="U486" s="39"/>
      <c r="V486" s="39"/>
      <c r="W486" s="39"/>
      <c r="X486" s="39"/>
      <c r="Y486" s="39"/>
      <c r="Z486" s="39"/>
      <c r="AA486" s="39"/>
      <c r="AB486" s="39"/>
      <c r="AC486" s="39"/>
      <c r="AD486" s="39"/>
      <c r="AE486" s="39"/>
      <c r="AR486" s="240" t="s">
        <v>175</v>
      </c>
      <c r="AT486" s="240" t="s">
        <v>243</v>
      </c>
      <c r="AU486" s="240" t="s">
        <v>88</v>
      </c>
      <c r="AY486" s="18" t="s">
        <v>241</v>
      </c>
      <c r="BE486" s="241">
        <f>IF(N486="základní",J486,0)</f>
        <v>0</v>
      </c>
      <c r="BF486" s="241">
        <f>IF(N486="snížená",J486,0)</f>
        <v>0</v>
      </c>
      <c r="BG486" s="241">
        <f>IF(N486="zákl. přenesená",J486,0)</f>
        <v>0</v>
      </c>
      <c r="BH486" s="241">
        <f>IF(N486="sníž. přenesená",J486,0)</f>
        <v>0</v>
      </c>
      <c r="BI486" s="241">
        <f>IF(N486="nulová",J486,0)</f>
        <v>0</v>
      </c>
      <c r="BJ486" s="18" t="s">
        <v>14</v>
      </c>
      <c r="BK486" s="241">
        <f>ROUND(I486*H486,2)</f>
        <v>0</v>
      </c>
      <c r="BL486" s="18" t="s">
        <v>175</v>
      </c>
      <c r="BM486" s="240" t="s">
        <v>904</v>
      </c>
    </row>
    <row r="487" s="2" customFormat="1">
      <c r="A487" s="39"/>
      <c r="B487" s="40"/>
      <c r="C487" s="41"/>
      <c r="D487" s="242" t="s">
        <v>249</v>
      </c>
      <c r="E487" s="41"/>
      <c r="F487" s="243" t="s">
        <v>905</v>
      </c>
      <c r="G487" s="41"/>
      <c r="H487" s="41"/>
      <c r="I487" s="244"/>
      <c r="J487" s="41"/>
      <c r="K487" s="41"/>
      <c r="L487" s="45"/>
      <c r="M487" s="245"/>
      <c r="N487" s="246"/>
      <c r="O487" s="92"/>
      <c r="P487" s="92"/>
      <c r="Q487" s="92"/>
      <c r="R487" s="92"/>
      <c r="S487" s="92"/>
      <c r="T487" s="93"/>
      <c r="U487" s="39"/>
      <c r="V487" s="39"/>
      <c r="W487" s="39"/>
      <c r="X487" s="39"/>
      <c r="Y487" s="39"/>
      <c r="Z487" s="39"/>
      <c r="AA487" s="39"/>
      <c r="AB487" s="39"/>
      <c r="AC487" s="39"/>
      <c r="AD487" s="39"/>
      <c r="AE487" s="39"/>
      <c r="AT487" s="18" t="s">
        <v>249</v>
      </c>
      <c r="AU487" s="18" t="s">
        <v>88</v>
      </c>
    </row>
    <row r="488" s="2" customFormat="1">
      <c r="A488" s="39"/>
      <c r="B488" s="40"/>
      <c r="C488" s="41"/>
      <c r="D488" s="247" t="s">
        <v>251</v>
      </c>
      <c r="E488" s="41"/>
      <c r="F488" s="248" t="s">
        <v>906</v>
      </c>
      <c r="G488" s="41"/>
      <c r="H488" s="41"/>
      <c r="I488" s="244"/>
      <c r="J488" s="41"/>
      <c r="K488" s="41"/>
      <c r="L488" s="45"/>
      <c r="M488" s="245"/>
      <c r="N488" s="246"/>
      <c r="O488" s="92"/>
      <c r="P488" s="92"/>
      <c r="Q488" s="92"/>
      <c r="R488" s="92"/>
      <c r="S488" s="92"/>
      <c r="T488" s="93"/>
      <c r="U488" s="39"/>
      <c r="V488" s="39"/>
      <c r="W488" s="39"/>
      <c r="X488" s="39"/>
      <c r="Y488" s="39"/>
      <c r="Z488" s="39"/>
      <c r="AA488" s="39"/>
      <c r="AB488" s="39"/>
      <c r="AC488" s="39"/>
      <c r="AD488" s="39"/>
      <c r="AE488" s="39"/>
      <c r="AT488" s="18" t="s">
        <v>251</v>
      </c>
      <c r="AU488" s="18" t="s">
        <v>88</v>
      </c>
    </row>
    <row r="489" s="13" customFormat="1">
      <c r="A489" s="13"/>
      <c r="B489" s="249"/>
      <c r="C489" s="250"/>
      <c r="D489" s="242" t="s">
        <v>259</v>
      </c>
      <c r="E489" s="251" t="s">
        <v>1</v>
      </c>
      <c r="F489" s="252" t="s">
        <v>907</v>
      </c>
      <c r="G489" s="250"/>
      <c r="H489" s="253">
        <v>9</v>
      </c>
      <c r="I489" s="254"/>
      <c r="J489" s="250"/>
      <c r="K489" s="250"/>
      <c r="L489" s="255"/>
      <c r="M489" s="256"/>
      <c r="N489" s="257"/>
      <c r="O489" s="257"/>
      <c r="P489" s="257"/>
      <c r="Q489" s="257"/>
      <c r="R489" s="257"/>
      <c r="S489" s="257"/>
      <c r="T489" s="258"/>
      <c r="U489" s="13"/>
      <c r="V489" s="13"/>
      <c r="W489" s="13"/>
      <c r="X489" s="13"/>
      <c r="Y489" s="13"/>
      <c r="Z489" s="13"/>
      <c r="AA489" s="13"/>
      <c r="AB489" s="13"/>
      <c r="AC489" s="13"/>
      <c r="AD489" s="13"/>
      <c r="AE489" s="13"/>
      <c r="AT489" s="259" t="s">
        <v>259</v>
      </c>
      <c r="AU489" s="259" t="s">
        <v>88</v>
      </c>
      <c r="AV489" s="13" t="s">
        <v>88</v>
      </c>
      <c r="AW489" s="13" t="s">
        <v>36</v>
      </c>
      <c r="AX489" s="13" t="s">
        <v>80</v>
      </c>
      <c r="AY489" s="259" t="s">
        <v>241</v>
      </c>
    </row>
    <row r="490" s="13" customFormat="1">
      <c r="A490" s="13"/>
      <c r="B490" s="249"/>
      <c r="C490" s="250"/>
      <c r="D490" s="242" t="s">
        <v>259</v>
      </c>
      <c r="E490" s="251" t="s">
        <v>1</v>
      </c>
      <c r="F490" s="252" t="s">
        <v>908</v>
      </c>
      <c r="G490" s="250"/>
      <c r="H490" s="253">
        <v>5</v>
      </c>
      <c r="I490" s="254"/>
      <c r="J490" s="250"/>
      <c r="K490" s="250"/>
      <c r="L490" s="255"/>
      <c r="M490" s="256"/>
      <c r="N490" s="257"/>
      <c r="O490" s="257"/>
      <c r="P490" s="257"/>
      <c r="Q490" s="257"/>
      <c r="R490" s="257"/>
      <c r="S490" s="257"/>
      <c r="T490" s="258"/>
      <c r="U490" s="13"/>
      <c r="V490" s="13"/>
      <c r="W490" s="13"/>
      <c r="X490" s="13"/>
      <c r="Y490" s="13"/>
      <c r="Z490" s="13"/>
      <c r="AA490" s="13"/>
      <c r="AB490" s="13"/>
      <c r="AC490" s="13"/>
      <c r="AD490" s="13"/>
      <c r="AE490" s="13"/>
      <c r="AT490" s="259" t="s">
        <v>259</v>
      </c>
      <c r="AU490" s="259" t="s">
        <v>88</v>
      </c>
      <c r="AV490" s="13" t="s">
        <v>88</v>
      </c>
      <c r="AW490" s="13" t="s">
        <v>36</v>
      </c>
      <c r="AX490" s="13" t="s">
        <v>80</v>
      </c>
      <c r="AY490" s="259" t="s">
        <v>241</v>
      </c>
    </row>
    <row r="491" s="13" customFormat="1">
      <c r="A491" s="13"/>
      <c r="B491" s="249"/>
      <c r="C491" s="250"/>
      <c r="D491" s="242" t="s">
        <v>259</v>
      </c>
      <c r="E491" s="251" t="s">
        <v>1</v>
      </c>
      <c r="F491" s="252" t="s">
        <v>909</v>
      </c>
      <c r="G491" s="250"/>
      <c r="H491" s="253">
        <v>18</v>
      </c>
      <c r="I491" s="254"/>
      <c r="J491" s="250"/>
      <c r="K491" s="250"/>
      <c r="L491" s="255"/>
      <c r="M491" s="256"/>
      <c r="N491" s="257"/>
      <c r="O491" s="257"/>
      <c r="P491" s="257"/>
      <c r="Q491" s="257"/>
      <c r="R491" s="257"/>
      <c r="S491" s="257"/>
      <c r="T491" s="258"/>
      <c r="U491" s="13"/>
      <c r="V491" s="13"/>
      <c r="W491" s="13"/>
      <c r="X491" s="13"/>
      <c r="Y491" s="13"/>
      <c r="Z491" s="13"/>
      <c r="AA491" s="13"/>
      <c r="AB491" s="13"/>
      <c r="AC491" s="13"/>
      <c r="AD491" s="13"/>
      <c r="AE491" s="13"/>
      <c r="AT491" s="259" t="s">
        <v>259</v>
      </c>
      <c r="AU491" s="259" t="s">
        <v>88</v>
      </c>
      <c r="AV491" s="13" t="s">
        <v>88</v>
      </c>
      <c r="AW491" s="13" t="s">
        <v>36</v>
      </c>
      <c r="AX491" s="13" t="s">
        <v>80</v>
      </c>
      <c r="AY491" s="259" t="s">
        <v>241</v>
      </c>
    </row>
    <row r="492" s="13" customFormat="1">
      <c r="A492" s="13"/>
      <c r="B492" s="249"/>
      <c r="C492" s="250"/>
      <c r="D492" s="242" t="s">
        <v>259</v>
      </c>
      <c r="E492" s="251" t="s">
        <v>1</v>
      </c>
      <c r="F492" s="252" t="s">
        <v>910</v>
      </c>
      <c r="G492" s="250"/>
      <c r="H492" s="253">
        <v>13</v>
      </c>
      <c r="I492" s="254"/>
      <c r="J492" s="250"/>
      <c r="K492" s="250"/>
      <c r="L492" s="255"/>
      <c r="M492" s="256"/>
      <c r="N492" s="257"/>
      <c r="O492" s="257"/>
      <c r="P492" s="257"/>
      <c r="Q492" s="257"/>
      <c r="R492" s="257"/>
      <c r="S492" s="257"/>
      <c r="T492" s="258"/>
      <c r="U492" s="13"/>
      <c r="V492" s="13"/>
      <c r="W492" s="13"/>
      <c r="X492" s="13"/>
      <c r="Y492" s="13"/>
      <c r="Z492" s="13"/>
      <c r="AA492" s="13"/>
      <c r="AB492" s="13"/>
      <c r="AC492" s="13"/>
      <c r="AD492" s="13"/>
      <c r="AE492" s="13"/>
      <c r="AT492" s="259" t="s">
        <v>259</v>
      </c>
      <c r="AU492" s="259" t="s">
        <v>88</v>
      </c>
      <c r="AV492" s="13" t="s">
        <v>88</v>
      </c>
      <c r="AW492" s="13" t="s">
        <v>36</v>
      </c>
      <c r="AX492" s="13" t="s">
        <v>80</v>
      </c>
      <c r="AY492" s="259" t="s">
        <v>241</v>
      </c>
    </row>
    <row r="493" s="14" customFormat="1">
      <c r="A493" s="14"/>
      <c r="B493" s="260"/>
      <c r="C493" s="261"/>
      <c r="D493" s="242" t="s">
        <v>259</v>
      </c>
      <c r="E493" s="262" t="s">
        <v>1</v>
      </c>
      <c r="F493" s="263" t="s">
        <v>261</v>
      </c>
      <c r="G493" s="261"/>
      <c r="H493" s="264">
        <v>45</v>
      </c>
      <c r="I493" s="265"/>
      <c r="J493" s="261"/>
      <c r="K493" s="261"/>
      <c r="L493" s="266"/>
      <c r="M493" s="267"/>
      <c r="N493" s="268"/>
      <c r="O493" s="268"/>
      <c r="P493" s="268"/>
      <c r="Q493" s="268"/>
      <c r="R493" s="268"/>
      <c r="S493" s="268"/>
      <c r="T493" s="269"/>
      <c r="U493" s="14"/>
      <c r="V493" s="14"/>
      <c r="W493" s="14"/>
      <c r="X493" s="14"/>
      <c r="Y493" s="14"/>
      <c r="Z493" s="14"/>
      <c r="AA493" s="14"/>
      <c r="AB493" s="14"/>
      <c r="AC493" s="14"/>
      <c r="AD493" s="14"/>
      <c r="AE493" s="14"/>
      <c r="AT493" s="270" t="s">
        <v>259</v>
      </c>
      <c r="AU493" s="270" t="s">
        <v>88</v>
      </c>
      <c r="AV493" s="14" t="s">
        <v>175</v>
      </c>
      <c r="AW493" s="14" t="s">
        <v>36</v>
      </c>
      <c r="AX493" s="14" t="s">
        <v>14</v>
      </c>
      <c r="AY493" s="270" t="s">
        <v>241</v>
      </c>
    </row>
    <row r="494" s="2" customFormat="1" ht="16.5" customHeight="1">
      <c r="A494" s="39"/>
      <c r="B494" s="40"/>
      <c r="C494" s="288" t="s">
        <v>911</v>
      </c>
      <c r="D494" s="288" t="s">
        <v>758</v>
      </c>
      <c r="E494" s="289" t="s">
        <v>912</v>
      </c>
      <c r="F494" s="290" t="s">
        <v>913</v>
      </c>
      <c r="G494" s="291" t="s">
        <v>303</v>
      </c>
      <c r="H494" s="292">
        <v>18</v>
      </c>
      <c r="I494" s="293"/>
      <c r="J494" s="294">
        <f>ROUND(I494*H494,2)</f>
        <v>0</v>
      </c>
      <c r="K494" s="290" t="s">
        <v>247</v>
      </c>
      <c r="L494" s="295"/>
      <c r="M494" s="296" t="s">
        <v>1</v>
      </c>
      <c r="N494" s="297" t="s">
        <v>45</v>
      </c>
      <c r="O494" s="92"/>
      <c r="P494" s="238">
        <f>O494*H494</f>
        <v>0</v>
      </c>
      <c r="Q494" s="238">
        <v>0.00048000000000000001</v>
      </c>
      <c r="R494" s="238">
        <f>Q494*H494</f>
        <v>0.0086400000000000001</v>
      </c>
      <c r="S494" s="238">
        <v>0</v>
      </c>
      <c r="T494" s="239">
        <f>S494*H494</f>
        <v>0</v>
      </c>
      <c r="U494" s="39"/>
      <c r="V494" s="39"/>
      <c r="W494" s="39"/>
      <c r="X494" s="39"/>
      <c r="Y494" s="39"/>
      <c r="Z494" s="39"/>
      <c r="AA494" s="39"/>
      <c r="AB494" s="39"/>
      <c r="AC494" s="39"/>
      <c r="AD494" s="39"/>
      <c r="AE494" s="39"/>
      <c r="AR494" s="240" t="s">
        <v>300</v>
      </c>
      <c r="AT494" s="240" t="s">
        <v>758</v>
      </c>
      <c r="AU494" s="240" t="s">
        <v>88</v>
      </c>
      <c r="AY494" s="18" t="s">
        <v>241</v>
      </c>
      <c r="BE494" s="241">
        <f>IF(N494="základní",J494,0)</f>
        <v>0</v>
      </c>
      <c r="BF494" s="241">
        <f>IF(N494="snížená",J494,0)</f>
        <v>0</v>
      </c>
      <c r="BG494" s="241">
        <f>IF(N494="zákl. přenesená",J494,0)</f>
        <v>0</v>
      </c>
      <c r="BH494" s="241">
        <f>IF(N494="sníž. přenesená",J494,0)</f>
        <v>0</v>
      </c>
      <c r="BI494" s="241">
        <f>IF(N494="nulová",J494,0)</f>
        <v>0</v>
      </c>
      <c r="BJ494" s="18" t="s">
        <v>14</v>
      </c>
      <c r="BK494" s="241">
        <f>ROUND(I494*H494,2)</f>
        <v>0</v>
      </c>
      <c r="BL494" s="18" t="s">
        <v>175</v>
      </c>
      <c r="BM494" s="240" t="s">
        <v>914</v>
      </c>
    </row>
    <row r="495" s="2" customFormat="1">
      <c r="A495" s="39"/>
      <c r="B495" s="40"/>
      <c r="C495" s="41"/>
      <c r="D495" s="242" t="s">
        <v>249</v>
      </c>
      <c r="E495" s="41"/>
      <c r="F495" s="243" t="s">
        <v>913</v>
      </c>
      <c r="G495" s="41"/>
      <c r="H495" s="41"/>
      <c r="I495" s="244"/>
      <c r="J495" s="41"/>
      <c r="K495" s="41"/>
      <c r="L495" s="45"/>
      <c r="M495" s="245"/>
      <c r="N495" s="246"/>
      <c r="O495" s="92"/>
      <c r="P495" s="92"/>
      <c r="Q495" s="92"/>
      <c r="R495" s="92"/>
      <c r="S495" s="92"/>
      <c r="T495" s="93"/>
      <c r="U495" s="39"/>
      <c r="V495" s="39"/>
      <c r="W495" s="39"/>
      <c r="X495" s="39"/>
      <c r="Y495" s="39"/>
      <c r="Z495" s="39"/>
      <c r="AA495" s="39"/>
      <c r="AB495" s="39"/>
      <c r="AC495" s="39"/>
      <c r="AD495" s="39"/>
      <c r="AE495" s="39"/>
      <c r="AT495" s="18" t="s">
        <v>249</v>
      </c>
      <c r="AU495" s="18" t="s">
        <v>88</v>
      </c>
    </row>
    <row r="496" s="2" customFormat="1" ht="21.75" customHeight="1">
      <c r="A496" s="39"/>
      <c r="B496" s="40"/>
      <c r="C496" s="288" t="s">
        <v>915</v>
      </c>
      <c r="D496" s="288" t="s">
        <v>758</v>
      </c>
      <c r="E496" s="289" t="s">
        <v>916</v>
      </c>
      <c r="F496" s="290" t="s">
        <v>917</v>
      </c>
      <c r="G496" s="291" t="s">
        <v>303</v>
      </c>
      <c r="H496" s="292">
        <v>18</v>
      </c>
      <c r="I496" s="293"/>
      <c r="J496" s="294">
        <f>ROUND(I496*H496,2)</f>
        <v>0</v>
      </c>
      <c r="K496" s="290" t="s">
        <v>1</v>
      </c>
      <c r="L496" s="295"/>
      <c r="M496" s="296" t="s">
        <v>1</v>
      </c>
      <c r="N496" s="297" t="s">
        <v>45</v>
      </c>
      <c r="O496" s="92"/>
      <c r="P496" s="238">
        <f>O496*H496</f>
        <v>0</v>
      </c>
      <c r="Q496" s="238">
        <v>0.0030000000000000001</v>
      </c>
      <c r="R496" s="238">
        <f>Q496*H496</f>
        <v>0.053999999999999999</v>
      </c>
      <c r="S496" s="238">
        <v>0</v>
      </c>
      <c r="T496" s="239">
        <f>S496*H496</f>
        <v>0</v>
      </c>
      <c r="U496" s="39"/>
      <c r="V496" s="39"/>
      <c r="W496" s="39"/>
      <c r="X496" s="39"/>
      <c r="Y496" s="39"/>
      <c r="Z496" s="39"/>
      <c r="AA496" s="39"/>
      <c r="AB496" s="39"/>
      <c r="AC496" s="39"/>
      <c r="AD496" s="39"/>
      <c r="AE496" s="39"/>
      <c r="AR496" s="240" t="s">
        <v>300</v>
      </c>
      <c r="AT496" s="240" t="s">
        <v>758</v>
      </c>
      <c r="AU496" s="240" t="s">
        <v>88</v>
      </c>
      <c r="AY496" s="18" t="s">
        <v>241</v>
      </c>
      <c r="BE496" s="241">
        <f>IF(N496="základní",J496,0)</f>
        <v>0</v>
      </c>
      <c r="BF496" s="241">
        <f>IF(N496="snížená",J496,0)</f>
        <v>0</v>
      </c>
      <c r="BG496" s="241">
        <f>IF(N496="zákl. přenesená",J496,0)</f>
        <v>0</v>
      </c>
      <c r="BH496" s="241">
        <f>IF(N496="sníž. přenesená",J496,0)</f>
        <v>0</v>
      </c>
      <c r="BI496" s="241">
        <f>IF(N496="nulová",J496,0)</f>
        <v>0</v>
      </c>
      <c r="BJ496" s="18" t="s">
        <v>14</v>
      </c>
      <c r="BK496" s="241">
        <f>ROUND(I496*H496,2)</f>
        <v>0</v>
      </c>
      <c r="BL496" s="18" t="s">
        <v>175</v>
      </c>
      <c r="BM496" s="240" t="s">
        <v>918</v>
      </c>
    </row>
    <row r="497" s="2" customFormat="1">
      <c r="A497" s="39"/>
      <c r="B497" s="40"/>
      <c r="C497" s="41"/>
      <c r="D497" s="242" t="s">
        <v>249</v>
      </c>
      <c r="E497" s="41"/>
      <c r="F497" s="243" t="s">
        <v>917</v>
      </c>
      <c r="G497" s="41"/>
      <c r="H497" s="41"/>
      <c r="I497" s="244"/>
      <c r="J497" s="41"/>
      <c r="K497" s="41"/>
      <c r="L497" s="45"/>
      <c r="M497" s="245"/>
      <c r="N497" s="246"/>
      <c r="O497" s="92"/>
      <c r="P497" s="92"/>
      <c r="Q497" s="92"/>
      <c r="R497" s="92"/>
      <c r="S497" s="92"/>
      <c r="T497" s="93"/>
      <c r="U497" s="39"/>
      <c r="V497" s="39"/>
      <c r="W497" s="39"/>
      <c r="X497" s="39"/>
      <c r="Y497" s="39"/>
      <c r="Z497" s="39"/>
      <c r="AA497" s="39"/>
      <c r="AB497" s="39"/>
      <c r="AC497" s="39"/>
      <c r="AD497" s="39"/>
      <c r="AE497" s="39"/>
      <c r="AT497" s="18" t="s">
        <v>249</v>
      </c>
      <c r="AU497" s="18" t="s">
        <v>88</v>
      </c>
    </row>
    <row r="498" s="2" customFormat="1" ht="24.15" customHeight="1">
      <c r="A498" s="39"/>
      <c r="B498" s="40"/>
      <c r="C498" s="288" t="s">
        <v>919</v>
      </c>
      <c r="D498" s="288" t="s">
        <v>758</v>
      </c>
      <c r="E498" s="289" t="s">
        <v>920</v>
      </c>
      <c r="F498" s="290" t="s">
        <v>921</v>
      </c>
      <c r="G498" s="291" t="s">
        <v>303</v>
      </c>
      <c r="H498" s="292">
        <v>13</v>
      </c>
      <c r="I498" s="293"/>
      <c r="J498" s="294">
        <f>ROUND(I498*H498,2)</f>
        <v>0</v>
      </c>
      <c r="K498" s="290" t="s">
        <v>247</v>
      </c>
      <c r="L498" s="295"/>
      <c r="M498" s="296" t="s">
        <v>1</v>
      </c>
      <c r="N498" s="297" t="s">
        <v>45</v>
      </c>
      <c r="O498" s="92"/>
      <c r="P498" s="238">
        <f>O498*H498</f>
        <v>0</v>
      </c>
      <c r="Q498" s="238">
        <v>0.016</v>
      </c>
      <c r="R498" s="238">
        <f>Q498*H498</f>
        <v>0.20800000000000002</v>
      </c>
      <c r="S498" s="238">
        <v>0</v>
      </c>
      <c r="T498" s="239">
        <f>S498*H498</f>
        <v>0</v>
      </c>
      <c r="U498" s="39"/>
      <c r="V498" s="39"/>
      <c r="W498" s="39"/>
      <c r="X498" s="39"/>
      <c r="Y498" s="39"/>
      <c r="Z498" s="39"/>
      <c r="AA498" s="39"/>
      <c r="AB498" s="39"/>
      <c r="AC498" s="39"/>
      <c r="AD498" s="39"/>
      <c r="AE498" s="39"/>
      <c r="AR498" s="240" t="s">
        <v>300</v>
      </c>
      <c r="AT498" s="240" t="s">
        <v>758</v>
      </c>
      <c r="AU498" s="240" t="s">
        <v>88</v>
      </c>
      <c r="AY498" s="18" t="s">
        <v>241</v>
      </c>
      <c r="BE498" s="241">
        <f>IF(N498="základní",J498,0)</f>
        <v>0</v>
      </c>
      <c r="BF498" s="241">
        <f>IF(N498="snížená",J498,0)</f>
        <v>0</v>
      </c>
      <c r="BG498" s="241">
        <f>IF(N498="zákl. přenesená",J498,0)</f>
        <v>0</v>
      </c>
      <c r="BH498" s="241">
        <f>IF(N498="sníž. přenesená",J498,0)</f>
        <v>0</v>
      </c>
      <c r="BI498" s="241">
        <f>IF(N498="nulová",J498,0)</f>
        <v>0</v>
      </c>
      <c r="BJ498" s="18" t="s">
        <v>14</v>
      </c>
      <c r="BK498" s="241">
        <f>ROUND(I498*H498,2)</f>
        <v>0</v>
      </c>
      <c r="BL498" s="18" t="s">
        <v>175</v>
      </c>
      <c r="BM498" s="240" t="s">
        <v>922</v>
      </c>
    </row>
    <row r="499" s="2" customFormat="1">
      <c r="A499" s="39"/>
      <c r="B499" s="40"/>
      <c r="C499" s="41"/>
      <c r="D499" s="242" t="s">
        <v>249</v>
      </c>
      <c r="E499" s="41"/>
      <c r="F499" s="243" t="s">
        <v>921</v>
      </c>
      <c r="G499" s="41"/>
      <c r="H499" s="41"/>
      <c r="I499" s="244"/>
      <c r="J499" s="41"/>
      <c r="K499" s="41"/>
      <c r="L499" s="45"/>
      <c r="M499" s="245"/>
      <c r="N499" s="246"/>
      <c r="O499" s="92"/>
      <c r="P499" s="92"/>
      <c r="Q499" s="92"/>
      <c r="R499" s="92"/>
      <c r="S499" s="92"/>
      <c r="T499" s="93"/>
      <c r="U499" s="39"/>
      <c r="V499" s="39"/>
      <c r="W499" s="39"/>
      <c r="X499" s="39"/>
      <c r="Y499" s="39"/>
      <c r="Z499" s="39"/>
      <c r="AA499" s="39"/>
      <c r="AB499" s="39"/>
      <c r="AC499" s="39"/>
      <c r="AD499" s="39"/>
      <c r="AE499" s="39"/>
      <c r="AT499" s="18" t="s">
        <v>249</v>
      </c>
      <c r="AU499" s="18" t="s">
        <v>88</v>
      </c>
    </row>
    <row r="500" s="2" customFormat="1" ht="24.15" customHeight="1">
      <c r="A500" s="39"/>
      <c r="B500" s="40"/>
      <c r="C500" s="288" t="s">
        <v>923</v>
      </c>
      <c r="D500" s="288" t="s">
        <v>758</v>
      </c>
      <c r="E500" s="289" t="s">
        <v>924</v>
      </c>
      <c r="F500" s="290" t="s">
        <v>925</v>
      </c>
      <c r="G500" s="291" t="s">
        <v>303</v>
      </c>
      <c r="H500" s="292">
        <v>5</v>
      </c>
      <c r="I500" s="293"/>
      <c r="J500" s="294">
        <f>ROUND(I500*H500,2)</f>
        <v>0</v>
      </c>
      <c r="K500" s="290" t="s">
        <v>247</v>
      </c>
      <c r="L500" s="295"/>
      <c r="M500" s="296" t="s">
        <v>1</v>
      </c>
      <c r="N500" s="297" t="s">
        <v>45</v>
      </c>
      <c r="O500" s="92"/>
      <c r="P500" s="238">
        <f>O500*H500</f>
        <v>0</v>
      </c>
      <c r="Q500" s="238">
        <v>0.0089999999999999993</v>
      </c>
      <c r="R500" s="238">
        <f>Q500*H500</f>
        <v>0.044999999999999998</v>
      </c>
      <c r="S500" s="238">
        <v>0</v>
      </c>
      <c r="T500" s="239">
        <f>S500*H500</f>
        <v>0</v>
      </c>
      <c r="U500" s="39"/>
      <c r="V500" s="39"/>
      <c r="W500" s="39"/>
      <c r="X500" s="39"/>
      <c r="Y500" s="39"/>
      <c r="Z500" s="39"/>
      <c r="AA500" s="39"/>
      <c r="AB500" s="39"/>
      <c r="AC500" s="39"/>
      <c r="AD500" s="39"/>
      <c r="AE500" s="39"/>
      <c r="AR500" s="240" t="s">
        <v>300</v>
      </c>
      <c r="AT500" s="240" t="s">
        <v>758</v>
      </c>
      <c r="AU500" s="240" t="s">
        <v>88</v>
      </c>
      <c r="AY500" s="18" t="s">
        <v>241</v>
      </c>
      <c r="BE500" s="241">
        <f>IF(N500="základní",J500,0)</f>
        <v>0</v>
      </c>
      <c r="BF500" s="241">
        <f>IF(N500="snížená",J500,0)</f>
        <v>0</v>
      </c>
      <c r="BG500" s="241">
        <f>IF(N500="zákl. přenesená",J500,0)</f>
        <v>0</v>
      </c>
      <c r="BH500" s="241">
        <f>IF(N500="sníž. přenesená",J500,0)</f>
        <v>0</v>
      </c>
      <c r="BI500" s="241">
        <f>IF(N500="nulová",J500,0)</f>
        <v>0</v>
      </c>
      <c r="BJ500" s="18" t="s">
        <v>14</v>
      </c>
      <c r="BK500" s="241">
        <f>ROUND(I500*H500,2)</f>
        <v>0</v>
      </c>
      <c r="BL500" s="18" t="s">
        <v>175</v>
      </c>
      <c r="BM500" s="240" t="s">
        <v>926</v>
      </c>
    </row>
    <row r="501" s="2" customFormat="1">
      <c r="A501" s="39"/>
      <c r="B501" s="40"/>
      <c r="C501" s="41"/>
      <c r="D501" s="242" t="s">
        <v>249</v>
      </c>
      <c r="E501" s="41"/>
      <c r="F501" s="243" t="s">
        <v>925</v>
      </c>
      <c r="G501" s="41"/>
      <c r="H501" s="41"/>
      <c r="I501" s="244"/>
      <c r="J501" s="41"/>
      <c r="K501" s="41"/>
      <c r="L501" s="45"/>
      <c r="M501" s="245"/>
      <c r="N501" s="246"/>
      <c r="O501" s="92"/>
      <c r="P501" s="92"/>
      <c r="Q501" s="92"/>
      <c r="R501" s="92"/>
      <c r="S501" s="92"/>
      <c r="T501" s="93"/>
      <c r="U501" s="39"/>
      <c r="V501" s="39"/>
      <c r="W501" s="39"/>
      <c r="X501" s="39"/>
      <c r="Y501" s="39"/>
      <c r="Z501" s="39"/>
      <c r="AA501" s="39"/>
      <c r="AB501" s="39"/>
      <c r="AC501" s="39"/>
      <c r="AD501" s="39"/>
      <c r="AE501" s="39"/>
      <c r="AT501" s="18" t="s">
        <v>249</v>
      </c>
      <c r="AU501" s="18" t="s">
        <v>88</v>
      </c>
    </row>
    <row r="502" s="2" customFormat="1" ht="24.15" customHeight="1">
      <c r="A502" s="39"/>
      <c r="B502" s="40"/>
      <c r="C502" s="288" t="s">
        <v>927</v>
      </c>
      <c r="D502" s="288" t="s">
        <v>758</v>
      </c>
      <c r="E502" s="289" t="s">
        <v>928</v>
      </c>
      <c r="F502" s="290" t="s">
        <v>929</v>
      </c>
      <c r="G502" s="291" t="s">
        <v>303</v>
      </c>
      <c r="H502" s="292">
        <v>5</v>
      </c>
      <c r="I502" s="293"/>
      <c r="J502" s="294">
        <f>ROUND(I502*H502,2)</f>
        <v>0</v>
      </c>
      <c r="K502" s="290" t="s">
        <v>247</v>
      </c>
      <c r="L502" s="295"/>
      <c r="M502" s="296" t="s">
        <v>1</v>
      </c>
      <c r="N502" s="297" t="s">
        <v>45</v>
      </c>
      <c r="O502" s="92"/>
      <c r="P502" s="238">
        <f>O502*H502</f>
        <v>0</v>
      </c>
      <c r="Q502" s="238">
        <v>0.018700000000000001</v>
      </c>
      <c r="R502" s="238">
        <f>Q502*H502</f>
        <v>0.0935</v>
      </c>
      <c r="S502" s="238">
        <v>0</v>
      </c>
      <c r="T502" s="239">
        <f>S502*H502</f>
        <v>0</v>
      </c>
      <c r="U502" s="39"/>
      <c r="V502" s="39"/>
      <c r="W502" s="39"/>
      <c r="X502" s="39"/>
      <c r="Y502" s="39"/>
      <c r="Z502" s="39"/>
      <c r="AA502" s="39"/>
      <c r="AB502" s="39"/>
      <c r="AC502" s="39"/>
      <c r="AD502" s="39"/>
      <c r="AE502" s="39"/>
      <c r="AR502" s="240" t="s">
        <v>300</v>
      </c>
      <c r="AT502" s="240" t="s">
        <v>758</v>
      </c>
      <c r="AU502" s="240" t="s">
        <v>88</v>
      </c>
      <c r="AY502" s="18" t="s">
        <v>241</v>
      </c>
      <c r="BE502" s="241">
        <f>IF(N502="základní",J502,0)</f>
        <v>0</v>
      </c>
      <c r="BF502" s="241">
        <f>IF(N502="snížená",J502,0)</f>
        <v>0</v>
      </c>
      <c r="BG502" s="241">
        <f>IF(N502="zákl. přenesená",J502,0)</f>
        <v>0</v>
      </c>
      <c r="BH502" s="241">
        <f>IF(N502="sníž. přenesená",J502,0)</f>
        <v>0</v>
      </c>
      <c r="BI502" s="241">
        <f>IF(N502="nulová",J502,0)</f>
        <v>0</v>
      </c>
      <c r="BJ502" s="18" t="s">
        <v>14</v>
      </c>
      <c r="BK502" s="241">
        <f>ROUND(I502*H502,2)</f>
        <v>0</v>
      </c>
      <c r="BL502" s="18" t="s">
        <v>175</v>
      </c>
      <c r="BM502" s="240" t="s">
        <v>930</v>
      </c>
    </row>
    <row r="503" s="2" customFormat="1">
      <c r="A503" s="39"/>
      <c r="B503" s="40"/>
      <c r="C503" s="41"/>
      <c r="D503" s="242" t="s">
        <v>249</v>
      </c>
      <c r="E503" s="41"/>
      <c r="F503" s="243" t="s">
        <v>929</v>
      </c>
      <c r="G503" s="41"/>
      <c r="H503" s="41"/>
      <c r="I503" s="244"/>
      <c r="J503" s="41"/>
      <c r="K503" s="41"/>
      <c r="L503" s="45"/>
      <c r="M503" s="245"/>
      <c r="N503" s="246"/>
      <c r="O503" s="92"/>
      <c r="P503" s="92"/>
      <c r="Q503" s="92"/>
      <c r="R503" s="92"/>
      <c r="S503" s="92"/>
      <c r="T503" s="93"/>
      <c r="U503" s="39"/>
      <c r="V503" s="39"/>
      <c r="W503" s="39"/>
      <c r="X503" s="39"/>
      <c r="Y503" s="39"/>
      <c r="Z503" s="39"/>
      <c r="AA503" s="39"/>
      <c r="AB503" s="39"/>
      <c r="AC503" s="39"/>
      <c r="AD503" s="39"/>
      <c r="AE503" s="39"/>
      <c r="AT503" s="18" t="s">
        <v>249</v>
      </c>
      <c r="AU503" s="18" t="s">
        <v>88</v>
      </c>
    </row>
    <row r="504" s="2" customFormat="1" ht="24.15" customHeight="1">
      <c r="A504" s="39"/>
      <c r="B504" s="40"/>
      <c r="C504" s="288" t="s">
        <v>931</v>
      </c>
      <c r="D504" s="288" t="s">
        <v>758</v>
      </c>
      <c r="E504" s="289" t="s">
        <v>932</v>
      </c>
      <c r="F504" s="290" t="s">
        <v>933</v>
      </c>
      <c r="G504" s="291" t="s">
        <v>303</v>
      </c>
      <c r="H504" s="292">
        <v>4</v>
      </c>
      <c r="I504" s="293"/>
      <c r="J504" s="294">
        <f>ROUND(I504*H504,2)</f>
        <v>0</v>
      </c>
      <c r="K504" s="290" t="s">
        <v>247</v>
      </c>
      <c r="L504" s="295"/>
      <c r="M504" s="296" t="s">
        <v>1</v>
      </c>
      <c r="N504" s="297" t="s">
        <v>45</v>
      </c>
      <c r="O504" s="92"/>
      <c r="P504" s="238">
        <f>O504*H504</f>
        <v>0</v>
      </c>
      <c r="Q504" s="238">
        <v>0.014200000000000001</v>
      </c>
      <c r="R504" s="238">
        <f>Q504*H504</f>
        <v>0.056800000000000003</v>
      </c>
      <c r="S504" s="238">
        <v>0</v>
      </c>
      <c r="T504" s="239">
        <f>S504*H504</f>
        <v>0</v>
      </c>
      <c r="U504" s="39"/>
      <c r="V504" s="39"/>
      <c r="W504" s="39"/>
      <c r="X504" s="39"/>
      <c r="Y504" s="39"/>
      <c r="Z504" s="39"/>
      <c r="AA504" s="39"/>
      <c r="AB504" s="39"/>
      <c r="AC504" s="39"/>
      <c r="AD504" s="39"/>
      <c r="AE504" s="39"/>
      <c r="AR504" s="240" t="s">
        <v>300</v>
      </c>
      <c r="AT504" s="240" t="s">
        <v>758</v>
      </c>
      <c r="AU504" s="240" t="s">
        <v>88</v>
      </c>
      <c r="AY504" s="18" t="s">
        <v>241</v>
      </c>
      <c r="BE504" s="241">
        <f>IF(N504="základní",J504,0)</f>
        <v>0</v>
      </c>
      <c r="BF504" s="241">
        <f>IF(N504="snížená",J504,0)</f>
        <v>0</v>
      </c>
      <c r="BG504" s="241">
        <f>IF(N504="zákl. přenesená",J504,0)</f>
        <v>0</v>
      </c>
      <c r="BH504" s="241">
        <f>IF(N504="sníž. přenesená",J504,0)</f>
        <v>0</v>
      </c>
      <c r="BI504" s="241">
        <f>IF(N504="nulová",J504,0)</f>
        <v>0</v>
      </c>
      <c r="BJ504" s="18" t="s">
        <v>14</v>
      </c>
      <c r="BK504" s="241">
        <f>ROUND(I504*H504,2)</f>
        <v>0</v>
      </c>
      <c r="BL504" s="18" t="s">
        <v>175</v>
      </c>
      <c r="BM504" s="240" t="s">
        <v>934</v>
      </c>
    </row>
    <row r="505" s="2" customFormat="1">
      <c r="A505" s="39"/>
      <c r="B505" s="40"/>
      <c r="C505" s="41"/>
      <c r="D505" s="242" t="s">
        <v>249</v>
      </c>
      <c r="E505" s="41"/>
      <c r="F505" s="243" t="s">
        <v>933</v>
      </c>
      <c r="G505" s="41"/>
      <c r="H505" s="41"/>
      <c r="I505" s="244"/>
      <c r="J505" s="41"/>
      <c r="K505" s="41"/>
      <c r="L505" s="45"/>
      <c r="M505" s="245"/>
      <c r="N505" s="246"/>
      <c r="O505" s="92"/>
      <c r="P505" s="92"/>
      <c r="Q505" s="92"/>
      <c r="R505" s="92"/>
      <c r="S505" s="92"/>
      <c r="T505" s="93"/>
      <c r="U505" s="39"/>
      <c r="V505" s="39"/>
      <c r="W505" s="39"/>
      <c r="X505" s="39"/>
      <c r="Y505" s="39"/>
      <c r="Z505" s="39"/>
      <c r="AA505" s="39"/>
      <c r="AB505" s="39"/>
      <c r="AC505" s="39"/>
      <c r="AD505" s="39"/>
      <c r="AE505" s="39"/>
      <c r="AT505" s="18" t="s">
        <v>249</v>
      </c>
      <c r="AU505" s="18" t="s">
        <v>88</v>
      </c>
    </row>
    <row r="506" s="2" customFormat="1" ht="24.15" customHeight="1">
      <c r="A506" s="39"/>
      <c r="B506" s="40"/>
      <c r="C506" s="229" t="s">
        <v>935</v>
      </c>
      <c r="D506" s="229" t="s">
        <v>243</v>
      </c>
      <c r="E506" s="230" t="s">
        <v>936</v>
      </c>
      <c r="F506" s="231" t="s">
        <v>937</v>
      </c>
      <c r="G506" s="232" t="s">
        <v>303</v>
      </c>
      <c r="H506" s="233">
        <v>9</v>
      </c>
      <c r="I506" s="234"/>
      <c r="J506" s="235">
        <f>ROUND(I506*H506,2)</f>
        <v>0</v>
      </c>
      <c r="K506" s="231" t="s">
        <v>247</v>
      </c>
      <c r="L506" s="45"/>
      <c r="M506" s="236" t="s">
        <v>1</v>
      </c>
      <c r="N506" s="237" t="s">
        <v>45</v>
      </c>
      <c r="O506" s="92"/>
      <c r="P506" s="238">
        <f>O506*H506</f>
        <v>0</v>
      </c>
      <c r="Q506" s="238">
        <v>0.0017099999999999999</v>
      </c>
      <c r="R506" s="238">
        <f>Q506*H506</f>
        <v>0.015389999999999999</v>
      </c>
      <c r="S506" s="238">
        <v>0</v>
      </c>
      <c r="T506" s="239">
        <f>S506*H506</f>
        <v>0</v>
      </c>
      <c r="U506" s="39"/>
      <c r="V506" s="39"/>
      <c r="W506" s="39"/>
      <c r="X506" s="39"/>
      <c r="Y506" s="39"/>
      <c r="Z506" s="39"/>
      <c r="AA506" s="39"/>
      <c r="AB506" s="39"/>
      <c r="AC506" s="39"/>
      <c r="AD506" s="39"/>
      <c r="AE506" s="39"/>
      <c r="AR506" s="240" t="s">
        <v>175</v>
      </c>
      <c r="AT506" s="240" t="s">
        <v>243</v>
      </c>
      <c r="AU506" s="240" t="s">
        <v>88</v>
      </c>
      <c r="AY506" s="18" t="s">
        <v>241</v>
      </c>
      <c r="BE506" s="241">
        <f>IF(N506="základní",J506,0)</f>
        <v>0</v>
      </c>
      <c r="BF506" s="241">
        <f>IF(N506="snížená",J506,0)</f>
        <v>0</v>
      </c>
      <c r="BG506" s="241">
        <f>IF(N506="zákl. přenesená",J506,0)</f>
        <v>0</v>
      </c>
      <c r="BH506" s="241">
        <f>IF(N506="sníž. přenesená",J506,0)</f>
        <v>0</v>
      </c>
      <c r="BI506" s="241">
        <f>IF(N506="nulová",J506,0)</f>
        <v>0</v>
      </c>
      <c r="BJ506" s="18" t="s">
        <v>14</v>
      </c>
      <c r="BK506" s="241">
        <f>ROUND(I506*H506,2)</f>
        <v>0</v>
      </c>
      <c r="BL506" s="18" t="s">
        <v>175</v>
      </c>
      <c r="BM506" s="240" t="s">
        <v>938</v>
      </c>
    </row>
    <row r="507" s="2" customFormat="1">
      <c r="A507" s="39"/>
      <c r="B507" s="40"/>
      <c r="C507" s="41"/>
      <c r="D507" s="242" t="s">
        <v>249</v>
      </c>
      <c r="E507" s="41"/>
      <c r="F507" s="243" t="s">
        <v>939</v>
      </c>
      <c r="G507" s="41"/>
      <c r="H507" s="41"/>
      <c r="I507" s="244"/>
      <c r="J507" s="41"/>
      <c r="K507" s="41"/>
      <c r="L507" s="45"/>
      <c r="M507" s="245"/>
      <c r="N507" s="246"/>
      <c r="O507" s="92"/>
      <c r="P507" s="92"/>
      <c r="Q507" s="92"/>
      <c r="R507" s="92"/>
      <c r="S507" s="92"/>
      <c r="T507" s="93"/>
      <c r="U507" s="39"/>
      <c r="V507" s="39"/>
      <c r="W507" s="39"/>
      <c r="X507" s="39"/>
      <c r="Y507" s="39"/>
      <c r="Z507" s="39"/>
      <c r="AA507" s="39"/>
      <c r="AB507" s="39"/>
      <c r="AC507" s="39"/>
      <c r="AD507" s="39"/>
      <c r="AE507" s="39"/>
      <c r="AT507" s="18" t="s">
        <v>249</v>
      </c>
      <c r="AU507" s="18" t="s">
        <v>88</v>
      </c>
    </row>
    <row r="508" s="2" customFormat="1">
      <c r="A508" s="39"/>
      <c r="B508" s="40"/>
      <c r="C508" s="41"/>
      <c r="D508" s="247" t="s">
        <v>251</v>
      </c>
      <c r="E508" s="41"/>
      <c r="F508" s="248" t="s">
        <v>940</v>
      </c>
      <c r="G508" s="41"/>
      <c r="H508" s="41"/>
      <c r="I508" s="244"/>
      <c r="J508" s="41"/>
      <c r="K508" s="41"/>
      <c r="L508" s="45"/>
      <c r="M508" s="245"/>
      <c r="N508" s="246"/>
      <c r="O508" s="92"/>
      <c r="P508" s="92"/>
      <c r="Q508" s="92"/>
      <c r="R508" s="92"/>
      <c r="S508" s="92"/>
      <c r="T508" s="93"/>
      <c r="U508" s="39"/>
      <c r="V508" s="39"/>
      <c r="W508" s="39"/>
      <c r="X508" s="39"/>
      <c r="Y508" s="39"/>
      <c r="Z508" s="39"/>
      <c r="AA508" s="39"/>
      <c r="AB508" s="39"/>
      <c r="AC508" s="39"/>
      <c r="AD508" s="39"/>
      <c r="AE508" s="39"/>
      <c r="AT508" s="18" t="s">
        <v>251</v>
      </c>
      <c r="AU508" s="18" t="s">
        <v>88</v>
      </c>
    </row>
    <row r="509" s="13" customFormat="1">
      <c r="A509" s="13"/>
      <c r="B509" s="249"/>
      <c r="C509" s="250"/>
      <c r="D509" s="242" t="s">
        <v>259</v>
      </c>
      <c r="E509" s="251" t="s">
        <v>1</v>
      </c>
      <c r="F509" s="252" t="s">
        <v>941</v>
      </c>
      <c r="G509" s="250"/>
      <c r="H509" s="253">
        <v>9</v>
      </c>
      <c r="I509" s="254"/>
      <c r="J509" s="250"/>
      <c r="K509" s="250"/>
      <c r="L509" s="255"/>
      <c r="M509" s="256"/>
      <c r="N509" s="257"/>
      <c r="O509" s="257"/>
      <c r="P509" s="257"/>
      <c r="Q509" s="257"/>
      <c r="R509" s="257"/>
      <c r="S509" s="257"/>
      <c r="T509" s="258"/>
      <c r="U509" s="13"/>
      <c r="V509" s="13"/>
      <c r="W509" s="13"/>
      <c r="X509" s="13"/>
      <c r="Y509" s="13"/>
      <c r="Z509" s="13"/>
      <c r="AA509" s="13"/>
      <c r="AB509" s="13"/>
      <c r="AC509" s="13"/>
      <c r="AD509" s="13"/>
      <c r="AE509" s="13"/>
      <c r="AT509" s="259" t="s">
        <v>259</v>
      </c>
      <c r="AU509" s="259" t="s">
        <v>88</v>
      </c>
      <c r="AV509" s="13" t="s">
        <v>88</v>
      </c>
      <c r="AW509" s="13" t="s">
        <v>36</v>
      </c>
      <c r="AX509" s="13" t="s">
        <v>80</v>
      </c>
      <c r="AY509" s="259" t="s">
        <v>241</v>
      </c>
    </row>
    <row r="510" s="14" customFormat="1">
      <c r="A510" s="14"/>
      <c r="B510" s="260"/>
      <c r="C510" s="261"/>
      <c r="D510" s="242" t="s">
        <v>259</v>
      </c>
      <c r="E510" s="262" t="s">
        <v>1</v>
      </c>
      <c r="F510" s="263" t="s">
        <v>261</v>
      </c>
      <c r="G510" s="261"/>
      <c r="H510" s="264">
        <v>9</v>
      </c>
      <c r="I510" s="265"/>
      <c r="J510" s="261"/>
      <c r="K510" s="261"/>
      <c r="L510" s="266"/>
      <c r="M510" s="267"/>
      <c r="N510" s="268"/>
      <c r="O510" s="268"/>
      <c r="P510" s="268"/>
      <c r="Q510" s="268"/>
      <c r="R510" s="268"/>
      <c r="S510" s="268"/>
      <c r="T510" s="269"/>
      <c r="U510" s="14"/>
      <c r="V510" s="14"/>
      <c r="W510" s="14"/>
      <c r="X510" s="14"/>
      <c r="Y510" s="14"/>
      <c r="Z510" s="14"/>
      <c r="AA510" s="14"/>
      <c r="AB510" s="14"/>
      <c r="AC510" s="14"/>
      <c r="AD510" s="14"/>
      <c r="AE510" s="14"/>
      <c r="AT510" s="270" t="s">
        <v>259</v>
      </c>
      <c r="AU510" s="270" t="s">
        <v>88</v>
      </c>
      <c r="AV510" s="14" t="s">
        <v>175</v>
      </c>
      <c r="AW510" s="14" t="s">
        <v>36</v>
      </c>
      <c r="AX510" s="14" t="s">
        <v>14</v>
      </c>
      <c r="AY510" s="270" t="s">
        <v>241</v>
      </c>
    </row>
    <row r="511" s="2" customFormat="1" ht="33" customHeight="1">
      <c r="A511" s="39"/>
      <c r="B511" s="40"/>
      <c r="C511" s="288" t="s">
        <v>942</v>
      </c>
      <c r="D511" s="288" t="s">
        <v>758</v>
      </c>
      <c r="E511" s="289" t="s">
        <v>943</v>
      </c>
      <c r="F511" s="290" t="s">
        <v>944</v>
      </c>
      <c r="G511" s="291" t="s">
        <v>303</v>
      </c>
      <c r="H511" s="292">
        <v>9</v>
      </c>
      <c r="I511" s="293"/>
      <c r="J511" s="294">
        <f>ROUND(I511*H511,2)</f>
        <v>0</v>
      </c>
      <c r="K511" s="290" t="s">
        <v>247</v>
      </c>
      <c r="L511" s="295"/>
      <c r="M511" s="296" t="s">
        <v>1</v>
      </c>
      <c r="N511" s="297" t="s">
        <v>45</v>
      </c>
      <c r="O511" s="92"/>
      <c r="P511" s="238">
        <f>O511*H511</f>
        <v>0</v>
      </c>
      <c r="Q511" s="238">
        <v>0.0178</v>
      </c>
      <c r="R511" s="238">
        <f>Q511*H511</f>
        <v>0.16020000000000001</v>
      </c>
      <c r="S511" s="238">
        <v>0</v>
      </c>
      <c r="T511" s="239">
        <f>S511*H511</f>
        <v>0</v>
      </c>
      <c r="U511" s="39"/>
      <c r="V511" s="39"/>
      <c r="W511" s="39"/>
      <c r="X511" s="39"/>
      <c r="Y511" s="39"/>
      <c r="Z511" s="39"/>
      <c r="AA511" s="39"/>
      <c r="AB511" s="39"/>
      <c r="AC511" s="39"/>
      <c r="AD511" s="39"/>
      <c r="AE511" s="39"/>
      <c r="AR511" s="240" t="s">
        <v>300</v>
      </c>
      <c r="AT511" s="240" t="s">
        <v>758</v>
      </c>
      <c r="AU511" s="240" t="s">
        <v>88</v>
      </c>
      <c r="AY511" s="18" t="s">
        <v>241</v>
      </c>
      <c r="BE511" s="241">
        <f>IF(N511="základní",J511,0)</f>
        <v>0</v>
      </c>
      <c r="BF511" s="241">
        <f>IF(N511="snížená",J511,0)</f>
        <v>0</v>
      </c>
      <c r="BG511" s="241">
        <f>IF(N511="zákl. přenesená",J511,0)</f>
        <v>0</v>
      </c>
      <c r="BH511" s="241">
        <f>IF(N511="sníž. přenesená",J511,0)</f>
        <v>0</v>
      </c>
      <c r="BI511" s="241">
        <f>IF(N511="nulová",J511,0)</f>
        <v>0</v>
      </c>
      <c r="BJ511" s="18" t="s">
        <v>14</v>
      </c>
      <c r="BK511" s="241">
        <f>ROUND(I511*H511,2)</f>
        <v>0</v>
      </c>
      <c r="BL511" s="18" t="s">
        <v>175</v>
      </c>
      <c r="BM511" s="240" t="s">
        <v>945</v>
      </c>
    </row>
    <row r="512" s="2" customFormat="1">
      <c r="A512" s="39"/>
      <c r="B512" s="40"/>
      <c r="C512" s="41"/>
      <c r="D512" s="242" t="s">
        <v>249</v>
      </c>
      <c r="E512" s="41"/>
      <c r="F512" s="243" t="s">
        <v>944</v>
      </c>
      <c r="G512" s="41"/>
      <c r="H512" s="41"/>
      <c r="I512" s="244"/>
      <c r="J512" s="41"/>
      <c r="K512" s="41"/>
      <c r="L512" s="45"/>
      <c r="M512" s="245"/>
      <c r="N512" s="246"/>
      <c r="O512" s="92"/>
      <c r="P512" s="92"/>
      <c r="Q512" s="92"/>
      <c r="R512" s="92"/>
      <c r="S512" s="92"/>
      <c r="T512" s="93"/>
      <c r="U512" s="39"/>
      <c r="V512" s="39"/>
      <c r="W512" s="39"/>
      <c r="X512" s="39"/>
      <c r="Y512" s="39"/>
      <c r="Z512" s="39"/>
      <c r="AA512" s="39"/>
      <c r="AB512" s="39"/>
      <c r="AC512" s="39"/>
      <c r="AD512" s="39"/>
      <c r="AE512" s="39"/>
      <c r="AT512" s="18" t="s">
        <v>249</v>
      </c>
      <c r="AU512" s="18" t="s">
        <v>88</v>
      </c>
    </row>
    <row r="513" s="2" customFormat="1" ht="24.15" customHeight="1">
      <c r="A513" s="39"/>
      <c r="B513" s="40"/>
      <c r="C513" s="229" t="s">
        <v>946</v>
      </c>
      <c r="D513" s="229" t="s">
        <v>243</v>
      </c>
      <c r="E513" s="230" t="s">
        <v>947</v>
      </c>
      <c r="F513" s="231" t="s">
        <v>948</v>
      </c>
      <c r="G513" s="232" t="s">
        <v>296</v>
      </c>
      <c r="H513" s="233">
        <v>2035.5</v>
      </c>
      <c r="I513" s="234"/>
      <c r="J513" s="235">
        <f>ROUND(I513*H513,2)</f>
        <v>0</v>
      </c>
      <c r="K513" s="231" t="s">
        <v>247</v>
      </c>
      <c r="L513" s="45"/>
      <c r="M513" s="236" t="s">
        <v>1</v>
      </c>
      <c r="N513" s="237" t="s">
        <v>45</v>
      </c>
      <c r="O513" s="92"/>
      <c r="P513" s="238">
        <f>O513*H513</f>
        <v>0</v>
      </c>
      <c r="Q513" s="238">
        <v>0</v>
      </c>
      <c r="R513" s="238">
        <f>Q513*H513</f>
        <v>0</v>
      </c>
      <c r="S513" s="238">
        <v>0</v>
      </c>
      <c r="T513" s="239">
        <f>S513*H513</f>
        <v>0</v>
      </c>
      <c r="U513" s="39"/>
      <c r="V513" s="39"/>
      <c r="W513" s="39"/>
      <c r="X513" s="39"/>
      <c r="Y513" s="39"/>
      <c r="Z513" s="39"/>
      <c r="AA513" s="39"/>
      <c r="AB513" s="39"/>
      <c r="AC513" s="39"/>
      <c r="AD513" s="39"/>
      <c r="AE513" s="39"/>
      <c r="AR513" s="240" t="s">
        <v>175</v>
      </c>
      <c r="AT513" s="240" t="s">
        <v>243</v>
      </c>
      <c r="AU513" s="240" t="s">
        <v>88</v>
      </c>
      <c r="AY513" s="18" t="s">
        <v>241</v>
      </c>
      <c r="BE513" s="241">
        <f>IF(N513="základní",J513,0)</f>
        <v>0</v>
      </c>
      <c r="BF513" s="241">
        <f>IF(N513="snížená",J513,0)</f>
        <v>0</v>
      </c>
      <c r="BG513" s="241">
        <f>IF(N513="zákl. přenesená",J513,0)</f>
        <v>0</v>
      </c>
      <c r="BH513" s="241">
        <f>IF(N513="sníž. přenesená",J513,0)</f>
        <v>0</v>
      </c>
      <c r="BI513" s="241">
        <f>IF(N513="nulová",J513,0)</f>
        <v>0</v>
      </c>
      <c r="BJ513" s="18" t="s">
        <v>14</v>
      </c>
      <c r="BK513" s="241">
        <f>ROUND(I513*H513,2)</f>
        <v>0</v>
      </c>
      <c r="BL513" s="18" t="s">
        <v>175</v>
      </c>
      <c r="BM513" s="240" t="s">
        <v>949</v>
      </c>
    </row>
    <row r="514" s="2" customFormat="1">
      <c r="A514" s="39"/>
      <c r="B514" s="40"/>
      <c r="C514" s="41"/>
      <c r="D514" s="242" t="s">
        <v>249</v>
      </c>
      <c r="E514" s="41"/>
      <c r="F514" s="243" t="s">
        <v>950</v>
      </c>
      <c r="G514" s="41"/>
      <c r="H514" s="41"/>
      <c r="I514" s="244"/>
      <c r="J514" s="41"/>
      <c r="K514" s="41"/>
      <c r="L514" s="45"/>
      <c r="M514" s="245"/>
      <c r="N514" s="246"/>
      <c r="O514" s="92"/>
      <c r="P514" s="92"/>
      <c r="Q514" s="92"/>
      <c r="R514" s="92"/>
      <c r="S514" s="92"/>
      <c r="T514" s="93"/>
      <c r="U514" s="39"/>
      <c r="V514" s="39"/>
      <c r="W514" s="39"/>
      <c r="X514" s="39"/>
      <c r="Y514" s="39"/>
      <c r="Z514" s="39"/>
      <c r="AA514" s="39"/>
      <c r="AB514" s="39"/>
      <c r="AC514" s="39"/>
      <c r="AD514" s="39"/>
      <c r="AE514" s="39"/>
      <c r="AT514" s="18" t="s">
        <v>249</v>
      </c>
      <c r="AU514" s="18" t="s">
        <v>88</v>
      </c>
    </row>
    <row r="515" s="2" customFormat="1">
      <c r="A515" s="39"/>
      <c r="B515" s="40"/>
      <c r="C515" s="41"/>
      <c r="D515" s="247" t="s">
        <v>251</v>
      </c>
      <c r="E515" s="41"/>
      <c r="F515" s="248" t="s">
        <v>951</v>
      </c>
      <c r="G515" s="41"/>
      <c r="H515" s="41"/>
      <c r="I515" s="244"/>
      <c r="J515" s="41"/>
      <c r="K515" s="41"/>
      <c r="L515" s="45"/>
      <c r="M515" s="245"/>
      <c r="N515" s="246"/>
      <c r="O515" s="92"/>
      <c r="P515" s="92"/>
      <c r="Q515" s="92"/>
      <c r="R515" s="92"/>
      <c r="S515" s="92"/>
      <c r="T515" s="93"/>
      <c r="U515" s="39"/>
      <c r="V515" s="39"/>
      <c r="W515" s="39"/>
      <c r="X515" s="39"/>
      <c r="Y515" s="39"/>
      <c r="Z515" s="39"/>
      <c r="AA515" s="39"/>
      <c r="AB515" s="39"/>
      <c r="AC515" s="39"/>
      <c r="AD515" s="39"/>
      <c r="AE515" s="39"/>
      <c r="AT515" s="18" t="s">
        <v>251</v>
      </c>
      <c r="AU515" s="18" t="s">
        <v>88</v>
      </c>
    </row>
    <row r="516" s="13" customFormat="1">
      <c r="A516" s="13"/>
      <c r="B516" s="249"/>
      <c r="C516" s="250"/>
      <c r="D516" s="242" t="s">
        <v>259</v>
      </c>
      <c r="E516" s="251" t="s">
        <v>1</v>
      </c>
      <c r="F516" s="252" t="s">
        <v>474</v>
      </c>
      <c r="G516" s="250"/>
      <c r="H516" s="253">
        <v>2035.5</v>
      </c>
      <c r="I516" s="254"/>
      <c r="J516" s="250"/>
      <c r="K516" s="250"/>
      <c r="L516" s="255"/>
      <c r="M516" s="256"/>
      <c r="N516" s="257"/>
      <c r="O516" s="257"/>
      <c r="P516" s="257"/>
      <c r="Q516" s="257"/>
      <c r="R516" s="257"/>
      <c r="S516" s="257"/>
      <c r="T516" s="258"/>
      <c r="U516" s="13"/>
      <c r="V516" s="13"/>
      <c r="W516" s="13"/>
      <c r="X516" s="13"/>
      <c r="Y516" s="13"/>
      <c r="Z516" s="13"/>
      <c r="AA516" s="13"/>
      <c r="AB516" s="13"/>
      <c r="AC516" s="13"/>
      <c r="AD516" s="13"/>
      <c r="AE516" s="13"/>
      <c r="AT516" s="259" t="s">
        <v>259</v>
      </c>
      <c r="AU516" s="259" t="s">
        <v>88</v>
      </c>
      <c r="AV516" s="13" t="s">
        <v>88</v>
      </c>
      <c r="AW516" s="13" t="s">
        <v>36</v>
      </c>
      <c r="AX516" s="13" t="s">
        <v>80</v>
      </c>
      <c r="AY516" s="259" t="s">
        <v>241</v>
      </c>
    </row>
    <row r="517" s="14" customFormat="1">
      <c r="A517" s="14"/>
      <c r="B517" s="260"/>
      <c r="C517" s="261"/>
      <c r="D517" s="242" t="s">
        <v>259</v>
      </c>
      <c r="E517" s="262" t="s">
        <v>1</v>
      </c>
      <c r="F517" s="263" t="s">
        <v>261</v>
      </c>
      <c r="G517" s="261"/>
      <c r="H517" s="264">
        <v>2035.5</v>
      </c>
      <c r="I517" s="265"/>
      <c r="J517" s="261"/>
      <c r="K517" s="261"/>
      <c r="L517" s="266"/>
      <c r="M517" s="267"/>
      <c r="N517" s="268"/>
      <c r="O517" s="268"/>
      <c r="P517" s="268"/>
      <c r="Q517" s="268"/>
      <c r="R517" s="268"/>
      <c r="S517" s="268"/>
      <c r="T517" s="269"/>
      <c r="U517" s="14"/>
      <c r="V517" s="14"/>
      <c r="W517" s="14"/>
      <c r="X517" s="14"/>
      <c r="Y517" s="14"/>
      <c r="Z517" s="14"/>
      <c r="AA517" s="14"/>
      <c r="AB517" s="14"/>
      <c r="AC517" s="14"/>
      <c r="AD517" s="14"/>
      <c r="AE517" s="14"/>
      <c r="AT517" s="270" t="s">
        <v>259</v>
      </c>
      <c r="AU517" s="270" t="s">
        <v>88</v>
      </c>
      <c r="AV517" s="14" t="s">
        <v>175</v>
      </c>
      <c r="AW517" s="14" t="s">
        <v>36</v>
      </c>
      <c r="AX517" s="14" t="s">
        <v>14</v>
      </c>
      <c r="AY517" s="270" t="s">
        <v>241</v>
      </c>
    </row>
    <row r="518" s="2" customFormat="1" ht="21.75" customHeight="1">
      <c r="A518" s="39"/>
      <c r="B518" s="40"/>
      <c r="C518" s="288" t="s">
        <v>952</v>
      </c>
      <c r="D518" s="288" t="s">
        <v>758</v>
      </c>
      <c r="E518" s="289" t="s">
        <v>953</v>
      </c>
      <c r="F518" s="290" t="s">
        <v>954</v>
      </c>
      <c r="G518" s="291" t="s">
        <v>296</v>
      </c>
      <c r="H518" s="292">
        <v>2066.0329999999999</v>
      </c>
      <c r="I518" s="293"/>
      <c r="J518" s="294">
        <f>ROUND(I518*H518,2)</f>
        <v>0</v>
      </c>
      <c r="K518" s="290" t="s">
        <v>247</v>
      </c>
      <c r="L518" s="295"/>
      <c r="M518" s="296" t="s">
        <v>1</v>
      </c>
      <c r="N518" s="297" t="s">
        <v>45</v>
      </c>
      <c r="O518" s="92"/>
      <c r="P518" s="238">
        <f>O518*H518</f>
        <v>0</v>
      </c>
      <c r="Q518" s="238">
        <v>0.0031800000000000001</v>
      </c>
      <c r="R518" s="238">
        <f>Q518*H518</f>
        <v>6.5699849400000003</v>
      </c>
      <c r="S518" s="238">
        <v>0</v>
      </c>
      <c r="T518" s="239">
        <f>S518*H518</f>
        <v>0</v>
      </c>
      <c r="U518" s="39"/>
      <c r="V518" s="39"/>
      <c r="W518" s="39"/>
      <c r="X518" s="39"/>
      <c r="Y518" s="39"/>
      <c r="Z518" s="39"/>
      <c r="AA518" s="39"/>
      <c r="AB518" s="39"/>
      <c r="AC518" s="39"/>
      <c r="AD518" s="39"/>
      <c r="AE518" s="39"/>
      <c r="AR518" s="240" t="s">
        <v>300</v>
      </c>
      <c r="AT518" s="240" t="s">
        <v>758</v>
      </c>
      <c r="AU518" s="240" t="s">
        <v>88</v>
      </c>
      <c r="AY518" s="18" t="s">
        <v>241</v>
      </c>
      <c r="BE518" s="241">
        <f>IF(N518="základní",J518,0)</f>
        <v>0</v>
      </c>
      <c r="BF518" s="241">
        <f>IF(N518="snížená",J518,0)</f>
        <v>0</v>
      </c>
      <c r="BG518" s="241">
        <f>IF(N518="zákl. přenesená",J518,0)</f>
        <v>0</v>
      </c>
      <c r="BH518" s="241">
        <f>IF(N518="sníž. přenesená",J518,0)</f>
        <v>0</v>
      </c>
      <c r="BI518" s="241">
        <f>IF(N518="nulová",J518,0)</f>
        <v>0</v>
      </c>
      <c r="BJ518" s="18" t="s">
        <v>14</v>
      </c>
      <c r="BK518" s="241">
        <f>ROUND(I518*H518,2)</f>
        <v>0</v>
      </c>
      <c r="BL518" s="18" t="s">
        <v>175</v>
      </c>
      <c r="BM518" s="240" t="s">
        <v>955</v>
      </c>
    </row>
    <row r="519" s="2" customFormat="1">
      <c r="A519" s="39"/>
      <c r="B519" s="40"/>
      <c r="C519" s="41"/>
      <c r="D519" s="242" t="s">
        <v>249</v>
      </c>
      <c r="E519" s="41"/>
      <c r="F519" s="243" t="s">
        <v>954</v>
      </c>
      <c r="G519" s="41"/>
      <c r="H519" s="41"/>
      <c r="I519" s="244"/>
      <c r="J519" s="41"/>
      <c r="K519" s="41"/>
      <c r="L519" s="45"/>
      <c r="M519" s="245"/>
      <c r="N519" s="246"/>
      <c r="O519" s="92"/>
      <c r="P519" s="92"/>
      <c r="Q519" s="92"/>
      <c r="R519" s="92"/>
      <c r="S519" s="92"/>
      <c r="T519" s="93"/>
      <c r="U519" s="39"/>
      <c r="V519" s="39"/>
      <c r="W519" s="39"/>
      <c r="X519" s="39"/>
      <c r="Y519" s="39"/>
      <c r="Z519" s="39"/>
      <c r="AA519" s="39"/>
      <c r="AB519" s="39"/>
      <c r="AC519" s="39"/>
      <c r="AD519" s="39"/>
      <c r="AE519" s="39"/>
      <c r="AT519" s="18" t="s">
        <v>249</v>
      </c>
      <c r="AU519" s="18" t="s">
        <v>88</v>
      </c>
    </row>
    <row r="520" s="13" customFormat="1">
      <c r="A520" s="13"/>
      <c r="B520" s="249"/>
      <c r="C520" s="250"/>
      <c r="D520" s="242" t="s">
        <v>259</v>
      </c>
      <c r="E520" s="250"/>
      <c r="F520" s="252" t="s">
        <v>956</v>
      </c>
      <c r="G520" s="250"/>
      <c r="H520" s="253">
        <v>2066.0329999999999</v>
      </c>
      <c r="I520" s="254"/>
      <c r="J520" s="250"/>
      <c r="K520" s="250"/>
      <c r="L520" s="255"/>
      <c r="M520" s="256"/>
      <c r="N520" s="257"/>
      <c r="O520" s="257"/>
      <c r="P520" s="257"/>
      <c r="Q520" s="257"/>
      <c r="R520" s="257"/>
      <c r="S520" s="257"/>
      <c r="T520" s="258"/>
      <c r="U520" s="13"/>
      <c r="V520" s="13"/>
      <c r="W520" s="13"/>
      <c r="X520" s="13"/>
      <c r="Y520" s="13"/>
      <c r="Z520" s="13"/>
      <c r="AA520" s="13"/>
      <c r="AB520" s="13"/>
      <c r="AC520" s="13"/>
      <c r="AD520" s="13"/>
      <c r="AE520" s="13"/>
      <c r="AT520" s="259" t="s">
        <v>259</v>
      </c>
      <c r="AU520" s="259" t="s">
        <v>88</v>
      </c>
      <c r="AV520" s="13" t="s">
        <v>88</v>
      </c>
      <c r="AW520" s="13" t="s">
        <v>4</v>
      </c>
      <c r="AX520" s="13" t="s">
        <v>14</v>
      </c>
      <c r="AY520" s="259" t="s">
        <v>241</v>
      </c>
    </row>
    <row r="521" s="2" customFormat="1" ht="24.15" customHeight="1">
      <c r="A521" s="39"/>
      <c r="B521" s="40"/>
      <c r="C521" s="229" t="s">
        <v>957</v>
      </c>
      <c r="D521" s="229" t="s">
        <v>243</v>
      </c>
      <c r="E521" s="230" t="s">
        <v>958</v>
      </c>
      <c r="F521" s="231" t="s">
        <v>959</v>
      </c>
      <c r="G521" s="232" t="s">
        <v>296</v>
      </c>
      <c r="H521" s="233">
        <v>22.5</v>
      </c>
      <c r="I521" s="234"/>
      <c r="J521" s="235">
        <f>ROUND(I521*H521,2)</f>
        <v>0</v>
      </c>
      <c r="K521" s="231" t="s">
        <v>247</v>
      </c>
      <c r="L521" s="45"/>
      <c r="M521" s="236" t="s">
        <v>1</v>
      </c>
      <c r="N521" s="237" t="s">
        <v>45</v>
      </c>
      <c r="O521" s="92"/>
      <c r="P521" s="238">
        <f>O521*H521</f>
        <v>0</v>
      </c>
      <c r="Q521" s="238">
        <v>0</v>
      </c>
      <c r="R521" s="238">
        <f>Q521*H521</f>
        <v>0</v>
      </c>
      <c r="S521" s="238">
        <v>0</v>
      </c>
      <c r="T521" s="239">
        <f>S521*H521</f>
        <v>0</v>
      </c>
      <c r="U521" s="39"/>
      <c r="V521" s="39"/>
      <c r="W521" s="39"/>
      <c r="X521" s="39"/>
      <c r="Y521" s="39"/>
      <c r="Z521" s="39"/>
      <c r="AA521" s="39"/>
      <c r="AB521" s="39"/>
      <c r="AC521" s="39"/>
      <c r="AD521" s="39"/>
      <c r="AE521" s="39"/>
      <c r="AR521" s="240" t="s">
        <v>175</v>
      </c>
      <c r="AT521" s="240" t="s">
        <v>243</v>
      </c>
      <c r="AU521" s="240" t="s">
        <v>88</v>
      </c>
      <c r="AY521" s="18" t="s">
        <v>241</v>
      </c>
      <c r="BE521" s="241">
        <f>IF(N521="základní",J521,0)</f>
        <v>0</v>
      </c>
      <c r="BF521" s="241">
        <f>IF(N521="snížená",J521,0)</f>
        <v>0</v>
      </c>
      <c r="BG521" s="241">
        <f>IF(N521="zákl. přenesená",J521,0)</f>
        <v>0</v>
      </c>
      <c r="BH521" s="241">
        <f>IF(N521="sníž. přenesená",J521,0)</f>
        <v>0</v>
      </c>
      <c r="BI521" s="241">
        <f>IF(N521="nulová",J521,0)</f>
        <v>0</v>
      </c>
      <c r="BJ521" s="18" t="s">
        <v>14</v>
      </c>
      <c r="BK521" s="241">
        <f>ROUND(I521*H521,2)</f>
        <v>0</v>
      </c>
      <c r="BL521" s="18" t="s">
        <v>175</v>
      </c>
      <c r="BM521" s="240" t="s">
        <v>960</v>
      </c>
    </row>
    <row r="522" s="2" customFormat="1">
      <c r="A522" s="39"/>
      <c r="B522" s="40"/>
      <c r="C522" s="41"/>
      <c r="D522" s="242" t="s">
        <v>249</v>
      </c>
      <c r="E522" s="41"/>
      <c r="F522" s="243" t="s">
        <v>961</v>
      </c>
      <c r="G522" s="41"/>
      <c r="H522" s="41"/>
      <c r="I522" s="244"/>
      <c r="J522" s="41"/>
      <c r="K522" s="41"/>
      <c r="L522" s="45"/>
      <c r="M522" s="245"/>
      <c r="N522" s="246"/>
      <c r="O522" s="92"/>
      <c r="P522" s="92"/>
      <c r="Q522" s="92"/>
      <c r="R522" s="92"/>
      <c r="S522" s="92"/>
      <c r="T522" s="93"/>
      <c r="U522" s="39"/>
      <c r="V522" s="39"/>
      <c r="W522" s="39"/>
      <c r="X522" s="39"/>
      <c r="Y522" s="39"/>
      <c r="Z522" s="39"/>
      <c r="AA522" s="39"/>
      <c r="AB522" s="39"/>
      <c r="AC522" s="39"/>
      <c r="AD522" s="39"/>
      <c r="AE522" s="39"/>
      <c r="AT522" s="18" t="s">
        <v>249</v>
      </c>
      <c r="AU522" s="18" t="s">
        <v>88</v>
      </c>
    </row>
    <row r="523" s="2" customFormat="1">
      <c r="A523" s="39"/>
      <c r="B523" s="40"/>
      <c r="C523" s="41"/>
      <c r="D523" s="247" t="s">
        <v>251</v>
      </c>
      <c r="E523" s="41"/>
      <c r="F523" s="248" t="s">
        <v>962</v>
      </c>
      <c r="G523" s="41"/>
      <c r="H523" s="41"/>
      <c r="I523" s="244"/>
      <c r="J523" s="41"/>
      <c r="K523" s="41"/>
      <c r="L523" s="45"/>
      <c r="M523" s="245"/>
      <c r="N523" s="246"/>
      <c r="O523" s="92"/>
      <c r="P523" s="92"/>
      <c r="Q523" s="92"/>
      <c r="R523" s="92"/>
      <c r="S523" s="92"/>
      <c r="T523" s="93"/>
      <c r="U523" s="39"/>
      <c r="V523" s="39"/>
      <c r="W523" s="39"/>
      <c r="X523" s="39"/>
      <c r="Y523" s="39"/>
      <c r="Z523" s="39"/>
      <c r="AA523" s="39"/>
      <c r="AB523" s="39"/>
      <c r="AC523" s="39"/>
      <c r="AD523" s="39"/>
      <c r="AE523" s="39"/>
      <c r="AT523" s="18" t="s">
        <v>251</v>
      </c>
      <c r="AU523" s="18" t="s">
        <v>88</v>
      </c>
    </row>
    <row r="524" s="15" customFormat="1">
      <c r="A524" s="15"/>
      <c r="B524" s="271"/>
      <c r="C524" s="272"/>
      <c r="D524" s="242" t="s">
        <v>259</v>
      </c>
      <c r="E524" s="273" t="s">
        <v>1</v>
      </c>
      <c r="F524" s="274" t="s">
        <v>963</v>
      </c>
      <c r="G524" s="272"/>
      <c r="H524" s="273" t="s">
        <v>1</v>
      </c>
      <c r="I524" s="275"/>
      <c r="J524" s="272"/>
      <c r="K524" s="272"/>
      <c r="L524" s="276"/>
      <c r="M524" s="277"/>
      <c r="N524" s="278"/>
      <c r="O524" s="278"/>
      <c r="P524" s="278"/>
      <c r="Q524" s="278"/>
      <c r="R524" s="278"/>
      <c r="S524" s="278"/>
      <c r="T524" s="279"/>
      <c r="U524" s="15"/>
      <c r="V524" s="15"/>
      <c r="W524" s="15"/>
      <c r="X524" s="15"/>
      <c r="Y524" s="15"/>
      <c r="Z524" s="15"/>
      <c r="AA524" s="15"/>
      <c r="AB524" s="15"/>
      <c r="AC524" s="15"/>
      <c r="AD524" s="15"/>
      <c r="AE524" s="15"/>
      <c r="AT524" s="280" t="s">
        <v>259</v>
      </c>
      <c r="AU524" s="280" t="s">
        <v>88</v>
      </c>
      <c r="AV524" s="15" t="s">
        <v>14</v>
      </c>
      <c r="AW524" s="15" t="s">
        <v>36</v>
      </c>
      <c r="AX524" s="15" t="s">
        <v>80</v>
      </c>
      <c r="AY524" s="280" t="s">
        <v>241</v>
      </c>
    </row>
    <row r="525" s="13" customFormat="1">
      <c r="A525" s="13"/>
      <c r="B525" s="249"/>
      <c r="C525" s="250"/>
      <c r="D525" s="242" t="s">
        <v>259</v>
      </c>
      <c r="E525" s="251" t="s">
        <v>1</v>
      </c>
      <c r="F525" s="252" t="s">
        <v>964</v>
      </c>
      <c r="G525" s="250"/>
      <c r="H525" s="253">
        <v>10</v>
      </c>
      <c r="I525" s="254"/>
      <c r="J525" s="250"/>
      <c r="K525" s="250"/>
      <c r="L525" s="255"/>
      <c r="M525" s="256"/>
      <c r="N525" s="257"/>
      <c r="O525" s="257"/>
      <c r="P525" s="257"/>
      <c r="Q525" s="257"/>
      <c r="R525" s="257"/>
      <c r="S525" s="257"/>
      <c r="T525" s="258"/>
      <c r="U525" s="13"/>
      <c r="V525" s="13"/>
      <c r="W525" s="13"/>
      <c r="X525" s="13"/>
      <c r="Y525" s="13"/>
      <c r="Z525" s="13"/>
      <c r="AA525" s="13"/>
      <c r="AB525" s="13"/>
      <c r="AC525" s="13"/>
      <c r="AD525" s="13"/>
      <c r="AE525" s="13"/>
      <c r="AT525" s="259" t="s">
        <v>259</v>
      </c>
      <c r="AU525" s="259" t="s">
        <v>88</v>
      </c>
      <c r="AV525" s="13" t="s">
        <v>88</v>
      </c>
      <c r="AW525" s="13" t="s">
        <v>36</v>
      </c>
      <c r="AX525" s="13" t="s">
        <v>80</v>
      </c>
      <c r="AY525" s="259" t="s">
        <v>241</v>
      </c>
    </row>
    <row r="526" s="13" customFormat="1">
      <c r="A526" s="13"/>
      <c r="B526" s="249"/>
      <c r="C526" s="250"/>
      <c r="D526" s="242" t="s">
        <v>259</v>
      </c>
      <c r="E526" s="251" t="s">
        <v>1</v>
      </c>
      <c r="F526" s="252" t="s">
        <v>965</v>
      </c>
      <c r="G526" s="250"/>
      <c r="H526" s="253">
        <v>5</v>
      </c>
      <c r="I526" s="254"/>
      <c r="J526" s="250"/>
      <c r="K526" s="250"/>
      <c r="L526" s="255"/>
      <c r="M526" s="256"/>
      <c r="N526" s="257"/>
      <c r="O526" s="257"/>
      <c r="P526" s="257"/>
      <c r="Q526" s="257"/>
      <c r="R526" s="257"/>
      <c r="S526" s="257"/>
      <c r="T526" s="258"/>
      <c r="U526" s="13"/>
      <c r="V526" s="13"/>
      <c r="W526" s="13"/>
      <c r="X526" s="13"/>
      <c r="Y526" s="13"/>
      <c r="Z526" s="13"/>
      <c r="AA526" s="13"/>
      <c r="AB526" s="13"/>
      <c r="AC526" s="13"/>
      <c r="AD526" s="13"/>
      <c r="AE526" s="13"/>
      <c r="AT526" s="259" t="s">
        <v>259</v>
      </c>
      <c r="AU526" s="259" t="s">
        <v>88</v>
      </c>
      <c r="AV526" s="13" t="s">
        <v>88</v>
      </c>
      <c r="AW526" s="13" t="s">
        <v>36</v>
      </c>
      <c r="AX526" s="13" t="s">
        <v>80</v>
      </c>
      <c r="AY526" s="259" t="s">
        <v>241</v>
      </c>
    </row>
    <row r="527" s="13" customFormat="1">
      <c r="A527" s="13"/>
      <c r="B527" s="249"/>
      <c r="C527" s="250"/>
      <c r="D527" s="242" t="s">
        <v>259</v>
      </c>
      <c r="E527" s="251" t="s">
        <v>1</v>
      </c>
      <c r="F527" s="252" t="s">
        <v>966</v>
      </c>
      <c r="G527" s="250"/>
      <c r="H527" s="253">
        <v>7.5</v>
      </c>
      <c r="I527" s="254"/>
      <c r="J527" s="250"/>
      <c r="K527" s="250"/>
      <c r="L527" s="255"/>
      <c r="M527" s="256"/>
      <c r="N527" s="257"/>
      <c r="O527" s="257"/>
      <c r="P527" s="257"/>
      <c r="Q527" s="257"/>
      <c r="R527" s="257"/>
      <c r="S527" s="257"/>
      <c r="T527" s="258"/>
      <c r="U527" s="13"/>
      <c r="V527" s="13"/>
      <c r="W527" s="13"/>
      <c r="X527" s="13"/>
      <c r="Y527" s="13"/>
      <c r="Z527" s="13"/>
      <c r="AA527" s="13"/>
      <c r="AB527" s="13"/>
      <c r="AC527" s="13"/>
      <c r="AD527" s="13"/>
      <c r="AE527" s="13"/>
      <c r="AT527" s="259" t="s">
        <v>259</v>
      </c>
      <c r="AU527" s="259" t="s">
        <v>88</v>
      </c>
      <c r="AV527" s="13" t="s">
        <v>88</v>
      </c>
      <c r="AW527" s="13" t="s">
        <v>36</v>
      </c>
      <c r="AX527" s="13" t="s">
        <v>80</v>
      </c>
      <c r="AY527" s="259" t="s">
        <v>241</v>
      </c>
    </row>
    <row r="528" s="14" customFormat="1">
      <c r="A528" s="14"/>
      <c r="B528" s="260"/>
      <c r="C528" s="261"/>
      <c r="D528" s="242" t="s">
        <v>259</v>
      </c>
      <c r="E528" s="262" t="s">
        <v>446</v>
      </c>
      <c r="F528" s="263" t="s">
        <v>261</v>
      </c>
      <c r="G528" s="261"/>
      <c r="H528" s="264">
        <v>22.5</v>
      </c>
      <c r="I528" s="265"/>
      <c r="J528" s="261"/>
      <c r="K528" s="261"/>
      <c r="L528" s="266"/>
      <c r="M528" s="267"/>
      <c r="N528" s="268"/>
      <c r="O528" s="268"/>
      <c r="P528" s="268"/>
      <c r="Q528" s="268"/>
      <c r="R528" s="268"/>
      <c r="S528" s="268"/>
      <c r="T528" s="269"/>
      <c r="U528" s="14"/>
      <c r="V528" s="14"/>
      <c r="W528" s="14"/>
      <c r="X528" s="14"/>
      <c r="Y528" s="14"/>
      <c r="Z528" s="14"/>
      <c r="AA528" s="14"/>
      <c r="AB528" s="14"/>
      <c r="AC528" s="14"/>
      <c r="AD528" s="14"/>
      <c r="AE528" s="14"/>
      <c r="AT528" s="270" t="s">
        <v>259</v>
      </c>
      <c r="AU528" s="270" t="s">
        <v>88</v>
      </c>
      <c r="AV528" s="14" t="s">
        <v>175</v>
      </c>
      <c r="AW528" s="14" t="s">
        <v>36</v>
      </c>
      <c r="AX528" s="14" t="s">
        <v>14</v>
      </c>
      <c r="AY528" s="270" t="s">
        <v>241</v>
      </c>
    </row>
    <row r="529" s="2" customFormat="1" ht="24.15" customHeight="1">
      <c r="A529" s="39"/>
      <c r="B529" s="40"/>
      <c r="C529" s="288" t="s">
        <v>967</v>
      </c>
      <c r="D529" s="288" t="s">
        <v>758</v>
      </c>
      <c r="E529" s="289" t="s">
        <v>968</v>
      </c>
      <c r="F529" s="290" t="s">
        <v>969</v>
      </c>
      <c r="G529" s="291" t="s">
        <v>296</v>
      </c>
      <c r="H529" s="292">
        <v>22.838000000000001</v>
      </c>
      <c r="I529" s="293"/>
      <c r="J529" s="294">
        <f>ROUND(I529*H529,2)</f>
        <v>0</v>
      </c>
      <c r="K529" s="290" t="s">
        <v>247</v>
      </c>
      <c r="L529" s="295"/>
      <c r="M529" s="296" t="s">
        <v>1</v>
      </c>
      <c r="N529" s="297" t="s">
        <v>45</v>
      </c>
      <c r="O529" s="92"/>
      <c r="P529" s="238">
        <f>O529*H529</f>
        <v>0</v>
      </c>
      <c r="Q529" s="238">
        <v>0.01328</v>
      </c>
      <c r="R529" s="238">
        <f>Q529*H529</f>
        <v>0.30328864</v>
      </c>
      <c r="S529" s="238">
        <v>0</v>
      </c>
      <c r="T529" s="239">
        <f>S529*H529</f>
        <v>0</v>
      </c>
      <c r="U529" s="39"/>
      <c r="V529" s="39"/>
      <c r="W529" s="39"/>
      <c r="X529" s="39"/>
      <c r="Y529" s="39"/>
      <c r="Z529" s="39"/>
      <c r="AA529" s="39"/>
      <c r="AB529" s="39"/>
      <c r="AC529" s="39"/>
      <c r="AD529" s="39"/>
      <c r="AE529" s="39"/>
      <c r="AR529" s="240" t="s">
        <v>300</v>
      </c>
      <c r="AT529" s="240" t="s">
        <v>758</v>
      </c>
      <c r="AU529" s="240" t="s">
        <v>88</v>
      </c>
      <c r="AY529" s="18" t="s">
        <v>241</v>
      </c>
      <c r="BE529" s="241">
        <f>IF(N529="základní",J529,0)</f>
        <v>0</v>
      </c>
      <c r="BF529" s="241">
        <f>IF(N529="snížená",J529,0)</f>
        <v>0</v>
      </c>
      <c r="BG529" s="241">
        <f>IF(N529="zákl. přenesená",J529,0)</f>
        <v>0</v>
      </c>
      <c r="BH529" s="241">
        <f>IF(N529="sníž. přenesená",J529,0)</f>
        <v>0</v>
      </c>
      <c r="BI529" s="241">
        <f>IF(N529="nulová",J529,0)</f>
        <v>0</v>
      </c>
      <c r="BJ529" s="18" t="s">
        <v>14</v>
      </c>
      <c r="BK529" s="241">
        <f>ROUND(I529*H529,2)</f>
        <v>0</v>
      </c>
      <c r="BL529" s="18" t="s">
        <v>175</v>
      </c>
      <c r="BM529" s="240" t="s">
        <v>970</v>
      </c>
    </row>
    <row r="530" s="2" customFormat="1">
      <c r="A530" s="39"/>
      <c r="B530" s="40"/>
      <c r="C530" s="41"/>
      <c r="D530" s="242" t="s">
        <v>249</v>
      </c>
      <c r="E530" s="41"/>
      <c r="F530" s="243" t="s">
        <v>969</v>
      </c>
      <c r="G530" s="41"/>
      <c r="H530" s="41"/>
      <c r="I530" s="244"/>
      <c r="J530" s="41"/>
      <c r="K530" s="41"/>
      <c r="L530" s="45"/>
      <c r="M530" s="245"/>
      <c r="N530" s="246"/>
      <c r="O530" s="92"/>
      <c r="P530" s="92"/>
      <c r="Q530" s="92"/>
      <c r="R530" s="92"/>
      <c r="S530" s="92"/>
      <c r="T530" s="93"/>
      <c r="U530" s="39"/>
      <c r="V530" s="39"/>
      <c r="W530" s="39"/>
      <c r="X530" s="39"/>
      <c r="Y530" s="39"/>
      <c r="Z530" s="39"/>
      <c r="AA530" s="39"/>
      <c r="AB530" s="39"/>
      <c r="AC530" s="39"/>
      <c r="AD530" s="39"/>
      <c r="AE530" s="39"/>
      <c r="AT530" s="18" t="s">
        <v>249</v>
      </c>
      <c r="AU530" s="18" t="s">
        <v>88</v>
      </c>
    </row>
    <row r="531" s="13" customFormat="1">
      <c r="A531" s="13"/>
      <c r="B531" s="249"/>
      <c r="C531" s="250"/>
      <c r="D531" s="242" t="s">
        <v>259</v>
      </c>
      <c r="E531" s="250"/>
      <c r="F531" s="252" t="s">
        <v>971</v>
      </c>
      <c r="G531" s="250"/>
      <c r="H531" s="253">
        <v>22.838000000000001</v>
      </c>
      <c r="I531" s="254"/>
      <c r="J531" s="250"/>
      <c r="K531" s="250"/>
      <c r="L531" s="255"/>
      <c r="M531" s="256"/>
      <c r="N531" s="257"/>
      <c r="O531" s="257"/>
      <c r="P531" s="257"/>
      <c r="Q531" s="257"/>
      <c r="R531" s="257"/>
      <c r="S531" s="257"/>
      <c r="T531" s="258"/>
      <c r="U531" s="13"/>
      <c r="V531" s="13"/>
      <c r="W531" s="13"/>
      <c r="X531" s="13"/>
      <c r="Y531" s="13"/>
      <c r="Z531" s="13"/>
      <c r="AA531" s="13"/>
      <c r="AB531" s="13"/>
      <c r="AC531" s="13"/>
      <c r="AD531" s="13"/>
      <c r="AE531" s="13"/>
      <c r="AT531" s="259" t="s">
        <v>259</v>
      </c>
      <c r="AU531" s="259" t="s">
        <v>88</v>
      </c>
      <c r="AV531" s="13" t="s">
        <v>88</v>
      </c>
      <c r="AW531" s="13" t="s">
        <v>4</v>
      </c>
      <c r="AX531" s="13" t="s">
        <v>14</v>
      </c>
      <c r="AY531" s="259" t="s">
        <v>241</v>
      </c>
    </row>
    <row r="532" s="2" customFormat="1" ht="33" customHeight="1">
      <c r="A532" s="39"/>
      <c r="B532" s="40"/>
      <c r="C532" s="229" t="s">
        <v>972</v>
      </c>
      <c r="D532" s="229" t="s">
        <v>243</v>
      </c>
      <c r="E532" s="230" t="s">
        <v>973</v>
      </c>
      <c r="F532" s="231" t="s">
        <v>974</v>
      </c>
      <c r="G532" s="232" t="s">
        <v>296</v>
      </c>
      <c r="H532" s="233">
        <v>38.399999999999999</v>
      </c>
      <c r="I532" s="234"/>
      <c r="J532" s="235">
        <f>ROUND(I532*H532,2)</f>
        <v>0</v>
      </c>
      <c r="K532" s="231" t="s">
        <v>247</v>
      </c>
      <c r="L532" s="45"/>
      <c r="M532" s="236" t="s">
        <v>1</v>
      </c>
      <c r="N532" s="237" t="s">
        <v>45</v>
      </c>
      <c r="O532" s="92"/>
      <c r="P532" s="238">
        <f>O532*H532</f>
        <v>0</v>
      </c>
      <c r="Q532" s="238">
        <v>3.0000000000000001E-05</v>
      </c>
      <c r="R532" s="238">
        <f>Q532*H532</f>
        <v>0.001152</v>
      </c>
      <c r="S532" s="238">
        <v>0</v>
      </c>
      <c r="T532" s="239">
        <f>S532*H532</f>
        <v>0</v>
      </c>
      <c r="U532" s="39"/>
      <c r="V532" s="39"/>
      <c r="W532" s="39"/>
      <c r="X532" s="39"/>
      <c r="Y532" s="39"/>
      <c r="Z532" s="39"/>
      <c r="AA532" s="39"/>
      <c r="AB532" s="39"/>
      <c r="AC532" s="39"/>
      <c r="AD532" s="39"/>
      <c r="AE532" s="39"/>
      <c r="AR532" s="240" t="s">
        <v>175</v>
      </c>
      <c r="AT532" s="240" t="s">
        <v>243</v>
      </c>
      <c r="AU532" s="240" t="s">
        <v>88</v>
      </c>
      <c r="AY532" s="18" t="s">
        <v>241</v>
      </c>
      <c r="BE532" s="241">
        <f>IF(N532="základní",J532,0)</f>
        <v>0</v>
      </c>
      <c r="BF532" s="241">
        <f>IF(N532="snížená",J532,0)</f>
        <v>0</v>
      </c>
      <c r="BG532" s="241">
        <f>IF(N532="zákl. přenesená",J532,0)</f>
        <v>0</v>
      </c>
      <c r="BH532" s="241">
        <f>IF(N532="sníž. přenesená",J532,0)</f>
        <v>0</v>
      </c>
      <c r="BI532" s="241">
        <f>IF(N532="nulová",J532,0)</f>
        <v>0</v>
      </c>
      <c r="BJ532" s="18" t="s">
        <v>14</v>
      </c>
      <c r="BK532" s="241">
        <f>ROUND(I532*H532,2)</f>
        <v>0</v>
      </c>
      <c r="BL532" s="18" t="s">
        <v>175</v>
      </c>
      <c r="BM532" s="240" t="s">
        <v>975</v>
      </c>
    </row>
    <row r="533" s="2" customFormat="1">
      <c r="A533" s="39"/>
      <c r="B533" s="40"/>
      <c r="C533" s="41"/>
      <c r="D533" s="242" t="s">
        <v>249</v>
      </c>
      <c r="E533" s="41"/>
      <c r="F533" s="243" t="s">
        <v>976</v>
      </c>
      <c r="G533" s="41"/>
      <c r="H533" s="41"/>
      <c r="I533" s="244"/>
      <c r="J533" s="41"/>
      <c r="K533" s="41"/>
      <c r="L533" s="45"/>
      <c r="M533" s="245"/>
      <c r="N533" s="246"/>
      <c r="O533" s="92"/>
      <c r="P533" s="92"/>
      <c r="Q533" s="92"/>
      <c r="R533" s="92"/>
      <c r="S533" s="92"/>
      <c r="T533" s="93"/>
      <c r="U533" s="39"/>
      <c r="V533" s="39"/>
      <c r="W533" s="39"/>
      <c r="X533" s="39"/>
      <c r="Y533" s="39"/>
      <c r="Z533" s="39"/>
      <c r="AA533" s="39"/>
      <c r="AB533" s="39"/>
      <c r="AC533" s="39"/>
      <c r="AD533" s="39"/>
      <c r="AE533" s="39"/>
      <c r="AT533" s="18" t="s">
        <v>249</v>
      </c>
      <c r="AU533" s="18" t="s">
        <v>88</v>
      </c>
    </row>
    <row r="534" s="2" customFormat="1">
      <c r="A534" s="39"/>
      <c r="B534" s="40"/>
      <c r="C534" s="41"/>
      <c r="D534" s="247" t="s">
        <v>251</v>
      </c>
      <c r="E534" s="41"/>
      <c r="F534" s="248" t="s">
        <v>977</v>
      </c>
      <c r="G534" s="41"/>
      <c r="H534" s="41"/>
      <c r="I534" s="244"/>
      <c r="J534" s="41"/>
      <c r="K534" s="41"/>
      <c r="L534" s="45"/>
      <c r="M534" s="245"/>
      <c r="N534" s="246"/>
      <c r="O534" s="92"/>
      <c r="P534" s="92"/>
      <c r="Q534" s="92"/>
      <c r="R534" s="92"/>
      <c r="S534" s="92"/>
      <c r="T534" s="93"/>
      <c r="U534" s="39"/>
      <c r="V534" s="39"/>
      <c r="W534" s="39"/>
      <c r="X534" s="39"/>
      <c r="Y534" s="39"/>
      <c r="Z534" s="39"/>
      <c r="AA534" s="39"/>
      <c r="AB534" s="39"/>
      <c r="AC534" s="39"/>
      <c r="AD534" s="39"/>
      <c r="AE534" s="39"/>
      <c r="AT534" s="18" t="s">
        <v>251</v>
      </c>
      <c r="AU534" s="18" t="s">
        <v>88</v>
      </c>
    </row>
    <row r="535" s="15" customFormat="1">
      <c r="A535" s="15"/>
      <c r="B535" s="271"/>
      <c r="C535" s="272"/>
      <c r="D535" s="242" t="s">
        <v>259</v>
      </c>
      <c r="E535" s="273" t="s">
        <v>1</v>
      </c>
      <c r="F535" s="274" t="s">
        <v>978</v>
      </c>
      <c r="G535" s="272"/>
      <c r="H535" s="273" t="s">
        <v>1</v>
      </c>
      <c r="I535" s="275"/>
      <c r="J535" s="272"/>
      <c r="K535" s="272"/>
      <c r="L535" s="276"/>
      <c r="M535" s="277"/>
      <c r="N535" s="278"/>
      <c r="O535" s="278"/>
      <c r="P535" s="278"/>
      <c r="Q535" s="278"/>
      <c r="R535" s="278"/>
      <c r="S535" s="278"/>
      <c r="T535" s="279"/>
      <c r="U535" s="15"/>
      <c r="V535" s="15"/>
      <c r="W535" s="15"/>
      <c r="X535" s="15"/>
      <c r="Y535" s="15"/>
      <c r="Z535" s="15"/>
      <c r="AA535" s="15"/>
      <c r="AB535" s="15"/>
      <c r="AC535" s="15"/>
      <c r="AD535" s="15"/>
      <c r="AE535" s="15"/>
      <c r="AT535" s="280" t="s">
        <v>259</v>
      </c>
      <c r="AU535" s="280" t="s">
        <v>88</v>
      </c>
      <c r="AV535" s="15" t="s">
        <v>14</v>
      </c>
      <c r="AW535" s="15" t="s">
        <v>36</v>
      </c>
      <c r="AX535" s="15" t="s">
        <v>80</v>
      </c>
      <c r="AY535" s="280" t="s">
        <v>241</v>
      </c>
    </row>
    <row r="536" s="13" customFormat="1">
      <c r="A536" s="13"/>
      <c r="B536" s="249"/>
      <c r="C536" s="250"/>
      <c r="D536" s="242" t="s">
        <v>259</v>
      </c>
      <c r="E536" s="251" t="s">
        <v>1</v>
      </c>
      <c r="F536" s="252" t="s">
        <v>979</v>
      </c>
      <c r="G536" s="250"/>
      <c r="H536" s="253">
        <v>38.399999999999999</v>
      </c>
      <c r="I536" s="254"/>
      <c r="J536" s="250"/>
      <c r="K536" s="250"/>
      <c r="L536" s="255"/>
      <c r="M536" s="256"/>
      <c r="N536" s="257"/>
      <c r="O536" s="257"/>
      <c r="P536" s="257"/>
      <c r="Q536" s="257"/>
      <c r="R536" s="257"/>
      <c r="S536" s="257"/>
      <c r="T536" s="258"/>
      <c r="U536" s="13"/>
      <c r="V536" s="13"/>
      <c r="W536" s="13"/>
      <c r="X536" s="13"/>
      <c r="Y536" s="13"/>
      <c r="Z536" s="13"/>
      <c r="AA536" s="13"/>
      <c r="AB536" s="13"/>
      <c r="AC536" s="13"/>
      <c r="AD536" s="13"/>
      <c r="AE536" s="13"/>
      <c r="AT536" s="259" t="s">
        <v>259</v>
      </c>
      <c r="AU536" s="259" t="s">
        <v>88</v>
      </c>
      <c r="AV536" s="13" t="s">
        <v>88</v>
      </c>
      <c r="AW536" s="13" t="s">
        <v>36</v>
      </c>
      <c r="AX536" s="13" t="s">
        <v>80</v>
      </c>
      <c r="AY536" s="259" t="s">
        <v>241</v>
      </c>
    </row>
    <row r="537" s="14" customFormat="1">
      <c r="A537" s="14"/>
      <c r="B537" s="260"/>
      <c r="C537" s="261"/>
      <c r="D537" s="242" t="s">
        <v>259</v>
      </c>
      <c r="E537" s="262" t="s">
        <v>1</v>
      </c>
      <c r="F537" s="263" t="s">
        <v>261</v>
      </c>
      <c r="G537" s="261"/>
      <c r="H537" s="264">
        <v>38.399999999999999</v>
      </c>
      <c r="I537" s="265"/>
      <c r="J537" s="261"/>
      <c r="K537" s="261"/>
      <c r="L537" s="266"/>
      <c r="M537" s="267"/>
      <c r="N537" s="268"/>
      <c r="O537" s="268"/>
      <c r="P537" s="268"/>
      <c r="Q537" s="268"/>
      <c r="R537" s="268"/>
      <c r="S537" s="268"/>
      <c r="T537" s="269"/>
      <c r="U537" s="14"/>
      <c r="V537" s="14"/>
      <c r="W537" s="14"/>
      <c r="X537" s="14"/>
      <c r="Y537" s="14"/>
      <c r="Z537" s="14"/>
      <c r="AA537" s="14"/>
      <c r="AB537" s="14"/>
      <c r="AC537" s="14"/>
      <c r="AD537" s="14"/>
      <c r="AE537" s="14"/>
      <c r="AT537" s="270" t="s">
        <v>259</v>
      </c>
      <c r="AU537" s="270" t="s">
        <v>88</v>
      </c>
      <c r="AV537" s="14" t="s">
        <v>175</v>
      </c>
      <c r="AW537" s="14" t="s">
        <v>36</v>
      </c>
      <c r="AX537" s="14" t="s">
        <v>14</v>
      </c>
      <c r="AY537" s="270" t="s">
        <v>241</v>
      </c>
    </row>
    <row r="538" s="2" customFormat="1" ht="16.5" customHeight="1">
      <c r="A538" s="39"/>
      <c r="B538" s="40"/>
      <c r="C538" s="288" t="s">
        <v>980</v>
      </c>
      <c r="D538" s="288" t="s">
        <v>758</v>
      </c>
      <c r="E538" s="289" t="s">
        <v>981</v>
      </c>
      <c r="F538" s="290" t="s">
        <v>982</v>
      </c>
      <c r="G538" s="291" t="s">
        <v>296</v>
      </c>
      <c r="H538" s="292">
        <v>39.552</v>
      </c>
      <c r="I538" s="293"/>
      <c r="J538" s="294">
        <f>ROUND(I538*H538,2)</f>
        <v>0</v>
      </c>
      <c r="K538" s="290" t="s">
        <v>247</v>
      </c>
      <c r="L538" s="295"/>
      <c r="M538" s="296" t="s">
        <v>1</v>
      </c>
      <c r="N538" s="297" t="s">
        <v>45</v>
      </c>
      <c r="O538" s="92"/>
      <c r="P538" s="238">
        <f>O538*H538</f>
        <v>0</v>
      </c>
      <c r="Q538" s="238">
        <v>0.026179999999999998</v>
      </c>
      <c r="R538" s="238">
        <f>Q538*H538</f>
        <v>1.0354713599999998</v>
      </c>
      <c r="S538" s="238">
        <v>0</v>
      </c>
      <c r="T538" s="239">
        <f>S538*H538</f>
        <v>0</v>
      </c>
      <c r="U538" s="39"/>
      <c r="V538" s="39"/>
      <c r="W538" s="39"/>
      <c r="X538" s="39"/>
      <c r="Y538" s="39"/>
      <c r="Z538" s="39"/>
      <c r="AA538" s="39"/>
      <c r="AB538" s="39"/>
      <c r="AC538" s="39"/>
      <c r="AD538" s="39"/>
      <c r="AE538" s="39"/>
      <c r="AR538" s="240" t="s">
        <v>300</v>
      </c>
      <c r="AT538" s="240" t="s">
        <v>758</v>
      </c>
      <c r="AU538" s="240" t="s">
        <v>88</v>
      </c>
      <c r="AY538" s="18" t="s">
        <v>241</v>
      </c>
      <c r="BE538" s="241">
        <f>IF(N538="základní",J538,0)</f>
        <v>0</v>
      </c>
      <c r="BF538" s="241">
        <f>IF(N538="snížená",J538,0)</f>
        <v>0</v>
      </c>
      <c r="BG538" s="241">
        <f>IF(N538="zákl. přenesená",J538,0)</f>
        <v>0</v>
      </c>
      <c r="BH538" s="241">
        <f>IF(N538="sníž. přenesená",J538,0)</f>
        <v>0</v>
      </c>
      <c r="BI538" s="241">
        <f>IF(N538="nulová",J538,0)</f>
        <v>0</v>
      </c>
      <c r="BJ538" s="18" t="s">
        <v>14</v>
      </c>
      <c r="BK538" s="241">
        <f>ROUND(I538*H538,2)</f>
        <v>0</v>
      </c>
      <c r="BL538" s="18" t="s">
        <v>175</v>
      </c>
      <c r="BM538" s="240" t="s">
        <v>983</v>
      </c>
    </row>
    <row r="539" s="2" customFormat="1">
      <c r="A539" s="39"/>
      <c r="B539" s="40"/>
      <c r="C539" s="41"/>
      <c r="D539" s="242" t="s">
        <v>249</v>
      </c>
      <c r="E539" s="41"/>
      <c r="F539" s="243" t="s">
        <v>982</v>
      </c>
      <c r="G539" s="41"/>
      <c r="H539" s="41"/>
      <c r="I539" s="244"/>
      <c r="J539" s="41"/>
      <c r="K539" s="41"/>
      <c r="L539" s="45"/>
      <c r="M539" s="245"/>
      <c r="N539" s="246"/>
      <c r="O539" s="92"/>
      <c r="P539" s="92"/>
      <c r="Q539" s="92"/>
      <c r="R539" s="92"/>
      <c r="S539" s="92"/>
      <c r="T539" s="93"/>
      <c r="U539" s="39"/>
      <c r="V539" s="39"/>
      <c r="W539" s="39"/>
      <c r="X539" s="39"/>
      <c r="Y539" s="39"/>
      <c r="Z539" s="39"/>
      <c r="AA539" s="39"/>
      <c r="AB539" s="39"/>
      <c r="AC539" s="39"/>
      <c r="AD539" s="39"/>
      <c r="AE539" s="39"/>
      <c r="AT539" s="18" t="s">
        <v>249</v>
      </c>
      <c r="AU539" s="18" t="s">
        <v>88</v>
      </c>
    </row>
    <row r="540" s="13" customFormat="1">
      <c r="A540" s="13"/>
      <c r="B540" s="249"/>
      <c r="C540" s="250"/>
      <c r="D540" s="242" t="s">
        <v>259</v>
      </c>
      <c r="E540" s="250"/>
      <c r="F540" s="252" t="s">
        <v>984</v>
      </c>
      <c r="G540" s="250"/>
      <c r="H540" s="253">
        <v>39.552</v>
      </c>
      <c r="I540" s="254"/>
      <c r="J540" s="250"/>
      <c r="K540" s="250"/>
      <c r="L540" s="255"/>
      <c r="M540" s="256"/>
      <c r="N540" s="257"/>
      <c r="O540" s="257"/>
      <c r="P540" s="257"/>
      <c r="Q540" s="257"/>
      <c r="R540" s="257"/>
      <c r="S540" s="257"/>
      <c r="T540" s="258"/>
      <c r="U540" s="13"/>
      <c r="V540" s="13"/>
      <c r="W540" s="13"/>
      <c r="X540" s="13"/>
      <c r="Y540" s="13"/>
      <c r="Z540" s="13"/>
      <c r="AA540" s="13"/>
      <c r="AB540" s="13"/>
      <c r="AC540" s="13"/>
      <c r="AD540" s="13"/>
      <c r="AE540" s="13"/>
      <c r="AT540" s="259" t="s">
        <v>259</v>
      </c>
      <c r="AU540" s="259" t="s">
        <v>88</v>
      </c>
      <c r="AV540" s="13" t="s">
        <v>88</v>
      </c>
      <c r="AW540" s="13" t="s">
        <v>4</v>
      </c>
      <c r="AX540" s="13" t="s">
        <v>14</v>
      </c>
      <c r="AY540" s="259" t="s">
        <v>241</v>
      </c>
    </row>
    <row r="541" s="2" customFormat="1" ht="24.15" customHeight="1">
      <c r="A541" s="39"/>
      <c r="B541" s="40"/>
      <c r="C541" s="229" t="s">
        <v>985</v>
      </c>
      <c r="D541" s="229" t="s">
        <v>243</v>
      </c>
      <c r="E541" s="230" t="s">
        <v>986</v>
      </c>
      <c r="F541" s="231" t="s">
        <v>987</v>
      </c>
      <c r="G541" s="232" t="s">
        <v>296</v>
      </c>
      <c r="H541" s="233">
        <v>38.399999999999999</v>
      </c>
      <c r="I541" s="234"/>
      <c r="J541" s="235">
        <f>ROUND(I541*H541,2)</f>
        <v>0</v>
      </c>
      <c r="K541" s="231" t="s">
        <v>247</v>
      </c>
      <c r="L541" s="45"/>
      <c r="M541" s="236" t="s">
        <v>1</v>
      </c>
      <c r="N541" s="237" t="s">
        <v>45</v>
      </c>
      <c r="O541" s="92"/>
      <c r="P541" s="238">
        <f>O541*H541</f>
        <v>0</v>
      </c>
      <c r="Q541" s="238">
        <v>0</v>
      </c>
      <c r="R541" s="238">
        <f>Q541*H541</f>
        <v>0</v>
      </c>
      <c r="S541" s="238">
        <v>0.029999999999999999</v>
      </c>
      <c r="T541" s="239">
        <f>S541*H541</f>
        <v>1.1519999999999999</v>
      </c>
      <c r="U541" s="39"/>
      <c r="V541" s="39"/>
      <c r="W541" s="39"/>
      <c r="X541" s="39"/>
      <c r="Y541" s="39"/>
      <c r="Z541" s="39"/>
      <c r="AA541" s="39"/>
      <c r="AB541" s="39"/>
      <c r="AC541" s="39"/>
      <c r="AD541" s="39"/>
      <c r="AE541" s="39"/>
      <c r="AR541" s="240" t="s">
        <v>175</v>
      </c>
      <c r="AT541" s="240" t="s">
        <v>243</v>
      </c>
      <c r="AU541" s="240" t="s">
        <v>88</v>
      </c>
      <c r="AY541" s="18" t="s">
        <v>241</v>
      </c>
      <c r="BE541" s="241">
        <f>IF(N541="základní",J541,0)</f>
        <v>0</v>
      </c>
      <c r="BF541" s="241">
        <f>IF(N541="snížená",J541,0)</f>
        <v>0</v>
      </c>
      <c r="BG541" s="241">
        <f>IF(N541="zákl. přenesená",J541,0)</f>
        <v>0</v>
      </c>
      <c r="BH541" s="241">
        <f>IF(N541="sníž. přenesená",J541,0)</f>
        <v>0</v>
      </c>
      <c r="BI541" s="241">
        <f>IF(N541="nulová",J541,0)</f>
        <v>0</v>
      </c>
      <c r="BJ541" s="18" t="s">
        <v>14</v>
      </c>
      <c r="BK541" s="241">
        <f>ROUND(I541*H541,2)</f>
        <v>0</v>
      </c>
      <c r="BL541" s="18" t="s">
        <v>175</v>
      </c>
      <c r="BM541" s="240" t="s">
        <v>988</v>
      </c>
    </row>
    <row r="542" s="2" customFormat="1">
      <c r="A542" s="39"/>
      <c r="B542" s="40"/>
      <c r="C542" s="41"/>
      <c r="D542" s="242" t="s">
        <v>249</v>
      </c>
      <c r="E542" s="41"/>
      <c r="F542" s="243" t="s">
        <v>989</v>
      </c>
      <c r="G542" s="41"/>
      <c r="H542" s="41"/>
      <c r="I542" s="244"/>
      <c r="J542" s="41"/>
      <c r="K542" s="41"/>
      <c r="L542" s="45"/>
      <c r="M542" s="245"/>
      <c r="N542" s="246"/>
      <c r="O542" s="92"/>
      <c r="P542" s="92"/>
      <c r="Q542" s="92"/>
      <c r="R542" s="92"/>
      <c r="S542" s="92"/>
      <c r="T542" s="93"/>
      <c r="U542" s="39"/>
      <c r="V542" s="39"/>
      <c r="W542" s="39"/>
      <c r="X542" s="39"/>
      <c r="Y542" s="39"/>
      <c r="Z542" s="39"/>
      <c r="AA542" s="39"/>
      <c r="AB542" s="39"/>
      <c r="AC542" s="39"/>
      <c r="AD542" s="39"/>
      <c r="AE542" s="39"/>
      <c r="AT542" s="18" t="s">
        <v>249</v>
      </c>
      <c r="AU542" s="18" t="s">
        <v>88</v>
      </c>
    </row>
    <row r="543" s="2" customFormat="1">
      <c r="A543" s="39"/>
      <c r="B543" s="40"/>
      <c r="C543" s="41"/>
      <c r="D543" s="247" t="s">
        <v>251</v>
      </c>
      <c r="E543" s="41"/>
      <c r="F543" s="248" t="s">
        <v>990</v>
      </c>
      <c r="G543" s="41"/>
      <c r="H543" s="41"/>
      <c r="I543" s="244"/>
      <c r="J543" s="41"/>
      <c r="K543" s="41"/>
      <c r="L543" s="45"/>
      <c r="M543" s="245"/>
      <c r="N543" s="246"/>
      <c r="O543" s="92"/>
      <c r="P543" s="92"/>
      <c r="Q543" s="92"/>
      <c r="R543" s="92"/>
      <c r="S543" s="92"/>
      <c r="T543" s="93"/>
      <c r="U543" s="39"/>
      <c r="V543" s="39"/>
      <c r="W543" s="39"/>
      <c r="X543" s="39"/>
      <c r="Y543" s="39"/>
      <c r="Z543" s="39"/>
      <c r="AA543" s="39"/>
      <c r="AB543" s="39"/>
      <c r="AC543" s="39"/>
      <c r="AD543" s="39"/>
      <c r="AE543" s="39"/>
      <c r="AT543" s="18" t="s">
        <v>251</v>
      </c>
      <c r="AU543" s="18" t="s">
        <v>88</v>
      </c>
    </row>
    <row r="544" s="15" customFormat="1">
      <c r="A544" s="15"/>
      <c r="B544" s="271"/>
      <c r="C544" s="272"/>
      <c r="D544" s="242" t="s">
        <v>259</v>
      </c>
      <c r="E544" s="273" t="s">
        <v>1</v>
      </c>
      <c r="F544" s="274" t="s">
        <v>978</v>
      </c>
      <c r="G544" s="272"/>
      <c r="H544" s="273" t="s">
        <v>1</v>
      </c>
      <c r="I544" s="275"/>
      <c r="J544" s="272"/>
      <c r="K544" s="272"/>
      <c r="L544" s="276"/>
      <c r="M544" s="277"/>
      <c r="N544" s="278"/>
      <c r="O544" s="278"/>
      <c r="P544" s="278"/>
      <c r="Q544" s="278"/>
      <c r="R544" s="278"/>
      <c r="S544" s="278"/>
      <c r="T544" s="279"/>
      <c r="U544" s="15"/>
      <c r="V544" s="15"/>
      <c r="W544" s="15"/>
      <c r="X544" s="15"/>
      <c r="Y544" s="15"/>
      <c r="Z544" s="15"/>
      <c r="AA544" s="15"/>
      <c r="AB544" s="15"/>
      <c r="AC544" s="15"/>
      <c r="AD544" s="15"/>
      <c r="AE544" s="15"/>
      <c r="AT544" s="280" t="s">
        <v>259</v>
      </c>
      <c r="AU544" s="280" t="s">
        <v>88</v>
      </c>
      <c r="AV544" s="15" t="s">
        <v>14</v>
      </c>
      <c r="AW544" s="15" t="s">
        <v>36</v>
      </c>
      <c r="AX544" s="15" t="s">
        <v>80</v>
      </c>
      <c r="AY544" s="280" t="s">
        <v>241</v>
      </c>
    </row>
    <row r="545" s="13" customFormat="1">
      <c r="A545" s="13"/>
      <c r="B545" s="249"/>
      <c r="C545" s="250"/>
      <c r="D545" s="242" t="s">
        <v>259</v>
      </c>
      <c r="E545" s="251" t="s">
        <v>1</v>
      </c>
      <c r="F545" s="252" t="s">
        <v>979</v>
      </c>
      <c r="G545" s="250"/>
      <c r="H545" s="253">
        <v>38.399999999999999</v>
      </c>
      <c r="I545" s="254"/>
      <c r="J545" s="250"/>
      <c r="K545" s="250"/>
      <c r="L545" s="255"/>
      <c r="M545" s="256"/>
      <c r="N545" s="257"/>
      <c r="O545" s="257"/>
      <c r="P545" s="257"/>
      <c r="Q545" s="257"/>
      <c r="R545" s="257"/>
      <c r="S545" s="257"/>
      <c r="T545" s="258"/>
      <c r="U545" s="13"/>
      <c r="V545" s="13"/>
      <c r="W545" s="13"/>
      <c r="X545" s="13"/>
      <c r="Y545" s="13"/>
      <c r="Z545" s="13"/>
      <c r="AA545" s="13"/>
      <c r="AB545" s="13"/>
      <c r="AC545" s="13"/>
      <c r="AD545" s="13"/>
      <c r="AE545" s="13"/>
      <c r="AT545" s="259" t="s">
        <v>259</v>
      </c>
      <c r="AU545" s="259" t="s">
        <v>88</v>
      </c>
      <c r="AV545" s="13" t="s">
        <v>88</v>
      </c>
      <c r="AW545" s="13" t="s">
        <v>36</v>
      </c>
      <c r="AX545" s="13" t="s">
        <v>80</v>
      </c>
      <c r="AY545" s="259" t="s">
        <v>241</v>
      </c>
    </row>
    <row r="546" s="14" customFormat="1">
      <c r="A546" s="14"/>
      <c r="B546" s="260"/>
      <c r="C546" s="261"/>
      <c r="D546" s="242" t="s">
        <v>259</v>
      </c>
      <c r="E546" s="262" t="s">
        <v>1</v>
      </c>
      <c r="F546" s="263" t="s">
        <v>261</v>
      </c>
      <c r="G546" s="261"/>
      <c r="H546" s="264">
        <v>38.399999999999999</v>
      </c>
      <c r="I546" s="265"/>
      <c r="J546" s="261"/>
      <c r="K546" s="261"/>
      <c r="L546" s="266"/>
      <c r="M546" s="267"/>
      <c r="N546" s="268"/>
      <c r="O546" s="268"/>
      <c r="P546" s="268"/>
      <c r="Q546" s="268"/>
      <c r="R546" s="268"/>
      <c r="S546" s="268"/>
      <c r="T546" s="269"/>
      <c r="U546" s="14"/>
      <c r="V546" s="14"/>
      <c r="W546" s="14"/>
      <c r="X546" s="14"/>
      <c r="Y546" s="14"/>
      <c r="Z546" s="14"/>
      <c r="AA546" s="14"/>
      <c r="AB546" s="14"/>
      <c r="AC546" s="14"/>
      <c r="AD546" s="14"/>
      <c r="AE546" s="14"/>
      <c r="AT546" s="270" t="s">
        <v>259</v>
      </c>
      <c r="AU546" s="270" t="s">
        <v>88</v>
      </c>
      <c r="AV546" s="14" t="s">
        <v>175</v>
      </c>
      <c r="AW546" s="14" t="s">
        <v>36</v>
      </c>
      <c r="AX546" s="14" t="s">
        <v>14</v>
      </c>
      <c r="AY546" s="270" t="s">
        <v>241</v>
      </c>
    </row>
    <row r="547" s="2" customFormat="1" ht="24.15" customHeight="1">
      <c r="A547" s="39"/>
      <c r="B547" s="40"/>
      <c r="C547" s="229" t="s">
        <v>991</v>
      </c>
      <c r="D547" s="229" t="s">
        <v>243</v>
      </c>
      <c r="E547" s="230" t="s">
        <v>992</v>
      </c>
      <c r="F547" s="231" t="s">
        <v>993</v>
      </c>
      <c r="G547" s="232" t="s">
        <v>303</v>
      </c>
      <c r="H547" s="233">
        <v>16</v>
      </c>
      <c r="I547" s="234"/>
      <c r="J547" s="235">
        <f>ROUND(I547*H547,2)</f>
        <v>0</v>
      </c>
      <c r="K547" s="231" t="s">
        <v>247</v>
      </c>
      <c r="L547" s="45"/>
      <c r="M547" s="236" t="s">
        <v>1</v>
      </c>
      <c r="N547" s="237" t="s">
        <v>45</v>
      </c>
      <c r="O547" s="92"/>
      <c r="P547" s="238">
        <f>O547*H547</f>
        <v>0</v>
      </c>
      <c r="Q547" s="238">
        <v>0</v>
      </c>
      <c r="R547" s="238">
        <f>Q547*H547</f>
        <v>0</v>
      </c>
      <c r="S547" s="238">
        <v>0</v>
      </c>
      <c r="T547" s="239">
        <f>S547*H547</f>
        <v>0</v>
      </c>
      <c r="U547" s="39"/>
      <c r="V547" s="39"/>
      <c r="W547" s="39"/>
      <c r="X547" s="39"/>
      <c r="Y547" s="39"/>
      <c r="Z547" s="39"/>
      <c r="AA547" s="39"/>
      <c r="AB547" s="39"/>
      <c r="AC547" s="39"/>
      <c r="AD547" s="39"/>
      <c r="AE547" s="39"/>
      <c r="AR547" s="240" t="s">
        <v>175</v>
      </c>
      <c r="AT547" s="240" t="s">
        <v>243</v>
      </c>
      <c r="AU547" s="240" t="s">
        <v>88</v>
      </c>
      <c r="AY547" s="18" t="s">
        <v>241</v>
      </c>
      <c r="BE547" s="241">
        <f>IF(N547="základní",J547,0)</f>
        <v>0</v>
      </c>
      <c r="BF547" s="241">
        <f>IF(N547="snížená",J547,0)</f>
        <v>0</v>
      </c>
      <c r="BG547" s="241">
        <f>IF(N547="zákl. přenesená",J547,0)</f>
        <v>0</v>
      </c>
      <c r="BH547" s="241">
        <f>IF(N547="sníž. přenesená",J547,0)</f>
        <v>0</v>
      </c>
      <c r="BI547" s="241">
        <f>IF(N547="nulová",J547,0)</f>
        <v>0</v>
      </c>
      <c r="BJ547" s="18" t="s">
        <v>14</v>
      </c>
      <c r="BK547" s="241">
        <f>ROUND(I547*H547,2)</f>
        <v>0</v>
      </c>
      <c r="BL547" s="18" t="s">
        <v>175</v>
      </c>
      <c r="BM547" s="240" t="s">
        <v>994</v>
      </c>
    </row>
    <row r="548" s="2" customFormat="1">
      <c r="A548" s="39"/>
      <c r="B548" s="40"/>
      <c r="C548" s="41"/>
      <c r="D548" s="242" t="s">
        <v>249</v>
      </c>
      <c r="E548" s="41"/>
      <c r="F548" s="243" t="s">
        <v>995</v>
      </c>
      <c r="G548" s="41"/>
      <c r="H548" s="41"/>
      <c r="I548" s="244"/>
      <c r="J548" s="41"/>
      <c r="K548" s="41"/>
      <c r="L548" s="45"/>
      <c r="M548" s="245"/>
      <c r="N548" s="246"/>
      <c r="O548" s="92"/>
      <c r="P548" s="92"/>
      <c r="Q548" s="92"/>
      <c r="R548" s="92"/>
      <c r="S548" s="92"/>
      <c r="T548" s="93"/>
      <c r="U548" s="39"/>
      <c r="V548" s="39"/>
      <c r="W548" s="39"/>
      <c r="X548" s="39"/>
      <c r="Y548" s="39"/>
      <c r="Z548" s="39"/>
      <c r="AA548" s="39"/>
      <c r="AB548" s="39"/>
      <c r="AC548" s="39"/>
      <c r="AD548" s="39"/>
      <c r="AE548" s="39"/>
      <c r="AT548" s="18" t="s">
        <v>249</v>
      </c>
      <c r="AU548" s="18" t="s">
        <v>88</v>
      </c>
    </row>
    <row r="549" s="2" customFormat="1">
      <c r="A549" s="39"/>
      <c r="B549" s="40"/>
      <c r="C549" s="41"/>
      <c r="D549" s="247" t="s">
        <v>251</v>
      </c>
      <c r="E549" s="41"/>
      <c r="F549" s="248" t="s">
        <v>996</v>
      </c>
      <c r="G549" s="41"/>
      <c r="H549" s="41"/>
      <c r="I549" s="244"/>
      <c r="J549" s="41"/>
      <c r="K549" s="41"/>
      <c r="L549" s="45"/>
      <c r="M549" s="245"/>
      <c r="N549" s="246"/>
      <c r="O549" s="92"/>
      <c r="P549" s="92"/>
      <c r="Q549" s="92"/>
      <c r="R549" s="92"/>
      <c r="S549" s="92"/>
      <c r="T549" s="93"/>
      <c r="U549" s="39"/>
      <c r="V549" s="39"/>
      <c r="W549" s="39"/>
      <c r="X549" s="39"/>
      <c r="Y549" s="39"/>
      <c r="Z549" s="39"/>
      <c r="AA549" s="39"/>
      <c r="AB549" s="39"/>
      <c r="AC549" s="39"/>
      <c r="AD549" s="39"/>
      <c r="AE549" s="39"/>
      <c r="AT549" s="18" t="s">
        <v>251</v>
      </c>
      <c r="AU549" s="18" t="s">
        <v>88</v>
      </c>
    </row>
    <row r="550" s="2" customFormat="1" ht="16.5" customHeight="1">
      <c r="A550" s="39"/>
      <c r="B550" s="40"/>
      <c r="C550" s="288" t="s">
        <v>997</v>
      </c>
      <c r="D550" s="288" t="s">
        <v>758</v>
      </c>
      <c r="E550" s="289" t="s">
        <v>998</v>
      </c>
      <c r="F550" s="290" t="s">
        <v>999</v>
      </c>
      <c r="G550" s="291" t="s">
        <v>303</v>
      </c>
      <c r="H550" s="292">
        <v>16</v>
      </c>
      <c r="I550" s="293"/>
      <c r="J550" s="294">
        <f>ROUND(I550*H550,2)</f>
        <v>0</v>
      </c>
      <c r="K550" s="290" t="s">
        <v>247</v>
      </c>
      <c r="L550" s="295"/>
      <c r="M550" s="296" t="s">
        <v>1</v>
      </c>
      <c r="N550" s="297" t="s">
        <v>45</v>
      </c>
      <c r="O550" s="92"/>
      <c r="P550" s="238">
        <f>O550*H550</f>
        <v>0</v>
      </c>
      <c r="Q550" s="238">
        <v>0.00072000000000000005</v>
      </c>
      <c r="R550" s="238">
        <f>Q550*H550</f>
        <v>0.011520000000000001</v>
      </c>
      <c r="S550" s="238">
        <v>0</v>
      </c>
      <c r="T550" s="239">
        <f>S550*H550</f>
        <v>0</v>
      </c>
      <c r="U550" s="39"/>
      <c r="V550" s="39"/>
      <c r="W550" s="39"/>
      <c r="X550" s="39"/>
      <c r="Y550" s="39"/>
      <c r="Z550" s="39"/>
      <c r="AA550" s="39"/>
      <c r="AB550" s="39"/>
      <c r="AC550" s="39"/>
      <c r="AD550" s="39"/>
      <c r="AE550" s="39"/>
      <c r="AR550" s="240" t="s">
        <v>300</v>
      </c>
      <c r="AT550" s="240" t="s">
        <v>758</v>
      </c>
      <c r="AU550" s="240" t="s">
        <v>88</v>
      </c>
      <c r="AY550" s="18" t="s">
        <v>241</v>
      </c>
      <c r="BE550" s="241">
        <f>IF(N550="základní",J550,0)</f>
        <v>0</v>
      </c>
      <c r="BF550" s="241">
        <f>IF(N550="snížená",J550,0)</f>
        <v>0</v>
      </c>
      <c r="BG550" s="241">
        <f>IF(N550="zákl. přenesená",J550,0)</f>
        <v>0</v>
      </c>
      <c r="BH550" s="241">
        <f>IF(N550="sníž. přenesená",J550,0)</f>
        <v>0</v>
      </c>
      <c r="BI550" s="241">
        <f>IF(N550="nulová",J550,0)</f>
        <v>0</v>
      </c>
      <c r="BJ550" s="18" t="s">
        <v>14</v>
      </c>
      <c r="BK550" s="241">
        <f>ROUND(I550*H550,2)</f>
        <v>0</v>
      </c>
      <c r="BL550" s="18" t="s">
        <v>175</v>
      </c>
      <c r="BM550" s="240" t="s">
        <v>1000</v>
      </c>
    </row>
    <row r="551" s="2" customFormat="1">
      <c r="A551" s="39"/>
      <c r="B551" s="40"/>
      <c r="C551" s="41"/>
      <c r="D551" s="242" t="s">
        <v>249</v>
      </c>
      <c r="E551" s="41"/>
      <c r="F551" s="243" t="s">
        <v>999</v>
      </c>
      <c r="G551" s="41"/>
      <c r="H551" s="41"/>
      <c r="I551" s="244"/>
      <c r="J551" s="41"/>
      <c r="K551" s="41"/>
      <c r="L551" s="45"/>
      <c r="M551" s="245"/>
      <c r="N551" s="246"/>
      <c r="O551" s="92"/>
      <c r="P551" s="92"/>
      <c r="Q551" s="92"/>
      <c r="R551" s="92"/>
      <c r="S551" s="92"/>
      <c r="T551" s="93"/>
      <c r="U551" s="39"/>
      <c r="V551" s="39"/>
      <c r="W551" s="39"/>
      <c r="X551" s="39"/>
      <c r="Y551" s="39"/>
      <c r="Z551" s="39"/>
      <c r="AA551" s="39"/>
      <c r="AB551" s="39"/>
      <c r="AC551" s="39"/>
      <c r="AD551" s="39"/>
      <c r="AE551" s="39"/>
      <c r="AT551" s="18" t="s">
        <v>249</v>
      </c>
      <c r="AU551" s="18" t="s">
        <v>88</v>
      </c>
    </row>
    <row r="552" s="2" customFormat="1" ht="24.15" customHeight="1">
      <c r="A552" s="39"/>
      <c r="B552" s="40"/>
      <c r="C552" s="229" t="s">
        <v>1001</v>
      </c>
      <c r="D552" s="229" t="s">
        <v>243</v>
      </c>
      <c r="E552" s="230" t="s">
        <v>1002</v>
      </c>
      <c r="F552" s="231" t="s">
        <v>1003</v>
      </c>
      <c r="G552" s="232" t="s">
        <v>303</v>
      </c>
      <c r="H552" s="233">
        <v>11</v>
      </c>
      <c r="I552" s="234"/>
      <c r="J552" s="235">
        <f>ROUND(I552*H552,2)</f>
        <v>0</v>
      </c>
      <c r="K552" s="231" t="s">
        <v>1</v>
      </c>
      <c r="L552" s="45"/>
      <c r="M552" s="236" t="s">
        <v>1</v>
      </c>
      <c r="N552" s="237" t="s">
        <v>45</v>
      </c>
      <c r="O552" s="92"/>
      <c r="P552" s="238">
        <f>O552*H552</f>
        <v>0</v>
      </c>
      <c r="Q552" s="238">
        <v>0</v>
      </c>
      <c r="R552" s="238">
        <f>Q552*H552</f>
        <v>0</v>
      </c>
      <c r="S552" s="238">
        <v>0</v>
      </c>
      <c r="T552" s="239">
        <f>S552*H552</f>
        <v>0</v>
      </c>
      <c r="U552" s="39"/>
      <c r="V552" s="39"/>
      <c r="W552" s="39"/>
      <c r="X552" s="39"/>
      <c r="Y552" s="39"/>
      <c r="Z552" s="39"/>
      <c r="AA552" s="39"/>
      <c r="AB552" s="39"/>
      <c r="AC552" s="39"/>
      <c r="AD552" s="39"/>
      <c r="AE552" s="39"/>
      <c r="AR552" s="240" t="s">
        <v>175</v>
      </c>
      <c r="AT552" s="240" t="s">
        <v>243</v>
      </c>
      <c r="AU552" s="240" t="s">
        <v>88</v>
      </c>
      <c r="AY552" s="18" t="s">
        <v>241</v>
      </c>
      <c r="BE552" s="241">
        <f>IF(N552="základní",J552,0)</f>
        <v>0</v>
      </c>
      <c r="BF552" s="241">
        <f>IF(N552="snížená",J552,0)</f>
        <v>0</v>
      </c>
      <c r="BG552" s="241">
        <f>IF(N552="zákl. přenesená",J552,0)</f>
        <v>0</v>
      </c>
      <c r="BH552" s="241">
        <f>IF(N552="sníž. přenesená",J552,0)</f>
        <v>0</v>
      </c>
      <c r="BI552" s="241">
        <f>IF(N552="nulová",J552,0)</f>
        <v>0</v>
      </c>
      <c r="BJ552" s="18" t="s">
        <v>14</v>
      </c>
      <c r="BK552" s="241">
        <f>ROUND(I552*H552,2)</f>
        <v>0</v>
      </c>
      <c r="BL552" s="18" t="s">
        <v>175</v>
      </c>
      <c r="BM552" s="240" t="s">
        <v>1004</v>
      </c>
    </row>
    <row r="553" s="2" customFormat="1">
      <c r="A553" s="39"/>
      <c r="B553" s="40"/>
      <c r="C553" s="41"/>
      <c r="D553" s="242" t="s">
        <v>249</v>
      </c>
      <c r="E553" s="41"/>
      <c r="F553" s="243" t="s">
        <v>1005</v>
      </c>
      <c r="G553" s="41"/>
      <c r="H553" s="41"/>
      <c r="I553" s="244"/>
      <c r="J553" s="41"/>
      <c r="K553" s="41"/>
      <c r="L553" s="45"/>
      <c r="M553" s="245"/>
      <c r="N553" s="246"/>
      <c r="O553" s="92"/>
      <c r="P553" s="92"/>
      <c r="Q553" s="92"/>
      <c r="R553" s="92"/>
      <c r="S553" s="92"/>
      <c r="T553" s="93"/>
      <c r="U553" s="39"/>
      <c r="V553" s="39"/>
      <c r="W553" s="39"/>
      <c r="X553" s="39"/>
      <c r="Y553" s="39"/>
      <c r="Z553" s="39"/>
      <c r="AA553" s="39"/>
      <c r="AB553" s="39"/>
      <c r="AC553" s="39"/>
      <c r="AD553" s="39"/>
      <c r="AE553" s="39"/>
      <c r="AT553" s="18" t="s">
        <v>249</v>
      </c>
      <c r="AU553" s="18" t="s">
        <v>88</v>
      </c>
    </row>
    <row r="554" s="2" customFormat="1" ht="16.5" customHeight="1">
      <c r="A554" s="39"/>
      <c r="B554" s="40"/>
      <c r="C554" s="288" t="s">
        <v>1006</v>
      </c>
      <c r="D554" s="288" t="s">
        <v>758</v>
      </c>
      <c r="E554" s="289" t="s">
        <v>1007</v>
      </c>
      <c r="F554" s="290" t="s">
        <v>1008</v>
      </c>
      <c r="G554" s="291" t="s">
        <v>303</v>
      </c>
      <c r="H554" s="292">
        <v>11</v>
      </c>
      <c r="I554" s="293"/>
      <c r="J554" s="294">
        <f>ROUND(I554*H554,2)</f>
        <v>0</v>
      </c>
      <c r="K554" s="290" t="s">
        <v>1</v>
      </c>
      <c r="L554" s="295"/>
      <c r="M554" s="296" t="s">
        <v>1</v>
      </c>
      <c r="N554" s="297" t="s">
        <v>45</v>
      </c>
      <c r="O554" s="92"/>
      <c r="P554" s="238">
        <f>O554*H554</f>
        <v>0</v>
      </c>
      <c r="Q554" s="238">
        <v>0.0010100000000000001</v>
      </c>
      <c r="R554" s="238">
        <f>Q554*H554</f>
        <v>0.01111</v>
      </c>
      <c r="S554" s="238">
        <v>0</v>
      </c>
      <c r="T554" s="239">
        <f>S554*H554</f>
        <v>0</v>
      </c>
      <c r="U554" s="39"/>
      <c r="V554" s="39"/>
      <c r="W554" s="39"/>
      <c r="X554" s="39"/>
      <c r="Y554" s="39"/>
      <c r="Z554" s="39"/>
      <c r="AA554" s="39"/>
      <c r="AB554" s="39"/>
      <c r="AC554" s="39"/>
      <c r="AD554" s="39"/>
      <c r="AE554" s="39"/>
      <c r="AR554" s="240" t="s">
        <v>300</v>
      </c>
      <c r="AT554" s="240" t="s">
        <v>758</v>
      </c>
      <c r="AU554" s="240" t="s">
        <v>88</v>
      </c>
      <c r="AY554" s="18" t="s">
        <v>241</v>
      </c>
      <c r="BE554" s="241">
        <f>IF(N554="základní",J554,0)</f>
        <v>0</v>
      </c>
      <c r="BF554" s="241">
        <f>IF(N554="snížená",J554,0)</f>
        <v>0</v>
      </c>
      <c r="BG554" s="241">
        <f>IF(N554="zákl. přenesená",J554,0)</f>
        <v>0</v>
      </c>
      <c r="BH554" s="241">
        <f>IF(N554="sníž. přenesená",J554,0)</f>
        <v>0</v>
      </c>
      <c r="BI554" s="241">
        <f>IF(N554="nulová",J554,0)</f>
        <v>0</v>
      </c>
      <c r="BJ554" s="18" t="s">
        <v>14</v>
      </c>
      <c r="BK554" s="241">
        <f>ROUND(I554*H554,2)</f>
        <v>0</v>
      </c>
      <c r="BL554" s="18" t="s">
        <v>175</v>
      </c>
      <c r="BM554" s="240" t="s">
        <v>1009</v>
      </c>
    </row>
    <row r="555" s="2" customFormat="1">
      <c r="A555" s="39"/>
      <c r="B555" s="40"/>
      <c r="C555" s="41"/>
      <c r="D555" s="242" t="s">
        <v>249</v>
      </c>
      <c r="E555" s="41"/>
      <c r="F555" s="243" t="s">
        <v>1008</v>
      </c>
      <c r="G555" s="41"/>
      <c r="H555" s="41"/>
      <c r="I555" s="244"/>
      <c r="J555" s="41"/>
      <c r="K555" s="41"/>
      <c r="L555" s="45"/>
      <c r="M555" s="245"/>
      <c r="N555" s="246"/>
      <c r="O555" s="92"/>
      <c r="P555" s="92"/>
      <c r="Q555" s="92"/>
      <c r="R555" s="92"/>
      <c r="S555" s="92"/>
      <c r="T555" s="93"/>
      <c r="U555" s="39"/>
      <c r="V555" s="39"/>
      <c r="W555" s="39"/>
      <c r="X555" s="39"/>
      <c r="Y555" s="39"/>
      <c r="Z555" s="39"/>
      <c r="AA555" s="39"/>
      <c r="AB555" s="39"/>
      <c r="AC555" s="39"/>
      <c r="AD555" s="39"/>
      <c r="AE555" s="39"/>
      <c r="AT555" s="18" t="s">
        <v>249</v>
      </c>
      <c r="AU555" s="18" t="s">
        <v>88</v>
      </c>
    </row>
    <row r="556" s="2" customFormat="1" ht="24.15" customHeight="1">
      <c r="A556" s="39"/>
      <c r="B556" s="40"/>
      <c r="C556" s="229" t="s">
        <v>1010</v>
      </c>
      <c r="D556" s="229" t="s">
        <v>243</v>
      </c>
      <c r="E556" s="230" t="s">
        <v>1011</v>
      </c>
      <c r="F556" s="231" t="s">
        <v>1012</v>
      </c>
      <c r="G556" s="232" t="s">
        <v>303</v>
      </c>
      <c r="H556" s="233">
        <v>11</v>
      </c>
      <c r="I556" s="234"/>
      <c r="J556" s="235">
        <f>ROUND(I556*H556,2)</f>
        <v>0</v>
      </c>
      <c r="K556" s="231" t="s">
        <v>247</v>
      </c>
      <c r="L556" s="45"/>
      <c r="M556" s="236" t="s">
        <v>1</v>
      </c>
      <c r="N556" s="237" t="s">
        <v>45</v>
      </c>
      <c r="O556" s="92"/>
      <c r="P556" s="238">
        <f>O556*H556</f>
        <v>0</v>
      </c>
      <c r="Q556" s="238">
        <v>0</v>
      </c>
      <c r="R556" s="238">
        <f>Q556*H556</f>
        <v>0</v>
      </c>
      <c r="S556" s="238">
        <v>0</v>
      </c>
      <c r="T556" s="239">
        <f>S556*H556</f>
        <v>0</v>
      </c>
      <c r="U556" s="39"/>
      <c r="V556" s="39"/>
      <c r="W556" s="39"/>
      <c r="X556" s="39"/>
      <c r="Y556" s="39"/>
      <c r="Z556" s="39"/>
      <c r="AA556" s="39"/>
      <c r="AB556" s="39"/>
      <c r="AC556" s="39"/>
      <c r="AD556" s="39"/>
      <c r="AE556" s="39"/>
      <c r="AR556" s="240" t="s">
        <v>175</v>
      </c>
      <c r="AT556" s="240" t="s">
        <v>243</v>
      </c>
      <c r="AU556" s="240" t="s">
        <v>88</v>
      </c>
      <c r="AY556" s="18" t="s">
        <v>241</v>
      </c>
      <c r="BE556" s="241">
        <f>IF(N556="základní",J556,0)</f>
        <v>0</v>
      </c>
      <c r="BF556" s="241">
        <f>IF(N556="snížená",J556,0)</f>
        <v>0</v>
      </c>
      <c r="BG556" s="241">
        <f>IF(N556="zákl. přenesená",J556,0)</f>
        <v>0</v>
      </c>
      <c r="BH556" s="241">
        <f>IF(N556="sníž. přenesená",J556,0)</f>
        <v>0</v>
      </c>
      <c r="BI556" s="241">
        <f>IF(N556="nulová",J556,0)</f>
        <v>0</v>
      </c>
      <c r="BJ556" s="18" t="s">
        <v>14</v>
      </c>
      <c r="BK556" s="241">
        <f>ROUND(I556*H556,2)</f>
        <v>0</v>
      </c>
      <c r="BL556" s="18" t="s">
        <v>175</v>
      </c>
      <c r="BM556" s="240" t="s">
        <v>1013</v>
      </c>
    </row>
    <row r="557" s="2" customFormat="1">
      <c r="A557" s="39"/>
      <c r="B557" s="40"/>
      <c r="C557" s="41"/>
      <c r="D557" s="242" t="s">
        <v>249</v>
      </c>
      <c r="E557" s="41"/>
      <c r="F557" s="243" t="s">
        <v>1014</v>
      </c>
      <c r="G557" s="41"/>
      <c r="H557" s="41"/>
      <c r="I557" s="244"/>
      <c r="J557" s="41"/>
      <c r="K557" s="41"/>
      <c r="L557" s="45"/>
      <c r="M557" s="245"/>
      <c r="N557" s="246"/>
      <c r="O557" s="92"/>
      <c r="P557" s="92"/>
      <c r="Q557" s="92"/>
      <c r="R557" s="92"/>
      <c r="S557" s="92"/>
      <c r="T557" s="93"/>
      <c r="U557" s="39"/>
      <c r="V557" s="39"/>
      <c r="W557" s="39"/>
      <c r="X557" s="39"/>
      <c r="Y557" s="39"/>
      <c r="Z557" s="39"/>
      <c r="AA557" s="39"/>
      <c r="AB557" s="39"/>
      <c r="AC557" s="39"/>
      <c r="AD557" s="39"/>
      <c r="AE557" s="39"/>
      <c r="AT557" s="18" t="s">
        <v>249</v>
      </c>
      <c r="AU557" s="18" t="s">
        <v>88</v>
      </c>
    </row>
    <row r="558" s="2" customFormat="1">
      <c r="A558" s="39"/>
      <c r="B558" s="40"/>
      <c r="C558" s="41"/>
      <c r="D558" s="247" t="s">
        <v>251</v>
      </c>
      <c r="E558" s="41"/>
      <c r="F558" s="248" t="s">
        <v>1015</v>
      </c>
      <c r="G558" s="41"/>
      <c r="H558" s="41"/>
      <c r="I558" s="244"/>
      <c r="J558" s="41"/>
      <c r="K558" s="41"/>
      <c r="L558" s="45"/>
      <c r="M558" s="245"/>
      <c r="N558" s="246"/>
      <c r="O558" s="92"/>
      <c r="P558" s="92"/>
      <c r="Q558" s="92"/>
      <c r="R558" s="92"/>
      <c r="S558" s="92"/>
      <c r="T558" s="93"/>
      <c r="U558" s="39"/>
      <c r="V558" s="39"/>
      <c r="W558" s="39"/>
      <c r="X558" s="39"/>
      <c r="Y558" s="39"/>
      <c r="Z558" s="39"/>
      <c r="AA558" s="39"/>
      <c r="AB558" s="39"/>
      <c r="AC558" s="39"/>
      <c r="AD558" s="39"/>
      <c r="AE558" s="39"/>
      <c r="AT558" s="18" t="s">
        <v>251</v>
      </c>
      <c r="AU558" s="18" t="s">
        <v>88</v>
      </c>
    </row>
    <row r="559" s="2" customFormat="1" ht="16.5" customHeight="1">
      <c r="A559" s="39"/>
      <c r="B559" s="40"/>
      <c r="C559" s="288" t="s">
        <v>1016</v>
      </c>
      <c r="D559" s="288" t="s">
        <v>758</v>
      </c>
      <c r="E559" s="289" t="s">
        <v>1017</v>
      </c>
      <c r="F559" s="290" t="s">
        <v>1018</v>
      </c>
      <c r="G559" s="291" t="s">
        <v>303</v>
      </c>
      <c r="H559" s="292">
        <v>11</v>
      </c>
      <c r="I559" s="293"/>
      <c r="J559" s="294">
        <f>ROUND(I559*H559,2)</f>
        <v>0</v>
      </c>
      <c r="K559" s="290" t="s">
        <v>247</v>
      </c>
      <c r="L559" s="295"/>
      <c r="M559" s="296" t="s">
        <v>1</v>
      </c>
      <c r="N559" s="297" t="s">
        <v>45</v>
      </c>
      <c r="O559" s="92"/>
      <c r="P559" s="238">
        <f>O559*H559</f>
        <v>0</v>
      </c>
      <c r="Q559" s="238">
        <v>0.0012099999999999999</v>
      </c>
      <c r="R559" s="238">
        <f>Q559*H559</f>
        <v>0.013309999999999999</v>
      </c>
      <c r="S559" s="238">
        <v>0</v>
      </c>
      <c r="T559" s="239">
        <f>S559*H559</f>
        <v>0</v>
      </c>
      <c r="U559" s="39"/>
      <c r="V559" s="39"/>
      <c r="W559" s="39"/>
      <c r="X559" s="39"/>
      <c r="Y559" s="39"/>
      <c r="Z559" s="39"/>
      <c r="AA559" s="39"/>
      <c r="AB559" s="39"/>
      <c r="AC559" s="39"/>
      <c r="AD559" s="39"/>
      <c r="AE559" s="39"/>
      <c r="AR559" s="240" t="s">
        <v>300</v>
      </c>
      <c r="AT559" s="240" t="s">
        <v>758</v>
      </c>
      <c r="AU559" s="240" t="s">
        <v>88</v>
      </c>
      <c r="AY559" s="18" t="s">
        <v>241</v>
      </c>
      <c r="BE559" s="241">
        <f>IF(N559="základní",J559,0)</f>
        <v>0</v>
      </c>
      <c r="BF559" s="241">
        <f>IF(N559="snížená",J559,0)</f>
        <v>0</v>
      </c>
      <c r="BG559" s="241">
        <f>IF(N559="zákl. přenesená",J559,0)</f>
        <v>0</v>
      </c>
      <c r="BH559" s="241">
        <f>IF(N559="sníž. přenesená",J559,0)</f>
        <v>0</v>
      </c>
      <c r="BI559" s="241">
        <f>IF(N559="nulová",J559,0)</f>
        <v>0</v>
      </c>
      <c r="BJ559" s="18" t="s">
        <v>14</v>
      </c>
      <c r="BK559" s="241">
        <f>ROUND(I559*H559,2)</f>
        <v>0</v>
      </c>
      <c r="BL559" s="18" t="s">
        <v>175</v>
      </c>
      <c r="BM559" s="240" t="s">
        <v>1019</v>
      </c>
    </row>
    <row r="560" s="2" customFormat="1">
      <c r="A560" s="39"/>
      <c r="B560" s="40"/>
      <c r="C560" s="41"/>
      <c r="D560" s="242" t="s">
        <v>249</v>
      </c>
      <c r="E560" s="41"/>
      <c r="F560" s="243" t="s">
        <v>1018</v>
      </c>
      <c r="G560" s="41"/>
      <c r="H560" s="41"/>
      <c r="I560" s="244"/>
      <c r="J560" s="41"/>
      <c r="K560" s="41"/>
      <c r="L560" s="45"/>
      <c r="M560" s="245"/>
      <c r="N560" s="246"/>
      <c r="O560" s="92"/>
      <c r="P560" s="92"/>
      <c r="Q560" s="92"/>
      <c r="R560" s="92"/>
      <c r="S560" s="92"/>
      <c r="T560" s="93"/>
      <c r="U560" s="39"/>
      <c r="V560" s="39"/>
      <c r="W560" s="39"/>
      <c r="X560" s="39"/>
      <c r="Y560" s="39"/>
      <c r="Z560" s="39"/>
      <c r="AA560" s="39"/>
      <c r="AB560" s="39"/>
      <c r="AC560" s="39"/>
      <c r="AD560" s="39"/>
      <c r="AE560" s="39"/>
      <c r="AT560" s="18" t="s">
        <v>249</v>
      </c>
      <c r="AU560" s="18" t="s">
        <v>88</v>
      </c>
    </row>
    <row r="561" s="2" customFormat="1" ht="21.75" customHeight="1">
      <c r="A561" s="39"/>
      <c r="B561" s="40"/>
      <c r="C561" s="229" t="s">
        <v>1020</v>
      </c>
      <c r="D561" s="229" t="s">
        <v>243</v>
      </c>
      <c r="E561" s="230" t="s">
        <v>1021</v>
      </c>
      <c r="F561" s="231" t="s">
        <v>1022</v>
      </c>
      <c r="G561" s="232" t="s">
        <v>303</v>
      </c>
      <c r="H561" s="233">
        <v>4</v>
      </c>
      <c r="I561" s="234"/>
      <c r="J561" s="235">
        <f>ROUND(I561*H561,2)</f>
        <v>0</v>
      </c>
      <c r="K561" s="231" t="s">
        <v>247</v>
      </c>
      <c r="L561" s="45"/>
      <c r="M561" s="236" t="s">
        <v>1</v>
      </c>
      <c r="N561" s="237" t="s">
        <v>45</v>
      </c>
      <c r="O561" s="92"/>
      <c r="P561" s="238">
        <f>O561*H561</f>
        <v>0</v>
      </c>
      <c r="Q561" s="238">
        <v>0.0016199999999999999</v>
      </c>
      <c r="R561" s="238">
        <f>Q561*H561</f>
        <v>0.0064799999999999996</v>
      </c>
      <c r="S561" s="238">
        <v>0</v>
      </c>
      <c r="T561" s="239">
        <f>S561*H561</f>
        <v>0</v>
      </c>
      <c r="U561" s="39"/>
      <c r="V561" s="39"/>
      <c r="W561" s="39"/>
      <c r="X561" s="39"/>
      <c r="Y561" s="39"/>
      <c r="Z561" s="39"/>
      <c r="AA561" s="39"/>
      <c r="AB561" s="39"/>
      <c r="AC561" s="39"/>
      <c r="AD561" s="39"/>
      <c r="AE561" s="39"/>
      <c r="AR561" s="240" t="s">
        <v>175</v>
      </c>
      <c r="AT561" s="240" t="s">
        <v>243</v>
      </c>
      <c r="AU561" s="240" t="s">
        <v>88</v>
      </c>
      <c r="AY561" s="18" t="s">
        <v>241</v>
      </c>
      <c r="BE561" s="241">
        <f>IF(N561="základní",J561,0)</f>
        <v>0</v>
      </c>
      <c r="BF561" s="241">
        <f>IF(N561="snížená",J561,0)</f>
        <v>0</v>
      </c>
      <c r="BG561" s="241">
        <f>IF(N561="zákl. přenesená",J561,0)</f>
        <v>0</v>
      </c>
      <c r="BH561" s="241">
        <f>IF(N561="sníž. přenesená",J561,0)</f>
        <v>0</v>
      </c>
      <c r="BI561" s="241">
        <f>IF(N561="nulová",J561,0)</f>
        <v>0</v>
      </c>
      <c r="BJ561" s="18" t="s">
        <v>14</v>
      </c>
      <c r="BK561" s="241">
        <f>ROUND(I561*H561,2)</f>
        <v>0</v>
      </c>
      <c r="BL561" s="18" t="s">
        <v>175</v>
      </c>
      <c r="BM561" s="240" t="s">
        <v>1023</v>
      </c>
    </row>
    <row r="562" s="2" customFormat="1">
      <c r="A562" s="39"/>
      <c r="B562" s="40"/>
      <c r="C562" s="41"/>
      <c r="D562" s="242" t="s">
        <v>249</v>
      </c>
      <c r="E562" s="41"/>
      <c r="F562" s="243" t="s">
        <v>1024</v>
      </c>
      <c r="G562" s="41"/>
      <c r="H562" s="41"/>
      <c r="I562" s="244"/>
      <c r="J562" s="41"/>
      <c r="K562" s="41"/>
      <c r="L562" s="45"/>
      <c r="M562" s="245"/>
      <c r="N562" s="246"/>
      <c r="O562" s="92"/>
      <c r="P562" s="92"/>
      <c r="Q562" s="92"/>
      <c r="R562" s="92"/>
      <c r="S562" s="92"/>
      <c r="T562" s="93"/>
      <c r="U562" s="39"/>
      <c r="V562" s="39"/>
      <c r="W562" s="39"/>
      <c r="X562" s="39"/>
      <c r="Y562" s="39"/>
      <c r="Z562" s="39"/>
      <c r="AA562" s="39"/>
      <c r="AB562" s="39"/>
      <c r="AC562" s="39"/>
      <c r="AD562" s="39"/>
      <c r="AE562" s="39"/>
      <c r="AT562" s="18" t="s">
        <v>249</v>
      </c>
      <c r="AU562" s="18" t="s">
        <v>88</v>
      </c>
    </row>
    <row r="563" s="2" customFormat="1">
      <c r="A563" s="39"/>
      <c r="B563" s="40"/>
      <c r="C563" s="41"/>
      <c r="D563" s="247" t="s">
        <v>251</v>
      </c>
      <c r="E563" s="41"/>
      <c r="F563" s="248" t="s">
        <v>1025</v>
      </c>
      <c r="G563" s="41"/>
      <c r="H563" s="41"/>
      <c r="I563" s="244"/>
      <c r="J563" s="41"/>
      <c r="K563" s="41"/>
      <c r="L563" s="45"/>
      <c r="M563" s="245"/>
      <c r="N563" s="246"/>
      <c r="O563" s="92"/>
      <c r="P563" s="92"/>
      <c r="Q563" s="92"/>
      <c r="R563" s="92"/>
      <c r="S563" s="92"/>
      <c r="T563" s="93"/>
      <c r="U563" s="39"/>
      <c r="V563" s="39"/>
      <c r="W563" s="39"/>
      <c r="X563" s="39"/>
      <c r="Y563" s="39"/>
      <c r="Z563" s="39"/>
      <c r="AA563" s="39"/>
      <c r="AB563" s="39"/>
      <c r="AC563" s="39"/>
      <c r="AD563" s="39"/>
      <c r="AE563" s="39"/>
      <c r="AT563" s="18" t="s">
        <v>251</v>
      </c>
      <c r="AU563" s="18" t="s">
        <v>88</v>
      </c>
    </row>
    <row r="564" s="2" customFormat="1" ht="24.15" customHeight="1">
      <c r="A564" s="39"/>
      <c r="B564" s="40"/>
      <c r="C564" s="288" t="s">
        <v>1026</v>
      </c>
      <c r="D564" s="288" t="s">
        <v>758</v>
      </c>
      <c r="E564" s="289" t="s">
        <v>1027</v>
      </c>
      <c r="F564" s="290" t="s">
        <v>1028</v>
      </c>
      <c r="G564" s="291" t="s">
        <v>303</v>
      </c>
      <c r="H564" s="292">
        <v>4</v>
      </c>
      <c r="I564" s="293"/>
      <c r="J564" s="294">
        <f>ROUND(I564*H564,2)</f>
        <v>0</v>
      </c>
      <c r="K564" s="290" t="s">
        <v>247</v>
      </c>
      <c r="L564" s="295"/>
      <c r="M564" s="296" t="s">
        <v>1</v>
      </c>
      <c r="N564" s="297" t="s">
        <v>45</v>
      </c>
      <c r="O564" s="92"/>
      <c r="P564" s="238">
        <f>O564*H564</f>
        <v>0</v>
      </c>
      <c r="Q564" s="238">
        <v>0.017999999999999999</v>
      </c>
      <c r="R564" s="238">
        <f>Q564*H564</f>
        <v>0.071999999999999995</v>
      </c>
      <c r="S564" s="238">
        <v>0</v>
      </c>
      <c r="T564" s="239">
        <f>S564*H564</f>
        <v>0</v>
      </c>
      <c r="U564" s="39"/>
      <c r="V564" s="39"/>
      <c r="W564" s="39"/>
      <c r="X564" s="39"/>
      <c r="Y564" s="39"/>
      <c r="Z564" s="39"/>
      <c r="AA564" s="39"/>
      <c r="AB564" s="39"/>
      <c r="AC564" s="39"/>
      <c r="AD564" s="39"/>
      <c r="AE564" s="39"/>
      <c r="AR564" s="240" t="s">
        <v>300</v>
      </c>
      <c r="AT564" s="240" t="s">
        <v>758</v>
      </c>
      <c r="AU564" s="240" t="s">
        <v>88</v>
      </c>
      <c r="AY564" s="18" t="s">
        <v>241</v>
      </c>
      <c r="BE564" s="241">
        <f>IF(N564="základní",J564,0)</f>
        <v>0</v>
      </c>
      <c r="BF564" s="241">
        <f>IF(N564="snížená",J564,0)</f>
        <v>0</v>
      </c>
      <c r="BG564" s="241">
        <f>IF(N564="zákl. přenesená",J564,0)</f>
        <v>0</v>
      </c>
      <c r="BH564" s="241">
        <f>IF(N564="sníž. přenesená",J564,0)</f>
        <v>0</v>
      </c>
      <c r="BI564" s="241">
        <f>IF(N564="nulová",J564,0)</f>
        <v>0</v>
      </c>
      <c r="BJ564" s="18" t="s">
        <v>14</v>
      </c>
      <c r="BK564" s="241">
        <f>ROUND(I564*H564,2)</f>
        <v>0</v>
      </c>
      <c r="BL564" s="18" t="s">
        <v>175</v>
      </c>
      <c r="BM564" s="240" t="s">
        <v>1029</v>
      </c>
    </row>
    <row r="565" s="2" customFormat="1">
      <c r="A565" s="39"/>
      <c r="B565" s="40"/>
      <c r="C565" s="41"/>
      <c r="D565" s="242" t="s">
        <v>249</v>
      </c>
      <c r="E565" s="41"/>
      <c r="F565" s="243" t="s">
        <v>1028</v>
      </c>
      <c r="G565" s="41"/>
      <c r="H565" s="41"/>
      <c r="I565" s="244"/>
      <c r="J565" s="41"/>
      <c r="K565" s="41"/>
      <c r="L565" s="45"/>
      <c r="M565" s="245"/>
      <c r="N565" s="246"/>
      <c r="O565" s="92"/>
      <c r="P565" s="92"/>
      <c r="Q565" s="92"/>
      <c r="R565" s="92"/>
      <c r="S565" s="92"/>
      <c r="T565" s="93"/>
      <c r="U565" s="39"/>
      <c r="V565" s="39"/>
      <c r="W565" s="39"/>
      <c r="X565" s="39"/>
      <c r="Y565" s="39"/>
      <c r="Z565" s="39"/>
      <c r="AA565" s="39"/>
      <c r="AB565" s="39"/>
      <c r="AC565" s="39"/>
      <c r="AD565" s="39"/>
      <c r="AE565" s="39"/>
      <c r="AT565" s="18" t="s">
        <v>249</v>
      </c>
      <c r="AU565" s="18" t="s">
        <v>88</v>
      </c>
    </row>
    <row r="566" s="2" customFormat="1" ht="21.75" customHeight="1">
      <c r="A566" s="39"/>
      <c r="B566" s="40"/>
      <c r="C566" s="288" t="s">
        <v>1030</v>
      </c>
      <c r="D566" s="288" t="s">
        <v>758</v>
      </c>
      <c r="E566" s="289" t="s">
        <v>1031</v>
      </c>
      <c r="F566" s="290" t="s">
        <v>1032</v>
      </c>
      <c r="G566" s="291" t="s">
        <v>303</v>
      </c>
      <c r="H566" s="292">
        <v>4</v>
      </c>
      <c r="I566" s="293"/>
      <c r="J566" s="294">
        <f>ROUND(I566*H566,2)</f>
        <v>0</v>
      </c>
      <c r="K566" s="290" t="s">
        <v>247</v>
      </c>
      <c r="L566" s="295"/>
      <c r="M566" s="296" t="s">
        <v>1</v>
      </c>
      <c r="N566" s="297" t="s">
        <v>45</v>
      </c>
      <c r="O566" s="92"/>
      <c r="P566" s="238">
        <f>O566*H566</f>
        <v>0</v>
      </c>
      <c r="Q566" s="238">
        <v>0.0035000000000000001</v>
      </c>
      <c r="R566" s="238">
        <f>Q566*H566</f>
        <v>0.014</v>
      </c>
      <c r="S566" s="238">
        <v>0</v>
      </c>
      <c r="T566" s="239">
        <f>S566*H566</f>
        <v>0</v>
      </c>
      <c r="U566" s="39"/>
      <c r="V566" s="39"/>
      <c r="W566" s="39"/>
      <c r="X566" s="39"/>
      <c r="Y566" s="39"/>
      <c r="Z566" s="39"/>
      <c r="AA566" s="39"/>
      <c r="AB566" s="39"/>
      <c r="AC566" s="39"/>
      <c r="AD566" s="39"/>
      <c r="AE566" s="39"/>
      <c r="AR566" s="240" t="s">
        <v>300</v>
      </c>
      <c r="AT566" s="240" t="s">
        <v>758</v>
      </c>
      <c r="AU566" s="240" t="s">
        <v>88</v>
      </c>
      <c r="AY566" s="18" t="s">
        <v>241</v>
      </c>
      <c r="BE566" s="241">
        <f>IF(N566="základní",J566,0)</f>
        <v>0</v>
      </c>
      <c r="BF566" s="241">
        <f>IF(N566="snížená",J566,0)</f>
        <v>0</v>
      </c>
      <c r="BG566" s="241">
        <f>IF(N566="zákl. přenesená",J566,0)</f>
        <v>0</v>
      </c>
      <c r="BH566" s="241">
        <f>IF(N566="sníž. přenesená",J566,0)</f>
        <v>0</v>
      </c>
      <c r="BI566" s="241">
        <f>IF(N566="nulová",J566,0)</f>
        <v>0</v>
      </c>
      <c r="BJ566" s="18" t="s">
        <v>14</v>
      </c>
      <c r="BK566" s="241">
        <f>ROUND(I566*H566,2)</f>
        <v>0</v>
      </c>
      <c r="BL566" s="18" t="s">
        <v>175</v>
      </c>
      <c r="BM566" s="240" t="s">
        <v>1033</v>
      </c>
    </row>
    <row r="567" s="2" customFormat="1">
      <c r="A567" s="39"/>
      <c r="B567" s="40"/>
      <c r="C567" s="41"/>
      <c r="D567" s="242" t="s">
        <v>249</v>
      </c>
      <c r="E567" s="41"/>
      <c r="F567" s="243" t="s">
        <v>1032</v>
      </c>
      <c r="G567" s="41"/>
      <c r="H567" s="41"/>
      <c r="I567" s="244"/>
      <c r="J567" s="41"/>
      <c r="K567" s="41"/>
      <c r="L567" s="45"/>
      <c r="M567" s="245"/>
      <c r="N567" s="246"/>
      <c r="O567" s="92"/>
      <c r="P567" s="92"/>
      <c r="Q567" s="92"/>
      <c r="R567" s="92"/>
      <c r="S567" s="92"/>
      <c r="T567" s="93"/>
      <c r="U567" s="39"/>
      <c r="V567" s="39"/>
      <c r="W567" s="39"/>
      <c r="X567" s="39"/>
      <c r="Y567" s="39"/>
      <c r="Z567" s="39"/>
      <c r="AA567" s="39"/>
      <c r="AB567" s="39"/>
      <c r="AC567" s="39"/>
      <c r="AD567" s="39"/>
      <c r="AE567" s="39"/>
      <c r="AT567" s="18" t="s">
        <v>249</v>
      </c>
      <c r="AU567" s="18" t="s">
        <v>88</v>
      </c>
    </row>
    <row r="568" s="2" customFormat="1" ht="16.5" customHeight="1">
      <c r="A568" s="39"/>
      <c r="B568" s="40"/>
      <c r="C568" s="229" t="s">
        <v>1034</v>
      </c>
      <c r="D568" s="229" t="s">
        <v>243</v>
      </c>
      <c r="E568" s="230" t="s">
        <v>1035</v>
      </c>
      <c r="F568" s="231" t="s">
        <v>1036</v>
      </c>
      <c r="G568" s="232" t="s">
        <v>303</v>
      </c>
      <c r="H568" s="233">
        <v>4</v>
      </c>
      <c r="I568" s="234"/>
      <c r="J568" s="235">
        <f>ROUND(I568*H568,2)</f>
        <v>0</v>
      </c>
      <c r="K568" s="231" t="s">
        <v>247</v>
      </c>
      <c r="L568" s="45"/>
      <c r="M568" s="236" t="s">
        <v>1</v>
      </c>
      <c r="N568" s="237" t="s">
        <v>45</v>
      </c>
      <c r="O568" s="92"/>
      <c r="P568" s="238">
        <f>O568*H568</f>
        <v>0</v>
      </c>
      <c r="Q568" s="238">
        <v>0.0013600000000000001</v>
      </c>
      <c r="R568" s="238">
        <f>Q568*H568</f>
        <v>0.0054400000000000004</v>
      </c>
      <c r="S568" s="238">
        <v>0</v>
      </c>
      <c r="T568" s="239">
        <f>S568*H568</f>
        <v>0</v>
      </c>
      <c r="U568" s="39"/>
      <c r="V568" s="39"/>
      <c r="W568" s="39"/>
      <c r="X568" s="39"/>
      <c r="Y568" s="39"/>
      <c r="Z568" s="39"/>
      <c r="AA568" s="39"/>
      <c r="AB568" s="39"/>
      <c r="AC568" s="39"/>
      <c r="AD568" s="39"/>
      <c r="AE568" s="39"/>
      <c r="AR568" s="240" t="s">
        <v>175</v>
      </c>
      <c r="AT568" s="240" t="s">
        <v>243</v>
      </c>
      <c r="AU568" s="240" t="s">
        <v>88</v>
      </c>
      <c r="AY568" s="18" t="s">
        <v>241</v>
      </c>
      <c r="BE568" s="241">
        <f>IF(N568="základní",J568,0)</f>
        <v>0</v>
      </c>
      <c r="BF568" s="241">
        <f>IF(N568="snížená",J568,0)</f>
        <v>0</v>
      </c>
      <c r="BG568" s="241">
        <f>IF(N568="zákl. přenesená",J568,0)</f>
        <v>0</v>
      </c>
      <c r="BH568" s="241">
        <f>IF(N568="sníž. přenesená",J568,0)</f>
        <v>0</v>
      </c>
      <c r="BI568" s="241">
        <f>IF(N568="nulová",J568,0)</f>
        <v>0</v>
      </c>
      <c r="BJ568" s="18" t="s">
        <v>14</v>
      </c>
      <c r="BK568" s="241">
        <f>ROUND(I568*H568,2)</f>
        <v>0</v>
      </c>
      <c r="BL568" s="18" t="s">
        <v>175</v>
      </c>
      <c r="BM568" s="240" t="s">
        <v>1037</v>
      </c>
    </row>
    <row r="569" s="2" customFormat="1">
      <c r="A569" s="39"/>
      <c r="B569" s="40"/>
      <c r="C569" s="41"/>
      <c r="D569" s="242" t="s">
        <v>249</v>
      </c>
      <c r="E569" s="41"/>
      <c r="F569" s="243" t="s">
        <v>1038</v>
      </c>
      <c r="G569" s="41"/>
      <c r="H569" s="41"/>
      <c r="I569" s="244"/>
      <c r="J569" s="41"/>
      <c r="K569" s="41"/>
      <c r="L569" s="45"/>
      <c r="M569" s="245"/>
      <c r="N569" s="246"/>
      <c r="O569" s="92"/>
      <c r="P569" s="92"/>
      <c r="Q569" s="92"/>
      <c r="R569" s="92"/>
      <c r="S569" s="92"/>
      <c r="T569" s="93"/>
      <c r="U569" s="39"/>
      <c r="V569" s="39"/>
      <c r="W569" s="39"/>
      <c r="X569" s="39"/>
      <c r="Y569" s="39"/>
      <c r="Z569" s="39"/>
      <c r="AA569" s="39"/>
      <c r="AB569" s="39"/>
      <c r="AC569" s="39"/>
      <c r="AD569" s="39"/>
      <c r="AE569" s="39"/>
      <c r="AT569" s="18" t="s">
        <v>249</v>
      </c>
      <c r="AU569" s="18" t="s">
        <v>88</v>
      </c>
    </row>
    <row r="570" s="2" customFormat="1">
      <c r="A570" s="39"/>
      <c r="B570" s="40"/>
      <c r="C570" s="41"/>
      <c r="D570" s="247" t="s">
        <v>251</v>
      </c>
      <c r="E570" s="41"/>
      <c r="F570" s="248" t="s">
        <v>1039</v>
      </c>
      <c r="G570" s="41"/>
      <c r="H570" s="41"/>
      <c r="I570" s="244"/>
      <c r="J570" s="41"/>
      <c r="K570" s="41"/>
      <c r="L570" s="45"/>
      <c r="M570" s="245"/>
      <c r="N570" s="246"/>
      <c r="O570" s="92"/>
      <c r="P570" s="92"/>
      <c r="Q570" s="92"/>
      <c r="R570" s="92"/>
      <c r="S570" s="92"/>
      <c r="T570" s="93"/>
      <c r="U570" s="39"/>
      <c r="V570" s="39"/>
      <c r="W570" s="39"/>
      <c r="X570" s="39"/>
      <c r="Y570" s="39"/>
      <c r="Z570" s="39"/>
      <c r="AA570" s="39"/>
      <c r="AB570" s="39"/>
      <c r="AC570" s="39"/>
      <c r="AD570" s="39"/>
      <c r="AE570" s="39"/>
      <c r="AT570" s="18" t="s">
        <v>251</v>
      </c>
      <c r="AU570" s="18" t="s">
        <v>88</v>
      </c>
    </row>
    <row r="571" s="2" customFormat="1" ht="24.15" customHeight="1">
      <c r="A571" s="39"/>
      <c r="B571" s="40"/>
      <c r="C571" s="288" t="s">
        <v>1040</v>
      </c>
      <c r="D571" s="288" t="s">
        <v>758</v>
      </c>
      <c r="E571" s="289" t="s">
        <v>1041</v>
      </c>
      <c r="F571" s="290" t="s">
        <v>1042</v>
      </c>
      <c r="G571" s="291" t="s">
        <v>303</v>
      </c>
      <c r="H571" s="292">
        <v>4</v>
      </c>
      <c r="I571" s="293"/>
      <c r="J571" s="294">
        <f>ROUND(I571*H571,2)</f>
        <v>0</v>
      </c>
      <c r="K571" s="290" t="s">
        <v>247</v>
      </c>
      <c r="L571" s="295"/>
      <c r="M571" s="296" t="s">
        <v>1</v>
      </c>
      <c r="N571" s="297" t="s">
        <v>45</v>
      </c>
      <c r="O571" s="92"/>
      <c r="P571" s="238">
        <f>O571*H571</f>
        <v>0</v>
      </c>
      <c r="Q571" s="238">
        <v>0.048000000000000001</v>
      </c>
      <c r="R571" s="238">
        <f>Q571*H571</f>
        <v>0.192</v>
      </c>
      <c r="S571" s="238">
        <v>0</v>
      </c>
      <c r="T571" s="239">
        <f>S571*H571</f>
        <v>0</v>
      </c>
      <c r="U571" s="39"/>
      <c r="V571" s="39"/>
      <c r="W571" s="39"/>
      <c r="X571" s="39"/>
      <c r="Y571" s="39"/>
      <c r="Z571" s="39"/>
      <c r="AA571" s="39"/>
      <c r="AB571" s="39"/>
      <c r="AC571" s="39"/>
      <c r="AD571" s="39"/>
      <c r="AE571" s="39"/>
      <c r="AR571" s="240" t="s">
        <v>300</v>
      </c>
      <c r="AT571" s="240" t="s">
        <v>758</v>
      </c>
      <c r="AU571" s="240" t="s">
        <v>88</v>
      </c>
      <c r="AY571" s="18" t="s">
        <v>241</v>
      </c>
      <c r="BE571" s="241">
        <f>IF(N571="základní",J571,0)</f>
        <v>0</v>
      </c>
      <c r="BF571" s="241">
        <f>IF(N571="snížená",J571,0)</f>
        <v>0</v>
      </c>
      <c r="BG571" s="241">
        <f>IF(N571="zákl. přenesená",J571,0)</f>
        <v>0</v>
      </c>
      <c r="BH571" s="241">
        <f>IF(N571="sníž. přenesená",J571,0)</f>
        <v>0</v>
      </c>
      <c r="BI571" s="241">
        <f>IF(N571="nulová",J571,0)</f>
        <v>0</v>
      </c>
      <c r="BJ571" s="18" t="s">
        <v>14</v>
      </c>
      <c r="BK571" s="241">
        <f>ROUND(I571*H571,2)</f>
        <v>0</v>
      </c>
      <c r="BL571" s="18" t="s">
        <v>175</v>
      </c>
      <c r="BM571" s="240" t="s">
        <v>1043</v>
      </c>
    </row>
    <row r="572" s="2" customFormat="1">
      <c r="A572" s="39"/>
      <c r="B572" s="40"/>
      <c r="C572" s="41"/>
      <c r="D572" s="242" t="s">
        <v>249</v>
      </c>
      <c r="E572" s="41"/>
      <c r="F572" s="243" t="s">
        <v>1042</v>
      </c>
      <c r="G572" s="41"/>
      <c r="H572" s="41"/>
      <c r="I572" s="244"/>
      <c r="J572" s="41"/>
      <c r="K572" s="41"/>
      <c r="L572" s="45"/>
      <c r="M572" s="245"/>
      <c r="N572" s="246"/>
      <c r="O572" s="92"/>
      <c r="P572" s="92"/>
      <c r="Q572" s="92"/>
      <c r="R572" s="92"/>
      <c r="S572" s="92"/>
      <c r="T572" s="93"/>
      <c r="U572" s="39"/>
      <c r="V572" s="39"/>
      <c r="W572" s="39"/>
      <c r="X572" s="39"/>
      <c r="Y572" s="39"/>
      <c r="Z572" s="39"/>
      <c r="AA572" s="39"/>
      <c r="AB572" s="39"/>
      <c r="AC572" s="39"/>
      <c r="AD572" s="39"/>
      <c r="AE572" s="39"/>
      <c r="AT572" s="18" t="s">
        <v>249</v>
      </c>
      <c r="AU572" s="18" t="s">
        <v>88</v>
      </c>
    </row>
    <row r="573" s="2" customFormat="1" ht="21.75" customHeight="1">
      <c r="A573" s="39"/>
      <c r="B573" s="40"/>
      <c r="C573" s="229" t="s">
        <v>1044</v>
      </c>
      <c r="D573" s="229" t="s">
        <v>243</v>
      </c>
      <c r="E573" s="230" t="s">
        <v>1045</v>
      </c>
      <c r="F573" s="231" t="s">
        <v>1046</v>
      </c>
      <c r="G573" s="232" t="s">
        <v>303</v>
      </c>
      <c r="H573" s="233">
        <v>18</v>
      </c>
      <c r="I573" s="234"/>
      <c r="J573" s="235">
        <f>ROUND(I573*H573,2)</f>
        <v>0</v>
      </c>
      <c r="K573" s="231" t="s">
        <v>247</v>
      </c>
      <c r="L573" s="45"/>
      <c r="M573" s="236" t="s">
        <v>1</v>
      </c>
      <c r="N573" s="237" t="s">
        <v>45</v>
      </c>
      <c r="O573" s="92"/>
      <c r="P573" s="238">
        <f>O573*H573</f>
        <v>0</v>
      </c>
      <c r="Q573" s="238">
        <v>0.00165</v>
      </c>
      <c r="R573" s="238">
        <f>Q573*H573</f>
        <v>0.029700000000000001</v>
      </c>
      <c r="S573" s="238">
        <v>0</v>
      </c>
      <c r="T573" s="239">
        <f>S573*H573</f>
        <v>0</v>
      </c>
      <c r="U573" s="39"/>
      <c r="V573" s="39"/>
      <c r="W573" s="39"/>
      <c r="X573" s="39"/>
      <c r="Y573" s="39"/>
      <c r="Z573" s="39"/>
      <c r="AA573" s="39"/>
      <c r="AB573" s="39"/>
      <c r="AC573" s="39"/>
      <c r="AD573" s="39"/>
      <c r="AE573" s="39"/>
      <c r="AR573" s="240" t="s">
        <v>175</v>
      </c>
      <c r="AT573" s="240" t="s">
        <v>243</v>
      </c>
      <c r="AU573" s="240" t="s">
        <v>88</v>
      </c>
      <c r="AY573" s="18" t="s">
        <v>241</v>
      </c>
      <c r="BE573" s="241">
        <f>IF(N573="základní",J573,0)</f>
        <v>0</v>
      </c>
      <c r="BF573" s="241">
        <f>IF(N573="snížená",J573,0)</f>
        <v>0</v>
      </c>
      <c r="BG573" s="241">
        <f>IF(N573="zákl. přenesená",J573,0)</f>
        <v>0</v>
      </c>
      <c r="BH573" s="241">
        <f>IF(N573="sníž. přenesená",J573,0)</f>
        <v>0</v>
      </c>
      <c r="BI573" s="241">
        <f>IF(N573="nulová",J573,0)</f>
        <v>0</v>
      </c>
      <c r="BJ573" s="18" t="s">
        <v>14</v>
      </c>
      <c r="BK573" s="241">
        <f>ROUND(I573*H573,2)</f>
        <v>0</v>
      </c>
      <c r="BL573" s="18" t="s">
        <v>175</v>
      </c>
      <c r="BM573" s="240" t="s">
        <v>1047</v>
      </c>
    </row>
    <row r="574" s="2" customFormat="1">
      <c r="A574" s="39"/>
      <c r="B574" s="40"/>
      <c r="C574" s="41"/>
      <c r="D574" s="242" t="s">
        <v>249</v>
      </c>
      <c r="E574" s="41"/>
      <c r="F574" s="243" t="s">
        <v>1048</v>
      </c>
      <c r="G574" s="41"/>
      <c r="H574" s="41"/>
      <c r="I574" s="244"/>
      <c r="J574" s="41"/>
      <c r="K574" s="41"/>
      <c r="L574" s="45"/>
      <c r="M574" s="245"/>
      <c r="N574" s="246"/>
      <c r="O574" s="92"/>
      <c r="P574" s="92"/>
      <c r="Q574" s="92"/>
      <c r="R574" s="92"/>
      <c r="S574" s="92"/>
      <c r="T574" s="93"/>
      <c r="U574" s="39"/>
      <c r="V574" s="39"/>
      <c r="W574" s="39"/>
      <c r="X574" s="39"/>
      <c r="Y574" s="39"/>
      <c r="Z574" s="39"/>
      <c r="AA574" s="39"/>
      <c r="AB574" s="39"/>
      <c r="AC574" s="39"/>
      <c r="AD574" s="39"/>
      <c r="AE574" s="39"/>
      <c r="AT574" s="18" t="s">
        <v>249</v>
      </c>
      <c r="AU574" s="18" t="s">
        <v>88</v>
      </c>
    </row>
    <row r="575" s="2" customFormat="1">
      <c r="A575" s="39"/>
      <c r="B575" s="40"/>
      <c r="C575" s="41"/>
      <c r="D575" s="247" t="s">
        <v>251</v>
      </c>
      <c r="E575" s="41"/>
      <c r="F575" s="248" t="s">
        <v>1049</v>
      </c>
      <c r="G575" s="41"/>
      <c r="H575" s="41"/>
      <c r="I575" s="244"/>
      <c r="J575" s="41"/>
      <c r="K575" s="41"/>
      <c r="L575" s="45"/>
      <c r="M575" s="245"/>
      <c r="N575" s="246"/>
      <c r="O575" s="92"/>
      <c r="P575" s="92"/>
      <c r="Q575" s="92"/>
      <c r="R575" s="92"/>
      <c r="S575" s="92"/>
      <c r="T575" s="93"/>
      <c r="U575" s="39"/>
      <c r="V575" s="39"/>
      <c r="W575" s="39"/>
      <c r="X575" s="39"/>
      <c r="Y575" s="39"/>
      <c r="Z575" s="39"/>
      <c r="AA575" s="39"/>
      <c r="AB575" s="39"/>
      <c r="AC575" s="39"/>
      <c r="AD575" s="39"/>
      <c r="AE575" s="39"/>
      <c r="AT575" s="18" t="s">
        <v>251</v>
      </c>
      <c r="AU575" s="18" t="s">
        <v>88</v>
      </c>
    </row>
    <row r="576" s="2" customFormat="1" ht="24.15" customHeight="1">
      <c r="A576" s="39"/>
      <c r="B576" s="40"/>
      <c r="C576" s="288" t="s">
        <v>1050</v>
      </c>
      <c r="D576" s="288" t="s">
        <v>758</v>
      </c>
      <c r="E576" s="289" t="s">
        <v>1051</v>
      </c>
      <c r="F576" s="290" t="s">
        <v>1052</v>
      </c>
      <c r="G576" s="291" t="s">
        <v>303</v>
      </c>
      <c r="H576" s="292">
        <v>18</v>
      </c>
      <c r="I576" s="293"/>
      <c r="J576" s="294">
        <f>ROUND(I576*H576,2)</f>
        <v>0</v>
      </c>
      <c r="K576" s="290" t="s">
        <v>247</v>
      </c>
      <c r="L576" s="295"/>
      <c r="M576" s="296" t="s">
        <v>1</v>
      </c>
      <c r="N576" s="297" t="s">
        <v>45</v>
      </c>
      <c r="O576" s="92"/>
      <c r="P576" s="238">
        <f>O576*H576</f>
        <v>0</v>
      </c>
      <c r="Q576" s="238">
        <v>0.023</v>
      </c>
      <c r="R576" s="238">
        <f>Q576*H576</f>
        <v>0.41399999999999998</v>
      </c>
      <c r="S576" s="238">
        <v>0</v>
      </c>
      <c r="T576" s="239">
        <f>S576*H576</f>
        <v>0</v>
      </c>
      <c r="U576" s="39"/>
      <c r="V576" s="39"/>
      <c r="W576" s="39"/>
      <c r="X576" s="39"/>
      <c r="Y576" s="39"/>
      <c r="Z576" s="39"/>
      <c r="AA576" s="39"/>
      <c r="AB576" s="39"/>
      <c r="AC576" s="39"/>
      <c r="AD576" s="39"/>
      <c r="AE576" s="39"/>
      <c r="AR576" s="240" t="s">
        <v>300</v>
      </c>
      <c r="AT576" s="240" t="s">
        <v>758</v>
      </c>
      <c r="AU576" s="240" t="s">
        <v>88</v>
      </c>
      <c r="AY576" s="18" t="s">
        <v>241</v>
      </c>
      <c r="BE576" s="241">
        <f>IF(N576="základní",J576,0)</f>
        <v>0</v>
      </c>
      <c r="BF576" s="241">
        <f>IF(N576="snížená",J576,0)</f>
        <v>0</v>
      </c>
      <c r="BG576" s="241">
        <f>IF(N576="zákl. přenesená",J576,0)</f>
        <v>0</v>
      </c>
      <c r="BH576" s="241">
        <f>IF(N576="sníž. přenesená",J576,0)</f>
        <v>0</v>
      </c>
      <c r="BI576" s="241">
        <f>IF(N576="nulová",J576,0)</f>
        <v>0</v>
      </c>
      <c r="BJ576" s="18" t="s">
        <v>14</v>
      </c>
      <c r="BK576" s="241">
        <f>ROUND(I576*H576,2)</f>
        <v>0</v>
      </c>
      <c r="BL576" s="18" t="s">
        <v>175</v>
      </c>
      <c r="BM576" s="240" t="s">
        <v>1053</v>
      </c>
    </row>
    <row r="577" s="2" customFormat="1">
      <c r="A577" s="39"/>
      <c r="B577" s="40"/>
      <c r="C577" s="41"/>
      <c r="D577" s="242" t="s">
        <v>249</v>
      </c>
      <c r="E577" s="41"/>
      <c r="F577" s="243" t="s">
        <v>1052</v>
      </c>
      <c r="G577" s="41"/>
      <c r="H577" s="41"/>
      <c r="I577" s="244"/>
      <c r="J577" s="41"/>
      <c r="K577" s="41"/>
      <c r="L577" s="45"/>
      <c r="M577" s="245"/>
      <c r="N577" s="246"/>
      <c r="O577" s="92"/>
      <c r="P577" s="92"/>
      <c r="Q577" s="92"/>
      <c r="R577" s="92"/>
      <c r="S577" s="92"/>
      <c r="T577" s="93"/>
      <c r="U577" s="39"/>
      <c r="V577" s="39"/>
      <c r="W577" s="39"/>
      <c r="X577" s="39"/>
      <c r="Y577" s="39"/>
      <c r="Z577" s="39"/>
      <c r="AA577" s="39"/>
      <c r="AB577" s="39"/>
      <c r="AC577" s="39"/>
      <c r="AD577" s="39"/>
      <c r="AE577" s="39"/>
      <c r="AT577" s="18" t="s">
        <v>249</v>
      </c>
      <c r="AU577" s="18" t="s">
        <v>88</v>
      </c>
    </row>
    <row r="578" s="2" customFormat="1" ht="21.75" customHeight="1">
      <c r="A578" s="39"/>
      <c r="B578" s="40"/>
      <c r="C578" s="288" t="s">
        <v>1054</v>
      </c>
      <c r="D578" s="288" t="s">
        <v>758</v>
      </c>
      <c r="E578" s="289" t="s">
        <v>1055</v>
      </c>
      <c r="F578" s="290" t="s">
        <v>1056</v>
      </c>
      <c r="G578" s="291" t="s">
        <v>303</v>
      </c>
      <c r="H578" s="292">
        <v>18</v>
      </c>
      <c r="I578" s="293"/>
      <c r="J578" s="294">
        <f>ROUND(I578*H578,2)</f>
        <v>0</v>
      </c>
      <c r="K578" s="290" t="s">
        <v>247</v>
      </c>
      <c r="L578" s="295"/>
      <c r="M578" s="296" t="s">
        <v>1</v>
      </c>
      <c r="N578" s="297" t="s">
        <v>45</v>
      </c>
      <c r="O578" s="92"/>
      <c r="P578" s="238">
        <f>O578*H578</f>
        <v>0</v>
      </c>
      <c r="Q578" s="238">
        <v>0.0040000000000000001</v>
      </c>
      <c r="R578" s="238">
        <f>Q578*H578</f>
        <v>0.072000000000000008</v>
      </c>
      <c r="S578" s="238">
        <v>0</v>
      </c>
      <c r="T578" s="239">
        <f>S578*H578</f>
        <v>0</v>
      </c>
      <c r="U578" s="39"/>
      <c r="V578" s="39"/>
      <c r="W578" s="39"/>
      <c r="X578" s="39"/>
      <c r="Y578" s="39"/>
      <c r="Z578" s="39"/>
      <c r="AA578" s="39"/>
      <c r="AB578" s="39"/>
      <c r="AC578" s="39"/>
      <c r="AD578" s="39"/>
      <c r="AE578" s="39"/>
      <c r="AR578" s="240" t="s">
        <v>300</v>
      </c>
      <c r="AT578" s="240" t="s">
        <v>758</v>
      </c>
      <c r="AU578" s="240" t="s">
        <v>88</v>
      </c>
      <c r="AY578" s="18" t="s">
        <v>241</v>
      </c>
      <c r="BE578" s="241">
        <f>IF(N578="základní",J578,0)</f>
        <v>0</v>
      </c>
      <c r="BF578" s="241">
        <f>IF(N578="snížená",J578,0)</f>
        <v>0</v>
      </c>
      <c r="BG578" s="241">
        <f>IF(N578="zákl. přenesená",J578,0)</f>
        <v>0</v>
      </c>
      <c r="BH578" s="241">
        <f>IF(N578="sníž. přenesená",J578,0)</f>
        <v>0</v>
      </c>
      <c r="BI578" s="241">
        <f>IF(N578="nulová",J578,0)</f>
        <v>0</v>
      </c>
      <c r="BJ578" s="18" t="s">
        <v>14</v>
      </c>
      <c r="BK578" s="241">
        <f>ROUND(I578*H578,2)</f>
        <v>0</v>
      </c>
      <c r="BL578" s="18" t="s">
        <v>175</v>
      </c>
      <c r="BM578" s="240" t="s">
        <v>1057</v>
      </c>
    </row>
    <row r="579" s="2" customFormat="1">
      <c r="A579" s="39"/>
      <c r="B579" s="40"/>
      <c r="C579" s="41"/>
      <c r="D579" s="242" t="s">
        <v>249</v>
      </c>
      <c r="E579" s="41"/>
      <c r="F579" s="243" t="s">
        <v>1056</v>
      </c>
      <c r="G579" s="41"/>
      <c r="H579" s="41"/>
      <c r="I579" s="244"/>
      <c r="J579" s="41"/>
      <c r="K579" s="41"/>
      <c r="L579" s="45"/>
      <c r="M579" s="245"/>
      <c r="N579" s="246"/>
      <c r="O579" s="92"/>
      <c r="P579" s="92"/>
      <c r="Q579" s="92"/>
      <c r="R579" s="92"/>
      <c r="S579" s="92"/>
      <c r="T579" s="93"/>
      <c r="U579" s="39"/>
      <c r="V579" s="39"/>
      <c r="W579" s="39"/>
      <c r="X579" s="39"/>
      <c r="Y579" s="39"/>
      <c r="Z579" s="39"/>
      <c r="AA579" s="39"/>
      <c r="AB579" s="39"/>
      <c r="AC579" s="39"/>
      <c r="AD579" s="39"/>
      <c r="AE579" s="39"/>
      <c r="AT579" s="18" t="s">
        <v>249</v>
      </c>
      <c r="AU579" s="18" t="s">
        <v>88</v>
      </c>
    </row>
    <row r="580" s="2" customFormat="1" ht="24.15" customHeight="1">
      <c r="A580" s="39"/>
      <c r="B580" s="40"/>
      <c r="C580" s="229" t="s">
        <v>1058</v>
      </c>
      <c r="D580" s="229" t="s">
        <v>243</v>
      </c>
      <c r="E580" s="230" t="s">
        <v>1059</v>
      </c>
      <c r="F580" s="231" t="s">
        <v>1060</v>
      </c>
      <c r="G580" s="232" t="s">
        <v>303</v>
      </c>
      <c r="H580" s="233">
        <v>5</v>
      </c>
      <c r="I580" s="234"/>
      <c r="J580" s="235">
        <f>ROUND(I580*H580,2)</f>
        <v>0</v>
      </c>
      <c r="K580" s="231" t="s">
        <v>1</v>
      </c>
      <c r="L580" s="45"/>
      <c r="M580" s="236" t="s">
        <v>1</v>
      </c>
      <c r="N580" s="237" t="s">
        <v>45</v>
      </c>
      <c r="O580" s="92"/>
      <c r="P580" s="238">
        <f>O580*H580</f>
        <v>0</v>
      </c>
      <c r="Q580" s="238">
        <v>0.044999999999999998</v>
      </c>
      <c r="R580" s="238">
        <f>Q580*H580</f>
        <v>0.22499999999999998</v>
      </c>
      <c r="S580" s="238">
        <v>0</v>
      </c>
      <c r="T580" s="239">
        <f>S580*H580</f>
        <v>0</v>
      </c>
      <c r="U580" s="39"/>
      <c r="V580" s="39"/>
      <c r="W580" s="39"/>
      <c r="X580" s="39"/>
      <c r="Y580" s="39"/>
      <c r="Z580" s="39"/>
      <c r="AA580" s="39"/>
      <c r="AB580" s="39"/>
      <c r="AC580" s="39"/>
      <c r="AD580" s="39"/>
      <c r="AE580" s="39"/>
      <c r="AR580" s="240" t="s">
        <v>175</v>
      </c>
      <c r="AT580" s="240" t="s">
        <v>243</v>
      </c>
      <c r="AU580" s="240" t="s">
        <v>88</v>
      </c>
      <c r="AY580" s="18" t="s">
        <v>241</v>
      </c>
      <c r="BE580" s="241">
        <f>IF(N580="základní",J580,0)</f>
        <v>0</v>
      </c>
      <c r="BF580" s="241">
        <f>IF(N580="snížená",J580,0)</f>
        <v>0</v>
      </c>
      <c r="BG580" s="241">
        <f>IF(N580="zákl. přenesená",J580,0)</f>
        <v>0</v>
      </c>
      <c r="BH580" s="241">
        <f>IF(N580="sníž. přenesená",J580,0)</f>
        <v>0</v>
      </c>
      <c r="BI580" s="241">
        <f>IF(N580="nulová",J580,0)</f>
        <v>0</v>
      </c>
      <c r="BJ580" s="18" t="s">
        <v>14</v>
      </c>
      <c r="BK580" s="241">
        <f>ROUND(I580*H580,2)</f>
        <v>0</v>
      </c>
      <c r="BL580" s="18" t="s">
        <v>175</v>
      </c>
      <c r="BM580" s="240" t="s">
        <v>1061</v>
      </c>
    </row>
    <row r="581" s="2" customFormat="1">
      <c r="A581" s="39"/>
      <c r="B581" s="40"/>
      <c r="C581" s="41"/>
      <c r="D581" s="242" t="s">
        <v>249</v>
      </c>
      <c r="E581" s="41"/>
      <c r="F581" s="243" t="s">
        <v>1060</v>
      </c>
      <c r="G581" s="41"/>
      <c r="H581" s="41"/>
      <c r="I581" s="244"/>
      <c r="J581" s="41"/>
      <c r="K581" s="41"/>
      <c r="L581" s="45"/>
      <c r="M581" s="245"/>
      <c r="N581" s="246"/>
      <c r="O581" s="92"/>
      <c r="P581" s="92"/>
      <c r="Q581" s="92"/>
      <c r="R581" s="92"/>
      <c r="S581" s="92"/>
      <c r="T581" s="93"/>
      <c r="U581" s="39"/>
      <c r="V581" s="39"/>
      <c r="W581" s="39"/>
      <c r="X581" s="39"/>
      <c r="Y581" s="39"/>
      <c r="Z581" s="39"/>
      <c r="AA581" s="39"/>
      <c r="AB581" s="39"/>
      <c r="AC581" s="39"/>
      <c r="AD581" s="39"/>
      <c r="AE581" s="39"/>
      <c r="AT581" s="18" t="s">
        <v>249</v>
      </c>
      <c r="AU581" s="18" t="s">
        <v>88</v>
      </c>
    </row>
    <row r="582" s="2" customFormat="1">
      <c r="A582" s="39"/>
      <c r="B582" s="40"/>
      <c r="C582" s="41"/>
      <c r="D582" s="242" t="s">
        <v>742</v>
      </c>
      <c r="E582" s="41"/>
      <c r="F582" s="287" t="s">
        <v>1062</v>
      </c>
      <c r="G582" s="41"/>
      <c r="H582" s="41"/>
      <c r="I582" s="244"/>
      <c r="J582" s="41"/>
      <c r="K582" s="41"/>
      <c r="L582" s="45"/>
      <c r="M582" s="245"/>
      <c r="N582" s="246"/>
      <c r="O582" s="92"/>
      <c r="P582" s="92"/>
      <c r="Q582" s="92"/>
      <c r="R582" s="92"/>
      <c r="S582" s="92"/>
      <c r="T582" s="93"/>
      <c r="U582" s="39"/>
      <c r="V582" s="39"/>
      <c r="W582" s="39"/>
      <c r="X582" s="39"/>
      <c r="Y582" s="39"/>
      <c r="Z582" s="39"/>
      <c r="AA582" s="39"/>
      <c r="AB582" s="39"/>
      <c r="AC582" s="39"/>
      <c r="AD582" s="39"/>
      <c r="AE582" s="39"/>
      <c r="AT582" s="18" t="s">
        <v>742</v>
      </c>
      <c r="AU582" s="18" t="s">
        <v>88</v>
      </c>
    </row>
    <row r="583" s="2" customFormat="1" ht="16.5" customHeight="1">
      <c r="A583" s="39"/>
      <c r="B583" s="40"/>
      <c r="C583" s="288" t="s">
        <v>1063</v>
      </c>
      <c r="D583" s="288" t="s">
        <v>758</v>
      </c>
      <c r="E583" s="289" t="s">
        <v>1064</v>
      </c>
      <c r="F583" s="290" t="s">
        <v>1065</v>
      </c>
      <c r="G583" s="291" t="s">
        <v>303</v>
      </c>
      <c r="H583" s="292">
        <v>5</v>
      </c>
      <c r="I583" s="293"/>
      <c r="J583" s="294">
        <f>ROUND(I583*H583,2)</f>
        <v>0</v>
      </c>
      <c r="K583" s="290" t="s">
        <v>247</v>
      </c>
      <c r="L583" s="295"/>
      <c r="M583" s="296" t="s">
        <v>1</v>
      </c>
      <c r="N583" s="297" t="s">
        <v>45</v>
      </c>
      <c r="O583" s="92"/>
      <c r="P583" s="238">
        <f>O583*H583</f>
        <v>0</v>
      </c>
      <c r="Q583" s="238">
        <v>0.029499999999999998</v>
      </c>
      <c r="R583" s="238">
        <f>Q583*H583</f>
        <v>0.14749999999999999</v>
      </c>
      <c r="S583" s="238">
        <v>0</v>
      </c>
      <c r="T583" s="239">
        <f>S583*H583</f>
        <v>0</v>
      </c>
      <c r="U583" s="39"/>
      <c r="V583" s="39"/>
      <c r="W583" s="39"/>
      <c r="X583" s="39"/>
      <c r="Y583" s="39"/>
      <c r="Z583" s="39"/>
      <c r="AA583" s="39"/>
      <c r="AB583" s="39"/>
      <c r="AC583" s="39"/>
      <c r="AD583" s="39"/>
      <c r="AE583" s="39"/>
      <c r="AR583" s="240" t="s">
        <v>300</v>
      </c>
      <c r="AT583" s="240" t="s">
        <v>758</v>
      </c>
      <c r="AU583" s="240" t="s">
        <v>88</v>
      </c>
      <c r="AY583" s="18" t="s">
        <v>241</v>
      </c>
      <c r="BE583" s="241">
        <f>IF(N583="základní",J583,0)</f>
        <v>0</v>
      </c>
      <c r="BF583" s="241">
        <f>IF(N583="snížená",J583,0)</f>
        <v>0</v>
      </c>
      <c r="BG583" s="241">
        <f>IF(N583="zákl. přenesená",J583,0)</f>
        <v>0</v>
      </c>
      <c r="BH583" s="241">
        <f>IF(N583="sníž. přenesená",J583,0)</f>
        <v>0</v>
      </c>
      <c r="BI583" s="241">
        <f>IF(N583="nulová",J583,0)</f>
        <v>0</v>
      </c>
      <c r="BJ583" s="18" t="s">
        <v>14</v>
      </c>
      <c r="BK583" s="241">
        <f>ROUND(I583*H583,2)</f>
        <v>0</v>
      </c>
      <c r="BL583" s="18" t="s">
        <v>175</v>
      </c>
      <c r="BM583" s="240" t="s">
        <v>1066</v>
      </c>
    </row>
    <row r="584" s="2" customFormat="1">
      <c r="A584" s="39"/>
      <c r="B584" s="40"/>
      <c r="C584" s="41"/>
      <c r="D584" s="242" t="s">
        <v>249</v>
      </c>
      <c r="E584" s="41"/>
      <c r="F584" s="243" t="s">
        <v>1065</v>
      </c>
      <c r="G584" s="41"/>
      <c r="H584" s="41"/>
      <c r="I584" s="244"/>
      <c r="J584" s="41"/>
      <c r="K584" s="41"/>
      <c r="L584" s="45"/>
      <c r="M584" s="245"/>
      <c r="N584" s="246"/>
      <c r="O584" s="92"/>
      <c r="P584" s="92"/>
      <c r="Q584" s="92"/>
      <c r="R584" s="92"/>
      <c r="S584" s="92"/>
      <c r="T584" s="93"/>
      <c r="U584" s="39"/>
      <c r="V584" s="39"/>
      <c r="W584" s="39"/>
      <c r="X584" s="39"/>
      <c r="Y584" s="39"/>
      <c r="Z584" s="39"/>
      <c r="AA584" s="39"/>
      <c r="AB584" s="39"/>
      <c r="AC584" s="39"/>
      <c r="AD584" s="39"/>
      <c r="AE584" s="39"/>
      <c r="AT584" s="18" t="s">
        <v>249</v>
      </c>
      <c r="AU584" s="18" t="s">
        <v>88</v>
      </c>
    </row>
    <row r="585" s="2" customFormat="1" ht="24.15" customHeight="1">
      <c r="A585" s="39"/>
      <c r="B585" s="40"/>
      <c r="C585" s="288" t="s">
        <v>1067</v>
      </c>
      <c r="D585" s="288" t="s">
        <v>758</v>
      </c>
      <c r="E585" s="289" t="s">
        <v>1068</v>
      </c>
      <c r="F585" s="290" t="s">
        <v>1069</v>
      </c>
      <c r="G585" s="291" t="s">
        <v>303</v>
      </c>
      <c r="H585" s="292">
        <v>5</v>
      </c>
      <c r="I585" s="293"/>
      <c r="J585" s="294">
        <f>ROUND(I585*H585,2)</f>
        <v>0</v>
      </c>
      <c r="K585" s="290" t="s">
        <v>1</v>
      </c>
      <c r="L585" s="295"/>
      <c r="M585" s="296" t="s">
        <v>1</v>
      </c>
      <c r="N585" s="297" t="s">
        <v>45</v>
      </c>
      <c r="O585" s="92"/>
      <c r="P585" s="238">
        <f>O585*H585</f>
        <v>0</v>
      </c>
      <c r="Q585" s="238">
        <v>0.0019</v>
      </c>
      <c r="R585" s="238">
        <f>Q585*H585</f>
        <v>0.0094999999999999998</v>
      </c>
      <c r="S585" s="238">
        <v>0</v>
      </c>
      <c r="T585" s="239">
        <f>S585*H585</f>
        <v>0</v>
      </c>
      <c r="U585" s="39"/>
      <c r="V585" s="39"/>
      <c r="W585" s="39"/>
      <c r="X585" s="39"/>
      <c r="Y585" s="39"/>
      <c r="Z585" s="39"/>
      <c r="AA585" s="39"/>
      <c r="AB585" s="39"/>
      <c r="AC585" s="39"/>
      <c r="AD585" s="39"/>
      <c r="AE585" s="39"/>
      <c r="AR585" s="240" t="s">
        <v>300</v>
      </c>
      <c r="AT585" s="240" t="s">
        <v>758</v>
      </c>
      <c r="AU585" s="240" t="s">
        <v>88</v>
      </c>
      <c r="AY585" s="18" t="s">
        <v>241</v>
      </c>
      <c r="BE585" s="241">
        <f>IF(N585="základní",J585,0)</f>
        <v>0</v>
      </c>
      <c r="BF585" s="241">
        <f>IF(N585="snížená",J585,0)</f>
        <v>0</v>
      </c>
      <c r="BG585" s="241">
        <f>IF(N585="zákl. přenesená",J585,0)</f>
        <v>0</v>
      </c>
      <c r="BH585" s="241">
        <f>IF(N585="sníž. přenesená",J585,0)</f>
        <v>0</v>
      </c>
      <c r="BI585" s="241">
        <f>IF(N585="nulová",J585,0)</f>
        <v>0</v>
      </c>
      <c r="BJ585" s="18" t="s">
        <v>14</v>
      </c>
      <c r="BK585" s="241">
        <f>ROUND(I585*H585,2)</f>
        <v>0</v>
      </c>
      <c r="BL585" s="18" t="s">
        <v>175</v>
      </c>
      <c r="BM585" s="240" t="s">
        <v>1070</v>
      </c>
    </row>
    <row r="586" s="2" customFormat="1">
      <c r="A586" s="39"/>
      <c r="B586" s="40"/>
      <c r="C586" s="41"/>
      <c r="D586" s="242" t="s">
        <v>249</v>
      </c>
      <c r="E586" s="41"/>
      <c r="F586" s="243" t="s">
        <v>1069</v>
      </c>
      <c r="G586" s="41"/>
      <c r="H586" s="41"/>
      <c r="I586" s="244"/>
      <c r="J586" s="41"/>
      <c r="K586" s="41"/>
      <c r="L586" s="45"/>
      <c r="M586" s="245"/>
      <c r="N586" s="246"/>
      <c r="O586" s="92"/>
      <c r="P586" s="92"/>
      <c r="Q586" s="92"/>
      <c r="R586" s="92"/>
      <c r="S586" s="92"/>
      <c r="T586" s="93"/>
      <c r="U586" s="39"/>
      <c r="V586" s="39"/>
      <c r="W586" s="39"/>
      <c r="X586" s="39"/>
      <c r="Y586" s="39"/>
      <c r="Z586" s="39"/>
      <c r="AA586" s="39"/>
      <c r="AB586" s="39"/>
      <c r="AC586" s="39"/>
      <c r="AD586" s="39"/>
      <c r="AE586" s="39"/>
      <c r="AT586" s="18" t="s">
        <v>249</v>
      </c>
      <c r="AU586" s="18" t="s">
        <v>88</v>
      </c>
    </row>
    <row r="587" s="2" customFormat="1" ht="21.75" customHeight="1">
      <c r="A587" s="39"/>
      <c r="B587" s="40"/>
      <c r="C587" s="229" t="s">
        <v>1071</v>
      </c>
      <c r="D587" s="229" t="s">
        <v>243</v>
      </c>
      <c r="E587" s="230" t="s">
        <v>1072</v>
      </c>
      <c r="F587" s="231" t="s">
        <v>1073</v>
      </c>
      <c r="G587" s="232" t="s">
        <v>296</v>
      </c>
      <c r="H587" s="233">
        <v>2035.5</v>
      </c>
      <c r="I587" s="234"/>
      <c r="J587" s="235">
        <f>ROUND(I587*H587,2)</f>
        <v>0</v>
      </c>
      <c r="K587" s="231" t="s">
        <v>247</v>
      </c>
      <c r="L587" s="45"/>
      <c r="M587" s="236" t="s">
        <v>1</v>
      </c>
      <c r="N587" s="237" t="s">
        <v>45</v>
      </c>
      <c r="O587" s="92"/>
      <c r="P587" s="238">
        <f>O587*H587</f>
        <v>0</v>
      </c>
      <c r="Q587" s="238">
        <v>0</v>
      </c>
      <c r="R587" s="238">
        <f>Q587*H587</f>
        <v>0</v>
      </c>
      <c r="S587" s="238">
        <v>0</v>
      </c>
      <c r="T587" s="239">
        <f>S587*H587</f>
        <v>0</v>
      </c>
      <c r="U587" s="39"/>
      <c r="V587" s="39"/>
      <c r="W587" s="39"/>
      <c r="X587" s="39"/>
      <c r="Y587" s="39"/>
      <c r="Z587" s="39"/>
      <c r="AA587" s="39"/>
      <c r="AB587" s="39"/>
      <c r="AC587" s="39"/>
      <c r="AD587" s="39"/>
      <c r="AE587" s="39"/>
      <c r="AR587" s="240" t="s">
        <v>175</v>
      </c>
      <c r="AT587" s="240" t="s">
        <v>243</v>
      </c>
      <c r="AU587" s="240" t="s">
        <v>88</v>
      </c>
      <c r="AY587" s="18" t="s">
        <v>241</v>
      </c>
      <c r="BE587" s="241">
        <f>IF(N587="základní",J587,0)</f>
        <v>0</v>
      </c>
      <c r="BF587" s="241">
        <f>IF(N587="snížená",J587,0)</f>
        <v>0</v>
      </c>
      <c r="BG587" s="241">
        <f>IF(N587="zákl. přenesená",J587,0)</f>
        <v>0</v>
      </c>
      <c r="BH587" s="241">
        <f>IF(N587="sníž. přenesená",J587,0)</f>
        <v>0</v>
      </c>
      <c r="BI587" s="241">
        <f>IF(N587="nulová",J587,0)</f>
        <v>0</v>
      </c>
      <c r="BJ587" s="18" t="s">
        <v>14</v>
      </c>
      <c r="BK587" s="241">
        <f>ROUND(I587*H587,2)</f>
        <v>0</v>
      </c>
      <c r="BL587" s="18" t="s">
        <v>175</v>
      </c>
      <c r="BM587" s="240" t="s">
        <v>1074</v>
      </c>
    </row>
    <row r="588" s="2" customFormat="1">
      <c r="A588" s="39"/>
      <c r="B588" s="40"/>
      <c r="C588" s="41"/>
      <c r="D588" s="242" t="s">
        <v>249</v>
      </c>
      <c r="E588" s="41"/>
      <c r="F588" s="243" t="s">
        <v>1075</v>
      </c>
      <c r="G588" s="41"/>
      <c r="H588" s="41"/>
      <c r="I588" s="244"/>
      <c r="J588" s="41"/>
      <c r="K588" s="41"/>
      <c r="L588" s="45"/>
      <c r="M588" s="245"/>
      <c r="N588" s="246"/>
      <c r="O588" s="92"/>
      <c r="P588" s="92"/>
      <c r="Q588" s="92"/>
      <c r="R588" s="92"/>
      <c r="S588" s="92"/>
      <c r="T588" s="93"/>
      <c r="U588" s="39"/>
      <c r="V588" s="39"/>
      <c r="W588" s="39"/>
      <c r="X588" s="39"/>
      <c r="Y588" s="39"/>
      <c r="Z588" s="39"/>
      <c r="AA588" s="39"/>
      <c r="AB588" s="39"/>
      <c r="AC588" s="39"/>
      <c r="AD588" s="39"/>
      <c r="AE588" s="39"/>
      <c r="AT588" s="18" t="s">
        <v>249</v>
      </c>
      <c r="AU588" s="18" t="s">
        <v>88</v>
      </c>
    </row>
    <row r="589" s="2" customFormat="1">
      <c r="A589" s="39"/>
      <c r="B589" s="40"/>
      <c r="C589" s="41"/>
      <c r="D589" s="247" t="s">
        <v>251</v>
      </c>
      <c r="E589" s="41"/>
      <c r="F589" s="248" t="s">
        <v>1076</v>
      </c>
      <c r="G589" s="41"/>
      <c r="H589" s="41"/>
      <c r="I589" s="244"/>
      <c r="J589" s="41"/>
      <c r="K589" s="41"/>
      <c r="L589" s="45"/>
      <c r="M589" s="245"/>
      <c r="N589" s="246"/>
      <c r="O589" s="92"/>
      <c r="P589" s="92"/>
      <c r="Q589" s="92"/>
      <c r="R589" s="92"/>
      <c r="S589" s="92"/>
      <c r="T589" s="93"/>
      <c r="U589" s="39"/>
      <c r="V589" s="39"/>
      <c r="W589" s="39"/>
      <c r="X589" s="39"/>
      <c r="Y589" s="39"/>
      <c r="Z589" s="39"/>
      <c r="AA589" s="39"/>
      <c r="AB589" s="39"/>
      <c r="AC589" s="39"/>
      <c r="AD589" s="39"/>
      <c r="AE589" s="39"/>
      <c r="AT589" s="18" t="s">
        <v>251</v>
      </c>
      <c r="AU589" s="18" t="s">
        <v>88</v>
      </c>
    </row>
    <row r="590" s="13" customFormat="1">
      <c r="A590" s="13"/>
      <c r="B590" s="249"/>
      <c r="C590" s="250"/>
      <c r="D590" s="242" t="s">
        <v>259</v>
      </c>
      <c r="E590" s="251" t="s">
        <v>1</v>
      </c>
      <c r="F590" s="252" t="s">
        <v>474</v>
      </c>
      <c r="G590" s="250"/>
      <c r="H590" s="253">
        <v>2035.5</v>
      </c>
      <c r="I590" s="254"/>
      <c r="J590" s="250"/>
      <c r="K590" s="250"/>
      <c r="L590" s="255"/>
      <c r="M590" s="256"/>
      <c r="N590" s="257"/>
      <c r="O590" s="257"/>
      <c r="P590" s="257"/>
      <c r="Q590" s="257"/>
      <c r="R590" s="257"/>
      <c r="S590" s="257"/>
      <c r="T590" s="258"/>
      <c r="U590" s="13"/>
      <c r="V590" s="13"/>
      <c r="W590" s="13"/>
      <c r="X590" s="13"/>
      <c r="Y590" s="13"/>
      <c r="Z590" s="13"/>
      <c r="AA590" s="13"/>
      <c r="AB590" s="13"/>
      <c r="AC590" s="13"/>
      <c r="AD590" s="13"/>
      <c r="AE590" s="13"/>
      <c r="AT590" s="259" t="s">
        <v>259</v>
      </c>
      <c r="AU590" s="259" t="s">
        <v>88</v>
      </c>
      <c r="AV590" s="13" t="s">
        <v>88</v>
      </c>
      <c r="AW590" s="13" t="s">
        <v>36</v>
      </c>
      <c r="AX590" s="13" t="s">
        <v>80</v>
      </c>
      <c r="AY590" s="259" t="s">
        <v>241</v>
      </c>
    </row>
    <row r="591" s="14" customFormat="1">
      <c r="A591" s="14"/>
      <c r="B591" s="260"/>
      <c r="C591" s="261"/>
      <c r="D591" s="242" t="s">
        <v>259</v>
      </c>
      <c r="E591" s="262" t="s">
        <v>1</v>
      </c>
      <c r="F591" s="263" t="s">
        <v>261</v>
      </c>
      <c r="G591" s="261"/>
      <c r="H591" s="264">
        <v>2035.5</v>
      </c>
      <c r="I591" s="265"/>
      <c r="J591" s="261"/>
      <c r="K591" s="261"/>
      <c r="L591" s="266"/>
      <c r="M591" s="267"/>
      <c r="N591" s="268"/>
      <c r="O591" s="268"/>
      <c r="P591" s="268"/>
      <c r="Q591" s="268"/>
      <c r="R591" s="268"/>
      <c r="S591" s="268"/>
      <c r="T591" s="269"/>
      <c r="U591" s="14"/>
      <c r="V591" s="14"/>
      <c r="W591" s="14"/>
      <c r="X591" s="14"/>
      <c r="Y591" s="14"/>
      <c r="Z591" s="14"/>
      <c r="AA591" s="14"/>
      <c r="AB591" s="14"/>
      <c r="AC591" s="14"/>
      <c r="AD591" s="14"/>
      <c r="AE591" s="14"/>
      <c r="AT591" s="270" t="s">
        <v>259</v>
      </c>
      <c r="AU591" s="270" t="s">
        <v>88</v>
      </c>
      <c r="AV591" s="14" t="s">
        <v>175</v>
      </c>
      <c r="AW591" s="14" t="s">
        <v>36</v>
      </c>
      <c r="AX591" s="14" t="s">
        <v>14</v>
      </c>
      <c r="AY591" s="270" t="s">
        <v>241</v>
      </c>
    </row>
    <row r="592" s="2" customFormat="1" ht="24.15" customHeight="1">
      <c r="A592" s="39"/>
      <c r="B592" s="40"/>
      <c r="C592" s="229" t="s">
        <v>1077</v>
      </c>
      <c r="D592" s="229" t="s">
        <v>243</v>
      </c>
      <c r="E592" s="230" t="s">
        <v>1078</v>
      </c>
      <c r="F592" s="231" t="s">
        <v>1079</v>
      </c>
      <c r="G592" s="232" t="s">
        <v>296</v>
      </c>
      <c r="H592" s="233">
        <v>2035.5</v>
      </c>
      <c r="I592" s="234"/>
      <c r="J592" s="235">
        <f>ROUND(I592*H592,2)</f>
        <v>0</v>
      </c>
      <c r="K592" s="231" t="s">
        <v>247</v>
      </c>
      <c r="L592" s="45"/>
      <c r="M592" s="236" t="s">
        <v>1</v>
      </c>
      <c r="N592" s="237" t="s">
        <v>45</v>
      </c>
      <c r="O592" s="92"/>
      <c r="P592" s="238">
        <f>O592*H592</f>
        <v>0</v>
      </c>
      <c r="Q592" s="238">
        <v>0</v>
      </c>
      <c r="R592" s="238">
        <f>Q592*H592</f>
        <v>0</v>
      </c>
      <c r="S592" s="238">
        <v>0</v>
      </c>
      <c r="T592" s="239">
        <f>S592*H592</f>
        <v>0</v>
      </c>
      <c r="U592" s="39"/>
      <c r="V592" s="39"/>
      <c r="W592" s="39"/>
      <c r="X592" s="39"/>
      <c r="Y592" s="39"/>
      <c r="Z592" s="39"/>
      <c r="AA592" s="39"/>
      <c r="AB592" s="39"/>
      <c r="AC592" s="39"/>
      <c r="AD592" s="39"/>
      <c r="AE592" s="39"/>
      <c r="AR592" s="240" t="s">
        <v>175</v>
      </c>
      <c r="AT592" s="240" t="s">
        <v>243</v>
      </c>
      <c r="AU592" s="240" t="s">
        <v>88</v>
      </c>
      <c r="AY592" s="18" t="s">
        <v>241</v>
      </c>
      <c r="BE592" s="241">
        <f>IF(N592="základní",J592,0)</f>
        <v>0</v>
      </c>
      <c r="BF592" s="241">
        <f>IF(N592="snížená",J592,0)</f>
        <v>0</v>
      </c>
      <c r="BG592" s="241">
        <f>IF(N592="zákl. přenesená",J592,0)</f>
        <v>0</v>
      </c>
      <c r="BH592" s="241">
        <f>IF(N592="sníž. přenesená",J592,0)</f>
        <v>0</v>
      </c>
      <c r="BI592" s="241">
        <f>IF(N592="nulová",J592,0)</f>
        <v>0</v>
      </c>
      <c r="BJ592" s="18" t="s">
        <v>14</v>
      </c>
      <c r="BK592" s="241">
        <f>ROUND(I592*H592,2)</f>
        <v>0</v>
      </c>
      <c r="BL592" s="18" t="s">
        <v>175</v>
      </c>
      <c r="BM592" s="240" t="s">
        <v>1080</v>
      </c>
    </row>
    <row r="593" s="2" customFormat="1">
      <c r="A593" s="39"/>
      <c r="B593" s="40"/>
      <c r="C593" s="41"/>
      <c r="D593" s="242" t="s">
        <v>249</v>
      </c>
      <c r="E593" s="41"/>
      <c r="F593" s="243" t="s">
        <v>1079</v>
      </c>
      <c r="G593" s="41"/>
      <c r="H593" s="41"/>
      <c r="I593" s="244"/>
      <c r="J593" s="41"/>
      <c r="K593" s="41"/>
      <c r="L593" s="45"/>
      <c r="M593" s="245"/>
      <c r="N593" s="246"/>
      <c r="O593" s="92"/>
      <c r="P593" s="92"/>
      <c r="Q593" s="92"/>
      <c r="R593" s="92"/>
      <c r="S593" s="92"/>
      <c r="T593" s="93"/>
      <c r="U593" s="39"/>
      <c r="V593" s="39"/>
      <c r="W593" s="39"/>
      <c r="X593" s="39"/>
      <c r="Y593" s="39"/>
      <c r="Z593" s="39"/>
      <c r="AA593" s="39"/>
      <c r="AB593" s="39"/>
      <c r="AC593" s="39"/>
      <c r="AD593" s="39"/>
      <c r="AE593" s="39"/>
      <c r="AT593" s="18" t="s">
        <v>249</v>
      </c>
      <c r="AU593" s="18" t="s">
        <v>88</v>
      </c>
    </row>
    <row r="594" s="2" customFormat="1">
      <c r="A594" s="39"/>
      <c r="B594" s="40"/>
      <c r="C594" s="41"/>
      <c r="D594" s="247" t="s">
        <v>251</v>
      </c>
      <c r="E594" s="41"/>
      <c r="F594" s="248" t="s">
        <v>1081</v>
      </c>
      <c r="G594" s="41"/>
      <c r="H594" s="41"/>
      <c r="I594" s="244"/>
      <c r="J594" s="41"/>
      <c r="K594" s="41"/>
      <c r="L594" s="45"/>
      <c r="M594" s="245"/>
      <c r="N594" s="246"/>
      <c r="O594" s="92"/>
      <c r="P594" s="92"/>
      <c r="Q594" s="92"/>
      <c r="R594" s="92"/>
      <c r="S594" s="92"/>
      <c r="T594" s="93"/>
      <c r="U594" s="39"/>
      <c r="V594" s="39"/>
      <c r="W594" s="39"/>
      <c r="X594" s="39"/>
      <c r="Y594" s="39"/>
      <c r="Z594" s="39"/>
      <c r="AA594" s="39"/>
      <c r="AB594" s="39"/>
      <c r="AC594" s="39"/>
      <c r="AD594" s="39"/>
      <c r="AE594" s="39"/>
      <c r="AT594" s="18" t="s">
        <v>251</v>
      </c>
      <c r="AU594" s="18" t="s">
        <v>88</v>
      </c>
    </row>
    <row r="595" s="13" customFormat="1">
      <c r="A595" s="13"/>
      <c r="B595" s="249"/>
      <c r="C595" s="250"/>
      <c r="D595" s="242" t="s">
        <v>259</v>
      </c>
      <c r="E595" s="251" t="s">
        <v>1</v>
      </c>
      <c r="F595" s="252" t="s">
        <v>474</v>
      </c>
      <c r="G595" s="250"/>
      <c r="H595" s="253">
        <v>2035.5</v>
      </c>
      <c r="I595" s="254"/>
      <c r="J595" s="250"/>
      <c r="K595" s="250"/>
      <c r="L595" s="255"/>
      <c r="M595" s="256"/>
      <c r="N595" s="257"/>
      <c r="O595" s="257"/>
      <c r="P595" s="257"/>
      <c r="Q595" s="257"/>
      <c r="R595" s="257"/>
      <c r="S595" s="257"/>
      <c r="T595" s="258"/>
      <c r="U595" s="13"/>
      <c r="V595" s="13"/>
      <c r="W595" s="13"/>
      <c r="X595" s="13"/>
      <c r="Y595" s="13"/>
      <c r="Z595" s="13"/>
      <c r="AA595" s="13"/>
      <c r="AB595" s="13"/>
      <c r="AC595" s="13"/>
      <c r="AD595" s="13"/>
      <c r="AE595" s="13"/>
      <c r="AT595" s="259" t="s">
        <v>259</v>
      </c>
      <c r="AU595" s="259" t="s">
        <v>88</v>
      </c>
      <c r="AV595" s="13" t="s">
        <v>88</v>
      </c>
      <c r="AW595" s="13" t="s">
        <v>36</v>
      </c>
      <c r="AX595" s="13" t="s">
        <v>80</v>
      </c>
      <c r="AY595" s="259" t="s">
        <v>241</v>
      </c>
    </row>
    <row r="596" s="14" customFormat="1">
      <c r="A596" s="14"/>
      <c r="B596" s="260"/>
      <c r="C596" s="261"/>
      <c r="D596" s="242" t="s">
        <v>259</v>
      </c>
      <c r="E596" s="262" t="s">
        <v>1</v>
      </c>
      <c r="F596" s="263" t="s">
        <v>261</v>
      </c>
      <c r="G596" s="261"/>
      <c r="H596" s="264">
        <v>2035.5</v>
      </c>
      <c r="I596" s="265"/>
      <c r="J596" s="261"/>
      <c r="K596" s="261"/>
      <c r="L596" s="266"/>
      <c r="M596" s="267"/>
      <c r="N596" s="268"/>
      <c r="O596" s="268"/>
      <c r="P596" s="268"/>
      <c r="Q596" s="268"/>
      <c r="R596" s="268"/>
      <c r="S596" s="268"/>
      <c r="T596" s="269"/>
      <c r="U596" s="14"/>
      <c r="V596" s="14"/>
      <c r="W596" s="14"/>
      <c r="X596" s="14"/>
      <c r="Y596" s="14"/>
      <c r="Z596" s="14"/>
      <c r="AA596" s="14"/>
      <c r="AB596" s="14"/>
      <c r="AC596" s="14"/>
      <c r="AD596" s="14"/>
      <c r="AE596" s="14"/>
      <c r="AT596" s="270" t="s">
        <v>259</v>
      </c>
      <c r="AU596" s="270" t="s">
        <v>88</v>
      </c>
      <c r="AV596" s="14" t="s">
        <v>175</v>
      </c>
      <c r="AW596" s="14" t="s">
        <v>36</v>
      </c>
      <c r="AX596" s="14" t="s">
        <v>14</v>
      </c>
      <c r="AY596" s="270" t="s">
        <v>241</v>
      </c>
    </row>
    <row r="597" s="2" customFormat="1" ht="24.15" customHeight="1">
      <c r="A597" s="39"/>
      <c r="B597" s="40"/>
      <c r="C597" s="229" t="s">
        <v>1082</v>
      </c>
      <c r="D597" s="229" t="s">
        <v>243</v>
      </c>
      <c r="E597" s="230" t="s">
        <v>1083</v>
      </c>
      <c r="F597" s="231" t="s">
        <v>1084</v>
      </c>
      <c r="G597" s="232" t="s">
        <v>303</v>
      </c>
      <c r="H597" s="233">
        <v>20</v>
      </c>
      <c r="I597" s="234"/>
      <c r="J597" s="235">
        <f>ROUND(I597*H597,2)</f>
        <v>0</v>
      </c>
      <c r="K597" s="231" t="s">
        <v>247</v>
      </c>
      <c r="L597" s="45"/>
      <c r="M597" s="236" t="s">
        <v>1</v>
      </c>
      <c r="N597" s="237" t="s">
        <v>45</v>
      </c>
      <c r="O597" s="92"/>
      <c r="P597" s="238">
        <f>O597*H597</f>
        <v>0</v>
      </c>
      <c r="Q597" s="238">
        <v>0.45937</v>
      </c>
      <c r="R597" s="238">
        <f>Q597*H597</f>
        <v>9.1874000000000002</v>
      </c>
      <c r="S597" s="238">
        <v>0</v>
      </c>
      <c r="T597" s="239">
        <f>S597*H597</f>
        <v>0</v>
      </c>
      <c r="U597" s="39"/>
      <c r="V597" s="39"/>
      <c r="W597" s="39"/>
      <c r="X597" s="39"/>
      <c r="Y597" s="39"/>
      <c r="Z597" s="39"/>
      <c r="AA597" s="39"/>
      <c r="AB597" s="39"/>
      <c r="AC597" s="39"/>
      <c r="AD597" s="39"/>
      <c r="AE597" s="39"/>
      <c r="AR597" s="240" t="s">
        <v>175</v>
      </c>
      <c r="AT597" s="240" t="s">
        <v>243</v>
      </c>
      <c r="AU597" s="240" t="s">
        <v>88</v>
      </c>
      <c r="AY597" s="18" t="s">
        <v>241</v>
      </c>
      <c r="BE597" s="241">
        <f>IF(N597="základní",J597,0)</f>
        <v>0</v>
      </c>
      <c r="BF597" s="241">
        <f>IF(N597="snížená",J597,0)</f>
        <v>0</v>
      </c>
      <c r="BG597" s="241">
        <f>IF(N597="zákl. přenesená",J597,0)</f>
        <v>0</v>
      </c>
      <c r="BH597" s="241">
        <f>IF(N597="sníž. přenesená",J597,0)</f>
        <v>0</v>
      </c>
      <c r="BI597" s="241">
        <f>IF(N597="nulová",J597,0)</f>
        <v>0</v>
      </c>
      <c r="BJ597" s="18" t="s">
        <v>14</v>
      </c>
      <c r="BK597" s="241">
        <f>ROUND(I597*H597,2)</f>
        <v>0</v>
      </c>
      <c r="BL597" s="18" t="s">
        <v>175</v>
      </c>
      <c r="BM597" s="240" t="s">
        <v>1085</v>
      </c>
    </row>
    <row r="598" s="2" customFormat="1">
      <c r="A598" s="39"/>
      <c r="B598" s="40"/>
      <c r="C598" s="41"/>
      <c r="D598" s="242" t="s">
        <v>249</v>
      </c>
      <c r="E598" s="41"/>
      <c r="F598" s="243" t="s">
        <v>1086</v>
      </c>
      <c r="G598" s="41"/>
      <c r="H598" s="41"/>
      <c r="I598" s="244"/>
      <c r="J598" s="41"/>
      <c r="K598" s="41"/>
      <c r="L598" s="45"/>
      <c r="M598" s="245"/>
      <c r="N598" s="246"/>
      <c r="O598" s="92"/>
      <c r="P598" s="92"/>
      <c r="Q598" s="92"/>
      <c r="R598" s="92"/>
      <c r="S598" s="92"/>
      <c r="T598" s="93"/>
      <c r="U598" s="39"/>
      <c r="V598" s="39"/>
      <c r="W598" s="39"/>
      <c r="X598" s="39"/>
      <c r="Y598" s="39"/>
      <c r="Z598" s="39"/>
      <c r="AA598" s="39"/>
      <c r="AB598" s="39"/>
      <c r="AC598" s="39"/>
      <c r="AD598" s="39"/>
      <c r="AE598" s="39"/>
      <c r="AT598" s="18" t="s">
        <v>249</v>
      </c>
      <c r="AU598" s="18" t="s">
        <v>88</v>
      </c>
    </row>
    <row r="599" s="2" customFormat="1">
      <c r="A599" s="39"/>
      <c r="B599" s="40"/>
      <c r="C599" s="41"/>
      <c r="D599" s="247" t="s">
        <v>251</v>
      </c>
      <c r="E599" s="41"/>
      <c r="F599" s="248" t="s">
        <v>1087</v>
      </c>
      <c r="G599" s="41"/>
      <c r="H599" s="41"/>
      <c r="I599" s="244"/>
      <c r="J599" s="41"/>
      <c r="K599" s="41"/>
      <c r="L599" s="45"/>
      <c r="M599" s="245"/>
      <c r="N599" s="246"/>
      <c r="O599" s="92"/>
      <c r="P599" s="92"/>
      <c r="Q599" s="92"/>
      <c r="R599" s="92"/>
      <c r="S599" s="92"/>
      <c r="T599" s="93"/>
      <c r="U599" s="39"/>
      <c r="V599" s="39"/>
      <c r="W599" s="39"/>
      <c r="X599" s="39"/>
      <c r="Y599" s="39"/>
      <c r="Z599" s="39"/>
      <c r="AA599" s="39"/>
      <c r="AB599" s="39"/>
      <c r="AC599" s="39"/>
      <c r="AD599" s="39"/>
      <c r="AE599" s="39"/>
      <c r="AT599" s="18" t="s">
        <v>251</v>
      </c>
      <c r="AU599" s="18" t="s">
        <v>88</v>
      </c>
    </row>
    <row r="600" s="13" customFormat="1">
      <c r="A600" s="13"/>
      <c r="B600" s="249"/>
      <c r="C600" s="250"/>
      <c r="D600" s="242" t="s">
        <v>259</v>
      </c>
      <c r="E600" s="251" t="s">
        <v>1</v>
      </c>
      <c r="F600" s="252" t="s">
        <v>1088</v>
      </c>
      <c r="G600" s="250"/>
      <c r="H600" s="253">
        <v>20</v>
      </c>
      <c r="I600" s="254"/>
      <c r="J600" s="250"/>
      <c r="K600" s="250"/>
      <c r="L600" s="255"/>
      <c r="M600" s="256"/>
      <c r="N600" s="257"/>
      <c r="O600" s="257"/>
      <c r="P600" s="257"/>
      <c r="Q600" s="257"/>
      <c r="R600" s="257"/>
      <c r="S600" s="257"/>
      <c r="T600" s="258"/>
      <c r="U600" s="13"/>
      <c r="V600" s="13"/>
      <c r="W600" s="13"/>
      <c r="X600" s="13"/>
      <c r="Y600" s="13"/>
      <c r="Z600" s="13"/>
      <c r="AA600" s="13"/>
      <c r="AB600" s="13"/>
      <c r="AC600" s="13"/>
      <c r="AD600" s="13"/>
      <c r="AE600" s="13"/>
      <c r="AT600" s="259" t="s">
        <v>259</v>
      </c>
      <c r="AU600" s="259" t="s">
        <v>88</v>
      </c>
      <c r="AV600" s="13" t="s">
        <v>88</v>
      </c>
      <c r="AW600" s="13" t="s">
        <v>36</v>
      </c>
      <c r="AX600" s="13" t="s">
        <v>80</v>
      </c>
      <c r="AY600" s="259" t="s">
        <v>241</v>
      </c>
    </row>
    <row r="601" s="14" customFormat="1">
      <c r="A601" s="14"/>
      <c r="B601" s="260"/>
      <c r="C601" s="261"/>
      <c r="D601" s="242" t="s">
        <v>259</v>
      </c>
      <c r="E601" s="262" t="s">
        <v>1</v>
      </c>
      <c r="F601" s="263" t="s">
        <v>261</v>
      </c>
      <c r="G601" s="261"/>
      <c r="H601" s="264">
        <v>20</v>
      </c>
      <c r="I601" s="265"/>
      <c r="J601" s="261"/>
      <c r="K601" s="261"/>
      <c r="L601" s="266"/>
      <c r="M601" s="267"/>
      <c r="N601" s="268"/>
      <c r="O601" s="268"/>
      <c r="P601" s="268"/>
      <c r="Q601" s="268"/>
      <c r="R601" s="268"/>
      <c r="S601" s="268"/>
      <c r="T601" s="269"/>
      <c r="U601" s="14"/>
      <c r="V601" s="14"/>
      <c r="W601" s="14"/>
      <c r="X601" s="14"/>
      <c r="Y601" s="14"/>
      <c r="Z601" s="14"/>
      <c r="AA601" s="14"/>
      <c r="AB601" s="14"/>
      <c r="AC601" s="14"/>
      <c r="AD601" s="14"/>
      <c r="AE601" s="14"/>
      <c r="AT601" s="270" t="s">
        <v>259</v>
      </c>
      <c r="AU601" s="270" t="s">
        <v>88</v>
      </c>
      <c r="AV601" s="14" t="s">
        <v>175</v>
      </c>
      <c r="AW601" s="14" t="s">
        <v>36</v>
      </c>
      <c r="AX601" s="14" t="s">
        <v>14</v>
      </c>
      <c r="AY601" s="270" t="s">
        <v>241</v>
      </c>
    </row>
    <row r="602" s="2" customFormat="1" ht="33" customHeight="1">
      <c r="A602" s="39"/>
      <c r="B602" s="40"/>
      <c r="C602" s="229" t="s">
        <v>1089</v>
      </c>
      <c r="D602" s="229" t="s">
        <v>243</v>
      </c>
      <c r="E602" s="230" t="s">
        <v>1090</v>
      </c>
      <c r="F602" s="231" t="s">
        <v>1091</v>
      </c>
      <c r="G602" s="232" t="s">
        <v>296</v>
      </c>
      <c r="H602" s="233">
        <v>22.5</v>
      </c>
      <c r="I602" s="234"/>
      <c r="J602" s="235">
        <f>ROUND(I602*H602,2)</f>
        <v>0</v>
      </c>
      <c r="K602" s="231" t="s">
        <v>1</v>
      </c>
      <c r="L602" s="45"/>
      <c r="M602" s="236" t="s">
        <v>1</v>
      </c>
      <c r="N602" s="237" t="s">
        <v>45</v>
      </c>
      <c r="O602" s="92"/>
      <c r="P602" s="238">
        <f>O602*H602</f>
        <v>0</v>
      </c>
      <c r="Q602" s="238">
        <v>0.0050000000000000001</v>
      </c>
      <c r="R602" s="238">
        <f>Q602*H602</f>
        <v>0.1125</v>
      </c>
      <c r="S602" s="238">
        <v>0</v>
      </c>
      <c r="T602" s="239">
        <f>S602*H602</f>
        <v>0</v>
      </c>
      <c r="U602" s="39"/>
      <c r="V602" s="39"/>
      <c r="W602" s="39"/>
      <c r="X602" s="39"/>
      <c r="Y602" s="39"/>
      <c r="Z602" s="39"/>
      <c r="AA602" s="39"/>
      <c r="AB602" s="39"/>
      <c r="AC602" s="39"/>
      <c r="AD602" s="39"/>
      <c r="AE602" s="39"/>
      <c r="AR602" s="240" t="s">
        <v>175</v>
      </c>
      <c r="AT602" s="240" t="s">
        <v>243</v>
      </c>
      <c r="AU602" s="240" t="s">
        <v>88</v>
      </c>
      <c r="AY602" s="18" t="s">
        <v>241</v>
      </c>
      <c r="BE602" s="241">
        <f>IF(N602="základní",J602,0)</f>
        <v>0</v>
      </c>
      <c r="BF602" s="241">
        <f>IF(N602="snížená",J602,0)</f>
        <v>0</v>
      </c>
      <c r="BG602" s="241">
        <f>IF(N602="zákl. přenesená",J602,0)</f>
        <v>0</v>
      </c>
      <c r="BH602" s="241">
        <f>IF(N602="sníž. přenesená",J602,0)</f>
        <v>0</v>
      </c>
      <c r="BI602" s="241">
        <f>IF(N602="nulová",J602,0)</f>
        <v>0</v>
      </c>
      <c r="BJ602" s="18" t="s">
        <v>14</v>
      </c>
      <c r="BK602" s="241">
        <f>ROUND(I602*H602,2)</f>
        <v>0</v>
      </c>
      <c r="BL602" s="18" t="s">
        <v>175</v>
      </c>
      <c r="BM602" s="240" t="s">
        <v>1092</v>
      </c>
    </row>
    <row r="603" s="2" customFormat="1">
      <c r="A603" s="39"/>
      <c r="B603" s="40"/>
      <c r="C603" s="41"/>
      <c r="D603" s="242" t="s">
        <v>249</v>
      </c>
      <c r="E603" s="41"/>
      <c r="F603" s="243" t="s">
        <v>1093</v>
      </c>
      <c r="G603" s="41"/>
      <c r="H603" s="41"/>
      <c r="I603" s="244"/>
      <c r="J603" s="41"/>
      <c r="K603" s="41"/>
      <c r="L603" s="45"/>
      <c r="M603" s="245"/>
      <c r="N603" s="246"/>
      <c r="O603" s="92"/>
      <c r="P603" s="92"/>
      <c r="Q603" s="92"/>
      <c r="R603" s="92"/>
      <c r="S603" s="92"/>
      <c r="T603" s="93"/>
      <c r="U603" s="39"/>
      <c r="V603" s="39"/>
      <c r="W603" s="39"/>
      <c r="X603" s="39"/>
      <c r="Y603" s="39"/>
      <c r="Z603" s="39"/>
      <c r="AA603" s="39"/>
      <c r="AB603" s="39"/>
      <c r="AC603" s="39"/>
      <c r="AD603" s="39"/>
      <c r="AE603" s="39"/>
      <c r="AT603" s="18" t="s">
        <v>249</v>
      </c>
      <c r="AU603" s="18" t="s">
        <v>88</v>
      </c>
    </row>
    <row r="604" s="13" customFormat="1">
      <c r="A604" s="13"/>
      <c r="B604" s="249"/>
      <c r="C604" s="250"/>
      <c r="D604" s="242" t="s">
        <v>259</v>
      </c>
      <c r="E604" s="251" t="s">
        <v>1</v>
      </c>
      <c r="F604" s="252" t="s">
        <v>446</v>
      </c>
      <c r="G604" s="250"/>
      <c r="H604" s="253">
        <v>22.5</v>
      </c>
      <c r="I604" s="254"/>
      <c r="J604" s="250"/>
      <c r="K604" s="250"/>
      <c r="L604" s="255"/>
      <c r="M604" s="256"/>
      <c r="N604" s="257"/>
      <c r="O604" s="257"/>
      <c r="P604" s="257"/>
      <c r="Q604" s="257"/>
      <c r="R604" s="257"/>
      <c r="S604" s="257"/>
      <c r="T604" s="258"/>
      <c r="U604" s="13"/>
      <c r="V604" s="13"/>
      <c r="W604" s="13"/>
      <c r="X604" s="13"/>
      <c r="Y604" s="13"/>
      <c r="Z604" s="13"/>
      <c r="AA604" s="13"/>
      <c r="AB604" s="13"/>
      <c r="AC604" s="13"/>
      <c r="AD604" s="13"/>
      <c r="AE604" s="13"/>
      <c r="AT604" s="259" t="s">
        <v>259</v>
      </c>
      <c r="AU604" s="259" t="s">
        <v>88</v>
      </c>
      <c r="AV604" s="13" t="s">
        <v>88</v>
      </c>
      <c r="AW604" s="13" t="s">
        <v>36</v>
      </c>
      <c r="AX604" s="13" t="s">
        <v>80</v>
      </c>
      <c r="AY604" s="259" t="s">
        <v>241</v>
      </c>
    </row>
    <row r="605" s="14" customFormat="1">
      <c r="A605" s="14"/>
      <c r="B605" s="260"/>
      <c r="C605" s="261"/>
      <c r="D605" s="242" t="s">
        <v>259</v>
      </c>
      <c r="E605" s="262" t="s">
        <v>1</v>
      </c>
      <c r="F605" s="263" t="s">
        <v>261</v>
      </c>
      <c r="G605" s="261"/>
      <c r="H605" s="264">
        <v>22.5</v>
      </c>
      <c r="I605" s="265"/>
      <c r="J605" s="261"/>
      <c r="K605" s="261"/>
      <c r="L605" s="266"/>
      <c r="M605" s="267"/>
      <c r="N605" s="268"/>
      <c r="O605" s="268"/>
      <c r="P605" s="268"/>
      <c r="Q605" s="268"/>
      <c r="R605" s="268"/>
      <c r="S605" s="268"/>
      <c r="T605" s="269"/>
      <c r="U605" s="14"/>
      <c r="V605" s="14"/>
      <c r="W605" s="14"/>
      <c r="X605" s="14"/>
      <c r="Y605" s="14"/>
      <c r="Z605" s="14"/>
      <c r="AA605" s="14"/>
      <c r="AB605" s="14"/>
      <c r="AC605" s="14"/>
      <c r="AD605" s="14"/>
      <c r="AE605" s="14"/>
      <c r="AT605" s="270" t="s">
        <v>259</v>
      </c>
      <c r="AU605" s="270" t="s">
        <v>88</v>
      </c>
      <c r="AV605" s="14" t="s">
        <v>175</v>
      </c>
      <c r="AW605" s="14" t="s">
        <v>36</v>
      </c>
      <c r="AX605" s="14" t="s">
        <v>14</v>
      </c>
      <c r="AY605" s="270" t="s">
        <v>241</v>
      </c>
    </row>
    <row r="606" s="2" customFormat="1" ht="24.15" customHeight="1">
      <c r="A606" s="39"/>
      <c r="B606" s="40"/>
      <c r="C606" s="229" t="s">
        <v>1094</v>
      </c>
      <c r="D606" s="229" t="s">
        <v>243</v>
      </c>
      <c r="E606" s="230" t="s">
        <v>1095</v>
      </c>
      <c r="F606" s="231" t="s">
        <v>1096</v>
      </c>
      <c r="G606" s="232" t="s">
        <v>303</v>
      </c>
      <c r="H606" s="233">
        <v>2</v>
      </c>
      <c r="I606" s="234"/>
      <c r="J606" s="235">
        <f>ROUND(I606*H606,2)</f>
        <v>0</v>
      </c>
      <c r="K606" s="231" t="s">
        <v>1</v>
      </c>
      <c r="L606" s="45"/>
      <c r="M606" s="236" t="s">
        <v>1</v>
      </c>
      <c r="N606" s="237" t="s">
        <v>45</v>
      </c>
      <c r="O606" s="92"/>
      <c r="P606" s="238">
        <f>O606*H606</f>
        <v>0</v>
      </c>
      <c r="Q606" s="238">
        <v>0.0050000000000000001</v>
      </c>
      <c r="R606" s="238">
        <f>Q606*H606</f>
        <v>0.01</v>
      </c>
      <c r="S606" s="238">
        <v>0</v>
      </c>
      <c r="T606" s="239">
        <f>S606*H606</f>
        <v>0</v>
      </c>
      <c r="U606" s="39"/>
      <c r="V606" s="39"/>
      <c r="W606" s="39"/>
      <c r="X606" s="39"/>
      <c r="Y606" s="39"/>
      <c r="Z606" s="39"/>
      <c r="AA606" s="39"/>
      <c r="AB606" s="39"/>
      <c r="AC606" s="39"/>
      <c r="AD606" s="39"/>
      <c r="AE606" s="39"/>
      <c r="AR606" s="240" t="s">
        <v>175</v>
      </c>
      <c r="AT606" s="240" t="s">
        <v>243</v>
      </c>
      <c r="AU606" s="240" t="s">
        <v>88</v>
      </c>
      <c r="AY606" s="18" t="s">
        <v>241</v>
      </c>
      <c r="BE606" s="241">
        <f>IF(N606="základní",J606,0)</f>
        <v>0</v>
      </c>
      <c r="BF606" s="241">
        <f>IF(N606="snížená",J606,0)</f>
        <v>0</v>
      </c>
      <c r="BG606" s="241">
        <f>IF(N606="zákl. přenesená",J606,0)</f>
        <v>0</v>
      </c>
      <c r="BH606" s="241">
        <f>IF(N606="sníž. přenesená",J606,0)</f>
        <v>0</v>
      </c>
      <c r="BI606" s="241">
        <f>IF(N606="nulová",J606,0)</f>
        <v>0</v>
      </c>
      <c r="BJ606" s="18" t="s">
        <v>14</v>
      </c>
      <c r="BK606" s="241">
        <f>ROUND(I606*H606,2)</f>
        <v>0</v>
      </c>
      <c r="BL606" s="18" t="s">
        <v>175</v>
      </c>
      <c r="BM606" s="240" t="s">
        <v>1097</v>
      </c>
    </row>
    <row r="607" s="2" customFormat="1">
      <c r="A607" s="39"/>
      <c r="B607" s="40"/>
      <c r="C607" s="41"/>
      <c r="D607" s="242" t="s">
        <v>249</v>
      </c>
      <c r="E607" s="41"/>
      <c r="F607" s="243" t="s">
        <v>1096</v>
      </c>
      <c r="G607" s="41"/>
      <c r="H607" s="41"/>
      <c r="I607" s="244"/>
      <c r="J607" s="41"/>
      <c r="K607" s="41"/>
      <c r="L607" s="45"/>
      <c r="M607" s="245"/>
      <c r="N607" s="246"/>
      <c r="O607" s="92"/>
      <c r="P607" s="92"/>
      <c r="Q607" s="92"/>
      <c r="R607" s="92"/>
      <c r="S607" s="92"/>
      <c r="T607" s="93"/>
      <c r="U607" s="39"/>
      <c r="V607" s="39"/>
      <c r="W607" s="39"/>
      <c r="X607" s="39"/>
      <c r="Y607" s="39"/>
      <c r="Z607" s="39"/>
      <c r="AA607" s="39"/>
      <c r="AB607" s="39"/>
      <c r="AC607" s="39"/>
      <c r="AD607" s="39"/>
      <c r="AE607" s="39"/>
      <c r="AT607" s="18" t="s">
        <v>249</v>
      </c>
      <c r="AU607" s="18" t="s">
        <v>88</v>
      </c>
    </row>
    <row r="608" s="2" customFormat="1">
      <c r="A608" s="39"/>
      <c r="B608" s="40"/>
      <c r="C608" s="41"/>
      <c r="D608" s="242" t="s">
        <v>742</v>
      </c>
      <c r="E608" s="41"/>
      <c r="F608" s="287" t="s">
        <v>1098</v>
      </c>
      <c r="G608" s="41"/>
      <c r="H608" s="41"/>
      <c r="I608" s="244"/>
      <c r="J608" s="41"/>
      <c r="K608" s="41"/>
      <c r="L608" s="45"/>
      <c r="M608" s="245"/>
      <c r="N608" s="246"/>
      <c r="O608" s="92"/>
      <c r="P608" s="92"/>
      <c r="Q608" s="92"/>
      <c r="R608" s="92"/>
      <c r="S608" s="92"/>
      <c r="T608" s="93"/>
      <c r="U608" s="39"/>
      <c r="V608" s="39"/>
      <c r="W608" s="39"/>
      <c r="X608" s="39"/>
      <c r="Y608" s="39"/>
      <c r="Z608" s="39"/>
      <c r="AA608" s="39"/>
      <c r="AB608" s="39"/>
      <c r="AC608" s="39"/>
      <c r="AD608" s="39"/>
      <c r="AE608" s="39"/>
      <c r="AT608" s="18" t="s">
        <v>742</v>
      </c>
      <c r="AU608" s="18" t="s">
        <v>88</v>
      </c>
    </row>
    <row r="609" s="2" customFormat="1" ht="16.5" customHeight="1">
      <c r="A609" s="39"/>
      <c r="B609" s="40"/>
      <c r="C609" s="229" t="s">
        <v>1099</v>
      </c>
      <c r="D609" s="229" t="s">
        <v>243</v>
      </c>
      <c r="E609" s="230" t="s">
        <v>1100</v>
      </c>
      <c r="F609" s="231" t="s">
        <v>1101</v>
      </c>
      <c r="G609" s="232" t="s">
        <v>303</v>
      </c>
      <c r="H609" s="233">
        <v>22</v>
      </c>
      <c r="I609" s="234"/>
      <c r="J609" s="235">
        <f>ROUND(I609*H609,2)</f>
        <v>0</v>
      </c>
      <c r="K609" s="231" t="s">
        <v>247</v>
      </c>
      <c r="L609" s="45"/>
      <c r="M609" s="236" t="s">
        <v>1</v>
      </c>
      <c r="N609" s="237" t="s">
        <v>45</v>
      </c>
      <c r="O609" s="92"/>
      <c r="P609" s="238">
        <f>O609*H609</f>
        <v>0</v>
      </c>
      <c r="Q609" s="238">
        <v>0.12303</v>
      </c>
      <c r="R609" s="238">
        <f>Q609*H609</f>
        <v>2.7066599999999998</v>
      </c>
      <c r="S609" s="238">
        <v>0</v>
      </c>
      <c r="T609" s="239">
        <f>S609*H609</f>
        <v>0</v>
      </c>
      <c r="U609" s="39"/>
      <c r="V609" s="39"/>
      <c r="W609" s="39"/>
      <c r="X609" s="39"/>
      <c r="Y609" s="39"/>
      <c r="Z609" s="39"/>
      <c r="AA609" s="39"/>
      <c r="AB609" s="39"/>
      <c r="AC609" s="39"/>
      <c r="AD609" s="39"/>
      <c r="AE609" s="39"/>
      <c r="AR609" s="240" t="s">
        <v>175</v>
      </c>
      <c r="AT609" s="240" t="s">
        <v>243</v>
      </c>
      <c r="AU609" s="240" t="s">
        <v>88</v>
      </c>
      <c r="AY609" s="18" t="s">
        <v>241</v>
      </c>
      <c r="BE609" s="241">
        <f>IF(N609="základní",J609,0)</f>
        <v>0</v>
      </c>
      <c r="BF609" s="241">
        <f>IF(N609="snížená",J609,0)</f>
        <v>0</v>
      </c>
      <c r="BG609" s="241">
        <f>IF(N609="zákl. přenesená",J609,0)</f>
        <v>0</v>
      </c>
      <c r="BH609" s="241">
        <f>IF(N609="sníž. přenesená",J609,0)</f>
        <v>0</v>
      </c>
      <c r="BI609" s="241">
        <f>IF(N609="nulová",J609,0)</f>
        <v>0</v>
      </c>
      <c r="BJ609" s="18" t="s">
        <v>14</v>
      </c>
      <c r="BK609" s="241">
        <f>ROUND(I609*H609,2)</f>
        <v>0</v>
      </c>
      <c r="BL609" s="18" t="s">
        <v>175</v>
      </c>
      <c r="BM609" s="240" t="s">
        <v>1102</v>
      </c>
    </row>
    <row r="610" s="2" customFormat="1">
      <c r="A610" s="39"/>
      <c r="B610" s="40"/>
      <c r="C610" s="41"/>
      <c r="D610" s="242" t="s">
        <v>249</v>
      </c>
      <c r="E610" s="41"/>
      <c r="F610" s="243" t="s">
        <v>1101</v>
      </c>
      <c r="G610" s="41"/>
      <c r="H610" s="41"/>
      <c r="I610" s="244"/>
      <c r="J610" s="41"/>
      <c r="K610" s="41"/>
      <c r="L610" s="45"/>
      <c r="M610" s="245"/>
      <c r="N610" s="246"/>
      <c r="O610" s="92"/>
      <c r="P610" s="92"/>
      <c r="Q610" s="92"/>
      <c r="R610" s="92"/>
      <c r="S610" s="92"/>
      <c r="T610" s="93"/>
      <c r="U610" s="39"/>
      <c r="V610" s="39"/>
      <c r="W610" s="39"/>
      <c r="X610" s="39"/>
      <c r="Y610" s="39"/>
      <c r="Z610" s="39"/>
      <c r="AA610" s="39"/>
      <c r="AB610" s="39"/>
      <c r="AC610" s="39"/>
      <c r="AD610" s="39"/>
      <c r="AE610" s="39"/>
      <c r="AT610" s="18" t="s">
        <v>249</v>
      </c>
      <c r="AU610" s="18" t="s">
        <v>88</v>
      </c>
    </row>
    <row r="611" s="2" customFormat="1">
      <c r="A611" s="39"/>
      <c r="B611" s="40"/>
      <c r="C611" s="41"/>
      <c r="D611" s="247" t="s">
        <v>251</v>
      </c>
      <c r="E611" s="41"/>
      <c r="F611" s="248" t="s">
        <v>1103</v>
      </c>
      <c r="G611" s="41"/>
      <c r="H611" s="41"/>
      <c r="I611" s="244"/>
      <c r="J611" s="41"/>
      <c r="K611" s="41"/>
      <c r="L611" s="45"/>
      <c r="M611" s="245"/>
      <c r="N611" s="246"/>
      <c r="O611" s="92"/>
      <c r="P611" s="92"/>
      <c r="Q611" s="92"/>
      <c r="R611" s="92"/>
      <c r="S611" s="92"/>
      <c r="T611" s="93"/>
      <c r="U611" s="39"/>
      <c r="V611" s="39"/>
      <c r="W611" s="39"/>
      <c r="X611" s="39"/>
      <c r="Y611" s="39"/>
      <c r="Z611" s="39"/>
      <c r="AA611" s="39"/>
      <c r="AB611" s="39"/>
      <c r="AC611" s="39"/>
      <c r="AD611" s="39"/>
      <c r="AE611" s="39"/>
      <c r="AT611" s="18" t="s">
        <v>251</v>
      </c>
      <c r="AU611" s="18" t="s">
        <v>88</v>
      </c>
    </row>
    <row r="612" s="2" customFormat="1" ht="24.15" customHeight="1">
      <c r="A612" s="39"/>
      <c r="B612" s="40"/>
      <c r="C612" s="288" t="s">
        <v>1104</v>
      </c>
      <c r="D612" s="288" t="s">
        <v>758</v>
      </c>
      <c r="E612" s="289" t="s">
        <v>1105</v>
      </c>
      <c r="F612" s="290" t="s">
        <v>1106</v>
      </c>
      <c r="G612" s="291" t="s">
        <v>303</v>
      </c>
      <c r="H612" s="292">
        <v>22</v>
      </c>
      <c r="I612" s="293"/>
      <c r="J612" s="294">
        <f>ROUND(I612*H612,2)</f>
        <v>0</v>
      </c>
      <c r="K612" s="290" t="s">
        <v>247</v>
      </c>
      <c r="L612" s="295"/>
      <c r="M612" s="296" t="s">
        <v>1</v>
      </c>
      <c r="N612" s="297" t="s">
        <v>45</v>
      </c>
      <c r="O612" s="92"/>
      <c r="P612" s="238">
        <f>O612*H612</f>
        <v>0</v>
      </c>
      <c r="Q612" s="238">
        <v>0.013299999999999999</v>
      </c>
      <c r="R612" s="238">
        <f>Q612*H612</f>
        <v>0.29259999999999997</v>
      </c>
      <c r="S612" s="238">
        <v>0</v>
      </c>
      <c r="T612" s="239">
        <f>S612*H612</f>
        <v>0</v>
      </c>
      <c r="U612" s="39"/>
      <c r="V612" s="39"/>
      <c r="W612" s="39"/>
      <c r="X612" s="39"/>
      <c r="Y612" s="39"/>
      <c r="Z612" s="39"/>
      <c r="AA612" s="39"/>
      <c r="AB612" s="39"/>
      <c r="AC612" s="39"/>
      <c r="AD612" s="39"/>
      <c r="AE612" s="39"/>
      <c r="AR612" s="240" t="s">
        <v>300</v>
      </c>
      <c r="AT612" s="240" t="s">
        <v>758</v>
      </c>
      <c r="AU612" s="240" t="s">
        <v>88</v>
      </c>
      <c r="AY612" s="18" t="s">
        <v>241</v>
      </c>
      <c r="BE612" s="241">
        <f>IF(N612="základní",J612,0)</f>
        <v>0</v>
      </c>
      <c r="BF612" s="241">
        <f>IF(N612="snížená",J612,0)</f>
        <v>0</v>
      </c>
      <c r="BG612" s="241">
        <f>IF(N612="zákl. přenesená",J612,0)</f>
        <v>0</v>
      </c>
      <c r="BH612" s="241">
        <f>IF(N612="sníž. přenesená",J612,0)</f>
        <v>0</v>
      </c>
      <c r="BI612" s="241">
        <f>IF(N612="nulová",J612,0)</f>
        <v>0</v>
      </c>
      <c r="BJ612" s="18" t="s">
        <v>14</v>
      </c>
      <c r="BK612" s="241">
        <f>ROUND(I612*H612,2)</f>
        <v>0</v>
      </c>
      <c r="BL612" s="18" t="s">
        <v>175</v>
      </c>
      <c r="BM612" s="240" t="s">
        <v>1107</v>
      </c>
    </row>
    <row r="613" s="2" customFormat="1">
      <c r="A613" s="39"/>
      <c r="B613" s="40"/>
      <c r="C613" s="41"/>
      <c r="D613" s="242" t="s">
        <v>249</v>
      </c>
      <c r="E613" s="41"/>
      <c r="F613" s="243" t="s">
        <v>1106</v>
      </c>
      <c r="G613" s="41"/>
      <c r="H613" s="41"/>
      <c r="I613" s="244"/>
      <c r="J613" s="41"/>
      <c r="K613" s="41"/>
      <c r="L613" s="45"/>
      <c r="M613" s="245"/>
      <c r="N613" s="246"/>
      <c r="O613" s="92"/>
      <c r="P613" s="92"/>
      <c r="Q613" s="92"/>
      <c r="R613" s="92"/>
      <c r="S613" s="92"/>
      <c r="T613" s="93"/>
      <c r="U613" s="39"/>
      <c r="V613" s="39"/>
      <c r="W613" s="39"/>
      <c r="X613" s="39"/>
      <c r="Y613" s="39"/>
      <c r="Z613" s="39"/>
      <c r="AA613" s="39"/>
      <c r="AB613" s="39"/>
      <c r="AC613" s="39"/>
      <c r="AD613" s="39"/>
      <c r="AE613" s="39"/>
      <c r="AT613" s="18" t="s">
        <v>249</v>
      </c>
      <c r="AU613" s="18" t="s">
        <v>88</v>
      </c>
    </row>
    <row r="614" s="2" customFormat="1" ht="24.15" customHeight="1">
      <c r="A614" s="39"/>
      <c r="B614" s="40"/>
      <c r="C614" s="288" t="s">
        <v>1108</v>
      </c>
      <c r="D614" s="288" t="s">
        <v>758</v>
      </c>
      <c r="E614" s="289" t="s">
        <v>1109</v>
      </c>
      <c r="F614" s="290" t="s">
        <v>1110</v>
      </c>
      <c r="G614" s="291" t="s">
        <v>303</v>
      </c>
      <c r="H614" s="292">
        <v>22</v>
      </c>
      <c r="I614" s="293"/>
      <c r="J614" s="294">
        <f>ROUND(I614*H614,2)</f>
        <v>0</v>
      </c>
      <c r="K614" s="290" t="s">
        <v>1</v>
      </c>
      <c r="L614" s="295"/>
      <c r="M614" s="296" t="s">
        <v>1</v>
      </c>
      <c r="N614" s="297" t="s">
        <v>45</v>
      </c>
      <c r="O614" s="92"/>
      <c r="P614" s="238">
        <f>O614*H614</f>
        <v>0</v>
      </c>
      <c r="Q614" s="238">
        <v>0.00089999999999999998</v>
      </c>
      <c r="R614" s="238">
        <f>Q614*H614</f>
        <v>0.019799999999999998</v>
      </c>
      <c r="S614" s="238">
        <v>0</v>
      </c>
      <c r="T614" s="239">
        <f>S614*H614</f>
        <v>0</v>
      </c>
      <c r="U614" s="39"/>
      <c r="V614" s="39"/>
      <c r="W614" s="39"/>
      <c r="X614" s="39"/>
      <c r="Y614" s="39"/>
      <c r="Z614" s="39"/>
      <c r="AA614" s="39"/>
      <c r="AB614" s="39"/>
      <c r="AC614" s="39"/>
      <c r="AD614" s="39"/>
      <c r="AE614" s="39"/>
      <c r="AR614" s="240" t="s">
        <v>300</v>
      </c>
      <c r="AT614" s="240" t="s">
        <v>758</v>
      </c>
      <c r="AU614" s="240" t="s">
        <v>88</v>
      </c>
      <c r="AY614" s="18" t="s">
        <v>241</v>
      </c>
      <c r="BE614" s="241">
        <f>IF(N614="základní",J614,0)</f>
        <v>0</v>
      </c>
      <c r="BF614" s="241">
        <f>IF(N614="snížená",J614,0)</f>
        <v>0</v>
      </c>
      <c r="BG614" s="241">
        <f>IF(N614="zákl. přenesená",J614,0)</f>
        <v>0</v>
      </c>
      <c r="BH614" s="241">
        <f>IF(N614="sníž. přenesená",J614,0)</f>
        <v>0</v>
      </c>
      <c r="BI614" s="241">
        <f>IF(N614="nulová",J614,0)</f>
        <v>0</v>
      </c>
      <c r="BJ614" s="18" t="s">
        <v>14</v>
      </c>
      <c r="BK614" s="241">
        <f>ROUND(I614*H614,2)</f>
        <v>0</v>
      </c>
      <c r="BL614" s="18" t="s">
        <v>175</v>
      </c>
      <c r="BM614" s="240" t="s">
        <v>1111</v>
      </c>
    </row>
    <row r="615" s="2" customFormat="1">
      <c r="A615" s="39"/>
      <c r="B615" s="40"/>
      <c r="C615" s="41"/>
      <c r="D615" s="242" t="s">
        <v>249</v>
      </c>
      <c r="E615" s="41"/>
      <c r="F615" s="243" t="s">
        <v>1110</v>
      </c>
      <c r="G615" s="41"/>
      <c r="H615" s="41"/>
      <c r="I615" s="244"/>
      <c r="J615" s="41"/>
      <c r="K615" s="41"/>
      <c r="L615" s="45"/>
      <c r="M615" s="245"/>
      <c r="N615" s="246"/>
      <c r="O615" s="92"/>
      <c r="P615" s="92"/>
      <c r="Q615" s="92"/>
      <c r="R615" s="92"/>
      <c r="S615" s="92"/>
      <c r="T615" s="93"/>
      <c r="U615" s="39"/>
      <c r="V615" s="39"/>
      <c r="W615" s="39"/>
      <c r="X615" s="39"/>
      <c r="Y615" s="39"/>
      <c r="Z615" s="39"/>
      <c r="AA615" s="39"/>
      <c r="AB615" s="39"/>
      <c r="AC615" s="39"/>
      <c r="AD615" s="39"/>
      <c r="AE615" s="39"/>
      <c r="AT615" s="18" t="s">
        <v>249</v>
      </c>
      <c r="AU615" s="18" t="s">
        <v>88</v>
      </c>
    </row>
    <row r="616" s="2" customFormat="1" ht="16.5" customHeight="1">
      <c r="A616" s="39"/>
      <c r="B616" s="40"/>
      <c r="C616" s="229" t="s">
        <v>1112</v>
      </c>
      <c r="D616" s="229" t="s">
        <v>243</v>
      </c>
      <c r="E616" s="230" t="s">
        <v>1113</v>
      </c>
      <c r="F616" s="231" t="s">
        <v>1114</v>
      </c>
      <c r="G616" s="232" t="s">
        <v>303</v>
      </c>
      <c r="H616" s="233">
        <v>4</v>
      </c>
      <c r="I616" s="234"/>
      <c r="J616" s="235">
        <f>ROUND(I616*H616,2)</f>
        <v>0</v>
      </c>
      <c r="K616" s="231" t="s">
        <v>247</v>
      </c>
      <c r="L616" s="45"/>
      <c r="M616" s="236" t="s">
        <v>1</v>
      </c>
      <c r="N616" s="237" t="s">
        <v>45</v>
      </c>
      <c r="O616" s="92"/>
      <c r="P616" s="238">
        <f>O616*H616</f>
        <v>0</v>
      </c>
      <c r="Q616" s="238">
        <v>0.32906000000000002</v>
      </c>
      <c r="R616" s="238">
        <f>Q616*H616</f>
        <v>1.3162400000000001</v>
      </c>
      <c r="S616" s="238">
        <v>0</v>
      </c>
      <c r="T616" s="239">
        <f>S616*H616</f>
        <v>0</v>
      </c>
      <c r="U616" s="39"/>
      <c r="V616" s="39"/>
      <c r="W616" s="39"/>
      <c r="X616" s="39"/>
      <c r="Y616" s="39"/>
      <c r="Z616" s="39"/>
      <c r="AA616" s="39"/>
      <c r="AB616" s="39"/>
      <c r="AC616" s="39"/>
      <c r="AD616" s="39"/>
      <c r="AE616" s="39"/>
      <c r="AR616" s="240" t="s">
        <v>175</v>
      </c>
      <c r="AT616" s="240" t="s">
        <v>243</v>
      </c>
      <c r="AU616" s="240" t="s">
        <v>88</v>
      </c>
      <c r="AY616" s="18" t="s">
        <v>241</v>
      </c>
      <c r="BE616" s="241">
        <f>IF(N616="základní",J616,0)</f>
        <v>0</v>
      </c>
      <c r="BF616" s="241">
        <f>IF(N616="snížená",J616,0)</f>
        <v>0</v>
      </c>
      <c r="BG616" s="241">
        <f>IF(N616="zákl. přenesená",J616,0)</f>
        <v>0</v>
      </c>
      <c r="BH616" s="241">
        <f>IF(N616="sníž. přenesená",J616,0)</f>
        <v>0</v>
      </c>
      <c r="BI616" s="241">
        <f>IF(N616="nulová",J616,0)</f>
        <v>0</v>
      </c>
      <c r="BJ616" s="18" t="s">
        <v>14</v>
      </c>
      <c r="BK616" s="241">
        <f>ROUND(I616*H616,2)</f>
        <v>0</v>
      </c>
      <c r="BL616" s="18" t="s">
        <v>175</v>
      </c>
      <c r="BM616" s="240" t="s">
        <v>1115</v>
      </c>
    </row>
    <row r="617" s="2" customFormat="1">
      <c r="A617" s="39"/>
      <c r="B617" s="40"/>
      <c r="C617" s="41"/>
      <c r="D617" s="242" t="s">
        <v>249</v>
      </c>
      <c r="E617" s="41"/>
      <c r="F617" s="243" t="s">
        <v>1114</v>
      </c>
      <c r="G617" s="41"/>
      <c r="H617" s="41"/>
      <c r="I617" s="244"/>
      <c r="J617" s="41"/>
      <c r="K617" s="41"/>
      <c r="L617" s="45"/>
      <c r="M617" s="245"/>
      <c r="N617" s="246"/>
      <c r="O617" s="92"/>
      <c r="P617" s="92"/>
      <c r="Q617" s="92"/>
      <c r="R617" s="92"/>
      <c r="S617" s="92"/>
      <c r="T617" s="93"/>
      <c r="U617" s="39"/>
      <c r="V617" s="39"/>
      <c r="W617" s="39"/>
      <c r="X617" s="39"/>
      <c r="Y617" s="39"/>
      <c r="Z617" s="39"/>
      <c r="AA617" s="39"/>
      <c r="AB617" s="39"/>
      <c r="AC617" s="39"/>
      <c r="AD617" s="39"/>
      <c r="AE617" s="39"/>
      <c r="AT617" s="18" t="s">
        <v>249</v>
      </c>
      <c r="AU617" s="18" t="s">
        <v>88</v>
      </c>
    </row>
    <row r="618" s="2" customFormat="1">
      <c r="A618" s="39"/>
      <c r="B618" s="40"/>
      <c r="C618" s="41"/>
      <c r="D618" s="247" t="s">
        <v>251</v>
      </c>
      <c r="E618" s="41"/>
      <c r="F618" s="248" t="s">
        <v>1116</v>
      </c>
      <c r="G618" s="41"/>
      <c r="H618" s="41"/>
      <c r="I618" s="244"/>
      <c r="J618" s="41"/>
      <c r="K618" s="41"/>
      <c r="L618" s="45"/>
      <c r="M618" s="245"/>
      <c r="N618" s="246"/>
      <c r="O618" s="92"/>
      <c r="P618" s="92"/>
      <c r="Q618" s="92"/>
      <c r="R618" s="92"/>
      <c r="S618" s="92"/>
      <c r="T618" s="93"/>
      <c r="U618" s="39"/>
      <c r="V618" s="39"/>
      <c r="W618" s="39"/>
      <c r="X618" s="39"/>
      <c r="Y618" s="39"/>
      <c r="Z618" s="39"/>
      <c r="AA618" s="39"/>
      <c r="AB618" s="39"/>
      <c r="AC618" s="39"/>
      <c r="AD618" s="39"/>
      <c r="AE618" s="39"/>
      <c r="AT618" s="18" t="s">
        <v>251</v>
      </c>
      <c r="AU618" s="18" t="s">
        <v>88</v>
      </c>
    </row>
    <row r="619" s="2" customFormat="1" ht="16.5" customHeight="1">
      <c r="A619" s="39"/>
      <c r="B619" s="40"/>
      <c r="C619" s="288" t="s">
        <v>1117</v>
      </c>
      <c r="D619" s="288" t="s">
        <v>758</v>
      </c>
      <c r="E619" s="289" t="s">
        <v>1064</v>
      </c>
      <c r="F619" s="290" t="s">
        <v>1065</v>
      </c>
      <c r="G619" s="291" t="s">
        <v>303</v>
      </c>
      <c r="H619" s="292">
        <v>4</v>
      </c>
      <c r="I619" s="293"/>
      <c r="J619" s="294">
        <f>ROUND(I619*H619,2)</f>
        <v>0</v>
      </c>
      <c r="K619" s="290" t="s">
        <v>247</v>
      </c>
      <c r="L619" s="295"/>
      <c r="M619" s="296" t="s">
        <v>1</v>
      </c>
      <c r="N619" s="297" t="s">
        <v>45</v>
      </c>
      <c r="O619" s="92"/>
      <c r="P619" s="238">
        <f>O619*H619</f>
        <v>0</v>
      </c>
      <c r="Q619" s="238">
        <v>0.029499999999999998</v>
      </c>
      <c r="R619" s="238">
        <f>Q619*H619</f>
        <v>0.11799999999999999</v>
      </c>
      <c r="S619" s="238">
        <v>0</v>
      </c>
      <c r="T619" s="239">
        <f>S619*H619</f>
        <v>0</v>
      </c>
      <c r="U619" s="39"/>
      <c r="V619" s="39"/>
      <c r="W619" s="39"/>
      <c r="X619" s="39"/>
      <c r="Y619" s="39"/>
      <c r="Z619" s="39"/>
      <c r="AA619" s="39"/>
      <c r="AB619" s="39"/>
      <c r="AC619" s="39"/>
      <c r="AD619" s="39"/>
      <c r="AE619" s="39"/>
      <c r="AR619" s="240" t="s">
        <v>300</v>
      </c>
      <c r="AT619" s="240" t="s">
        <v>758</v>
      </c>
      <c r="AU619" s="240" t="s">
        <v>88</v>
      </c>
      <c r="AY619" s="18" t="s">
        <v>241</v>
      </c>
      <c r="BE619" s="241">
        <f>IF(N619="základní",J619,0)</f>
        <v>0</v>
      </c>
      <c r="BF619" s="241">
        <f>IF(N619="snížená",J619,0)</f>
        <v>0</v>
      </c>
      <c r="BG619" s="241">
        <f>IF(N619="zákl. přenesená",J619,0)</f>
        <v>0</v>
      </c>
      <c r="BH619" s="241">
        <f>IF(N619="sníž. přenesená",J619,0)</f>
        <v>0</v>
      </c>
      <c r="BI619" s="241">
        <f>IF(N619="nulová",J619,0)</f>
        <v>0</v>
      </c>
      <c r="BJ619" s="18" t="s">
        <v>14</v>
      </c>
      <c r="BK619" s="241">
        <f>ROUND(I619*H619,2)</f>
        <v>0</v>
      </c>
      <c r="BL619" s="18" t="s">
        <v>175</v>
      </c>
      <c r="BM619" s="240" t="s">
        <v>1118</v>
      </c>
    </row>
    <row r="620" s="2" customFormat="1">
      <c r="A620" s="39"/>
      <c r="B620" s="40"/>
      <c r="C620" s="41"/>
      <c r="D620" s="242" t="s">
        <v>249</v>
      </c>
      <c r="E620" s="41"/>
      <c r="F620" s="243" t="s">
        <v>1065</v>
      </c>
      <c r="G620" s="41"/>
      <c r="H620" s="41"/>
      <c r="I620" s="244"/>
      <c r="J620" s="41"/>
      <c r="K620" s="41"/>
      <c r="L620" s="45"/>
      <c r="M620" s="245"/>
      <c r="N620" s="246"/>
      <c r="O620" s="92"/>
      <c r="P620" s="92"/>
      <c r="Q620" s="92"/>
      <c r="R620" s="92"/>
      <c r="S620" s="92"/>
      <c r="T620" s="93"/>
      <c r="U620" s="39"/>
      <c r="V620" s="39"/>
      <c r="W620" s="39"/>
      <c r="X620" s="39"/>
      <c r="Y620" s="39"/>
      <c r="Z620" s="39"/>
      <c r="AA620" s="39"/>
      <c r="AB620" s="39"/>
      <c r="AC620" s="39"/>
      <c r="AD620" s="39"/>
      <c r="AE620" s="39"/>
      <c r="AT620" s="18" t="s">
        <v>249</v>
      </c>
      <c r="AU620" s="18" t="s">
        <v>88</v>
      </c>
    </row>
    <row r="621" s="2" customFormat="1" ht="24.15" customHeight="1">
      <c r="A621" s="39"/>
      <c r="B621" s="40"/>
      <c r="C621" s="288" t="s">
        <v>1119</v>
      </c>
      <c r="D621" s="288" t="s">
        <v>758</v>
      </c>
      <c r="E621" s="289" t="s">
        <v>1068</v>
      </c>
      <c r="F621" s="290" t="s">
        <v>1069</v>
      </c>
      <c r="G621" s="291" t="s">
        <v>303</v>
      </c>
      <c r="H621" s="292">
        <v>4</v>
      </c>
      <c r="I621" s="293"/>
      <c r="J621" s="294">
        <f>ROUND(I621*H621,2)</f>
        <v>0</v>
      </c>
      <c r="K621" s="290" t="s">
        <v>1</v>
      </c>
      <c r="L621" s="295"/>
      <c r="M621" s="296" t="s">
        <v>1</v>
      </c>
      <c r="N621" s="297" t="s">
        <v>45</v>
      </c>
      <c r="O621" s="92"/>
      <c r="P621" s="238">
        <f>O621*H621</f>
        <v>0</v>
      </c>
      <c r="Q621" s="238">
        <v>0.0019</v>
      </c>
      <c r="R621" s="238">
        <f>Q621*H621</f>
        <v>0.0076</v>
      </c>
      <c r="S621" s="238">
        <v>0</v>
      </c>
      <c r="T621" s="239">
        <f>S621*H621</f>
        <v>0</v>
      </c>
      <c r="U621" s="39"/>
      <c r="V621" s="39"/>
      <c r="W621" s="39"/>
      <c r="X621" s="39"/>
      <c r="Y621" s="39"/>
      <c r="Z621" s="39"/>
      <c r="AA621" s="39"/>
      <c r="AB621" s="39"/>
      <c r="AC621" s="39"/>
      <c r="AD621" s="39"/>
      <c r="AE621" s="39"/>
      <c r="AR621" s="240" t="s">
        <v>300</v>
      </c>
      <c r="AT621" s="240" t="s">
        <v>758</v>
      </c>
      <c r="AU621" s="240" t="s">
        <v>88</v>
      </c>
      <c r="AY621" s="18" t="s">
        <v>241</v>
      </c>
      <c r="BE621" s="241">
        <f>IF(N621="základní",J621,0)</f>
        <v>0</v>
      </c>
      <c r="BF621" s="241">
        <f>IF(N621="snížená",J621,0)</f>
        <v>0</v>
      </c>
      <c r="BG621" s="241">
        <f>IF(N621="zákl. přenesená",J621,0)</f>
        <v>0</v>
      </c>
      <c r="BH621" s="241">
        <f>IF(N621="sníž. přenesená",J621,0)</f>
        <v>0</v>
      </c>
      <c r="BI621" s="241">
        <f>IF(N621="nulová",J621,0)</f>
        <v>0</v>
      </c>
      <c r="BJ621" s="18" t="s">
        <v>14</v>
      </c>
      <c r="BK621" s="241">
        <f>ROUND(I621*H621,2)</f>
        <v>0</v>
      </c>
      <c r="BL621" s="18" t="s">
        <v>175</v>
      </c>
      <c r="BM621" s="240" t="s">
        <v>1120</v>
      </c>
    </row>
    <row r="622" s="2" customFormat="1">
      <c r="A622" s="39"/>
      <c r="B622" s="40"/>
      <c r="C622" s="41"/>
      <c r="D622" s="242" t="s">
        <v>249</v>
      </c>
      <c r="E622" s="41"/>
      <c r="F622" s="243" t="s">
        <v>1069</v>
      </c>
      <c r="G622" s="41"/>
      <c r="H622" s="41"/>
      <c r="I622" s="244"/>
      <c r="J622" s="41"/>
      <c r="K622" s="41"/>
      <c r="L622" s="45"/>
      <c r="M622" s="245"/>
      <c r="N622" s="246"/>
      <c r="O622" s="92"/>
      <c r="P622" s="92"/>
      <c r="Q622" s="92"/>
      <c r="R622" s="92"/>
      <c r="S622" s="92"/>
      <c r="T622" s="93"/>
      <c r="U622" s="39"/>
      <c r="V622" s="39"/>
      <c r="W622" s="39"/>
      <c r="X622" s="39"/>
      <c r="Y622" s="39"/>
      <c r="Z622" s="39"/>
      <c r="AA622" s="39"/>
      <c r="AB622" s="39"/>
      <c r="AC622" s="39"/>
      <c r="AD622" s="39"/>
      <c r="AE622" s="39"/>
      <c r="AT622" s="18" t="s">
        <v>249</v>
      </c>
      <c r="AU622" s="18" t="s">
        <v>88</v>
      </c>
    </row>
    <row r="623" s="2" customFormat="1" ht="24.15" customHeight="1">
      <c r="A623" s="39"/>
      <c r="B623" s="40"/>
      <c r="C623" s="229" t="s">
        <v>1121</v>
      </c>
      <c r="D623" s="229" t="s">
        <v>243</v>
      </c>
      <c r="E623" s="230" t="s">
        <v>1122</v>
      </c>
      <c r="F623" s="231" t="s">
        <v>1123</v>
      </c>
      <c r="G623" s="232" t="s">
        <v>303</v>
      </c>
      <c r="H623" s="233">
        <v>37</v>
      </c>
      <c r="I623" s="234"/>
      <c r="J623" s="235">
        <f>ROUND(I623*H623,2)</f>
        <v>0</v>
      </c>
      <c r="K623" s="231" t="s">
        <v>247</v>
      </c>
      <c r="L623" s="45"/>
      <c r="M623" s="236" t="s">
        <v>1</v>
      </c>
      <c r="N623" s="237" t="s">
        <v>45</v>
      </c>
      <c r="O623" s="92"/>
      <c r="P623" s="238">
        <f>O623*H623</f>
        <v>0</v>
      </c>
      <c r="Q623" s="238">
        <v>0.00016000000000000001</v>
      </c>
      <c r="R623" s="238">
        <f>Q623*H623</f>
        <v>0.0059200000000000008</v>
      </c>
      <c r="S623" s="238">
        <v>0</v>
      </c>
      <c r="T623" s="239">
        <f>S623*H623</f>
        <v>0</v>
      </c>
      <c r="U623" s="39"/>
      <c r="V623" s="39"/>
      <c r="W623" s="39"/>
      <c r="X623" s="39"/>
      <c r="Y623" s="39"/>
      <c r="Z623" s="39"/>
      <c r="AA623" s="39"/>
      <c r="AB623" s="39"/>
      <c r="AC623" s="39"/>
      <c r="AD623" s="39"/>
      <c r="AE623" s="39"/>
      <c r="AR623" s="240" t="s">
        <v>175</v>
      </c>
      <c r="AT623" s="240" t="s">
        <v>243</v>
      </c>
      <c r="AU623" s="240" t="s">
        <v>88</v>
      </c>
      <c r="AY623" s="18" t="s">
        <v>241</v>
      </c>
      <c r="BE623" s="241">
        <f>IF(N623="základní",J623,0)</f>
        <v>0</v>
      </c>
      <c r="BF623" s="241">
        <f>IF(N623="snížená",J623,0)</f>
        <v>0</v>
      </c>
      <c r="BG623" s="241">
        <f>IF(N623="zákl. přenesená",J623,0)</f>
        <v>0</v>
      </c>
      <c r="BH623" s="241">
        <f>IF(N623="sníž. přenesená",J623,0)</f>
        <v>0</v>
      </c>
      <c r="BI623" s="241">
        <f>IF(N623="nulová",J623,0)</f>
        <v>0</v>
      </c>
      <c r="BJ623" s="18" t="s">
        <v>14</v>
      </c>
      <c r="BK623" s="241">
        <f>ROUND(I623*H623,2)</f>
        <v>0</v>
      </c>
      <c r="BL623" s="18" t="s">
        <v>175</v>
      </c>
      <c r="BM623" s="240" t="s">
        <v>1124</v>
      </c>
    </row>
    <row r="624" s="2" customFormat="1">
      <c r="A624" s="39"/>
      <c r="B624" s="40"/>
      <c r="C624" s="41"/>
      <c r="D624" s="242" t="s">
        <v>249</v>
      </c>
      <c r="E624" s="41"/>
      <c r="F624" s="243" t="s">
        <v>1125</v>
      </c>
      <c r="G624" s="41"/>
      <c r="H624" s="41"/>
      <c r="I624" s="244"/>
      <c r="J624" s="41"/>
      <c r="K624" s="41"/>
      <c r="L624" s="45"/>
      <c r="M624" s="245"/>
      <c r="N624" s="246"/>
      <c r="O624" s="92"/>
      <c r="P624" s="92"/>
      <c r="Q624" s="92"/>
      <c r="R624" s="92"/>
      <c r="S624" s="92"/>
      <c r="T624" s="93"/>
      <c r="U624" s="39"/>
      <c r="V624" s="39"/>
      <c r="W624" s="39"/>
      <c r="X624" s="39"/>
      <c r="Y624" s="39"/>
      <c r="Z624" s="39"/>
      <c r="AA624" s="39"/>
      <c r="AB624" s="39"/>
      <c r="AC624" s="39"/>
      <c r="AD624" s="39"/>
      <c r="AE624" s="39"/>
      <c r="AT624" s="18" t="s">
        <v>249</v>
      </c>
      <c r="AU624" s="18" t="s">
        <v>88</v>
      </c>
    </row>
    <row r="625" s="2" customFormat="1">
      <c r="A625" s="39"/>
      <c r="B625" s="40"/>
      <c r="C625" s="41"/>
      <c r="D625" s="247" t="s">
        <v>251</v>
      </c>
      <c r="E625" s="41"/>
      <c r="F625" s="248" t="s">
        <v>1126</v>
      </c>
      <c r="G625" s="41"/>
      <c r="H625" s="41"/>
      <c r="I625" s="244"/>
      <c r="J625" s="41"/>
      <c r="K625" s="41"/>
      <c r="L625" s="45"/>
      <c r="M625" s="245"/>
      <c r="N625" s="246"/>
      <c r="O625" s="92"/>
      <c r="P625" s="92"/>
      <c r="Q625" s="92"/>
      <c r="R625" s="92"/>
      <c r="S625" s="92"/>
      <c r="T625" s="93"/>
      <c r="U625" s="39"/>
      <c r="V625" s="39"/>
      <c r="W625" s="39"/>
      <c r="X625" s="39"/>
      <c r="Y625" s="39"/>
      <c r="Z625" s="39"/>
      <c r="AA625" s="39"/>
      <c r="AB625" s="39"/>
      <c r="AC625" s="39"/>
      <c r="AD625" s="39"/>
      <c r="AE625" s="39"/>
      <c r="AT625" s="18" t="s">
        <v>251</v>
      </c>
      <c r="AU625" s="18" t="s">
        <v>88</v>
      </c>
    </row>
    <row r="626" s="13" customFormat="1">
      <c r="A626" s="13"/>
      <c r="B626" s="249"/>
      <c r="C626" s="250"/>
      <c r="D626" s="242" t="s">
        <v>259</v>
      </c>
      <c r="E626" s="251" t="s">
        <v>1</v>
      </c>
      <c r="F626" s="252" t="s">
        <v>1127</v>
      </c>
      <c r="G626" s="250"/>
      <c r="H626" s="253">
        <v>31</v>
      </c>
      <c r="I626" s="254"/>
      <c r="J626" s="250"/>
      <c r="K626" s="250"/>
      <c r="L626" s="255"/>
      <c r="M626" s="256"/>
      <c r="N626" s="257"/>
      <c r="O626" s="257"/>
      <c r="P626" s="257"/>
      <c r="Q626" s="257"/>
      <c r="R626" s="257"/>
      <c r="S626" s="257"/>
      <c r="T626" s="258"/>
      <c r="U626" s="13"/>
      <c r="V626" s="13"/>
      <c r="W626" s="13"/>
      <c r="X626" s="13"/>
      <c r="Y626" s="13"/>
      <c r="Z626" s="13"/>
      <c r="AA626" s="13"/>
      <c r="AB626" s="13"/>
      <c r="AC626" s="13"/>
      <c r="AD626" s="13"/>
      <c r="AE626" s="13"/>
      <c r="AT626" s="259" t="s">
        <v>259</v>
      </c>
      <c r="AU626" s="259" t="s">
        <v>88</v>
      </c>
      <c r="AV626" s="13" t="s">
        <v>88</v>
      </c>
      <c r="AW626" s="13" t="s">
        <v>36</v>
      </c>
      <c r="AX626" s="13" t="s">
        <v>80</v>
      </c>
      <c r="AY626" s="259" t="s">
        <v>241</v>
      </c>
    </row>
    <row r="627" s="13" customFormat="1">
      <c r="A627" s="13"/>
      <c r="B627" s="249"/>
      <c r="C627" s="250"/>
      <c r="D627" s="242" t="s">
        <v>259</v>
      </c>
      <c r="E627" s="251" t="s">
        <v>1</v>
      </c>
      <c r="F627" s="252" t="s">
        <v>1128</v>
      </c>
      <c r="G627" s="250"/>
      <c r="H627" s="253">
        <v>6</v>
      </c>
      <c r="I627" s="254"/>
      <c r="J627" s="250"/>
      <c r="K627" s="250"/>
      <c r="L627" s="255"/>
      <c r="M627" s="256"/>
      <c r="N627" s="257"/>
      <c r="O627" s="257"/>
      <c r="P627" s="257"/>
      <c r="Q627" s="257"/>
      <c r="R627" s="257"/>
      <c r="S627" s="257"/>
      <c r="T627" s="258"/>
      <c r="U627" s="13"/>
      <c r="V627" s="13"/>
      <c r="W627" s="13"/>
      <c r="X627" s="13"/>
      <c r="Y627" s="13"/>
      <c r="Z627" s="13"/>
      <c r="AA627" s="13"/>
      <c r="AB627" s="13"/>
      <c r="AC627" s="13"/>
      <c r="AD627" s="13"/>
      <c r="AE627" s="13"/>
      <c r="AT627" s="259" t="s">
        <v>259</v>
      </c>
      <c r="AU627" s="259" t="s">
        <v>88</v>
      </c>
      <c r="AV627" s="13" t="s">
        <v>88</v>
      </c>
      <c r="AW627" s="13" t="s">
        <v>36</v>
      </c>
      <c r="AX627" s="13" t="s">
        <v>80</v>
      </c>
      <c r="AY627" s="259" t="s">
        <v>241</v>
      </c>
    </row>
    <row r="628" s="14" customFormat="1">
      <c r="A628" s="14"/>
      <c r="B628" s="260"/>
      <c r="C628" s="261"/>
      <c r="D628" s="242" t="s">
        <v>259</v>
      </c>
      <c r="E628" s="262" t="s">
        <v>1</v>
      </c>
      <c r="F628" s="263" t="s">
        <v>261</v>
      </c>
      <c r="G628" s="261"/>
      <c r="H628" s="264">
        <v>37</v>
      </c>
      <c r="I628" s="265"/>
      <c r="J628" s="261"/>
      <c r="K628" s="261"/>
      <c r="L628" s="266"/>
      <c r="M628" s="267"/>
      <c r="N628" s="268"/>
      <c r="O628" s="268"/>
      <c r="P628" s="268"/>
      <c r="Q628" s="268"/>
      <c r="R628" s="268"/>
      <c r="S628" s="268"/>
      <c r="T628" s="269"/>
      <c r="U628" s="14"/>
      <c r="V628" s="14"/>
      <c r="W628" s="14"/>
      <c r="X628" s="14"/>
      <c r="Y628" s="14"/>
      <c r="Z628" s="14"/>
      <c r="AA628" s="14"/>
      <c r="AB628" s="14"/>
      <c r="AC628" s="14"/>
      <c r="AD628" s="14"/>
      <c r="AE628" s="14"/>
      <c r="AT628" s="270" t="s">
        <v>259</v>
      </c>
      <c r="AU628" s="270" t="s">
        <v>88</v>
      </c>
      <c r="AV628" s="14" t="s">
        <v>175</v>
      </c>
      <c r="AW628" s="14" t="s">
        <v>36</v>
      </c>
      <c r="AX628" s="14" t="s">
        <v>14</v>
      </c>
      <c r="AY628" s="270" t="s">
        <v>241</v>
      </c>
    </row>
    <row r="629" s="2" customFormat="1" ht="16.5" customHeight="1">
      <c r="A629" s="39"/>
      <c r="B629" s="40"/>
      <c r="C629" s="229" t="s">
        <v>1129</v>
      </c>
      <c r="D629" s="229" t="s">
        <v>243</v>
      </c>
      <c r="E629" s="230" t="s">
        <v>1130</v>
      </c>
      <c r="F629" s="231" t="s">
        <v>1131</v>
      </c>
      <c r="G629" s="232" t="s">
        <v>296</v>
      </c>
      <c r="H629" s="233">
        <v>2035.5</v>
      </c>
      <c r="I629" s="234"/>
      <c r="J629" s="235">
        <f>ROUND(I629*H629,2)</f>
        <v>0</v>
      </c>
      <c r="K629" s="231" t="s">
        <v>247</v>
      </c>
      <c r="L629" s="45"/>
      <c r="M629" s="236" t="s">
        <v>1</v>
      </c>
      <c r="N629" s="237" t="s">
        <v>45</v>
      </c>
      <c r="O629" s="92"/>
      <c r="P629" s="238">
        <f>O629*H629</f>
        <v>0</v>
      </c>
      <c r="Q629" s="238">
        <v>0.00019000000000000001</v>
      </c>
      <c r="R629" s="238">
        <f>Q629*H629</f>
        <v>0.38674500000000001</v>
      </c>
      <c r="S629" s="238">
        <v>0</v>
      </c>
      <c r="T629" s="239">
        <f>S629*H629</f>
        <v>0</v>
      </c>
      <c r="U629" s="39"/>
      <c r="V629" s="39"/>
      <c r="W629" s="39"/>
      <c r="X629" s="39"/>
      <c r="Y629" s="39"/>
      <c r="Z629" s="39"/>
      <c r="AA629" s="39"/>
      <c r="AB629" s="39"/>
      <c r="AC629" s="39"/>
      <c r="AD629" s="39"/>
      <c r="AE629" s="39"/>
      <c r="AR629" s="240" t="s">
        <v>175</v>
      </c>
      <c r="AT629" s="240" t="s">
        <v>243</v>
      </c>
      <c r="AU629" s="240" t="s">
        <v>88</v>
      </c>
      <c r="AY629" s="18" t="s">
        <v>241</v>
      </c>
      <c r="BE629" s="241">
        <f>IF(N629="základní",J629,0)</f>
        <v>0</v>
      </c>
      <c r="BF629" s="241">
        <f>IF(N629="snížená",J629,0)</f>
        <v>0</v>
      </c>
      <c r="BG629" s="241">
        <f>IF(N629="zákl. přenesená",J629,0)</f>
        <v>0</v>
      </c>
      <c r="BH629" s="241">
        <f>IF(N629="sníž. přenesená",J629,0)</f>
        <v>0</v>
      </c>
      <c r="BI629" s="241">
        <f>IF(N629="nulová",J629,0)</f>
        <v>0</v>
      </c>
      <c r="BJ629" s="18" t="s">
        <v>14</v>
      </c>
      <c r="BK629" s="241">
        <f>ROUND(I629*H629,2)</f>
        <v>0</v>
      </c>
      <c r="BL629" s="18" t="s">
        <v>175</v>
      </c>
      <c r="BM629" s="240" t="s">
        <v>1132</v>
      </c>
    </row>
    <row r="630" s="2" customFormat="1">
      <c r="A630" s="39"/>
      <c r="B630" s="40"/>
      <c r="C630" s="41"/>
      <c r="D630" s="242" t="s">
        <v>249</v>
      </c>
      <c r="E630" s="41"/>
      <c r="F630" s="243" t="s">
        <v>1133</v>
      </c>
      <c r="G630" s="41"/>
      <c r="H630" s="41"/>
      <c r="I630" s="244"/>
      <c r="J630" s="41"/>
      <c r="K630" s="41"/>
      <c r="L630" s="45"/>
      <c r="M630" s="245"/>
      <c r="N630" s="246"/>
      <c r="O630" s="92"/>
      <c r="P630" s="92"/>
      <c r="Q630" s="92"/>
      <c r="R630" s="92"/>
      <c r="S630" s="92"/>
      <c r="T630" s="93"/>
      <c r="U630" s="39"/>
      <c r="V630" s="39"/>
      <c r="W630" s="39"/>
      <c r="X630" s="39"/>
      <c r="Y630" s="39"/>
      <c r="Z630" s="39"/>
      <c r="AA630" s="39"/>
      <c r="AB630" s="39"/>
      <c r="AC630" s="39"/>
      <c r="AD630" s="39"/>
      <c r="AE630" s="39"/>
      <c r="AT630" s="18" t="s">
        <v>249</v>
      </c>
      <c r="AU630" s="18" t="s">
        <v>88</v>
      </c>
    </row>
    <row r="631" s="2" customFormat="1">
      <c r="A631" s="39"/>
      <c r="B631" s="40"/>
      <c r="C631" s="41"/>
      <c r="D631" s="247" t="s">
        <v>251</v>
      </c>
      <c r="E631" s="41"/>
      <c r="F631" s="248" t="s">
        <v>1134</v>
      </c>
      <c r="G631" s="41"/>
      <c r="H631" s="41"/>
      <c r="I631" s="244"/>
      <c r="J631" s="41"/>
      <c r="K631" s="41"/>
      <c r="L631" s="45"/>
      <c r="M631" s="245"/>
      <c r="N631" s="246"/>
      <c r="O631" s="92"/>
      <c r="P631" s="92"/>
      <c r="Q631" s="92"/>
      <c r="R631" s="92"/>
      <c r="S631" s="92"/>
      <c r="T631" s="93"/>
      <c r="U631" s="39"/>
      <c r="V631" s="39"/>
      <c r="W631" s="39"/>
      <c r="X631" s="39"/>
      <c r="Y631" s="39"/>
      <c r="Z631" s="39"/>
      <c r="AA631" s="39"/>
      <c r="AB631" s="39"/>
      <c r="AC631" s="39"/>
      <c r="AD631" s="39"/>
      <c r="AE631" s="39"/>
      <c r="AT631" s="18" t="s">
        <v>251</v>
      </c>
      <c r="AU631" s="18" t="s">
        <v>88</v>
      </c>
    </row>
    <row r="632" s="13" customFormat="1">
      <c r="A632" s="13"/>
      <c r="B632" s="249"/>
      <c r="C632" s="250"/>
      <c r="D632" s="242" t="s">
        <v>259</v>
      </c>
      <c r="E632" s="251" t="s">
        <v>1</v>
      </c>
      <c r="F632" s="252" t="s">
        <v>474</v>
      </c>
      <c r="G632" s="250"/>
      <c r="H632" s="253">
        <v>2035.5</v>
      </c>
      <c r="I632" s="254"/>
      <c r="J632" s="250"/>
      <c r="K632" s="250"/>
      <c r="L632" s="255"/>
      <c r="M632" s="256"/>
      <c r="N632" s="257"/>
      <c r="O632" s="257"/>
      <c r="P632" s="257"/>
      <c r="Q632" s="257"/>
      <c r="R632" s="257"/>
      <c r="S632" s="257"/>
      <c r="T632" s="258"/>
      <c r="U632" s="13"/>
      <c r="V632" s="13"/>
      <c r="W632" s="13"/>
      <c r="X632" s="13"/>
      <c r="Y632" s="13"/>
      <c r="Z632" s="13"/>
      <c r="AA632" s="13"/>
      <c r="AB632" s="13"/>
      <c r="AC632" s="13"/>
      <c r="AD632" s="13"/>
      <c r="AE632" s="13"/>
      <c r="AT632" s="259" t="s">
        <v>259</v>
      </c>
      <c r="AU632" s="259" t="s">
        <v>88</v>
      </c>
      <c r="AV632" s="13" t="s">
        <v>88</v>
      </c>
      <c r="AW632" s="13" t="s">
        <v>36</v>
      </c>
      <c r="AX632" s="13" t="s">
        <v>80</v>
      </c>
      <c r="AY632" s="259" t="s">
        <v>241</v>
      </c>
    </row>
    <row r="633" s="14" customFormat="1">
      <c r="A633" s="14"/>
      <c r="B633" s="260"/>
      <c r="C633" s="261"/>
      <c r="D633" s="242" t="s">
        <v>259</v>
      </c>
      <c r="E633" s="262" t="s">
        <v>1</v>
      </c>
      <c r="F633" s="263" t="s">
        <v>261</v>
      </c>
      <c r="G633" s="261"/>
      <c r="H633" s="264">
        <v>2035.5</v>
      </c>
      <c r="I633" s="265"/>
      <c r="J633" s="261"/>
      <c r="K633" s="261"/>
      <c r="L633" s="266"/>
      <c r="M633" s="267"/>
      <c r="N633" s="268"/>
      <c r="O633" s="268"/>
      <c r="P633" s="268"/>
      <c r="Q633" s="268"/>
      <c r="R633" s="268"/>
      <c r="S633" s="268"/>
      <c r="T633" s="269"/>
      <c r="U633" s="14"/>
      <c r="V633" s="14"/>
      <c r="W633" s="14"/>
      <c r="X633" s="14"/>
      <c r="Y633" s="14"/>
      <c r="Z633" s="14"/>
      <c r="AA633" s="14"/>
      <c r="AB633" s="14"/>
      <c r="AC633" s="14"/>
      <c r="AD633" s="14"/>
      <c r="AE633" s="14"/>
      <c r="AT633" s="270" t="s">
        <v>259</v>
      </c>
      <c r="AU633" s="270" t="s">
        <v>88</v>
      </c>
      <c r="AV633" s="14" t="s">
        <v>175</v>
      </c>
      <c r="AW633" s="14" t="s">
        <v>36</v>
      </c>
      <c r="AX633" s="14" t="s">
        <v>14</v>
      </c>
      <c r="AY633" s="270" t="s">
        <v>241</v>
      </c>
    </row>
    <row r="634" s="2" customFormat="1" ht="21.75" customHeight="1">
      <c r="A634" s="39"/>
      <c r="B634" s="40"/>
      <c r="C634" s="229" t="s">
        <v>1135</v>
      </c>
      <c r="D634" s="229" t="s">
        <v>243</v>
      </c>
      <c r="E634" s="230" t="s">
        <v>1136</v>
      </c>
      <c r="F634" s="231" t="s">
        <v>1137</v>
      </c>
      <c r="G634" s="232" t="s">
        <v>296</v>
      </c>
      <c r="H634" s="233">
        <v>2035.5</v>
      </c>
      <c r="I634" s="234"/>
      <c r="J634" s="235">
        <f>ROUND(I634*H634,2)</f>
        <v>0</v>
      </c>
      <c r="K634" s="231" t="s">
        <v>247</v>
      </c>
      <c r="L634" s="45"/>
      <c r="M634" s="236" t="s">
        <v>1</v>
      </c>
      <c r="N634" s="237" t="s">
        <v>45</v>
      </c>
      <c r="O634" s="92"/>
      <c r="P634" s="238">
        <f>O634*H634</f>
        <v>0</v>
      </c>
      <c r="Q634" s="238">
        <v>6.0000000000000002E-05</v>
      </c>
      <c r="R634" s="238">
        <f>Q634*H634</f>
        <v>0.12213</v>
      </c>
      <c r="S634" s="238">
        <v>0</v>
      </c>
      <c r="T634" s="239">
        <f>S634*H634</f>
        <v>0</v>
      </c>
      <c r="U634" s="39"/>
      <c r="V634" s="39"/>
      <c r="W634" s="39"/>
      <c r="X634" s="39"/>
      <c r="Y634" s="39"/>
      <c r="Z634" s="39"/>
      <c r="AA634" s="39"/>
      <c r="AB634" s="39"/>
      <c r="AC634" s="39"/>
      <c r="AD634" s="39"/>
      <c r="AE634" s="39"/>
      <c r="AR634" s="240" t="s">
        <v>175</v>
      </c>
      <c r="AT634" s="240" t="s">
        <v>243</v>
      </c>
      <c r="AU634" s="240" t="s">
        <v>88</v>
      </c>
      <c r="AY634" s="18" t="s">
        <v>241</v>
      </c>
      <c r="BE634" s="241">
        <f>IF(N634="základní",J634,0)</f>
        <v>0</v>
      </c>
      <c r="BF634" s="241">
        <f>IF(N634="snížená",J634,0)</f>
        <v>0</v>
      </c>
      <c r="BG634" s="241">
        <f>IF(N634="zákl. přenesená",J634,0)</f>
        <v>0</v>
      </c>
      <c r="BH634" s="241">
        <f>IF(N634="sníž. přenesená",J634,0)</f>
        <v>0</v>
      </c>
      <c r="BI634" s="241">
        <f>IF(N634="nulová",J634,0)</f>
        <v>0</v>
      </c>
      <c r="BJ634" s="18" t="s">
        <v>14</v>
      </c>
      <c r="BK634" s="241">
        <f>ROUND(I634*H634,2)</f>
        <v>0</v>
      </c>
      <c r="BL634" s="18" t="s">
        <v>175</v>
      </c>
      <c r="BM634" s="240" t="s">
        <v>1138</v>
      </c>
    </row>
    <row r="635" s="2" customFormat="1">
      <c r="A635" s="39"/>
      <c r="B635" s="40"/>
      <c r="C635" s="41"/>
      <c r="D635" s="242" t="s">
        <v>249</v>
      </c>
      <c r="E635" s="41"/>
      <c r="F635" s="243" t="s">
        <v>1139</v>
      </c>
      <c r="G635" s="41"/>
      <c r="H635" s="41"/>
      <c r="I635" s="244"/>
      <c r="J635" s="41"/>
      <c r="K635" s="41"/>
      <c r="L635" s="45"/>
      <c r="M635" s="245"/>
      <c r="N635" s="246"/>
      <c r="O635" s="92"/>
      <c r="P635" s="92"/>
      <c r="Q635" s="92"/>
      <c r="R635" s="92"/>
      <c r="S635" s="92"/>
      <c r="T635" s="93"/>
      <c r="U635" s="39"/>
      <c r="V635" s="39"/>
      <c r="W635" s="39"/>
      <c r="X635" s="39"/>
      <c r="Y635" s="39"/>
      <c r="Z635" s="39"/>
      <c r="AA635" s="39"/>
      <c r="AB635" s="39"/>
      <c r="AC635" s="39"/>
      <c r="AD635" s="39"/>
      <c r="AE635" s="39"/>
      <c r="AT635" s="18" t="s">
        <v>249</v>
      </c>
      <c r="AU635" s="18" t="s">
        <v>88</v>
      </c>
    </row>
    <row r="636" s="2" customFormat="1">
      <c r="A636" s="39"/>
      <c r="B636" s="40"/>
      <c r="C636" s="41"/>
      <c r="D636" s="247" t="s">
        <v>251</v>
      </c>
      <c r="E636" s="41"/>
      <c r="F636" s="248" t="s">
        <v>1140</v>
      </c>
      <c r="G636" s="41"/>
      <c r="H636" s="41"/>
      <c r="I636" s="244"/>
      <c r="J636" s="41"/>
      <c r="K636" s="41"/>
      <c r="L636" s="45"/>
      <c r="M636" s="245"/>
      <c r="N636" s="246"/>
      <c r="O636" s="92"/>
      <c r="P636" s="92"/>
      <c r="Q636" s="92"/>
      <c r="R636" s="92"/>
      <c r="S636" s="92"/>
      <c r="T636" s="93"/>
      <c r="U636" s="39"/>
      <c r="V636" s="39"/>
      <c r="W636" s="39"/>
      <c r="X636" s="39"/>
      <c r="Y636" s="39"/>
      <c r="Z636" s="39"/>
      <c r="AA636" s="39"/>
      <c r="AB636" s="39"/>
      <c r="AC636" s="39"/>
      <c r="AD636" s="39"/>
      <c r="AE636" s="39"/>
      <c r="AT636" s="18" t="s">
        <v>251</v>
      </c>
      <c r="AU636" s="18" t="s">
        <v>88</v>
      </c>
    </row>
    <row r="637" s="13" customFormat="1">
      <c r="A637" s="13"/>
      <c r="B637" s="249"/>
      <c r="C637" s="250"/>
      <c r="D637" s="242" t="s">
        <v>259</v>
      </c>
      <c r="E637" s="251" t="s">
        <v>1</v>
      </c>
      <c r="F637" s="252" t="s">
        <v>474</v>
      </c>
      <c r="G637" s="250"/>
      <c r="H637" s="253">
        <v>2035.5</v>
      </c>
      <c r="I637" s="254"/>
      <c r="J637" s="250"/>
      <c r="K637" s="250"/>
      <c r="L637" s="255"/>
      <c r="M637" s="256"/>
      <c r="N637" s="257"/>
      <c r="O637" s="257"/>
      <c r="P637" s="257"/>
      <c r="Q637" s="257"/>
      <c r="R637" s="257"/>
      <c r="S637" s="257"/>
      <c r="T637" s="258"/>
      <c r="U637" s="13"/>
      <c r="V637" s="13"/>
      <c r="W637" s="13"/>
      <c r="X637" s="13"/>
      <c r="Y637" s="13"/>
      <c r="Z637" s="13"/>
      <c r="AA637" s="13"/>
      <c r="AB637" s="13"/>
      <c r="AC637" s="13"/>
      <c r="AD637" s="13"/>
      <c r="AE637" s="13"/>
      <c r="AT637" s="259" t="s">
        <v>259</v>
      </c>
      <c r="AU637" s="259" t="s">
        <v>88</v>
      </c>
      <c r="AV637" s="13" t="s">
        <v>88</v>
      </c>
      <c r="AW637" s="13" t="s">
        <v>36</v>
      </c>
      <c r="AX637" s="13" t="s">
        <v>80</v>
      </c>
      <c r="AY637" s="259" t="s">
        <v>241</v>
      </c>
    </row>
    <row r="638" s="14" customFormat="1">
      <c r="A638" s="14"/>
      <c r="B638" s="260"/>
      <c r="C638" s="261"/>
      <c r="D638" s="242" t="s">
        <v>259</v>
      </c>
      <c r="E638" s="262" t="s">
        <v>1</v>
      </c>
      <c r="F638" s="263" t="s">
        <v>261</v>
      </c>
      <c r="G638" s="261"/>
      <c r="H638" s="264">
        <v>2035.5</v>
      </c>
      <c r="I638" s="265"/>
      <c r="J638" s="261"/>
      <c r="K638" s="261"/>
      <c r="L638" s="266"/>
      <c r="M638" s="267"/>
      <c r="N638" s="268"/>
      <c r="O638" s="268"/>
      <c r="P638" s="268"/>
      <c r="Q638" s="268"/>
      <c r="R638" s="268"/>
      <c r="S638" s="268"/>
      <c r="T638" s="269"/>
      <c r="U638" s="14"/>
      <c r="V638" s="14"/>
      <c r="W638" s="14"/>
      <c r="X638" s="14"/>
      <c r="Y638" s="14"/>
      <c r="Z638" s="14"/>
      <c r="AA638" s="14"/>
      <c r="AB638" s="14"/>
      <c r="AC638" s="14"/>
      <c r="AD638" s="14"/>
      <c r="AE638" s="14"/>
      <c r="AT638" s="270" t="s">
        <v>259</v>
      </c>
      <c r="AU638" s="270" t="s">
        <v>88</v>
      </c>
      <c r="AV638" s="14" t="s">
        <v>175</v>
      </c>
      <c r="AW638" s="14" t="s">
        <v>36</v>
      </c>
      <c r="AX638" s="14" t="s">
        <v>14</v>
      </c>
      <c r="AY638" s="270" t="s">
        <v>241</v>
      </c>
    </row>
    <row r="639" s="12" customFormat="1" ht="22.8" customHeight="1">
      <c r="A639" s="12"/>
      <c r="B639" s="213"/>
      <c r="C639" s="214"/>
      <c r="D639" s="215" t="s">
        <v>79</v>
      </c>
      <c r="E639" s="227" t="s">
        <v>281</v>
      </c>
      <c r="F639" s="227" t="s">
        <v>282</v>
      </c>
      <c r="G639" s="214"/>
      <c r="H639" s="214"/>
      <c r="I639" s="217"/>
      <c r="J639" s="228">
        <f>BK639</f>
        <v>0</v>
      </c>
      <c r="K639" s="214"/>
      <c r="L639" s="219"/>
      <c r="M639" s="220"/>
      <c r="N639" s="221"/>
      <c r="O639" s="221"/>
      <c r="P639" s="222">
        <f>SUM(P640:P646)</f>
        <v>0</v>
      </c>
      <c r="Q639" s="221"/>
      <c r="R639" s="222">
        <f>SUM(R640:R646)</f>
        <v>0.5089108</v>
      </c>
      <c r="S639" s="221"/>
      <c r="T639" s="223">
        <f>SUM(T640:T646)</f>
        <v>0</v>
      </c>
      <c r="U639" s="12"/>
      <c r="V639" s="12"/>
      <c r="W639" s="12"/>
      <c r="X639" s="12"/>
      <c r="Y639" s="12"/>
      <c r="Z639" s="12"/>
      <c r="AA639" s="12"/>
      <c r="AB639" s="12"/>
      <c r="AC639" s="12"/>
      <c r="AD639" s="12"/>
      <c r="AE639" s="12"/>
      <c r="AR639" s="224" t="s">
        <v>14</v>
      </c>
      <c r="AT639" s="225" t="s">
        <v>79</v>
      </c>
      <c r="AU639" s="225" t="s">
        <v>14</v>
      </c>
      <c r="AY639" s="224" t="s">
        <v>241</v>
      </c>
      <c r="BK639" s="226">
        <f>SUM(BK640:BK646)</f>
        <v>0</v>
      </c>
    </row>
    <row r="640" s="2" customFormat="1" ht="33" customHeight="1">
      <c r="A640" s="39"/>
      <c r="B640" s="40"/>
      <c r="C640" s="229" t="s">
        <v>1141</v>
      </c>
      <c r="D640" s="229" t="s">
        <v>243</v>
      </c>
      <c r="E640" s="230" t="s">
        <v>1142</v>
      </c>
      <c r="F640" s="231" t="s">
        <v>1143</v>
      </c>
      <c r="G640" s="232" t="s">
        <v>296</v>
      </c>
      <c r="H640" s="233">
        <v>834.27999999999997</v>
      </c>
      <c r="I640" s="234"/>
      <c r="J640" s="235">
        <f>ROUND(I640*H640,2)</f>
        <v>0</v>
      </c>
      <c r="K640" s="231" t="s">
        <v>247</v>
      </c>
      <c r="L640" s="45"/>
      <c r="M640" s="236" t="s">
        <v>1</v>
      </c>
      <c r="N640" s="237" t="s">
        <v>45</v>
      </c>
      <c r="O640" s="92"/>
      <c r="P640" s="238">
        <f>O640*H640</f>
        <v>0</v>
      </c>
      <c r="Q640" s="238">
        <v>0.00060999999999999997</v>
      </c>
      <c r="R640" s="238">
        <f>Q640*H640</f>
        <v>0.5089108</v>
      </c>
      <c r="S640" s="238">
        <v>0</v>
      </c>
      <c r="T640" s="239">
        <f>S640*H640</f>
        <v>0</v>
      </c>
      <c r="U640" s="39"/>
      <c r="V640" s="39"/>
      <c r="W640" s="39"/>
      <c r="X640" s="39"/>
      <c r="Y640" s="39"/>
      <c r="Z640" s="39"/>
      <c r="AA640" s="39"/>
      <c r="AB640" s="39"/>
      <c r="AC640" s="39"/>
      <c r="AD640" s="39"/>
      <c r="AE640" s="39"/>
      <c r="AR640" s="240" t="s">
        <v>175</v>
      </c>
      <c r="AT640" s="240" t="s">
        <v>243</v>
      </c>
      <c r="AU640" s="240" t="s">
        <v>88</v>
      </c>
      <c r="AY640" s="18" t="s">
        <v>241</v>
      </c>
      <c r="BE640" s="241">
        <f>IF(N640="základní",J640,0)</f>
        <v>0</v>
      </c>
      <c r="BF640" s="241">
        <f>IF(N640="snížená",J640,0)</f>
        <v>0</v>
      </c>
      <c r="BG640" s="241">
        <f>IF(N640="zákl. přenesená",J640,0)</f>
        <v>0</v>
      </c>
      <c r="BH640" s="241">
        <f>IF(N640="sníž. přenesená",J640,0)</f>
        <v>0</v>
      </c>
      <c r="BI640" s="241">
        <f>IF(N640="nulová",J640,0)</f>
        <v>0</v>
      </c>
      <c r="BJ640" s="18" t="s">
        <v>14</v>
      </c>
      <c r="BK640" s="241">
        <f>ROUND(I640*H640,2)</f>
        <v>0</v>
      </c>
      <c r="BL640" s="18" t="s">
        <v>175</v>
      </c>
      <c r="BM640" s="240" t="s">
        <v>1144</v>
      </c>
    </row>
    <row r="641" s="2" customFormat="1">
      <c r="A641" s="39"/>
      <c r="B641" s="40"/>
      <c r="C641" s="41"/>
      <c r="D641" s="242" t="s">
        <v>249</v>
      </c>
      <c r="E641" s="41"/>
      <c r="F641" s="243" t="s">
        <v>1145</v>
      </c>
      <c r="G641" s="41"/>
      <c r="H641" s="41"/>
      <c r="I641" s="244"/>
      <c r="J641" s="41"/>
      <c r="K641" s="41"/>
      <c r="L641" s="45"/>
      <c r="M641" s="245"/>
      <c r="N641" s="246"/>
      <c r="O641" s="92"/>
      <c r="P641" s="92"/>
      <c r="Q641" s="92"/>
      <c r="R641" s="92"/>
      <c r="S641" s="92"/>
      <c r="T641" s="93"/>
      <c r="U641" s="39"/>
      <c r="V641" s="39"/>
      <c r="W641" s="39"/>
      <c r="X641" s="39"/>
      <c r="Y641" s="39"/>
      <c r="Z641" s="39"/>
      <c r="AA641" s="39"/>
      <c r="AB641" s="39"/>
      <c r="AC641" s="39"/>
      <c r="AD641" s="39"/>
      <c r="AE641" s="39"/>
      <c r="AT641" s="18" t="s">
        <v>249</v>
      </c>
      <c r="AU641" s="18" t="s">
        <v>88</v>
      </c>
    </row>
    <row r="642" s="2" customFormat="1">
      <c r="A642" s="39"/>
      <c r="B642" s="40"/>
      <c r="C642" s="41"/>
      <c r="D642" s="247" t="s">
        <v>251</v>
      </c>
      <c r="E642" s="41"/>
      <c r="F642" s="248" t="s">
        <v>1146</v>
      </c>
      <c r="G642" s="41"/>
      <c r="H642" s="41"/>
      <c r="I642" s="244"/>
      <c r="J642" s="41"/>
      <c r="K642" s="41"/>
      <c r="L642" s="45"/>
      <c r="M642" s="245"/>
      <c r="N642" s="246"/>
      <c r="O642" s="92"/>
      <c r="P642" s="92"/>
      <c r="Q642" s="92"/>
      <c r="R642" s="92"/>
      <c r="S642" s="92"/>
      <c r="T642" s="93"/>
      <c r="U642" s="39"/>
      <c r="V642" s="39"/>
      <c r="W642" s="39"/>
      <c r="X642" s="39"/>
      <c r="Y642" s="39"/>
      <c r="Z642" s="39"/>
      <c r="AA642" s="39"/>
      <c r="AB642" s="39"/>
      <c r="AC642" s="39"/>
      <c r="AD642" s="39"/>
      <c r="AE642" s="39"/>
      <c r="AT642" s="18" t="s">
        <v>251</v>
      </c>
      <c r="AU642" s="18" t="s">
        <v>88</v>
      </c>
    </row>
    <row r="643" s="15" customFormat="1">
      <c r="A643" s="15"/>
      <c r="B643" s="271"/>
      <c r="C643" s="272"/>
      <c r="D643" s="242" t="s">
        <v>259</v>
      </c>
      <c r="E643" s="273" t="s">
        <v>1</v>
      </c>
      <c r="F643" s="274" t="s">
        <v>1147</v>
      </c>
      <c r="G643" s="272"/>
      <c r="H643" s="273" t="s">
        <v>1</v>
      </c>
      <c r="I643" s="275"/>
      <c r="J643" s="272"/>
      <c r="K643" s="272"/>
      <c r="L643" s="276"/>
      <c r="M643" s="277"/>
      <c r="N643" s="278"/>
      <c r="O643" s="278"/>
      <c r="P643" s="278"/>
      <c r="Q643" s="278"/>
      <c r="R643" s="278"/>
      <c r="S643" s="278"/>
      <c r="T643" s="279"/>
      <c r="U643" s="15"/>
      <c r="V643" s="15"/>
      <c r="W643" s="15"/>
      <c r="X643" s="15"/>
      <c r="Y643" s="15"/>
      <c r="Z643" s="15"/>
      <c r="AA643" s="15"/>
      <c r="AB643" s="15"/>
      <c r="AC643" s="15"/>
      <c r="AD643" s="15"/>
      <c r="AE643" s="15"/>
      <c r="AT643" s="280" t="s">
        <v>259</v>
      </c>
      <c r="AU643" s="280" t="s">
        <v>88</v>
      </c>
      <c r="AV643" s="15" t="s">
        <v>14</v>
      </c>
      <c r="AW643" s="15" t="s">
        <v>36</v>
      </c>
      <c r="AX643" s="15" t="s">
        <v>80</v>
      </c>
      <c r="AY643" s="280" t="s">
        <v>241</v>
      </c>
    </row>
    <row r="644" s="13" customFormat="1">
      <c r="A644" s="13"/>
      <c r="B644" s="249"/>
      <c r="C644" s="250"/>
      <c r="D644" s="242" t="s">
        <v>259</v>
      </c>
      <c r="E644" s="251" t="s">
        <v>1</v>
      </c>
      <c r="F644" s="252" t="s">
        <v>1148</v>
      </c>
      <c r="G644" s="250"/>
      <c r="H644" s="253">
        <v>831.67999999999995</v>
      </c>
      <c r="I644" s="254"/>
      <c r="J644" s="250"/>
      <c r="K644" s="250"/>
      <c r="L644" s="255"/>
      <c r="M644" s="256"/>
      <c r="N644" s="257"/>
      <c r="O644" s="257"/>
      <c r="P644" s="257"/>
      <c r="Q644" s="257"/>
      <c r="R644" s="257"/>
      <c r="S644" s="257"/>
      <c r="T644" s="258"/>
      <c r="U644" s="13"/>
      <c r="V644" s="13"/>
      <c r="W644" s="13"/>
      <c r="X644" s="13"/>
      <c r="Y644" s="13"/>
      <c r="Z644" s="13"/>
      <c r="AA644" s="13"/>
      <c r="AB644" s="13"/>
      <c r="AC644" s="13"/>
      <c r="AD644" s="13"/>
      <c r="AE644" s="13"/>
      <c r="AT644" s="259" t="s">
        <v>259</v>
      </c>
      <c r="AU644" s="259" t="s">
        <v>88</v>
      </c>
      <c r="AV644" s="13" t="s">
        <v>88</v>
      </c>
      <c r="AW644" s="13" t="s">
        <v>36</v>
      </c>
      <c r="AX644" s="13" t="s">
        <v>80</v>
      </c>
      <c r="AY644" s="259" t="s">
        <v>241</v>
      </c>
    </row>
    <row r="645" s="13" customFormat="1">
      <c r="A645" s="13"/>
      <c r="B645" s="249"/>
      <c r="C645" s="250"/>
      <c r="D645" s="242" t="s">
        <v>259</v>
      </c>
      <c r="E645" s="251" t="s">
        <v>1</v>
      </c>
      <c r="F645" s="252" t="s">
        <v>1149</v>
      </c>
      <c r="G645" s="250"/>
      <c r="H645" s="253">
        <v>2.6000000000000001</v>
      </c>
      <c r="I645" s="254"/>
      <c r="J645" s="250"/>
      <c r="K645" s="250"/>
      <c r="L645" s="255"/>
      <c r="M645" s="256"/>
      <c r="N645" s="257"/>
      <c r="O645" s="257"/>
      <c r="P645" s="257"/>
      <c r="Q645" s="257"/>
      <c r="R645" s="257"/>
      <c r="S645" s="257"/>
      <c r="T645" s="258"/>
      <c r="U645" s="13"/>
      <c r="V645" s="13"/>
      <c r="W645" s="13"/>
      <c r="X645" s="13"/>
      <c r="Y645" s="13"/>
      <c r="Z645" s="13"/>
      <c r="AA645" s="13"/>
      <c r="AB645" s="13"/>
      <c r="AC645" s="13"/>
      <c r="AD645" s="13"/>
      <c r="AE645" s="13"/>
      <c r="AT645" s="259" t="s">
        <v>259</v>
      </c>
      <c r="AU645" s="259" t="s">
        <v>88</v>
      </c>
      <c r="AV645" s="13" t="s">
        <v>88</v>
      </c>
      <c r="AW645" s="13" t="s">
        <v>36</v>
      </c>
      <c r="AX645" s="13" t="s">
        <v>80</v>
      </c>
      <c r="AY645" s="259" t="s">
        <v>241</v>
      </c>
    </row>
    <row r="646" s="14" customFormat="1">
      <c r="A646" s="14"/>
      <c r="B646" s="260"/>
      <c r="C646" s="261"/>
      <c r="D646" s="242" t="s">
        <v>259</v>
      </c>
      <c r="E646" s="262" t="s">
        <v>1</v>
      </c>
      <c r="F646" s="263" t="s">
        <v>261</v>
      </c>
      <c r="G646" s="261"/>
      <c r="H646" s="264">
        <v>834.27999999999997</v>
      </c>
      <c r="I646" s="265"/>
      <c r="J646" s="261"/>
      <c r="K646" s="261"/>
      <c r="L646" s="266"/>
      <c r="M646" s="267"/>
      <c r="N646" s="268"/>
      <c r="O646" s="268"/>
      <c r="P646" s="268"/>
      <c r="Q646" s="268"/>
      <c r="R646" s="268"/>
      <c r="S646" s="268"/>
      <c r="T646" s="269"/>
      <c r="U646" s="14"/>
      <c r="V646" s="14"/>
      <c r="W646" s="14"/>
      <c r="X646" s="14"/>
      <c r="Y646" s="14"/>
      <c r="Z646" s="14"/>
      <c r="AA646" s="14"/>
      <c r="AB646" s="14"/>
      <c r="AC646" s="14"/>
      <c r="AD646" s="14"/>
      <c r="AE646" s="14"/>
      <c r="AT646" s="270" t="s">
        <v>259</v>
      </c>
      <c r="AU646" s="270" t="s">
        <v>88</v>
      </c>
      <c r="AV646" s="14" t="s">
        <v>175</v>
      </c>
      <c r="AW646" s="14" t="s">
        <v>36</v>
      </c>
      <c r="AX646" s="14" t="s">
        <v>14</v>
      </c>
      <c r="AY646" s="270" t="s">
        <v>241</v>
      </c>
    </row>
    <row r="647" s="12" customFormat="1" ht="22.8" customHeight="1">
      <c r="A647" s="12"/>
      <c r="B647" s="213"/>
      <c r="C647" s="214"/>
      <c r="D647" s="215" t="s">
        <v>79</v>
      </c>
      <c r="E647" s="227" t="s">
        <v>1150</v>
      </c>
      <c r="F647" s="227" t="s">
        <v>1151</v>
      </c>
      <c r="G647" s="214"/>
      <c r="H647" s="214"/>
      <c r="I647" s="217"/>
      <c r="J647" s="228">
        <f>BK647</f>
        <v>0</v>
      </c>
      <c r="K647" s="214"/>
      <c r="L647" s="219"/>
      <c r="M647" s="220"/>
      <c r="N647" s="221"/>
      <c r="O647" s="221"/>
      <c r="P647" s="222">
        <f>SUM(P648:P675)</f>
        <v>0</v>
      </c>
      <c r="Q647" s="221"/>
      <c r="R647" s="222">
        <f>SUM(R648:R675)</f>
        <v>0</v>
      </c>
      <c r="S647" s="221"/>
      <c r="T647" s="223">
        <f>SUM(T648:T675)</f>
        <v>0</v>
      </c>
      <c r="U647" s="12"/>
      <c r="V647" s="12"/>
      <c r="W647" s="12"/>
      <c r="X647" s="12"/>
      <c r="Y647" s="12"/>
      <c r="Z647" s="12"/>
      <c r="AA647" s="12"/>
      <c r="AB647" s="12"/>
      <c r="AC647" s="12"/>
      <c r="AD647" s="12"/>
      <c r="AE647" s="12"/>
      <c r="AR647" s="224" t="s">
        <v>14</v>
      </c>
      <c r="AT647" s="225" t="s">
        <v>79</v>
      </c>
      <c r="AU647" s="225" t="s">
        <v>14</v>
      </c>
      <c r="AY647" s="224" t="s">
        <v>241</v>
      </c>
      <c r="BK647" s="226">
        <f>SUM(BK648:BK675)</f>
        <v>0</v>
      </c>
    </row>
    <row r="648" s="2" customFormat="1" ht="33" customHeight="1">
      <c r="A648" s="39"/>
      <c r="B648" s="40"/>
      <c r="C648" s="229" t="s">
        <v>1152</v>
      </c>
      <c r="D648" s="229" t="s">
        <v>243</v>
      </c>
      <c r="E648" s="230" t="s">
        <v>1153</v>
      </c>
      <c r="F648" s="231" t="s">
        <v>1154</v>
      </c>
      <c r="G648" s="232" t="s">
        <v>487</v>
      </c>
      <c r="H648" s="233">
        <v>522.97900000000004</v>
      </c>
      <c r="I648" s="234"/>
      <c r="J648" s="235">
        <f>ROUND(I648*H648,2)</f>
        <v>0</v>
      </c>
      <c r="K648" s="231" t="s">
        <v>247</v>
      </c>
      <c r="L648" s="45"/>
      <c r="M648" s="236" t="s">
        <v>1</v>
      </c>
      <c r="N648" s="237" t="s">
        <v>45</v>
      </c>
      <c r="O648" s="92"/>
      <c r="P648" s="238">
        <f>O648*H648</f>
        <v>0</v>
      </c>
      <c r="Q648" s="238">
        <v>0</v>
      </c>
      <c r="R648" s="238">
        <f>Q648*H648</f>
        <v>0</v>
      </c>
      <c r="S648" s="238">
        <v>0</v>
      </c>
      <c r="T648" s="239">
        <f>S648*H648</f>
        <v>0</v>
      </c>
      <c r="U648" s="39"/>
      <c r="V648" s="39"/>
      <c r="W648" s="39"/>
      <c r="X648" s="39"/>
      <c r="Y648" s="39"/>
      <c r="Z648" s="39"/>
      <c r="AA648" s="39"/>
      <c r="AB648" s="39"/>
      <c r="AC648" s="39"/>
      <c r="AD648" s="39"/>
      <c r="AE648" s="39"/>
      <c r="AR648" s="240" t="s">
        <v>175</v>
      </c>
      <c r="AT648" s="240" t="s">
        <v>243</v>
      </c>
      <c r="AU648" s="240" t="s">
        <v>88</v>
      </c>
      <c r="AY648" s="18" t="s">
        <v>241</v>
      </c>
      <c r="BE648" s="241">
        <f>IF(N648="základní",J648,0)</f>
        <v>0</v>
      </c>
      <c r="BF648" s="241">
        <f>IF(N648="snížená",J648,0)</f>
        <v>0</v>
      </c>
      <c r="BG648" s="241">
        <f>IF(N648="zákl. přenesená",J648,0)</f>
        <v>0</v>
      </c>
      <c r="BH648" s="241">
        <f>IF(N648="sníž. přenesená",J648,0)</f>
        <v>0</v>
      </c>
      <c r="BI648" s="241">
        <f>IF(N648="nulová",J648,0)</f>
        <v>0</v>
      </c>
      <c r="BJ648" s="18" t="s">
        <v>14</v>
      </c>
      <c r="BK648" s="241">
        <f>ROUND(I648*H648,2)</f>
        <v>0</v>
      </c>
      <c r="BL648" s="18" t="s">
        <v>175</v>
      </c>
      <c r="BM648" s="240" t="s">
        <v>1155</v>
      </c>
    </row>
    <row r="649" s="2" customFormat="1">
      <c r="A649" s="39"/>
      <c r="B649" s="40"/>
      <c r="C649" s="41"/>
      <c r="D649" s="242" t="s">
        <v>249</v>
      </c>
      <c r="E649" s="41"/>
      <c r="F649" s="243" t="s">
        <v>1156</v>
      </c>
      <c r="G649" s="41"/>
      <c r="H649" s="41"/>
      <c r="I649" s="244"/>
      <c r="J649" s="41"/>
      <c r="K649" s="41"/>
      <c r="L649" s="45"/>
      <c r="M649" s="245"/>
      <c r="N649" s="246"/>
      <c r="O649" s="92"/>
      <c r="P649" s="92"/>
      <c r="Q649" s="92"/>
      <c r="R649" s="92"/>
      <c r="S649" s="92"/>
      <c r="T649" s="93"/>
      <c r="U649" s="39"/>
      <c r="V649" s="39"/>
      <c r="W649" s="39"/>
      <c r="X649" s="39"/>
      <c r="Y649" s="39"/>
      <c r="Z649" s="39"/>
      <c r="AA649" s="39"/>
      <c r="AB649" s="39"/>
      <c r="AC649" s="39"/>
      <c r="AD649" s="39"/>
      <c r="AE649" s="39"/>
      <c r="AT649" s="18" t="s">
        <v>249</v>
      </c>
      <c r="AU649" s="18" t="s">
        <v>88</v>
      </c>
    </row>
    <row r="650" s="2" customFormat="1">
      <c r="A650" s="39"/>
      <c r="B650" s="40"/>
      <c r="C650" s="41"/>
      <c r="D650" s="247" t="s">
        <v>251</v>
      </c>
      <c r="E650" s="41"/>
      <c r="F650" s="248" t="s">
        <v>1157</v>
      </c>
      <c r="G650" s="41"/>
      <c r="H650" s="41"/>
      <c r="I650" s="244"/>
      <c r="J650" s="41"/>
      <c r="K650" s="41"/>
      <c r="L650" s="45"/>
      <c r="M650" s="245"/>
      <c r="N650" s="246"/>
      <c r="O650" s="92"/>
      <c r="P650" s="92"/>
      <c r="Q650" s="92"/>
      <c r="R650" s="92"/>
      <c r="S650" s="92"/>
      <c r="T650" s="93"/>
      <c r="U650" s="39"/>
      <c r="V650" s="39"/>
      <c r="W650" s="39"/>
      <c r="X650" s="39"/>
      <c r="Y650" s="39"/>
      <c r="Z650" s="39"/>
      <c r="AA650" s="39"/>
      <c r="AB650" s="39"/>
      <c r="AC650" s="39"/>
      <c r="AD650" s="39"/>
      <c r="AE650" s="39"/>
      <c r="AT650" s="18" t="s">
        <v>251</v>
      </c>
      <c r="AU650" s="18" t="s">
        <v>88</v>
      </c>
    </row>
    <row r="651" s="13" customFormat="1">
      <c r="A651" s="13"/>
      <c r="B651" s="249"/>
      <c r="C651" s="250"/>
      <c r="D651" s="242" t="s">
        <v>259</v>
      </c>
      <c r="E651" s="251" t="s">
        <v>1</v>
      </c>
      <c r="F651" s="252" t="s">
        <v>485</v>
      </c>
      <c r="G651" s="250"/>
      <c r="H651" s="253">
        <v>522.97900000000004</v>
      </c>
      <c r="I651" s="254"/>
      <c r="J651" s="250"/>
      <c r="K651" s="250"/>
      <c r="L651" s="255"/>
      <c r="M651" s="256"/>
      <c r="N651" s="257"/>
      <c r="O651" s="257"/>
      <c r="P651" s="257"/>
      <c r="Q651" s="257"/>
      <c r="R651" s="257"/>
      <c r="S651" s="257"/>
      <c r="T651" s="258"/>
      <c r="U651" s="13"/>
      <c r="V651" s="13"/>
      <c r="W651" s="13"/>
      <c r="X651" s="13"/>
      <c r="Y651" s="13"/>
      <c r="Z651" s="13"/>
      <c r="AA651" s="13"/>
      <c r="AB651" s="13"/>
      <c r="AC651" s="13"/>
      <c r="AD651" s="13"/>
      <c r="AE651" s="13"/>
      <c r="AT651" s="259" t="s">
        <v>259</v>
      </c>
      <c r="AU651" s="259" t="s">
        <v>88</v>
      </c>
      <c r="AV651" s="13" t="s">
        <v>88</v>
      </c>
      <c r="AW651" s="13" t="s">
        <v>36</v>
      </c>
      <c r="AX651" s="13" t="s">
        <v>80</v>
      </c>
      <c r="AY651" s="259" t="s">
        <v>241</v>
      </c>
    </row>
    <row r="652" s="14" customFormat="1">
      <c r="A652" s="14"/>
      <c r="B652" s="260"/>
      <c r="C652" s="261"/>
      <c r="D652" s="242" t="s">
        <v>259</v>
      </c>
      <c r="E652" s="262" t="s">
        <v>1</v>
      </c>
      <c r="F652" s="263" t="s">
        <v>261</v>
      </c>
      <c r="G652" s="261"/>
      <c r="H652" s="264">
        <v>522.97900000000004</v>
      </c>
      <c r="I652" s="265"/>
      <c r="J652" s="261"/>
      <c r="K652" s="261"/>
      <c r="L652" s="266"/>
      <c r="M652" s="267"/>
      <c r="N652" s="268"/>
      <c r="O652" s="268"/>
      <c r="P652" s="268"/>
      <c r="Q652" s="268"/>
      <c r="R652" s="268"/>
      <c r="S652" s="268"/>
      <c r="T652" s="269"/>
      <c r="U652" s="14"/>
      <c r="V652" s="14"/>
      <c r="W652" s="14"/>
      <c r="X652" s="14"/>
      <c r="Y652" s="14"/>
      <c r="Z652" s="14"/>
      <c r="AA652" s="14"/>
      <c r="AB652" s="14"/>
      <c r="AC652" s="14"/>
      <c r="AD652" s="14"/>
      <c r="AE652" s="14"/>
      <c r="AT652" s="270" t="s">
        <v>259</v>
      </c>
      <c r="AU652" s="270" t="s">
        <v>88</v>
      </c>
      <c r="AV652" s="14" t="s">
        <v>175</v>
      </c>
      <c r="AW652" s="14" t="s">
        <v>36</v>
      </c>
      <c r="AX652" s="14" t="s">
        <v>14</v>
      </c>
      <c r="AY652" s="270" t="s">
        <v>241</v>
      </c>
    </row>
    <row r="653" s="2" customFormat="1" ht="21.75" customHeight="1">
      <c r="A653" s="39"/>
      <c r="B653" s="40"/>
      <c r="C653" s="229" t="s">
        <v>1158</v>
      </c>
      <c r="D653" s="229" t="s">
        <v>243</v>
      </c>
      <c r="E653" s="230" t="s">
        <v>1159</v>
      </c>
      <c r="F653" s="231" t="s">
        <v>1160</v>
      </c>
      <c r="G653" s="232" t="s">
        <v>487</v>
      </c>
      <c r="H653" s="233">
        <v>11505.538000000001</v>
      </c>
      <c r="I653" s="234"/>
      <c r="J653" s="235">
        <f>ROUND(I653*H653,2)</f>
        <v>0</v>
      </c>
      <c r="K653" s="231" t="s">
        <v>247</v>
      </c>
      <c r="L653" s="45"/>
      <c r="M653" s="236" t="s">
        <v>1</v>
      </c>
      <c r="N653" s="237" t="s">
        <v>45</v>
      </c>
      <c r="O653" s="92"/>
      <c r="P653" s="238">
        <f>O653*H653</f>
        <v>0</v>
      </c>
      <c r="Q653" s="238">
        <v>0</v>
      </c>
      <c r="R653" s="238">
        <f>Q653*H653</f>
        <v>0</v>
      </c>
      <c r="S653" s="238">
        <v>0</v>
      </c>
      <c r="T653" s="239">
        <f>S653*H653</f>
        <v>0</v>
      </c>
      <c r="U653" s="39"/>
      <c r="V653" s="39"/>
      <c r="W653" s="39"/>
      <c r="X653" s="39"/>
      <c r="Y653" s="39"/>
      <c r="Z653" s="39"/>
      <c r="AA653" s="39"/>
      <c r="AB653" s="39"/>
      <c r="AC653" s="39"/>
      <c r="AD653" s="39"/>
      <c r="AE653" s="39"/>
      <c r="AR653" s="240" t="s">
        <v>175</v>
      </c>
      <c r="AT653" s="240" t="s">
        <v>243</v>
      </c>
      <c r="AU653" s="240" t="s">
        <v>88</v>
      </c>
      <c r="AY653" s="18" t="s">
        <v>241</v>
      </c>
      <c r="BE653" s="241">
        <f>IF(N653="základní",J653,0)</f>
        <v>0</v>
      </c>
      <c r="BF653" s="241">
        <f>IF(N653="snížená",J653,0)</f>
        <v>0</v>
      </c>
      <c r="BG653" s="241">
        <f>IF(N653="zákl. přenesená",J653,0)</f>
        <v>0</v>
      </c>
      <c r="BH653" s="241">
        <f>IF(N653="sníž. přenesená",J653,0)</f>
        <v>0</v>
      </c>
      <c r="BI653" s="241">
        <f>IF(N653="nulová",J653,0)</f>
        <v>0</v>
      </c>
      <c r="BJ653" s="18" t="s">
        <v>14</v>
      </c>
      <c r="BK653" s="241">
        <f>ROUND(I653*H653,2)</f>
        <v>0</v>
      </c>
      <c r="BL653" s="18" t="s">
        <v>175</v>
      </c>
      <c r="BM653" s="240" t="s">
        <v>1161</v>
      </c>
    </row>
    <row r="654" s="2" customFormat="1">
      <c r="A654" s="39"/>
      <c r="B654" s="40"/>
      <c r="C654" s="41"/>
      <c r="D654" s="242" t="s">
        <v>249</v>
      </c>
      <c r="E654" s="41"/>
      <c r="F654" s="243" t="s">
        <v>1162</v>
      </c>
      <c r="G654" s="41"/>
      <c r="H654" s="41"/>
      <c r="I654" s="244"/>
      <c r="J654" s="41"/>
      <c r="K654" s="41"/>
      <c r="L654" s="45"/>
      <c r="M654" s="245"/>
      <c r="N654" s="246"/>
      <c r="O654" s="92"/>
      <c r="P654" s="92"/>
      <c r="Q654" s="92"/>
      <c r="R654" s="92"/>
      <c r="S654" s="92"/>
      <c r="T654" s="93"/>
      <c r="U654" s="39"/>
      <c r="V654" s="39"/>
      <c r="W654" s="39"/>
      <c r="X654" s="39"/>
      <c r="Y654" s="39"/>
      <c r="Z654" s="39"/>
      <c r="AA654" s="39"/>
      <c r="AB654" s="39"/>
      <c r="AC654" s="39"/>
      <c r="AD654" s="39"/>
      <c r="AE654" s="39"/>
      <c r="AT654" s="18" t="s">
        <v>249</v>
      </c>
      <c r="AU654" s="18" t="s">
        <v>88</v>
      </c>
    </row>
    <row r="655" s="2" customFormat="1">
      <c r="A655" s="39"/>
      <c r="B655" s="40"/>
      <c r="C655" s="41"/>
      <c r="D655" s="247" t="s">
        <v>251</v>
      </c>
      <c r="E655" s="41"/>
      <c r="F655" s="248" t="s">
        <v>1163</v>
      </c>
      <c r="G655" s="41"/>
      <c r="H655" s="41"/>
      <c r="I655" s="244"/>
      <c r="J655" s="41"/>
      <c r="K655" s="41"/>
      <c r="L655" s="45"/>
      <c r="M655" s="245"/>
      <c r="N655" s="246"/>
      <c r="O655" s="92"/>
      <c r="P655" s="92"/>
      <c r="Q655" s="92"/>
      <c r="R655" s="92"/>
      <c r="S655" s="92"/>
      <c r="T655" s="93"/>
      <c r="U655" s="39"/>
      <c r="V655" s="39"/>
      <c r="W655" s="39"/>
      <c r="X655" s="39"/>
      <c r="Y655" s="39"/>
      <c r="Z655" s="39"/>
      <c r="AA655" s="39"/>
      <c r="AB655" s="39"/>
      <c r="AC655" s="39"/>
      <c r="AD655" s="39"/>
      <c r="AE655" s="39"/>
      <c r="AT655" s="18" t="s">
        <v>251</v>
      </c>
      <c r="AU655" s="18" t="s">
        <v>88</v>
      </c>
    </row>
    <row r="656" s="15" customFormat="1">
      <c r="A656" s="15"/>
      <c r="B656" s="271"/>
      <c r="C656" s="272"/>
      <c r="D656" s="242" t="s">
        <v>259</v>
      </c>
      <c r="E656" s="273" t="s">
        <v>1</v>
      </c>
      <c r="F656" s="274" t="s">
        <v>703</v>
      </c>
      <c r="G656" s="272"/>
      <c r="H656" s="273" t="s">
        <v>1</v>
      </c>
      <c r="I656" s="275"/>
      <c r="J656" s="272"/>
      <c r="K656" s="272"/>
      <c r="L656" s="276"/>
      <c r="M656" s="277"/>
      <c r="N656" s="278"/>
      <c r="O656" s="278"/>
      <c r="P656" s="278"/>
      <c r="Q656" s="278"/>
      <c r="R656" s="278"/>
      <c r="S656" s="278"/>
      <c r="T656" s="279"/>
      <c r="U656" s="15"/>
      <c r="V656" s="15"/>
      <c r="W656" s="15"/>
      <c r="X656" s="15"/>
      <c r="Y656" s="15"/>
      <c r="Z656" s="15"/>
      <c r="AA656" s="15"/>
      <c r="AB656" s="15"/>
      <c r="AC656" s="15"/>
      <c r="AD656" s="15"/>
      <c r="AE656" s="15"/>
      <c r="AT656" s="280" t="s">
        <v>259</v>
      </c>
      <c r="AU656" s="280" t="s">
        <v>88</v>
      </c>
      <c r="AV656" s="15" t="s">
        <v>14</v>
      </c>
      <c r="AW656" s="15" t="s">
        <v>36</v>
      </c>
      <c r="AX656" s="15" t="s">
        <v>80</v>
      </c>
      <c r="AY656" s="280" t="s">
        <v>241</v>
      </c>
    </row>
    <row r="657" s="13" customFormat="1">
      <c r="A657" s="13"/>
      <c r="B657" s="249"/>
      <c r="C657" s="250"/>
      <c r="D657" s="242" t="s">
        <v>259</v>
      </c>
      <c r="E657" s="251" t="s">
        <v>1</v>
      </c>
      <c r="F657" s="252" t="s">
        <v>1164</v>
      </c>
      <c r="G657" s="250"/>
      <c r="H657" s="253">
        <v>11505.538000000001</v>
      </c>
      <c r="I657" s="254"/>
      <c r="J657" s="250"/>
      <c r="K657" s="250"/>
      <c r="L657" s="255"/>
      <c r="M657" s="256"/>
      <c r="N657" s="257"/>
      <c r="O657" s="257"/>
      <c r="P657" s="257"/>
      <c r="Q657" s="257"/>
      <c r="R657" s="257"/>
      <c r="S657" s="257"/>
      <c r="T657" s="258"/>
      <c r="U657" s="13"/>
      <c r="V657" s="13"/>
      <c r="W657" s="13"/>
      <c r="X657" s="13"/>
      <c r="Y657" s="13"/>
      <c r="Z657" s="13"/>
      <c r="AA657" s="13"/>
      <c r="AB657" s="13"/>
      <c r="AC657" s="13"/>
      <c r="AD657" s="13"/>
      <c r="AE657" s="13"/>
      <c r="AT657" s="259" t="s">
        <v>259</v>
      </c>
      <c r="AU657" s="259" t="s">
        <v>88</v>
      </c>
      <c r="AV657" s="13" t="s">
        <v>88</v>
      </c>
      <c r="AW657" s="13" t="s">
        <v>36</v>
      </c>
      <c r="AX657" s="13" t="s">
        <v>80</v>
      </c>
      <c r="AY657" s="259" t="s">
        <v>241</v>
      </c>
    </row>
    <row r="658" s="14" customFormat="1">
      <c r="A658" s="14"/>
      <c r="B658" s="260"/>
      <c r="C658" s="261"/>
      <c r="D658" s="242" t="s">
        <v>259</v>
      </c>
      <c r="E658" s="262" t="s">
        <v>1</v>
      </c>
      <c r="F658" s="263" t="s">
        <v>261</v>
      </c>
      <c r="G658" s="261"/>
      <c r="H658" s="264">
        <v>11505.538000000001</v>
      </c>
      <c r="I658" s="265"/>
      <c r="J658" s="261"/>
      <c r="K658" s="261"/>
      <c r="L658" s="266"/>
      <c r="M658" s="267"/>
      <c r="N658" s="268"/>
      <c r="O658" s="268"/>
      <c r="P658" s="268"/>
      <c r="Q658" s="268"/>
      <c r="R658" s="268"/>
      <c r="S658" s="268"/>
      <c r="T658" s="269"/>
      <c r="U658" s="14"/>
      <c r="V658" s="14"/>
      <c r="W658" s="14"/>
      <c r="X658" s="14"/>
      <c r="Y658" s="14"/>
      <c r="Z658" s="14"/>
      <c r="AA658" s="14"/>
      <c r="AB658" s="14"/>
      <c r="AC658" s="14"/>
      <c r="AD658" s="14"/>
      <c r="AE658" s="14"/>
      <c r="AT658" s="270" t="s">
        <v>259</v>
      </c>
      <c r="AU658" s="270" t="s">
        <v>88</v>
      </c>
      <c r="AV658" s="14" t="s">
        <v>175</v>
      </c>
      <c r="AW658" s="14" t="s">
        <v>36</v>
      </c>
      <c r="AX658" s="14" t="s">
        <v>14</v>
      </c>
      <c r="AY658" s="270" t="s">
        <v>241</v>
      </c>
    </row>
    <row r="659" s="2" customFormat="1" ht="44.25" customHeight="1">
      <c r="A659" s="39"/>
      <c r="B659" s="40"/>
      <c r="C659" s="229" t="s">
        <v>1165</v>
      </c>
      <c r="D659" s="229" t="s">
        <v>243</v>
      </c>
      <c r="E659" s="230" t="s">
        <v>1166</v>
      </c>
      <c r="F659" s="231" t="s">
        <v>1167</v>
      </c>
      <c r="G659" s="232" t="s">
        <v>487</v>
      </c>
      <c r="H659" s="233">
        <v>1.1519999999999999</v>
      </c>
      <c r="I659" s="234"/>
      <c r="J659" s="235">
        <f>ROUND(I659*H659,2)</f>
        <v>0</v>
      </c>
      <c r="K659" s="231" t="s">
        <v>247</v>
      </c>
      <c r="L659" s="45"/>
      <c r="M659" s="236" t="s">
        <v>1</v>
      </c>
      <c r="N659" s="237" t="s">
        <v>45</v>
      </c>
      <c r="O659" s="92"/>
      <c r="P659" s="238">
        <f>O659*H659</f>
        <v>0</v>
      </c>
      <c r="Q659" s="238">
        <v>0</v>
      </c>
      <c r="R659" s="238">
        <f>Q659*H659</f>
        <v>0</v>
      </c>
      <c r="S659" s="238">
        <v>0</v>
      </c>
      <c r="T659" s="239">
        <f>S659*H659</f>
        <v>0</v>
      </c>
      <c r="U659" s="39"/>
      <c r="V659" s="39"/>
      <c r="W659" s="39"/>
      <c r="X659" s="39"/>
      <c r="Y659" s="39"/>
      <c r="Z659" s="39"/>
      <c r="AA659" s="39"/>
      <c r="AB659" s="39"/>
      <c r="AC659" s="39"/>
      <c r="AD659" s="39"/>
      <c r="AE659" s="39"/>
      <c r="AR659" s="240" t="s">
        <v>175</v>
      </c>
      <c r="AT659" s="240" t="s">
        <v>243</v>
      </c>
      <c r="AU659" s="240" t="s">
        <v>88</v>
      </c>
      <c r="AY659" s="18" t="s">
        <v>241</v>
      </c>
      <c r="BE659" s="241">
        <f>IF(N659="základní",J659,0)</f>
        <v>0</v>
      </c>
      <c r="BF659" s="241">
        <f>IF(N659="snížená",J659,0)</f>
        <v>0</v>
      </c>
      <c r="BG659" s="241">
        <f>IF(N659="zákl. přenesená",J659,0)</f>
        <v>0</v>
      </c>
      <c r="BH659" s="241">
        <f>IF(N659="sníž. přenesená",J659,0)</f>
        <v>0</v>
      </c>
      <c r="BI659" s="241">
        <f>IF(N659="nulová",J659,0)</f>
        <v>0</v>
      </c>
      <c r="BJ659" s="18" t="s">
        <v>14</v>
      </c>
      <c r="BK659" s="241">
        <f>ROUND(I659*H659,2)</f>
        <v>0</v>
      </c>
      <c r="BL659" s="18" t="s">
        <v>175</v>
      </c>
      <c r="BM659" s="240" t="s">
        <v>1168</v>
      </c>
    </row>
    <row r="660" s="2" customFormat="1">
      <c r="A660" s="39"/>
      <c r="B660" s="40"/>
      <c r="C660" s="41"/>
      <c r="D660" s="242" t="s">
        <v>249</v>
      </c>
      <c r="E660" s="41"/>
      <c r="F660" s="243" t="s">
        <v>1169</v>
      </c>
      <c r="G660" s="41"/>
      <c r="H660" s="41"/>
      <c r="I660" s="244"/>
      <c r="J660" s="41"/>
      <c r="K660" s="41"/>
      <c r="L660" s="45"/>
      <c r="M660" s="245"/>
      <c r="N660" s="246"/>
      <c r="O660" s="92"/>
      <c r="P660" s="92"/>
      <c r="Q660" s="92"/>
      <c r="R660" s="92"/>
      <c r="S660" s="92"/>
      <c r="T660" s="93"/>
      <c r="U660" s="39"/>
      <c r="V660" s="39"/>
      <c r="W660" s="39"/>
      <c r="X660" s="39"/>
      <c r="Y660" s="39"/>
      <c r="Z660" s="39"/>
      <c r="AA660" s="39"/>
      <c r="AB660" s="39"/>
      <c r="AC660" s="39"/>
      <c r="AD660" s="39"/>
      <c r="AE660" s="39"/>
      <c r="AT660" s="18" t="s">
        <v>249</v>
      </c>
      <c r="AU660" s="18" t="s">
        <v>88</v>
      </c>
    </row>
    <row r="661" s="2" customFormat="1">
      <c r="A661" s="39"/>
      <c r="B661" s="40"/>
      <c r="C661" s="41"/>
      <c r="D661" s="247" t="s">
        <v>251</v>
      </c>
      <c r="E661" s="41"/>
      <c r="F661" s="248" t="s">
        <v>1170</v>
      </c>
      <c r="G661" s="41"/>
      <c r="H661" s="41"/>
      <c r="I661" s="244"/>
      <c r="J661" s="41"/>
      <c r="K661" s="41"/>
      <c r="L661" s="45"/>
      <c r="M661" s="245"/>
      <c r="N661" s="246"/>
      <c r="O661" s="92"/>
      <c r="P661" s="92"/>
      <c r="Q661" s="92"/>
      <c r="R661" s="92"/>
      <c r="S661" s="92"/>
      <c r="T661" s="93"/>
      <c r="U661" s="39"/>
      <c r="V661" s="39"/>
      <c r="W661" s="39"/>
      <c r="X661" s="39"/>
      <c r="Y661" s="39"/>
      <c r="Z661" s="39"/>
      <c r="AA661" s="39"/>
      <c r="AB661" s="39"/>
      <c r="AC661" s="39"/>
      <c r="AD661" s="39"/>
      <c r="AE661" s="39"/>
      <c r="AT661" s="18" t="s">
        <v>251</v>
      </c>
      <c r="AU661" s="18" t="s">
        <v>88</v>
      </c>
    </row>
    <row r="662" s="13" customFormat="1">
      <c r="A662" s="13"/>
      <c r="B662" s="249"/>
      <c r="C662" s="250"/>
      <c r="D662" s="242" t="s">
        <v>259</v>
      </c>
      <c r="E662" s="251" t="s">
        <v>1</v>
      </c>
      <c r="F662" s="252" t="s">
        <v>492</v>
      </c>
      <c r="G662" s="250"/>
      <c r="H662" s="253">
        <v>1.1519999999999999</v>
      </c>
      <c r="I662" s="254"/>
      <c r="J662" s="250"/>
      <c r="K662" s="250"/>
      <c r="L662" s="255"/>
      <c r="M662" s="256"/>
      <c r="N662" s="257"/>
      <c r="O662" s="257"/>
      <c r="P662" s="257"/>
      <c r="Q662" s="257"/>
      <c r="R662" s="257"/>
      <c r="S662" s="257"/>
      <c r="T662" s="258"/>
      <c r="U662" s="13"/>
      <c r="V662" s="13"/>
      <c r="W662" s="13"/>
      <c r="X662" s="13"/>
      <c r="Y662" s="13"/>
      <c r="Z662" s="13"/>
      <c r="AA662" s="13"/>
      <c r="AB662" s="13"/>
      <c r="AC662" s="13"/>
      <c r="AD662" s="13"/>
      <c r="AE662" s="13"/>
      <c r="AT662" s="259" t="s">
        <v>259</v>
      </c>
      <c r="AU662" s="259" t="s">
        <v>88</v>
      </c>
      <c r="AV662" s="13" t="s">
        <v>88</v>
      </c>
      <c r="AW662" s="13" t="s">
        <v>36</v>
      </c>
      <c r="AX662" s="13" t="s">
        <v>80</v>
      </c>
      <c r="AY662" s="259" t="s">
        <v>241</v>
      </c>
    </row>
    <row r="663" s="14" customFormat="1">
      <c r="A663" s="14"/>
      <c r="B663" s="260"/>
      <c r="C663" s="261"/>
      <c r="D663" s="242" t="s">
        <v>259</v>
      </c>
      <c r="E663" s="262" t="s">
        <v>1</v>
      </c>
      <c r="F663" s="263" t="s">
        <v>261</v>
      </c>
      <c r="G663" s="261"/>
      <c r="H663" s="264">
        <v>1.1519999999999999</v>
      </c>
      <c r="I663" s="265"/>
      <c r="J663" s="261"/>
      <c r="K663" s="261"/>
      <c r="L663" s="266"/>
      <c r="M663" s="267"/>
      <c r="N663" s="268"/>
      <c r="O663" s="268"/>
      <c r="P663" s="268"/>
      <c r="Q663" s="268"/>
      <c r="R663" s="268"/>
      <c r="S663" s="268"/>
      <c r="T663" s="269"/>
      <c r="U663" s="14"/>
      <c r="V663" s="14"/>
      <c r="W663" s="14"/>
      <c r="X663" s="14"/>
      <c r="Y663" s="14"/>
      <c r="Z663" s="14"/>
      <c r="AA663" s="14"/>
      <c r="AB663" s="14"/>
      <c r="AC663" s="14"/>
      <c r="AD663" s="14"/>
      <c r="AE663" s="14"/>
      <c r="AT663" s="270" t="s">
        <v>259</v>
      </c>
      <c r="AU663" s="270" t="s">
        <v>88</v>
      </c>
      <c r="AV663" s="14" t="s">
        <v>175</v>
      </c>
      <c r="AW663" s="14" t="s">
        <v>36</v>
      </c>
      <c r="AX663" s="14" t="s">
        <v>14</v>
      </c>
      <c r="AY663" s="270" t="s">
        <v>241</v>
      </c>
    </row>
    <row r="664" s="2" customFormat="1" ht="44.25" customHeight="1">
      <c r="A664" s="39"/>
      <c r="B664" s="40"/>
      <c r="C664" s="229" t="s">
        <v>1171</v>
      </c>
      <c r="D664" s="229" t="s">
        <v>243</v>
      </c>
      <c r="E664" s="230" t="s">
        <v>1172</v>
      </c>
      <c r="F664" s="231" t="s">
        <v>740</v>
      </c>
      <c r="G664" s="232" t="s">
        <v>487</v>
      </c>
      <c r="H664" s="233">
        <v>424.27100000000002</v>
      </c>
      <c r="I664" s="234"/>
      <c r="J664" s="235">
        <f>ROUND(I664*H664,2)</f>
        <v>0</v>
      </c>
      <c r="K664" s="231" t="s">
        <v>247</v>
      </c>
      <c r="L664" s="45"/>
      <c r="M664" s="236" t="s">
        <v>1</v>
      </c>
      <c r="N664" s="237" t="s">
        <v>45</v>
      </c>
      <c r="O664" s="92"/>
      <c r="P664" s="238">
        <f>O664*H664</f>
        <v>0</v>
      </c>
      <c r="Q664" s="238">
        <v>0</v>
      </c>
      <c r="R664" s="238">
        <f>Q664*H664</f>
        <v>0</v>
      </c>
      <c r="S664" s="238">
        <v>0</v>
      </c>
      <c r="T664" s="239">
        <f>S664*H664</f>
        <v>0</v>
      </c>
      <c r="U664" s="39"/>
      <c r="V664" s="39"/>
      <c r="W664" s="39"/>
      <c r="X664" s="39"/>
      <c r="Y664" s="39"/>
      <c r="Z664" s="39"/>
      <c r="AA664" s="39"/>
      <c r="AB664" s="39"/>
      <c r="AC664" s="39"/>
      <c r="AD664" s="39"/>
      <c r="AE664" s="39"/>
      <c r="AR664" s="240" t="s">
        <v>175</v>
      </c>
      <c r="AT664" s="240" t="s">
        <v>243</v>
      </c>
      <c r="AU664" s="240" t="s">
        <v>88</v>
      </c>
      <c r="AY664" s="18" t="s">
        <v>241</v>
      </c>
      <c r="BE664" s="241">
        <f>IF(N664="základní",J664,0)</f>
        <v>0</v>
      </c>
      <c r="BF664" s="241">
        <f>IF(N664="snížená",J664,0)</f>
        <v>0</v>
      </c>
      <c r="BG664" s="241">
        <f>IF(N664="zákl. přenesená",J664,0)</f>
        <v>0</v>
      </c>
      <c r="BH664" s="241">
        <f>IF(N664="sníž. přenesená",J664,0)</f>
        <v>0</v>
      </c>
      <c r="BI664" s="241">
        <f>IF(N664="nulová",J664,0)</f>
        <v>0</v>
      </c>
      <c r="BJ664" s="18" t="s">
        <v>14</v>
      </c>
      <c r="BK664" s="241">
        <f>ROUND(I664*H664,2)</f>
        <v>0</v>
      </c>
      <c r="BL664" s="18" t="s">
        <v>175</v>
      </c>
      <c r="BM664" s="240" t="s">
        <v>1173</v>
      </c>
    </row>
    <row r="665" s="2" customFormat="1">
      <c r="A665" s="39"/>
      <c r="B665" s="40"/>
      <c r="C665" s="41"/>
      <c r="D665" s="242" t="s">
        <v>249</v>
      </c>
      <c r="E665" s="41"/>
      <c r="F665" s="243" t="s">
        <v>740</v>
      </c>
      <c r="G665" s="41"/>
      <c r="H665" s="41"/>
      <c r="I665" s="244"/>
      <c r="J665" s="41"/>
      <c r="K665" s="41"/>
      <c r="L665" s="45"/>
      <c r="M665" s="245"/>
      <c r="N665" s="246"/>
      <c r="O665" s="92"/>
      <c r="P665" s="92"/>
      <c r="Q665" s="92"/>
      <c r="R665" s="92"/>
      <c r="S665" s="92"/>
      <c r="T665" s="93"/>
      <c r="U665" s="39"/>
      <c r="V665" s="39"/>
      <c r="W665" s="39"/>
      <c r="X665" s="39"/>
      <c r="Y665" s="39"/>
      <c r="Z665" s="39"/>
      <c r="AA665" s="39"/>
      <c r="AB665" s="39"/>
      <c r="AC665" s="39"/>
      <c r="AD665" s="39"/>
      <c r="AE665" s="39"/>
      <c r="AT665" s="18" t="s">
        <v>249</v>
      </c>
      <c r="AU665" s="18" t="s">
        <v>88</v>
      </c>
    </row>
    <row r="666" s="2" customFormat="1">
      <c r="A666" s="39"/>
      <c r="B666" s="40"/>
      <c r="C666" s="41"/>
      <c r="D666" s="247" t="s">
        <v>251</v>
      </c>
      <c r="E666" s="41"/>
      <c r="F666" s="248" t="s">
        <v>1174</v>
      </c>
      <c r="G666" s="41"/>
      <c r="H666" s="41"/>
      <c r="I666" s="244"/>
      <c r="J666" s="41"/>
      <c r="K666" s="41"/>
      <c r="L666" s="45"/>
      <c r="M666" s="245"/>
      <c r="N666" s="246"/>
      <c r="O666" s="92"/>
      <c r="P666" s="92"/>
      <c r="Q666" s="92"/>
      <c r="R666" s="92"/>
      <c r="S666" s="92"/>
      <c r="T666" s="93"/>
      <c r="U666" s="39"/>
      <c r="V666" s="39"/>
      <c r="W666" s="39"/>
      <c r="X666" s="39"/>
      <c r="Y666" s="39"/>
      <c r="Z666" s="39"/>
      <c r="AA666" s="39"/>
      <c r="AB666" s="39"/>
      <c r="AC666" s="39"/>
      <c r="AD666" s="39"/>
      <c r="AE666" s="39"/>
      <c r="AT666" s="18" t="s">
        <v>251</v>
      </c>
      <c r="AU666" s="18" t="s">
        <v>88</v>
      </c>
    </row>
    <row r="667" s="2" customFormat="1">
      <c r="A667" s="39"/>
      <c r="B667" s="40"/>
      <c r="C667" s="41"/>
      <c r="D667" s="242" t="s">
        <v>742</v>
      </c>
      <c r="E667" s="41"/>
      <c r="F667" s="287" t="s">
        <v>743</v>
      </c>
      <c r="G667" s="41"/>
      <c r="H667" s="41"/>
      <c r="I667" s="244"/>
      <c r="J667" s="41"/>
      <c r="K667" s="41"/>
      <c r="L667" s="45"/>
      <c r="M667" s="245"/>
      <c r="N667" s="246"/>
      <c r="O667" s="92"/>
      <c r="P667" s="92"/>
      <c r="Q667" s="92"/>
      <c r="R667" s="92"/>
      <c r="S667" s="92"/>
      <c r="T667" s="93"/>
      <c r="U667" s="39"/>
      <c r="V667" s="39"/>
      <c r="W667" s="39"/>
      <c r="X667" s="39"/>
      <c r="Y667" s="39"/>
      <c r="Z667" s="39"/>
      <c r="AA667" s="39"/>
      <c r="AB667" s="39"/>
      <c r="AC667" s="39"/>
      <c r="AD667" s="39"/>
      <c r="AE667" s="39"/>
      <c r="AT667" s="18" t="s">
        <v>742</v>
      </c>
      <c r="AU667" s="18" t="s">
        <v>88</v>
      </c>
    </row>
    <row r="668" s="13" customFormat="1">
      <c r="A668" s="13"/>
      <c r="B668" s="249"/>
      <c r="C668" s="250"/>
      <c r="D668" s="242" t="s">
        <v>259</v>
      </c>
      <c r="E668" s="251" t="s">
        <v>1</v>
      </c>
      <c r="F668" s="252" t="s">
        <v>489</v>
      </c>
      <c r="G668" s="250"/>
      <c r="H668" s="253">
        <v>424.27100000000002</v>
      </c>
      <c r="I668" s="254"/>
      <c r="J668" s="250"/>
      <c r="K668" s="250"/>
      <c r="L668" s="255"/>
      <c r="M668" s="256"/>
      <c r="N668" s="257"/>
      <c r="O668" s="257"/>
      <c r="P668" s="257"/>
      <c r="Q668" s="257"/>
      <c r="R668" s="257"/>
      <c r="S668" s="257"/>
      <c r="T668" s="258"/>
      <c r="U668" s="13"/>
      <c r="V668" s="13"/>
      <c r="W668" s="13"/>
      <c r="X668" s="13"/>
      <c r="Y668" s="13"/>
      <c r="Z668" s="13"/>
      <c r="AA668" s="13"/>
      <c r="AB668" s="13"/>
      <c r="AC668" s="13"/>
      <c r="AD668" s="13"/>
      <c r="AE668" s="13"/>
      <c r="AT668" s="259" t="s">
        <v>259</v>
      </c>
      <c r="AU668" s="259" t="s">
        <v>88</v>
      </c>
      <c r="AV668" s="13" t="s">
        <v>88</v>
      </c>
      <c r="AW668" s="13" t="s">
        <v>36</v>
      </c>
      <c r="AX668" s="13" t="s">
        <v>80</v>
      </c>
      <c r="AY668" s="259" t="s">
        <v>241</v>
      </c>
    </row>
    <row r="669" s="14" customFormat="1">
      <c r="A669" s="14"/>
      <c r="B669" s="260"/>
      <c r="C669" s="261"/>
      <c r="D669" s="242" t="s">
        <v>259</v>
      </c>
      <c r="E669" s="262" t="s">
        <v>1</v>
      </c>
      <c r="F669" s="263" t="s">
        <v>261</v>
      </c>
      <c r="G669" s="261"/>
      <c r="H669" s="264">
        <v>424.27100000000002</v>
      </c>
      <c r="I669" s="265"/>
      <c r="J669" s="261"/>
      <c r="K669" s="261"/>
      <c r="L669" s="266"/>
      <c r="M669" s="267"/>
      <c r="N669" s="268"/>
      <c r="O669" s="268"/>
      <c r="P669" s="268"/>
      <c r="Q669" s="268"/>
      <c r="R669" s="268"/>
      <c r="S669" s="268"/>
      <c r="T669" s="269"/>
      <c r="U669" s="14"/>
      <c r="V669" s="14"/>
      <c r="W669" s="14"/>
      <c r="X669" s="14"/>
      <c r="Y669" s="14"/>
      <c r="Z669" s="14"/>
      <c r="AA669" s="14"/>
      <c r="AB669" s="14"/>
      <c r="AC669" s="14"/>
      <c r="AD669" s="14"/>
      <c r="AE669" s="14"/>
      <c r="AT669" s="270" t="s">
        <v>259</v>
      </c>
      <c r="AU669" s="270" t="s">
        <v>88</v>
      </c>
      <c r="AV669" s="14" t="s">
        <v>175</v>
      </c>
      <c r="AW669" s="14" t="s">
        <v>36</v>
      </c>
      <c r="AX669" s="14" t="s">
        <v>14</v>
      </c>
      <c r="AY669" s="270" t="s">
        <v>241</v>
      </c>
    </row>
    <row r="670" s="2" customFormat="1" ht="44.25" customHeight="1">
      <c r="A670" s="39"/>
      <c r="B670" s="40"/>
      <c r="C670" s="229" t="s">
        <v>1175</v>
      </c>
      <c r="D670" s="229" t="s">
        <v>243</v>
      </c>
      <c r="E670" s="230" t="s">
        <v>1176</v>
      </c>
      <c r="F670" s="231" t="s">
        <v>1177</v>
      </c>
      <c r="G670" s="232" t="s">
        <v>487</v>
      </c>
      <c r="H670" s="233">
        <v>97.555999999999997</v>
      </c>
      <c r="I670" s="234"/>
      <c r="J670" s="235">
        <f>ROUND(I670*H670,2)</f>
        <v>0</v>
      </c>
      <c r="K670" s="231" t="s">
        <v>247</v>
      </c>
      <c r="L670" s="45"/>
      <c r="M670" s="236" t="s">
        <v>1</v>
      </c>
      <c r="N670" s="237" t="s">
        <v>45</v>
      </c>
      <c r="O670" s="92"/>
      <c r="P670" s="238">
        <f>O670*H670</f>
        <v>0</v>
      </c>
      <c r="Q670" s="238">
        <v>0</v>
      </c>
      <c r="R670" s="238">
        <f>Q670*H670</f>
        <v>0</v>
      </c>
      <c r="S670" s="238">
        <v>0</v>
      </c>
      <c r="T670" s="239">
        <f>S670*H670</f>
        <v>0</v>
      </c>
      <c r="U670" s="39"/>
      <c r="V670" s="39"/>
      <c r="W670" s="39"/>
      <c r="X670" s="39"/>
      <c r="Y670" s="39"/>
      <c r="Z670" s="39"/>
      <c r="AA670" s="39"/>
      <c r="AB670" s="39"/>
      <c r="AC670" s="39"/>
      <c r="AD670" s="39"/>
      <c r="AE670" s="39"/>
      <c r="AR670" s="240" t="s">
        <v>175</v>
      </c>
      <c r="AT670" s="240" t="s">
        <v>243</v>
      </c>
      <c r="AU670" s="240" t="s">
        <v>88</v>
      </c>
      <c r="AY670" s="18" t="s">
        <v>241</v>
      </c>
      <c r="BE670" s="241">
        <f>IF(N670="základní",J670,0)</f>
        <v>0</v>
      </c>
      <c r="BF670" s="241">
        <f>IF(N670="snížená",J670,0)</f>
        <v>0</v>
      </c>
      <c r="BG670" s="241">
        <f>IF(N670="zákl. přenesená",J670,0)</f>
        <v>0</v>
      </c>
      <c r="BH670" s="241">
        <f>IF(N670="sníž. přenesená",J670,0)</f>
        <v>0</v>
      </c>
      <c r="BI670" s="241">
        <f>IF(N670="nulová",J670,0)</f>
        <v>0</v>
      </c>
      <c r="BJ670" s="18" t="s">
        <v>14</v>
      </c>
      <c r="BK670" s="241">
        <f>ROUND(I670*H670,2)</f>
        <v>0</v>
      </c>
      <c r="BL670" s="18" t="s">
        <v>175</v>
      </c>
      <c r="BM670" s="240" t="s">
        <v>1178</v>
      </c>
    </row>
    <row r="671" s="2" customFormat="1">
      <c r="A671" s="39"/>
      <c r="B671" s="40"/>
      <c r="C671" s="41"/>
      <c r="D671" s="242" t="s">
        <v>249</v>
      </c>
      <c r="E671" s="41"/>
      <c r="F671" s="243" t="s">
        <v>1177</v>
      </c>
      <c r="G671" s="41"/>
      <c r="H671" s="41"/>
      <c r="I671" s="244"/>
      <c r="J671" s="41"/>
      <c r="K671" s="41"/>
      <c r="L671" s="45"/>
      <c r="M671" s="245"/>
      <c r="N671" s="246"/>
      <c r="O671" s="92"/>
      <c r="P671" s="92"/>
      <c r="Q671" s="92"/>
      <c r="R671" s="92"/>
      <c r="S671" s="92"/>
      <c r="T671" s="93"/>
      <c r="U671" s="39"/>
      <c r="V671" s="39"/>
      <c r="W671" s="39"/>
      <c r="X671" s="39"/>
      <c r="Y671" s="39"/>
      <c r="Z671" s="39"/>
      <c r="AA671" s="39"/>
      <c r="AB671" s="39"/>
      <c r="AC671" s="39"/>
      <c r="AD671" s="39"/>
      <c r="AE671" s="39"/>
      <c r="AT671" s="18" t="s">
        <v>249</v>
      </c>
      <c r="AU671" s="18" t="s">
        <v>88</v>
      </c>
    </row>
    <row r="672" s="2" customFormat="1">
      <c r="A672" s="39"/>
      <c r="B672" s="40"/>
      <c r="C672" s="41"/>
      <c r="D672" s="247" t="s">
        <v>251</v>
      </c>
      <c r="E672" s="41"/>
      <c r="F672" s="248" t="s">
        <v>1179</v>
      </c>
      <c r="G672" s="41"/>
      <c r="H672" s="41"/>
      <c r="I672" s="244"/>
      <c r="J672" s="41"/>
      <c r="K672" s="41"/>
      <c r="L672" s="45"/>
      <c r="M672" s="245"/>
      <c r="N672" s="246"/>
      <c r="O672" s="92"/>
      <c r="P672" s="92"/>
      <c r="Q672" s="92"/>
      <c r="R672" s="92"/>
      <c r="S672" s="92"/>
      <c r="T672" s="93"/>
      <c r="U672" s="39"/>
      <c r="V672" s="39"/>
      <c r="W672" s="39"/>
      <c r="X672" s="39"/>
      <c r="Y672" s="39"/>
      <c r="Z672" s="39"/>
      <c r="AA672" s="39"/>
      <c r="AB672" s="39"/>
      <c r="AC672" s="39"/>
      <c r="AD672" s="39"/>
      <c r="AE672" s="39"/>
      <c r="AT672" s="18" t="s">
        <v>251</v>
      </c>
      <c r="AU672" s="18" t="s">
        <v>88</v>
      </c>
    </row>
    <row r="673" s="2" customFormat="1">
      <c r="A673" s="39"/>
      <c r="B673" s="40"/>
      <c r="C673" s="41"/>
      <c r="D673" s="242" t="s">
        <v>742</v>
      </c>
      <c r="E673" s="41"/>
      <c r="F673" s="287" t="s">
        <v>743</v>
      </c>
      <c r="G673" s="41"/>
      <c r="H673" s="41"/>
      <c r="I673" s="244"/>
      <c r="J673" s="41"/>
      <c r="K673" s="41"/>
      <c r="L673" s="45"/>
      <c r="M673" s="245"/>
      <c r="N673" s="246"/>
      <c r="O673" s="92"/>
      <c r="P673" s="92"/>
      <c r="Q673" s="92"/>
      <c r="R673" s="92"/>
      <c r="S673" s="92"/>
      <c r="T673" s="93"/>
      <c r="U673" s="39"/>
      <c r="V673" s="39"/>
      <c r="W673" s="39"/>
      <c r="X673" s="39"/>
      <c r="Y673" s="39"/>
      <c r="Z673" s="39"/>
      <c r="AA673" s="39"/>
      <c r="AB673" s="39"/>
      <c r="AC673" s="39"/>
      <c r="AD673" s="39"/>
      <c r="AE673" s="39"/>
      <c r="AT673" s="18" t="s">
        <v>742</v>
      </c>
      <c r="AU673" s="18" t="s">
        <v>88</v>
      </c>
    </row>
    <row r="674" s="13" customFormat="1">
      <c r="A674" s="13"/>
      <c r="B674" s="249"/>
      <c r="C674" s="250"/>
      <c r="D674" s="242" t="s">
        <v>259</v>
      </c>
      <c r="E674" s="251" t="s">
        <v>1</v>
      </c>
      <c r="F674" s="252" t="s">
        <v>495</v>
      </c>
      <c r="G674" s="250"/>
      <c r="H674" s="253">
        <v>97.555999999999997</v>
      </c>
      <c r="I674" s="254"/>
      <c r="J674" s="250"/>
      <c r="K674" s="250"/>
      <c r="L674" s="255"/>
      <c r="M674" s="256"/>
      <c r="N674" s="257"/>
      <c r="O674" s="257"/>
      <c r="P674" s="257"/>
      <c r="Q674" s="257"/>
      <c r="R674" s="257"/>
      <c r="S674" s="257"/>
      <c r="T674" s="258"/>
      <c r="U674" s="13"/>
      <c r="V674" s="13"/>
      <c r="W674" s="13"/>
      <c r="X674" s="13"/>
      <c r="Y674" s="13"/>
      <c r="Z674" s="13"/>
      <c r="AA674" s="13"/>
      <c r="AB674" s="13"/>
      <c r="AC674" s="13"/>
      <c r="AD674" s="13"/>
      <c r="AE674" s="13"/>
      <c r="AT674" s="259" t="s">
        <v>259</v>
      </c>
      <c r="AU674" s="259" t="s">
        <v>88</v>
      </c>
      <c r="AV674" s="13" t="s">
        <v>88</v>
      </c>
      <c r="AW674" s="13" t="s">
        <v>36</v>
      </c>
      <c r="AX674" s="13" t="s">
        <v>80</v>
      </c>
      <c r="AY674" s="259" t="s">
        <v>241</v>
      </c>
    </row>
    <row r="675" s="14" customFormat="1">
      <c r="A675" s="14"/>
      <c r="B675" s="260"/>
      <c r="C675" s="261"/>
      <c r="D675" s="242" t="s">
        <v>259</v>
      </c>
      <c r="E675" s="262" t="s">
        <v>1</v>
      </c>
      <c r="F675" s="263" t="s">
        <v>261</v>
      </c>
      <c r="G675" s="261"/>
      <c r="H675" s="264">
        <v>97.555999999999997</v>
      </c>
      <c r="I675" s="265"/>
      <c r="J675" s="261"/>
      <c r="K675" s="261"/>
      <c r="L675" s="266"/>
      <c r="M675" s="267"/>
      <c r="N675" s="268"/>
      <c r="O675" s="268"/>
      <c r="P675" s="268"/>
      <c r="Q675" s="268"/>
      <c r="R675" s="268"/>
      <c r="S675" s="268"/>
      <c r="T675" s="269"/>
      <c r="U675" s="14"/>
      <c r="V675" s="14"/>
      <c r="W675" s="14"/>
      <c r="X675" s="14"/>
      <c r="Y675" s="14"/>
      <c r="Z675" s="14"/>
      <c r="AA675" s="14"/>
      <c r="AB675" s="14"/>
      <c r="AC675" s="14"/>
      <c r="AD675" s="14"/>
      <c r="AE675" s="14"/>
      <c r="AT675" s="270" t="s">
        <v>259</v>
      </c>
      <c r="AU675" s="270" t="s">
        <v>88</v>
      </c>
      <c r="AV675" s="14" t="s">
        <v>175</v>
      </c>
      <c r="AW675" s="14" t="s">
        <v>36</v>
      </c>
      <c r="AX675" s="14" t="s">
        <v>14</v>
      </c>
      <c r="AY675" s="270" t="s">
        <v>241</v>
      </c>
    </row>
    <row r="676" s="12" customFormat="1" ht="22.8" customHeight="1">
      <c r="A676" s="12"/>
      <c r="B676" s="213"/>
      <c r="C676" s="214"/>
      <c r="D676" s="215" t="s">
        <v>79</v>
      </c>
      <c r="E676" s="227" t="s">
        <v>1180</v>
      </c>
      <c r="F676" s="227" t="s">
        <v>1181</v>
      </c>
      <c r="G676" s="214"/>
      <c r="H676" s="214"/>
      <c r="I676" s="217"/>
      <c r="J676" s="228">
        <f>BK676</f>
        <v>0</v>
      </c>
      <c r="K676" s="214"/>
      <c r="L676" s="219"/>
      <c r="M676" s="220"/>
      <c r="N676" s="221"/>
      <c r="O676" s="221"/>
      <c r="P676" s="222">
        <f>SUM(P677:P679)</f>
        <v>0</v>
      </c>
      <c r="Q676" s="221"/>
      <c r="R676" s="222">
        <f>SUM(R677:R679)</f>
        <v>0</v>
      </c>
      <c r="S676" s="221"/>
      <c r="T676" s="223">
        <f>SUM(T677:T679)</f>
        <v>0</v>
      </c>
      <c r="U676" s="12"/>
      <c r="V676" s="12"/>
      <c r="W676" s="12"/>
      <c r="X676" s="12"/>
      <c r="Y676" s="12"/>
      <c r="Z676" s="12"/>
      <c r="AA676" s="12"/>
      <c r="AB676" s="12"/>
      <c r="AC676" s="12"/>
      <c r="AD676" s="12"/>
      <c r="AE676" s="12"/>
      <c r="AR676" s="224" t="s">
        <v>14</v>
      </c>
      <c r="AT676" s="225" t="s">
        <v>79</v>
      </c>
      <c r="AU676" s="225" t="s">
        <v>14</v>
      </c>
      <c r="AY676" s="224" t="s">
        <v>241</v>
      </c>
      <c r="BK676" s="226">
        <f>SUM(BK677:BK679)</f>
        <v>0</v>
      </c>
    </row>
    <row r="677" s="2" customFormat="1" ht="24.15" customHeight="1">
      <c r="A677" s="39"/>
      <c r="B677" s="40"/>
      <c r="C677" s="229" t="s">
        <v>1182</v>
      </c>
      <c r="D677" s="229" t="s">
        <v>243</v>
      </c>
      <c r="E677" s="230" t="s">
        <v>1183</v>
      </c>
      <c r="F677" s="231" t="s">
        <v>1184</v>
      </c>
      <c r="G677" s="232" t="s">
        <v>487</v>
      </c>
      <c r="H677" s="233">
        <v>148.07900000000001</v>
      </c>
      <c r="I677" s="234"/>
      <c r="J677" s="235">
        <f>ROUND(I677*H677,2)</f>
        <v>0</v>
      </c>
      <c r="K677" s="231" t="s">
        <v>247</v>
      </c>
      <c r="L677" s="45"/>
      <c r="M677" s="236" t="s">
        <v>1</v>
      </c>
      <c r="N677" s="237" t="s">
        <v>45</v>
      </c>
      <c r="O677" s="92"/>
      <c r="P677" s="238">
        <f>O677*H677</f>
        <v>0</v>
      </c>
      <c r="Q677" s="238">
        <v>0</v>
      </c>
      <c r="R677" s="238">
        <f>Q677*H677</f>
        <v>0</v>
      </c>
      <c r="S677" s="238">
        <v>0</v>
      </c>
      <c r="T677" s="239">
        <f>S677*H677</f>
        <v>0</v>
      </c>
      <c r="U677" s="39"/>
      <c r="V677" s="39"/>
      <c r="W677" s="39"/>
      <c r="X677" s="39"/>
      <c r="Y677" s="39"/>
      <c r="Z677" s="39"/>
      <c r="AA677" s="39"/>
      <c r="AB677" s="39"/>
      <c r="AC677" s="39"/>
      <c r="AD677" s="39"/>
      <c r="AE677" s="39"/>
      <c r="AR677" s="240" t="s">
        <v>175</v>
      </c>
      <c r="AT677" s="240" t="s">
        <v>243</v>
      </c>
      <c r="AU677" s="240" t="s">
        <v>88</v>
      </c>
      <c r="AY677" s="18" t="s">
        <v>241</v>
      </c>
      <c r="BE677" s="241">
        <f>IF(N677="základní",J677,0)</f>
        <v>0</v>
      </c>
      <c r="BF677" s="241">
        <f>IF(N677="snížená",J677,0)</f>
        <v>0</v>
      </c>
      <c r="BG677" s="241">
        <f>IF(N677="zákl. přenesená",J677,0)</f>
        <v>0</v>
      </c>
      <c r="BH677" s="241">
        <f>IF(N677="sníž. přenesená",J677,0)</f>
        <v>0</v>
      </c>
      <c r="BI677" s="241">
        <f>IF(N677="nulová",J677,0)</f>
        <v>0</v>
      </c>
      <c r="BJ677" s="18" t="s">
        <v>14</v>
      </c>
      <c r="BK677" s="241">
        <f>ROUND(I677*H677,2)</f>
        <v>0</v>
      </c>
      <c r="BL677" s="18" t="s">
        <v>175</v>
      </c>
      <c r="BM677" s="240" t="s">
        <v>1185</v>
      </c>
    </row>
    <row r="678" s="2" customFormat="1">
      <c r="A678" s="39"/>
      <c r="B678" s="40"/>
      <c r="C678" s="41"/>
      <c r="D678" s="242" t="s">
        <v>249</v>
      </c>
      <c r="E678" s="41"/>
      <c r="F678" s="243" t="s">
        <v>1186</v>
      </c>
      <c r="G678" s="41"/>
      <c r="H678" s="41"/>
      <c r="I678" s="244"/>
      <c r="J678" s="41"/>
      <c r="K678" s="41"/>
      <c r="L678" s="45"/>
      <c r="M678" s="245"/>
      <c r="N678" s="246"/>
      <c r="O678" s="92"/>
      <c r="P678" s="92"/>
      <c r="Q678" s="92"/>
      <c r="R678" s="92"/>
      <c r="S678" s="92"/>
      <c r="T678" s="93"/>
      <c r="U678" s="39"/>
      <c r="V678" s="39"/>
      <c r="W678" s="39"/>
      <c r="X678" s="39"/>
      <c r="Y678" s="39"/>
      <c r="Z678" s="39"/>
      <c r="AA678" s="39"/>
      <c r="AB678" s="39"/>
      <c r="AC678" s="39"/>
      <c r="AD678" s="39"/>
      <c r="AE678" s="39"/>
      <c r="AT678" s="18" t="s">
        <v>249</v>
      </c>
      <c r="AU678" s="18" t="s">
        <v>88</v>
      </c>
    </row>
    <row r="679" s="2" customFormat="1">
      <c r="A679" s="39"/>
      <c r="B679" s="40"/>
      <c r="C679" s="41"/>
      <c r="D679" s="247" t="s">
        <v>251</v>
      </c>
      <c r="E679" s="41"/>
      <c r="F679" s="248" t="s">
        <v>1187</v>
      </c>
      <c r="G679" s="41"/>
      <c r="H679" s="41"/>
      <c r="I679" s="244"/>
      <c r="J679" s="41"/>
      <c r="K679" s="41"/>
      <c r="L679" s="45"/>
      <c r="M679" s="281"/>
      <c r="N679" s="282"/>
      <c r="O679" s="283"/>
      <c r="P679" s="283"/>
      <c r="Q679" s="283"/>
      <c r="R679" s="283"/>
      <c r="S679" s="283"/>
      <c r="T679" s="284"/>
      <c r="U679" s="39"/>
      <c r="V679" s="39"/>
      <c r="W679" s="39"/>
      <c r="X679" s="39"/>
      <c r="Y679" s="39"/>
      <c r="Z679" s="39"/>
      <c r="AA679" s="39"/>
      <c r="AB679" s="39"/>
      <c r="AC679" s="39"/>
      <c r="AD679" s="39"/>
      <c r="AE679" s="39"/>
      <c r="AT679" s="18" t="s">
        <v>251</v>
      </c>
      <c r="AU679" s="18" t="s">
        <v>88</v>
      </c>
    </row>
    <row r="680" s="2" customFormat="1" ht="6.96" customHeight="1">
      <c r="A680" s="39"/>
      <c r="B680" s="67"/>
      <c r="C680" s="68"/>
      <c r="D680" s="68"/>
      <c r="E680" s="68"/>
      <c r="F680" s="68"/>
      <c r="G680" s="68"/>
      <c r="H680" s="68"/>
      <c r="I680" s="68"/>
      <c r="J680" s="68"/>
      <c r="K680" s="68"/>
      <c r="L680" s="45"/>
      <c r="M680" s="39"/>
      <c r="O680" s="39"/>
      <c r="P680" s="39"/>
      <c r="Q680" s="39"/>
      <c r="R680" s="39"/>
      <c r="S680" s="39"/>
      <c r="T680" s="39"/>
      <c r="U680" s="39"/>
      <c r="V680" s="39"/>
      <c r="W680" s="39"/>
      <c r="X680" s="39"/>
      <c r="Y680" s="39"/>
      <c r="Z680" s="39"/>
      <c r="AA680" s="39"/>
      <c r="AB680" s="39"/>
      <c r="AC680" s="39"/>
      <c r="AD680" s="39"/>
      <c r="AE680" s="39"/>
    </row>
  </sheetData>
  <sheetProtection sheet="1" autoFilter="0" formatColumns="0" formatRows="0" objects="1" scenarios="1" spinCount="100000" saltValue="gBbjZ9Aiiuc2BxPjIFsbpCF2LmPLnSwtF9JtcJbhYQ1rLyYpERoIjF6P3Ipmkf6OEsRuaIINBG3wGSGWHQMHdg==" hashValue="kmBPufP2OBlzrtCiH21fKvlzpmXoBtW75vYLw8ucI/WzSeuliHCI5BoETbfFifJhztkPg5N88Zt8l/C94Kc5XA==" algorithmName="SHA-512" password="CC35"/>
  <autoFilter ref="C131:K679"/>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hyperlinks>
    <hyperlink ref="F137" r:id="rId1" display="https://podminky.urs.cz/item/CS_URS_2021_02/113107122"/>
    <hyperlink ref="F143" r:id="rId2" display="https://podminky.urs.cz/item/CS_URS_2021_02/113107221"/>
    <hyperlink ref="F149" r:id="rId3" display="https://podminky.urs.cz/item/CS_URS_2021_02/113107222"/>
    <hyperlink ref="F157" r:id="rId4" display="https://podminky.urs.cz/item/CS_URS_2021_02/113107223"/>
    <hyperlink ref="F162" r:id="rId5" display="https://podminky.urs.cz/item/CS_URS_2021_02/113154123"/>
    <hyperlink ref="F167" r:id="rId6" display="https://podminky.urs.cz/item/CS_URS_2021_02/113154232"/>
    <hyperlink ref="F172" r:id="rId7" display="https://podminky.urs.cz/item/CS_URS_2021_02/115001101"/>
    <hyperlink ref="F177" r:id="rId8" display="https://podminky.urs.cz/item/CS_URS_2021_02/115101202"/>
    <hyperlink ref="F182" r:id="rId9" display="https://podminky.urs.cz/item/CS_URS_2021_02/115101302"/>
    <hyperlink ref="F187" r:id="rId10" display="https://podminky.urs.cz/item/CS_URS_2021_02/119001422"/>
    <hyperlink ref="F193" r:id="rId11" display="https://podminky.urs.cz/item/CS_URS_2021_02/121151113"/>
    <hyperlink ref="F198" r:id="rId12" display="https://podminky.urs.cz/item/CS_URS_2021_02/132212212"/>
    <hyperlink ref="F203" r:id="rId13" display="https://podminky.urs.cz/item/CS_URS_2021_02/132251401"/>
    <hyperlink ref="F219" r:id="rId14" display="https://podminky.urs.cz/item/CS_URS_2021_02/132254204"/>
    <hyperlink ref="F224" r:id="rId15" display="https://podminky.urs.cz/item/CS_URS_2021_02/132312212"/>
    <hyperlink ref="F229" r:id="rId16" display="https://podminky.urs.cz/item/CS_URS_2021_02/132351401"/>
    <hyperlink ref="F234" r:id="rId17" display="https://podminky.urs.cz/item/CS_URS_2021_02/132354204"/>
    <hyperlink ref="F239" r:id="rId18" display="https://podminky.urs.cz/item/CS_URS_2021_02/139001101"/>
    <hyperlink ref="F268" r:id="rId19" display="https://podminky.urs.cz/item/CS_URS_2021_02/151101101"/>
    <hyperlink ref="F273" r:id="rId20" display="https://podminky.urs.cz/item/CS_URS_2021_02/151101111"/>
    <hyperlink ref="F278" r:id="rId21" display="https://podminky.urs.cz/item/CS_URS_2021_02/162551108"/>
    <hyperlink ref="F288" r:id="rId22" display="https://podminky.urs.cz/item/CS_URS_2021_02/162551128"/>
    <hyperlink ref="F294" r:id="rId23" display="https://podminky.urs.cz/item/CS_URS_2021_02/162751117"/>
    <hyperlink ref="F304" r:id="rId24" display="https://podminky.urs.cz/item/CS_URS_2021_02/162751119"/>
    <hyperlink ref="F310" r:id="rId25" display="https://podminky.urs.cz/item/CS_URS_2021_02/162751137"/>
    <hyperlink ref="F318" r:id="rId26" display="https://podminky.urs.cz/item/CS_URS_2021_02/162751139"/>
    <hyperlink ref="F324" r:id="rId27" display="https://podminky.urs.cz/item/CS_URS_2021_02/167151101"/>
    <hyperlink ref="F332" r:id="rId28" display="https://podminky.urs.cz/item/CS_URS_2021_02/167151102"/>
    <hyperlink ref="F338" r:id="rId29" display="https://podminky.urs.cz/item/CS_URS_2021_02/171151111"/>
    <hyperlink ref="F344" r:id="rId30" display="https://podminky.urs.cz/item/CS_URS_2021_02/171201231"/>
    <hyperlink ref="F350" r:id="rId31" display="https://podminky.urs.cz/item/CS_URS_2021_02/171251201"/>
    <hyperlink ref="F359" r:id="rId32" display="https://podminky.urs.cz/item/CS_URS_2021_02/172153102"/>
    <hyperlink ref="F374" r:id="rId33" display="https://podminky.urs.cz/item/CS_URS_2021_02/174151101"/>
    <hyperlink ref="F387" r:id="rId34" display="https://podminky.urs.cz/item/CS_URS_2021_02/175111101"/>
    <hyperlink ref="F392" r:id="rId35" display="https://podminky.urs.cz/item/CS_URS_2021_02/175151101"/>
    <hyperlink ref="F405" r:id="rId36" display="https://podminky.urs.cz/item/CS_URS_2021_02/181311103"/>
    <hyperlink ref="F410" r:id="rId37" display="https://podminky.urs.cz/item/CS_URS_2021_02/181451131"/>
    <hyperlink ref="F419" r:id="rId38" display="https://podminky.urs.cz/item/CS_URS_2021_02/181913111"/>
    <hyperlink ref="F425" r:id="rId39" display="https://podminky.urs.cz/item/CS_URS_2021_02/181913112"/>
    <hyperlink ref="F432" r:id="rId40" display="https://podminky.urs.cz/item/CS_URS_2021_02/184802111"/>
    <hyperlink ref="F437" r:id="rId41" display="https://podminky.urs.cz/item/CS_URS_2021_02/184802611"/>
    <hyperlink ref="F443" r:id="rId42" display="https://podminky.urs.cz/item/CS_URS_2021_02/451573111"/>
    <hyperlink ref="F448" r:id="rId43" display="https://podminky.urs.cz/item/CS_URS_2021_02/462512161"/>
    <hyperlink ref="F459" r:id="rId44" display="https://podminky.urs.cz/item/CS_URS_2021_02/564782111"/>
    <hyperlink ref="F465" r:id="rId45" display="https://podminky.urs.cz/item/CS_URS_2021_02/564821112"/>
    <hyperlink ref="F471" r:id="rId46" display="https://podminky.urs.cz/item/CS_URS_2021_02/564861111"/>
    <hyperlink ref="F476" r:id="rId47" display="https://podminky.urs.cz/item/CS_URS_2021_02/565135111"/>
    <hyperlink ref="F481" r:id="rId48" display="https://podminky.urs.cz/item/CS_URS_2021_02/577134111"/>
    <hyperlink ref="F488" r:id="rId49" display="https://podminky.urs.cz/item/CS_URS_2021_02/857242122"/>
    <hyperlink ref="F508" r:id="rId50" display="https://podminky.urs.cz/item/CS_URS_2021_02/857264122"/>
    <hyperlink ref="F515" r:id="rId51" display="https://podminky.urs.cz/item/CS_URS_2021_02/871251141"/>
    <hyperlink ref="F523" r:id="rId52" display="https://podminky.urs.cz/item/CS_URS_2021_02/871351142"/>
    <hyperlink ref="F534" r:id="rId53" display="https://podminky.urs.cz/item/CS_URS_2021_02/871393121"/>
    <hyperlink ref="F543" r:id="rId54" display="https://podminky.urs.cz/item/CS_URS_2021_02/871395811"/>
    <hyperlink ref="F549" r:id="rId55" display="https://podminky.urs.cz/item/CS_URS_2021_02/877251101"/>
    <hyperlink ref="F558" r:id="rId56" display="https://podminky.urs.cz/item/CS_URS_2021_02/877251110"/>
    <hyperlink ref="F563" r:id="rId57" display="https://podminky.urs.cz/item/CS_URS_2021_02/891241112"/>
    <hyperlink ref="F570" r:id="rId58" display="https://podminky.urs.cz/item/CS_URS_2021_02/891247112"/>
    <hyperlink ref="F575" r:id="rId59" display="https://podminky.urs.cz/item/CS_URS_2021_02/891261112"/>
    <hyperlink ref="F589" r:id="rId60" display="https://podminky.urs.cz/item/CS_URS_2021_02/892271111"/>
    <hyperlink ref="F594" r:id="rId61" display="https://podminky.urs.cz/item/CS_URS_2021_02/892273122"/>
    <hyperlink ref="F599" r:id="rId62" display="https://podminky.urs.cz/item/CS_URS_2021_02/892372111"/>
    <hyperlink ref="F611" r:id="rId63" display="https://podminky.urs.cz/item/CS_URS_2021_02/899401112"/>
    <hyperlink ref="F618" r:id="rId64" display="https://podminky.urs.cz/item/CS_URS_2021_02/899401113"/>
    <hyperlink ref="F625" r:id="rId65" display="https://podminky.urs.cz/item/CS_URS_2021_02/899713111"/>
    <hyperlink ref="F631" r:id="rId66" display="https://podminky.urs.cz/item/CS_URS_2021_02/899721111"/>
    <hyperlink ref="F636" r:id="rId67" display="https://podminky.urs.cz/item/CS_URS_2021_02/899722111"/>
    <hyperlink ref="F642" r:id="rId68" display="https://podminky.urs.cz/item/CS_URS_2021_02/919732211"/>
    <hyperlink ref="F650" r:id="rId69" display="https://podminky.urs.cz/item/CS_URS_2021_02/997002511"/>
    <hyperlink ref="F655" r:id="rId70" display="https://podminky.urs.cz/item/CS_URS_2021_02/997002519"/>
    <hyperlink ref="F661" r:id="rId71" display="https://podminky.urs.cz/item/CS_URS_2021_02/997013871"/>
    <hyperlink ref="F666" r:id="rId72" display="https://podminky.urs.cz/item/CS_URS_2021_02/997221873"/>
    <hyperlink ref="F672" r:id="rId73" display="https://podminky.urs.cz/item/CS_URS_2021_02/997221875"/>
    <hyperlink ref="F679" r:id="rId74" display="https://podminky.urs.cz/item/CS_URS_2021_02/998276101"/>
  </hyperlinks>
  <pageMargins left="0.39375" right="0.39375" top="0.39375" bottom="0.39375" header="0" footer="0"/>
  <pageSetup paperSize="9" orientation="portrait" blackAndWhite="1" fitToHeight="100"/>
  <headerFooter>
    <oddFooter>&amp;CStrana &amp;P z &amp;N</oddFooter>
  </headerFooter>
  <drawing r:id="rId7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c r="AZ2" s="285" t="s">
        <v>1188</v>
      </c>
      <c r="BA2" s="285" t="s">
        <v>1189</v>
      </c>
      <c r="BB2" s="285" t="s">
        <v>255</v>
      </c>
      <c r="BC2" s="285" t="s">
        <v>1190</v>
      </c>
      <c r="BD2" s="285" t="s">
        <v>88</v>
      </c>
    </row>
    <row r="3" s="1" customFormat="1" ht="6.96" customHeight="1">
      <c r="B3" s="148"/>
      <c r="C3" s="149"/>
      <c r="D3" s="149"/>
      <c r="E3" s="149"/>
      <c r="F3" s="149"/>
      <c r="G3" s="149"/>
      <c r="H3" s="149"/>
      <c r="I3" s="149"/>
      <c r="J3" s="149"/>
      <c r="K3" s="149"/>
      <c r="L3" s="21"/>
      <c r="AT3" s="18" t="s">
        <v>88</v>
      </c>
      <c r="AZ3" s="285" t="s">
        <v>1191</v>
      </c>
      <c r="BA3" s="285" t="s">
        <v>1192</v>
      </c>
      <c r="BB3" s="285" t="s">
        <v>255</v>
      </c>
      <c r="BC3" s="285" t="s">
        <v>1193</v>
      </c>
      <c r="BD3" s="285" t="s">
        <v>88</v>
      </c>
    </row>
    <row r="4" s="1" customFormat="1" ht="24.96" customHeight="1">
      <c r="B4" s="21"/>
      <c r="D4" s="150" t="s">
        <v>210</v>
      </c>
      <c r="L4" s="21"/>
      <c r="M4" s="151" t="s">
        <v>10</v>
      </c>
      <c r="AT4" s="18" t="s">
        <v>4</v>
      </c>
      <c r="AZ4" s="285" t="s">
        <v>1194</v>
      </c>
      <c r="BA4" s="285" t="s">
        <v>1195</v>
      </c>
      <c r="BB4" s="285" t="s">
        <v>255</v>
      </c>
      <c r="BC4" s="285" t="s">
        <v>1196</v>
      </c>
      <c r="BD4" s="285" t="s">
        <v>88</v>
      </c>
    </row>
    <row r="5" s="1" customFormat="1" ht="6.96" customHeight="1">
      <c r="B5" s="21"/>
      <c r="L5" s="21"/>
      <c r="AZ5" s="285" t="s">
        <v>1197</v>
      </c>
      <c r="BA5" s="285" t="s">
        <v>1198</v>
      </c>
      <c r="BB5" s="285" t="s">
        <v>255</v>
      </c>
      <c r="BC5" s="285" t="s">
        <v>1199</v>
      </c>
      <c r="BD5" s="285" t="s">
        <v>88</v>
      </c>
    </row>
    <row r="6" s="1" customFormat="1" ht="12" customHeight="1">
      <c r="B6" s="21"/>
      <c r="D6" s="152" t="s">
        <v>16</v>
      </c>
      <c r="L6" s="21"/>
      <c r="AZ6" s="285" t="s">
        <v>1200</v>
      </c>
      <c r="BA6" s="285" t="s">
        <v>1201</v>
      </c>
      <c r="BB6" s="285" t="s">
        <v>255</v>
      </c>
      <c r="BC6" s="285" t="s">
        <v>1202</v>
      </c>
      <c r="BD6" s="285" t="s">
        <v>88</v>
      </c>
    </row>
    <row r="7" s="1" customFormat="1" ht="26.25" customHeight="1">
      <c r="B7" s="21"/>
      <c r="E7" s="153" t="str">
        <f>'Rekapitulace stavby'!K6</f>
        <v>Zaječov rozšíření a intenzifikace ČOV Horní Kváň - kanalizace a vodovod</v>
      </c>
      <c r="F7" s="152"/>
      <c r="G7" s="152"/>
      <c r="H7" s="152"/>
      <c r="L7" s="21"/>
      <c r="AZ7" s="285" t="s">
        <v>422</v>
      </c>
      <c r="BA7" s="285" t="s">
        <v>423</v>
      </c>
      <c r="BB7" s="285" t="s">
        <v>255</v>
      </c>
      <c r="BC7" s="285" t="s">
        <v>1203</v>
      </c>
      <c r="BD7" s="285" t="s">
        <v>88</v>
      </c>
    </row>
    <row r="8">
      <c r="B8" s="21"/>
      <c r="D8" s="152" t="s">
        <v>211</v>
      </c>
      <c r="L8" s="21"/>
      <c r="AZ8" s="285" t="s">
        <v>425</v>
      </c>
      <c r="BA8" s="285" t="s">
        <v>426</v>
      </c>
      <c r="BB8" s="285" t="s">
        <v>255</v>
      </c>
      <c r="BC8" s="285" t="s">
        <v>1204</v>
      </c>
      <c r="BD8" s="285" t="s">
        <v>88</v>
      </c>
    </row>
    <row r="9" s="1" customFormat="1" ht="16.5" customHeight="1">
      <c r="B9" s="21"/>
      <c r="E9" s="153" t="s">
        <v>212</v>
      </c>
      <c r="F9" s="1"/>
      <c r="G9" s="1"/>
      <c r="H9" s="1"/>
      <c r="L9" s="21"/>
      <c r="AZ9" s="285" t="s">
        <v>428</v>
      </c>
      <c r="BA9" s="285" t="s">
        <v>429</v>
      </c>
      <c r="BB9" s="285" t="s">
        <v>255</v>
      </c>
      <c r="BC9" s="285" t="s">
        <v>1205</v>
      </c>
      <c r="BD9" s="285" t="s">
        <v>88</v>
      </c>
    </row>
    <row r="10" s="1" customFormat="1" ht="12" customHeight="1">
      <c r="B10" s="21"/>
      <c r="D10" s="152" t="s">
        <v>213</v>
      </c>
      <c r="L10" s="21"/>
      <c r="AZ10" s="285" t="s">
        <v>431</v>
      </c>
      <c r="BA10" s="285" t="s">
        <v>432</v>
      </c>
      <c r="BB10" s="285" t="s">
        <v>255</v>
      </c>
      <c r="BC10" s="285" t="s">
        <v>1206</v>
      </c>
      <c r="BD10" s="285" t="s">
        <v>88</v>
      </c>
    </row>
    <row r="11" s="2" customFormat="1" ht="16.5" customHeight="1">
      <c r="A11" s="39"/>
      <c r="B11" s="45"/>
      <c r="C11" s="39"/>
      <c r="D11" s="39"/>
      <c r="E11" s="154" t="s">
        <v>214</v>
      </c>
      <c r="F11" s="39"/>
      <c r="G11" s="39"/>
      <c r="H11" s="39"/>
      <c r="I11" s="39"/>
      <c r="J11" s="39"/>
      <c r="K11" s="39"/>
      <c r="L11" s="64"/>
      <c r="S11" s="39"/>
      <c r="T11" s="39"/>
      <c r="U11" s="39"/>
      <c r="V11" s="39"/>
      <c r="W11" s="39"/>
      <c r="X11" s="39"/>
      <c r="Y11" s="39"/>
      <c r="Z11" s="39"/>
      <c r="AA11" s="39"/>
      <c r="AB11" s="39"/>
      <c r="AC11" s="39"/>
      <c r="AD11" s="39"/>
      <c r="AE11" s="39"/>
      <c r="AZ11" s="285" t="s">
        <v>434</v>
      </c>
      <c r="BA11" s="285" t="s">
        <v>435</v>
      </c>
      <c r="BB11" s="285" t="s">
        <v>255</v>
      </c>
      <c r="BC11" s="285" t="s">
        <v>1207</v>
      </c>
      <c r="BD11" s="285" t="s">
        <v>88</v>
      </c>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c r="AZ12" s="285" t="s">
        <v>437</v>
      </c>
      <c r="BA12" s="285" t="s">
        <v>438</v>
      </c>
      <c r="BB12" s="285" t="s">
        <v>255</v>
      </c>
      <c r="BC12" s="285" t="s">
        <v>1208</v>
      </c>
      <c r="BD12" s="285" t="s">
        <v>88</v>
      </c>
    </row>
    <row r="13" s="2" customFormat="1" ht="16.5" customHeight="1">
      <c r="A13" s="39"/>
      <c r="B13" s="45"/>
      <c r="C13" s="39"/>
      <c r="D13" s="39"/>
      <c r="E13" s="155" t="s">
        <v>1209</v>
      </c>
      <c r="F13" s="39"/>
      <c r="G13" s="39"/>
      <c r="H13" s="39"/>
      <c r="I13" s="39"/>
      <c r="J13" s="39"/>
      <c r="K13" s="39"/>
      <c r="L13" s="64"/>
      <c r="S13" s="39"/>
      <c r="T13" s="39"/>
      <c r="U13" s="39"/>
      <c r="V13" s="39"/>
      <c r="W13" s="39"/>
      <c r="X13" s="39"/>
      <c r="Y13" s="39"/>
      <c r="Z13" s="39"/>
      <c r="AA13" s="39"/>
      <c r="AB13" s="39"/>
      <c r="AC13" s="39"/>
      <c r="AD13" s="39"/>
      <c r="AE13" s="39"/>
      <c r="AZ13" s="285" t="s">
        <v>440</v>
      </c>
      <c r="BA13" s="285" t="s">
        <v>441</v>
      </c>
      <c r="BB13" s="285" t="s">
        <v>255</v>
      </c>
      <c r="BC13" s="285" t="s">
        <v>1210</v>
      </c>
      <c r="BD13" s="285" t="s">
        <v>88</v>
      </c>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c r="AZ14" s="285" t="s">
        <v>443</v>
      </c>
      <c r="BA14" s="285" t="s">
        <v>444</v>
      </c>
      <c r="BB14" s="285" t="s">
        <v>255</v>
      </c>
      <c r="BC14" s="285" t="s">
        <v>1211</v>
      </c>
      <c r="BD14" s="285" t="s">
        <v>88</v>
      </c>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c r="AZ15" s="285" t="s">
        <v>446</v>
      </c>
      <c r="BA15" s="285" t="s">
        <v>1212</v>
      </c>
      <c r="BB15" s="285" t="s">
        <v>1213</v>
      </c>
      <c r="BC15" s="285" t="s">
        <v>313</v>
      </c>
      <c r="BD15" s="285" t="s">
        <v>88</v>
      </c>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c r="AZ16" s="285" t="s">
        <v>449</v>
      </c>
      <c r="BA16" s="285" t="s">
        <v>450</v>
      </c>
      <c r="BB16" s="285" t="s">
        <v>255</v>
      </c>
      <c r="BC16" s="285" t="s">
        <v>1214</v>
      </c>
      <c r="BD16" s="285" t="s">
        <v>88</v>
      </c>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c r="AZ17" s="285" t="s">
        <v>452</v>
      </c>
      <c r="BA17" s="285" t="s">
        <v>453</v>
      </c>
      <c r="BB17" s="285" t="s">
        <v>255</v>
      </c>
      <c r="BC17" s="285" t="s">
        <v>1215</v>
      </c>
      <c r="BD17" s="285" t="s">
        <v>88</v>
      </c>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c r="AZ18" s="285" t="s">
        <v>456</v>
      </c>
      <c r="BA18" s="285" t="s">
        <v>457</v>
      </c>
      <c r="BB18" s="285" t="s">
        <v>246</v>
      </c>
      <c r="BC18" s="285" t="s">
        <v>1216</v>
      </c>
      <c r="BD18" s="285" t="s">
        <v>88</v>
      </c>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c r="AZ19" s="285" t="s">
        <v>459</v>
      </c>
      <c r="BA19" s="285" t="s">
        <v>460</v>
      </c>
      <c r="BB19" s="285" t="s">
        <v>246</v>
      </c>
      <c r="BC19" s="285" t="s">
        <v>1217</v>
      </c>
      <c r="BD19" s="285" t="s">
        <v>88</v>
      </c>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c r="AZ20" s="285" t="s">
        <v>462</v>
      </c>
      <c r="BA20" s="285" t="s">
        <v>463</v>
      </c>
      <c r="BB20" s="285" t="s">
        <v>246</v>
      </c>
      <c r="BC20" s="285" t="s">
        <v>1218</v>
      </c>
      <c r="BD20" s="285" t="s">
        <v>88</v>
      </c>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c r="AZ21" s="285" t="s">
        <v>465</v>
      </c>
      <c r="BA21" s="285" t="s">
        <v>466</v>
      </c>
      <c r="BB21" s="285" t="s">
        <v>255</v>
      </c>
      <c r="BC21" s="285" t="s">
        <v>1219</v>
      </c>
      <c r="BD21" s="285" t="s">
        <v>88</v>
      </c>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c r="AZ22" s="285" t="s">
        <v>468</v>
      </c>
      <c r="BA22" s="285" t="s">
        <v>469</v>
      </c>
      <c r="BB22" s="285" t="s">
        <v>255</v>
      </c>
      <c r="BC22" s="285" t="s">
        <v>1220</v>
      </c>
      <c r="BD22" s="285" t="s">
        <v>88</v>
      </c>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c r="AZ23" s="285" t="s">
        <v>471</v>
      </c>
      <c r="BA23" s="285" t="s">
        <v>472</v>
      </c>
      <c r="BB23" s="285" t="s">
        <v>246</v>
      </c>
      <c r="BC23" s="285" t="s">
        <v>1221</v>
      </c>
      <c r="BD23" s="285" t="s">
        <v>88</v>
      </c>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c r="AZ24" s="285" t="s">
        <v>1222</v>
      </c>
      <c r="BA24" s="285" t="s">
        <v>1223</v>
      </c>
      <c r="BB24" s="285" t="s">
        <v>296</v>
      </c>
      <c r="BC24" s="285" t="s">
        <v>1224</v>
      </c>
      <c r="BD24" s="285" t="s">
        <v>88</v>
      </c>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c r="AZ25" s="285" t="s">
        <v>1225</v>
      </c>
      <c r="BA25" s="285" t="s">
        <v>1226</v>
      </c>
      <c r="BB25" s="285" t="s">
        <v>296</v>
      </c>
      <c r="BC25" s="285" t="s">
        <v>1227</v>
      </c>
      <c r="BD25" s="285" t="s">
        <v>88</v>
      </c>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c r="AZ26" s="285" t="s">
        <v>1228</v>
      </c>
      <c r="BA26" s="285" t="s">
        <v>1229</v>
      </c>
      <c r="BB26" s="285" t="s">
        <v>296</v>
      </c>
      <c r="BC26" s="285" t="s">
        <v>1230</v>
      </c>
      <c r="BD26" s="285" t="s">
        <v>88</v>
      </c>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c r="AZ27" s="285" t="s">
        <v>833</v>
      </c>
      <c r="BA27" s="285" t="s">
        <v>1231</v>
      </c>
      <c r="BB27" s="285" t="s">
        <v>246</v>
      </c>
      <c r="BC27" s="285" t="s">
        <v>1232</v>
      </c>
      <c r="BD27" s="285" t="s">
        <v>88</v>
      </c>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c r="AZ28" s="285" t="s">
        <v>1233</v>
      </c>
      <c r="BA28" s="285" t="s">
        <v>1234</v>
      </c>
      <c r="BB28" s="285" t="s">
        <v>246</v>
      </c>
      <c r="BC28" s="285" t="s">
        <v>1235</v>
      </c>
      <c r="BD28" s="285" t="s">
        <v>88</v>
      </c>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c r="AZ29" s="285" t="s">
        <v>479</v>
      </c>
      <c r="BA29" s="285" t="s">
        <v>480</v>
      </c>
      <c r="BB29" s="285" t="s">
        <v>255</v>
      </c>
      <c r="BC29" s="285" t="s">
        <v>1236</v>
      </c>
      <c r="BD29" s="285" t="s">
        <v>88</v>
      </c>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c r="AZ30" s="285" t="s">
        <v>482</v>
      </c>
      <c r="BA30" s="285" t="s">
        <v>483</v>
      </c>
      <c r="BB30" s="285" t="s">
        <v>255</v>
      </c>
      <c r="BC30" s="285" t="s">
        <v>1237</v>
      </c>
      <c r="BD30" s="285" t="s">
        <v>88</v>
      </c>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c r="AZ31" s="286" t="s">
        <v>485</v>
      </c>
      <c r="BA31" s="286" t="s">
        <v>486</v>
      </c>
      <c r="BB31" s="286" t="s">
        <v>487</v>
      </c>
      <c r="BC31" s="286" t="s">
        <v>1238</v>
      </c>
      <c r="BD31" s="286" t="s">
        <v>88</v>
      </c>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c r="AZ32" s="285" t="s">
        <v>489</v>
      </c>
      <c r="BA32" s="285" t="s">
        <v>490</v>
      </c>
      <c r="BB32" s="285" t="s">
        <v>487</v>
      </c>
      <c r="BC32" s="285" t="s">
        <v>1239</v>
      </c>
      <c r="BD32" s="285" t="s">
        <v>88</v>
      </c>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c r="AZ33" s="285" t="s">
        <v>492</v>
      </c>
      <c r="BA33" s="285" t="s">
        <v>493</v>
      </c>
      <c r="BB33" s="285" t="s">
        <v>487</v>
      </c>
      <c r="BC33" s="285" t="s">
        <v>1240</v>
      </c>
      <c r="BD33" s="285" t="s">
        <v>88</v>
      </c>
    </row>
    <row r="34" s="2" customFormat="1" ht="25.44" customHeight="1">
      <c r="A34" s="39"/>
      <c r="B34" s="45"/>
      <c r="C34" s="39"/>
      <c r="D34" s="162" t="s">
        <v>40</v>
      </c>
      <c r="E34" s="39"/>
      <c r="F34" s="39"/>
      <c r="G34" s="39"/>
      <c r="H34" s="39"/>
      <c r="I34" s="39"/>
      <c r="J34" s="163">
        <f>ROUND(J132, 2)</f>
        <v>0</v>
      </c>
      <c r="K34" s="39"/>
      <c r="L34" s="64"/>
      <c r="S34" s="39"/>
      <c r="T34" s="39"/>
      <c r="U34" s="39"/>
      <c r="V34" s="39"/>
      <c r="W34" s="39"/>
      <c r="X34" s="39"/>
      <c r="Y34" s="39"/>
      <c r="Z34" s="39"/>
      <c r="AA34" s="39"/>
      <c r="AB34" s="39"/>
      <c r="AC34" s="39"/>
      <c r="AD34" s="39"/>
      <c r="AE34" s="39"/>
      <c r="AZ34" s="285" t="s">
        <v>495</v>
      </c>
      <c r="BA34" s="285" t="s">
        <v>496</v>
      </c>
      <c r="BB34" s="285" t="s">
        <v>487</v>
      </c>
      <c r="BC34" s="285" t="s">
        <v>1241</v>
      </c>
      <c r="BD34" s="285" t="s">
        <v>88</v>
      </c>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c r="AZ35" s="285" t="s">
        <v>498</v>
      </c>
      <c r="BA35" s="285" t="s">
        <v>499</v>
      </c>
      <c r="BB35" s="285" t="s">
        <v>296</v>
      </c>
      <c r="BC35" s="285" t="s">
        <v>500</v>
      </c>
      <c r="BD35" s="285" t="s">
        <v>88</v>
      </c>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c r="AZ36" s="285" t="s">
        <v>501</v>
      </c>
      <c r="BA36" s="285" t="s">
        <v>502</v>
      </c>
      <c r="BB36" s="285" t="s">
        <v>296</v>
      </c>
      <c r="BC36" s="285" t="s">
        <v>503</v>
      </c>
      <c r="BD36" s="285" t="s">
        <v>88</v>
      </c>
    </row>
    <row r="37" s="2" customFormat="1" ht="14.4" customHeight="1">
      <c r="A37" s="39"/>
      <c r="B37" s="45"/>
      <c r="C37" s="39"/>
      <c r="D37" s="154" t="s">
        <v>44</v>
      </c>
      <c r="E37" s="152" t="s">
        <v>45</v>
      </c>
      <c r="F37" s="165">
        <f>ROUND((SUM(BE132:BE947)),  2)</f>
        <v>0</v>
      </c>
      <c r="G37" s="39"/>
      <c r="H37" s="39"/>
      <c r="I37" s="166">
        <v>0.20999999999999999</v>
      </c>
      <c r="J37" s="165">
        <f>ROUND(((SUM(BE132:BE947))*I37),  2)</f>
        <v>0</v>
      </c>
      <c r="K37" s="39"/>
      <c r="L37" s="64"/>
      <c r="S37" s="39"/>
      <c r="T37" s="39"/>
      <c r="U37" s="39"/>
      <c r="V37" s="39"/>
      <c r="W37" s="39"/>
      <c r="X37" s="39"/>
      <c r="Y37" s="39"/>
      <c r="Z37" s="39"/>
      <c r="AA37" s="39"/>
      <c r="AB37" s="39"/>
      <c r="AC37" s="39"/>
      <c r="AD37" s="39"/>
      <c r="AE37" s="39"/>
      <c r="AZ37" s="285" t="s">
        <v>504</v>
      </c>
      <c r="BA37" s="285" t="s">
        <v>505</v>
      </c>
      <c r="BB37" s="285" t="s">
        <v>296</v>
      </c>
      <c r="BC37" s="285" t="s">
        <v>506</v>
      </c>
      <c r="BD37" s="285" t="s">
        <v>88</v>
      </c>
    </row>
    <row r="38" s="2" customFormat="1" ht="14.4" customHeight="1">
      <c r="A38" s="39"/>
      <c r="B38" s="45"/>
      <c r="C38" s="39"/>
      <c r="D38" s="39"/>
      <c r="E38" s="152" t="s">
        <v>46</v>
      </c>
      <c r="F38" s="165">
        <f>ROUND((SUM(BF132:BF947)),  2)</f>
        <v>0</v>
      </c>
      <c r="G38" s="39"/>
      <c r="H38" s="39"/>
      <c r="I38" s="166">
        <v>0.14999999999999999</v>
      </c>
      <c r="J38" s="165">
        <f>ROUND(((SUM(BF132:BF947))*I38),  2)</f>
        <v>0</v>
      </c>
      <c r="K38" s="39"/>
      <c r="L38" s="64"/>
      <c r="S38" s="39"/>
      <c r="T38" s="39"/>
      <c r="U38" s="39"/>
      <c r="V38" s="39"/>
      <c r="W38" s="39"/>
      <c r="X38" s="39"/>
      <c r="Y38" s="39"/>
      <c r="Z38" s="39"/>
      <c r="AA38" s="39"/>
      <c r="AB38" s="39"/>
      <c r="AC38" s="39"/>
      <c r="AD38" s="39"/>
      <c r="AE38" s="39"/>
      <c r="AZ38" s="285" t="s">
        <v>507</v>
      </c>
      <c r="BA38" s="285" t="s">
        <v>508</v>
      </c>
      <c r="BB38" s="285" t="s">
        <v>296</v>
      </c>
      <c r="BC38" s="285" t="s">
        <v>509</v>
      </c>
      <c r="BD38" s="285" t="s">
        <v>88</v>
      </c>
    </row>
    <row r="39" hidden="1" s="2" customFormat="1" ht="14.4" customHeight="1">
      <c r="A39" s="39"/>
      <c r="B39" s="45"/>
      <c r="C39" s="39"/>
      <c r="D39" s="39"/>
      <c r="E39" s="152" t="s">
        <v>47</v>
      </c>
      <c r="F39" s="165">
        <f>ROUND((SUM(BG132:BG947)),  2)</f>
        <v>0</v>
      </c>
      <c r="G39" s="39"/>
      <c r="H39" s="39"/>
      <c r="I39" s="166">
        <v>0.20999999999999999</v>
      </c>
      <c r="J39" s="165">
        <f>0</f>
        <v>0</v>
      </c>
      <c r="K39" s="39"/>
      <c r="L39" s="64"/>
      <c r="S39" s="39"/>
      <c r="T39" s="39"/>
      <c r="U39" s="39"/>
      <c r="V39" s="39"/>
      <c r="W39" s="39"/>
      <c r="X39" s="39"/>
      <c r="Y39" s="39"/>
      <c r="Z39" s="39"/>
      <c r="AA39" s="39"/>
      <c r="AB39" s="39"/>
      <c r="AC39" s="39"/>
      <c r="AD39" s="39"/>
      <c r="AE39" s="39"/>
      <c r="AZ39" s="285" t="s">
        <v>510</v>
      </c>
      <c r="BA39" s="285" t="s">
        <v>511</v>
      </c>
      <c r="BB39" s="285" t="s">
        <v>296</v>
      </c>
      <c r="BC39" s="285" t="s">
        <v>512</v>
      </c>
      <c r="BD39" s="285" t="s">
        <v>88</v>
      </c>
    </row>
    <row r="40" hidden="1" s="2" customFormat="1" ht="14.4" customHeight="1">
      <c r="A40" s="39"/>
      <c r="B40" s="45"/>
      <c r="C40" s="39"/>
      <c r="D40" s="39"/>
      <c r="E40" s="152" t="s">
        <v>48</v>
      </c>
      <c r="F40" s="165">
        <f>ROUND((SUM(BH132:BH947)),  2)</f>
        <v>0</v>
      </c>
      <c r="G40" s="39"/>
      <c r="H40" s="39"/>
      <c r="I40" s="166">
        <v>0.14999999999999999</v>
      </c>
      <c r="J40" s="165">
        <f>0</f>
        <v>0</v>
      </c>
      <c r="K40" s="39"/>
      <c r="L40" s="64"/>
      <c r="S40" s="39"/>
      <c r="T40" s="39"/>
      <c r="U40" s="39"/>
      <c r="V40" s="39"/>
      <c r="W40" s="39"/>
      <c r="X40" s="39"/>
      <c r="Y40" s="39"/>
      <c r="Z40" s="39"/>
      <c r="AA40" s="39"/>
      <c r="AB40" s="39"/>
      <c r="AC40" s="39"/>
      <c r="AD40" s="39"/>
      <c r="AE40" s="39"/>
      <c r="AZ40" s="285" t="s">
        <v>513</v>
      </c>
      <c r="BA40" s="285" t="s">
        <v>514</v>
      </c>
      <c r="BB40" s="285" t="s">
        <v>246</v>
      </c>
      <c r="BC40" s="285" t="s">
        <v>1242</v>
      </c>
      <c r="BD40" s="285" t="s">
        <v>88</v>
      </c>
    </row>
    <row r="41" hidden="1" s="2" customFormat="1" ht="14.4" customHeight="1">
      <c r="A41" s="39"/>
      <c r="B41" s="45"/>
      <c r="C41" s="39"/>
      <c r="D41" s="39"/>
      <c r="E41" s="152" t="s">
        <v>49</v>
      </c>
      <c r="F41" s="165">
        <f>ROUND((SUM(BI132:BI947)),  2)</f>
        <v>0</v>
      </c>
      <c r="G41" s="39"/>
      <c r="H41" s="39"/>
      <c r="I41" s="166">
        <v>0</v>
      </c>
      <c r="J41" s="165">
        <f>0</f>
        <v>0</v>
      </c>
      <c r="K41" s="39"/>
      <c r="L41" s="64"/>
      <c r="S41" s="39"/>
      <c r="T41" s="39"/>
      <c r="U41" s="39"/>
      <c r="V41" s="39"/>
      <c r="W41" s="39"/>
      <c r="X41" s="39"/>
      <c r="Y41" s="39"/>
      <c r="Z41" s="39"/>
      <c r="AA41" s="39"/>
      <c r="AB41" s="39"/>
      <c r="AC41" s="39"/>
      <c r="AD41" s="39"/>
      <c r="AE41" s="39"/>
      <c r="AZ41" s="285" t="s">
        <v>516</v>
      </c>
      <c r="BA41" s="285" t="s">
        <v>516</v>
      </c>
      <c r="BB41" s="285" t="s">
        <v>255</v>
      </c>
      <c r="BC41" s="285" t="s">
        <v>1243</v>
      </c>
      <c r="BD41" s="285" t="s">
        <v>88</v>
      </c>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c r="AZ42" s="285" t="s">
        <v>518</v>
      </c>
      <c r="BA42" s="285" t="s">
        <v>518</v>
      </c>
      <c r="BB42" s="285" t="s">
        <v>246</v>
      </c>
      <c r="BC42" s="285" t="s">
        <v>1244</v>
      </c>
      <c r="BD42" s="285" t="s">
        <v>88</v>
      </c>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214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01.3 - Vodovodní řady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222</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223</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224</v>
      </c>
      <c r="E103" s="199"/>
      <c r="F103" s="199"/>
      <c r="G103" s="199"/>
      <c r="H103" s="199"/>
      <c r="I103" s="199"/>
      <c r="J103" s="200">
        <f>J606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520</v>
      </c>
      <c r="E104" s="199"/>
      <c r="F104" s="199"/>
      <c r="G104" s="199"/>
      <c r="H104" s="199"/>
      <c r="I104" s="199"/>
      <c r="J104" s="200">
        <f>J620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521</v>
      </c>
      <c r="E105" s="199"/>
      <c r="F105" s="199"/>
      <c r="G105" s="199"/>
      <c r="H105" s="199"/>
      <c r="I105" s="199"/>
      <c r="J105" s="200">
        <f>J712</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225</v>
      </c>
      <c r="E106" s="199"/>
      <c r="F106" s="199"/>
      <c r="G106" s="199"/>
      <c r="H106" s="199"/>
      <c r="I106" s="199"/>
      <c r="J106" s="200">
        <f>J887</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522</v>
      </c>
      <c r="E107" s="199"/>
      <c r="F107" s="199"/>
      <c r="G107" s="199"/>
      <c r="H107" s="199"/>
      <c r="I107" s="199"/>
      <c r="J107" s="200">
        <f>J915</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523</v>
      </c>
      <c r="E108" s="199"/>
      <c r="F108" s="199"/>
      <c r="G108" s="199"/>
      <c r="H108" s="199"/>
      <c r="I108" s="199"/>
      <c r="J108" s="200">
        <f>J944</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6.25" customHeight="1">
      <c r="A118" s="39"/>
      <c r="B118" s="40"/>
      <c r="C118" s="41"/>
      <c r="D118" s="41"/>
      <c r="E118" s="185" t="str">
        <f>E7</f>
        <v>Zaječov rozšíření a intenzifikace ČOV Horní Kváň - kanalizace a vodovod</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211</v>
      </c>
      <c r="D119" s="23"/>
      <c r="E119" s="23"/>
      <c r="F119" s="23"/>
      <c r="G119" s="23"/>
      <c r="H119" s="23"/>
      <c r="I119" s="23"/>
      <c r="J119" s="23"/>
      <c r="K119" s="23"/>
      <c r="L119" s="21"/>
    </row>
    <row r="120" s="1" customFormat="1" ht="16.5" customHeight="1">
      <c r="B120" s="22"/>
      <c r="C120" s="23"/>
      <c r="D120" s="23"/>
      <c r="E120" s="185" t="s">
        <v>212</v>
      </c>
      <c r="F120" s="23"/>
      <c r="G120" s="23"/>
      <c r="H120" s="23"/>
      <c r="I120" s="23"/>
      <c r="J120" s="23"/>
      <c r="K120" s="23"/>
      <c r="L120" s="21"/>
    </row>
    <row r="121" s="1" customFormat="1" ht="12" customHeight="1">
      <c r="B121" s="22"/>
      <c r="C121" s="33" t="s">
        <v>213</v>
      </c>
      <c r="D121" s="23"/>
      <c r="E121" s="23"/>
      <c r="F121" s="23"/>
      <c r="G121" s="23"/>
      <c r="H121" s="23"/>
      <c r="I121" s="23"/>
      <c r="J121" s="23"/>
      <c r="K121" s="23"/>
      <c r="L121" s="21"/>
    </row>
    <row r="122" s="2" customFormat="1" ht="16.5" customHeight="1">
      <c r="A122" s="39"/>
      <c r="B122" s="40"/>
      <c r="C122" s="41"/>
      <c r="D122" s="41"/>
      <c r="E122" s="186" t="s">
        <v>214</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215</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SO 01.3 - Vodovodní řady</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obec Zaječov, místní část Kvaň, Nová Ves</v>
      </c>
      <c r="G126" s="41"/>
      <c r="H126" s="41"/>
      <c r="I126" s="33" t="s">
        <v>22</v>
      </c>
      <c r="J126" s="80" t="str">
        <f>IF(J16="","",J16)</f>
        <v>18. 8. 2021</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54.45" customHeight="1">
      <c r="A128" s="39"/>
      <c r="B128" s="40"/>
      <c r="C128" s="33" t="s">
        <v>24</v>
      </c>
      <c r="D128" s="41"/>
      <c r="E128" s="41"/>
      <c r="F128" s="28" t="str">
        <f>E19</f>
        <v>Obec Zaječov, Zaječov 265, 267 63 Zaječov</v>
      </c>
      <c r="G128" s="41"/>
      <c r="H128" s="41"/>
      <c r="I128" s="33" t="s">
        <v>32</v>
      </c>
      <c r="J128" s="37" t="str">
        <f>E25</f>
        <v>PIK VÍTEK s.r.o.,Kořenského 1025/7, 150 00 Praha 5</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30</v>
      </c>
      <c r="D129" s="41"/>
      <c r="E129" s="41"/>
      <c r="F129" s="28" t="str">
        <f>IF(E22="","",E22)</f>
        <v>Vyplň údaj</v>
      </c>
      <c r="G129" s="41"/>
      <c r="H129" s="41"/>
      <c r="I129" s="33" t="s">
        <v>37</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227</v>
      </c>
      <c r="D131" s="205" t="s">
        <v>65</v>
      </c>
      <c r="E131" s="205" t="s">
        <v>61</v>
      </c>
      <c r="F131" s="205" t="s">
        <v>62</v>
      </c>
      <c r="G131" s="205" t="s">
        <v>228</v>
      </c>
      <c r="H131" s="205" t="s">
        <v>229</v>
      </c>
      <c r="I131" s="205" t="s">
        <v>230</v>
      </c>
      <c r="J131" s="205" t="s">
        <v>219</v>
      </c>
      <c r="K131" s="206" t="s">
        <v>231</v>
      </c>
      <c r="L131" s="207"/>
      <c r="M131" s="101" t="s">
        <v>1</v>
      </c>
      <c r="N131" s="102" t="s">
        <v>44</v>
      </c>
      <c r="O131" s="102" t="s">
        <v>232</v>
      </c>
      <c r="P131" s="102" t="s">
        <v>233</v>
      </c>
      <c r="Q131" s="102" t="s">
        <v>234</v>
      </c>
      <c r="R131" s="102" t="s">
        <v>235</v>
      </c>
      <c r="S131" s="102" t="s">
        <v>236</v>
      </c>
      <c r="T131" s="103" t="s">
        <v>237</v>
      </c>
      <c r="U131" s="202"/>
      <c r="V131" s="202"/>
      <c r="W131" s="202"/>
      <c r="X131" s="202"/>
      <c r="Y131" s="202"/>
      <c r="Z131" s="202"/>
      <c r="AA131" s="202"/>
      <c r="AB131" s="202"/>
      <c r="AC131" s="202"/>
      <c r="AD131" s="202"/>
      <c r="AE131" s="202"/>
    </row>
    <row r="132" s="2" customFormat="1" ht="22.8" customHeight="1">
      <c r="A132" s="39"/>
      <c r="B132" s="40"/>
      <c r="C132" s="108" t="s">
        <v>238</v>
      </c>
      <c r="D132" s="41"/>
      <c r="E132" s="41"/>
      <c r="F132" s="41"/>
      <c r="G132" s="41"/>
      <c r="H132" s="41"/>
      <c r="I132" s="41"/>
      <c r="J132" s="208">
        <f>BK132</f>
        <v>0</v>
      </c>
      <c r="K132" s="41"/>
      <c r="L132" s="45"/>
      <c r="M132" s="104"/>
      <c r="N132" s="209"/>
      <c r="O132" s="105"/>
      <c r="P132" s="210">
        <f>P133</f>
        <v>0</v>
      </c>
      <c r="Q132" s="105"/>
      <c r="R132" s="210">
        <f>R133</f>
        <v>119.26173213999998</v>
      </c>
      <c r="S132" s="105"/>
      <c r="T132" s="211">
        <f>T133</f>
        <v>1601.6448449999998</v>
      </c>
      <c r="U132" s="39"/>
      <c r="V132" s="39"/>
      <c r="W132" s="39"/>
      <c r="X132" s="39"/>
      <c r="Y132" s="39"/>
      <c r="Z132" s="39"/>
      <c r="AA132" s="39"/>
      <c r="AB132" s="39"/>
      <c r="AC132" s="39"/>
      <c r="AD132" s="39"/>
      <c r="AE132" s="39"/>
      <c r="AT132" s="18" t="s">
        <v>79</v>
      </c>
      <c r="AU132" s="18" t="s">
        <v>221</v>
      </c>
      <c r="BK132" s="212">
        <f>BK133</f>
        <v>0</v>
      </c>
    </row>
    <row r="133" s="12" customFormat="1" ht="25.92" customHeight="1">
      <c r="A133" s="12"/>
      <c r="B133" s="213"/>
      <c r="C133" s="214"/>
      <c r="D133" s="215" t="s">
        <v>79</v>
      </c>
      <c r="E133" s="216" t="s">
        <v>239</v>
      </c>
      <c r="F133" s="216" t="s">
        <v>240</v>
      </c>
      <c r="G133" s="214"/>
      <c r="H133" s="214"/>
      <c r="I133" s="217"/>
      <c r="J133" s="218">
        <f>BK133</f>
        <v>0</v>
      </c>
      <c r="K133" s="214"/>
      <c r="L133" s="219"/>
      <c r="M133" s="220"/>
      <c r="N133" s="221"/>
      <c r="O133" s="221"/>
      <c r="P133" s="222">
        <f>P134+P606+P620+P712+P887+P915+P944</f>
        <v>0</v>
      </c>
      <c r="Q133" s="221"/>
      <c r="R133" s="222">
        <f>R134+R606+R620+R712+R887+R915+R944</f>
        <v>119.26173213999998</v>
      </c>
      <c r="S133" s="221"/>
      <c r="T133" s="223">
        <f>T134+T606+T620+T712+T887+T915+T944</f>
        <v>1601.6448449999998</v>
      </c>
      <c r="U133" s="12"/>
      <c r="V133" s="12"/>
      <c r="W133" s="12"/>
      <c r="X133" s="12"/>
      <c r="Y133" s="12"/>
      <c r="Z133" s="12"/>
      <c r="AA133" s="12"/>
      <c r="AB133" s="12"/>
      <c r="AC133" s="12"/>
      <c r="AD133" s="12"/>
      <c r="AE133" s="12"/>
      <c r="AR133" s="224" t="s">
        <v>14</v>
      </c>
      <c r="AT133" s="225" t="s">
        <v>79</v>
      </c>
      <c r="AU133" s="225" t="s">
        <v>80</v>
      </c>
      <c r="AY133" s="224" t="s">
        <v>241</v>
      </c>
      <c r="BK133" s="226">
        <f>BK134+BK606+BK620+BK712+BK887+BK915+BK944</f>
        <v>0</v>
      </c>
    </row>
    <row r="134" s="12" customFormat="1" ht="22.8" customHeight="1">
      <c r="A134" s="12"/>
      <c r="B134" s="213"/>
      <c r="C134" s="214"/>
      <c r="D134" s="215" t="s">
        <v>79</v>
      </c>
      <c r="E134" s="227" t="s">
        <v>14</v>
      </c>
      <c r="F134" s="227" t="s">
        <v>242</v>
      </c>
      <c r="G134" s="214"/>
      <c r="H134" s="214"/>
      <c r="I134" s="217"/>
      <c r="J134" s="228">
        <f>BK134</f>
        <v>0</v>
      </c>
      <c r="K134" s="214"/>
      <c r="L134" s="219"/>
      <c r="M134" s="220"/>
      <c r="N134" s="221"/>
      <c r="O134" s="221"/>
      <c r="P134" s="222">
        <f>SUM(P135:P605)</f>
        <v>0</v>
      </c>
      <c r="Q134" s="221"/>
      <c r="R134" s="222">
        <f>SUM(R135:R605)</f>
        <v>36.375752939999998</v>
      </c>
      <c r="S134" s="221"/>
      <c r="T134" s="223">
        <f>SUM(T135:T605)</f>
        <v>1601.4198449999999</v>
      </c>
      <c r="U134" s="12"/>
      <c r="V134" s="12"/>
      <c r="W134" s="12"/>
      <c r="X134" s="12"/>
      <c r="Y134" s="12"/>
      <c r="Z134" s="12"/>
      <c r="AA134" s="12"/>
      <c r="AB134" s="12"/>
      <c r="AC134" s="12"/>
      <c r="AD134" s="12"/>
      <c r="AE134" s="12"/>
      <c r="AR134" s="224" t="s">
        <v>14</v>
      </c>
      <c r="AT134" s="225" t="s">
        <v>79</v>
      </c>
      <c r="AU134" s="225" t="s">
        <v>14</v>
      </c>
      <c r="AY134" s="224" t="s">
        <v>241</v>
      </c>
      <c r="BK134" s="226">
        <f>SUM(BK135:BK605)</f>
        <v>0</v>
      </c>
    </row>
    <row r="135" s="2" customFormat="1" ht="24.15" customHeight="1">
      <c r="A135" s="39"/>
      <c r="B135" s="40"/>
      <c r="C135" s="229" t="s">
        <v>14</v>
      </c>
      <c r="D135" s="229" t="s">
        <v>243</v>
      </c>
      <c r="E135" s="230" t="s">
        <v>524</v>
      </c>
      <c r="F135" s="231" t="s">
        <v>525</v>
      </c>
      <c r="G135" s="232" t="s">
        <v>246</v>
      </c>
      <c r="H135" s="233">
        <v>347.01100000000002</v>
      </c>
      <c r="I135" s="234"/>
      <c r="J135" s="235">
        <f>ROUND(I135*H135,2)</f>
        <v>0</v>
      </c>
      <c r="K135" s="231" t="s">
        <v>247</v>
      </c>
      <c r="L135" s="45"/>
      <c r="M135" s="236" t="s">
        <v>1</v>
      </c>
      <c r="N135" s="237" t="s">
        <v>45</v>
      </c>
      <c r="O135" s="92"/>
      <c r="P135" s="238">
        <f>O135*H135</f>
        <v>0</v>
      </c>
      <c r="Q135" s="238">
        <v>0</v>
      </c>
      <c r="R135" s="238">
        <f>Q135*H135</f>
        <v>0</v>
      </c>
      <c r="S135" s="238">
        <v>0.28999999999999998</v>
      </c>
      <c r="T135" s="239">
        <f>S135*H135</f>
        <v>100.63319</v>
      </c>
      <c r="U135" s="39"/>
      <c r="V135" s="39"/>
      <c r="W135" s="39"/>
      <c r="X135" s="39"/>
      <c r="Y135" s="39"/>
      <c r="Z135" s="39"/>
      <c r="AA135" s="39"/>
      <c r="AB135" s="39"/>
      <c r="AC135" s="39"/>
      <c r="AD135" s="39"/>
      <c r="AE135" s="39"/>
      <c r="AR135" s="240" t="s">
        <v>175</v>
      </c>
      <c r="AT135" s="240" t="s">
        <v>243</v>
      </c>
      <c r="AU135" s="240" t="s">
        <v>88</v>
      </c>
      <c r="AY135" s="18" t="s">
        <v>241</v>
      </c>
      <c r="BE135" s="241">
        <f>IF(N135="základní",J135,0)</f>
        <v>0</v>
      </c>
      <c r="BF135" s="241">
        <f>IF(N135="snížená",J135,0)</f>
        <v>0</v>
      </c>
      <c r="BG135" s="241">
        <f>IF(N135="zákl. přenesená",J135,0)</f>
        <v>0</v>
      </c>
      <c r="BH135" s="241">
        <f>IF(N135="sníž. přenesená",J135,0)</f>
        <v>0</v>
      </c>
      <c r="BI135" s="241">
        <f>IF(N135="nulová",J135,0)</f>
        <v>0</v>
      </c>
      <c r="BJ135" s="18" t="s">
        <v>14</v>
      </c>
      <c r="BK135" s="241">
        <f>ROUND(I135*H135,2)</f>
        <v>0</v>
      </c>
      <c r="BL135" s="18" t="s">
        <v>175</v>
      </c>
      <c r="BM135" s="240" t="s">
        <v>1245</v>
      </c>
    </row>
    <row r="136" s="2" customFormat="1">
      <c r="A136" s="39"/>
      <c r="B136" s="40"/>
      <c r="C136" s="41"/>
      <c r="D136" s="242" t="s">
        <v>249</v>
      </c>
      <c r="E136" s="41"/>
      <c r="F136" s="243" t="s">
        <v>527</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249</v>
      </c>
      <c r="AU136" s="18" t="s">
        <v>88</v>
      </c>
    </row>
    <row r="137" s="2" customFormat="1">
      <c r="A137" s="39"/>
      <c r="B137" s="40"/>
      <c r="C137" s="41"/>
      <c r="D137" s="247" t="s">
        <v>251</v>
      </c>
      <c r="E137" s="41"/>
      <c r="F137" s="248" t="s">
        <v>528</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251</v>
      </c>
      <c r="AU137" s="18" t="s">
        <v>88</v>
      </c>
    </row>
    <row r="138" s="15" customFormat="1">
      <c r="A138" s="15"/>
      <c r="B138" s="271"/>
      <c r="C138" s="272"/>
      <c r="D138" s="242" t="s">
        <v>259</v>
      </c>
      <c r="E138" s="273" t="s">
        <v>1</v>
      </c>
      <c r="F138" s="274" t="s">
        <v>529</v>
      </c>
      <c r="G138" s="272"/>
      <c r="H138" s="273" t="s">
        <v>1</v>
      </c>
      <c r="I138" s="275"/>
      <c r="J138" s="272"/>
      <c r="K138" s="272"/>
      <c r="L138" s="276"/>
      <c r="M138" s="277"/>
      <c r="N138" s="278"/>
      <c r="O138" s="278"/>
      <c r="P138" s="278"/>
      <c r="Q138" s="278"/>
      <c r="R138" s="278"/>
      <c r="S138" s="278"/>
      <c r="T138" s="279"/>
      <c r="U138" s="15"/>
      <c r="V138" s="15"/>
      <c r="W138" s="15"/>
      <c r="X138" s="15"/>
      <c r="Y138" s="15"/>
      <c r="Z138" s="15"/>
      <c r="AA138" s="15"/>
      <c r="AB138" s="15"/>
      <c r="AC138" s="15"/>
      <c r="AD138" s="15"/>
      <c r="AE138" s="15"/>
      <c r="AT138" s="280" t="s">
        <v>259</v>
      </c>
      <c r="AU138" s="280" t="s">
        <v>88</v>
      </c>
      <c r="AV138" s="15" t="s">
        <v>14</v>
      </c>
      <c r="AW138" s="15" t="s">
        <v>36</v>
      </c>
      <c r="AX138" s="15" t="s">
        <v>80</v>
      </c>
      <c r="AY138" s="280" t="s">
        <v>241</v>
      </c>
    </row>
    <row r="139" s="13" customFormat="1">
      <c r="A139" s="13"/>
      <c r="B139" s="249"/>
      <c r="C139" s="250"/>
      <c r="D139" s="242" t="s">
        <v>259</v>
      </c>
      <c r="E139" s="251" t="s">
        <v>1</v>
      </c>
      <c r="F139" s="252" t="s">
        <v>1246</v>
      </c>
      <c r="G139" s="250"/>
      <c r="H139" s="253">
        <v>237.523</v>
      </c>
      <c r="I139" s="254"/>
      <c r="J139" s="250"/>
      <c r="K139" s="250"/>
      <c r="L139" s="255"/>
      <c r="M139" s="256"/>
      <c r="N139" s="257"/>
      <c r="O139" s="257"/>
      <c r="P139" s="257"/>
      <c r="Q139" s="257"/>
      <c r="R139" s="257"/>
      <c r="S139" s="257"/>
      <c r="T139" s="258"/>
      <c r="U139" s="13"/>
      <c r="V139" s="13"/>
      <c r="W139" s="13"/>
      <c r="X139" s="13"/>
      <c r="Y139" s="13"/>
      <c r="Z139" s="13"/>
      <c r="AA139" s="13"/>
      <c r="AB139" s="13"/>
      <c r="AC139" s="13"/>
      <c r="AD139" s="13"/>
      <c r="AE139" s="13"/>
      <c r="AT139" s="259" t="s">
        <v>259</v>
      </c>
      <c r="AU139" s="259" t="s">
        <v>88</v>
      </c>
      <c r="AV139" s="13" t="s">
        <v>88</v>
      </c>
      <c r="AW139" s="13" t="s">
        <v>36</v>
      </c>
      <c r="AX139" s="13" t="s">
        <v>80</v>
      </c>
      <c r="AY139" s="259" t="s">
        <v>241</v>
      </c>
    </row>
    <row r="140" s="15" customFormat="1">
      <c r="A140" s="15"/>
      <c r="B140" s="271"/>
      <c r="C140" s="272"/>
      <c r="D140" s="242" t="s">
        <v>259</v>
      </c>
      <c r="E140" s="273" t="s">
        <v>1</v>
      </c>
      <c r="F140" s="274" t="s">
        <v>529</v>
      </c>
      <c r="G140" s="272"/>
      <c r="H140" s="273" t="s">
        <v>1</v>
      </c>
      <c r="I140" s="275"/>
      <c r="J140" s="272"/>
      <c r="K140" s="272"/>
      <c r="L140" s="276"/>
      <c r="M140" s="277"/>
      <c r="N140" s="278"/>
      <c r="O140" s="278"/>
      <c r="P140" s="278"/>
      <c r="Q140" s="278"/>
      <c r="R140" s="278"/>
      <c r="S140" s="278"/>
      <c r="T140" s="279"/>
      <c r="U140" s="15"/>
      <c r="V140" s="15"/>
      <c r="W140" s="15"/>
      <c r="X140" s="15"/>
      <c r="Y140" s="15"/>
      <c r="Z140" s="15"/>
      <c r="AA140" s="15"/>
      <c r="AB140" s="15"/>
      <c r="AC140" s="15"/>
      <c r="AD140" s="15"/>
      <c r="AE140" s="15"/>
      <c r="AT140" s="280" t="s">
        <v>259</v>
      </c>
      <c r="AU140" s="280" t="s">
        <v>88</v>
      </c>
      <c r="AV140" s="15" t="s">
        <v>14</v>
      </c>
      <c r="AW140" s="15" t="s">
        <v>36</v>
      </c>
      <c r="AX140" s="15" t="s">
        <v>80</v>
      </c>
      <c r="AY140" s="280" t="s">
        <v>241</v>
      </c>
    </row>
    <row r="141" s="13" customFormat="1">
      <c r="A141" s="13"/>
      <c r="B141" s="249"/>
      <c r="C141" s="250"/>
      <c r="D141" s="242" t="s">
        <v>259</v>
      </c>
      <c r="E141" s="251" t="s">
        <v>1</v>
      </c>
      <c r="F141" s="252" t="s">
        <v>530</v>
      </c>
      <c r="G141" s="250"/>
      <c r="H141" s="253">
        <v>109.488</v>
      </c>
      <c r="I141" s="254"/>
      <c r="J141" s="250"/>
      <c r="K141" s="250"/>
      <c r="L141" s="255"/>
      <c r="M141" s="256"/>
      <c r="N141" s="257"/>
      <c r="O141" s="257"/>
      <c r="P141" s="257"/>
      <c r="Q141" s="257"/>
      <c r="R141" s="257"/>
      <c r="S141" s="257"/>
      <c r="T141" s="258"/>
      <c r="U141" s="13"/>
      <c r="V141" s="13"/>
      <c r="W141" s="13"/>
      <c r="X141" s="13"/>
      <c r="Y141" s="13"/>
      <c r="Z141" s="13"/>
      <c r="AA141" s="13"/>
      <c r="AB141" s="13"/>
      <c r="AC141" s="13"/>
      <c r="AD141" s="13"/>
      <c r="AE141" s="13"/>
      <c r="AT141" s="259" t="s">
        <v>259</v>
      </c>
      <c r="AU141" s="259" t="s">
        <v>88</v>
      </c>
      <c r="AV141" s="13" t="s">
        <v>88</v>
      </c>
      <c r="AW141" s="13" t="s">
        <v>36</v>
      </c>
      <c r="AX141" s="13" t="s">
        <v>80</v>
      </c>
      <c r="AY141" s="259" t="s">
        <v>241</v>
      </c>
    </row>
    <row r="142" s="14" customFormat="1">
      <c r="A142" s="14"/>
      <c r="B142" s="260"/>
      <c r="C142" s="261"/>
      <c r="D142" s="242" t="s">
        <v>259</v>
      </c>
      <c r="E142" s="262" t="s">
        <v>1</v>
      </c>
      <c r="F142" s="263" t="s">
        <v>261</v>
      </c>
      <c r="G142" s="261"/>
      <c r="H142" s="264">
        <v>347.01100000000002</v>
      </c>
      <c r="I142" s="265"/>
      <c r="J142" s="261"/>
      <c r="K142" s="261"/>
      <c r="L142" s="266"/>
      <c r="M142" s="267"/>
      <c r="N142" s="268"/>
      <c r="O142" s="268"/>
      <c r="P142" s="268"/>
      <c r="Q142" s="268"/>
      <c r="R142" s="268"/>
      <c r="S142" s="268"/>
      <c r="T142" s="269"/>
      <c r="U142" s="14"/>
      <c r="V142" s="14"/>
      <c r="W142" s="14"/>
      <c r="X142" s="14"/>
      <c r="Y142" s="14"/>
      <c r="Z142" s="14"/>
      <c r="AA142" s="14"/>
      <c r="AB142" s="14"/>
      <c r="AC142" s="14"/>
      <c r="AD142" s="14"/>
      <c r="AE142" s="14"/>
      <c r="AT142" s="270" t="s">
        <v>259</v>
      </c>
      <c r="AU142" s="270" t="s">
        <v>88</v>
      </c>
      <c r="AV142" s="14" t="s">
        <v>175</v>
      </c>
      <c r="AW142" s="14" t="s">
        <v>36</v>
      </c>
      <c r="AX142" s="14" t="s">
        <v>14</v>
      </c>
      <c r="AY142" s="270" t="s">
        <v>241</v>
      </c>
    </row>
    <row r="143" s="2" customFormat="1" ht="24.15" customHeight="1">
      <c r="A143" s="39"/>
      <c r="B143" s="40"/>
      <c r="C143" s="229" t="s">
        <v>88</v>
      </c>
      <c r="D143" s="229" t="s">
        <v>243</v>
      </c>
      <c r="E143" s="230" t="s">
        <v>1247</v>
      </c>
      <c r="F143" s="231" t="s">
        <v>1248</v>
      </c>
      <c r="G143" s="232" t="s">
        <v>246</v>
      </c>
      <c r="H143" s="233">
        <v>242.69800000000001</v>
      </c>
      <c r="I143" s="234"/>
      <c r="J143" s="235">
        <f>ROUND(I143*H143,2)</f>
        <v>0</v>
      </c>
      <c r="K143" s="231" t="s">
        <v>247</v>
      </c>
      <c r="L143" s="45"/>
      <c r="M143" s="236" t="s">
        <v>1</v>
      </c>
      <c r="N143" s="237" t="s">
        <v>45</v>
      </c>
      <c r="O143" s="92"/>
      <c r="P143" s="238">
        <f>O143*H143</f>
        <v>0</v>
      </c>
      <c r="Q143" s="238">
        <v>0</v>
      </c>
      <c r="R143" s="238">
        <f>Q143*H143</f>
        <v>0</v>
      </c>
      <c r="S143" s="238">
        <v>0.44</v>
      </c>
      <c r="T143" s="239">
        <f>S143*H143</f>
        <v>106.78712</v>
      </c>
      <c r="U143" s="39"/>
      <c r="V143" s="39"/>
      <c r="W143" s="39"/>
      <c r="X143" s="39"/>
      <c r="Y143" s="39"/>
      <c r="Z143" s="39"/>
      <c r="AA143" s="39"/>
      <c r="AB143" s="39"/>
      <c r="AC143" s="39"/>
      <c r="AD143" s="39"/>
      <c r="AE143" s="39"/>
      <c r="AR143" s="240" t="s">
        <v>175</v>
      </c>
      <c r="AT143" s="240" t="s">
        <v>243</v>
      </c>
      <c r="AU143" s="240" t="s">
        <v>88</v>
      </c>
      <c r="AY143" s="18" t="s">
        <v>241</v>
      </c>
      <c r="BE143" s="241">
        <f>IF(N143="základní",J143,0)</f>
        <v>0</v>
      </c>
      <c r="BF143" s="241">
        <f>IF(N143="snížená",J143,0)</f>
        <v>0</v>
      </c>
      <c r="BG143" s="241">
        <f>IF(N143="zákl. přenesená",J143,0)</f>
        <v>0</v>
      </c>
      <c r="BH143" s="241">
        <f>IF(N143="sníž. přenesená",J143,0)</f>
        <v>0</v>
      </c>
      <c r="BI143" s="241">
        <f>IF(N143="nulová",J143,0)</f>
        <v>0</v>
      </c>
      <c r="BJ143" s="18" t="s">
        <v>14</v>
      </c>
      <c r="BK143" s="241">
        <f>ROUND(I143*H143,2)</f>
        <v>0</v>
      </c>
      <c r="BL143" s="18" t="s">
        <v>175</v>
      </c>
      <c r="BM143" s="240" t="s">
        <v>1249</v>
      </c>
    </row>
    <row r="144" s="2" customFormat="1">
      <c r="A144" s="39"/>
      <c r="B144" s="40"/>
      <c r="C144" s="41"/>
      <c r="D144" s="242" t="s">
        <v>249</v>
      </c>
      <c r="E144" s="41"/>
      <c r="F144" s="243" t="s">
        <v>1250</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249</v>
      </c>
      <c r="AU144" s="18" t="s">
        <v>88</v>
      </c>
    </row>
    <row r="145" s="2" customFormat="1">
      <c r="A145" s="39"/>
      <c r="B145" s="40"/>
      <c r="C145" s="41"/>
      <c r="D145" s="247" t="s">
        <v>251</v>
      </c>
      <c r="E145" s="41"/>
      <c r="F145" s="248" t="s">
        <v>1251</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251</v>
      </c>
      <c r="AU145" s="18" t="s">
        <v>88</v>
      </c>
    </row>
    <row r="146" s="15" customFormat="1">
      <c r="A146" s="15"/>
      <c r="B146" s="271"/>
      <c r="C146" s="272"/>
      <c r="D146" s="242" t="s">
        <v>259</v>
      </c>
      <c r="E146" s="273" t="s">
        <v>1</v>
      </c>
      <c r="F146" s="274" t="s">
        <v>1252</v>
      </c>
      <c r="G146" s="272"/>
      <c r="H146" s="273" t="s">
        <v>1</v>
      </c>
      <c r="I146" s="275"/>
      <c r="J146" s="272"/>
      <c r="K146" s="272"/>
      <c r="L146" s="276"/>
      <c r="M146" s="277"/>
      <c r="N146" s="278"/>
      <c r="O146" s="278"/>
      <c r="P146" s="278"/>
      <c r="Q146" s="278"/>
      <c r="R146" s="278"/>
      <c r="S146" s="278"/>
      <c r="T146" s="279"/>
      <c r="U146" s="15"/>
      <c r="V146" s="15"/>
      <c r="W146" s="15"/>
      <c r="X146" s="15"/>
      <c r="Y146" s="15"/>
      <c r="Z146" s="15"/>
      <c r="AA146" s="15"/>
      <c r="AB146" s="15"/>
      <c r="AC146" s="15"/>
      <c r="AD146" s="15"/>
      <c r="AE146" s="15"/>
      <c r="AT146" s="280" t="s">
        <v>259</v>
      </c>
      <c r="AU146" s="280" t="s">
        <v>88</v>
      </c>
      <c r="AV146" s="15" t="s">
        <v>14</v>
      </c>
      <c r="AW146" s="15" t="s">
        <v>36</v>
      </c>
      <c r="AX146" s="15" t="s">
        <v>80</v>
      </c>
      <c r="AY146" s="280" t="s">
        <v>241</v>
      </c>
    </row>
    <row r="147" s="13" customFormat="1">
      <c r="A147" s="13"/>
      <c r="B147" s="249"/>
      <c r="C147" s="250"/>
      <c r="D147" s="242" t="s">
        <v>259</v>
      </c>
      <c r="E147" s="251" t="s">
        <v>1</v>
      </c>
      <c r="F147" s="252" t="s">
        <v>1246</v>
      </c>
      <c r="G147" s="250"/>
      <c r="H147" s="253">
        <v>237.523</v>
      </c>
      <c r="I147" s="254"/>
      <c r="J147" s="250"/>
      <c r="K147" s="250"/>
      <c r="L147" s="255"/>
      <c r="M147" s="256"/>
      <c r="N147" s="257"/>
      <c r="O147" s="257"/>
      <c r="P147" s="257"/>
      <c r="Q147" s="257"/>
      <c r="R147" s="257"/>
      <c r="S147" s="257"/>
      <c r="T147" s="258"/>
      <c r="U147" s="13"/>
      <c r="V147" s="13"/>
      <c r="W147" s="13"/>
      <c r="X147" s="13"/>
      <c r="Y147" s="13"/>
      <c r="Z147" s="13"/>
      <c r="AA147" s="13"/>
      <c r="AB147" s="13"/>
      <c r="AC147" s="13"/>
      <c r="AD147" s="13"/>
      <c r="AE147" s="13"/>
      <c r="AT147" s="259" t="s">
        <v>259</v>
      </c>
      <c r="AU147" s="259" t="s">
        <v>88</v>
      </c>
      <c r="AV147" s="13" t="s">
        <v>88</v>
      </c>
      <c r="AW147" s="13" t="s">
        <v>36</v>
      </c>
      <c r="AX147" s="13" t="s">
        <v>80</v>
      </c>
      <c r="AY147" s="259" t="s">
        <v>241</v>
      </c>
    </row>
    <row r="148" s="15" customFormat="1">
      <c r="A148" s="15"/>
      <c r="B148" s="271"/>
      <c r="C148" s="272"/>
      <c r="D148" s="242" t="s">
        <v>259</v>
      </c>
      <c r="E148" s="273" t="s">
        <v>1</v>
      </c>
      <c r="F148" s="274" t="s">
        <v>1252</v>
      </c>
      <c r="G148" s="272"/>
      <c r="H148" s="273" t="s">
        <v>1</v>
      </c>
      <c r="I148" s="275"/>
      <c r="J148" s="272"/>
      <c r="K148" s="272"/>
      <c r="L148" s="276"/>
      <c r="M148" s="277"/>
      <c r="N148" s="278"/>
      <c r="O148" s="278"/>
      <c r="P148" s="278"/>
      <c r="Q148" s="278"/>
      <c r="R148" s="278"/>
      <c r="S148" s="278"/>
      <c r="T148" s="279"/>
      <c r="U148" s="15"/>
      <c r="V148" s="15"/>
      <c r="W148" s="15"/>
      <c r="X148" s="15"/>
      <c r="Y148" s="15"/>
      <c r="Z148" s="15"/>
      <c r="AA148" s="15"/>
      <c r="AB148" s="15"/>
      <c r="AC148" s="15"/>
      <c r="AD148" s="15"/>
      <c r="AE148" s="15"/>
      <c r="AT148" s="280" t="s">
        <v>259</v>
      </c>
      <c r="AU148" s="280" t="s">
        <v>88</v>
      </c>
      <c r="AV148" s="15" t="s">
        <v>14</v>
      </c>
      <c r="AW148" s="15" t="s">
        <v>36</v>
      </c>
      <c r="AX148" s="15" t="s">
        <v>80</v>
      </c>
      <c r="AY148" s="280" t="s">
        <v>241</v>
      </c>
    </row>
    <row r="149" s="13" customFormat="1">
      <c r="A149" s="13"/>
      <c r="B149" s="249"/>
      <c r="C149" s="250"/>
      <c r="D149" s="242" t="s">
        <v>259</v>
      </c>
      <c r="E149" s="251" t="s">
        <v>1</v>
      </c>
      <c r="F149" s="252" t="s">
        <v>1253</v>
      </c>
      <c r="G149" s="250"/>
      <c r="H149" s="253">
        <v>5.1749999999999998</v>
      </c>
      <c r="I149" s="254"/>
      <c r="J149" s="250"/>
      <c r="K149" s="250"/>
      <c r="L149" s="255"/>
      <c r="M149" s="256"/>
      <c r="N149" s="257"/>
      <c r="O149" s="257"/>
      <c r="P149" s="257"/>
      <c r="Q149" s="257"/>
      <c r="R149" s="257"/>
      <c r="S149" s="257"/>
      <c r="T149" s="258"/>
      <c r="U149" s="13"/>
      <c r="V149" s="13"/>
      <c r="W149" s="13"/>
      <c r="X149" s="13"/>
      <c r="Y149" s="13"/>
      <c r="Z149" s="13"/>
      <c r="AA149" s="13"/>
      <c r="AB149" s="13"/>
      <c r="AC149" s="13"/>
      <c r="AD149" s="13"/>
      <c r="AE149" s="13"/>
      <c r="AT149" s="259" t="s">
        <v>259</v>
      </c>
      <c r="AU149" s="259" t="s">
        <v>88</v>
      </c>
      <c r="AV149" s="13" t="s">
        <v>88</v>
      </c>
      <c r="AW149" s="13" t="s">
        <v>36</v>
      </c>
      <c r="AX149" s="13" t="s">
        <v>80</v>
      </c>
      <c r="AY149" s="259" t="s">
        <v>241</v>
      </c>
    </row>
    <row r="150" s="14" customFormat="1">
      <c r="A150" s="14"/>
      <c r="B150" s="260"/>
      <c r="C150" s="261"/>
      <c r="D150" s="242" t="s">
        <v>259</v>
      </c>
      <c r="E150" s="262" t="s">
        <v>1</v>
      </c>
      <c r="F150" s="263" t="s">
        <v>261</v>
      </c>
      <c r="G150" s="261"/>
      <c r="H150" s="264">
        <v>242.69800000000001</v>
      </c>
      <c r="I150" s="265"/>
      <c r="J150" s="261"/>
      <c r="K150" s="261"/>
      <c r="L150" s="266"/>
      <c r="M150" s="267"/>
      <c r="N150" s="268"/>
      <c r="O150" s="268"/>
      <c r="P150" s="268"/>
      <c r="Q150" s="268"/>
      <c r="R150" s="268"/>
      <c r="S150" s="268"/>
      <c r="T150" s="269"/>
      <c r="U150" s="14"/>
      <c r="V150" s="14"/>
      <c r="W150" s="14"/>
      <c r="X150" s="14"/>
      <c r="Y150" s="14"/>
      <c r="Z150" s="14"/>
      <c r="AA150" s="14"/>
      <c r="AB150" s="14"/>
      <c r="AC150" s="14"/>
      <c r="AD150" s="14"/>
      <c r="AE150" s="14"/>
      <c r="AT150" s="270" t="s">
        <v>259</v>
      </c>
      <c r="AU150" s="270" t="s">
        <v>88</v>
      </c>
      <c r="AV150" s="14" t="s">
        <v>175</v>
      </c>
      <c r="AW150" s="14" t="s">
        <v>36</v>
      </c>
      <c r="AX150" s="14" t="s">
        <v>14</v>
      </c>
      <c r="AY150" s="270" t="s">
        <v>241</v>
      </c>
    </row>
    <row r="151" s="2" customFormat="1" ht="24.15" customHeight="1">
      <c r="A151" s="39"/>
      <c r="B151" s="40"/>
      <c r="C151" s="229" t="s">
        <v>96</v>
      </c>
      <c r="D151" s="229" t="s">
        <v>243</v>
      </c>
      <c r="E151" s="230" t="s">
        <v>531</v>
      </c>
      <c r="F151" s="231" t="s">
        <v>532</v>
      </c>
      <c r="G151" s="232" t="s">
        <v>246</v>
      </c>
      <c r="H151" s="233">
        <v>1388.0429999999999</v>
      </c>
      <c r="I151" s="234"/>
      <c r="J151" s="235">
        <f>ROUND(I151*H151,2)</f>
        <v>0</v>
      </c>
      <c r="K151" s="231" t="s">
        <v>247</v>
      </c>
      <c r="L151" s="45"/>
      <c r="M151" s="236" t="s">
        <v>1</v>
      </c>
      <c r="N151" s="237" t="s">
        <v>45</v>
      </c>
      <c r="O151" s="92"/>
      <c r="P151" s="238">
        <f>O151*H151</f>
        <v>0</v>
      </c>
      <c r="Q151" s="238">
        <v>0</v>
      </c>
      <c r="R151" s="238">
        <f>Q151*H151</f>
        <v>0</v>
      </c>
      <c r="S151" s="238">
        <v>0.17000000000000001</v>
      </c>
      <c r="T151" s="239">
        <f>S151*H151</f>
        <v>235.96731</v>
      </c>
      <c r="U151" s="39"/>
      <c r="V151" s="39"/>
      <c r="W151" s="39"/>
      <c r="X151" s="39"/>
      <c r="Y151" s="39"/>
      <c r="Z151" s="39"/>
      <c r="AA151" s="39"/>
      <c r="AB151" s="39"/>
      <c r="AC151" s="39"/>
      <c r="AD151" s="39"/>
      <c r="AE151" s="39"/>
      <c r="AR151" s="240" t="s">
        <v>175</v>
      </c>
      <c r="AT151" s="240" t="s">
        <v>243</v>
      </c>
      <c r="AU151" s="240" t="s">
        <v>88</v>
      </c>
      <c r="AY151" s="18" t="s">
        <v>241</v>
      </c>
      <c r="BE151" s="241">
        <f>IF(N151="základní",J151,0)</f>
        <v>0</v>
      </c>
      <c r="BF151" s="241">
        <f>IF(N151="snížená",J151,0)</f>
        <v>0</v>
      </c>
      <c r="BG151" s="241">
        <f>IF(N151="zákl. přenesená",J151,0)</f>
        <v>0</v>
      </c>
      <c r="BH151" s="241">
        <f>IF(N151="sníž. přenesená",J151,0)</f>
        <v>0</v>
      </c>
      <c r="BI151" s="241">
        <f>IF(N151="nulová",J151,0)</f>
        <v>0</v>
      </c>
      <c r="BJ151" s="18" t="s">
        <v>14</v>
      </c>
      <c r="BK151" s="241">
        <f>ROUND(I151*H151,2)</f>
        <v>0</v>
      </c>
      <c r="BL151" s="18" t="s">
        <v>175</v>
      </c>
      <c r="BM151" s="240" t="s">
        <v>1254</v>
      </c>
    </row>
    <row r="152" s="2" customFormat="1">
      <c r="A152" s="39"/>
      <c r="B152" s="40"/>
      <c r="C152" s="41"/>
      <c r="D152" s="242" t="s">
        <v>249</v>
      </c>
      <c r="E152" s="41"/>
      <c r="F152" s="243" t="s">
        <v>534</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249</v>
      </c>
      <c r="AU152" s="18" t="s">
        <v>88</v>
      </c>
    </row>
    <row r="153" s="2" customFormat="1">
      <c r="A153" s="39"/>
      <c r="B153" s="40"/>
      <c r="C153" s="41"/>
      <c r="D153" s="247" t="s">
        <v>251</v>
      </c>
      <c r="E153" s="41"/>
      <c r="F153" s="248" t="s">
        <v>535</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251</v>
      </c>
      <c r="AU153" s="18" t="s">
        <v>88</v>
      </c>
    </row>
    <row r="154" s="15" customFormat="1">
      <c r="A154" s="15"/>
      <c r="B154" s="271"/>
      <c r="C154" s="272"/>
      <c r="D154" s="242" t="s">
        <v>259</v>
      </c>
      <c r="E154" s="273" t="s">
        <v>1</v>
      </c>
      <c r="F154" s="274" t="s">
        <v>536</v>
      </c>
      <c r="G154" s="272"/>
      <c r="H154" s="273" t="s">
        <v>1</v>
      </c>
      <c r="I154" s="275"/>
      <c r="J154" s="272"/>
      <c r="K154" s="272"/>
      <c r="L154" s="276"/>
      <c r="M154" s="277"/>
      <c r="N154" s="278"/>
      <c r="O154" s="278"/>
      <c r="P154" s="278"/>
      <c r="Q154" s="278"/>
      <c r="R154" s="278"/>
      <c r="S154" s="278"/>
      <c r="T154" s="279"/>
      <c r="U154" s="15"/>
      <c r="V154" s="15"/>
      <c r="W154" s="15"/>
      <c r="X154" s="15"/>
      <c r="Y154" s="15"/>
      <c r="Z154" s="15"/>
      <c r="AA154" s="15"/>
      <c r="AB154" s="15"/>
      <c r="AC154" s="15"/>
      <c r="AD154" s="15"/>
      <c r="AE154" s="15"/>
      <c r="AT154" s="280" t="s">
        <v>259</v>
      </c>
      <c r="AU154" s="280" t="s">
        <v>88</v>
      </c>
      <c r="AV154" s="15" t="s">
        <v>14</v>
      </c>
      <c r="AW154" s="15" t="s">
        <v>36</v>
      </c>
      <c r="AX154" s="15" t="s">
        <v>80</v>
      </c>
      <c r="AY154" s="280" t="s">
        <v>241</v>
      </c>
    </row>
    <row r="155" s="13" customFormat="1">
      <c r="A155" s="13"/>
      <c r="B155" s="249"/>
      <c r="C155" s="250"/>
      <c r="D155" s="242" t="s">
        <v>259</v>
      </c>
      <c r="E155" s="251" t="s">
        <v>1</v>
      </c>
      <c r="F155" s="252" t="s">
        <v>833</v>
      </c>
      <c r="G155" s="250"/>
      <c r="H155" s="253">
        <v>950.09299999999996</v>
      </c>
      <c r="I155" s="254"/>
      <c r="J155" s="250"/>
      <c r="K155" s="250"/>
      <c r="L155" s="255"/>
      <c r="M155" s="256"/>
      <c r="N155" s="257"/>
      <c r="O155" s="257"/>
      <c r="P155" s="257"/>
      <c r="Q155" s="257"/>
      <c r="R155" s="257"/>
      <c r="S155" s="257"/>
      <c r="T155" s="258"/>
      <c r="U155" s="13"/>
      <c r="V155" s="13"/>
      <c r="W155" s="13"/>
      <c r="X155" s="13"/>
      <c r="Y155" s="13"/>
      <c r="Z155" s="13"/>
      <c r="AA155" s="13"/>
      <c r="AB155" s="13"/>
      <c r="AC155" s="13"/>
      <c r="AD155" s="13"/>
      <c r="AE155" s="13"/>
      <c r="AT155" s="259" t="s">
        <v>259</v>
      </c>
      <c r="AU155" s="259" t="s">
        <v>88</v>
      </c>
      <c r="AV155" s="13" t="s">
        <v>88</v>
      </c>
      <c r="AW155" s="13" t="s">
        <v>36</v>
      </c>
      <c r="AX155" s="13" t="s">
        <v>80</v>
      </c>
      <c r="AY155" s="259" t="s">
        <v>241</v>
      </c>
    </row>
    <row r="156" s="13" customFormat="1">
      <c r="A156" s="13"/>
      <c r="B156" s="249"/>
      <c r="C156" s="250"/>
      <c r="D156" s="242" t="s">
        <v>259</v>
      </c>
      <c r="E156" s="251" t="s">
        <v>1</v>
      </c>
      <c r="F156" s="252" t="s">
        <v>456</v>
      </c>
      <c r="G156" s="250"/>
      <c r="H156" s="253">
        <v>437.94999999999999</v>
      </c>
      <c r="I156" s="254"/>
      <c r="J156" s="250"/>
      <c r="K156" s="250"/>
      <c r="L156" s="255"/>
      <c r="M156" s="256"/>
      <c r="N156" s="257"/>
      <c r="O156" s="257"/>
      <c r="P156" s="257"/>
      <c r="Q156" s="257"/>
      <c r="R156" s="257"/>
      <c r="S156" s="257"/>
      <c r="T156" s="258"/>
      <c r="U156" s="13"/>
      <c r="V156" s="13"/>
      <c r="W156" s="13"/>
      <c r="X156" s="13"/>
      <c r="Y156" s="13"/>
      <c r="Z156" s="13"/>
      <c r="AA156" s="13"/>
      <c r="AB156" s="13"/>
      <c r="AC156" s="13"/>
      <c r="AD156" s="13"/>
      <c r="AE156" s="13"/>
      <c r="AT156" s="259" t="s">
        <v>259</v>
      </c>
      <c r="AU156" s="259" t="s">
        <v>88</v>
      </c>
      <c r="AV156" s="13" t="s">
        <v>88</v>
      </c>
      <c r="AW156" s="13" t="s">
        <v>36</v>
      </c>
      <c r="AX156" s="13" t="s">
        <v>80</v>
      </c>
      <c r="AY156" s="259" t="s">
        <v>241</v>
      </c>
    </row>
    <row r="157" s="14" customFormat="1">
      <c r="A157" s="14"/>
      <c r="B157" s="260"/>
      <c r="C157" s="261"/>
      <c r="D157" s="242" t="s">
        <v>259</v>
      </c>
      <c r="E157" s="262" t="s">
        <v>1</v>
      </c>
      <c r="F157" s="263" t="s">
        <v>261</v>
      </c>
      <c r="G157" s="261"/>
      <c r="H157" s="264">
        <v>1388.0429999999999</v>
      </c>
      <c r="I157" s="265"/>
      <c r="J157" s="261"/>
      <c r="K157" s="261"/>
      <c r="L157" s="266"/>
      <c r="M157" s="267"/>
      <c r="N157" s="268"/>
      <c r="O157" s="268"/>
      <c r="P157" s="268"/>
      <c r="Q157" s="268"/>
      <c r="R157" s="268"/>
      <c r="S157" s="268"/>
      <c r="T157" s="269"/>
      <c r="U157" s="14"/>
      <c r="V157" s="14"/>
      <c r="W157" s="14"/>
      <c r="X157" s="14"/>
      <c r="Y157" s="14"/>
      <c r="Z157" s="14"/>
      <c r="AA157" s="14"/>
      <c r="AB157" s="14"/>
      <c r="AC157" s="14"/>
      <c r="AD157" s="14"/>
      <c r="AE157" s="14"/>
      <c r="AT157" s="270" t="s">
        <v>259</v>
      </c>
      <c r="AU157" s="270" t="s">
        <v>88</v>
      </c>
      <c r="AV157" s="14" t="s">
        <v>175</v>
      </c>
      <c r="AW157" s="14" t="s">
        <v>36</v>
      </c>
      <c r="AX157" s="14" t="s">
        <v>14</v>
      </c>
      <c r="AY157" s="270" t="s">
        <v>241</v>
      </c>
    </row>
    <row r="158" s="2" customFormat="1" ht="24.15" customHeight="1">
      <c r="A158" s="39"/>
      <c r="B158" s="40"/>
      <c r="C158" s="229" t="s">
        <v>175</v>
      </c>
      <c r="D158" s="229" t="s">
        <v>243</v>
      </c>
      <c r="E158" s="230" t="s">
        <v>538</v>
      </c>
      <c r="F158" s="231" t="s">
        <v>539</v>
      </c>
      <c r="G158" s="232" t="s">
        <v>246</v>
      </c>
      <c r="H158" s="233">
        <v>1041.0329999999999</v>
      </c>
      <c r="I158" s="234"/>
      <c r="J158" s="235">
        <f>ROUND(I158*H158,2)</f>
        <v>0</v>
      </c>
      <c r="K158" s="231" t="s">
        <v>247</v>
      </c>
      <c r="L158" s="45"/>
      <c r="M158" s="236" t="s">
        <v>1</v>
      </c>
      <c r="N158" s="237" t="s">
        <v>45</v>
      </c>
      <c r="O158" s="92"/>
      <c r="P158" s="238">
        <f>O158*H158</f>
        <v>0</v>
      </c>
      <c r="Q158" s="238">
        <v>0</v>
      </c>
      <c r="R158" s="238">
        <f>Q158*H158</f>
        <v>0</v>
      </c>
      <c r="S158" s="238">
        <v>0.28999999999999998</v>
      </c>
      <c r="T158" s="239">
        <f>S158*H158</f>
        <v>301.89956999999993</v>
      </c>
      <c r="U158" s="39"/>
      <c r="V158" s="39"/>
      <c r="W158" s="39"/>
      <c r="X158" s="39"/>
      <c r="Y158" s="39"/>
      <c r="Z158" s="39"/>
      <c r="AA158" s="39"/>
      <c r="AB158" s="39"/>
      <c r="AC158" s="39"/>
      <c r="AD158" s="39"/>
      <c r="AE158" s="39"/>
      <c r="AR158" s="240" t="s">
        <v>175</v>
      </c>
      <c r="AT158" s="240" t="s">
        <v>243</v>
      </c>
      <c r="AU158" s="240" t="s">
        <v>88</v>
      </c>
      <c r="AY158" s="18" t="s">
        <v>241</v>
      </c>
      <c r="BE158" s="241">
        <f>IF(N158="základní",J158,0)</f>
        <v>0</v>
      </c>
      <c r="BF158" s="241">
        <f>IF(N158="snížená",J158,0)</f>
        <v>0</v>
      </c>
      <c r="BG158" s="241">
        <f>IF(N158="zákl. přenesená",J158,0)</f>
        <v>0</v>
      </c>
      <c r="BH158" s="241">
        <f>IF(N158="sníž. přenesená",J158,0)</f>
        <v>0</v>
      </c>
      <c r="BI158" s="241">
        <f>IF(N158="nulová",J158,0)</f>
        <v>0</v>
      </c>
      <c r="BJ158" s="18" t="s">
        <v>14</v>
      </c>
      <c r="BK158" s="241">
        <f>ROUND(I158*H158,2)</f>
        <v>0</v>
      </c>
      <c r="BL158" s="18" t="s">
        <v>175</v>
      </c>
      <c r="BM158" s="240" t="s">
        <v>1255</v>
      </c>
    </row>
    <row r="159" s="2" customFormat="1">
      <c r="A159" s="39"/>
      <c r="B159" s="40"/>
      <c r="C159" s="41"/>
      <c r="D159" s="242" t="s">
        <v>249</v>
      </c>
      <c r="E159" s="41"/>
      <c r="F159" s="243" t="s">
        <v>541</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249</v>
      </c>
      <c r="AU159" s="18" t="s">
        <v>88</v>
      </c>
    </row>
    <row r="160" s="2" customFormat="1">
      <c r="A160" s="39"/>
      <c r="B160" s="40"/>
      <c r="C160" s="41"/>
      <c r="D160" s="247" t="s">
        <v>251</v>
      </c>
      <c r="E160" s="41"/>
      <c r="F160" s="248" t="s">
        <v>542</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251</v>
      </c>
      <c r="AU160" s="18" t="s">
        <v>88</v>
      </c>
    </row>
    <row r="161" s="15" customFormat="1">
      <c r="A161" s="15"/>
      <c r="B161" s="271"/>
      <c r="C161" s="272"/>
      <c r="D161" s="242" t="s">
        <v>259</v>
      </c>
      <c r="E161" s="273" t="s">
        <v>1</v>
      </c>
      <c r="F161" s="274" t="s">
        <v>543</v>
      </c>
      <c r="G161" s="272"/>
      <c r="H161" s="273" t="s">
        <v>1</v>
      </c>
      <c r="I161" s="275"/>
      <c r="J161" s="272"/>
      <c r="K161" s="272"/>
      <c r="L161" s="276"/>
      <c r="M161" s="277"/>
      <c r="N161" s="278"/>
      <c r="O161" s="278"/>
      <c r="P161" s="278"/>
      <c r="Q161" s="278"/>
      <c r="R161" s="278"/>
      <c r="S161" s="278"/>
      <c r="T161" s="279"/>
      <c r="U161" s="15"/>
      <c r="V161" s="15"/>
      <c r="W161" s="15"/>
      <c r="X161" s="15"/>
      <c r="Y161" s="15"/>
      <c r="Z161" s="15"/>
      <c r="AA161" s="15"/>
      <c r="AB161" s="15"/>
      <c r="AC161" s="15"/>
      <c r="AD161" s="15"/>
      <c r="AE161" s="15"/>
      <c r="AT161" s="280" t="s">
        <v>259</v>
      </c>
      <c r="AU161" s="280" t="s">
        <v>88</v>
      </c>
      <c r="AV161" s="15" t="s">
        <v>14</v>
      </c>
      <c r="AW161" s="15" t="s">
        <v>36</v>
      </c>
      <c r="AX161" s="15" t="s">
        <v>80</v>
      </c>
      <c r="AY161" s="280" t="s">
        <v>241</v>
      </c>
    </row>
    <row r="162" s="13" customFormat="1">
      <c r="A162" s="13"/>
      <c r="B162" s="249"/>
      <c r="C162" s="250"/>
      <c r="D162" s="242" t="s">
        <v>259</v>
      </c>
      <c r="E162" s="251" t="s">
        <v>1</v>
      </c>
      <c r="F162" s="252" t="s">
        <v>1256</v>
      </c>
      <c r="G162" s="250"/>
      <c r="H162" s="253">
        <v>712.57000000000005</v>
      </c>
      <c r="I162" s="254"/>
      <c r="J162" s="250"/>
      <c r="K162" s="250"/>
      <c r="L162" s="255"/>
      <c r="M162" s="256"/>
      <c r="N162" s="257"/>
      <c r="O162" s="257"/>
      <c r="P162" s="257"/>
      <c r="Q162" s="257"/>
      <c r="R162" s="257"/>
      <c r="S162" s="257"/>
      <c r="T162" s="258"/>
      <c r="U162" s="13"/>
      <c r="V162" s="13"/>
      <c r="W162" s="13"/>
      <c r="X162" s="13"/>
      <c r="Y162" s="13"/>
      <c r="Z162" s="13"/>
      <c r="AA162" s="13"/>
      <c r="AB162" s="13"/>
      <c r="AC162" s="13"/>
      <c r="AD162" s="13"/>
      <c r="AE162" s="13"/>
      <c r="AT162" s="259" t="s">
        <v>259</v>
      </c>
      <c r="AU162" s="259" t="s">
        <v>88</v>
      </c>
      <c r="AV162" s="13" t="s">
        <v>88</v>
      </c>
      <c r="AW162" s="13" t="s">
        <v>36</v>
      </c>
      <c r="AX162" s="13" t="s">
        <v>80</v>
      </c>
      <c r="AY162" s="259" t="s">
        <v>241</v>
      </c>
    </row>
    <row r="163" s="15" customFormat="1">
      <c r="A163" s="15"/>
      <c r="B163" s="271"/>
      <c r="C163" s="272"/>
      <c r="D163" s="242" t="s">
        <v>259</v>
      </c>
      <c r="E163" s="273" t="s">
        <v>1</v>
      </c>
      <c r="F163" s="274" t="s">
        <v>543</v>
      </c>
      <c r="G163" s="272"/>
      <c r="H163" s="273" t="s">
        <v>1</v>
      </c>
      <c r="I163" s="275"/>
      <c r="J163" s="272"/>
      <c r="K163" s="272"/>
      <c r="L163" s="276"/>
      <c r="M163" s="277"/>
      <c r="N163" s="278"/>
      <c r="O163" s="278"/>
      <c r="P163" s="278"/>
      <c r="Q163" s="278"/>
      <c r="R163" s="278"/>
      <c r="S163" s="278"/>
      <c r="T163" s="279"/>
      <c r="U163" s="15"/>
      <c r="V163" s="15"/>
      <c r="W163" s="15"/>
      <c r="X163" s="15"/>
      <c r="Y163" s="15"/>
      <c r="Z163" s="15"/>
      <c r="AA163" s="15"/>
      <c r="AB163" s="15"/>
      <c r="AC163" s="15"/>
      <c r="AD163" s="15"/>
      <c r="AE163" s="15"/>
      <c r="AT163" s="280" t="s">
        <v>259</v>
      </c>
      <c r="AU163" s="280" t="s">
        <v>88</v>
      </c>
      <c r="AV163" s="15" t="s">
        <v>14</v>
      </c>
      <c r="AW163" s="15" t="s">
        <v>36</v>
      </c>
      <c r="AX163" s="15" t="s">
        <v>80</v>
      </c>
      <c r="AY163" s="280" t="s">
        <v>241</v>
      </c>
    </row>
    <row r="164" s="13" customFormat="1">
      <c r="A164" s="13"/>
      <c r="B164" s="249"/>
      <c r="C164" s="250"/>
      <c r="D164" s="242" t="s">
        <v>259</v>
      </c>
      <c r="E164" s="251" t="s">
        <v>1</v>
      </c>
      <c r="F164" s="252" t="s">
        <v>545</v>
      </c>
      <c r="G164" s="250"/>
      <c r="H164" s="253">
        <v>328.46300000000002</v>
      </c>
      <c r="I164" s="254"/>
      <c r="J164" s="250"/>
      <c r="K164" s="250"/>
      <c r="L164" s="255"/>
      <c r="M164" s="256"/>
      <c r="N164" s="257"/>
      <c r="O164" s="257"/>
      <c r="P164" s="257"/>
      <c r="Q164" s="257"/>
      <c r="R164" s="257"/>
      <c r="S164" s="257"/>
      <c r="T164" s="258"/>
      <c r="U164" s="13"/>
      <c r="V164" s="13"/>
      <c r="W164" s="13"/>
      <c r="X164" s="13"/>
      <c r="Y164" s="13"/>
      <c r="Z164" s="13"/>
      <c r="AA164" s="13"/>
      <c r="AB164" s="13"/>
      <c r="AC164" s="13"/>
      <c r="AD164" s="13"/>
      <c r="AE164" s="13"/>
      <c r="AT164" s="259" t="s">
        <v>259</v>
      </c>
      <c r="AU164" s="259" t="s">
        <v>88</v>
      </c>
      <c r="AV164" s="13" t="s">
        <v>88</v>
      </c>
      <c r="AW164" s="13" t="s">
        <v>36</v>
      </c>
      <c r="AX164" s="13" t="s">
        <v>80</v>
      </c>
      <c r="AY164" s="259" t="s">
        <v>241</v>
      </c>
    </row>
    <row r="165" s="14" customFormat="1">
      <c r="A165" s="14"/>
      <c r="B165" s="260"/>
      <c r="C165" s="261"/>
      <c r="D165" s="242" t="s">
        <v>259</v>
      </c>
      <c r="E165" s="262" t="s">
        <v>1</v>
      </c>
      <c r="F165" s="263" t="s">
        <v>261</v>
      </c>
      <c r="G165" s="261"/>
      <c r="H165" s="264">
        <v>1041.0329999999999</v>
      </c>
      <c r="I165" s="265"/>
      <c r="J165" s="261"/>
      <c r="K165" s="261"/>
      <c r="L165" s="266"/>
      <c r="M165" s="267"/>
      <c r="N165" s="268"/>
      <c r="O165" s="268"/>
      <c r="P165" s="268"/>
      <c r="Q165" s="268"/>
      <c r="R165" s="268"/>
      <c r="S165" s="268"/>
      <c r="T165" s="269"/>
      <c r="U165" s="14"/>
      <c r="V165" s="14"/>
      <c r="W165" s="14"/>
      <c r="X165" s="14"/>
      <c r="Y165" s="14"/>
      <c r="Z165" s="14"/>
      <c r="AA165" s="14"/>
      <c r="AB165" s="14"/>
      <c r="AC165" s="14"/>
      <c r="AD165" s="14"/>
      <c r="AE165" s="14"/>
      <c r="AT165" s="270" t="s">
        <v>259</v>
      </c>
      <c r="AU165" s="270" t="s">
        <v>88</v>
      </c>
      <c r="AV165" s="14" t="s">
        <v>175</v>
      </c>
      <c r="AW165" s="14" t="s">
        <v>36</v>
      </c>
      <c r="AX165" s="14" t="s">
        <v>14</v>
      </c>
      <c r="AY165" s="270" t="s">
        <v>241</v>
      </c>
    </row>
    <row r="166" s="2" customFormat="1" ht="24.15" customHeight="1">
      <c r="A166" s="39"/>
      <c r="B166" s="40"/>
      <c r="C166" s="229" t="s">
        <v>274</v>
      </c>
      <c r="D166" s="229" t="s">
        <v>243</v>
      </c>
      <c r="E166" s="230" t="s">
        <v>546</v>
      </c>
      <c r="F166" s="231" t="s">
        <v>547</v>
      </c>
      <c r="G166" s="232" t="s">
        <v>246</v>
      </c>
      <c r="H166" s="233">
        <v>728.09500000000003</v>
      </c>
      <c r="I166" s="234"/>
      <c r="J166" s="235">
        <f>ROUND(I166*H166,2)</f>
        <v>0</v>
      </c>
      <c r="K166" s="231" t="s">
        <v>247</v>
      </c>
      <c r="L166" s="45"/>
      <c r="M166" s="236" t="s">
        <v>1</v>
      </c>
      <c r="N166" s="237" t="s">
        <v>45</v>
      </c>
      <c r="O166" s="92"/>
      <c r="P166" s="238">
        <f>O166*H166</f>
        <v>0</v>
      </c>
      <c r="Q166" s="238">
        <v>0</v>
      </c>
      <c r="R166" s="238">
        <f>Q166*H166</f>
        <v>0</v>
      </c>
      <c r="S166" s="238">
        <v>0.44</v>
      </c>
      <c r="T166" s="239">
        <f>S166*H166</f>
        <v>320.36180000000002</v>
      </c>
      <c r="U166" s="39"/>
      <c r="V166" s="39"/>
      <c r="W166" s="39"/>
      <c r="X166" s="39"/>
      <c r="Y166" s="39"/>
      <c r="Z166" s="39"/>
      <c r="AA166" s="39"/>
      <c r="AB166" s="39"/>
      <c r="AC166" s="39"/>
      <c r="AD166" s="39"/>
      <c r="AE166" s="39"/>
      <c r="AR166" s="240" t="s">
        <v>175</v>
      </c>
      <c r="AT166" s="240" t="s">
        <v>243</v>
      </c>
      <c r="AU166" s="240" t="s">
        <v>88</v>
      </c>
      <c r="AY166" s="18" t="s">
        <v>241</v>
      </c>
      <c r="BE166" s="241">
        <f>IF(N166="základní",J166,0)</f>
        <v>0</v>
      </c>
      <c r="BF166" s="241">
        <f>IF(N166="snížená",J166,0)</f>
        <v>0</v>
      </c>
      <c r="BG166" s="241">
        <f>IF(N166="zákl. přenesená",J166,0)</f>
        <v>0</v>
      </c>
      <c r="BH166" s="241">
        <f>IF(N166="sníž. přenesená",J166,0)</f>
        <v>0</v>
      </c>
      <c r="BI166" s="241">
        <f>IF(N166="nulová",J166,0)</f>
        <v>0</v>
      </c>
      <c r="BJ166" s="18" t="s">
        <v>14</v>
      </c>
      <c r="BK166" s="241">
        <f>ROUND(I166*H166,2)</f>
        <v>0</v>
      </c>
      <c r="BL166" s="18" t="s">
        <v>175</v>
      </c>
      <c r="BM166" s="240" t="s">
        <v>1257</v>
      </c>
    </row>
    <row r="167" s="2" customFormat="1">
      <c r="A167" s="39"/>
      <c r="B167" s="40"/>
      <c r="C167" s="41"/>
      <c r="D167" s="242" t="s">
        <v>249</v>
      </c>
      <c r="E167" s="41"/>
      <c r="F167" s="243" t="s">
        <v>549</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249</v>
      </c>
      <c r="AU167" s="18" t="s">
        <v>88</v>
      </c>
    </row>
    <row r="168" s="2" customFormat="1">
      <c r="A168" s="39"/>
      <c r="B168" s="40"/>
      <c r="C168" s="41"/>
      <c r="D168" s="247" t="s">
        <v>251</v>
      </c>
      <c r="E168" s="41"/>
      <c r="F168" s="248" t="s">
        <v>550</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251</v>
      </c>
      <c r="AU168" s="18" t="s">
        <v>88</v>
      </c>
    </row>
    <row r="169" s="15" customFormat="1">
      <c r="A169" s="15"/>
      <c r="B169" s="271"/>
      <c r="C169" s="272"/>
      <c r="D169" s="242" t="s">
        <v>259</v>
      </c>
      <c r="E169" s="273" t="s">
        <v>1</v>
      </c>
      <c r="F169" s="274" t="s">
        <v>543</v>
      </c>
      <c r="G169" s="272"/>
      <c r="H169" s="273" t="s">
        <v>1</v>
      </c>
      <c r="I169" s="275"/>
      <c r="J169" s="272"/>
      <c r="K169" s="272"/>
      <c r="L169" s="276"/>
      <c r="M169" s="277"/>
      <c r="N169" s="278"/>
      <c r="O169" s="278"/>
      <c r="P169" s="278"/>
      <c r="Q169" s="278"/>
      <c r="R169" s="278"/>
      <c r="S169" s="278"/>
      <c r="T169" s="279"/>
      <c r="U169" s="15"/>
      <c r="V169" s="15"/>
      <c r="W169" s="15"/>
      <c r="X169" s="15"/>
      <c r="Y169" s="15"/>
      <c r="Z169" s="15"/>
      <c r="AA169" s="15"/>
      <c r="AB169" s="15"/>
      <c r="AC169" s="15"/>
      <c r="AD169" s="15"/>
      <c r="AE169" s="15"/>
      <c r="AT169" s="280" t="s">
        <v>259</v>
      </c>
      <c r="AU169" s="280" t="s">
        <v>88</v>
      </c>
      <c r="AV169" s="15" t="s">
        <v>14</v>
      </c>
      <c r="AW169" s="15" t="s">
        <v>36</v>
      </c>
      <c r="AX169" s="15" t="s">
        <v>80</v>
      </c>
      <c r="AY169" s="280" t="s">
        <v>241</v>
      </c>
    </row>
    <row r="170" s="13" customFormat="1">
      <c r="A170" s="13"/>
      <c r="B170" s="249"/>
      <c r="C170" s="250"/>
      <c r="D170" s="242" t="s">
        <v>259</v>
      </c>
      <c r="E170" s="251" t="s">
        <v>1</v>
      </c>
      <c r="F170" s="252" t="s">
        <v>1256</v>
      </c>
      <c r="G170" s="250"/>
      <c r="H170" s="253">
        <v>712.57000000000005</v>
      </c>
      <c r="I170" s="254"/>
      <c r="J170" s="250"/>
      <c r="K170" s="250"/>
      <c r="L170" s="255"/>
      <c r="M170" s="256"/>
      <c r="N170" s="257"/>
      <c r="O170" s="257"/>
      <c r="P170" s="257"/>
      <c r="Q170" s="257"/>
      <c r="R170" s="257"/>
      <c r="S170" s="257"/>
      <c r="T170" s="258"/>
      <c r="U170" s="13"/>
      <c r="V170" s="13"/>
      <c r="W170" s="13"/>
      <c r="X170" s="13"/>
      <c r="Y170" s="13"/>
      <c r="Z170" s="13"/>
      <c r="AA170" s="13"/>
      <c r="AB170" s="13"/>
      <c r="AC170" s="13"/>
      <c r="AD170" s="13"/>
      <c r="AE170" s="13"/>
      <c r="AT170" s="259" t="s">
        <v>259</v>
      </c>
      <c r="AU170" s="259" t="s">
        <v>88</v>
      </c>
      <c r="AV170" s="13" t="s">
        <v>88</v>
      </c>
      <c r="AW170" s="13" t="s">
        <v>36</v>
      </c>
      <c r="AX170" s="13" t="s">
        <v>80</v>
      </c>
      <c r="AY170" s="259" t="s">
        <v>241</v>
      </c>
    </row>
    <row r="171" s="15" customFormat="1">
      <c r="A171" s="15"/>
      <c r="B171" s="271"/>
      <c r="C171" s="272"/>
      <c r="D171" s="242" t="s">
        <v>259</v>
      </c>
      <c r="E171" s="273" t="s">
        <v>1</v>
      </c>
      <c r="F171" s="274" t="s">
        <v>543</v>
      </c>
      <c r="G171" s="272"/>
      <c r="H171" s="273" t="s">
        <v>1</v>
      </c>
      <c r="I171" s="275"/>
      <c r="J171" s="272"/>
      <c r="K171" s="272"/>
      <c r="L171" s="276"/>
      <c r="M171" s="277"/>
      <c r="N171" s="278"/>
      <c r="O171" s="278"/>
      <c r="P171" s="278"/>
      <c r="Q171" s="278"/>
      <c r="R171" s="278"/>
      <c r="S171" s="278"/>
      <c r="T171" s="279"/>
      <c r="U171" s="15"/>
      <c r="V171" s="15"/>
      <c r="W171" s="15"/>
      <c r="X171" s="15"/>
      <c r="Y171" s="15"/>
      <c r="Z171" s="15"/>
      <c r="AA171" s="15"/>
      <c r="AB171" s="15"/>
      <c r="AC171" s="15"/>
      <c r="AD171" s="15"/>
      <c r="AE171" s="15"/>
      <c r="AT171" s="280" t="s">
        <v>259</v>
      </c>
      <c r="AU171" s="280" t="s">
        <v>88</v>
      </c>
      <c r="AV171" s="15" t="s">
        <v>14</v>
      </c>
      <c r="AW171" s="15" t="s">
        <v>36</v>
      </c>
      <c r="AX171" s="15" t="s">
        <v>80</v>
      </c>
      <c r="AY171" s="280" t="s">
        <v>241</v>
      </c>
    </row>
    <row r="172" s="13" customFormat="1">
      <c r="A172" s="13"/>
      <c r="B172" s="249"/>
      <c r="C172" s="250"/>
      <c r="D172" s="242" t="s">
        <v>259</v>
      </c>
      <c r="E172" s="251" t="s">
        <v>1</v>
      </c>
      <c r="F172" s="252" t="s">
        <v>544</v>
      </c>
      <c r="G172" s="250"/>
      <c r="H172" s="253">
        <v>15.525</v>
      </c>
      <c r="I172" s="254"/>
      <c r="J172" s="250"/>
      <c r="K172" s="250"/>
      <c r="L172" s="255"/>
      <c r="M172" s="256"/>
      <c r="N172" s="257"/>
      <c r="O172" s="257"/>
      <c r="P172" s="257"/>
      <c r="Q172" s="257"/>
      <c r="R172" s="257"/>
      <c r="S172" s="257"/>
      <c r="T172" s="258"/>
      <c r="U172" s="13"/>
      <c r="V172" s="13"/>
      <c r="W172" s="13"/>
      <c r="X172" s="13"/>
      <c r="Y172" s="13"/>
      <c r="Z172" s="13"/>
      <c r="AA172" s="13"/>
      <c r="AB172" s="13"/>
      <c r="AC172" s="13"/>
      <c r="AD172" s="13"/>
      <c r="AE172" s="13"/>
      <c r="AT172" s="259" t="s">
        <v>259</v>
      </c>
      <c r="AU172" s="259" t="s">
        <v>88</v>
      </c>
      <c r="AV172" s="13" t="s">
        <v>88</v>
      </c>
      <c r="AW172" s="13" t="s">
        <v>36</v>
      </c>
      <c r="AX172" s="13" t="s">
        <v>80</v>
      </c>
      <c r="AY172" s="259" t="s">
        <v>241</v>
      </c>
    </row>
    <row r="173" s="14" customFormat="1">
      <c r="A173" s="14"/>
      <c r="B173" s="260"/>
      <c r="C173" s="261"/>
      <c r="D173" s="242" t="s">
        <v>259</v>
      </c>
      <c r="E173" s="262" t="s">
        <v>1</v>
      </c>
      <c r="F173" s="263" t="s">
        <v>261</v>
      </c>
      <c r="G173" s="261"/>
      <c r="H173" s="264">
        <v>728.09500000000003</v>
      </c>
      <c r="I173" s="265"/>
      <c r="J173" s="261"/>
      <c r="K173" s="261"/>
      <c r="L173" s="266"/>
      <c r="M173" s="267"/>
      <c r="N173" s="268"/>
      <c r="O173" s="268"/>
      <c r="P173" s="268"/>
      <c r="Q173" s="268"/>
      <c r="R173" s="268"/>
      <c r="S173" s="268"/>
      <c r="T173" s="269"/>
      <c r="U173" s="14"/>
      <c r="V173" s="14"/>
      <c r="W173" s="14"/>
      <c r="X173" s="14"/>
      <c r="Y173" s="14"/>
      <c r="Z173" s="14"/>
      <c r="AA173" s="14"/>
      <c r="AB173" s="14"/>
      <c r="AC173" s="14"/>
      <c r="AD173" s="14"/>
      <c r="AE173" s="14"/>
      <c r="AT173" s="270" t="s">
        <v>259</v>
      </c>
      <c r="AU173" s="270" t="s">
        <v>88</v>
      </c>
      <c r="AV173" s="14" t="s">
        <v>175</v>
      </c>
      <c r="AW173" s="14" t="s">
        <v>36</v>
      </c>
      <c r="AX173" s="14" t="s">
        <v>14</v>
      </c>
      <c r="AY173" s="270" t="s">
        <v>241</v>
      </c>
    </row>
    <row r="174" s="2" customFormat="1" ht="33" customHeight="1">
      <c r="A174" s="39"/>
      <c r="B174" s="40"/>
      <c r="C174" s="229" t="s">
        <v>283</v>
      </c>
      <c r="D174" s="229" t="s">
        <v>243</v>
      </c>
      <c r="E174" s="230" t="s">
        <v>551</v>
      </c>
      <c r="F174" s="231" t="s">
        <v>552</v>
      </c>
      <c r="G174" s="232" t="s">
        <v>246</v>
      </c>
      <c r="H174" s="233">
        <v>437.94999999999999</v>
      </c>
      <c r="I174" s="234"/>
      <c r="J174" s="235">
        <f>ROUND(I174*H174,2)</f>
        <v>0</v>
      </c>
      <c r="K174" s="231" t="s">
        <v>247</v>
      </c>
      <c r="L174" s="45"/>
      <c r="M174" s="236" t="s">
        <v>1</v>
      </c>
      <c r="N174" s="237" t="s">
        <v>45</v>
      </c>
      <c r="O174" s="92"/>
      <c r="P174" s="238">
        <f>O174*H174</f>
        <v>0</v>
      </c>
      <c r="Q174" s="238">
        <v>5.0000000000000002E-05</v>
      </c>
      <c r="R174" s="238">
        <f>Q174*H174</f>
        <v>0.0218975</v>
      </c>
      <c r="S174" s="238">
        <v>0.11500000000000001</v>
      </c>
      <c r="T174" s="239">
        <f>S174*H174</f>
        <v>50.364249999999998</v>
      </c>
      <c r="U174" s="39"/>
      <c r="V174" s="39"/>
      <c r="W174" s="39"/>
      <c r="X174" s="39"/>
      <c r="Y174" s="39"/>
      <c r="Z174" s="39"/>
      <c r="AA174" s="39"/>
      <c r="AB174" s="39"/>
      <c r="AC174" s="39"/>
      <c r="AD174" s="39"/>
      <c r="AE174" s="39"/>
      <c r="AR174" s="240" t="s">
        <v>175</v>
      </c>
      <c r="AT174" s="240" t="s">
        <v>243</v>
      </c>
      <c r="AU174" s="240" t="s">
        <v>88</v>
      </c>
      <c r="AY174" s="18" t="s">
        <v>241</v>
      </c>
      <c r="BE174" s="241">
        <f>IF(N174="základní",J174,0)</f>
        <v>0</v>
      </c>
      <c r="BF174" s="241">
        <f>IF(N174="snížená",J174,0)</f>
        <v>0</v>
      </c>
      <c r="BG174" s="241">
        <f>IF(N174="zákl. přenesená",J174,0)</f>
        <v>0</v>
      </c>
      <c r="BH174" s="241">
        <f>IF(N174="sníž. přenesená",J174,0)</f>
        <v>0</v>
      </c>
      <c r="BI174" s="241">
        <f>IF(N174="nulová",J174,0)</f>
        <v>0</v>
      </c>
      <c r="BJ174" s="18" t="s">
        <v>14</v>
      </c>
      <c r="BK174" s="241">
        <f>ROUND(I174*H174,2)</f>
        <v>0</v>
      </c>
      <c r="BL174" s="18" t="s">
        <v>175</v>
      </c>
      <c r="BM174" s="240" t="s">
        <v>1258</v>
      </c>
    </row>
    <row r="175" s="2" customFormat="1">
      <c r="A175" s="39"/>
      <c r="B175" s="40"/>
      <c r="C175" s="41"/>
      <c r="D175" s="242" t="s">
        <v>249</v>
      </c>
      <c r="E175" s="41"/>
      <c r="F175" s="243" t="s">
        <v>554</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249</v>
      </c>
      <c r="AU175" s="18" t="s">
        <v>88</v>
      </c>
    </row>
    <row r="176" s="2" customFormat="1">
      <c r="A176" s="39"/>
      <c r="B176" s="40"/>
      <c r="C176" s="41"/>
      <c r="D176" s="247" t="s">
        <v>251</v>
      </c>
      <c r="E176" s="41"/>
      <c r="F176" s="248" t="s">
        <v>555</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251</v>
      </c>
      <c r="AU176" s="18" t="s">
        <v>88</v>
      </c>
    </row>
    <row r="177" s="13" customFormat="1">
      <c r="A177" s="13"/>
      <c r="B177" s="249"/>
      <c r="C177" s="250"/>
      <c r="D177" s="242" t="s">
        <v>259</v>
      </c>
      <c r="E177" s="251" t="s">
        <v>1</v>
      </c>
      <c r="F177" s="252" t="s">
        <v>456</v>
      </c>
      <c r="G177" s="250"/>
      <c r="H177" s="253">
        <v>437.94999999999999</v>
      </c>
      <c r="I177" s="254"/>
      <c r="J177" s="250"/>
      <c r="K177" s="250"/>
      <c r="L177" s="255"/>
      <c r="M177" s="256"/>
      <c r="N177" s="257"/>
      <c r="O177" s="257"/>
      <c r="P177" s="257"/>
      <c r="Q177" s="257"/>
      <c r="R177" s="257"/>
      <c r="S177" s="257"/>
      <c r="T177" s="258"/>
      <c r="U177" s="13"/>
      <c r="V177" s="13"/>
      <c r="W177" s="13"/>
      <c r="X177" s="13"/>
      <c r="Y177" s="13"/>
      <c r="Z177" s="13"/>
      <c r="AA177" s="13"/>
      <c r="AB177" s="13"/>
      <c r="AC177" s="13"/>
      <c r="AD177" s="13"/>
      <c r="AE177" s="13"/>
      <c r="AT177" s="259" t="s">
        <v>259</v>
      </c>
      <c r="AU177" s="259" t="s">
        <v>88</v>
      </c>
      <c r="AV177" s="13" t="s">
        <v>88</v>
      </c>
      <c r="AW177" s="13" t="s">
        <v>36</v>
      </c>
      <c r="AX177" s="13" t="s">
        <v>80</v>
      </c>
      <c r="AY177" s="259" t="s">
        <v>241</v>
      </c>
    </row>
    <row r="178" s="14" customFormat="1">
      <c r="A178" s="14"/>
      <c r="B178" s="260"/>
      <c r="C178" s="261"/>
      <c r="D178" s="242" t="s">
        <v>259</v>
      </c>
      <c r="E178" s="262" t="s">
        <v>1</v>
      </c>
      <c r="F178" s="263" t="s">
        <v>261</v>
      </c>
      <c r="G178" s="261"/>
      <c r="H178" s="264">
        <v>437.94999999999999</v>
      </c>
      <c r="I178" s="265"/>
      <c r="J178" s="261"/>
      <c r="K178" s="261"/>
      <c r="L178" s="266"/>
      <c r="M178" s="267"/>
      <c r="N178" s="268"/>
      <c r="O178" s="268"/>
      <c r="P178" s="268"/>
      <c r="Q178" s="268"/>
      <c r="R178" s="268"/>
      <c r="S178" s="268"/>
      <c r="T178" s="269"/>
      <c r="U178" s="14"/>
      <c r="V178" s="14"/>
      <c r="W178" s="14"/>
      <c r="X178" s="14"/>
      <c r="Y178" s="14"/>
      <c r="Z178" s="14"/>
      <c r="AA178" s="14"/>
      <c r="AB178" s="14"/>
      <c r="AC178" s="14"/>
      <c r="AD178" s="14"/>
      <c r="AE178" s="14"/>
      <c r="AT178" s="270" t="s">
        <v>259</v>
      </c>
      <c r="AU178" s="270" t="s">
        <v>88</v>
      </c>
      <c r="AV178" s="14" t="s">
        <v>175</v>
      </c>
      <c r="AW178" s="14" t="s">
        <v>36</v>
      </c>
      <c r="AX178" s="14" t="s">
        <v>14</v>
      </c>
      <c r="AY178" s="270" t="s">
        <v>241</v>
      </c>
    </row>
    <row r="179" s="2" customFormat="1" ht="33" customHeight="1">
      <c r="A179" s="39"/>
      <c r="B179" s="40"/>
      <c r="C179" s="229" t="s">
        <v>293</v>
      </c>
      <c r="D179" s="229" t="s">
        <v>243</v>
      </c>
      <c r="E179" s="230" t="s">
        <v>556</v>
      </c>
      <c r="F179" s="231" t="s">
        <v>557</v>
      </c>
      <c r="G179" s="232" t="s">
        <v>246</v>
      </c>
      <c r="H179" s="233">
        <v>526.82000000000005</v>
      </c>
      <c r="I179" s="234"/>
      <c r="J179" s="235">
        <f>ROUND(I179*H179,2)</f>
        <v>0</v>
      </c>
      <c r="K179" s="231" t="s">
        <v>247</v>
      </c>
      <c r="L179" s="45"/>
      <c r="M179" s="236" t="s">
        <v>1</v>
      </c>
      <c r="N179" s="237" t="s">
        <v>45</v>
      </c>
      <c r="O179" s="92"/>
      <c r="P179" s="238">
        <f>O179*H179</f>
        <v>0</v>
      </c>
      <c r="Q179" s="238">
        <v>6.0000000000000002E-05</v>
      </c>
      <c r="R179" s="238">
        <f>Q179*H179</f>
        <v>0.031609200000000004</v>
      </c>
      <c r="S179" s="238">
        <v>0.091999999999999998</v>
      </c>
      <c r="T179" s="239">
        <f>S179*H179</f>
        <v>48.467440000000003</v>
      </c>
      <c r="U179" s="39"/>
      <c r="V179" s="39"/>
      <c r="W179" s="39"/>
      <c r="X179" s="39"/>
      <c r="Y179" s="39"/>
      <c r="Z179" s="39"/>
      <c r="AA179" s="39"/>
      <c r="AB179" s="39"/>
      <c r="AC179" s="39"/>
      <c r="AD179" s="39"/>
      <c r="AE179" s="39"/>
      <c r="AR179" s="240" t="s">
        <v>175</v>
      </c>
      <c r="AT179" s="240" t="s">
        <v>243</v>
      </c>
      <c r="AU179" s="240" t="s">
        <v>88</v>
      </c>
      <c r="AY179" s="18" t="s">
        <v>241</v>
      </c>
      <c r="BE179" s="241">
        <f>IF(N179="základní",J179,0)</f>
        <v>0</v>
      </c>
      <c r="BF179" s="241">
        <f>IF(N179="snížená",J179,0)</f>
        <v>0</v>
      </c>
      <c r="BG179" s="241">
        <f>IF(N179="zákl. přenesená",J179,0)</f>
        <v>0</v>
      </c>
      <c r="BH179" s="241">
        <f>IF(N179="sníž. přenesená",J179,0)</f>
        <v>0</v>
      </c>
      <c r="BI179" s="241">
        <f>IF(N179="nulová",J179,0)</f>
        <v>0</v>
      </c>
      <c r="BJ179" s="18" t="s">
        <v>14</v>
      </c>
      <c r="BK179" s="241">
        <f>ROUND(I179*H179,2)</f>
        <v>0</v>
      </c>
      <c r="BL179" s="18" t="s">
        <v>175</v>
      </c>
      <c r="BM179" s="240" t="s">
        <v>1259</v>
      </c>
    </row>
    <row r="180" s="2" customFormat="1">
      <c r="A180" s="39"/>
      <c r="B180" s="40"/>
      <c r="C180" s="41"/>
      <c r="D180" s="242" t="s">
        <v>249</v>
      </c>
      <c r="E180" s="41"/>
      <c r="F180" s="243" t="s">
        <v>559</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249</v>
      </c>
      <c r="AU180" s="18" t="s">
        <v>88</v>
      </c>
    </row>
    <row r="181" s="2" customFormat="1">
      <c r="A181" s="39"/>
      <c r="B181" s="40"/>
      <c r="C181" s="41"/>
      <c r="D181" s="247" t="s">
        <v>251</v>
      </c>
      <c r="E181" s="41"/>
      <c r="F181" s="248" t="s">
        <v>560</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251</v>
      </c>
      <c r="AU181" s="18" t="s">
        <v>88</v>
      </c>
    </row>
    <row r="182" s="13" customFormat="1">
      <c r="A182" s="13"/>
      <c r="B182" s="249"/>
      <c r="C182" s="250"/>
      <c r="D182" s="242" t="s">
        <v>259</v>
      </c>
      <c r="E182" s="251" t="s">
        <v>1</v>
      </c>
      <c r="F182" s="252" t="s">
        <v>459</v>
      </c>
      <c r="G182" s="250"/>
      <c r="H182" s="253">
        <v>526.82000000000005</v>
      </c>
      <c r="I182" s="254"/>
      <c r="J182" s="250"/>
      <c r="K182" s="250"/>
      <c r="L182" s="255"/>
      <c r="M182" s="256"/>
      <c r="N182" s="257"/>
      <c r="O182" s="257"/>
      <c r="P182" s="257"/>
      <c r="Q182" s="257"/>
      <c r="R182" s="257"/>
      <c r="S182" s="257"/>
      <c r="T182" s="258"/>
      <c r="U182" s="13"/>
      <c r="V182" s="13"/>
      <c r="W182" s="13"/>
      <c r="X182" s="13"/>
      <c r="Y182" s="13"/>
      <c r="Z182" s="13"/>
      <c r="AA182" s="13"/>
      <c r="AB182" s="13"/>
      <c r="AC182" s="13"/>
      <c r="AD182" s="13"/>
      <c r="AE182" s="13"/>
      <c r="AT182" s="259" t="s">
        <v>259</v>
      </c>
      <c r="AU182" s="259" t="s">
        <v>88</v>
      </c>
      <c r="AV182" s="13" t="s">
        <v>88</v>
      </c>
      <c r="AW182" s="13" t="s">
        <v>36</v>
      </c>
      <c r="AX182" s="13" t="s">
        <v>80</v>
      </c>
      <c r="AY182" s="259" t="s">
        <v>241</v>
      </c>
    </row>
    <row r="183" s="14" customFormat="1">
      <c r="A183" s="14"/>
      <c r="B183" s="260"/>
      <c r="C183" s="261"/>
      <c r="D183" s="242" t="s">
        <v>259</v>
      </c>
      <c r="E183" s="262" t="s">
        <v>1</v>
      </c>
      <c r="F183" s="263" t="s">
        <v>261</v>
      </c>
      <c r="G183" s="261"/>
      <c r="H183" s="264">
        <v>526.82000000000005</v>
      </c>
      <c r="I183" s="265"/>
      <c r="J183" s="261"/>
      <c r="K183" s="261"/>
      <c r="L183" s="266"/>
      <c r="M183" s="267"/>
      <c r="N183" s="268"/>
      <c r="O183" s="268"/>
      <c r="P183" s="268"/>
      <c r="Q183" s="268"/>
      <c r="R183" s="268"/>
      <c r="S183" s="268"/>
      <c r="T183" s="269"/>
      <c r="U183" s="14"/>
      <c r="V183" s="14"/>
      <c r="W183" s="14"/>
      <c r="X183" s="14"/>
      <c r="Y183" s="14"/>
      <c r="Z183" s="14"/>
      <c r="AA183" s="14"/>
      <c r="AB183" s="14"/>
      <c r="AC183" s="14"/>
      <c r="AD183" s="14"/>
      <c r="AE183" s="14"/>
      <c r="AT183" s="270" t="s">
        <v>259</v>
      </c>
      <c r="AU183" s="270" t="s">
        <v>88</v>
      </c>
      <c r="AV183" s="14" t="s">
        <v>175</v>
      </c>
      <c r="AW183" s="14" t="s">
        <v>36</v>
      </c>
      <c r="AX183" s="14" t="s">
        <v>14</v>
      </c>
      <c r="AY183" s="270" t="s">
        <v>241</v>
      </c>
    </row>
    <row r="184" s="2" customFormat="1" ht="33" customHeight="1">
      <c r="A184" s="39"/>
      <c r="B184" s="40"/>
      <c r="C184" s="229" t="s">
        <v>300</v>
      </c>
      <c r="D184" s="229" t="s">
        <v>243</v>
      </c>
      <c r="E184" s="230" t="s">
        <v>1260</v>
      </c>
      <c r="F184" s="231" t="s">
        <v>1261</v>
      </c>
      <c r="G184" s="232" t="s">
        <v>246</v>
      </c>
      <c r="H184" s="233">
        <v>950.09299999999996</v>
      </c>
      <c r="I184" s="234"/>
      <c r="J184" s="235">
        <f>ROUND(I184*H184,2)</f>
        <v>0</v>
      </c>
      <c r="K184" s="231" t="s">
        <v>247</v>
      </c>
      <c r="L184" s="45"/>
      <c r="M184" s="236" t="s">
        <v>1</v>
      </c>
      <c r="N184" s="237" t="s">
        <v>45</v>
      </c>
      <c r="O184" s="92"/>
      <c r="P184" s="238">
        <f>O184*H184</f>
        <v>0</v>
      </c>
      <c r="Q184" s="238">
        <v>0.00012999999999999999</v>
      </c>
      <c r="R184" s="238">
        <f>Q184*H184</f>
        <v>0.12351208999999998</v>
      </c>
      <c r="S184" s="238">
        <v>0.23000000000000001</v>
      </c>
      <c r="T184" s="239">
        <f>S184*H184</f>
        <v>218.52139</v>
      </c>
      <c r="U184" s="39"/>
      <c r="V184" s="39"/>
      <c r="W184" s="39"/>
      <c r="X184" s="39"/>
      <c r="Y184" s="39"/>
      <c r="Z184" s="39"/>
      <c r="AA184" s="39"/>
      <c r="AB184" s="39"/>
      <c r="AC184" s="39"/>
      <c r="AD184" s="39"/>
      <c r="AE184" s="39"/>
      <c r="AR184" s="240" t="s">
        <v>175</v>
      </c>
      <c r="AT184" s="240" t="s">
        <v>243</v>
      </c>
      <c r="AU184" s="240" t="s">
        <v>88</v>
      </c>
      <c r="AY184" s="18" t="s">
        <v>241</v>
      </c>
      <c r="BE184" s="241">
        <f>IF(N184="základní",J184,0)</f>
        <v>0</v>
      </c>
      <c r="BF184" s="241">
        <f>IF(N184="snížená",J184,0)</f>
        <v>0</v>
      </c>
      <c r="BG184" s="241">
        <f>IF(N184="zákl. přenesená",J184,0)</f>
        <v>0</v>
      </c>
      <c r="BH184" s="241">
        <f>IF(N184="sníž. přenesená",J184,0)</f>
        <v>0</v>
      </c>
      <c r="BI184" s="241">
        <f>IF(N184="nulová",J184,0)</f>
        <v>0</v>
      </c>
      <c r="BJ184" s="18" t="s">
        <v>14</v>
      </c>
      <c r="BK184" s="241">
        <f>ROUND(I184*H184,2)</f>
        <v>0</v>
      </c>
      <c r="BL184" s="18" t="s">
        <v>175</v>
      </c>
      <c r="BM184" s="240" t="s">
        <v>1262</v>
      </c>
    </row>
    <row r="185" s="2" customFormat="1">
      <c r="A185" s="39"/>
      <c r="B185" s="40"/>
      <c r="C185" s="41"/>
      <c r="D185" s="242" t="s">
        <v>249</v>
      </c>
      <c r="E185" s="41"/>
      <c r="F185" s="243" t="s">
        <v>1263</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249</v>
      </c>
      <c r="AU185" s="18" t="s">
        <v>88</v>
      </c>
    </row>
    <row r="186" s="2" customFormat="1">
      <c r="A186" s="39"/>
      <c r="B186" s="40"/>
      <c r="C186" s="41"/>
      <c r="D186" s="247" t="s">
        <v>251</v>
      </c>
      <c r="E186" s="41"/>
      <c r="F186" s="248" t="s">
        <v>1264</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251</v>
      </c>
      <c r="AU186" s="18" t="s">
        <v>88</v>
      </c>
    </row>
    <row r="187" s="13" customFormat="1">
      <c r="A187" s="13"/>
      <c r="B187" s="249"/>
      <c r="C187" s="250"/>
      <c r="D187" s="242" t="s">
        <v>259</v>
      </c>
      <c r="E187" s="251" t="s">
        <v>1</v>
      </c>
      <c r="F187" s="252" t="s">
        <v>833</v>
      </c>
      <c r="G187" s="250"/>
      <c r="H187" s="253">
        <v>950.09299999999996</v>
      </c>
      <c r="I187" s="254"/>
      <c r="J187" s="250"/>
      <c r="K187" s="250"/>
      <c r="L187" s="255"/>
      <c r="M187" s="256"/>
      <c r="N187" s="257"/>
      <c r="O187" s="257"/>
      <c r="P187" s="257"/>
      <c r="Q187" s="257"/>
      <c r="R187" s="257"/>
      <c r="S187" s="257"/>
      <c r="T187" s="258"/>
      <c r="U187" s="13"/>
      <c r="V187" s="13"/>
      <c r="W187" s="13"/>
      <c r="X187" s="13"/>
      <c r="Y187" s="13"/>
      <c r="Z187" s="13"/>
      <c r="AA187" s="13"/>
      <c r="AB187" s="13"/>
      <c r="AC187" s="13"/>
      <c r="AD187" s="13"/>
      <c r="AE187" s="13"/>
      <c r="AT187" s="259" t="s">
        <v>259</v>
      </c>
      <c r="AU187" s="259" t="s">
        <v>88</v>
      </c>
      <c r="AV187" s="13" t="s">
        <v>88</v>
      </c>
      <c r="AW187" s="13" t="s">
        <v>36</v>
      </c>
      <c r="AX187" s="13" t="s">
        <v>80</v>
      </c>
      <c r="AY187" s="259" t="s">
        <v>241</v>
      </c>
    </row>
    <row r="188" s="14" customFormat="1">
      <c r="A188" s="14"/>
      <c r="B188" s="260"/>
      <c r="C188" s="261"/>
      <c r="D188" s="242" t="s">
        <v>259</v>
      </c>
      <c r="E188" s="262" t="s">
        <v>1</v>
      </c>
      <c r="F188" s="263" t="s">
        <v>261</v>
      </c>
      <c r="G188" s="261"/>
      <c r="H188" s="264">
        <v>950.09299999999996</v>
      </c>
      <c r="I188" s="265"/>
      <c r="J188" s="261"/>
      <c r="K188" s="261"/>
      <c r="L188" s="266"/>
      <c r="M188" s="267"/>
      <c r="N188" s="268"/>
      <c r="O188" s="268"/>
      <c r="P188" s="268"/>
      <c r="Q188" s="268"/>
      <c r="R188" s="268"/>
      <c r="S188" s="268"/>
      <c r="T188" s="269"/>
      <c r="U188" s="14"/>
      <c r="V188" s="14"/>
      <c r="W188" s="14"/>
      <c r="X188" s="14"/>
      <c r="Y188" s="14"/>
      <c r="Z188" s="14"/>
      <c r="AA188" s="14"/>
      <c r="AB188" s="14"/>
      <c r="AC188" s="14"/>
      <c r="AD188" s="14"/>
      <c r="AE188" s="14"/>
      <c r="AT188" s="270" t="s">
        <v>259</v>
      </c>
      <c r="AU188" s="270" t="s">
        <v>88</v>
      </c>
      <c r="AV188" s="14" t="s">
        <v>175</v>
      </c>
      <c r="AW188" s="14" t="s">
        <v>36</v>
      </c>
      <c r="AX188" s="14" t="s">
        <v>14</v>
      </c>
      <c r="AY188" s="270" t="s">
        <v>241</v>
      </c>
    </row>
    <row r="189" s="2" customFormat="1" ht="33" customHeight="1">
      <c r="A189" s="39"/>
      <c r="B189" s="40"/>
      <c r="C189" s="229" t="s">
        <v>281</v>
      </c>
      <c r="D189" s="229" t="s">
        <v>243</v>
      </c>
      <c r="E189" s="230" t="s">
        <v>1265</v>
      </c>
      <c r="F189" s="231" t="s">
        <v>1266</v>
      </c>
      <c r="G189" s="232" t="s">
        <v>246</v>
      </c>
      <c r="H189" s="233">
        <v>1899.2850000000001</v>
      </c>
      <c r="I189" s="234"/>
      <c r="J189" s="235">
        <f>ROUND(I189*H189,2)</f>
        <v>0</v>
      </c>
      <c r="K189" s="231" t="s">
        <v>247</v>
      </c>
      <c r="L189" s="45"/>
      <c r="M189" s="236" t="s">
        <v>1</v>
      </c>
      <c r="N189" s="237" t="s">
        <v>45</v>
      </c>
      <c r="O189" s="92"/>
      <c r="P189" s="238">
        <f>O189*H189</f>
        <v>0</v>
      </c>
      <c r="Q189" s="238">
        <v>6.9999999999999994E-05</v>
      </c>
      <c r="R189" s="238">
        <f>Q189*H189</f>
        <v>0.13294994999999998</v>
      </c>
      <c r="S189" s="238">
        <v>0.11500000000000001</v>
      </c>
      <c r="T189" s="239">
        <f>S189*H189</f>
        <v>218.41777500000001</v>
      </c>
      <c r="U189" s="39"/>
      <c r="V189" s="39"/>
      <c r="W189" s="39"/>
      <c r="X189" s="39"/>
      <c r="Y189" s="39"/>
      <c r="Z189" s="39"/>
      <c r="AA189" s="39"/>
      <c r="AB189" s="39"/>
      <c r="AC189" s="39"/>
      <c r="AD189" s="39"/>
      <c r="AE189" s="39"/>
      <c r="AR189" s="240" t="s">
        <v>175</v>
      </c>
      <c r="AT189" s="240" t="s">
        <v>243</v>
      </c>
      <c r="AU189" s="240" t="s">
        <v>88</v>
      </c>
      <c r="AY189" s="18" t="s">
        <v>241</v>
      </c>
      <c r="BE189" s="241">
        <f>IF(N189="základní",J189,0)</f>
        <v>0</v>
      </c>
      <c r="BF189" s="241">
        <f>IF(N189="snížená",J189,0)</f>
        <v>0</v>
      </c>
      <c r="BG189" s="241">
        <f>IF(N189="zákl. přenesená",J189,0)</f>
        <v>0</v>
      </c>
      <c r="BH189" s="241">
        <f>IF(N189="sníž. přenesená",J189,0)</f>
        <v>0</v>
      </c>
      <c r="BI189" s="241">
        <f>IF(N189="nulová",J189,0)</f>
        <v>0</v>
      </c>
      <c r="BJ189" s="18" t="s">
        <v>14</v>
      </c>
      <c r="BK189" s="241">
        <f>ROUND(I189*H189,2)</f>
        <v>0</v>
      </c>
      <c r="BL189" s="18" t="s">
        <v>175</v>
      </c>
      <c r="BM189" s="240" t="s">
        <v>1267</v>
      </c>
    </row>
    <row r="190" s="2" customFormat="1">
      <c r="A190" s="39"/>
      <c r="B190" s="40"/>
      <c r="C190" s="41"/>
      <c r="D190" s="242" t="s">
        <v>249</v>
      </c>
      <c r="E190" s="41"/>
      <c r="F190" s="243" t="s">
        <v>1268</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249</v>
      </c>
      <c r="AU190" s="18" t="s">
        <v>88</v>
      </c>
    </row>
    <row r="191" s="2" customFormat="1">
      <c r="A191" s="39"/>
      <c r="B191" s="40"/>
      <c r="C191" s="41"/>
      <c r="D191" s="247" t="s">
        <v>251</v>
      </c>
      <c r="E191" s="41"/>
      <c r="F191" s="248" t="s">
        <v>1269</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251</v>
      </c>
      <c r="AU191" s="18" t="s">
        <v>88</v>
      </c>
    </row>
    <row r="192" s="13" customFormat="1">
      <c r="A192" s="13"/>
      <c r="B192" s="249"/>
      <c r="C192" s="250"/>
      <c r="D192" s="242" t="s">
        <v>259</v>
      </c>
      <c r="E192" s="251" t="s">
        <v>1</v>
      </c>
      <c r="F192" s="252" t="s">
        <v>1233</v>
      </c>
      <c r="G192" s="250"/>
      <c r="H192" s="253">
        <v>1899.2850000000001</v>
      </c>
      <c r="I192" s="254"/>
      <c r="J192" s="250"/>
      <c r="K192" s="250"/>
      <c r="L192" s="255"/>
      <c r="M192" s="256"/>
      <c r="N192" s="257"/>
      <c r="O192" s="257"/>
      <c r="P192" s="257"/>
      <c r="Q192" s="257"/>
      <c r="R192" s="257"/>
      <c r="S192" s="257"/>
      <c r="T192" s="258"/>
      <c r="U192" s="13"/>
      <c r="V192" s="13"/>
      <c r="W192" s="13"/>
      <c r="X192" s="13"/>
      <c r="Y192" s="13"/>
      <c r="Z192" s="13"/>
      <c r="AA192" s="13"/>
      <c r="AB192" s="13"/>
      <c r="AC192" s="13"/>
      <c r="AD192" s="13"/>
      <c r="AE192" s="13"/>
      <c r="AT192" s="259" t="s">
        <v>259</v>
      </c>
      <c r="AU192" s="259" t="s">
        <v>88</v>
      </c>
      <c r="AV192" s="13" t="s">
        <v>88</v>
      </c>
      <c r="AW192" s="13" t="s">
        <v>36</v>
      </c>
      <c r="AX192" s="13" t="s">
        <v>80</v>
      </c>
      <c r="AY192" s="259" t="s">
        <v>241</v>
      </c>
    </row>
    <row r="193" s="14" customFormat="1">
      <c r="A193" s="14"/>
      <c r="B193" s="260"/>
      <c r="C193" s="261"/>
      <c r="D193" s="242" t="s">
        <v>259</v>
      </c>
      <c r="E193" s="262" t="s">
        <v>1</v>
      </c>
      <c r="F193" s="263" t="s">
        <v>261</v>
      </c>
      <c r="G193" s="261"/>
      <c r="H193" s="264">
        <v>1899.2850000000001</v>
      </c>
      <c r="I193" s="265"/>
      <c r="J193" s="261"/>
      <c r="K193" s="261"/>
      <c r="L193" s="266"/>
      <c r="M193" s="267"/>
      <c r="N193" s="268"/>
      <c r="O193" s="268"/>
      <c r="P193" s="268"/>
      <c r="Q193" s="268"/>
      <c r="R193" s="268"/>
      <c r="S193" s="268"/>
      <c r="T193" s="269"/>
      <c r="U193" s="14"/>
      <c r="V193" s="14"/>
      <c r="W193" s="14"/>
      <c r="X193" s="14"/>
      <c r="Y193" s="14"/>
      <c r="Z193" s="14"/>
      <c r="AA193" s="14"/>
      <c r="AB193" s="14"/>
      <c r="AC193" s="14"/>
      <c r="AD193" s="14"/>
      <c r="AE193" s="14"/>
      <c r="AT193" s="270" t="s">
        <v>259</v>
      </c>
      <c r="AU193" s="270" t="s">
        <v>88</v>
      </c>
      <c r="AV193" s="14" t="s">
        <v>175</v>
      </c>
      <c r="AW193" s="14" t="s">
        <v>36</v>
      </c>
      <c r="AX193" s="14" t="s">
        <v>14</v>
      </c>
      <c r="AY193" s="270" t="s">
        <v>241</v>
      </c>
    </row>
    <row r="194" s="2" customFormat="1" ht="16.5" customHeight="1">
      <c r="A194" s="39"/>
      <c r="B194" s="40"/>
      <c r="C194" s="229" t="s">
        <v>309</v>
      </c>
      <c r="D194" s="229" t="s">
        <v>243</v>
      </c>
      <c r="E194" s="230" t="s">
        <v>561</v>
      </c>
      <c r="F194" s="231" t="s">
        <v>562</v>
      </c>
      <c r="G194" s="232" t="s">
        <v>296</v>
      </c>
      <c r="H194" s="233">
        <v>7.5</v>
      </c>
      <c r="I194" s="234"/>
      <c r="J194" s="235">
        <f>ROUND(I194*H194,2)</f>
        <v>0</v>
      </c>
      <c r="K194" s="231" t="s">
        <v>247</v>
      </c>
      <c r="L194" s="45"/>
      <c r="M194" s="236" t="s">
        <v>1</v>
      </c>
      <c r="N194" s="237" t="s">
        <v>45</v>
      </c>
      <c r="O194" s="92"/>
      <c r="P194" s="238">
        <f>O194*H194</f>
        <v>0</v>
      </c>
      <c r="Q194" s="238">
        <v>0.0071900000000000002</v>
      </c>
      <c r="R194" s="238">
        <f>Q194*H194</f>
        <v>0.053925000000000001</v>
      </c>
      <c r="S194" s="238">
        <v>0</v>
      </c>
      <c r="T194" s="239">
        <f>S194*H194</f>
        <v>0</v>
      </c>
      <c r="U194" s="39"/>
      <c r="V194" s="39"/>
      <c r="W194" s="39"/>
      <c r="X194" s="39"/>
      <c r="Y194" s="39"/>
      <c r="Z194" s="39"/>
      <c r="AA194" s="39"/>
      <c r="AB194" s="39"/>
      <c r="AC194" s="39"/>
      <c r="AD194" s="39"/>
      <c r="AE194" s="39"/>
      <c r="AR194" s="240" t="s">
        <v>175</v>
      </c>
      <c r="AT194" s="240" t="s">
        <v>243</v>
      </c>
      <c r="AU194" s="240" t="s">
        <v>88</v>
      </c>
      <c r="AY194" s="18" t="s">
        <v>241</v>
      </c>
      <c r="BE194" s="241">
        <f>IF(N194="základní",J194,0)</f>
        <v>0</v>
      </c>
      <c r="BF194" s="241">
        <f>IF(N194="snížená",J194,0)</f>
        <v>0</v>
      </c>
      <c r="BG194" s="241">
        <f>IF(N194="zákl. přenesená",J194,0)</f>
        <v>0</v>
      </c>
      <c r="BH194" s="241">
        <f>IF(N194="sníž. přenesená",J194,0)</f>
        <v>0</v>
      </c>
      <c r="BI194" s="241">
        <f>IF(N194="nulová",J194,0)</f>
        <v>0</v>
      </c>
      <c r="BJ194" s="18" t="s">
        <v>14</v>
      </c>
      <c r="BK194" s="241">
        <f>ROUND(I194*H194,2)</f>
        <v>0</v>
      </c>
      <c r="BL194" s="18" t="s">
        <v>175</v>
      </c>
      <c r="BM194" s="240" t="s">
        <v>1270</v>
      </c>
    </row>
    <row r="195" s="2" customFormat="1">
      <c r="A195" s="39"/>
      <c r="B195" s="40"/>
      <c r="C195" s="41"/>
      <c r="D195" s="242" t="s">
        <v>249</v>
      </c>
      <c r="E195" s="41"/>
      <c r="F195" s="243" t="s">
        <v>564</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249</v>
      </c>
      <c r="AU195" s="18" t="s">
        <v>88</v>
      </c>
    </row>
    <row r="196" s="2" customFormat="1">
      <c r="A196" s="39"/>
      <c r="B196" s="40"/>
      <c r="C196" s="41"/>
      <c r="D196" s="247" t="s">
        <v>251</v>
      </c>
      <c r="E196" s="41"/>
      <c r="F196" s="248" t="s">
        <v>565</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251</v>
      </c>
      <c r="AU196" s="18" t="s">
        <v>88</v>
      </c>
    </row>
    <row r="197" s="15" customFormat="1">
      <c r="A197" s="15"/>
      <c r="B197" s="271"/>
      <c r="C197" s="272"/>
      <c r="D197" s="242" t="s">
        <v>259</v>
      </c>
      <c r="E197" s="273" t="s">
        <v>1</v>
      </c>
      <c r="F197" s="274" t="s">
        <v>1271</v>
      </c>
      <c r="G197" s="272"/>
      <c r="H197" s="273" t="s">
        <v>1</v>
      </c>
      <c r="I197" s="275"/>
      <c r="J197" s="272"/>
      <c r="K197" s="272"/>
      <c r="L197" s="276"/>
      <c r="M197" s="277"/>
      <c r="N197" s="278"/>
      <c r="O197" s="278"/>
      <c r="P197" s="278"/>
      <c r="Q197" s="278"/>
      <c r="R197" s="278"/>
      <c r="S197" s="278"/>
      <c r="T197" s="279"/>
      <c r="U197" s="15"/>
      <c r="V197" s="15"/>
      <c r="W197" s="15"/>
      <c r="X197" s="15"/>
      <c r="Y197" s="15"/>
      <c r="Z197" s="15"/>
      <c r="AA197" s="15"/>
      <c r="AB197" s="15"/>
      <c r="AC197" s="15"/>
      <c r="AD197" s="15"/>
      <c r="AE197" s="15"/>
      <c r="AT197" s="280" t="s">
        <v>259</v>
      </c>
      <c r="AU197" s="280" t="s">
        <v>88</v>
      </c>
      <c r="AV197" s="15" t="s">
        <v>14</v>
      </c>
      <c r="AW197" s="15" t="s">
        <v>36</v>
      </c>
      <c r="AX197" s="15" t="s">
        <v>80</v>
      </c>
      <c r="AY197" s="280" t="s">
        <v>241</v>
      </c>
    </row>
    <row r="198" s="13" customFormat="1">
      <c r="A198" s="13"/>
      <c r="B198" s="249"/>
      <c r="C198" s="250"/>
      <c r="D198" s="242" t="s">
        <v>259</v>
      </c>
      <c r="E198" s="251" t="s">
        <v>1</v>
      </c>
      <c r="F198" s="252" t="s">
        <v>1272</v>
      </c>
      <c r="G198" s="250"/>
      <c r="H198" s="253">
        <v>7.5</v>
      </c>
      <c r="I198" s="254"/>
      <c r="J198" s="250"/>
      <c r="K198" s="250"/>
      <c r="L198" s="255"/>
      <c r="M198" s="256"/>
      <c r="N198" s="257"/>
      <c r="O198" s="257"/>
      <c r="P198" s="257"/>
      <c r="Q198" s="257"/>
      <c r="R198" s="257"/>
      <c r="S198" s="257"/>
      <c r="T198" s="258"/>
      <c r="U198" s="13"/>
      <c r="V198" s="13"/>
      <c r="W198" s="13"/>
      <c r="X198" s="13"/>
      <c r="Y198" s="13"/>
      <c r="Z198" s="13"/>
      <c r="AA198" s="13"/>
      <c r="AB198" s="13"/>
      <c r="AC198" s="13"/>
      <c r="AD198" s="13"/>
      <c r="AE198" s="13"/>
      <c r="AT198" s="259" t="s">
        <v>259</v>
      </c>
      <c r="AU198" s="259" t="s">
        <v>88</v>
      </c>
      <c r="AV198" s="13" t="s">
        <v>88</v>
      </c>
      <c r="AW198" s="13" t="s">
        <v>36</v>
      </c>
      <c r="AX198" s="13" t="s">
        <v>80</v>
      </c>
      <c r="AY198" s="259" t="s">
        <v>241</v>
      </c>
    </row>
    <row r="199" s="14" customFormat="1">
      <c r="A199" s="14"/>
      <c r="B199" s="260"/>
      <c r="C199" s="261"/>
      <c r="D199" s="242" t="s">
        <v>259</v>
      </c>
      <c r="E199" s="262" t="s">
        <v>1</v>
      </c>
      <c r="F199" s="263" t="s">
        <v>261</v>
      </c>
      <c r="G199" s="261"/>
      <c r="H199" s="264">
        <v>7.5</v>
      </c>
      <c r="I199" s="265"/>
      <c r="J199" s="261"/>
      <c r="K199" s="261"/>
      <c r="L199" s="266"/>
      <c r="M199" s="267"/>
      <c r="N199" s="268"/>
      <c r="O199" s="268"/>
      <c r="P199" s="268"/>
      <c r="Q199" s="268"/>
      <c r="R199" s="268"/>
      <c r="S199" s="268"/>
      <c r="T199" s="269"/>
      <c r="U199" s="14"/>
      <c r="V199" s="14"/>
      <c r="W199" s="14"/>
      <c r="X199" s="14"/>
      <c r="Y199" s="14"/>
      <c r="Z199" s="14"/>
      <c r="AA199" s="14"/>
      <c r="AB199" s="14"/>
      <c r="AC199" s="14"/>
      <c r="AD199" s="14"/>
      <c r="AE199" s="14"/>
      <c r="AT199" s="270" t="s">
        <v>259</v>
      </c>
      <c r="AU199" s="270" t="s">
        <v>88</v>
      </c>
      <c r="AV199" s="14" t="s">
        <v>175</v>
      </c>
      <c r="AW199" s="14" t="s">
        <v>36</v>
      </c>
      <c r="AX199" s="14" t="s">
        <v>14</v>
      </c>
      <c r="AY199" s="270" t="s">
        <v>241</v>
      </c>
    </row>
    <row r="200" s="2" customFormat="1" ht="24.15" customHeight="1">
      <c r="A200" s="39"/>
      <c r="B200" s="40"/>
      <c r="C200" s="229" t="s">
        <v>313</v>
      </c>
      <c r="D200" s="229" t="s">
        <v>243</v>
      </c>
      <c r="E200" s="230" t="s">
        <v>567</v>
      </c>
      <c r="F200" s="231" t="s">
        <v>568</v>
      </c>
      <c r="G200" s="232" t="s">
        <v>569</v>
      </c>
      <c r="H200" s="233">
        <v>48</v>
      </c>
      <c r="I200" s="234"/>
      <c r="J200" s="235">
        <f>ROUND(I200*H200,2)</f>
        <v>0</v>
      </c>
      <c r="K200" s="231" t="s">
        <v>247</v>
      </c>
      <c r="L200" s="45"/>
      <c r="M200" s="236" t="s">
        <v>1</v>
      </c>
      <c r="N200" s="237" t="s">
        <v>45</v>
      </c>
      <c r="O200" s="92"/>
      <c r="P200" s="238">
        <f>O200*H200</f>
        <v>0</v>
      </c>
      <c r="Q200" s="238">
        <v>4.0000000000000003E-05</v>
      </c>
      <c r="R200" s="238">
        <f>Q200*H200</f>
        <v>0.0019200000000000003</v>
      </c>
      <c r="S200" s="238">
        <v>0</v>
      </c>
      <c r="T200" s="239">
        <f>S200*H200</f>
        <v>0</v>
      </c>
      <c r="U200" s="39"/>
      <c r="V200" s="39"/>
      <c r="W200" s="39"/>
      <c r="X200" s="39"/>
      <c r="Y200" s="39"/>
      <c r="Z200" s="39"/>
      <c r="AA200" s="39"/>
      <c r="AB200" s="39"/>
      <c r="AC200" s="39"/>
      <c r="AD200" s="39"/>
      <c r="AE200" s="39"/>
      <c r="AR200" s="240" t="s">
        <v>175</v>
      </c>
      <c r="AT200" s="240" t="s">
        <v>243</v>
      </c>
      <c r="AU200" s="240" t="s">
        <v>88</v>
      </c>
      <c r="AY200" s="18" t="s">
        <v>241</v>
      </c>
      <c r="BE200" s="241">
        <f>IF(N200="základní",J200,0)</f>
        <v>0</v>
      </c>
      <c r="BF200" s="241">
        <f>IF(N200="snížená",J200,0)</f>
        <v>0</v>
      </c>
      <c r="BG200" s="241">
        <f>IF(N200="zákl. přenesená",J200,0)</f>
        <v>0</v>
      </c>
      <c r="BH200" s="241">
        <f>IF(N200="sníž. přenesená",J200,0)</f>
        <v>0</v>
      </c>
      <c r="BI200" s="241">
        <f>IF(N200="nulová",J200,0)</f>
        <v>0</v>
      </c>
      <c r="BJ200" s="18" t="s">
        <v>14</v>
      </c>
      <c r="BK200" s="241">
        <f>ROUND(I200*H200,2)</f>
        <v>0</v>
      </c>
      <c r="BL200" s="18" t="s">
        <v>175</v>
      </c>
      <c r="BM200" s="240" t="s">
        <v>1273</v>
      </c>
    </row>
    <row r="201" s="2" customFormat="1">
      <c r="A201" s="39"/>
      <c r="B201" s="40"/>
      <c r="C201" s="41"/>
      <c r="D201" s="242" t="s">
        <v>249</v>
      </c>
      <c r="E201" s="41"/>
      <c r="F201" s="243" t="s">
        <v>571</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249</v>
      </c>
      <c r="AU201" s="18" t="s">
        <v>88</v>
      </c>
    </row>
    <row r="202" s="2" customFormat="1">
      <c r="A202" s="39"/>
      <c r="B202" s="40"/>
      <c r="C202" s="41"/>
      <c r="D202" s="247" t="s">
        <v>251</v>
      </c>
      <c r="E202" s="41"/>
      <c r="F202" s="248" t="s">
        <v>572</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251</v>
      </c>
      <c r="AU202" s="18" t="s">
        <v>88</v>
      </c>
    </row>
    <row r="203" s="15" customFormat="1">
      <c r="A203" s="15"/>
      <c r="B203" s="271"/>
      <c r="C203" s="272"/>
      <c r="D203" s="242" t="s">
        <v>259</v>
      </c>
      <c r="E203" s="273" t="s">
        <v>1</v>
      </c>
      <c r="F203" s="274" t="s">
        <v>1271</v>
      </c>
      <c r="G203" s="272"/>
      <c r="H203" s="273" t="s">
        <v>1</v>
      </c>
      <c r="I203" s="275"/>
      <c r="J203" s="272"/>
      <c r="K203" s="272"/>
      <c r="L203" s="276"/>
      <c r="M203" s="277"/>
      <c r="N203" s="278"/>
      <c r="O203" s="278"/>
      <c r="P203" s="278"/>
      <c r="Q203" s="278"/>
      <c r="R203" s="278"/>
      <c r="S203" s="278"/>
      <c r="T203" s="279"/>
      <c r="U203" s="15"/>
      <c r="V203" s="15"/>
      <c r="W203" s="15"/>
      <c r="X203" s="15"/>
      <c r="Y203" s="15"/>
      <c r="Z203" s="15"/>
      <c r="AA203" s="15"/>
      <c r="AB203" s="15"/>
      <c r="AC203" s="15"/>
      <c r="AD203" s="15"/>
      <c r="AE203" s="15"/>
      <c r="AT203" s="280" t="s">
        <v>259</v>
      </c>
      <c r="AU203" s="280" t="s">
        <v>88</v>
      </c>
      <c r="AV203" s="15" t="s">
        <v>14</v>
      </c>
      <c r="AW203" s="15" t="s">
        <v>36</v>
      </c>
      <c r="AX203" s="15" t="s">
        <v>80</v>
      </c>
      <c r="AY203" s="280" t="s">
        <v>241</v>
      </c>
    </row>
    <row r="204" s="13" customFormat="1">
      <c r="A204" s="13"/>
      <c r="B204" s="249"/>
      <c r="C204" s="250"/>
      <c r="D204" s="242" t="s">
        <v>259</v>
      </c>
      <c r="E204" s="251" t="s">
        <v>1</v>
      </c>
      <c r="F204" s="252" t="s">
        <v>1274</v>
      </c>
      <c r="G204" s="250"/>
      <c r="H204" s="253">
        <v>48</v>
      </c>
      <c r="I204" s="254"/>
      <c r="J204" s="250"/>
      <c r="K204" s="250"/>
      <c r="L204" s="255"/>
      <c r="M204" s="256"/>
      <c r="N204" s="257"/>
      <c r="O204" s="257"/>
      <c r="P204" s="257"/>
      <c r="Q204" s="257"/>
      <c r="R204" s="257"/>
      <c r="S204" s="257"/>
      <c r="T204" s="258"/>
      <c r="U204" s="13"/>
      <c r="V204" s="13"/>
      <c r="W204" s="13"/>
      <c r="X204" s="13"/>
      <c r="Y204" s="13"/>
      <c r="Z204" s="13"/>
      <c r="AA204" s="13"/>
      <c r="AB204" s="13"/>
      <c r="AC204" s="13"/>
      <c r="AD204" s="13"/>
      <c r="AE204" s="13"/>
      <c r="AT204" s="259" t="s">
        <v>259</v>
      </c>
      <c r="AU204" s="259" t="s">
        <v>88</v>
      </c>
      <c r="AV204" s="13" t="s">
        <v>88</v>
      </c>
      <c r="AW204" s="13" t="s">
        <v>36</v>
      </c>
      <c r="AX204" s="13" t="s">
        <v>80</v>
      </c>
      <c r="AY204" s="259" t="s">
        <v>241</v>
      </c>
    </row>
    <row r="205" s="14" customFormat="1">
      <c r="A205" s="14"/>
      <c r="B205" s="260"/>
      <c r="C205" s="261"/>
      <c r="D205" s="242" t="s">
        <v>259</v>
      </c>
      <c r="E205" s="262" t="s">
        <v>1</v>
      </c>
      <c r="F205" s="263" t="s">
        <v>261</v>
      </c>
      <c r="G205" s="261"/>
      <c r="H205" s="264">
        <v>48</v>
      </c>
      <c r="I205" s="265"/>
      <c r="J205" s="261"/>
      <c r="K205" s="261"/>
      <c r="L205" s="266"/>
      <c r="M205" s="267"/>
      <c r="N205" s="268"/>
      <c r="O205" s="268"/>
      <c r="P205" s="268"/>
      <c r="Q205" s="268"/>
      <c r="R205" s="268"/>
      <c r="S205" s="268"/>
      <c r="T205" s="269"/>
      <c r="U205" s="14"/>
      <c r="V205" s="14"/>
      <c r="W205" s="14"/>
      <c r="X205" s="14"/>
      <c r="Y205" s="14"/>
      <c r="Z205" s="14"/>
      <c r="AA205" s="14"/>
      <c r="AB205" s="14"/>
      <c r="AC205" s="14"/>
      <c r="AD205" s="14"/>
      <c r="AE205" s="14"/>
      <c r="AT205" s="270" t="s">
        <v>259</v>
      </c>
      <c r="AU205" s="270" t="s">
        <v>88</v>
      </c>
      <c r="AV205" s="14" t="s">
        <v>175</v>
      </c>
      <c r="AW205" s="14" t="s">
        <v>36</v>
      </c>
      <c r="AX205" s="14" t="s">
        <v>14</v>
      </c>
      <c r="AY205" s="270" t="s">
        <v>241</v>
      </c>
    </row>
    <row r="206" s="2" customFormat="1" ht="24.15" customHeight="1">
      <c r="A206" s="39"/>
      <c r="B206" s="40"/>
      <c r="C206" s="229" t="s">
        <v>317</v>
      </c>
      <c r="D206" s="229" t="s">
        <v>243</v>
      </c>
      <c r="E206" s="230" t="s">
        <v>574</v>
      </c>
      <c r="F206" s="231" t="s">
        <v>575</v>
      </c>
      <c r="G206" s="232" t="s">
        <v>576</v>
      </c>
      <c r="H206" s="233">
        <v>2</v>
      </c>
      <c r="I206" s="234"/>
      <c r="J206" s="235">
        <f>ROUND(I206*H206,2)</f>
        <v>0</v>
      </c>
      <c r="K206" s="231" t="s">
        <v>247</v>
      </c>
      <c r="L206" s="45"/>
      <c r="M206" s="236" t="s">
        <v>1</v>
      </c>
      <c r="N206" s="237" t="s">
        <v>45</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175</v>
      </c>
      <c r="AT206" s="240" t="s">
        <v>243</v>
      </c>
      <c r="AU206" s="240" t="s">
        <v>88</v>
      </c>
      <c r="AY206" s="18" t="s">
        <v>241</v>
      </c>
      <c r="BE206" s="241">
        <f>IF(N206="základní",J206,0)</f>
        <v>0</v>
      </c>
      <c r="BF206" s="241">
        <f>IF(N206="snížená",J206,0)</f>
        <v>0</v>
      </c>
      <c r="BG206" s="241">
        <f>IF(N206="zákl. přenesená",J206,0)</f>
        <v>0</v>
      </c>
      <c r="BH206" s="241">
        <f>IF(N206="sníž. přenesená",J206,0)</f>
        <v>0</v>
      </c>
      <c r="BI206" s="241">
        <f>IF(N206="nulová",J206,0)</f>
        <v>0</v>
      </c>
      <c r="BJ206" s="18" t="s">
        <v>14</v>
      </c>
      <c r="BK206" s="241">
        <f>ROUND(I206*H206,2)</f>
        <v>0</v>
      </c>
      <c r="BL206" s="18" t="s">
        <v>175</v>
      </c>
      <c r="BM206" s="240" t="s">
        <v>1275</v>
      </c>
    </row>
    <row r="207" s="2" customFormat="1">
      <c r="A207" s="39"/>
      <c r="B207" s="40"/>
      <c r="C207" s="41"/>
      <c r="D207" s="242" t="s">
        <v>249</v>
      </c>
      <c r="E207" s="41"/>
      <c r="F207" s="243" t="s">
        <v>578</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249</v>
      </c>
      <c r="AU207" s="18" t="s">
        <v>88</v>
      </c>
    </row>
    <row r="208" s="2" customFormat="1">
      <c r="A208" s="39"/>
      <c r="B208" s="40"/>
      <c r="C208" s="41"/>
      <c r="D208" s="247" t="s">
        <v>251</v>
      </c>
      <c r="E208" s="41"/>
      <c r="F208" s="248" t="s">
        <v>579</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251</v>
      </c>
      <c r="AU208" s="18" t="s">
        <v>88</v>
      </c>
    </row>
    <row r="209" s="15" customFormat="1">
      <c r="A209" s="15"/>
      <c r="B209" s="271"/>
      <c r="C209" s="272"/>
      <c r="D209" s="242" t="s">
        <v>259</v>
      </c>
      <c r="E209" s="273" t="s">
        <v>1</v>
      </c>
      <c r="F209" s="274" t="s">
        <v>1271</v>
      </c>
      <c r="G209" s="272"/>
      <c r="H209" s="273" t="s">
        <v>1</v>
      </c>
      <c r="I209" s="275"/>
      <c r="J209" s="272"/>
      <c r="K209" s="272"/>
      <c r="L209" s="276"/>
      <c r="M209" s="277"/>
      <c r="N209" s="278"/>
      <c r="O209" s="278"/>
      <c r="P209" s="278"/>
      <c r="Q209" s="278"/>
      <c r="R209" s="278"/>
      <c r="S209" s="278"/>
      <c r="T209" s="279"/>
      <c r="U209" s="15"/>
      <c r="V209" s="15"/>
      <c r="W209" s="15"/>
      <c r="X209" s="15"/>
      <c r="Y209" s="15"/>
      <c r="Z209" s="15"/>
      <c r="AA209" s="15"/>
      <c r="AB209" s="15"/>
      <c r="AC209" s="15"/>
      <c r="AD209" s="15"/>
      <c r="AE209" s="15"/>
      <c r="AT209" s="280" t="s">
        <v>259</v>
      </c>
      <c r="AU209" s="280" t="s">
        <v>88</v>
      </c>
      <c r="AV209" s="15" t="s">
        <v>14</v>
      </c>
      <c r="AW209" s="15" t="s">
        <v>36</v>
      </c>
      <c r="AX209" s="15" t="s">
        <v>80</v>
      </c>
      <c r="AY209" s="280" t="s">
        <v>241</v>
      </c>
    </row>
    <row r="210" s="13" customFormat="1">
      <c r="A210" s="13"/>
      <c r="B210" s="249"/>
      <c r="C210" s="250"/>
      <c r="D210" s="242" t="s">
        <v>259</v>
      </c>
      <c r="E210" s="251" t="s">
        <v>1</v>
      </c>
      <c r="F210" s="252" t="s">
        <v>1276</v>
      </c>
      <c r="G210" s="250"/>
      <c r="H210" s="253">
        <v>2</v>
      </c>
      <c r="I210" s="254"/>
      <c r="J210" s="250"/>
      <c r="K210" s="250"/>
      <c r="L210" s="255"/>
      <c r="M210" s="256"/>
      <c r="N210" s="257"/>
      <c r="O210" s="257"/>
      <c r="P210" s="257"/>
      <c r="Q210" s="257"/>
      <c r="R210" s="257"/>
      <c r="S210" s="257"/>
      <c r="T210" s="258"/>
      <c r="U210" s="13"/>
      <c r="V210" s="13"/>
      <c r="W210" s="13"/>
      <c r="X210" s="13"/>
      <c r="Y210" s="13"/>
      <c r="Z210" s="13"/>
      <c r="AA210" s="13"/>
      <c r="AB210" s="13"/>
      <c r="AC210" s="13"/>
      <c r="AD210" s="13"/>
      <c r="AE210" s="13"/>
      <c r="AT210" s="259" t="s">
        <v>259</v>
      </c>
      <c r="AU210" s="259" t="s">
        <v>88</v>
      </c>
      <c r="AV210" s="13" t="s">
        <v>88</v>
      </c>
      <c r="AW210" s="13" t="s">
        <v>36</v>
      </c>
      <c r="AX210" s="13" t="s">
        <v>80</v>
      </c>
      <c r="AY210" s="259" t="s">
        <v>241</v>
      </c>
    </row>
    <row r="211" s="14" customFormat="1">
      <c r="A211" s="14"/>
      <c r="B211" s="260"/>
      <c r="C211" s="261"/>
      <c r="D211" s="242" t="s">
        <v>259</v>
      </c>
      <c r="E211" s="262" t="s">
        <v>1</v>
      </c>
      <c r="F211" s="263" t="s">
        <v>261</v>
      </c>
      <c r="G211" s="261"/>
      <c r="H211" s="264">
        <v>2</v>
      </c>
      <c r="I211" s="265"/>
      <c r="J211" s="261"/>
      <c r="K211" s="261"/>
      <c r="L211" s="266"/>
      <c r="M211" s="267"/>
      <c r="N211" s="268"/>
      <c r="O211" s="268"/>
      <c r="P211" s="268"/>
      <c r="Q211" s="268"/>
      <c r="R211" s="268"/>
      <c r="S211" s="268"/>
      <c r="T211" s="269"/>
      <c r="U211" s="14"/>
      <c r="V211" s="14"/>
      <c r="W211" s="14"/>
      <c r="X211" s="14"/>
      <c r="Y211" s="14"/>
      <c r="Z211" s="14"/>
      <c r="AA211" s="14"/>
      <c r="AB211" s="14"/>
      <c r="AC211" s="14"/>
      <c r="AD211" s="14"/>
      <c r="AE211" s="14"/>
      <c r="AT211" s="270" t="s">
        <v>259</v>
      </c>
      <c r="AU211" s="270" t="s">
        <v>88</v>
      </c>
      <c r="AV211" s="14" t="s">
        <v>175</v>
      </c>
      <c r="AW211" s="14" t="s">
        <v>36</v>
      </c>
      <c r="AX211" s="14" t="s">
        <v>14</v>
      </c>
      <c r="AY211" s="270" t="s">
        <v>241</v>
      </c>
    </row>
    <row r="212" s="2" customFormat="1" ht="24.15" customHeight="1">
      <c r="A212" s="39"/>
      <c r="B212" s="40"/>
      <c r="C212" s="229" t="s">
        <v>325</v>
      </c>
      <c r="D212" s="229" t="s">
        <v>243</v>
      </c>
      <c r="E212" s="230" t="s">
        <v>581</v>
      </c>
      <c r="F212" s="231" t="s">
        <v>582</v>
      </c>
      <c r="G212" s="232" t="s">
        <v>296</v>
      </c>
      <c r="H212" s="233">
        <v>90.900000000000006</v>
      </c>
      <c r="I212" s="234"/>
      <c r="J212" s="235">
        <f>ROUND(I212*H212,2)</f>
        <v>0</v>
      </c>
      <c r="K212" s="231" t="s">
        <v>247</v>
      </c>
      <c r="L212" s="45"/>
      <c r="M212" s="236" t="s">
        <v>1</v>
      </c>
      <c r="N212" s="237" t="s">
        <v>45</v>
      </c>
      <c r="O212" s="92"/>
      <c r="P212" s="238">
        <f>O212*H212</f>
        <v>0</v>
      </c>
      <c r="Q212" s="238">
        <v>0.06053</v>
      </c>
      <c r="R212" s="238">
        <f>Q212*H212</f>
        <v>5.5021770000000005</v>
      </c>
      <c r="S212" s="238">
        <v>0</v>
      </c>
      <c r="T212" s="239">
        <f>S212*H212</f>
        <v>0</v>
      </c>
      <c r="U212" s="39"/>
      <c r="V212" s="39"/>
      <c r="W212" s="39"/>
      <c r="X212" s="39"/>
      <c r="Y212" s="39"/>
      <c r="Z212" s="39"/>
      <c r="AA212" s="39"/>
      <c r="AB212" s="39"/>
      <c r="AC212" s="39"/>
      <c r="AD212" s="39"/>
      <c r="AE212" s="39"/>
      <c r="AR212" s="240" t="s">
        <v>175</v>
      </c>
      <c r="AT212" s="240" t="s">
        <v>243</v>
      </c>
      <c r="AU212" s="240" t="s">
        <v>88</v>
      </c>
      <c r="AY212" s="18" t="s">
        <v>241</v>
      </c>
      <c r="BE212" s="241">
        <f>IF(N212="základní",J212,0)</f>
        <v>0</v>
      </c>
      <c r="BF212" s="241">
        <f>IF(N212="snížená",J212,0)</f>
        <v>0</v>
      </c>
      <c r="BG212" s="241">
        <f>IF(N212="zákl. přenesená",J212,0)</f>
        <v>0</v>
      </c>
      <c r="BH212" s="241">
        <f>IF(N212="sníž. přenesená",J212,0)</f>
        <v>0</v>
      </c>
      <c r="BI212" s="241">
        <f>IF(N212="nulová",J212,0)</f>
        <v>0</v>
      </c>
      <c r="BJ212" s="18" t="s">
        <v>14</v>
      </c>
      <c r="BK212" s="241">
        <f>ROUND(I212*H212,2)</f>
        <v>0</v>
      </c>
      <c r="BL212" s="18" t="s">
        <v>175</v>
      </c>
      <c r="BM212" s="240" t="s">
        <v>1277</v>
      </c>
    </row>
    <row r="213" s="2" customFormat="1">
      <c r="A213" s="39"/>
      <c r="B213" s="40"/>
      <c r="C213" s="41"/>
      <c r="D213" s="242" t="s">
        <v>249</v>
      </c>
      <c r="E213" s="41"/>
      <c r="F213" s="243" t="s">
        <v>584</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249</v>
      </c>
      <c r="AU213" s="18" t="s">
        <v>88</v>
      </c>
    </row>
    <row r="214" s="2" customFormat="1">
      <c r="A214" s="39"/>
      <c r="B214" s="40"/>
      <c r="C214" s="41"/>
      <c r="D214" s="247" t="s">
        <v>251</v>
      </c>
      <c r="E214" s="41"/>
      <c r="F214" s="248" t="s">
        <v>585</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251</v>
      </c>
      <c r="AU214" s="18" t="s">
        <v>88</v>
      </c>
    </row>
    <row r="215" s="15" customFormat="1">
      <c r="A215" s="15"/>
      <c r="B215" s="271"/>
      <c r="C215" s="272"/>
      <c r="D215" s="242" t="s">
        <v>259</v>
      </c>
      <c r="E215" s="273" t="s">
        <v>1</v>
      </c>
      <c r="F215" s="274" t="s">
        <v>586</v>
      </c>
      <c r="G215" s="272"/>
      <c r="H215" s="273" t="s">
        <v>1</v>
      </c>
      <c r="I215" s="275"/>
      <c r="J215" s="272"/>
      <c r="K215" s="272"/>
      <c r="L215" s="276"/>
      <c r="M215" s="277"/>
      <c r="N215" s="278"/>
      <c r="O215" s="278"/>
      <c r="P215" s="278"/>
      <c r="Q215" s="278"/>
      <c r="R215" s="278"/>
      <c r="S215" s="278"/>
      <c r="T215" s="279"/>
      <c r="U215" s="15"/>
      <c r="V215" s="15"/>
      <c r="W215" s="15"/>
      <c r="X215" s="15"/>
      <c r="Y215" s="15"/>
      <c r="Z215" s="15"/>
      <c r="AA215" s="15"/>
      <c r="AB215" s="15"/>
      <c r="AC215" s="15"/>
      <c r="AD215" s="15"/>
      <c r="AE215" s="15"/>
      <c r="AT215" s="280" t="s">
        <v>259</v>
      </c>
      <c r="AU215" s="280" t="s">
        <v>88</v>
      </c>
      <c r="AV215" s="15" t="s">
        <v>14</v>
      </c>
      <c r="AW215" s="15" t="s">
        <v>36</v>
      </c>
      <c r="AX215" s="15" t="s">
        <v>80</v>
      </c>
      <c r="AY215" s="280" t="s">
        <v>241</v>
      </c>
    </row>
    <row r="216" s="13" customFormat="1">
      <c r="A216" s="13"/>
      <c r="B216" s="249"/>
      <c r="C216" s="250"/>
      <c r="D216" s="242" t="s">
        <v>259</v>
      </c>
      <c r="E216" s="251" t="s">
        <v>1</v>
      </c>
      <c r="F216" s="252" t="s">
        <v>1278</v>
      </c>
      <c r="G216" s="250"/>
      <c r="H216" s="253">
        <v>53.100000000000001</v>
      </c>
      <c r="I216" s="254"/>
      <c r="J216" s="250"/>
      <c r="K216" s="250"/>
      <c r="L216" s="255"/>
      <c r="M216" s="256"/>
      <c r="N216" s="257"/>
      <c r="O216" s="257"/>
      <c r="P216" s="257"/>
      <c r="Q216" s="257"/>
      <c r="R216" s="257"/>
      <c r="S216" s="257"/>
      <c r="T216" s="258"/>
      <c r="U216" s="13"/>
      <c r="V216" s="13"/>
      <c r="W216" s="13"/>
      <c r="X216" s="13"/>
      <c r="Y216" s="13"/>
      <c r="Z216" s="13"/>
      <c r="AA216" s="13"/>
      <c r="AB216" s="13"/>
      <c r="AC216" s="13"/>
      <c r="AD216" s="13"/>
      <c r="AE216" s="13"/>
      <c r="AT216" s="259" t="s">
        <v>259</v>
      </c>
      <c r="AU216" s="259" t="s">
        <v>88</v>
      </c>
      <c r="AV216" s="13" t="s">
        <v>88</v>
      </c>
      <c r="AW216" s="13" t="s">
        <v>36</v>
      </c>
      <c r="AX216" s="13" t="s">
        <v>80</v>
      </c>
      <c r="AY216" s="259" t="s">
        <v>241</v>
      </c>
    </row>
    <row r="217" s="13" customFormat="1">
      <c r="A217" s="13"/>
      <c r="B217" s="249"/>
      <c r="C217" s="250"/>
      <c r="D217" s="242" t="s">
        <v>259</v>
      </c>
      <c r="E217" s="251" t="s">
        <v>1</v>
      </c>
      <c r="F217" s="252" t="s">
        <v>1279</v>
      </c>
      <c r="G217" s="250"/>
      <c r="H217" s="253">
        <v>18</v>
      </c>
      <c r="I217" s="254"/>
      <c r="J217" s="250"/>
      <c r="K217" s="250"/>
      <c r="L217" s="255"/>
      <c r="M217" s="256"/>
      <c r="N217" s="257"/>
      <c r="O217" s="257"/>
      <c r="P217" s="257"/>
      <c r="Q217" s="257"/>
      <c r="R217" s="257"/>
      <c r="S217" s="257"/>
      <c r="T217" s="258"/>
      <c r="U217" s="13"/>
      <c r="V217" s="13"/>
      <c r="W217" s="13"/>
      <c r="X217" s="13"/>
      <c r="Y217" s="13"/>
      <c r="Z217" s="13"/>
      <c r="AA217" s="13"/>
      <c r="AB217" s="13"/>
      <c r="AC217" s="13"/>
      <c r="AD217" s="13"/>
      <c r="AE217" s="13"/>
      <c r="AT217" s="259" t="s">
        <v>259</v>
      </c>
      <c r="AU217" s="259" t="s">
        <v>88</v>
      </c>
      <c r="AV217" s="13" t="s">
        <v>88</v>
      </c>
      <c r="AW217" s="13" t="s">
        <v>36</v>
      </c>
      <c r="AX217" s="13" t="s">
        <v>80</v>
      </c>
      <c r="AY217" s="259" t="s">
        <v>241</v>
      </c>
    </row>
    <row r="218" s="13" customFormat="1">
      <c r="A218" s="13"/>
      <c r="B218" s="249"/>
      <c r="C218" s="250"/>
      <c r="D218" s="242" t="s">
        <v>259</v>
      </c>
      <c r="E218" s="251" t="s">
        <v>1</v>
      </c>
      <c r="F218" s="252" t="s">
        <v>1280</v>
      </c>
      <c r="G218" s="250"/>
      <c r="H218" s="253">
        <v>0.90000000000000002</v>
      </c>
      <c r="I218" s="254"/>
      <c r="J218" s="250"/>
      <c r="K218" s="250"/>
      <c r="L218" s="255"/>
      <c r="M218" s="256"/>
      <c r="N218" s="257"/>
      <c r="O218" s="257"/>
      <c r="P218" s="257"/>
      <c r="Q218" s="257"/>
      <c r="R218" s="257"/>
      <c r="S218" s="257"/>
      <c r="T218" s="258"/>
      <c r="U218" s="13"/>
      <c r="V218" s="13"/>
      <c r="W218" s="13"/>
      <c r="X218" s="13"/>
      <c r="Y218" s="13"/>
      <c r="Z218" s="13"/>
      <c r="AA218" s="13"/>
      <c r="AB218" s="13"/>
      <c r="AC218" s="13"/>
      <c r="AD218" s="13"/>
      <c r="AE218" s="13"/>
      <c r="AT218" s="259" t="s">
        <v>259</v>
      </c>
      <c r="AU218" s="259" t="s">
        <v>88</v>
      </c>
      <c r="AV218" s="13" t="s">
        <v>88</v>
      </c>
      <c r="AW218" s="13" t="s">
        <v>36</v>
      </c>
      <c r="AX218" s="13" t="s">
        <v>80</v>
      </c>
      <c r="AY218" s="259" t="s">
        <v>241</v>
      </c>
    </row>
    <row r="219" s="13" customFormat="1">
      <c r="A219" s="13"/>
      <c r="B219" s="249"/>
      <c r="C219" s="250"/>
      <c r="D219" s="242" t="s">
        <v>259</v>
      </c>
      <c r="E219" s="251" t="s">
        <v>1</v>
      </c>
      <c r="F219" s="252" t="s">
        <v>1281</v>
      </c>
      <c r="G219" s="250"/>
      <c r="H219" s="253">
        <v>1.8</v>
      </c>
      <c r="I219" s="254"/>
      <c r="J219" s="250"/>
      <c r="K219" s="250"/>
      <c r="L219" s="255"/>
      <c r="M219" s="256"/>
      <c r="N219" s="257"/>
      <c r="O219" s="257"/>
      <c r="P219" s="257"/>
      <c r="Q219" s="257"/>
      <c r="R219" s="257"/>
      <c r="S219" s="257"/>
      <c r="T219" s="258"/>
      <c r="U219" s="13"/>
      <c r="V219" s="13"/>
      <c r="W219" s="13"/>
      <c r="X219" s="13"/>
      <c r="Y219" s="13"/>
      <c r="Z219" s="13"/>
      <c r="AA219" s="13"/>
      <c r="AB219" s="13"/>
      <c r="AC219" s="13"/>
      <c r="AD219" s="13"/>
      <c r="AE219" s="13"/>
      <c r="AT219" s="259" t="s">
        <v>259</v>
      </c>
      <c r="AU219" s="259" t="s">
        <v>88</v>
      </c>
      <c r="AV219" s="13" t="s">
        <v>88</v>
      </c>
      <c r="AW219" s="13" t="s">
        <v>36</v>
      </c>
      <c r="AX219" s="13" t="s">
        <v>80</v>
      </c>
      <c r="AY219" s="259" t="s">
        <v>241</v>
      </c>
    </row>
    <row r="220" s="13" customFormat="1">
      <c r="A220" s="13"/>
      <c r="B220" s="249"/>
      <c r="C220" s="250"/>
      <c r="D220" s="242" t="s">
        <v>259</v>
      </c>
      <c r="E220" s="251" t="s">
        <v>1</v>
      </c>
      <c r="F220" s="252" t="s">
        <v>1282</v>
      </c>
      <c r="G220" s="250"/>
      <c r="H220" s="253">
        <v>0.90000000000000002</v>
      </c>
      <c r="I220" s="254"/>
      <c r="J220" s="250"/>
      <c r="K220" s="250"/>
      <c r="L220" s="255"/>
      <c r="M220" s="256"/>
      <c r="N220" s="257"/>
      <c r="O220" s="257"/>
      <c r="P220" s="257"/>
      <c r="Q220" s="257"/>
      <c r="R220" s="257"/>
      <c r="S220" s="257"/>
      <c r="T220" s="258"/>
      <c r="U220" s="13"/>
      <c r="V220" s="13"/>
      <c r="W220" s="13"/>
      <c r="X220" s="13"/>
      <c r="Y220" s="13"/>
      <c r="Z220" s="13"/>
      <c r="AA220" s="13"/>
      <c r="AB220" s="13"/>
      <c r="AC220" s="13"/>
      <c r="AD220" s="13"/>
      <c r="AE220" s="13"/>
      <c r="AT220" s="259" t="s">
        <v>259</v>
      </c>
      <c r="AU220" s="259" t="s">
        <v>88</v>
      </c>
      <c r="AV220" s="13" t="s">
        <v>88</v>
      </c>
      <c r="AW220" s="13" t="s">
        <v>36</v>
      </c>
      <c r="AX220" s="13" t="s">
        <v>80</v>
      </c>
      <c r="AY220" s="259" t="s">
        <v>241</v>
      </c>
    </row>
    <row r="221" s="13" customFormat="1">
      <c r="A221" s="13"/>
      <c r="B221" s="249"/>
      <c r="C221" s="250"/>
      <c r="D221" s="242" t="s">
        <v>259</v>
      </c>
      <c r="E221" s="251" t="s">
        <v>1</v>
      </c>
      <c r="F221" s="252" t="s">
        <v>1283</v>
      </c>
      <c r="G221" s="250"/>
      <c r="H221" s="253">
        <v>1.8</v>
      </c>
      <c r="I221" s="254"/>
      <c r="J221" s="250"/>
      <c r="K221" s="250"/>
      <c r="L221" s="255"/>
      <c r="M221" s="256"/>
      <c r="N221" s="257"/>
      <c r="O221" s="257"/>
      <c r="P221" s="257"/>
      <c r="Q221" s="257"/>
      <c r="R221" s="257"/>
      <c r="S221" s="257"/>
      <c r="T221" s="258"/>
      <c r="U221" s="13"/>
      <c r="V221" s="13"/>
      <c r="W221" s="13"/>
      <c r="X221" s="13"/>
      <c r="Y221" s="13"/>
      <c r="Z221" s="13"/>
      <c r="AA221" s="13"/>
      <c r="AB221" s="13"/>
      <c r="AC221" s="13"/>
      <c r="AD221" s="13"/>
      <c r="AE221" s="13"/>
      <c r="AT221" s="259" t="s">
        <v>259</v>
      </c>
      <c r="AU221" s="259" t="s">
        <v>88</v>
      </c>
      <c r="AV221" s="13" t="s">
        <v>88</v>
      </c>
      <c r="AW221" s="13" t="s">
        <v>36</v>
      </c>
      <c r="AX221" s="13" t="s">
        <v>80</v>
      </c>
      <c r="AY221" s="259" t="s">
        <v>241</v>
      </c>
    </row>
    <row r="222" s="13" customFormat="1">
      <c r="A222" s="13"/>
      <c r="B222" s="249"/>
      <c r="C222" s="250"/>
      <c r="D222" s="242" t="s">
        <v>259</v>
      </c>
      <c r="E222" s="251" t="s">
        <v>1</v>
      </c>
      <c r="F222" s="252" t="s">
        <v>1284</v>
      </c>
      <c r="G222" s="250"/>
      <c r="H222" s="253">
        <v>14.4</v>
      </c>
      <c r="I222" s="254"/>
      <c r="J222" s="250"/>
      <c r="K222" s="250"/>
      <c r="L222" s="255"/>
      <c r="M222" s="256"/>
      <c r="N222" s="257"/>
      <c r="O222" s="257"/>
      <c r="P222" s="257"/>
      <c r="Q222" s="257"/>
      <c r="R222" s="257"/>
      <c r="S222" s="257"/>
      <c r="T222" s="258"/>
      <c r="U222" s="13"/>
      <c r="V222" s="13"/>
      <c r="W222" s="13"/>
      <c r="X222" s="13"/>
      <c r="Y222" s="13"/>
      <c r="Z222" s="13"/>
      <c r="AA222" s="13"/>
      <c r="AB222" s="13"/>
      <c r="AC222" s="13"/>
      <c r="AD222" s="13"/>
      <c r="AE222" s="13"/>
      <c r="AT222" s="259" t="s">
        <v>259</v>
      </c>
      <c r="AU222" s="259" t="s">
        <v>88</v>
      </c>
      <c r="AV222" s="13" t="s">
        <v>88</v>
      </c>
      <c r="AW222" s="13" t="s">
        <v>36</v>
      </c>
      <c r="AX222" s="13" t="s">
        <v>80</v>
      </c>
      <c r="AY222" s="259" t="s">
        <v>241</v>
      </c>
    </row>
    <row r="223" s="14" customFormat="1">
      <c r="A223" s="14"/>
      <c r="B223" s="260"/>
      <c r="C223" s="261"/>
      <c r="D223" s="242" t="s">
        <v>259</v>
      </c>
      <c r="E223" s="262" t="s">
        <v>1</v>
      </c>
      <c r="F223" s="263" t="s">
        <v>261</v>
      </c>
      <c r="G223" s="261"/>
      <c r="H223" s="264">
        <v>90.900000000000006</v>
      </c>
      <c r="I223" s="265"/>
      <c r="J223" s="261"/>
      <c r="K223" s="261"/>
      <c r="L223" s="266"/>
      <c r="M223" s="267"/>
      <c r="N223" s="268"/>
      <c r="O223" s="268"/>
      <c r="P223" s="268"/>
      <c r="Q223" s="268"/>
      <c r="R223" s="268"/>
      <c r="S223" s="268"/>
      <c r="T223" s="269"/>
      <c r="U223" s="14"/>
      <c r="V223" s="14"/>
      <c r="W223" s="14"/>
      <c r="X223" s="14"/>
      <c r="Y223" s="14"/>
      <c r="Z223" s="14"/>
      <c r="AA223" s="14"/>
      <c r="AB223" s="14"/>
      <c r="AC223" s="14"/>
      <c r="AD223" s="14"/>
      <c r="AE223" s="14"/>
      <c r="AT223" s="270" t="s">
        <v>259</v>
      </c>
      <c r="AU223" s="270" t="s">
        <v>88</v>
      </c>
      <c r="AV223" s="14" t="s">
        <v>175</v>
      </c>
      <c r="AW223" s="14" t="s">
        <v>36</v>
      </c>
      <c r="AX223" s="14" t="s">
        <v>14</v>
      </c>
      <c r="AY223" s="270" t="s">
        <v>241</v>
      </c>
    </row>
    <row r="224" s="2" customFormat="1" ht="16.5" customHeight="1">
      <c r="A224" s="39"/>
      <c r="B224" s="40"/>
      <c r="C224" s="229" t="s">
        <v>332</v>
      </c>
      <c r="D224" s="229" t="s">
        <v>243</v>
      </c>
      <c r="E224" s="230" t="s">
        <v>244</v>
      </c>
      <c r="F224" s="231" t="s">
        <v>245</v>
      </c>
      <c r="G224" s="232" t="s">
        <v>246</v>
      </c>
      <c r="H224" s="233">
        <v>472.92000000000002</v>
      </c>
      <c r="I224" s="234"/>
      <c r="J224" s="235">
        <f>ROUND(I224*H224,2)</f>
        <v>0</v>
      </c>
      <c r="K224" s="231" t="s">
        <v>247</v>
      </c>
      <c r="L224" s="45"/>
      <c r="M224" s="236" t="s">
        <v>1</v>
      </c>
      <c r="N224" s="237" t="s">
        <v>45</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175</v>
      </c>
      <c r="AT224" s="240" t="s">
        <v>243</v>
      </c>
      <c r="AU224" s="240" t="s">
        <v>88</v>
      </c>
      <c r="AY224" s="18" t="s">
        <v>241</v>
      </c>
      <c r="BE224" s="241">
        <f>IF(N224="základní",J224,0)</f>
        <v>0</v>
      </c>
      <c r="BF224" s="241">
        <f>IF(N224="snížená",J224,0)</f>
        <v>0</v>
      </c>
      <c r="BG224" s="241">
        <f>IF(N224="zákl. přenesená",J224,0)</f>
        <v>0</v>
      </c>
      <c r="BH224" s="241">
        <f>IF(N224="sníž. přenesená",J224,0)</f>
        <v>0</v>
      </c>
      <c r="BI224" s="241">
        <f>IF(N224="nulová",J224,0)</f>
        <v>0</v>
      </c>
      <c r="BJ224" s="18" t="s">
        <v>14</v>
      </c>
      <c r="BK224" s="241">
        <f>ROUND(I224*H224,2)</f>
        <v>0</v>
      </c>
      <c r="BL224" s="18" t="s">
        <v>175</v>
      </c>
      <c r="BM224" s="240" t="s">
        <v>1285</v>
      </c>
    </row>
    <row r="225" s="2" customFormat="1">
      <c r="A225" s="39"/>
      <c r="B225" s="40"/>
      <c r="C225" s="41"/>
      <c r="D225" s="242" t="s">
        <v>249</v>
      </c>
      <c r="E225" s="41"/>
      <c r="F225" s="243" t="s">
        <v>250</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249</v>
      </c>
      <c r="AU225" s="18" t="s">
        <v>88</v>
      </c>
    </row>
    <row r="226" s="2" customFormat="1">
      <c r="A226" s="39"/>
      <c r="B226" s="40"/>
      <c r="C226" s="41"/>
      <c r="D226" s="247" t="s">
        <v>251</v>
      </c>
      <c r="E226" s="41"/>
      <c r="F226" s="248" t="s">
        <v>252</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251</v>
      </c>
      <c r="AU226" s="18" t="s">
        <v>88</v>
      </c>
    </row>
    <row r="227" s="13" customFormat="1">
      <c r="A227" s="13"/>
      <c r="B227" s="249"/>
      <c r="C227" s="250"/>
      <c r="D227" s="242" t="s">
        <v>259</v>
      </c>
      <c r="E227" s="251" t="s">
        <v>1</v>
      </c>
      <c r="F227" s="252" t="s">
        <v>513</v>
      </c>
      <c r="G227" s="250"/>
      <c r="H227" s="253">
        <v>472.92000000000002</v>
      </c>
      <c r="I227" s="254"/>
      <c r="J227" s="250"/>
      <c r="K227" s="250"/>
      <c r="L227" s="255"/>
      <c r="M227" s="256"/>
      <c r="N227" s="257"/>
      <c r="O227" s="257"/>
      <c r="P227" s="257"/>
      <c r="Q227" s="257"/>
      <c r="R227" s="257"/>
      <c r="S227" s="257"/>
      <c r="T227" s="258"/>
      <c r="U227" s="13"/>
      <c r="V227" s="13"/>
      <c r="W227" s="13"/>
      <c r="X227" s="13"/>
      <c r="Y227" s="13"/>
      <c r="Z227" s="13"/>
      <c r="AA227" s="13"/>
      <c r="AB227" s="13"/>
      <c r="AC227" s="13"/>
      <c r="AD227" s="13"/>
      <c r="AE227" s="13"/>
      <c r="AT227" s="259" t="s">
        <v>259</v>
      </c>
      <c r="AU227" s="259" t="s">
        <v>88</v>
      </c>
      <c r="AV227" s="13" t="s">
        <v>88</v>
      </c>
      <c r="AW227" s="13" t="s">
        <v>36</v>
      </c>
      <c r="AX227" s="13" t="s">
        <v>80</v>
      </c>
      <c r="AY227" s="259" t="s">
        <v>241</v>
      </c>
    </row>
    <row r="228" s="14" customFormat="1">
      <c r="A228" s="14"/>
      <c r="B228" s="260"/>
      <c r="C228" s="261"/>
      <c r="D228" s="242" t="s">
        <v>259</v>
      </c>
      <c r="E228" s="262" t="s">
        <v>1</v>
      </c>
      <c r="F228" s="263" t="s">
        <v>261</v>
      </c>
      <c r="G228" s="261"/>
      <c r="H228" s="264">
        <v>472.92000000000002</v>
      </c>
      <c r="I228" s="265"/>
      <c r="J228" s="261"/>
      <c r="K228" s="261"/>
      <c r="L228" s="266"/>
      <c r="M228" s="267"/>
      <c r="N228" s="268"/>
      <c r="O228" s="268"/>
      <c r="P228" s="268"/>
      <c r="Q228" s="268"/>
      <c r="R228" s="268"/>
      <c r="S228" s="268"/>
      <c r="T228" s="269"/>
      <c r="U228" s="14"/>
      <c r="V228" s="14"/>
      <c r="W228" s="14"/>
      <c r="X228" s="14"/>
      <c r="Y228" s="14"/>
      <c r="Z228" s="14"/>
      <c r="AA228" s="14"/>
      <c r="AB228" s="14"/>
      <c r="AC228" s="14"/>
      <c r="AD228" s="14"/>
      <c r="AE228" s="14"/>
      <c r="AT228" s="270" t="s">
        <v>259</v>
      </c>
      <c r="AU228" s="270" t="s">
        <v>88</v>
      </c>
      <c r="AV228" s="14" t="s">
        <v>175</v>
      </c>
      <c r="AW228" s="14" t="s">
        <v>36</v>
      </c>
      <c r="AX228" s="14" t="s">
        <v>14</v>
      </c>
      <c r="AY228" s="270" t="s">
        <v>241</v>
      </c>
    </row>
    <row r="229" s="2" customFormat="1" ht="24.15" customHeight="1">
      <c r="A229" s="39"/>
      <c r="B229" s="40"/>
      <c r="C229" s="229" t="s">
        <v>8</v>
      </c>
      <c r="D229" s="229" t="s">
        <v>243</v>
      </c>
      <c r="E229" s="230" t="s">
        <v>1286</v>
      </c>
      <c r="F229" s="231" t="s">
        <v>1287</v>
      </c>
      <c r="G229" s="232" t="s">
        <v>255</v>
      </c>
      <c r="H229" s="233">
        <v>151.911</v>
      </c>
      <c r="I229" s="234"/>
      <c r="J229" s="235">
        <f>ROUND(I229*H229,2)</f>
        <v>0</v>
      </c>
      <c r="K229" s="231" t="s">
        <v>247</v>
      </c>
      <c r="L229" s="45"/>
      <c r="M229" s="236" t="s">
        <v>1</v>
      </c>
      <c r="N229" s="237" t="s">
        <v>45</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175</v>
      </c>
      <c r="AT229" s="240" t="s">
        <v>243</v>
      </c>
      <c r="AU229" s="240" t="s">
        <v>88</v>
      </c>
      <c r="AY229" s="18" t="s">
        <v>241</v>
      </c>
      <c r="BE229" s="241">
        <f>IF(N229="základní",J229,0)</f>
        <v>0</v>
      </c>
      <c r="BF229" s="241">
        <f>IF(N229="snížená",J229,0)</f>
        <v>0</v>
      </c>
      <c r="BG229" s="241">
        <f>IF(N229="zákl. přenesená",J229,0)</f>
        <v>0</v>
      </c>
      <c r="BH229" s="241">
        <f>IF(N229="sníž. přenesená",J229,0)</f>
        <v>0</v>
      </c>
      <c r="BI229" s="241">
        <f>IF(N229="nulová",J229,0)</f>
        <v>0</v>
      </c>
      <c r="BJ229" s="18" t="s">
        <v>14</v>
      </c>
      <c r="BK229" s="241">
        <f>ROUND(I229*H229,2)</f>
        <v>0</v>
      </c>
      <c r="BL229" s="18" t="s">
        <v>175</v>
      </c>
      <c r="BM229" s="240" t="s">
        <v>1288</v>
      </c>
    </row>
    <row r="230" s="2" customFormat="1">
      <c r="A230" s="39"/>
      <c r="B230" s="40"/>
      <c r="C230" s="41"/>
      <c r="D230" s="242" t="s">
        <v>249</v>
      </c>
      <c r="E230" s="41"/>
      <c r="F230" s="243" t="s">
        <v>1289</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249</v>
      </c>
      <c r="AU230" s="18" t="s">
        <v>88</v>
      </c>
    </row>
    <row r="231" s="2" customFormat="1">
      <c r="A231" s="39"/>
      <c r="B231" s="40"/>
      <c r="C231" s="41"/>
      <c r="D231" s="247" t="s">
        <v>251</v>
      </c>
      <c r="E231" s="41"/>
      <c r="F231" s="248" t="s">
        <v>1290</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251</v>
      </c>
      <c r="AU231" s="18" t="s">
        <v>88</v>
      </c>
    </row>
    <row r="232" s="13" customFormat="1">
      <c r="A232" s="13"/>
      <c r="B232" s="249"/>
      <c r="C232" s="250"/>
      <c r="D232" s="242" t="s">
        <v>259</v>
      </c>
      <c r="E232" s="251" t="s">
        <v>1</v>
      </c>
      <c r="F232" s="252" t="s">
        <v>425</v>
      </c>
      <c r="G232" s="250"/>
      <c r="H232" s="253">
        <v>151.911</v>
      </c>
      <c r="I232" s="254"/>
      <c r="J232" s="250"/>
      <c r="K232" s="250"/>
      <c r="L232" s="255"/>
      <c r="M232" s="256"/>
      <c r="N232" s="257"/>
      <c r="O232" s="257"/>
      <c r="P232" s="257"/>
      <c r="Q232" s="257"/>
      <c r="R232" s="257"/>
      <c r="S232" s="257"/>
      <c r="T232" s="258"/>
      <c r="U232" s="13"/>
      <c r="V232" s="13"/>
      <c r="W232" s="13"/>
      <c r="X232" s="13"/>
      <c r="Y232" s="13"/>
      <c r="Z232" s="13"/>
      <c r="AA232" s="13"/>
      <c r="AB232" s="13"/>
      <c r="AC232" s="13"/>
      <c r="AD232" s="13"/>
      <c r="AE232" s="13"/>
      <c r="AT232" s="259" t="s">
        <v>259</v>
      </c>
      <c r="AU232" s="259" t="s">
        <v>88</v>
      </c>
      <c r="AV232" s="13" t="s">
        <v>88</v>
      </c>
      <c r="AW232" s="13" t="s">
        <v>36</v>
      </c>
      <c r="AX232" s="13" t="s">
        <v>80</v>
      </c>
      <c r="AY232" s="259" t="s">
        <v>241</v>
      </c>
    </row>
    <row r="233" s="14" customFormat="1">
      <c r="A233" s="14"/>
      <c r="B233" s="260"/>
      <c r="C233" s="261"/>
      <c r="D233" s="242" t="s">
        <v>259</v>
      </c>
      <c r="E233" s="262" t="s">
        <v>1</v>
      </c>
      <c r="F233" s="263" t="s">
        <v>261</v>
      </c>
      <c r="G233" s="261"/>
      <c r="H233" s="264">
        <v>151.911</v>
      </c>
      <c r="I233" s="265"/>
      <c r="J233" s="261"/>
      <c r="K233" s="261"/>
      <c r="L233" s="266"/>
      <c r="M233" s="267"/>
      <c r="N233" s="268"/>
      <c r="O233" s="268"/>
      <c r="P233" s="268"/>
      <c r="Q233" s="268"/>
      <c r="R233" s="268"/>
      <c r="S233" s="268"/>
      <c r="T233" s="269"/>
      <c r="U233" s="14"/>
      <c r="V233" s="14"/>
      <c r="W233" s="14"/>
      <c r="X233" s="14"/>
      <c r="Y233" s="14"/>
      <c r="Z233" s="14"/>
      <c r="AA233" s="14"/>
      <c r="AB233" s="14"/>
      <c r="AC233" s="14"/>
      <c r="AD233" s="14"/>
      <c r="AE233" s="14"/>
      <c r="AT233" s="270" t="s">
        <v>259</v>
      </c>
      <c r="AU233" s="270" t="s">
        <v>88</v>
      </c>
      <c r="AV233" s="14" t="s">
        <v>175</v>
      </c>
      <c r="AW233" s="14" t="s">
        <v>36</v>
      </c>
      <c r="AX233" s="14" t="s">
        <v>14</v>
      </c>
      <c r="AY233" s="270" t="s">
        <v>241</v>
      </c>
    </row>
    <row r="234" s="2" customFormat="1" ht="24.15" customHeight="1">
      <c r="A234" s="39"/>
      <c r="B234" s="40"/>
      <c r="C234" s="229" t="s">
        <v>344</v>
      </c>
      <c r="D234" s="229" t="s">
        <v>243</v>
      </c>
      <c r="E234" s="230" t="s">
        <v>1291</v>
      </c>
      <c r="F234" s="231" t="s">
        <v>1292</v>
      </c>
      <c r="G234" s="232" t="s">
        <v>255</v>
      </c>
      <c r="H234" s="233">
        <v>38.719000000000001</v>
      </c>
      <c r="I234" s="234"/>
      <c r="J234" s="235">
        <f>ROUND(I234*H234,2)</f>
        <v>0</v>
      </c>
      <c r="K234" s="231" t="s">
        <v>247</v>
      </c>
      <c r="L234" s="45"/>
      <c r="M234" s="236" t="s">
        <v>1</v>
      </c>
      <c r="N234" s="237" t="s">
        <v>45</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175</v>
      </c>
      <c r="AT234" s="240" t="s">
        <v>243</v>
      </c>
      <c r="AU234" s="240" t="s">
        <v>88</v>
      </c>
      <c r="AY234" s="18" t="s">
        <v>241</v>
      </c>
      <c r="BE234" s="241">
        <f>IF(N234="základní",J234,0)</f>
        <v>0</v>
      </c>
      <c r="BF234" s="241">
        <f>IF(N234="snížená",J234,0)</f>
        <v>0</v>
      </c>
      <c r="BG234" s="241">
        <f>IF(N234="zákl. přenesená",J234,0)</f>
        <v>0</v>
      </c>
      <c r="BH234" s="241">
        <f>IF(N234="sníž. přenesená",J234,0)</f>
        <v>0</v>
      </c>
      <c r="BI234" s="241">
        <f>IF(N234="nulová",J234,0)</f>
        <v>0</v>
      </c>
      <c r="BJ234" s="18" t="s">
        <v>14</v>
      </c>
      <c r="BK234" s="241">
        <f>ROUND(I234*H234,2)</f>
        <v>0</v>
      </c>
      <c r="BL234" s="18" t="s">
        <v>175</v>
      </c>
      <c r="BM234" s="240" t="s">
        <v>1293</v>
      </c>
    </row>
    <row r="235" s="2" customFormat="1">
      <c r="A235" s="39"/>
      <c r="B235" s="40"/>
      <c r="C235" s="41"/>
      <c r="D235" s="242" t="s">
        <v>249</v>
      </c>
      <c r="E235" s="41"/>
      <c r="F235" s="243" t="s">
        <v>1294</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249</v>
      </c>
      <c r="AU235" s="18" t="s">
        <v>88</v>
      </c>
    </row>
    <row r="236" s="2" customFormat="1">
      <c r="A236" s="39"/>
      <c r="B236" s="40"/>
      <c r="C236" s="41"/>
      <c r="D236" s="247" t="s">
        <v>251</v>
      </c>
      <c r="E236" s="41"/>
      <c r="F236" s="248" t="s">
        <v>1295</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251</v>
      </c>
      <c r="AU236" s="18" t="s">
        <v>88</v>
      </c>
    </row>
    <row r="237" s="13" customFormat="1">
      <c r="A237" s="13"/>
      <c r="B237" s="249"/>
      <c r="C237" s="250"/>
      <c r="D237" s="242" t="s">
        <v>259</v>
      </c>
      <c r="E237" s="251" t="s">
        <v>1</v>
      </c>
      <c r="F237" s="252" t="s">
        <v>1194</v>
      </c>
      <c r="G237" s="250"/>
      <c r="H237" s="253">
        <v>38.719000000000001</v>
      </c>
      <c r="I237" s="254"/>
      <c r="J237" s="250"/>
      <c r="K237" s="250"/>
      <c r="L237" s="255"/>
      <c r="M237" s="256"/>
      <c r="N237" s="257"/>
      <c r="O237" s="257"/>
      <c r="P237" s="257"/>
      <c r="Q237" s="257"/>
      <c r="R237" s="257"/>
      <c r="S237" s="257"/>
      <c r="T237" s="258"/>
      <c r="U237" s="13"/>
      <c r="V237" s="13"/>
      <c r="W237" s="13"/>
      <c r="X237" s="13"/>
      <c r="Y237" s="13"/>
      <c r="Z237" s="13"/>
      <c r="AA237" s="13"/>
      <c r="AB237" s="13"/>
      <c r="AC237" s="13"/>
      <c r="AD237" s="13"/>
      <c r="AE237" s="13"/>
      <c r="AT237" s="259" t="s">
        <v>259</v>
      </c>
      <c r="AU237" s="259" t="s">
        <v>88</v>
      </c>
      <c r="AV237" s="13" t="s">
        <v>88</v>
      </c>
      <c r="AW237" s="13" t="s">
        <v>36</v>
      </c>
      <c r="AX237" s="13" t="s">
        <v>80</v>
      </c>
      <c r="AY237" s="259" t="s">
        <v>241</v>
      </c>
    </row>
    <row r="238" s="14" customFormat="1">
      <c r="A238" s="14"/>
      <c r="B238" s="260"/>
      <c r="C238" s="261"/>
      <c r="D238" s="242" t="s">
        <v>259</v>
      </c>
      <c r="E238" s="262" t="s">
        <v>1</v>
      </c>
      <c r="F238" s="263" t="s">
        <v>261</v>
      </c>
      <c r="G238" s="261"/>
      <c r="H238" s="264">
        <v>38.719000000000001</v>
      </c>
      <c r="I238" s="265"/>
      <c r="J238" s="261"/>
      <c r="K238" s="261"/>
      <c r="L238" s="266"/>
      <c r="M238" s="267"/>
      <c r="N238" s="268"/>
      <c r="O238" s="268"/>
      <c r="P238" s="268"/>
      <c r="Q238" s="268"/>
      <c r="R238" s="268"/>
      <c r="S238" s="268"/>
      <c r="T238" s="269"/>
      <c r="U238" s="14"/>
      <c r="V238" s="14"/>
      <c r="W238" s="14"/>
      <c r="X238" s="14"/>
      <c r="Y238" s="14"/>
      <c r="Z238" s="14"/>
      <c r="AA238" s="14"/>
      <c r="AB238" s="14"/>
      <c r="AC238" s="14"/>
      <c r="AD238" s="14"/>
      <c r="AE238" s="14"/>
      <c r="AT238" s="270" t="s">
        <v>259</v>
      </c>
      <c r="AU238" s="270" t="s">
        <v>88</v>
      </c>
      <c r="AV238" s="14" t="s">
        <v>175</v>
      </c>
      <c r="AW238" s="14" t="s">
        <v>36</v>
      </c>
      <c r="AX238" s="14" t="s">
        <v>14</v>
      </c>
      <c r="AY238" s="270" t="s">
        <v>241</v>
      </c>
    </row>
    <row r="239" s="2" customFormat="1" ht="24.15" customHeight="1">
      <c r="A239" s="39"/>
      <c r="B239" s="40"/>
      <c r="C239" s="229" t="s">
        <v>349</v>
      </c>
      <c r="D239" s="229" t="s">
        <v>243</v>
      </c>
      <c r="E239" s="230" t="s">
        <v>1296</v>
      </c>
      <c r="F239" s="231" t="s">
        <v>1297</v>
      </c>
      <c r="G239" s="232" t="s">
        <v>255</v>
      </c>
      <c r="H239" s="233">
        <v>10.249000000000001</v>
      </c>
      <c r="I239" s="234"/>
      <c r="J239" s="235">
        <f>ROUND(I239*H239,2)</f>
        <v>0</v>
      </c>
      <c r="K239" s="231" t="s">
        <v>247</v>
      </c>
      <c r="L239" s="45"/>
      <c r="M239" s="236" t="s">
        <v>1</v>
      </c>
      <c r="N239" s="237" t="s">
        <v>45</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175</v>
      </c>
      <c r="AT239" s="240" t="s">
        <v>243</v>
      </c>
      <c r="AU239" s="240" t="s">
        <v>88</v>
      </c>
      <c r="AY239" s="18" t="s">
        <v>241</v>
      </c>
      <c r="BE239" s="241">
        <f>IF(N239="základní",J239,0)</f>
        <v>0</v>
      </c>
      <c r="BF239" s="241">
        <f>IF(N239="snížená",J239,0)</f>
        <v>0</v>
      </c>
      <c r="BG239" s="241">
        <f>IF(N239="zákl. přenesená",J239,0)</f>
        <v>0</v>
      </c>
      <c r="BH239" s="241">
        <f>IF(N239="sníž. přenesená",J239,0)</f>
        <v>0</v>
      </c>
      <c r="BI239" s="241">
        <f>IF(N239="nulová",J239,0)</f>
        <v>0</v>
      </c>
      <c r="BJ239" s="18" t="s">
        <v>14</v>
      </c>
      <c r="BK239" s="241">
        <f>ROUND(I239*H239,2)</f>
        <v>0</v>
      </c>
      <c r="BL239" s="18" t="s">
        <v>175</v>
      </c>
      <c r="BM239" s="240" t="s">
        <v>1298</v>
      </c>
    </row>
    <row r="240" s="2" customFormat="1">
      <c r="A240" s="39"/>
      <c r="B240" s="40"/>
      <c r="C240" s="41"/>
      <c r="D240" s="242" t="s">
        <v>249</v>
      </c>
      <c r="E240" s="41"/>
      <c r="F240" s="243" t="s">
        <v>1299</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249</v>
      </c>
      <c r="AU240" s="18" t="s">
        <v>88</v>
      </c>
    </row>
    <row r="241" s="2" customFormat="1">
      <c r="A241" s="39"/>
      <c r="B241" s="40"/>
      <c r="C241" s="41"/>
      <c r="D241" s="247" t="s">
        <v>251</v>
      </c>
      <c r="E241" s="41"/>
      <c r="F241" s="248" t="s">
        <v>1300</v>
      </c>
      <c r="G241" s="41"/>
      <c r="H241" s="41"/>
      <c r="I241" s="244"/>
      <c r="J241" s="41"/>
      <c r="K241" s="41"/>
      <c r="L241" s="45"/>
      <c r="M241" s="245"/>
      <c r="N241" s="246"/>
      <c r="O241" s="92"/>
      <c r="P241" s="92"/>
      <c r="Q241" s="92"/>
      <c r="R241" s="92"/>
      <c r="S241" s="92"/>
      <c r="T241" s="93"/>
      <c r="U241" s="39"/>
      <c r="V241" s="39"/>
      <c r="W241" s="39"/>
      <c r="X241" s="39"/>
      <c r="Y241" s="39"/>
      <c r="Z241" s="39"/>
      <c r="AA241" s="39"/>
      <c r="AB241" s="39"/>
      <c r="AC241" s="39"/>
      <c r="AD241" s="39"/>
      <c r="AE241" s="39"/>
      <c r="AT241" s="18" t="s">
        <v>251</v>
      </c>
      <c r="AU241" s="18" t="s">
        <v>88</v>
      </c>
    </row>
    <row r="242" s="13" customFormat="1">
      <c r="A242" s="13"/>
      <c r="B242" s="249"/>
      <c r="C242" s="250"/>
      <c r="D242" s="242" t="s">
        <v>259</v>
      </c>
      <c r="E242" s="251" t="s">
        <v>1</v>
      </c>
      <c r="F242" s="252" t="s">
        <v>1197</v>
      </c>
      <c r="G242" s="250"/>
      <c r="H242" s="253">
        <v>10.249000000000001</v>
      </c>
      <c r="I242" s="254"/>
      <c r="J242" s="250"/>
      <c r="K242" s="250"/>
      <c r="L242" s="255"/>
      <c r="M242" s="256"/>
      <c r="N242" s="257"/>
      <c r="O242" s="257"/>
      <c r="P242" s="257"/>
      <c r="Q242" s="257"/>
      <c r="R242" s="257"/>
      <c r="S242" s="257"/>
      <c r="T242" s="258"/>
      <c r="U242" s="13"/>
      <c r="V242" s="13"/>
      <c r="W242" s="13"/>
      <c r="X242" s="13"/>
      <c r="Y242" s="13"/>
      <c r="Z242" s="13"/>
      <c r="AA242" s="13"/>
      <c r="AB242" s="13"/>
      <c r="AC242" s="13"/>
      <c r="AD242" s="13"/>
      <c r="AE242" s="13"/>
      <c r="AT242" s="259" t="s">
        <v>259</v>
      </c>
      <c r="AU242" s="259" t="s">
        <v>88</v>
      </c>
      <c r="AV242" s="13" t="s">
        <v>88</v>
      </c>
      <c r="AW242" s="13" t="s">
        <v>36</v>
      </c>
      <c r="AX242" s="13" t="s">
        <v>80</v>
      </c>
      <c r="AY242" s="259" t="s">
        <v>241</v>
      </c>
    </row>
    <row r="243" s="14" customFormat="1">
      <c r="A243" s="14"/>
      <c r="B243" s="260"/>
      <c r="C243" s="261"/>
      <c r="D243" s="242" t="s">
        <v>259</v>
      </c>
      <c r="E243" s="262" t="s">
        <v>1</v>
      </c>
      <c r="F243" s="263" t="s">
        <v>261</v>
      </c>
      <c r="G243" s="261"/>
      <c r="H243" s="264">
        <v>10.249000000000001</v>
      </c>
      <c r="I243" s="265"/>
      <c r="J243" s="261"/>
      <c r="K243" s="261"/>
      <c r="L243" s="266"/>
      <c r="M243" s="267"/>
      <c r="N243" s="268"/>
      <c r="O243" s="268"/>
      <c r="P243" s="268"/>
      <c r="Q243" s="268"/>
      <c r="R243" s="268"/>
      <c r="S243" s="268"/>
      <c r="T243" s="269"/>
      <c r="U243" s="14"/>
      <c r="V243" s="14"/>
      <c r="W243" s="14"/>
      <c r="X243" s="14"/>
      <c r="Y243" s="14"/>
      <c r="Z243" s="14"/>
      <c r="AA243" s="14"/>
      <c r="AB243" s="14"/>
      <c r="AC243" s="14"/>
      <c r="AD243" s="14"/>
      <c r="AE243" s="14"/>
      <c r="AT243" s="270" t="s">
        <v>259</v>
      </c>
      <c r="AU243" s="270" t="s">
        <v>88</v>
      </c>
      <c r="AV243" s="14" t="s">
        <v>175</v>
      </c>
      <c r="AW243" s="14" t="s">
        <v>36</v>
      </c>
      <c r="AX243" s="14" t="s">
        <v>14</v>
      </c>
      <c r="AY243" s="270" t="s">
        <v>241</v>
      </c>
    </row>
    <row r="244" s="2" customFormat="1" ht="33" customHeight="1">
      <c r="A244" s="39"/>
      <c r="B244" s="40"/>
      <c r="C244" s="229" t="s">
        <v>354</v>
      </c>
      <c r="D244" s="229" t="s">
        <v>243</v>
      </c>
      <c r="E244" s="230" t="s">
        <v>1301</v>
      </c>
      <c r="F244" s="231" t="s">
        <v>1302</v>
      </c>
      <c r="G244" s="232" t="s">
        <v>255</v>
      </c>
      <c r="H244" s="233">
        <v>58.079000000000001</v>
      </c>
      <c r="I244" s="234"/>
      <c r="J244" s="235">
        <f>ROUND(I244*H244,2)</f>
        <v>0</v>
      </c>
      <c r="K244" s="231" t="s">
        <v>247</v>
      </c>
      <c r="L244" s="45"/>
      <c r="M244" s="236" t="s">
        <v>1</v>
      </c>
      <c r="N244" s="237" t="s">
        <v>45</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175</v>
      </c>
      <c r="AT244" s="240" t="s">
        <v>243</v>
      </c>
      <c r="AU244" s="240" t="s">
        <v>88</v>
      </c>
      <c r="AY244" s="18" t="s">
        <v>241</v>
      </c>
      <c r="BE244" s="241">
        <f>IF(N244="základní",J244,0)</f>
        <v>0</v>
      </c>
      <c r="BF244" s="241">
        <f>IF(N244="snížená",J244,0)</f>
        <v>0</v>
      </c>
      <c r="BG244" s="241">
        <f>IF(N244="zákl. přenesená",J244,0)</f>
        <v>0</v>
      </c>
      <c r="BH244" s="241">
        <f>IF(N244="sníž. přenesená",J244,0)</f>
        <v>0</v>
      </c>
      <c r="BI244" s="241">
        <f>IF(N244="nulová",J244,0)</f>
        <v>0</v>
      </c>
      <c r="BJ244" s="18" t="s">
        <v>14</v>
      </c>
      <c r="BK244" s="241">
        <f>ROUND(I244*H244,2)</f>
        <v>0</v>
      </c>
      <c r="BL244" s="18" t="s">
        <v>175</v>
      </c>
      <c r="BM244" s="240" t="s">
        <v>1303</v>
      </c>
    </row>
    <row r="245" s="2" customFormat="1">
      <c r="A245" s="39"/>
      <c r="B245" s="40"/>
      <c r="C245" s="41"/>
      <c r="D245" s="242" t="s">
        <v>249</v>
      </c>
      <c r="E245" s="41"/>
      <c r="F245" s="243" t="s">
        <v>1304</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249</v>
      </c>
      <c r="AU245" s="18" t="s">
        <v>88</v>
      </c>
    </row>
    <row r="246" s="2" customFormat="1">
      <c r="A246" s="39"/>
      <c r="B246" s="40"/>
      <c r="C246" s="41"/>
      <c r="D246" s="247" t="s">
        <v>251</v>
      </c>
      <c r="E246" s="41"/>
      <c r="F246" s="248" t="s">
        <v>1305</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251</v>
      </c>
      <c r="AU246" s="18" t="s">
        <v>88</v>
      </c>
    </row>
    <row r="247" s="13" customFormat="1">
      <c r="A247" s="13"/>
      <c r="B247" s="249"/>
      <c r="C247" s="250"/>
      <c r="D247" s="242" t="s">
        <v>259</v>
      </c>
      <c r="E247" s="251" t="s">
        <v>1</v>
      </c>
      <c r="F247" s="252" t="s">
        <v>1200</v>
      </c>
      <c r="G247" s="250"/>
      <c r="H247" s="253">
        <v>58.079000000000001</v>
      </c>
      <c r="I247" s="254"/>
      <c r="J247" s="250"/>
      <c r="K247" s="250"/>
      <c r="L247" s="255"/>
      <c r="M247" s="256"/>
      <c r="N247" s="257"/>
      <c r="O247" s="257"/>
      <c r="P247" s="257"/>
      <c r="Q247" s="257"/>
      <c r="R247" s="257"/>
      <c r="S247" s="257"/>
      <c r="T247" s="258"/>
      <c r="U247" s="13"/>
      <c r="V247" s="13"/>
      <c r="W247" s="13"/>
      <c r="X247" s="13"/>
      <c r="Y247" s="13"/>
      <c r="Z247" s="13"/>
      <c r="AA247" s="13"/>
      <c r="AB247" s="13"/>
      <c r="AC247" s="13"/>
      <c r="AD247" s="13"/>
      <c r="AE247" s="13"/>
      <c r="AT247" s="259" t="s">
        <v>259</v>
      </c>
      <c r="AU247" s="259" t="s">
        <v>88</v>
      </c>
      <c r="AV247" s="13" t="s">
        <v>88</v>
      </c>
      <c r="AW247" s="13" t="s">
        <v>36</v>
      </c>
      <c r="AX247" s="13" t="s">
        <v>80</v>
      </c>
      <c r="AY247" s="259" t="s">
        <v>241</v>
      </c>
    </row>
    <row r="248" s="14" customFormat="1">
      <c r="A248" s="14"/>
      <c r="B248" s="260"/>
      <c r="C248" s="261"/>
      <c r="D248" s="242" t="s">
        <v>259</v>
      </c>
      <c r="E248" s="262" t="s">
        <v>1</v>
      </c>
      <c r="F248" s="263" t="s">
        <v>261</v>
      </c>
      <c r="G248" s="261"/>
      <c r="H248" s="264">
        <v>58.079000000000001</v>
      </c>
      <c r="I248" s="265"/>
      <c r="J248" s="261"/>
      <c r="K248" s="261"/>
      <c r="L248" s="266"/>
      <c r="M248" s="267"/>
      <c r="N248" s="268"/>
      <c r="O248" s="268"/>
      <c r="P248" s="268"/>
      <c r="Q248" s="268"/>
      <c r="R248" s="268"/>
      <c r="S248" s="268"/>
      <c r="T248" s="269"/>
      <c r="U248" s="14"/>
      <c r="V248" s="14"/>
      <c r="W248" s="14"/>
      <c r="X248" s="14"/>
      <c r="Y248" s="14"/>
      <c r="Z248" s="14"/>
      <c r="AA248" s="14"/>
      <c r="AB248" s="14"/>
      <c r="AC248" s="14"/>
      <c r="AD248" s="14"/>
      <c r="AE248" s="14"/>
      <c r="AT248" s="270" t="s">
        <v>259</v>
      </c>
      <c r="AU248" s="270" t="s">
        <v>88</v>
      </c>
      <c r="AV248" s="14" t="s">
        <v>175</v>
      </c>
      <c r="AW248" s="14" t="s">
        <v>36</v>
      </c>
      <c r="AX248" s="14" t="s">
        <v>14</v>
      </c>
      <c r="AY248" s="270" t="s">
        <v>241</v>
      </c>
    </row>
    <row r="249" s="2" customFormat="1" ht="24.15" customHeight="1">
      <c r="A249" s="39"/>
      <c r="B249" s="40"/>
      <c r="C249" s="229" t="s">
        <v>359</v>
      </c>
      <c r="D249" s="229" t="s">
        <v>243</v>
      </c>
      <c r="E249" s="230" t="s">
        <v>593</v>
      </c>
      <c r="F249" s="231" t="s">
        <v>594</v>
      </c>
      <c r="G249" s="232" t="s">
        <v>255</v>
      </c>
      <c r="H249" s="233">
        <v>151.911</v>
      </c>
      <c r="I249" s="234"/>
      <c r="J249" s="235">
        <f>ROUND(I249*H249,2)</f>
        <v>0</v>
      </c>
      <c r="K249" s="231" t="s">
        <v>247</v>
      </c>
      <c r="L249" s="45"/>
      <c r="M249" s="236" t="s">
        <v>1</v>
      </c>
      <c r="N249" s="237" t="s">
        <v>45</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175</v>
      </c>
      <c r="AT249" s="240" t="s">
        <v>243</v>
      </c>
      <c r="AU249" s="240" t="s">
        <v>88</v>
      </c>
      <c r="AY249" s="18" t="s">
        <v>241</v>
      </c>
      <c r="BE249" s="241">
        <f>IF(N249="základní",J249,0)</f>
        <v>0</v>
      </c>
      <c r="BF249" s="241">
        <f>IF(N249="snížená",J249,0)</f>
        <v>0</v>
      </c>
      <c r="BG249" s="241">
        <f>IF(N249="zákl. přenesená",J249,0)</f>
        <v>0</v>
      </c>
      <c r="BH249" s="241">
        <f>IF(N249="sníž. přenesená",J249,0)</f>
        <v>0</v>
      </c>
      <c r="BI249" s="241">
        <f>IF(N249="nulová",J249,0)</f>
        <v>0</v>
      </c>
      <c r="BJ249" s="18" t="s">
        <v>14</v>
      </c>
      <c r="BK249" s="241">
        <f>ROUND(I249*H249,2)</f>
        <v>0</v>
      </c>
      <c r="BL249" s="18" t="s">
        <v>175</v>
      </c>
      <c r="BM249" s="240" t="s">
        <v>1306</v>
      </c>
    </row>
    <row r="250" s="2" customFormat="1">
      <c r="A250" s="39"/>
      <c r="B250" s="40"/>
      <c r="C250" s="41"/>
      <c r="D250" s="242" t="s">
        <v>249</v>
      </c>
      <c r="E250" s="41"/>
      <c r="F250" s="243" t="s">
        <v>596</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249</v>
      </c>
      <c r="AU250" s="18" t="s">
        <v>88</v>
      </c>
    </row>
    <row r="251" s="2" customFormat="1">
      <c r="A251" s="39"/>
      <c r="B251" s="40"/>
      <c r="C251" s="41"/>
      <c r="D251" s="247" t="s">
        <v>251</v>
      </c>
      <c r="E251" s="41"/>
      <c r="F251" s="248" t="s">
        <v>597</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251</v>
      </c>
      <c r="AU251" s="18" t="s">
        <v>88</v>
      </c>
    </row>
    <row r="252" s="13" customFormat="1">
      <c r="A252" s="13"/>
      <c r="B252" s="249"/>
      <c r="C252" s="250"/>
      <c r="D252" s="242" t="s">
        <v>259</v>
      </c>
      <c r="E252" s="251" t="s">
        <v>1</v>
      </c>
      <c r="F252" s="252" t="s">
        <v>425</v>
      </c>
      <c r="G252" s="250"/>
      <c r="H252" s="253">
        <v>151.911</v>
      </c>
      <c r="I252" s="254"/>
      <c r="J252" s="250"/>
      <c r="K252" s="250"/>
      <c r="L252" s="255"/>
      <c r="M252" s="256"/>
      <c r="N252" s="257"/>
      <c r="O252" s="257"/>
      <c r="P252" s="257"/>
      <c r="Q252" s="257"/>
      <c r="R252" s="257"/>
      <c r="S252" s="257"/>
      <c r="T252" s="258"/>
      <c r="U252" s="13"/>
      <c r="V252" s="13"/>
      <c r="W252" s="13"/>
      <c r="X252" s="13"/>
      <c r="Y252" s="13"/>
      <c r="Z252" s="13"/>
      <c r="AA252" s="13"/>
      <c r="AB252" s="13"/>
      <c r="AC252" s="13"/>
      <c r="AD252" s="13"/>
      <c r="AE252" s="13"/>
      <c r="AT252" s="259" t="s">
        <v>259</v>
      </c>
      <c r="AU252" s="259" t="s">
        <v>88</v>
      </c>
      <c r="AV252" s="13" t="s">
        <v>88</v>
      </c>
      <c r="AW252" s="13" t="s">
        <v>36</v>
      </c>
      <c r="AX252" s="13" t="s">
        <v>80</v>
      </c>
      <c r="AY252" s="259" t="s">
        <v>241</v>
      </c>
    </row>
    <row r="253" s="14" customFormat="1">
      <c r="A253" s="14"/>
      <c r="B253" s="260"/>
      <c r="C253" s="261"/>
      <c r="D253" s="242" t="s">
        <v>259</v>
      </c>
      <c r="E253" s="262" t="s">
        <v>1</v>
      </c>
      <c r="F253" s="263" t="s">
        <v>261</v>
      </c>
      <c r="G253" s="261"/>
      <c r="H253" s="264">
        <v>151.911</v>
      </c>
      <c r="I253" s="265"/>
      <c r="J253" s="261"/>
      <c r="K253" s="261"/>
      <c r="L253" s="266"/>
      <c r="M253" s="267"/>
      <c r="N253" s="268"/>
      <c r="O253" s="268"/>
      <c r="P253" s="268"/>
      <c r="Q253" s="268"/>
      <c r="R253" s="268"/>
      <c r="S253" s="268"/>
      <c r="T253" s="269"/>
      <c r="U253" s="14"/>
      <c r="V253" s="14"/>
      <c r="W253" s="14"/>
      <c r="X253" s="14"/>
      <c r="Y253" s="14"/>
      <c r="Z253" s="14"/>
      <c r="AA253" s="14"/>
      <c r="AB253" s="14"/>
      <c r="AC253" s="14"/>
      <c r="AD253" s="14"/>
      <c r="AE253" s="14"/>
      <c r="AT253" s="270" t="s">
        <v>259</v>
      </c>
      <c r="AU253" s="270" t="s">
        <v>88</v>
      </c>
      <c r="AV253" s="14" t="s">
        <v>175</v>
      </c>
      <c r="AW253" s="14" t="s">
        <v>36</v>
      </c>
      <c r="AX253" s="14" t="s">
        <v>14</v>
      </c>
      <c r="AY253" s="270" t="s">
        <v>241</v>
      </c>
    </row>
    <row r="254" s="2" customFormat="1" ht="24.15" customHeight="1">
      <c r="A254" s="39"/>
      <c r="B254" s="40"/>
      <c r="C254" s="229" t="s">
        <v>365</v>
      </c>
      <c r="D254" s="229" t="s">
        <v>243</v>
      </c>
      <c r="E254" s="230" t="s">
        <v>598</v>
      </c>
      <c r="F254" s="231" t="s">
        <v>599</v>
      </c>
      <c r="G254" s="232" t="s">
        <v>255</v>
      </c>
      <c r="H254" s="233">
        <v>16.268000000000001</v>
      </c>
      <c r="I254" s="234"/>
      <c r="J254" s="235">
        <f>ROUND(I254*H254,2)</f>
        <v>0</v>
      </c>
      <c r="K254" s="231" t="s">
        <v>247</v>
      </c>
      <c r="L254" s="45"/>
      <c r="M254" s="236" t="s">
        <v>1</v>
      </c>
      <c r="N254" s="237" t="s">
        <v>45</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175</v>
      </c>
      <c r="AT254" s="240" t="s">
        <v>243</v>
      </c>
      <c r="AU254" s="240" t="s">
        <v>88</v>
      </c>
      <c r="AY254" s="18" t="s">
        <v>241</v>
      </c>
      <c r="BE254" s="241">
        <f>IF(N254="základní",J254,0)</f>
        <v>0</v>
      </c>
      <c r="BF254" s="241">
        <f>IF(N254="snížená",J254,0)</f>
        <v>0</v>
      </c>
      <c r="BG254" s="241">
        <f>IF(N254="zákl. přenesená",J254,0)</f>
        <v>0</v>
      </c>
      <c r="BH254" s="241">
        <f>IF(N254="sníž. přenesená",J254,0)</f>
        <v>0</v>
      </c>
      <c r="BI254" s="241">
        <f>IF(N254="nulová",J254,0)</f>
        <v>0</v>
      </c>
      <c r="BJ254" s="18" t="s">
        <v>14</v>
      </c>
      <c r="BK254" s="241">
        <f>ROUND(I254*H254,2)</f>
        <v>0</v>
      </c>
      <c r="BL254" s="18" t="s">
        <v>175</v>
      </c>
      <c r="BM254" s="240" t="s">
        <v>1307</v>
      </c>
    </row>
    <row r="255" s="2" customFormat="1">
      <c r="A255" s="39"/>
      <c r="B255" s="40"/>
      <c r="C255" s="41"/>
      <c r="D255" s="242" t="s">
        <v>249</v>
      </c>
      <c r="E255" s="41"/>
      <c r="F255" s="243" t="s">
        <v>601</v>
      </c>
      <c r="G255" s="41"/>
      <c r="H255" s="41"/>
      <c r="I255" s="244"/>
      <c r="J255" s="41"/>
      <c r="K255" s="41"/>
      <c r="L255" s="45"/>
      <c r="M255" s="245"/>
      <c r="N255" s="246"/>
      <c r="O255" s="92"/>
      <c r="P255" s="92"/>
      <c r="Q255" s="92"/>
      <c r="R255" s="92"/>
      <c r="S255" s="92"/>
      <c r="T255" s="93"/>
      <c r="U255" s="39"/>
      <c r="V255" s="39"/>
      <c r="W255" s="39"/>
      <c r="X255" s="39"/>
      <c r="Y255" s="39"/>
      <c r="Z255" s="39"/>
      <c r="AA255" s="39"/>
      <c r="AB255" s="39"/>
      <c r="AC255" s="39"/>
      <c r="AD255" s="39"/>
      <c r="AE255" s="39"/>
      <c r="AT255" s="18" t="s">
        <v>249</v>
      </c>
      <c r="AU255" s="18" t="s">
        <v>88</v>
      </c>
    </row>
    <row r="256" s="2" customFormat="1">
      <c r="A256" s="39"/>
      <c r="B256" s="40"/>
      <c r="C256" s="41"/>
      <c r="D256" s="247" t="s">
        <v>251</v>
      </c>
      <c r="E256" s="41"/>
      <c r="F256" s="248" t="s">
        <v>602</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251</v>
      </c>
      <c r="AU256" s="18" t="s">
        <v>88</v>
      </c>
    </row>
    <row r="257" s="15" customFormat="1">
      <c r="A257" s="15"/>
      <c r="B257" s="271"/>
      <c r="C257" s="272"/>
      <c r="D257" s="242" t="s">
        <v>259</v>
      </c>
      <c r="E257" s="273" t="s">
        <v>1</v>
      </c>
      <c r="F257" s="274" t="s">
        <v>1308</v>
      </c>
      <c r="G257" s="272"/>
      <c r="H257" s="273" t="s">
        <v>1</v>
      </c>
      <c r="I257" s="275"/>
      <c r="J257" s="272"/>
      <c r="K257" s="272"/>
      <c r="L257" s="276"/>
      <c r="M257" s="277"/>
      <c r="N257" s="278"/>
      <c r="O257" s="278"/>
      <c r="P257" s="278"/>
      <c r="Q257" s="278"/>
      <c r="R257" s="278"/>
      <c r="S257" s="278"/>
      <c r="T257" s="279"/>
      <c r="U257" s="15"/>
      <c r="V257" s="15"/>
      <c r="W257" s="15"/>
      <c r="X257" s="15"/>
      <c r="Y257" s="15"/>
      <c r="Z257" s="15"/>
      <c r="AA257" s="15"/>
      <c r="AB257" s="15"/>
      <c r="AC257" s="15"/>
      <c r="AD257" s="15"/>
      <c r="AE257" s="15"/>
      <c r="AT257" s="280" t="s">
        <v>259</v>
      </c>
      <c r="AU257" s="280" t="s">
        <v>88</v>
      </c>
      <c r="AV257" s="15" t="s">
        <v>14</v>
      </c>
      <c r="AW257" s="15" t="s">
        <v>36</v>
      </c>
      <c r="AX257" s="15" t="s">
        <v>80</v>
      </c>
      <c r="AY257" s="280" t="s">
        <v>241</v>
      </c>
    </row>
    <row r="258" s="13" customFormat="1">
      <c r="A258" s="13"/>
      <c r="B258" s="249"/>
      <c r="C258" s="250"/>
      <c r="D258" s="242" t="s">
        <v>259</v>
      </c>
      <c r="E258" s="251" t="s">
        <v>1</v>
      </c>
      <c r="F258" s="252" t="s">
        <v>1309</v>
      </c>
      <c r="G258" s="250"/>
      <c r="H258" s="253">
        <v>3.8460000000000001</v>
      </c>
      <c r="I258" s="254"/>
      <c r="J258" s="250"/>
      <c r="K258" s="250"/>
      <c r="L258" s="255"/>
      <c r="M258" s="256"/>
      <c r="N258" s="257"/>
      <c r="O258" s="257"/>
      <c r="P258" s="257"/>
      <c r="Q258" s="257"/>
      <c r="R258" s="257"/>
      <c r="S258" s="257"/>
      <c r="T258" s="258"/>
      <c r="U258" s="13"/>
      <c r="V258" s="13"/>
      <c r="W258" s="13"/>
      <c r="X258" s="13"/>
      <c r="Y258" s="13"/>
      <c r="Z258" s="13"/>
      <c r="AA258" s="13"/>
      <c r="AB258" s="13"/>
      <c r="AC258" s="13"/>
      <c r="AD258" s="13"/>
      <c r="AE258" s="13"/>
      <c r="AT258" s="259" t="s">
        <v>259</v>
      </c>
      <c r="AU258" s="259" t="s">
        <v>88</v>
      </c>
      <c r="AV258" s="13" t="s">
        <v>88</v>
      </c>
      <c r="AW258" s="13" t="s">
        <v>36</v>
      </c>
      <c r="AX258" s="13" t="s">
        <v>80</v>
      </c>
      <c r="AY258" s="259" t="s">
        <v>241</v>
      </c>
    </row>
    <row r="259" s="15" customFormat="1">
      <c r="A259" s="15"/>
      <c r="B259" s="271"/>
      <c r="C259" s="272"/>
      <c r="D259" s="242" t="s">
        <v>259</v>
      </c>
      <c r="E259" s="273" t="s">
        <v>1</v>
      </c>
      <c r="F259" s="274" t="s">
        <v>1310</v>
      </c>
      <c r="G259" s="272"/>
      <c r="H259" s="273" t="s">
        <v>1</v>
      </c>
      <c r="I259" s="275"/>
      <c r="J259" s="272"/>
      <c r="K259" s="272"/>
      <c r="L259" s="276"/>
      <c r="M259" s="277"/>
      <c r="N259" s="278"/>
      <c r="O259" s="278"/>
      <c r="P259" s="278"/>
      <c r="Q259" s="278"/>
      <c r="R259" s="278"/>
      <c r="S259" s="278"/>
      <c r="T259" s="279"/>
      <c r="U259" s="15"/>
      <c r="V259" s="15"/>
      <c r="W259" s="15"/>
      <c r="X259" s="15"/>
      <c r="Y259" s="15"/>
      <c r="Z259" s="15"/>
      <c r="AA259" s="15"/>
      <c r="AB259" s="15"/>
      <c r="AC259" s="15"/>
      <c r="AD259" s="15"/>
      <c r="AE259" s="15"/>
      <c r="AT259" s="280" t="s">
        <v>259</v>
      </c>
      <c r="AU259" s="280" t="s">
        <v>88</v>
      </c>
      <c r="AV259" s="15" t="s">
        <v>14</v>
      </c>
      <c r="AW259" s="15" t="s">
        <v>36</v>
      </c>
      <c r="AX259" s="15" t="s">
        <v>80</v>
      </c>
      <c r="AY259" s="280" t="s">
        <v>241</v>
      </c>
    </row>
    <row r="260" s="13" customFormat="1">
      <c r="A260" s="13"/>
      <c r="B260" s="249"/>
      <c r="C260" s="250"/>
      <c r="D260" s="242" t="s">
        <v>259</v>
      </c>
      <c r="E260" s="251" t="s">
        <v>1</v>
      </c>
      <c r="F260" s="252" t="s">
        <v>1311</v>
      </c>
      <c r="G260" s="250"/>
      <c r="H260" s="253">
        <v>5.1189999999999998</v>
      </c>
      <c r="I260" s="254"/>
      <c r="J260" s="250"/>
      <c r="K260" s="250"/>
      <c r="L260" s="255"/>
      <c r="M260" s="256"/>
      <c r="N260" s="257"/>
      <c r="O260" s="257"/>
      <c r="P260" s="257"/>
      <c r="Q260" s="257"/>
      <c r="R260" s="257"/>
      <c r="S260" s="257"/>
      <c r="T260" s="258"/>
      <c r="U260" s="13"/>
      <c r="V260" s="13"/>
      <c r="W260" s="13"/>
      <c r="X260" s="13"/>
      <c r="Y260" s="13"/>
      <c r="Z260" s="13"/>
      <c r="AA260" s="13"/>
      <c r="AB260" s="13"/>
      <c r="AC260" s="13"/>
      <c r="AD260" s="13"/>
      <c r="AE260" s="13"/>
      <c r="AT260" s="259" t="s">
        <v>259</v>
      </c>
      <c r="AU260" s="259" t="s">
        <v>88</v>
      </c>
      <c r="AV260" s="13" t="s">
        <v>88</v>
      </c>
      <c r="AW260" s="13" t="s">
        <v>36</v>
      </c>
      <c r="AX260" s="13" t="s">
        <v>80</v>
      </c>
      <c r="AY260" s="259" t="s">
        <v>241</v>
      </c>
    </row>
    <row r="261" s="15" customFormat="1">
      <c r="A261" s="15"/>
      <c r="B261" s="271"/>
      <c r="C261" s="272"/>
      <c r="D261" s="242" t="s">
        <v>259</v>
      </c>
      <c r="E261" s="273" t="s">
        <v>1</v>
      </c>
      <c r="F261" s="274" t="s">
        <v>609</v>
      </c>
      <c r="G261" s="272"/>
      <c r="H261" s="273" t="s">
        <v>1</v>
      </c>
      <c r="I261" s="275"/>
      <c r="J261" s="272"/>
      <c r="K261" s="272"/>
      <c r="L261" s="276"/>
      <c r="M261" s="277"/>
      <c r="N261" s="278"/>
      <c r="O261" s="278"/>
      <c r="P261" s="278"/>
      <c r="Q261" s="278"/>
      <c r="R261" s="278"/>
      <c r="S261" s="278"/>
      <c r="T261" s="279"/>
      <c r="U261" s="15"/>
      <c r="V261" s="15"/>
      <c r="W261" s="15"/>
      <c r="X261" s="15"/>
      <c r="Y261" s="15"/>
      <c r="Z261" s="15"/>
      <c r="AA261" s="15"/>
      <c r="AB261" s="15"/>
      <c r="AC261" s="15"/>
      <c r="AD261" s="15"/>
      <c r="AE261" s="15"/>
      <c r="AT261" s="280" t="s">
        <v>259</v>
      </c>
      <c r="AU261" s="280" t="s">
        <v>88</v>
      </c>
      <c r="AV261" s="15" t="s">
        <v>14</v>
      </c>
      <c r="AW261" s="15" t="s">
        <v>36</v>
      </c>
      <c r="AX261" s="15" t="s">
        <v>80</v>
      </c>
      <c r="AY261" s="280" t="s">
        <v>241</v>
      </c>
    </row>
    <row r="262" s="13" customFormat="1">
      <c r="A262" s="13"/>
      <c r="B262" s="249"/>
      <c r="C262" s="250"/>
      <c r="D262" s="242" t="s">
        <v>259</v>
      </c>
      <c r="E262" s="251" t="s">
        <v>1</v>
      </c>
      <c r="F262" s="252" t="s">
        <v>449</v>
      </c>
      <c r="G262" s="250"/>
      <c r="H262" s="253">
        <v>14.206</v>
      </c>
      <c r="I262" s="254"/>
      <c r="J262" s="250"/>
      <c r="K262" s="250"/>
      <c r="L262" s="255"/>
      <c r="M262" s="256"/>
      <c r="N262" s="257"/>
      <c r="O262" s="257"/>
      <c r="P262" s="257"/>
      <c r="Q262" s="257"/>
      <c r="R262" s="257"/>
      <c r="S262" s="257"/>
      <c r="T262" s="258"/>
      <c r="U262" s="13"/>
      <c r="V262" s="13"/>
      <c r="W262" s="13"/>
      <c r="X262" s="13"/>
      <c r="Y262" s="13"/>
      <c r="Z262" s="13"/>
      <c r="AA262" s="13"/>
      <c r="AB262" s="13"/>
      <c r="AC262" s="13"/>
      <c r="AD262" s="13"/>
      <c r="AE262" s="13"/>
      <c r="AT262" s="259" t="s">
        <v>259</v>
      </c>
      <c r="AU262" s="259" t="s">
        <v>88</v>
      </c>
      <c r="AV262" s="13" t="s">
        <v>88</v>
      </c>
      <c r="AW262" s="13" t="s">
        <v>36</v>
      </c>
      <c r="AX262" s="13" t="s">
        <v>80</v>
      </c>
      <c r="AY262" s="259" t="s">
        <v>241</v>
      </c>
    </row>
    <row r="263" s="15" customFormat="1">
      <c r="A263" s="15"/>
      <c r="B263" s="271"/>
      <c r="C263" s="272"/>
      <c r="D263" s="242" t="s">
        <v>259</v>
      </c>
      <c r="E263" s="273" t="s">
        <v>1</v>
      </c>
      <c r="F263" s="274" t="s">
        <v>1312</v>
      </c>
      <c r="G263" s="272"/>
      <c r="H263" s="273" t="s">
        <v>1</v>
      </c>
      <c r="I263" s="275"/>
      <c r="J263" s="272"/>
      <c r="K263" s="272"/>
      <c r="L263" s="276"/>
      <c r="M263" s="277"/>
      <c r="N263" s="278"/>
      <c r="O263" s="278"/>
      <c r="P263" s="278"/>
      <c r="Q263" s="278"/>
      <c r="R263" s="278"/>
      <c r="S263" s="278"/>
      <c r="T263" s="279"/>
      <c r="U263" s="15"/>
      <c r="V263" s="15"/>
      <c r="W263" s="15"/>
      <c r="X263" s="15"/>
      <c r="Y263" s="15"/>
      <c r="Z263" s="15"/>
      <c r="AA263" s="15"/>
      <c r="AB263" s="15"/>
      <c r="AC263" s="15"/>
      <c r="AD263" s="15"/>
      <c r="AE263" s="15"/>
      <c r="AT263" s="280" t="s">
        <v>259</v>
      </c>
      <c r="AU263" s="280" t="s">
        <v>88</v>
      </c>
      <c r="AV263" s="15" t="s">
        <v>14</v>
      </c>
      <c r="AW263" s="15" t="s">
        <v>36</v>
      </c>
      <c r="AX263" s="15" t="s">
        <v>80</v>
      </c>
      <c r="AY263" s="280" t="s">
        <v>241</v>
      </c>
    </row>
    <row r="264" s="13" customFormat="1">
      <c r="A264" s="13"/>
      <c r="B264" s="249"/>
      <c r="C264" s="250"/>
      <c r="D264" s="242" t="s">
        <v>259</v>
      </c>
      <c r="E264" s="251" t="s">
        <v>1</v>
      </c>
      <c r="F264" s="252" t="s">
        <v>1313</v>
      </c>
      <c r="G264" s="250"/>
      <c r="H264" s="253">
        <v>17.5</v>
      </c>
      <c r="I264" s="254"/>
      <c r="J264" s="250"/>
      <c r="K264" s="250"/>
      <c r="L264" s="255"/>
      <c r="M264" s="256"/>
      <c r="N264" s="257"/>
      <c r="O264" s="257"/>
      <c r="P264" s="257"/>
      <c r="Q264" s="257"/>
      <c r="R264" s="257"/>
      <c r="S264" s="257"/>
      <c r="T264" s="258"/>
      <c r="U264" s="13"/>
      <c r="V264" s="13"/>
      <c r="W264" s="13"/>
      <c r="X264" s="13"/>
      <c r="Y264" s="13"/>
      <c r="Z264" s="13"/>
      <c r="AA264" s="13"/>
      <c r="AB264" s="13"/>
      <c r="AC264" s="13"/>
      <c r="AD264" s="13"/>
      <c r="AE264" s="13"/>
      <c r="AT264" s="259" t="s">
        <v>259</v>
      </c>
      <c r="AU264" s="259" t="s">
        <v>88</v>
      </c>
      <c r="AV264" s="13" t="s">
        <v>88</v>
      </c>
      <c r="AW264" s="13" t="s">
        <v>36</v>
      </c>
      <c r="AX264" s="13" t="s">
        <v>80</v>
      </c>
      <c r="AY264" s="259" t="s">
        <v>241</v>
      </c>
    </row>
    <row r="265" s="14" customFormat="1">
      <c r="A265" s="14"/>
      <c r="B265" s="260"/>
      <c r="C265" s="261"/>
      <c r="D265" s="242" t="s">
        <v>259</v>
      </c>
      <c r="E265" s="262" t="s">
        <v>437</v>
      </c>
      <c r="F265" s="263" t="s">
        <v>261</v>
      </c>
      <c r="G265" s="261"/>
      <c r="H265" s="264">
        <v>40.670999999999999</v>
      </c>
      <c r="I265" s="265"/>
      <c r="J265" s="261"/>
      <c r="K265" s="261"/>
      <c r="L265" s="266"/>
      <c r="M265" s="267"/>
      <c r="N265" s="268"/>
      <c r="O265" s="268"/>
      <c r="P265" s="268"/>
      <c r="Q265" s="268"/>
      <c r="R265" s="268"/>
      <c r="S265" s="268"/>
      <c r="T265" s="269"/>
      <c r="U265" s="14"/>
      <c r="V265" s="14"/>
      <c r="W265" s="14"/>
      <c r="X265" s="14"/>
      <c r="Y265" s="14"/>
      <c r="Z265" s="14"/>
      <c r="AA265" s="14"/>
      <c r="AB265" s="14"/>
      <c r="AC265" s="14"/>
      <c r="AD265" s="14"/>
      <c r="AE265" s="14"/>
      <c r="AT265" s="270" t="s">
        <v>259</v>
      </c>
      <c r="AU265" s="270" t="s">
        <v>88</v>
      </c>
      <c r="AV265" s="14" t="s">
        <v>175</v>
      </c>
      <c r="AW265" s="14" t="s">
        <v>36</v>
      </c>
      <c r="AX265" s="14" t="s">
        <v>80</v>
      </c>
      <c r="AY265" s="270" t="s">
        <v>241</v>
      </c>
    </row>
    <row r="266" s="13" customFormat="1">
      <c r="A266" s="13"/>
      <c r="B266" s="249"/>
      <c r="C266" s="250"/>
      <c r="D266" s="242" t="s">
        <v>259</v>
      </c>
      <c r="E266" s="251" t="s">
        <v>440</v>
      </c>
      <c r="F266" s="252" t="s">
        <v>612</v>
      </c>
      <c r="G266" s="250"/>
      <c r="H266" s="253">
        <v>16.268000000000001</v>
      </c>
      <c r="I266" s="254"/>
      <c r="J266" s="250"/>
      <c r="K266" s="250"/>
      <c r="L266" s="255"/>
      <c r="M266" s="256"/>
      <c r="N266" s="257"/>
      <c r="O266" s="257"/>
      <c r="P266" s="257"/>
      <c r="Q266" s="257"/>
      <c r="R266" s="257"/>
      <c r="S266" s="257"/>
      <c r="T266" s="258"/>
      <c r="U266" s="13"/>
      <c r="V266" s="13"/>
      <c r="W266" s="13"/>
      <c r="X266" s="13"/>
      <c r="Y266" s="13"/>
      <c r="Z266" s="13"/>
      <c r="AA266" s="13"/>
      <c r="AB266" s="13"/>
      <c r="AC266" s="13"/>
      <c r="AD266" s="13"/>
      <c r="AE266" s="13"/>
      <c r="AT266" s="259" t="s">
        <v>259</v>
      </c>
      <c r="AU266" s="259" t="s">
        <v>88</v>
      </c>
      <c r="AV266" s="13" t="s">
        <v>88</v>
      </c>
      <c r="AW266" s="13" t="s">
        <v>36</v>
      </c>
      <c r="AX266" s="13" t="s">
        <v>14</v>
      </c>
      <c r="AY266" s="259" t="s">
        <v>241</v>
      </c>
    </row>
    <row r="267" s="13" customFormat="1">
      <c r="A267" s="13"/>
      <c r="B267" s="249"/>
      <c r="C267" s="250"/>
      <c r="D267" s="242" t="s">
        <v>259</v>
      </c>
      <c r="E267" s="251" t="s">
        <v>443</v>
      </c>
      <c r="F267" s="252" t="s">
        <v>613</v>
      </c>
      <c r="G267" s="250"/>
      <c r="H267" s="253">
        <v>24.402999999999999</v>
      </c>
      <c r="I267" s="254"/>
      <c r="J267" s="250"/>
      <c r="K267" s="250"/>
      <c r="L267" s="255"/>
      <c r="M267" s="256"/>
      <c r="N267" s="257"/>
      <c r="O267" s="257"/>
      <c r="P267" s="257"/>
      <c r="Q267" s="257"/>
      <c r="R267" s="257"/>
      <c r="S267" s="257"/>
      <c r="T267" s="258"/>
      <c r="U267" s="13"/>
      <c r="V267" s="13"/>
      <c r="W267" s="13"/>
      <c r="X267" s="13"/>
      <c r="Y267" s="13"/>
      <c r="Z267" s="13"/>
      <c r="AA267" s="13"/>
      <c r="AB267" s="13"/>
      <c r="AC267" s="13"/>
      <c r="AD267" s="13"/>
      <c r="AE267" s="13"/>
      <c r="AT267" s="259" t="s">
        <v>259</v>
      </c>
      <c r="AU267" s="259" t="s">
        <v>88</v>
      </c>
      <c r="AV267" s="13" t="s">
        <v>88</v>
      </c>
      <c r="AW267" s="13" t="s">
        <v>36</v>
      </c>
      <c r="AX267" s="13" t="s">
        <v>80</v>
      </c>
      <c r="AY267" s="259" t="s">
        <v>241</v>
      </c>
    </row>
    <row r="268" s="2" customFormat="1" ht="33" customHeight="1">
      <c r="A268" s="39"/>
      <c r="B268" s="40"/>
      <c r="C268" s="229" t="s">
        <v>7</v>
      </c>
      <c r="D268" s="229" t="s">
        <v>243</v>
      </c>
      <c r="E268" s="230" t="s">
        <v>614</v>
      </c>
      <c r="F268" s="231" t="s">
        <v>615</v>
      </c>
      <c r="G268" s="232" t="s">
        <v>255</v>
      </c>
      <c r="H268" s="233">
        <v>860.82600000000002</v>
      </c>
      <c r="I268" s="234"/>
      <c r="J268" s="235">
        <f>ROUND(I268*H268,2)</f>
        <v>0</v>
      </c>
      <c r="K268" s="231" t="s">
        <v>247</v>
      </c>
      <c r="L268" s="45"/>
      <c r="M268" s="236" t="s">
        <v>1</v>
      </c>
      <c r="N268" s="237" t="s">
        <v>45</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175</v>
      </c>
      <c r="AT268" s="240" t="s">
        <v>243</v>
      </c>
      <c r="AU268" s="240" t="s">
        <v>88</v>
      </c>
      <c r="AY268" s="18" t="s">
        <v>241</v>
      </c>
      <c r="BE268" s="241">
        <f>IF(N268="základní",J268,0)</f>
        <v>0</v>
      </c>
      <c r="BF268" s="241">
        <f>IF(N268="snížená",J268,0)</f>
        <v>0</v>
      </c>
      <c r="BG268" s="241">
        <f>IF(N268="zákl. přenesená",J268,0)</f>
        <v>0</v>
      </c>
      <c r="BH268" s="241">
        <f>IF(N268="sníž. přenesená",J268,0)</f>
        <v>0</v>
      </c>
      <c r="BI268" s="241">
        <f>IF(N268="nulová",J268,0)</f>
        <v>0</v>
      </c>
      <c r="BJ268" s="18" t="s">
        <v>14</v>
      </c>
      <c r="BK268" s="241">
        <f>ROUND(I268*H268,2)</f>
        <v>0</v>
      </c>
      <c r="BL268" s="18" t="s">
        <v>175</v>
      </c>
      <c r="BM268" s="240" t="s">
        <v>1314</v>
      </c>
    </row>
    <row r="269" s="2" customFormat="1">
      <c r="A269" s="39"/>
      <c r="B269" s="40"/>
      <c r="C269" s="41"/>
      <c r="D269" s="242" t="s">
        <v>249</v>
      </c>
      <c r="E269" s="41"/>
      <c r="F269" s="243" t="s">
        <v>617</v>
      </c>
      <c r="G269" s="41"/>
      <c r="H269" s="41"/>
      <c r="I269" s="244"/>
      <c r="J269" s="41"/>
      <c r="K269" s="41"/>
      <c r="L269" s="45"/>
      <c r="M269" s="245"/>
      <c r="N269" s="246"/>
      <c r="O269" s="92"/>
      <c r="P269" s="92"/>
      <c r="Q269" s="92"/>
      <c r="R269" s="92"/>
      <c r="S269" s="92"/>
      <c r="T269" s="93"/>
      <c r="U269" s="39"/>
      <c r="V269" s="39"/>
      <c r="W269" s="39"/>
      <c r="X269" s="39"/>
      <c r="Y269" s="39"/>
      <c r="Z269" s="39"/>
      <c r="AA269" s="39"/>
      <c r="AB269" s="39"/>
      <c r="AC269" s="39"/>
      <c r="AD269" s="39"/>
      <c r="AE269" s="39"/>
      <c r="AT269" s="18" t="s">
        <v>249</v>
      </c>
      <c r="AU269" s="18" t="s">
        <v>88</v>
      </c>
    </row>
    <row r="270" s="2" customFormat="1">
      <c r="A270" s="39"/>
      <c r="B270" s="40"/>
      <c r="C270" s="41"/>
      <c r="D270" s="247" t="s">
        <v>251</v>
      </c>
      <c r="E270" s="41"/>
      <c r="F270" s="248" t="s">
        <v>618</v>
      </c>
      <c r="G270" s="41"/>
      <c r="H270" s="41"/>
      <c r="I270" s="244"/>
      <c r="J270" s="41"/>
      <c r="K270" s="41"/>
      <c r="L270" s="45"/>
      <c r="M270" s="245"/>
      <c r="N270" s="246"/>
      <c r="O270" s="92"/>
      <c r="P270" s="92"/>
      <c r="Q270" s="92"/>
      <c r="R270" s="92"/>
      <c r="S270" s="92"/>
      <c r="T270" s="93"/>
      <c r="U270" s="39"/>
      <c r="V270" s="39"/>
      <c r="W270" s="39"/>
      <c r="X270" s="39"/>
      <c r="Y270" s="39"/>
      <c r="Z270" s="39"/>
      <c r="AA270" s="39"/>
      <c r="AB270" s="39"/>
      <c r="AC270" s="39"/>
      <c r="AD270" s="39"/>
      <c r="AE270" s="39"/>
      <c r="AT270" s="18" t="s">
        <v>251</v>
      </c>
      <c r="AU270" s="18" t="s">
        <v>88</v>
      </c>
    </row>
    <row r="271" s="13" customFormat="1">
      <c r="A271" s="13"/>
      <c r="B271" s="249"/>
      <c r="C271" s="250"/>
      <c r="D271" s="242" t="s">
        <v>259</v>
      </c>
      <c r="E271" s="251" t="s">
        <v>1</v>
      </c>
      <c r="F271" s="252" t="s">
        <v>428</v>
      </c>
      <c r="G271" s="250"/>
      <c r="H271" s="253">
        <v>860.82600000000002</v>
      </c>
      <c r="I271" s="254"/>
      <c r="J271" s="250"/>
      <c r="K271" s="250"/>
      <c r="L271" s="255"/>
      <c r="M271" s="256"/>
      <c r="N271" s="257"/>
      <c r="O271" s="257"/>
      <c r="P271" s="257"/>
      <c r="Q271" s="257"/>
      <c r="R271" s="257"/>
      <c r="S271" s="257"/>
      <c r="T271" s="258"/>
      <c r="U271" s="13"/>
      <c r="V271" s="13"/>
      <c r="W271" s="13"/>
      <c r="X271" s="13"/>
      <c r="Y271" s="13"/>
      <c r="Z271" s="13"/>
      <c r="AA271" s="13"/>
      <c r="AB271" s="13"/>
      <c r="AC271" s="13"/>
      <c r="AD271" s="13"/>
      <c r="AE271" s="13"/>
      <c r="AT271" s="259" t="s">
        <v>259</v>
      </c>
      <c r="AU271" s="259" t="s">
        <v>88</v>
      </c>
      <c r="AV271" s="13" t="s">
        <v>88</v>
      </c>
      <c r="AW271" s="13" t="s">
        <v>36</v>
      </c>
      <c r="AX271" s="13" t="s">
        <v>80</v>
      </c>
      <c r="AY271" s="259" t="s">
        <v>241</v>
      </c>
    </row>
    <row r="272" s="14" customFormat="1">
      <c r="A272" s="14"/>
      <c r="B272" s="260"/>
      <c r="C272" s="261"/>
      <c r="D272" s="242" t="s">
        <v>259</v>
      </c>
      <c r="E272" s="262" t="s">
        <v>1</v>
      </c>
      <c r="F272" s="263" t="s">
        <v>261</v>
      </c>
      <c r="G272" s="261"/>
      <c r="H272" s="264">
        <v>860.82600000000002</v>
      </c>
      <c r="I272" s="265"/>
      <c r="J272" s="261"/>
      <c r="K272" s="261"/>
      <c r="L272" s="266"/>
      <c r="M272" s="267"/>
      <c r="N272" s="268"/>
      <c r="O272" s="268"/>
      <c r="P272" s="268"/>
      <c r="Q272" s="268"/>
      <c r="R272" s="268"/>
      <c r="S272" s="268"/>
      <c r="T272" s="269"/>
      <c r="U272" s="14"/>
      <c r="V272" s="14"/>
      <c r="W272" s="14"/>
      <c r="X272" s="14"/>
      <c r="Y272" s="14"/>
      <c r="Z272" s="14"/>
      <c r="AA272" s="14"/>
      <c r="AB272" s="14"/>
      <c r="AC272" s="14"/>
      <c r="AD272" s="14"/>
      <c r="AE272" s="14"/>
      <c r="AT272" s="270" t="s">
        <v>259</v>
      </c>
      <c r="AU272" s="270" t="s">
        <v>88</v>
      </c>
      <c r="AV272" s="14" t="s">
        <v>175</v>
      </c>
      <c r="AW272" s="14" t="s">
        <v>36</v>
      </c>
      <c r="AX272" s="14" t="s">
        <v>14</v>
      </c>
      <c r="AY272" s="270" t="s">
        <v>241</v>
      </c>
    </row>
    <row r="273" s="2" customFormat="1" ht="24.15" customHeight="1">
      <c r="A273" s="39"/>
      <c r="B273" s="40"/>
      <c r="C273" s="229" t="s">
        <v>376</v>
      </c>
      <c r="D273" s="229" t="s">
        <v>243</v>
      </c>
      <c r="E273" s="230" t="s">
        <v>619</v>
      </c>
      <c r="F273" s="231" t="s">
        <v>620</v>
      </c>
      <c r="G273" s="232" t="s">
        <v>255</v>
      </c>
      <c r="H273" s="233">
        <v>227.86600000000001</v>
      </c>
      <c r="I273" s="234"/>
      <c r="J273" s="235">
        <f>ROUND(I273*H273,2)</f>
        <v>0</v>
      </c>
      <c r="K273" s="231" t="s">
        <v>247</v>
      </c>
      <c r="L273" s="45"/>
      <c r="M273" s="236" t="s">
        <v>1</v>
      </c>
      <c r="N273" s="237" t="s">
        <v>45</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175</v>
      </c>
      <c r="AT273" s="240" t="s">
        <v>243</v>
      </c>
      <c r="AU273" s="240" t="s">
        <v>88</v>
      </c>
      <c r="AY273" s="18" t="s">
        <v>241</v>
      </c>
      <c r="BE273" s="241">
        <f>IF(N273="základní",J273,0)</f>
        <v>0</v>
      </c>
      <c r="BF273" s="241">
        <f>IF(N273="snížená",J273,0)</f>
        <v>0</v>
      </c>
      <c r="BG273" s="241">
        <f>IF(N273="zákl. přenesená",J273,0)</f>
        <v>0</v>
      </c>
      <c r="BH273" s="241">
        <f>IF(N273="sníž. přenesená",J273,0)</f>
        <v>0</v>
      </c>
      <c r="BI273" s="241">
        <f>IF(N273="nulová",J273,0)</f>
        <v>0</v>
      </c>
      <c r="BJ273" s="18" t="s">
        <v>14</v>
      </c>
      <c r="BK273" s="241">
        <f>ROUND(I273*H273,2)</f>
        <v>0</v>
      </c>
      <c r="BL273" s="18" t="s">
        <v>175</v>
      </c>
      <c r="BM273" s="240" t="s">
        <v>1315</v>
      </c>
    </row>
    <row r="274" s="2" customFormat="1">
      <c r="A274" s="39"/>
      <c r="B274" s="40"/>
      <c r="C274" s="41"/>
      <c r="D274" s="242" t="s">
        <v>249</v>
      </c>
      <c r="E274" s="41"/>
      <c r="F274" s="243" t="s">
        <v>622</v>
      </c>
      <c r="G274" s="41"/>
      <c r="H274" s="41"/>
      <c r="I274" s="244"/>
      <c r="J274" s="41"/>
      <c r="K274" s="41"/>
      <c r="L274" s="45"/>
      <c r="M274" s="245"/>
      <c r="N274" s="246"/>
      <c r="O274" s="92"/>
      <c r="P274" s="92"/>
      <c r="Q274" s="92"/>
      <c r="R274" s="92"/>
      <c r="S274" s="92"/>
      <c r="T274" s="93"/>
      <c r="U274" s="39"/>
      <c r="V274" s="39"/>
      <c r="W274" s="39"/>
      <c r="X274" s="39"/>
      <c r="Y274" s="39"/>
      <c r="Z274" s="39"/>
      <c r="AA274" s="39"/>
      <c r="AB274" s="39"/>
      <c r="AC274" s="39"/>
      <c r="AD274" s="39"/>
      <c r="AE274" s="39"/>
      <c r="AT274" s="18" t="s">
        <v>249</v>
      </c>
      <c r="AU274" s="18" t="s">
        <v>88</v>
      </c>
    </row>
    <row r="275" s="2" customFormat="1">
      <c r="A275" s="39"/>
      <c r="B275" s="40"/>
      <c r="C275" s="41"/>
      <c r="D275" s="247" t="s">
        <v>251</v>
      </c>
      <c r="E275" s="41"/>
      <c r="F275" s="248" t="s">
        <v>623</v>
      </c>
      <c r="G275" s="41"/>
      <c r="H275" s="41"/>
      <c r="I275" s="244"/>
      <c r="J275" s="41"/>
      <c r="K275" s="41"/>
      <c r="L275" s="45"/>
      <c r="M275" s="245"/>
      <c r="N275" s="246"/>
      <c r="O275" s="92"/>
      <c r="P275" s="92"/>
      <c r="Q275" s="92"/>
      <c r="R275" s="92"/>
      <c r="S275" s="92"/>
      <c r="T275" s="93"/>
      <c r="U275" s="39"/>
      <c r="V275" s="39"/>
      <c r="W275" s="39"/>
      <c r="X275" s="39"/>
      <c r="Y275" s="39"/>
      <c r="Z275" s="39"/>
      <c r="AA275" s="39"/>
      <c r="AB275" s="39"/>
      <c r="AC275" s="39"/>
      <c r="AD275" s="39"/>
      <c r="AE275" s="39"/>
      <c r="AT275" s="18" t="s">
        <v>251</v>
      </c>
      <c r="AU275" s="18" t="s">
        <v>88</v>
      </c>
    </row>
    <row r="276" s="13" customFormat="1">
      <c r="A276" s="13"/>
      <c r="B276" s="249"/>
      <c r="C276" s="250"/>
      <c r="D276" s="242" t="s">
        <v>259</v>
      </c>
      <c r="E276" s="251" t="s">
        <v>1</v>
      </c>
      <c r="F276" s="252" t="s">
        <v>431</v>
      </c>
      <c r="G276" s="250"/>
      <c r="H276" s="253">
        <v>227.86600000000001</v>
      </c>
      <c r="I276" s="254"/>
      <c r="J276" s="250"/>
      <c r="K276" s="250"/>
      <c r="L276" s="255"/>
      <c r="M276" s="256"/>
      <c r="N276" s="257"/>
      <c r="O276" s="257"/>
      <c r="P276" s="257"/>
      <c r="Q276" s="257"/>
      <c r="R276" s="257"/>
      <c r="S276" s="257"/>
      <c r="T276" s="258"/>
      <c r="U276" s="13"/>
      <c r="V276" s="13"/>
      <c r="W276" s="13"/>
      <c r="X276" s="13"/>
      <c r="Y276" s="13"/>
      <c r="Z276" s="13"/>
      <c r="AA276" s="13"/>
      <c r="AB276" s="13"/>
      <c r="AC276" s="13"/>
      <c r="AD276" s="13"/>
      <c r="AE276" s="13"/>
      <c r="AT276" s="259" t="s">
        <v>259</v>
      </c>
      <c r="AU276" s="259" t="s">
        <v>88</v>
      </c>
      <c r="AV276" s="13" t="s">
        <v>88</v>
      </c>
      <c r="AW276" s="13" t="s">
        <v>36</v>
      </c>
      <c r="AX276" s="13" t="s">
        <v>80</v>
      </c>
      <c r="AY276" s="259" t="s">
        <v>241</v>
      </c>
    </row>
    <row r="277" s="14" customFormat="1">
      <c r="A277" s="14"/>
      <c r="B277" s="260"/>
      <c r="C277" s="261"/>
      <c r="D277" s="242" t="s">
        <v>259</v>
      </c>
      <c r="E277" s="262" t="s">
        <v>1</v>
      </c>
      <c r="F277" s="263" t="s">
        <v>261</v>
      </c>
      <c r="G277" s="261"/>
      <c r="H277" s="264">
        <v>227.86600000000001</v>
      </c>
      <c r="I277" s="265"/>
      <c r="J277" s="261"/>
      <c r="K277" s="261"/>
      <c r="L277" s="266"/>
      <c r="M277" s="267"/>
      <c r="N277" s="268"/>
      <c r="O277" s="268"/>
      <c r="P277" s="268"/>
      <c r="Q277" s="268"/>
      <c r="R277" s="268"/>
      <c r="S277" s="268"/>
      <c r="T277" s="269"/>
      <c r="U277" s="14"/>
      <c r="V277" s="14"/>
      <c r="W277" s="14"/>
      <c r="X277" s="14"/>
      <c r="Y277" s="14"/>
      <c r="Z277" s="14"/>
      <c r="AA277" s="14"/>
      <c r="AB277" s="14"/>
      <c r="AC277" s="14"/>
      <c r="AD277" s="14"/>
      <c r="AE277" s="14"/>
      <c r="AT277" s="270" t="s">
        <v>259</v>
      </c>
      <c r="AU277" s="270" t="s">
        <v>88</v>
      </c>
      <c r="AV277" s="14" t="s">
        <v>175</v>
      </c>
      <c r="AW277" s="14" t="s">
        <v>36</v>
      </c>
      <c r="AX277" s="14" t="s">
        <v>14</v>
      </c>
      <c r="AY277" s="270" t="s">
        <v>241</v>
      </c>
    </row>
    <row r="278" s="2" customFormat="1" ht="24.15" customHeight="1">
      <c r="A278" s="39"/>
      <c r="B278" s="40"/>
      <c r="C278" s="229" t="s">
        <v>382</v>
      </c>
      <c r="D278" s="229" t="s">
        <v>243</v>
      </c>
      <c r="E278" s="230" t="s">
        <v>624</v>
      </c>
      <c r="F278" s="231" t="s">
        <v>625</v>
      </c>
      <c r="G278" s="232" t="s">
        <v>255</v>
      </c>
      <c r="H278" s="233">
        <v>24.402999999999999</v>
      </c>
      <c r="I278" s="234"/>
      <c r="J278" s="235">
        <f>ROUND(I278*H278,2)</f>
        <v>0</v>
      </c>
      <c r="K278" s="231" t="s">
        <v>247</v>
      </c>
      <c r="L278" s="45"/>
      <c r="M278" s="236" t="s">
        <v>1</v>
      </c>
      <c r="N278" s="237" t="s">
        <v>45</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175</v>
      </c>
      <c r="AT278" s="240" t="s">
        <v>243</v>
      </c>
      <c r="AU278" s="240" t="s">
        <v>88</v>
      </c>
      <c r="AY278" s="18" t="s">
        <v>241</v>
      </c>
      <c r="BE278" s="241">
        <f>IF(N278="základní",J278,0)</f>
        <v>0</v>
      </c>
      <c r="BF278" s="241">
        <f>IF(N278="snížená",J278,0)</f>
        <v>0</v>
      </c>
      <c r="BG278" s="241">
        <f>IF(N278="zákl. přenesená",J278,0)</f>
        <v>0</v>
      </c>
      <c r="BH278" s="241">
        <f>IF(N278="sníž. přenesená",J278,0)</f>
        <v>0</v>
      </c>
      <c r="BI278" s="241">
        <f>IF(N278="nulová",J278,0)</f>
        <v>0</v>
      </c>
      <c r="BJ278" s="18" t="s">
        <v>14</v>
      </c>
      <c r="BK278" s="241">
        <f>ROUND(I278*H278,2)</f>
        <v>0</v>
      </c>
      <c r="BL278" s="18" t="s">
        <v>175</v>
      </c>
      <c r="BM278" s="240" t="s">
        <v>1316</v>
      </c>
    </row>
    <row r="279" s="2" customFormat="1">
      <c r="A279" s="39"/>
      <c r="B279" s="40"/>
      <c r="C279" s="41"/>
      <c r="D279" s="242" t="s">
        <v>249</v>
      </c>
      <c r="E279" s="41"/>
      <c r="F279" s="243" t="s">
        <v>627</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249</v>
      </c>
      <c r="AU279" s="18" t="s">
        <v>88</v>
      </c>
    </row>
    <row r="280" s="2" customFormat="1">
      <c r="A280" s="39"/>
      <c r="B280" s="40"/>
      <c r="C280" s="41"/>
      <c r="D280" s="247" t="s">
        <v>251</v>
      </c>
      <c r="E280" s="41"/>
      <c r="F280" s="248" t="s">
        <v>628</v>
      </c>
      <c r="G280" s="41"/>
      <c r="H280" s="41"/>
      <c r="I280" s="244"/>
      <c r="J280" s="41"/>
      <c r="K280" s="41"/>
      <c r="L280" s="45"/>
      <c r="M280" s="245"/>
      <c r="N280" s="246"/>
      <c r="O280" s="92"/>
      <c r="P280" s="92"/>
      <c r="Q280" s="92"/>
      <c r="R280" s="92"/>
      <c r="S280" s="92"/>
      <c r="T280" s="93"/>
      <c r="U280" s="39"/>
      <c r="V280" s="39"/>
      <c r="W280" s="39"/>
      <c r="X280" s="39"/>
      <c r="Y280" s="39"/>
      <c r="Z280" s="39"/>
      <c r="AA280" s="39"/>
      <c r="AB280" s="39"/>
      <c r="AC280" s="39"/>
      <c r="AD280" s="39"/>
      <c r="AE280" s="39"/>
      <c r="AT280" s="18" t="s">
        <v>251</v>
      </c>
      <c r="AU280" s="18" t="s">
        <v>88</v>
      </c>
    </row>
    <row r="281" s="13" customFormat="1">
      <c r="A281" s="13"/>
      <c r="B281" s="249"/>
      <c r="C281" s="250"/>
      <c r="D281" s="242" t="s">
        <v>259</v>
      </c>
      <c r="E281" s="251" t="s">
        <v>1</v>
      </c>
      <c r="F281" s="252" t="s">
        <v>443</v>
      </c>
      <c r="G281" s="250"/>
      <c r="H281" s="253">
        <v>24.402999999999999</v>
      </c>
      <c r="I281" s="254"/>
      <c r="J281" s="250"/>
      <c r="K281" s="250"/>
      <c r="L281" s="255"/>
      <c r="M281" s="256"/>
      <c r="N281" s="257"/>
      <c r="O281" s="257"/>
      <c r="P281" s="257"/>
      <c r="Q281" s="257"/>
      <c r="R281" s="257"/>
      <c r="S281" s="257"/>
      <c r="T281" s="258"/>
      <c r="U281" s="13"/>
      <c r="V281" s="13"/>
      <c r="W281" s="13"/>
      <c r="X281" s="13"/>
      <c r="Y281" s="13"/>
      <c r="Z281" s="13"/>
      <c r="AA281" s="13"/>
      <c r="AB281" s="13"/>
      <c r="AC281" s="13"/>
      <c r="AD281" s="13"/>
      <c r="AE281" s="13"/>
      <c r="AT281" s="259" t="s">
        <v>259</v>
      </c>
      <c r="AU281" s="259" t="s">
        <v>88</v>
      </c>
      <c r="AV281" s="13" t="s">
        <v>88</v>
      </c>
      <c r="AW281" s="13" t="s">
        <v>36</v>
      </c>
      <c r="AX281" s="13" t="s">
        <v>80</v>
      </c>
      <c r="AY281" s="259" t="s">
        <v>241</v>
      </c>
    </row>
    <row r="282" s="14" customFormat="1">
      <c r="A282" s="14"/>
      <c r="B282" s="260"/>
      <c r="C282" s="261"/>
      <c r="D282" s="242" t="s">
        <v>259</v>
      </c>
      <c r="E282" s="262" t="s">
        <v>1</v>
      </c>
      <c r="F282" s="263" t="s">
        <v>261</v>
      </c>
      <c r="G282" s="261"/>
      <c r="H282" s="264">
        <v>24.402999999999999</v>
      </c>
      <c r="I282" s="265"/>
      <c r="J282" s="261"/>
      <c r="K282" s="261"/>
      <c r="L282" s="266"/>
      <c r="M282" s="267"/>
      <c r="N282" s="268"/>
      <c r="O282" s="268"/>
      <c r="P282" s="268"/>
      <c r="Q282" s="268"/>
      <c r="R282" s="268"/>
      <c r="S282" s="268"/>
      <c r="T282" s="269"/>
      <c r="U282" s="14"/>
      <c r="V282" s="14"/>
      <c r="W282" s="14"/>
      <c r="X282" s="14"/>
      <c r="Y282" s="14"/>
      <c r="Z282" s="14"/>
      <c r="AA282" s="14"/>
      <c r="AB282" s="14"/>
      <c r="AC282" s="14"/>
      <c r="AD282" s="14"/>
      <c r="AE282" s="14"/>
      <c r="AT282" s="270" t="s">
        <v>259</v>
      </c>
      <c r="AU282" s="270" t="s">
        <v>88</v>
      </c>
      <c r="AV282" s="14" t="s">
        <v>175</v>
      </c>
      <c r="AW282" s="14" t="s">
        <v>36</v>
      </c>
      <c r="AX282" s="14" t="s">
        <v>14</v>
      </c>
      <c r="AY282" s="270" t="s">
        <v>241</v>
      </c>
    </row>
    <row r="283" s="2" customFormat="1" ht="33" customHeight="1">
      <c r="A283" s="39"/>
      <c r="B283" s="40"/>
      <c r="C283" s="229" t="s">
        <v>388</v>
      </c>
      <c r="D283" s="229" t="s">
        <v>243</v>
      </c>
      <c r="E283" s="230" t="s">
        <v>629</v>
      </c>
      <c r="F283" s="231" t="s">
        <v>630</v>
      </c>
      <c r="G283" s="232" t="s">
        <v>255</v>
      </c>
      <c r="H283" s="233">
        <v>1291.239</v>
      </c>
      <c r="I283" s="234"/>
      <c r="J283" s="235">
        <f>ROUND(I283*H283,2)</f>
        <v>0</v>
      </c>
      <c r="K283" s="231" t="s">
        <v>247</v>
      </c>
      <c r="L283" s="45"/>
      <c r="M283" s="236" t="s">
        <v>1</v>
      </c>
      <c r="N283" s="237" t="s">
        <v>45</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175</v>
      </c>
      <c r="AT283" s="240" t="s">
        <v>243</v>
      </c>
      <c r="AU283" s="240" t="s">
        <v>88</v>
      </c>
      <c r="AY283" s="18" t="s">
        <v>241</v>
      </c>
      <c r="BE283" s="241">
        <f>IF(N283="základní",J283,0)</f>
        <v>0</v>
      </c>
      <c r="BF283" s="241">
        <f>IF(N283="snížená",J283,0)</f>
        <v>0</v>
      </c>
      <c r="BG283" s="241">
        <f>IF(N283="zákl. přenesená",J283,0)</f>
        <v>0</v>
      </c>
      <c r="BH283" s="241">
        <f>IF(N283="sníž. přenesená",J283,0)</f>
        <v>0</v>
      </c>
      <c r="BI283" s="241">
        <f>IF(N283="nulová",J283,0)</f>
        <v>0</v>
      </c>
      <c r="BJ283" s="18" t="s">
        <v>14</v>
      </c>
      <c r="BK283" s="241">
        <f>ROUND(I283*H283,2)</f>
        <v>0</v>
      </c>
      <c r="BL283" s="18" t="s">
        <v>175</v>
      </c>
      <c r="BM283" s="240" t="s">
        <v>1317</v>
      </c>
    </row>
    <row r="284" s="2" customFormat="1">
      <c r="A284" s="39"/>
      <c r="B284" s="40"/>
      <c r="C284" s="41"/>
      <c r="D284" s="242" t="s">
        <v>249</v>
      </c>
      <c r="E284" s="41"/>
      <c r="F284" s="243" t="s">
        <v>632</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249</v>
      </c>
      <c r="AU284" s="18" t="s">
        <v>88</v>
      </c>
    </row>
    <row r="285" s="2" customFormat="1">
      <c r="A285" s="39"/>
      <c r="B285" s="40"/>
      <c r="C285" s="41"/>
      <c r="D285" s="247" t="s">
        <v>251</v>
      </c>
      <c r="E285" s="41"/>
      <c r="F285" s="248" t="s">
        <v>633</v>
      </c>
      <c r="G285" s="41"/>
      <c r="H285" s="41"/>
      <c r="I285" s="244"/>
      <c r="J285" s="41"/>
      <c r="K285" s="41"/>
      <c r="L285" s="45"/>
      <c r="M285" s="245"/>
      <c r="N285" s="246"/>
      <c r="O285" s="92"/>
      <c r="P285" s="92"/>
      <c r="Q285" s="92"/>
      <c r="R285" s="92"/>
      <c r="S285" s="92"/>
      <c r="T285" s="93"/>
      <c r="U285" s="39"/>
      <c r="V285" s="39"/>
      <c r="W285" s="39"/>
      <c r="X285" s="39"/>
      <c r="Y285" s="39"/>
      <c r="Z285" s="39"/>
      <c r="AA285" s="39"/>
      <c r="AB285" s="39"/>
      <c r="AC285" s="39"/>
      <c r="AD285" s="39"/>
      <c r="AE285" s="39"/>
      <c r="AT285" s="18" t="s">
        <v>251</v>
      </c>
      <c r="AU285" s="18" t="s">
        <v>88</v>
      </c>
    </row>
    <row r="286" s="13" customFormat="1">
      <c r="A286" s="13"/>
      <c r="B286" s="249"/>
      <c r="C286" s="250"/>
      <c r="D286" s="242" t="s">
        <v>259</v>
      </c>
      <c r="E286" s="251" t="s">
        <v>1</v>
      </c>
      <c r="F286" s="252" t="s">
        <v>434</v>
      </c>
      <c r="G286" s="250"/>
      <c r="H286" s="253">
        <v>1291.239</v>
      </c>
      <c r="I286" s="254"/>
      <c r="J286" s="250"/>
      <c r="K286" s="250"/>
      <c r="L286" s="255"/>
      <c r="M286" s="256"/>
      <c r="N286" s="257"/>
      <c r="O286" s="257"/>
      <c r="P286" s="257"/>
      <c r="Q286" s="257"/>
      <c r="R286" s="257"/>
      <c r="S286" s="257"/>
      <c r="T286" s="258"/>
      <c r="U286" s="13"/>
      <c r="V286" s="13"/>
      <c r="W286" s="13"/>
      <c r="X286" s="13"/>
      <c r="Y286" s="13"/>
      <c r="Z286" s="13"/>
      <c r="AA286" s="13"/>
      <c r="AB286" s="13"/>
      <c r="AC286" s="13"/>
      <c r="AD286" s="13"/>
      <c r="AE286" s="13"/>
      <c r="AT286" s="259" t="s">
        <v>259</v>
      </c>
      <c r="AU286" s="259" t="s">
        <v>88</v>
      </c>
      <c r="AV286" s="13" t="s">
        <v>88</v>
      </c>
      <c r="AW286" s="13" t="s">
        <v>36</v>
      </c>
      <c r="AX286" s="13" t="s">
        <v>80</v>
      </c>
      <c r="AY286" s="259" t="s">
        <v>241</v>
      </c>
    </row>
    <row r="287" s="14" customFormat="1">
      <c r="A287" s="14"/>
      <c r="B287" s="260"/>
      <c r="C287" s="261"/>
      <c r="D287" s="242" t="s">
        <v>259</v>
      </c>
      <c r="E287" s="262" t="s">
        <v>1</v>
      </c>
      <c r="F287" s="263" t="s">
        <v>261</v>
      </c>
      <c r="G287" s="261"/>
      <c r="H287" s="264">
        <v>1291.239</v>
      </c>
      <c r="I287" s="265"/>
      <c r="J287" s="261"/>
      <c r="K287" s="261"/>
      <c r="L287" s="266"/>
      <c r="M287" s="267"/>
      <c r="N287" s="268"/>
      <c r="O287" s="268"/>
      <c r="P287" s="268"/>
      <c r="Q287" s="268"/>
      <c r="R287" s="268"/>
      <c r="S287" s="268"/>
      <c r="T287" s="269"/>
      <c r="U287" s="14"/>
      <c r="V287" s="14"/>
      <c r="W287" s="14"/>
      <c r="X287" s="14"/>
      <c r="Y287" s="14"/>
      <c r="Z287" s="14"/>
      <c r="AA287" s="14"/>
      <c r="AB287" s="14"/>
      <c r="AC287" s="14"/>
      <c r="AD287" s="14"/>
      <c r="AE287" s="14"/>
      <c r="AT287" s="270" t="s">
        <v>259</v>
      </c>
      <c r="AU287" s="270" t="s">
        <v>88</v>
      </c>
      <c r="AV287" s="14" t="s">
        <v>175</v>
      </c>
      <c r="AW287" s="14" t="s">
        <v>36</v>
      </c>
      <c r="AX287" s="14" t="s">
        <v>14</v>
      </c>
      <c r="AY287" s="270" t="s">
        <v>241</v>
      </c>
    </row>
    <row r="288" s="2" customFormat="1" ht="24.15" customHeight="1">
      <c r="A288" s="39"/>
      <c r="B288" s="40"/>
      <c r="C288" s="229" t="s">
        <v>394</v>
      </c>
      <c r="D288" s="229" t="s">
        <v>243</v>
      </c>
      <c r="E288" s="230" t="s">
        <v>634</v>
      </c>
      <c r="F288" s="231" t="s">
        <v>635</v>
      </c>
      <c r="G288" s="232" t="s">
        <v>255</v>
      </c>
      <c r="H288" s="233">
        <v>562.21600000000001</v>
      </c>
      <c r="I288" s="234"/>
      <c r="J288" s="235">
        <f>ROUND(I288*H288,2)</f>
        <v>0</v>
      </c>
      <c r="K288" s="231" t="s">
        <v>247</v>
      </c>
      <c r="L288" s="45"/>
      <c r="M288" s="236" t="s">
        <v>1</v>
      </c>
      <c r="N288" s="237" t="s">
        <v>45</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175</v>
      </c>
      <c r="AT288" s="240" t="s">
        <v>243</v>
      </c>
      <c r="AU288" s="240" t="s">
        <v>88</v>
      </c>
      <c r="AY288" s="18" t="s">
        <v>241</v>
      </c>
      <c r="BE288" s="241">
        <f>IF(N288="základní",J288,0)</f>
        <v>0</v>
      </c>
      <c r="BF288" s="241">
        <f>IF(N288="snížená",J288,0)</f>
        <v>0</v>
      </c>
      <c r="BG288" s="241">
        <f>IF(N288="zákl. přenesená",J288,0)</f>
        <v>0</v>
      </c>
      <c r="BH288" s="241">
        <f>IF(N288="sníž. přenesená",J288,0)</f>
        <v>0</v>
      </c>
      <c r="BI288" s="241">
        <f>IF(N288="nulová",J288,0)</f>
        <v>0</v>
      </c>
      <c r="BJ288" s="18" t="s">
        <v>14</v>
      </c>
      <c r="BK288" s="241">
        <f>ROUND(I288*H288,2)</f>
        <v>0</v>
      </c>
      <c r="BL288" s="18" t="s">
        <v>175</v>
      </c>
      <c r="BM288" s="240" t="s">
        <v>1318</v>
      </c>
    </row>
    <row r="289" s="2" customFormat="1">
      <c r="A289" s="39"/>
      <c r="B289" s="40"/>
      <c r="C289" s="41"/>
      <c r="D289" s="242" t="s">
        <v>249</v>
      </c>
      <c r="E289" s="41"/>
      <c r="F289" s="243" t="s">
        <v>637</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249</v>
      </c>
      <c r="AU289" s="18" t="s">
        <v>88</v>
      </c>
    </row>
    <row r="290" s="2" customFormat="1">
      <c r="A290" s="39"/>
      <c r="B290" s="40"/>
      <c r="C290" s="41"/>
      <c r="D290" s="247" t="s">
        <v>251</v>
      </c>
      <c r="E290" s="41"/>
      <c r="F290" s="248" t="s">
        <v>638</v>
      </c>
      <c r="G290" s="41"/>
      <c r="H290" s="41"/>
      <c r="I290" s="244"/>
      <c r="J290" s="41"/>
      <c r="K290" s="41"/>
      <c r="L290" s="45"/>
      <c r="M290" s="245"/>
      <c r="N290" s="246"/>
      <c r="O290" s="92"/>
      <c r="P290" s="92"/>
      <c r="Q290" s="92"/>
      <c r="R290" s="92"/>
      <c r="S290" s="92"/>
      <c r="T290" s="93"/>
      <c r="U290" s="39"/>
      <c r="V290" s="39"/>
      <c r="W290" s="39"/>
      <c r="X290" s="39"/>
      <c r="Y290" s="39"/>
      <c r="Z290" s="39"/>
      <c r="AA290" s="39"/>
      <c r="AB290" s="39"/>
      <c r="AC290" s="39"/>
      <c r="AD290" s="39"/>
      <c r="AE290" s="39"/>
      <c r="AT290" s="18" t="s">
        <v>251</v>
      </c>
      <c r="AU290" s="18" t="s">
        <v>88</v>
      </c>
    </row>
    <row r="291" s="13" customFormat="1">
      <c r="A291" s="13"/>
      <c r="B291" s="249"/>
      <c r="C291" s="250"/>
      <c r="D291" s="242" t="s">
        <v>259</v>
      </c>
      <c r="E291" s="251" t="s">
        <v>1222</v>
      </c>
      <c r="F291" s="252" t="s">
        <v>1319</v>
      </c>
      <c r="G291" s="250"/>
      <c r="H291" s="253">
        <v>2449</v>
      </c>
      <c r="I291" s="254"/>
      <c r="J291" s="250"/>
      <c r="K291" s="250"/>
      <c r="L291" s="255"/>
      <c r="M291" s="256"/>
      <c r="N291" s="257"/>
      <c r="O291" s="257"/>
      <c r="P291" s="257"/>
      <c r="Q291" s="257"/>
      <c r="R291" s="257"/>
      <c r="S291" s="257"/>
      <c r="T291" s="258"/>
      <c r="U291" s="13"/>
      <c r="V291" s="13"/>
      <c r="W291" s="13"/>
      <c r="X291" s="13"/>
      <c r="Y291" s="13"/>
      <c r="Z291" s="13"/>
      <c r="AA291" s="13"/>
      <c r="AB291" s="13"/>
      <c r="AC291" s="13"/>
      <c r="AD291" s="13"/>
      <c r="AE291" s="13"/>
      <c r="AT291" s="259" t="s">
        <v>259</v>
      </c>
      <c r="AU291" s="259" t="s">
        <v>88</v>
      </c>
      <c r="AV291" s="13" t="s">
        <v>88</v>
      </c>
      <c r="AW291" s="13" t="s">
        <v>36</v>
      </c>
      <c r="AX291" s="13" t="s">
        <v>80</v>
      </c>
      <c r="AY291" s="259" t="s">
        <v>241</v>
      </c>
    </row>
    <row r="292" s="13" customFormat="1">
      <c r="A292" s="13"/>
      <c r="B292" s="249"/>
      <c r="C292" s="250"/>
      <c r="D292" s="242" t="s">
        <v>259</v>
      </c>
      <c r="E292" s="251" t="s">
        <v>474</v>
      </c>
      <c r="F292" s="252" t="s">
        <v>1320</v>
      </c>
      <c r="G292" s="250"/>
      <c r="H292" s="253">
        <v>0</v>
      </c>
      <c r="I292" s="254"/>
      <c r="J292" s="250"/>
      <c r="K292" s="250"/>
      <c r="L292" s="255"/>
      <c r="M292" s="256"/>
      <c r="N292" s="257"/>
      <c r="O292" s="257"/>
      <c r="P292" s="257"/>
      <c r="Q292" s="257"/>
      <c r="R292" s="257"/>
      <c r="S292" s="257"/>
      <c r="T292" s="258"/>
      <c r="U292" s="13"/>
      <c r="V292" s="13"/>
      <c r="W292" s="13"/>
      <c r="X292" s="13"/>
      <c r="Y292" s="13"/>
      <c r="Z292" s="13"/>
      <c r="AA292" s="13"/>
      <c r="AB292" s="13"/>
      <c r="AC292" s="13"/>
      <c r="AD292" s="13"/>
      <c r="AE292" s="13"/>
      <c r="AT292" s="259" t="s">
        <v>259</v>
      </c>
      <c r="AU292" s="259" t="s">
        <v>88</v>
      </c>
      <c r="AV292" s="13" t="s">
        <v>88</v>
      </c>
      <c r="AW292" s="13" t="s">
        <v>36</v>
      </c>
      <c r="AX292" s="13" t="s">
        <v>80</v>
      </c>
      <c r="AY292" s="259" t="s">
        <v>241</v>
      </c>
    </row>
    <row r="293" s="13" customFormat="1">
      <c r="A293" s="13"/>
      <c r="B293" s="249"/>
      <c r="C293" s="250"/>
      <c r="D293" s="242" t="s">
        <v>259</v>
      </c>
      <c r="E293" s="251" t="s">
        <v>1</v>
      </c>
      <c r="F293" s="252" t="s">
        <v>1321</v>
      </c>
      <c r="G293" s="250"/>
      <c r="H293" s="253">
        <v>1.9650000000000001</v>
      </c>
      <c r="I293" s="254"/>
      <c r="J293" s="250"/>
      <c r="K293" s="250"/>
      <c r="L293" s="255"/>
      <c r="M293" s="256"/>
      <c r="N293" s="257"/>
      <c r="O293" s="257"/>
      <c r="P293" s="257"/>
      <c r="Q293" s="257"/>
      <c r="R293" s="257"/>
      <c r="S293" s="257"/>
      <c r="T293" s="258"/>
      <c r="U293" s="13"/>
      <c r="V293" s="13"/>
      <c r="W293" s="13"/>
      <c r="X293" s="13"/>
      <c r="Y293" s="13"/>
      <c r="Z293" s="13"/>
      <c r="AA293" s="13"/>
      <c r="AB293" s="13"/>
      <c r="AC293" s="13"/>
      <c r="AD293" s="13"/>
      <c r="AE293" s="13"/>
      <c r="AT293" s="259" t="s">
        <v>259</v>
      </c>
      <c r="AU293" s="259" t="s">
        <v>88</v>
      </c>
      <c r="AV293" s="13" t="s">
        <v>88</v>
      </c>
      <c r="AW293" s="13" t="s">
        <v>36</v>
      </c>
      <c r="AX293" s="13" t="s">
        <v>80</v>
      </c>
      <c r="AY293" s="259" t="s">
        <v>241</v>
      </c>
    </row>
    <row r="294" s="13" customFormat="1">
      <c r="A294" s="13"/>
      <c r="B294" s="249"/>
      <c r="C294" s="250"/>
      <c r="D294" s="242" t="s">
        <v>259</v>
      </c>
      <c r="E294" s="251" t="s">
        <v>1</v>
      </c>
      <c r="F294" s="252" t="s">
        <v>1322</v>
      </c>
      <c r="G294" s="250"/>
      <c r="H294" s="253">
        <v>1.6000000000000001</v>
      </c>
      <c r="I294" s="254"/>
      <c r="J294" s="250"/>
      <c r="K294" s="250"/>
      <c r="L294" s="255"/>
      <c r="M294" s="256"/>
      <c r="N294" s="257"/>
      <c r="O294" s="257"/>
      <c r="P294" s="257"/>
      <c r="Q294" s="257"/>
      <c r="R294" s="257"/>
      <c r="S294" s="257"/>
      <c r="T294" s="258"/>
      <c r="U294" s="13"/>
      <c r="V294" s="13"/>
      <c r="W294" s="13"/>
      <c r="X294" s="13"/>
      <c r="Y294" s="13"/>
      <c r="Z294" s="13"/>
      <c r="AA294" s="13"/>
      <c r="AB294" s="13"/>
      <c r="AC294" s="13"/>
      <c r="AD294" s="13"/>
      <c r="AE294" s="13"/>
      <c r="AT294" s="259" t="s">
        <v>259</v>
      </c>
      <c r="AU294" s="259" t="s">
        <v>88</v>
      </c>
      <c r="AV294" s="13" t="s">
        <v>88</v>
      </c>
      <c r="AW294" s="13" t="s">
        <v>36</v>
      </c>
      <c r="AX294" s="13" t="s">
        <v>80</v>
      </c>
      <c r="AY294" s="259" t="s">
        <v>241</v>
      </c>
    </row>
    <row r="295" s="13" customFormat="1">
      <c r="A295" s="13"/>
      <c r="B295" s="249"/>
      <c r="C295" s="250"/>
      <c r="D295" s="242" t="s">
        <v>259</v>
      </c>
      <c r="E295" s="251" t="s">
        <v>1</v>
      </c>
      <c r="F295" s="252" t="s">
        <v>1323</v>
      </c>
      <c r="G295" s="250"/>
      <c r="H295" s="253">
        <v>1.6499999999999999</v>
      </c>
      <c r="I295" s="254"/>
      <c r="J295" s="250"/>
      <c r="K295" s="250"/>
      <c r="L295" s="255"/>
      <c r="M295" s="256"/>
      <c r="N295" s="257"/>
      <c r="O295" s="257"/>
      <c r="P295" s="257"/>
      <c r="Q295" s="257"/>
      <c r="R295" s="257"/>
      <c r="S295" s="257"/>
      <c r="T295" s="258"/>
      <c r="U295" s="13"/>
      <c r="V295" s="13"/>
      <c r="W295" s="13"/>
      <c r="X295" s="13"/>
      <c r="Y295" s="13"/>
      <c r="Z295" s="13"/>
      <c r="AA295" s="13"/>
      <c r="AB295" s="13"/>
      <c r="AC295" s="13"/>
      <c r="AD295" s="13"/>
      <c r="AE295" s="13"/>
      <c r="AT295" s="259" t="s">
        <v>259</v>
      </c>
      <c r="AU295" s="259" t="s">
        <v>88</v>
      </c>
      <c r="AV295" s="13" t="s">
        <v>88</v>
      </c>
      <c r="AW295" s="13" t="s">
        <v>36</v>
      </c>
      <c r="AX295" s="13" t="s">
        <v>80</v>
      </c>
      <c r="AY295" s="259" t="s">
        <v>241</v>
      </c>
    </row>
    <row r="296" s="13" customFormat="1">
      <c r="A296" s="13"/>
      <c r="B296" s="249"/>
      <c r="C296" s="250"/>
      <c r="D296" s="242" t="s">
        <v>259</v>
      </c>
      <c r="E296" s="251" t="s">
        <v>1</v>
      </c>
      <c r="F296" s="252" t="s">
        <v>1324</v>
      </c>
      <c r="G296" s="250"/>
      <c r="H296" s="253">
        <v>1.6000000000000001</v>
      </c>
      <c r="I296" s="254"/>
      <c r="J296" s="250"/>
      <c r="K296" s="250"/>
      <c r="L296" s="255"/>
      <c r="M296" s="256"/>
      <c r="N296" s="257"/>
      <c r="O296" s="257"/>
      <c r="P296" s="257"/>
      <c r="Q296" s="257"/>
      <c r="R296" s="257"/>
      <c r="S296" s="257"/>
      <c r="T296" s="258"/>
      <c r="U296" s="13"/>
      <c r="V296" s="13"/>
      <c r="W296" s="13"/>
      <c r="X296" s="13"/>
      <c r="Y296" s="13"/>
      <c r="Z296" s="13"/>
      <c r="AA296" s="13"/>
      <c r="AB296" s="13"/>
      <c r="AC296" s="13"/>
      <c r="AD296" s="13"/>
      <c r="AE296" s="13"/>
      <c r="AT296" s="259" t="s">
        <v>259</v>
      </c>
      <c r="AU296" s="259" t="s">
        <v>88</v>
      </c>
      <c r="AV296" s="13" t="s">
        <v>88</v>
      </c>
      <c r="AW296" s="13" t="s">
        <v>36</v>
      </c>
      <c r="AX296" s="13" t="s">
        <v>80</v>
      </c>
      <c r="AY296" s="259" t="s">
        <v>241</v>
      </c>
    </row>
    <row r="297" s="13" customFormat="1">
      <c r="A297" s="13"/>
      <c r="B297" s="249"/>
      <c r="C297" s="250"/>
      <c r="D297" s="242" t="s">
        <v>259</v>
      </c>
      <c r="E297" s="251" t="s">
        <v>1</v>
      </c>
      <c r="F297" s="252" t="s">
        <v>1325</v>
      </c>
      <c r="G297" s="250"/>
      <c r="H297" s="253">
        <v>1.6000000000000001</v>
      </c>
      <c r="I297" s="254"/>
      <c r="J297" s="250"/>
      <c r="K297" s="250"/>
      <c r="L297" s="255"/>
      <c r="M297" s="256"/>
      <c r="N297" s="257"/>
      <c r="O297" s="257"/>
      <c r="P297" s="257"/>
      <c r="Q297" s="257"/>
      <c r="R297" s="257"/>
      <c r="S297" s="257"/>
      <c r="T297" s="258"/>
      <c r="U297" s="13"/>
      <c r="V297" s="13"/>
      <c r="W297" s="13"/>
      <c r="X297" s="13"/>
      <c r="Y297" s="13"/>
      <c r="Z297" s="13"/>
      <c r="AA297" s="13"/>
      <c r="AB297" s="13"/>
      <c r="AC297" s="13"/>
      <c r="AD297" s="13"/>
      <c r="AE297" s="13"/>
      <c r="AT297" s="259" t="s">
        <v>259</v>
      </c>
      <c r="AU297" s="259" t="s">
        <v>88</v>
      </c>
      <c r="AV297" s="13" t="s">
        <v>88</v>
      </c>
      <c r="AW297" s="13" t="s">
        <v>36</v>
      </c>
      <c r="AX297" s="13" t="s">
        <v>80</v>
      </c>
      <c r="AY297" s="259" t="s">
        <v>241</v>
      </c>
    </row>
    <row r="298" s="13" customFormat="1">
      <c r="A298" s="13"/>
      <c r="B298" s="249"/>
      <c r="C298" s="250"/>
      <c r="D298" s="242" t="s">
        <v>259</v>
      </c>
      <c r="E298" s="251" t="s">
        <v>1</v>
      </c>
      <c r="F298" s="252" t="s">
        <v>1326</v>
      </c>
      <c r="G298" s="250"/>
      <c r="H298" s="253">
        <v>1.6000000000000001</v>
      </c>
      <c r="I298" s="254"/>
      <c r="J298" s="250"/>
      <c r="K298" s="250"/>
      <c r="L298" s="255"/>
      <c r="M298" s="256"/>
      <c r="N298" s="257"/>
      <c r="O298" s="257"/>
      <c r="P298" s="257"/>
      <c r="Q298" s="257"/>
      <c r="R298" s="257"/>
      <c r="S298" s="257"/>
      <c r="T298" s="258"/>
      <c r="U298" s="13"/>
      <c r="V298" s="13"/>
      <c r="W298" s="13"/>
      <c r="X298" s="13"/>
      <c r="Y298" s="13"/>
      <c r="Z298" s="13"/>
      <c r="AA298" s="13"/>
      <c r="AB298" s="13"/>
      <c r="AC298" s="13"/>
      <c r="AD298" s="13"/>
      <c r="AE298" s="13"/>
      <c r="AT298" s="259" t="s">
        <v>259</v>
      </c>
      <c r="AU298" s="259" t="s">
        <v>88</v>
      </c>
      <c r="AV298" s="13" t="s">
        <v>88</v>
      </c>
      <c r="AW298" s="13" t="s">
        <v>36</v>
      </c>
      <c r="AX298" s="13" t="s">
        <v>80</v>
      </c>
      <c r="AY298" s="259" t="s">
        <v>241</v>
      </c>
    </row>
    <row r="299" s="13" customFormat="1">
      <c r="A299" s="13"/>
      <c r="B299" s="249"/>
      <c r="C299" s="250"/>
      <c r="D299" s="242" t="s">
        <v>259</v>
      </c>
      <c r="E299" s="251" t="s">
        <v>1</v>
      </c>
      <c r="F299" s="252" t="s">
        <v>1327</v>
      </c>
      <c r="G299" s="250"/>
      <c r="H299" s="253">
        <v>1.6000000000000001</v>
      </c>
      <c r="I299" s="254"/>
      <c r="J299" s="250"/>
      <c r="K299" s="250"/>
      <c r="L299" s="255"/>
      <c r="M299" s="256"/>
      <c r="N299" s="257"/>
      <c r="O299" s="257"/>
      <c r="P299" s="257"/>
      <c r="Q299" s="257"/>
      <c r="R299" s="257"/>
      <c r="S299" s="257"/>
      <c r="T299" s="258"/>
      <c r="U299" s="13"/>
      <c r="V299" s="13"/>
      <c r="W299" s="13"/>
      <c r="X299" s="13"/>
      <c r="Y299" s="13"/>
      <c r="Z299" s="13"/>
      <c r="AA299" s="13"/>
      <c r="AB299" s="13"/>
      <c r="AC299" s="13"/>
      <c r="AD299" s="13"/>
      <c r="AE299" s="13"/>
      <c r="AT299" s="259" t="s">
        <v>259</v>
      </c>
      <c r="AU299" s="259" t="s">
        <v>88</v>
      </c>
      <c r="AV299" s="13" t="s">
        <v>88</v>
      </c>
      <c r="AW299" s="13" t="s">
        <v>36</v>
      </c>
      <c r="AX299" s="13" t="s">
        <v>80</v>
      </c>
      <c r="AY299" s="259" t="s">
        <v>241</v>
      </c>
    </row>
    <row r="300" s="13" customFormat="1">
      <c r="A300" s="13"/>
      <c r="B300" s="249"/>
      <c r="C300" s="250"/>
      <c r="D300" s="242" t="s">
        <v>259</v>
      </c>
      <c r="E300" s="251" t="s">
        <v>1</v>
      </c>
      <c r="F300" s="252" t="s">
        <v>1328</v>
      </c>
      <c r="G300" s="250"/>
      <c r="H300" s="253">
        <v>1.6499999999999999</v>
      </c>
      <c r="I300" s="254"/>
      <c r="J300" s="250"/>
      <c r="K300" s="250"/>
      <c r="L300" s="255"/>
      <c r="M300" s="256"/>
      <c r="N300" s="257"/>
      <c r="O300" s="257"/>
      <c r="P300" s="257"/>
      <c r="Q300" s="257"/>
      <c r="R300" s="257"/>
      <c r="S300" s="257"/>
      <c r="T300" s="258"/>
      <c r="U300" s="13"/>
      <c r="V300" s="13"/>
      <c r="W300" s="13"/>
      <c r="X300" s="13"/>
      <c r="Y300" s="13"/>
      <c r="Z300" s="13"/>
      <c r="AA300" s="13"/>
      <c r="AB300" s="13"/>
      <c r="AC300" s="13"/>
      <c r="AD300" s="13"/>
      <c r="AE300" s="13"/>
      <c r="AT300" s="259" t="s">
        <v>259</v>
      </c>
      <c r="AU300" s="259" t="s">
        <v>88</v>
      </c>
      <c r="AV300" s="13" t="s">
        <v>88</v>
      </c>
      <c r="AW300" s="13" t="s">
        <v>36</v>
      </c>
      <c r="AX300" s="13" t="s">
        <v>80</v>
      </c>
      <c r="AY300" s="259" t="s">
        <v>241</v>
      </c>
    </row>
    <row r="301" s="13" customFormat="1">
      <c r="A301" s="13"/>
      <c r="B301" s="249"/>
      <c r="C301" s="250"/>
      <c r="D301" s="242" t="s">
        <v>259</v>
      </c>
      <c r="E301" s="251" t="s">
        <v>1</v>
      </c>
      <c r="F301" s="252" t="s">
        <v>1329</v>
      </c>
      <c r="G301" s="250"/>
      <c r="H301" s="253">
        <v>1.6000000000000001</v>
      </c>
      <c r="I301" s="254"/>
      <c r="J301" s="250"/>
      <c r="K301" s="250"/>
      <c r="L301" s="255"/>
      <c r="M301" s="256"/>
      <c r="N301" s="257"/>
      <c r="O301" s="257"/>
      <c r="P301" s="257"/>
      <c r="Q301" s="257"/>
      <c r="R301" s="257"/>
      <c r="S301" s="257"/>
      <c r="T301" s="258"/>
      <c r="U301" s="13"/>
      <c r="V301" s="13"/>
      <c r="W301" s="13"/>
      <c r="X301" s="13"/>
      <c r="Y301" s="13"/>
      <c r="Z301" s="13"/>
      <c r="AA301" s="13"/>
      <c r="AB301" s="13"/>
      <c r="AC301" s="13"/>
      <c r="AD301" s="13"/>
      <c r="AE301" s="13"/>
      <c r="AT301" s="259" t="s">
        <v>259</v>
      </c>
      <c r="AU301" s="259" t="s">
        <v>88</v>
      </c>
      <c r="AV301" s="13" t="s">
        <v>88</v>
      </c>
      <c r="AW301" s="13" t="s">
        <v>36</v>
      </c>
      <c r="AX301" s="13" t="s">
        <v>80</v>
      </c>
      <c r="AY301" s="259" t="s">
        <v>241</v>
      </c>
    </row>
    <row r="302" s="13" customFormat="1">
      <c r="A302" s="13"/>
      <c r="B302" s="249"/>
      <c r="C302" s="250"/>
      <c r="D302" s="242" t="s">
        <v>259</v>
      </c>
      <c r="E302" s="251" t="s">
        <v>1225</v>
      </c>
      <c r="F302" s="252" t="s">
        <v>1330</v>
      </c>
      <c r="G302" s="250"/>
      <c r="H302" s="253">
        <v>0.90000000000000002</v>
      </c>
      <c r="I302" s="254"/>
      <c r="J302" s="250"/>
      <c r="K302" s="250"/>
      <c r="L302" s="255"/>
      <c r="M302" s="256"/>
      <c r="N302" s="257"/>
      <c r="O302" s="257"/>
      <c r="P302" s="257"/>
      <c r="Q302" s="257"/>
      <c r="R302" s="257"/>
      <c r="S302" s="257"/>
      <c r="T302" s="258"/>
      <c r="U302" s="13"/>
      <c r="V302" s="13"/>
      <c r="W302" s="13"/>
      <c r="X302" s="13"/>
      <c r="Y302" s="13"/>
      <c r="Z302" s="13"/>
      <c r="AA302" s="13"/>
      <c r="AB302" s="13"/>
      <c r="AC302" s="13"/>
      <c r="AD302" s="13"/>
      <c r="AE302" s="13"/>
      <c r="AT302" s="259" t="s">
        <v>259</v>
      </c>
      <c r="AU302" s="259" t="s">
        <v>88</v>
      </c>
      <c r="AV302" s="13" t="s">
        <v>88</v>
      </c>
      <c r="AW302" s="13" t="s">
        <v>36</v>
      </c>
      <c r="AX302" s="13" t="s">
        <v>80</v>
      </c>
      <c r="AY302" s="259" t="s">
        <v>241</v>
      </c>
    </row>
    <row r="303" s="13" customFormat="1">
      <c r="A303" s="13"/>
      <c r="B303" s="249"/>
      <c r="C303" s="250"/>
      <c r="D303" s="242" t="s">
        <v>259</v>
      </c>
      <c r="E303" s="251" t="s">
        <v>1228</v>
      </c>
      <c r="F303" s="252" t="s">
        <v>1331</v>
      </c>
      <c r="G303" s="250"/>
      <c r="H303" s="253">
        <v>0.75</v>
      </c>
      <c r="I303" s="254"/>
      <c r="J303" s="250"/>
      <c r="K303" s="250"/>
      <c r="L303" s="255"/>
      <c r="M303" s="256"/>
      <c r="N303" s="257"/>
      <c r="O303" s="257"/>
      <c r="P303" s="257"/>
      <c r="Q303" s="257"/>
      <c r="R303" s="257"/>
      <c r="S303" s="257"/>
      <c r="T303" s="258"/>
      <c r="U303" s="13"/>
      <c r="V303" s="13"/>
      <c r="W303" s="13"/>
      <c r="X303" s="13"/>
      <c r="Y303" s="13"/>
      <c r="Z303" s="13"/>
      <c r="AA303" s="13"/>
      <c r="AB303" s="13"/>
      <c r="AC303" s="13"/>
      <c r="AD303" s="13"/>
      <c r="AE303" s="13"/>
      <c r="AT303" s="259" t="s">
        <v>259</v>
      </c>
      <c r="AU303" s="259" t="s">
        <v>88</v>
      </c>
      <c r="AV303" s="13" t="s">
        <v>88</v>
      </c>
      <c r="AW303" s="13" t="s">
        <v>36</v>
      </c>
      <c r="AX303" s="13" t="s">
        <v>80</v>
      </c>
      <c r="AY303" s="259" t="s">
        <v>241</v>
      </c>
    </row>
    <row r="304" s="13" customFormat="1">
      <c r="A304" s="13"/>
      <c r="B304" s="249"/>
      <c r="C304" s="250"/>
      <c r="D304" s="242" t="s">
        <v>259</v>
      </c>
      <c r="E304" s="251" t="s">
        <v>504</v>
      </c>
      <c r="F304" s="252" t="s">
        <v>642</v>
      </c>
      <c r="G304" s="250"/>
      <c r="H304" s="253">
        <v>0.59999999999999998</v>
      </c>
      <c r="I304" s="254"/>
      <c r="J304" s="250"/>
      <c r="K304" s="250"/>
      <c r="L304" s="255"/>
      <c r="M304" s="256"/>
      <c r="N304" s="257"/>
      <c r="O304" s="257"/>
      <c r="P304" s="257"/>
      <c r="Q304" s="257"/>
      <c r="R304" s="257"/>
      <c r="S304" s="257"/>
      <c r="T304" s="258"/>
      <c r="U304" s="13"/>
      <c r="V304" s="13"/>
      <c r="W304" s="13"/>
      <c r="X304" s="13"/>
      <c r="Y304" s="13"/>
      <c r="Z304" s="13"/>
      <c r="AA304" s="13"/>
      <c r="AB304" s="13"/>
      <c r="AC304" s="13"/>
      <c r="AD304" s="13"/>
      <c r="AE304" s="13"/>
      <c r="AT304" s="259" t="s">
        <v>259</v>
      </c>
      <c r="AU304" s="259" t="s">
        <v>88</v>
      </c>
      <c r="AV304" s="13" t="s">
        <v>88</v>
      </c>
      <c r="AW304" s="13" t="s">
        <v>36</v>
      </c>
      <c r="AX304" s="13" t="s">
        <v>80</v>
      </c>
      <c r="AY304" s="259" t="s">
        <v>241</v>
      </c>
    </row>
    <row r="305" s="13" customFormat="1">
      <c r="A305" s="13"/>
      <c r="B305" s="249"/>
      <c r="C305" s="250"/>
      <c r="D305" s="242" t="s">
        <v>259</v>
      </c>
      <c r="E305" s="251" t="s">
        <v>498</v>
      </c>
      <c r="F305" s="252" t="s">
        <v>643</v>
      </c>
      <c r="G305" s="250"/>
      <c r="H305" s="253">
        <v>0.28999999999999998</v>
      </c>
      <c r="I305" s="254"/>
      <c r="J305" s="250"/>
      <c r="K305" s="250"/>
      <c r="L305" s="255"/>
      <c r="M305" s="256"/>
      <c r="N305" s="257"/>
      <c r="O305" s="257"/>
      <c r="P305" s="257"/>
      <c r="Q305" s="257"/>
      <c r="R305" s="257"/>
      <c r="S305" s="257"/>
      <c r="T305" s="258"/>
      <c r="U305" s="13"/>
      <c r="V305" s="13"/>
      <c r="W305" s="13"/>
      <c r="X305" s="13"/>
      <c r="Y305" s="13"/>
      <c r="Z305" s="13"/>
      <c r="AA305" s="13"/>
      <c r="AB305" s="13"/>
      <c r="AC305" s="13"/>
      <c r="AD305" s="13"/>
      <c r="AE305" s="13"/>
      <c r="AT305" s="259" t="s">
        <v>259</v>
      </c>
      <c r="AU305" s="259" t="s">
        <v>88</v>
      </c>
      <c r="AV305" s="13" t="s">
        <v>88</v>
      </c>
      <c r="AW305" s="13" t="s">
        <v>36</v>
      </c>
      <c r="AX305" s="13" t="s">
        <v>80</v>
      </c>
      <c r="AY305" s="259" t="s">
        <v>241</v>
      </c>
    </row>
    <row r="306" s="13" customFormat="1">
      <c r="A306" s="13"/>
      <c r="B306" s="249"/>
      <c r="C306" s="250"/>
      <c r="D306" s="242" t="s">
        <v>259</v>
      </c>
      <c r="E306" s="251" t="s">
        <v>501</v>
      </c>
      <c r="F306" s="252" t="s">
        <v>644</v>
      </c>
      <c r="G306" s="250"/>
      <c r="H306" s="253">
        <v>0.29999999999999999</v>
      </c>
      <c r="I306" s="254"/>
      <c r="J306" s="250"/>
      <c r="K306" s="250"/>
      <c r="L306" s="255"/>
      <c r="M306" s="256"/>
      <c r="N306" s="257"/>
      <c r="O306" s="257"/>
      <c r="P306" s="257"/>
      <c r="Q306" s="257"/>
      <c r="R306" s="257"/>
      <c r="S306" s="257"/>
      <c r="T306" s="258"/>
      <c r="U306" s="13"/>
      <c r="V306" s="13"/>
      <c r="W306" s="13"/>
      <c r="X306" s="13"/>
      <c r="Y306" s="13"/>
      <c r="Z306" s="13"/>
      <c r="AA306" s="13"/>
      <c r="AB306" s="13"/>
      <c r="AC306" s="13"/>
      <c r="AD306" s="13"/>
      <c r="AE306" s="13"/>
      <c r="AT306" s="259" t="s">
        <v>259</v>
      </c>
      <c r="AU306" s="259" t="s">
        <v>88</v>
      </c>
      <c r="AV306" s="13" t="s">
        <v>88</v>
      </c>
      <c r="AW306" s="13" t="s">
        <v>36</v>
      </c>
      <c r="AX306" s="13" t="s">
        <v>80</v>
      </c>
      <c r="AY306" s="259" t="s">
        <v>241</v>
      </c>
    </row>
    <row r="307" s="13" customFormat="1">
      <c r="A307" s="13"/>
      <c r="B307" s="249"/>
      <c r="C307" s="250"/>
      <c r="D307" s="242" t="s">
        <v>259</v>
      </c>
      <c r="E307" s="251" t="s">
        <v>510</v>
      </c>
      <c r="F307" s="252" t="s">
        <v>645</v>
      </c>
      <c r="G307" s="250"/>
      <c r="H307" s="253">
        <v>0.14999999999999999</v>
      </c>
      <c r="I307" s="254"/>
      <c r="J307" s="250"/>
      <c r="K307" s="250"/>
      <c r="L307" s="255"/>
      <c r="M307" s="256"/>
      <c r="N307" s="257"/>
      <c r="O307" s="257"/>
      <c r="P307" s="257"/>
      <c r="Q307" s="257"/>
      <c r="R307" s="257"/>
      <c r="S307" s="257"/>
      <c r="T307" s="258"/>
      <c r="U307" s="13"/>
      <c r="V307" s="13"/>
      <c r="W307" s="13"/>
      <c r="X307" s="13"/>
      <c r="Y307" s="13"/>
      <c r="Z307" s="13"/>
      <c r="AA307" s="13"/>
      <c r="AB307" s="13"/>
      <c r="AC307" s="13"/>
      <c r="AD307" s="13"/>
      <c r="AE307" s="13"/>
      <c r="AT307" s="259" t="s">
        <v>259</v>
      </c>
      <c r="AU307" s="259" t="s">
        <v>88</v>
      </c>
      <c r="AV307" s="13" t="s">
        <v>88</v>
      </c>
      <c r="AW307" s="13" t="s">
        <v>36</v>
      </c>
      <c r="AX307" s="13" t="s">
        <v>80</v>
      </c>
      <c r="AY307" s="259" t="s">
        <v>241</v>
      </c>
    </row>
    <row r="308" s="13" customFormat="1">
      <c r="A308" s="13"/>
      <c r="B308" s="249"/>
      <c r="C308" s="250"/>
      <c r="D308" s="242" t="s">
        <v>259</v>
      </c>
      <c r="E308" s="251" t="s">
        <v>507</v>
      </c>
      <c r="F308" s="252" t="s">
        <v>646</v>
      </c>
      <c r="G308" s="250"/>
      <c r="H308" s="253">
        <v>0.10000000000000001</v>
      </c>
      <c r="I308" s="254"/>
      <c r="J308" s="250"/>
      <c r="K308" s="250"/>
      <c r="L308" s="255"/>
      <c r="M308" s="256"/>
      <c r="N308" s="257"/>
      <c r="O308" s="257"/>
      <c r="P308" s="257"/>
      <c r="Q308" s="257"/>
      <c r="R308" s="257"/>
      <c r="S308" s="257"/>
      <c r="T308" s="258"/>
      <c r="U308" s="13"/>
      <c r="V308" s="13"/>
      <c r="W308" s="13"/>
      <c r="X308" s="13"/>
      <c r="Y308" s="13"/>
      <c r="Z308" s="13"/>
      <c r="AA308" s="13"/>
      <c r="AB308" s="13"/>
      <c r="AC308" s="13"/>
      <c r="AD308" s="13"/>
      <c r="AE308" s="13"/>
      <c r="AT308" s="259" t="s">
        <v>259</v>
      </c>
      <c r="AU308" s="259" t="s">
        <v>88</v>
      </c>
      <c r="AV308" s="13" t="s">
        <v>88</v>
      </c>
      <c r="AW308" s="13" t="s">
        <v>36</v>
      </c>
      <c r="AX308" s="13" t="s">
        <v>80</v>
      </c>
      <c r="AY308" s="259" t="s">
        <v>241</v>
      </c>
    </row>
    <row r="309" s="14" customFormat="1">
      <c r="A309" s="14"/>
      <c r="B309" s="260"/>
      <c r="C309" s="261"/>
      <c r="D309" s="242" t="s">
        <v>259</v>
      </c>
      <c r="E309" s="262" t="s">
        <v>1</v>
      </c>
      <c r="F309" s="263" t="s">
        <v>261</v>
      </c>
      <c r="G309" s="261"/>
      <c r="H309" s="264">
        <v>2466.9549999999999</v>
      </c>
      <c r="I309" s="265"/>
      <c r="J309" s="261"/>
      <c r="K309" s="261"/>
      <c r="L309" s="266"/>
      <c r="M309" s="267"/>
      <c r="N309" s="268"/>
      <c r="O309" s="268"/>
      <c r="P309" s="268"/>
      <c r="Q309" s="268"/>
      <c r="R309" s="268"/>
      <c r="S309" s="268"/>
      <c r="T309" s="269"/>
      <c r="U309" s="14"/>
      <c r="V309" s="14"/>
      <c r="W309" s="14"/>
      <c r="X309" s="14"/>
      <c r="Y309" s="14"/>
      <c r="Z309" s="14"/>
      <c r="AA309" s="14"/>
      <c r="AB309" s="14"/>
      <c r="AC309" s="14"/>
      <c r="AD309" s="14"/>
      <c r="AE309" s="14"/>
      <c r="AT309" s="270" t="s">
        <v>259</v>
      </c>
      <c r="AU309" s="270" t="s">
        <v>88</v>
      </c>
      <c r="AV309" s="14" t="s">
        <v>175</v>
      </c>
      <c r="AW309" s="14" t="s">
        <v>36</v>
      </c>
      <c r="AX309" s="14" t="s">
        <v>80</v>
      </c>
      <c r="AY309" s="270" t="s">
        <v>241</v>
      </c>
    </row>
    <row r="310" s="15" customFormat="1">
      <c r="A310" s="15"/>
      <c r="B310" s="271"/>
      <c r="C310" s="272"/>
      <c r="D310" s="242" t="s">
        <v>259</v>
      </c>
      <c r="E310" s="273" t="s">
        <v>1</v>
      </c>
      <c r="F310" s="274" t="s">
        <v>1332</v>
      </c>
      <c r="G310" s="272"/>
      <c r="H310" s="273" t="s">
        <v>1</v>
      </c>
      <c r="I310" s="275"/>
      <c r="J310" s="272"/>
      <c r="K310" s="272"/>
      <c r="L310" s="276"/>
      <c r="M310" s="277"/>
      <c r="N310" s="278"/>
      <c r="O310" s="278"/>
      <c r="P310" s="278"/>
      <c r="Q310" s="278"/>
      <c r="R310" s="278"/>
      <c r="S310" s="278"/>
      <c r="T310" s="279"/>
      <c r="U310" s="15"/>
      <c r="V310" s="15"/>
      <c r="W310" s="15"/>
      <c r="X310" s="15"/>
      <c r="Y310" s="15"/>
      <c r="Z310" s="15"/>
      <c r="AA310" s="15"/>
      <c r="AB310" s="15"/>
      <c r="AC310" s="15"/>
      <c r="AD310" s="15"/>
      <c r="AE310" s="15"/>
      <c r="AT310" s="280" t="s">
        <v>259</v>
      </c>
      <c r="AU310" s="280" t="s">
        <v>88</v>
      </c>
      <c r="AV310" s="15" t="s">
        <v>14</v>
      </c>
      <c r="AW310" s="15" t="s">
        <v>36</v>
      </c>
      <c r="AX310" s="15" t="s">
        <v>80</v>
      </c>
      <c r="AY310" s="280" t="s">
        <v>241</v>
      </c>
    </row>
    <row r="311" s="13" customFormat="1">
      <c r="A311" s="13"/>
      <c r="B311" s="249"/>
      <c r="C311" s="250"/>
      <c r="D311" s="242" t="s">
        <v>259</v>
      </c>
      <c r="E311" s="251" t="s">
        <v>1</v>
      </c>
      <c r="F311" s="252" t="s">
        <v>1333</v>
      </c>
      <c r="G311" s="250"/>
      <c r="H311" s="253">
        <v>223.63300000000001</v>
      </c>
      <c r="I311" s="254"/>
      <c r="J311" s="250"/>
      <c r="K311" s="250"/>
      <c r="L311" s="255"/>
      <c r="M311" s="256"/>
      <c r="N311" s="257"/>
      <c r="O311" s="257"/>
      <c r="P311" s="257"/>
      <c r="Q311" s="257"/>
      <c r="R311" s="257"/>
      <c r="S311" s="257"/>
      <c r="T311" s="258"/>
      <c r="U311" s="13"/>
      <c r="V311" s="13"/>
      <c r="W311" s="13"/>
      <c r="X311" s="13"/>
      <c r="Y311" s="13"/>
      <c r="Z311" s="13"/>
      <c r="AA311" s="13"/>
      <c r="AB311" s="13"/>
      <c r="AC311" s="13"/>
      <c r="AD311" s="13"/>
      <c r="AE311" s="13"/>
      <c r="AT311" s="259" t="s">
        <v>259</v>
      </c>
      <c r="AU311" s="259" t="s">
        <v>88</v>
      </c>
      <c r="AV311" s="13" t="s">
        <v>88</v>
      </c>
      <c r="AW311" s="13" t="s">
        <v>36</v>
      </c>
      <c r="AX311" s="13" t="s">
        <v>80</v>
      </c>
      <c r="AY311" s="259" t="s">
        <v>241</v>
      </c>
    </row>
    <row r="312" s="13" customFormat="1">
      <c r="A312" s="13"/>
      <c r="B312" s="249"/>
      <c r="C312" s="250"/>
      <c r="D312" s="242" t="s">
        <v>259</v>
      </c>
      <c r="E312" s="251" t="s">
        <v>1</v>
      </c>
      <c r="F312" s="252" t="s">
        <v>1334</v>
      </c>
      <c r="G312" s="250"/>
      <c r="H312" s="253">
        <v>1704.8920000000001</v>
      </c>
      <c r="I312" s="254"/>
      <c r="J312" s="250"/>
      <c r="K312" s="250"/>
      <c r="L312" s="255"/>
      <c r="M312" s="256"/>
      <c r="N312" s="257"/>
      <c r="O312" s="257"/>
      <c r="P312" s="257"/>
      <c r="Q312" s="257"/>
      <c r="R312" s="257"/>
      <c r="S312" s="257"/>
      <c r="T312" s="258"/>
      <c r="U312" s="13"/>
      <c r="V312" s="13"/>
      <c r="W312" s="13"/>
      <c r="X312" s="13"/>
      <c r="Y312" s="13"/>
      <c r="Z312" s="13"/>
      <c r="AA312" s="13"/>
      <c r="AB312" s="13"/>
      <c r="AC312" s="13"/>
      <c r="AD312" s="13"/>
      <c r="AE312" s="13"/>
      <c r="AT312" s="259" t="s">
        <v>259</v>
      </c>
      <c r="AU312" s="259" t="s">
        <v>88</v>
      </c>
      <c r="AV312" s="13" t="s">
        <v>88</v>
      </c>
      <c r="AW312" s="13" t="s">
        <v>36</v>
      </c>
      <c r="AX312" s="13" t="s">
        <v>80</v>
      </c>
      <c r="AY312" s="259" t="s">
        <v>241</v>
      </c>
    </row>
    <row r="313" s="15" customFormat="1">
      <c r="A313" s="15"/>
      <c r="B313" s="271"/>
      <c r="C313" s="272"/>
      <c r="D313" s="242" t="s">
        <v>259</v>
      </c>
      <c r="E313" s="273" t="s">
        <v>1</v>
      </c>
      <c r="F313" s="274" t="s">
        <v>1335</v>
      </c>
      <c r="G313" s="272"/>
      <c r="H313" s="273" t="s">
        <v>1</v>
      </c>
      <c r="I313" s="275"/>
      <c r="J313" s="272"/>
      <c r="K313" s="272"/>
      <c r="L313" s="276"/>
      <c r="M313" s="277"/>
      <c r="N313" s="278"/>
      <c r="O313" s="278"/>
      <c r="P313" s="278"/>
      <c r="Q313" s="278"/>
      <c r="R313" s="278"/>
      <c r="S313" s="278"/>
      <c r="T313" s="279"/>
      <c r="U313" s="15"/>
      <c r="V313" s="15"/>
      <c r="W313" s="15"/>
      <c r="X313" s="15"/>
      <c r="Y313" s="15"/>
      <c r="Z313" s="15"/>
      <c r="AA313" s="15"/>
      <c r="AB313" s="15"/>
      <c r="AC313" s="15"/>
      <c r="AD313" s="15"/>
      <c r="AE313" s="15"/>
      <c r="AT313" s="280" t="s">
        <v>259</v>
      </c>
      <c r="AU313" s="280" t="s">
        <v>88</v>
      </c>
      <c r="AV313" s="15" t="s">
        <v>14</v>
      </c>
      <c r="AW313" s="15" t="s">
        <v>36</v>
      </c>
      <c r="AX313" s="15" t="s">
        <v>80</v>
      </c>
      <c r="AY313" s="280" t="s">
        <v>241</v>
      </c>
    </row>
    <row r="314" s="13" customFormat="1">
      <c r="A314" s="13"/>
      <c r="B314" s="249"/>
      <c r="C314" s="250"/>
      <c r="D314" s="242" t="s">
        <v>259</v>
      </c>
      <c r="E314" s="251" t="s">
        <v>1</v>
      </c>
      <c r="F314" s="252" t="s">
        <v>1336</v>
      </c>
      <c r="G314" s="250"/>
      <c r="H314" s="253">
        <v>654.28099999999995</v>
      </c>
      <c r="I314" s="254"/>
      <c r="J314" s="250"/>
      <c r="K314" s="250"/>
      <c r="L314" s="255"/>
      <c r="M314" s="256"/>
      <c r="N314" s="257"/>
      <c r="O314" s="257"/>
      <c r="P314" s="257"/>
      <c r="Q314" s="257"/>
      <c r="R314" s="257"/>
      <c r="S314" s="257"/>
      <c r="T314" s="258"/>
      <c r="U314" s="13"/>
      <c r="V314" s="13"/>
      <c r="W314" s="13"/>
      <c r="X314" s="13"/>
      <c r="Y314" s="13"/>
      <c r="Z314" s="13"/>
      <c r="AA314" s="13"/>
      <c r="AB314" s="13"/>
      <c r="AC314" s="13"/>
      <c r="AD314" s="13"/>
      <c r="AE314" s="13"/>
      <c r="AT314" s="259" t="s">
        <v>259</v>
      </c>
      <c r="AU314" s="259" t="s">
        <v>88</v>
      </c>
      <c r="AV314" s="13" t="s">
        <v>88</v>
      </c>
      <c r="AW314" s="13" t="s">
        <v>36</v>
      </c>
      <c r="AX314" s="13" t="s">
        <v>80</v>
      </c>
      <c r="AY314" s="259" t="s">
        <v>241</v>
      </c>
    </row>
    <row r="315" s="15" customFormat="1">
      <c r="A315" s="15"/>
      <c r="B315" s="271"/>
      <c r="C315" s="272"/>
      <c r="D315" s="242" t="s">
        <v>259</v>
      </c>
      <c r="E315" s="273" t="s">
        <v>1</v>
      </c>
      <c r="F315" s="274" t="s">
        <v>1337</v>
      </c>
      <c r="G315" s="272"/>
      <c r="H315" s="273" t="s">
        <v>1</v>
      </c>
      <c r="I315" s="275"/>
      <c r="J315" s="272"/>
      <c r="K315" s="272"/>
      <c r="L315" s="276"/>
      <c r="M315" s="277"/>
      <c r="N315" s="278"/>
      <c r="O315" s="278"/>
      <c r="P315" s="278"/>
      <c r="Q315" s="278"/>
      <c r="R315" s="278"/>
      <c r="S315" s="278"/>
      <c r="T315" s="279"/>
      <c r="U315" s="15"/>
      <c r="V315" s="15"/>
      <c r="W315" s="15"/>
      <c r="X315" s="15"/>
      <c r="Y315" s="15"/>
      <c r="Z315" s="15"/>
      <c r="AA315" s="15"/>
      <c r="AB315" s="15"/>
      <c r="AC315" s="15"/>
      <c r="AD315" s="15"/>
      <c r="AE315" s="15"/>
      <c r="AT315" s="280" t="s">
        <v>259</v>
      </c>
      <c r="AU315" s="280" t="s">
        <v>88</v>
      </c>
      <c r="AV315" s="15" t="s">
        <v>14</v>
      </c>
      <c r="AW315" s="15" t="s">
        <v>36</v>
      </c>
      <c r="AX315" s="15" t="s">
        <v>80</v>
      </c>
      <c r="AY315" s="280" t="s">
        <v>241</v>
      </c>
    </row>
    <row r="316" s="13" customFormat="1">
      <c r="A316" s="13"/>
      <c r="B316" s="249"/>
      <c r="C316" s="250"/>
      <c r="D316" s="242" t="s">
        <v>259</v>
      </c>
      <c r="E316" s="251" t="s">
        <v>1</v>
      </c>
      <c r="F316" s="252" t="s">
        <v>1338</v>
      </c>
      <c r="G316" s="250"/>
      <c r="H316" s="253">
        <v>9.1799999999999997</v>
      </c>
      <c r="I316" s="254"/>
      <c r="J316" s="250"/>
      <c r="K316" s="250"/>
      <c r="L316" s="255"/>
      <c r="M316" s="256"/>
      <c r="N316" s="257"/>
      <c r="O316" s="257"/>
      <c r="P316" s="257"/>
      <c r="Q316" s="257"/>
      <c r="R316" s="257"/>
      <c r="S316" s="257"/>
      <c r="T316" s="258"/>
      <c r="U316" s="13"/>
      <c r="V316" s="13"/>
      <c r="W316" s="13"/>
      <c r="X316" s="13"/>
      <c r="Y316" s="13"/>
      <c r="Z316" s="13"/>
      <c r="AA316" s="13"/>
      <c r="AB316" s="13"/>
      <c r="AC316" s="13"/>
      <c r="AD316" s="13"/>
      <c r="AE316" s="13"/>
      <c r="AT316" s="259" t="s">
        <v>259</v>
      </c>
      <c r="AU316" s="259" t="s">
        <v>88</v>
      </c>
      <c r="AV316" s="13" t="s">
        <v>88</v>
      </c>
      <c r="AW316" s="13" t="s">
        <v>36</v>
      </c>
      <c r="AX316" s="13" t="s">
        <v>80</v>
      </c>
      <c r="AY316" s="259" t="s">
        <v>241</v>
      </c>
    </row>
    <row r="317" s="15" customFormat="1">
      <c r="A317" s="15"/>
      <c r="B317" s="271"/>
      <c r="C317" s="272"/>
      <c r="D317" s="242" t="s">
        <v>259</v>
      </c>
      <c r="E317" s="273" t="s">
        <v>1</v>
      </c>
      <c r="F317" s="274" t="s">
        <v>1339</v>
      </c>
      <c r="G317" s="272"/>
      <c r="H317" s="273" t="s">
        <v>1</v>
      </c>
      <c r="I317" s="275"/>
      <c r="J317" s="272"/>
      <c r="K317" s="272"/>
      <c r="L317" s="276"/>
      <c r="M317" s="277"/>
      <c r="N317" s="278"/>
      <c r="O317" s="278"/>
      <c r="P317" s="278"/>
      <c r="Q317" s="278"/>
      <c r="R317" s="278"/>
      <c r="S317" s="278"/>
      <c r="T317" s="279"/>
      <c r="U317" s="15"/>
      <c r="V317" s="15"/>
      <c r="W317" s="15"/>
      <c r="X317" s="15"/>
      <c r="Y317" s="15"/>
      <c r="Z317" s="15"/>
      <c r="AA317" s="15"/>
      <c r="AB317" s="15"/>
      <c r="AC317" s="15"/>
      <c r="AD317" s="15"/>
      <c r="AE317" s="15"/>
      <c r="AT317" s="280" t="s">
        <v>259</v>
      </c>
      <c r="AU317" s="280" t="s">
        <v>88</v>
      </c>
      <c r="AV317" s="15" t="s">
        <v>14</v>
      </c>
      <c r="AW317" s="15" t="s">
        <v>36</v>
      </c>
      <c r="AX317" s="15" t="s">
        <v>80</v>
      </c>
      <c r="AY317" s="280" t="s">
        <v>241</v>
      </c>
    </row>
    <row r="318" s="13" customFormat="1">
      <c r="A318" s="13"/>
      <c r="B318" s="249"/>
      <c r="C318" s="250"/>
      <c r="D318" s="242" t="s">
        <v>259</v>
      </c>
      <c r="E318" s="251" t="s">
        <v>1</v>
      </c>
      <c r="F318" s="252" t="s">
        <v>1340</v>
      </c>
      <c r="G318" s="250"/>
      <c r="H318" s="253">
        <v>61.200000000000003</v>
      </c>
      <c r="I318" s="254"/>
      <c r="J318" s="250"/>
      <c r="K318" s="250"/>
      <c r="L318" s="255"/>
      <c r="M318" s="256"/>
      <c r="N318" s="257"/>
      <c r="O318" s="257"/>
      <c r="P318" s="257"/>
      <c r="Q318" s="257"/>
      <c r="R318" s="257"/>
      <c r="S318" s="257"/>
      <c r="T318" s="258"/>
      <c r="U318" s="13"/>
      <c r="V318" s="13"/>
      <c r="W318" s="13"/>
      <c r="X318" s="13"/>
      <c r="Y318" s="13"/>
      <c r="Z318" s="13"/>
      <c r="AA318" s="13"/>
      <c r="AB318" s="13"/>
      <c r="AC318" s="13"/>
      <c r="AD318" s="13"/>
      <c r="AE318" s="13"/>
      <c r="AT318" s="259" t="s">
        <v>259</v>
      </c>
      <c r="AU318" s="259" t="s">
        <v>88</v>
      </c>
      <c r="AV318" s="13" t="s">
        <v>88</v>
      </c>
      <c r="AW318" s="13" t="s">
        <v>36</v>
      </c>
      <c r="AX318" s="13" t="s">
        <v>80</v>
      </c>
      <c r="AY318" s="259" t="s">
        <v>241</v>
      </c>
    </row>
    <row r="319" s="15" customFormat="1">
      <c r="A319" s="15"/>
      <c r="B319" s="271"/>
      <c r="C319" s="272"/>
      <c r="D319" s="242" t="s">
        <v>259</v>
      </c>
      <c r="E319" s="273" t="s">
        <v>1</v>
      </c>
      <c r="F319" s="274" t="s">
        <v>1341</v>
      </c>
      <c r="G319" s="272"/>
      <c r="H319" s="273" t="s">
        <v>1</v>
      </c>
      <c r="I319" s="275"/>
      <c r="J319" s="272"/>
      <c r="K319" s="272"/>
      <c r="L319" s="276"/>
      <c r="M319" s="277"/>
      <c r="N319" s="278"/>
      <c r="O319" s="278"/>
      <c r="P319" s="278"/>
      <c r="Q319" s="278"/>
      <c r="R319" s="278"/>
      <c r="S319" s="278"/>
      <c r="T319" s="279"/>
      <c r="U319" s="15"/>
      <c r="V319" s="15"/>
      <c r="W319" s="15"/>
      <c r="X319" s="15"/>
      <c r="Y319" s="15"/>
      <c r="Z319" s="15"/>
      <c r="AA319" s="15"/>
      <c r="AB319" s="15"/>
      <c r="AC319" s="15"/>
      <c r="AD319" s="15"/>
      <c r="AE319" s="15"/>
      <c r="AT319" s="280" t="s">
        <v>259</v>
      </c>
      <c r="AU319" s="280" t="s">
        <v>88</v>
      </c>
      <c r="AV319" s="15" t="s">
        <v>14</v>
      </c>
      <c r="AW319" s="15" t="s">
        <v>36</v>
      </c>
      <c r="AX319" s="15" t="s">
        <v>80</v>
      </c>
      <c r="AY319" s="280" t="s">
        <v>241</v>
      </c>
    </row>
    <row r="320" s="13" customFormat="1">
      <c r="A320" s="13"/>
      <c r="B320" s="249"/>
      <c r="C320" s="250"/>
      <c r="D320" s="242" t="s">
        <v>259</v>
      </c>
      <c r="E320" s="251" t="s">
        <v>1</v>
      </c>
      <c r="F320" s="252" t="s">
        <v>1342</v>
      </c>
      <c r="G320" s="250"/>
      <c r="H320" s="253">
        <v>28.050000000000001</v>
      </c>
      <c r="I320" s="254"/>
      <c r="J320" s="250"/>
      <c r="K320" s="250"/>
      <c r="L320" s="255"/>
      <c r="M320" s="256"/>
      <c r="N320" s="257"/>
      <c r="O320" s="257"/>
      <c r="P320" s="257"/>
      <c r="Q320" s="257"/>
      <c r="R320" s="257"/>
      <c r="S320" s="257"/>
      <c r="T320" s="258"/>
      <c r="U320" s="13"/>
      <c r="V320" s="13"/>
      <c r="W320" s="13"/>
      <c r="X320" s="13"/>
      <c r="Y320" s="13"/>
      <c r="Z320" s="13"/>
      <c r="AA320" s="13"/>
      <c r="AB320" s="13"/>
      <c r="AC320" s="13"/>
      <c r="AD320" s="13"/>
      <c r="AE320" s="13"/>
      <c r="AT320" s="259" t="s">
        <v>259</v>
      </c>
      <c r="AU320" s="259" t="s">
        <v>88</v>
      </c>
      <c r="AV320" s="13" t="s">
        <v>88</v>
      </c>
      <c r="AW320" s="13" t="s">
        <v>36</v>
      </c>
      <c r="AX320" s="13" t="s">
        <v>80</v>
      </c>
      <c r="AY320" s="259" t="s">
        <v>241</v>
      </c>
    </row>
    <row r="321" s="15" customFormat="1">
      <c r="A321" s="15"/>
      <c r="B321" s="271"/>
      <c r="C321" s="272"/>
      <c r="D321" s="242" t="s">
        <v>259</v>
      </c>
      <c r="E321" s="273" t="s">
        <v>1</v>
      </c>
      <c r="F321" s="274" t="s">
        <v>1343</v>
      </c>
      <c r="G321" s="272"/>
      <c r="H321" s="273" t="s">
        <v>1</v>
      </c>
      <c r="I321" s="275"/>
      <c r="J321" s="272"/>
      <c r="K321" s="272"/>
      <c r="L321" s="276"/>
      <c r="M321" s="277"/>
      <c r="N321" s="278"/>
      <c r="O321" s="278"/>
      <c r="P321" s="278"/>
      <c r="Q321" s="278"/>
      <c r="R321" s="278"/>
      <c r="S321" s="278"/>
      <c r="T321" s="279"/>
      <c r="U321" s="15"/>
      <c r="V321" s="15"/>
      <c r="W321" s="15"/>
      <c r="X321" s="15"/>
      <c r="Y321" s="15"/>
      <c r="Z321" s="15"/>
      <c r="AA321" s="15"/>
      <c r="AB321" s="15"/>
      <c r="AC321" s="15"/>
      <c r="AD321" s="15"/>
      <c r="AE321" s="15"/>
      <c r="AT321" s="280" t="s">
        <v>259</v>
      </c>
      <c r="AU321" s="280" t="s">
        <v>88</v>
      </c>
      <c r="AV321" s="15" t="s">
        <v>14</v>
      </c>
      <c r="AW321" s="15" t="s">
        <v>36</v>
      </c>
      <c r="AX321" s="15" t="s">
        <v>80</v>
      </c>
      <c r="AY321" s="280" t="s">
        <v>241</v>
      </c>
    </row>
    <row r="322" s="13" customFormat="1">
      <c r="A322" s="13"/>
      <c r="B322" s="249"/>
      <c r="C322" s="250"/>
      <c r="D322" s="242" t="s">
        <v>259</v>
      </c>
      <c r="E322" s="251" t="s">
        <v>1</v>
      </c>
      <c r="F322" s="252" t="s">
        <v>1344</v>
      </c>
      <c r="G322" s="250"/>
      <c r="H322" s="253">
        <v>35.700000000000003</v>
      </c>
      <c r="I322" s="254"/>
      <c r="J322" s="250"/>
      <c r="K322" s="250"/>
      <c r="L322" s="255"/>
      <c r="M322" s="256"/>
      <c r="N322" s="257"/>
      <c r="O322" s="257"/>
      <c r="P322" s="257"/>
      <c r="Q322" s="257"/>
      <c r="R322" s="257"/>
      <c r="S322" s="257"/>
      <c r="T322" s="258"/>
      <c r="U322" s="13"/>
      <c r="V322" s="13"/>
      <c r="W322" s="13"/>
      <c r="X322" s="13"/>
      <c r="Y322" s="13"/>
      <c r="Z322" s="13"/>
      <c r="AA322" s="13"/>
      <c r="AB322" s="13"/>
      <c r="AC322" s="13"/>
      <c r="AD322" s="13"/>
      <c r="AE322" s="13"/>
      <c r="AT322" s="259" t="s">
        <v>259</v>
      </c>
      <c r="AU322" s="259" t="s">
        <v>88</v>
      </c>
      <c r="AV322" s="13" t="s">
        <v>88</v>
      </c>
      <c r="AW322" s="13" t="s">
        <v>36</v>
      </c>
      <c r="AX322" s="13" t="s">
        <v>80</v>
      </c>
      <c r="AY322" s="259" t="s">
        <v>241</v>
      </c>
    </row>
    <row r="323" s="15" customFormat="1">
      <c r="A323" s="15"/>
      <c r="B323" s="271"/>
      <c r="C323" s="272"/>
      <c r="D323" s="242" t="s">
        <v>259</v>
      </c>
      <c r="E323" s="273" t="s">
        <v>1</v>
      </c>
      <c r="F323" s="274" t="s">
        <v>1345</v>
      </c>
      <c r="G323" s="272"/>
      <c r="H323" s="273" t="s">
        <v>1</v>
      </c>
      <c r="I323" s="275"/>
      <c r="J323" s="272"/>
      <c r="K323" s="272"/>
      <c r="L323" s="276"/>
      <c r="M323" s="277"/>
      <c r="N323" s="278"/>
      <c r="O323" s="278"/>
      <c r="P323" s="278"/>
      <c r="Q323" s="278"/>
      <c r="R323" s="278"/>
      <c r="S323" s="278"/>
      <c r="T323" s="279"/>
      <c r="U323" s="15"/>
      <c r="V323" s="15"/>
      <c r="W323" s="15"/>
      <c r="X323" s="15"/>
      <c r="Y323" s="15"/>
      <c r="Z323" s="15"/>
      <c r="AA323" s="15"/>
      <c r="AB323" s="15"/>
      <c r="AC323" s="15"/>
      <c r="AD323" s="15"/>
      <c r="AE323" s="15"/>
      <c r="AT323" s="280" t="s">
        <v>259</v>
      </c>
      <c r="AU323" s="280" t="s">
        <v>88</v>
      </c>
      <c r="AV323" s="15" t="s">
        <v>14</v>
      </c>
      <c r="AW323" s="15" t="s">
        <v>36</v>
      </c>
      <c r="AX323" s="15" t="s">
        <v>80</v>
      </c>
      <c r="AY323" s="280" t="s">
        <v>241</v>
      </c>
    </row>
    <row r="324" s="13" customFormat="1">
      <c r="A324" s="13"/>
      <c r="B324" s="249"/>
      <c r="C324" s="250"/>
      <c r="D324" s="242" t="s">
        <v>259</v>
      </c>
      <c r="E324" s="251" t="s">
        <v>1</v>
      </c>
      <c r="F324" s="252" t="s">
        <v>1346</v>
      </c>
      <c r="G324" s="250"/>
      <c r="H324" s="253">
        <v>123.598</v>
      </c>
      <c r="I324" s="254"/>
      <c r="J324" s="250"/>
      <c r="K324" s="250"/>
      <c r="L324" s="255"/>
      <c r="M324" s="256"/>
      <c r="N324" s="257"/>
      <c r="O324" s="257"/>
      <c r="P324" s="257"/>
      <c r="Q324" s="257"/>
      <c r="R324" s="257"/>
      <c r="S324" s="257"/>
      <c r="T324" s="258"/>
      <c r="U324" s="13"/>
      <c r="V324" s="13"/>
      <c r="W324" s="13"/>
      <c r="X324" s="13"/>
      <c r="Y324" s="13"/>
      <c r="Z324" s="13"/>
      <c r="AA324" s="13"/>
      <c r="AB324" s="13"/>
      <c r="AC324" s="13"/>
      <c r="AD324" s="13"/>
      <c r="AE324" s="13"/>
      <c r="AT324" s="259" t="s">
        <v>259</v>
      </c>
      <c r="AU324" s="259" t="s">
        <v>88</v>
      </c>
      <c r="AV324" s="13" t="s">
        <v>88</v>
      </c>
      <c r="AW324" s="13" t="s">
        <v>36</v>
      </c>
      <c r="AX324" s="13" t="s">
        <v>80</v>
      </c>
      <c r="AY324" s="259" t="s">
        <v>241</v>
      </c>
    </row>
    <row r="325" s="13" customFormat="1">
      <c r="A325" s="13"/>
      <c r="B325" s="249"/>
      <c r="C325" s="250"/>
      <c r="D325" s="242" t="s">
        <v>259</v>
      </c>
      <c r="E325" s="251" t="s">
        <v>1</v>
      </c>
      <c r="F325" s="252" t="s">
        <v>1347</v>
      </c>
      <c r="G325" s="250"/>
      <c r="H325" s="253">
        <v>464.35700000000003</v>
      </c>
      <c r="I325" s="254"/>
      <c r="J325" s="250"/>
      <c r="K325" s="250"/>
      <c r="L325" s="255"/>
      <c r="M325" s="256"/>
      <c r="N325" s="257"/>
      <c r="O325" s="257"/>
      <c r="P325" s="257"/>
      <c r="Q325" s="257"/>
      <c r="R325" s="257"/>
      <c r="S325" s="257"/>
      <c r="T325" s="258"/>
      <c r="U325" s="13"/>
      <c r="V325" s="13"/>
      <c r="W325" s="13"/>
      <c r="X325" s="13"/>
      <c r="Y325" s="13"/>
      <c r="Z325" s="13"/>
      <c r="AA325" s="13"/>
      <c r="AB325" s="13"/>
      <c r="AC325" s="13"/>
      <c r="AD325" s="13"/>
      <c r="AE325" s="13"/>
      <c r="AT325" s="259" t="s">
        <v>259</v>
      </c>
      <c r="AU325" s="259" t="s">
        <v>88</v>
      </c>
      <c r="AV325" s="13" t="s">
        <v>88</v>
      </c>
      <c r="AW325" s="13" t="s">
        <v>36</v>
      </c>
      <c r="AX325" s="13" t="s">
        <v>80</v>
      </c>
      <c r="AY325" s="259" t="s">
        <v>241</v>
      </c>
    </row>
    <row r="326" s="15" customFormat="1">
      <c r="A326" s="15"/>
      <c r="B326" s="271"/>
      <c r="C326" s="272"/>
      <c r="D326" s="242" t="s">
        <v>259</v>
      </c>
      <c r="E326" s="273" t="s">
        <v>1</v>
      </c>
      <c r="F326" s="274" t="s">
        <v>1348</v>
      </c>
      <c r="G326" s="272"/>
      <c r="H326" s="273" t="s">
        <v>1</v>
      </c>
      <c r="I326" s="275"/>
      <c r="J326" s="272"/>
      <c r="K326" s="272"/>
      <c r="L326" s="276"/>
      <c r="M326" s="277"/>
      <c r="N326" s="278"/>
      <c r="O326" s="278"/>
      <c r="P326" s="278"/>
      <c r="Q326" s="278"/>
      <c r="R326" s="278"/>
      <c r="S326" s="278"/>
      <c r="T326" s="279"/>
      <c r="U326" s="15"/>
      <c r="V326" s="15"/>
      <c r="W326" s="15"/>
      <c r="X326" s="15"/>
      <c r="Y326" s="15"/>
      <c r="Z326" s="15"/>
      <c r="AA326" s="15"/>
      <c r="AB326" s="15"/>
      <c r="AC326" s="15"/>
      <c r="AD326" s="15"/>
      <c r="AE326" s="15"/>
      <c r="AT326" s="280" t="s">
        <v>259</v>
      </c>
      <c r="AU326" s="280" t="s">
        <v>88</v>
      </c>
      <c r="AV326" s="15" t="s">
        <v>14</v>
      </c>
      <c r="AW326" s="15" t="s">
        <v>36</v>
      </c>
      <c r="AX326" s="15" t="s">
        <v>80</v>
      </c>
      <c r="AY326" s="280" t="s">
        <v>241</v>
      </c>
    </row>
    <row r="327" s="13" customFormat="1">
      <c r="A327" s="13"/>
      <c r="B327" s="249"/>
      <c r="C327" s="250"/>
      <c r="D327" s="242" t="s">
        <v>259</v>
      </c>
      <c r="E327" s="251" t="s">
        <v>1</v>
      </c>
      <c r="F327" s="252" t="s">
        <v>1349</v>
      </c>
      <c r="G327" s="250"/>
      <c r="H327" s="253">
        <v>-457.42500000000001</v>
      </c>
      <c r="I327" s="254"/>
      <c r="J327" s="250"/>
      <c r="K327" s="250"/>
      <c r="L327" s="255"/>
      <c r="M327" s="256"/>
      <c r="N327" s="257"/>
      <c r="O327" s="257"/>
      <c r="P327" s="257"/>
      <c r="Q327" s="257"/>
      <c r="R327" s="257"/>
      <c r="S327" s="257"/>
      <c r="T327" s="258"/>
      <c r="U327" s="13"/>
      <c r="V327" s="13"/>
      <c r="W327" s="13"/>
      <c r="X327" s="13"/>
      <c r="Y327" s="13"/>
      <c r="Z327" s="13"/>
      <c r="AA327" s="13"/>
      <c r="AB327" s="13"/>
      <c r="AC327" s="13"/>
      <c r="AD327" s="13"/>
      <c r="AE327" s="13"/>
      <c r="AT327" s="259" t="s">
        <v>259</v>
      </c>
      <c r="AU327" s="259" t="s">
        <v>88</v>
      </c>
      <c r="AV327" s="13" t="s">
        <v>88</v>
      </c>
      <c r="AW327" s="13" t="s">
        <v>36</v>
      </c>
      <c r="AX327" s="13" t="s">
        <v>80</v>
      </c>
      <c r="AY327" s="259" t="s">
        <v>241</v>
      </c>
    </row>
    <row r="328" s="13" customFormat="1">
      <c r="A328" s="13"/>
      <c r="B328" s="249"/>
      <c r="C328" s="250"/>
      <c r="D328" s="242" t="s">
        <v>259</v>
      </c>
      <c r="E328" s="251" t="s">
        <v>1</v>
      </c>
      <c r="F328" s="252" t="s">
        <v>1350</v>
      </c>
      <c r="G328" s="250"/>
      <c r="H328" s="253">
        <v>-87.653000000000006</v>
      </c>
      <c r="I328" s="254"/>
      <c r="J328" s="250"/>
      <c r="K328" s="250"/>
      <c r="L328" s="255"/>
      <c r="M328" s="256"/>
      <c r="N328" s="257"/>
      <c r="O328" s="257"/>
      <c r="P328" s="257"/>
      <c r="Q328" s="257"/>
      <c r="R328" s="257"/>
      <c r="S328" s="257"/>
      <c r="T328" s="258"/>
      <c r="U328" s="13"/>
      <c r="V328" s="13"/>
      <c r="W328" s="13"/>
      <c r="X328" s="13"/>
      <c r="Y328" s="13"/>
      <c r="Z328" s="13"/>
      <c r="AA328" s="13"/>
      <c r="AB328" s="13"/>
      <c r="AC328" s="13"/>
      <c r="AD328" s="13"/>
      <c r="AE328" s="13"/>
      <c r="AT328" s="259" t="s">
        <v>259</v>
      </c>
      <c r="AU328" s="259" t="s">
        <v>88</v>
      </c>
      <c r="AV328" s="13" t="s">
        <v>88</v>
      </c>
      <c r="AW328" s="13" t="s">
        <v>36</v>
      </c>
      <c r="AX328" s="13" t="s">
        <v>80</v>
      </c>
      <c r="AY328" s="259" t="s">
        <v>241</v>
      </c>
    </row>
    <row r="329" s="13" customFormat="1">
      <c r="A329" s="13"/>
      <c r="B329" s="249"/>
      <c r="C329" s="250"/>
      <c r="D329" s="242" t="s">
        <v>259</v>
      </c>
      <c r="E329" s="251" t="s">
        <v>1</v>
      </c>
      <c r="F329" s="252" t="s">
        <v>1351</v>
      </c>
      <c r="G329" s="250"/>
      <c r="H329" s="253">
        <v>-6.21</v>
      </c>
      <c r="I329" s="254"/>
      <c r="J329" s="250"/>
      <c r="K329" s="250"/>
      <c r="L329" s="255"/>
      <c r="M329" s="256"/>
      <c r="N329" s="257"/>
      <c r="O329" s="257"/>
      <c r="P329" s="257"/>
      <c r="Q329" s="257"/>
      <c r="R329" s="257"/>
      <c r="S329" s="257"/>
      <c r="T329" s="258"/>
      <c r="U329" s="13"/>
      <c r="V329" s="13"/>
      <c r="W329" s="13"/>
      <c r="X329" s="13"/>
      <c r="Y329" s="13"/>
      <c r="Z329" s="13"/>
      <c r="AA329" s="13"/>
      <c r="AB329" s="13"/>
      <c r="AC329" s="13"/>
      <c r="AD329" s="13"/>
      <c r="AE329" s="13"/>
      <c r="AT329" s="259" t="s">
        <v>259</v>
      </c>
      <c r="AU329" s="259" t="s">
        <v>88</v>
      </c>
      <c r="AV329" s="13" t="s">
        <v>88</v>
      </c>
      <c r="AW329" s="13" t="s">
        <v>36</v>
      </c>
      <c r="AX329" s="13" t="s">
        <v>80</v>
      </c>
      <c r="AY329" s="259" t="s">
        <v>241</v>
      </c>
    </row>
    <row r="330" s="13" customFormat="1">
      <c r="A330" s="13"/>
      <c r="B330" s="249"/>
      <c r="C330" s="250"/>
      <c r="D330" s="242" t="s">
        <v>259</v>
      </c>
      <c r="E330" s="251" t="s">
        <v>1</v>
      </c>
      <c r="F330" s="252" t="s">
        <v>1352</v>
      </c>
      <c r="G330" s="250"/>
      <c r="H330" s="253">
        <v>-2.0249999999999999</v>
      </c>
      <c r="I330" s="254"/>
      <c r="J330" s="250"/>
      <c r="K330" s="250"/>
      <c r="L330" s="255"/>
      <c r="M330" s="256"/>
      <c r="N330" s="257"/>
      <c r="O330" s="257"/>
      <c r="P330" s="257"/>
      <c r="Q330" s="257"/>
      <c r="R330" s="257"/>
      <c r="S330" s="257"/>
      <c r="T330" s="258"/>
      <c r="U330" s="13"/>
      <c r="V330" s="13"/>
      <c r="W330" s="13"/>
      <c r="X330" s="13"/>
      <c r="Y330" s="13"/>
      <c r="Z330" s="13"/>
      <c r="AA330" s="13"/>
      <c r="AB330" s="13"/>
      <c r="AC330" s="13"/>
      <c r="AD330" s="13"/>
      <c r="AE330" s="13"/>
      <c r="AT330" s="259" t="s">
        <v>259</v>
      </c>
      <c r="AU330" s="259" t="s">
        <v>88</v>
      </c>
      <c r="AV330" s="13" t="s">
        <v>88</v>
      </c>
      <c r="AW330" s="13" t="s">
        <v>36</v>
      </c>
      <c r="AX330" s="13" t="s">
        <v>80</v>
      </c>
      <c r="AY330" s="259" t="s">
        <v>241</v>
      </c>
    </row>
    <row r="331" s="15" customFormat="1">
      <c r="A331" s="15"/>
      <c r="B331" s="271"/>
      <c r="C331" s="272"/>
      <c r="D331" s="242" t="s">
        <v>259</v>
      </c>
      <c r="E331" s="273" t="s">
        <v>1</v>
      </c>
      <c r="F331" s="274" t="s">
        <v>1353</v>
      </c>
      <c r="G331" s="272"/>
      <c r="H331" s="273" t="s">
        <v>1</v>
      </c>
      <c r="I331" s="275"/>
      <c r="J331" s="272"/>
      <c r="K331" s="272"/>
      <c r="L331" s="276"/>
      <c r="M331" s="277"/>
      <c r="N331" s="278"/>
      <c r="O331" s="278"/>
      <c r="P331" s="278"/>
      <c r="Q331" s="278"/>
      <c r="R331" s="278"/>
      <c r="S331" s="278"/>
      <c r="T331" s="279"/>
      <c r="U331" s="15"/>
      <c r="V331" s="15"/>
      <c r="W331" s="15"/>
      <c r="X331" s="15"/>
      <c r="Y331" s="15"/>
      <c r="Z331" s="15"/>
      <c r="AA331" s="15"/>
      <c r="AB331" s="15"/>
      <c r="AC331" s="15"/>
      <c r="AD331" s="15"/>
      <c r="AE331" s="15"/>
      <c r="AT331" s="280" t="s">
        <v>259</v>
      </c>
      <c r="AU331" s="280" t="s">
        <v>88</v>
      </c>
      <c r="AV331" s="15" t="s">
        <v>14</v>
      </c>
      <c r="AW331" s="15" t="s">
        <v>36</v>
      </c>
      <c r="AX331" s="15" t="s">
        <v>80</v>
      </c>
      <c r="AY331" s="280" t="s">
        <v>241</v>
      </c>
    </row>
    <row r="332" s="13" customFormat="1">
      <c r="A332" s="13"/>
      <c r="B332" s="249"/>
      <c r="C332" s="250"/>
      <c r="D332" s="242" t="s">
        <v>259</v>
      </c>
      <c r="E332" s="251" t="s">
        <v>1</v>
      </c>
      <c r="F332" s="252" t="s">
        <v>1354</v>
      </c>
      <c r="G332" s="250"/>
      <c r="H332" s="253">
        <v>-91.706000000000003</v>
      </c>
      <c r="I332" s="254"/>
      <c r="J332" s="250"/>
      <c r="K332" s="250"/>
      <c r="L332" s="255"/>
      <c r="M332" s="256"/>
      <c r="N332" s="257"/>
      <c r="O332" s="257"/>
      <c r="P332" s="257"/>
      <c r="Q332" s="257"/>
      <c r="R332" s="257"/>
      <c r="S332" s="257"/>
      <c r="T332" s="258"/>
      <c r="U332" s="13"/>
      <c r="V332" s="13"/>
      <c r="W332" s="13"/>
      <c r="X332" s="13"/>
      <c r="Y332" s="13"/>
      <c r="Z332" s="13"/>
      <c r="AA332" s="13"/>
      <c r="AB332" s="13"/>
      <c r="AC332" s="13"/>
      <c r="AD332" s="13"/>
      <c r="AE332" s="13"/>
      <c r="AT332" s="259" t="s">
        <v>259</v>
      </c>
      <c r="AU332" s="259" t="s">
        <v>88</v>
      </c>
      <c r="AV332" s="13" t="s">
        <v>88</v>
      </c>
      <c r="AW332" s="13" t="s">
        <v>36</v>
      </c>
      <c r="AX332" s="13" t="s">
        <v>80</v>
      </c>
      <c r="AY332" s="259" t="s">
        <v>241</v>
      </c>
    </row>
    <row r="333" s="13" customFormat="1">
      <c r="A333" s="13"/>
      <c r="B333" s="249"/>
      <c r="C333" s="250"/>
      <c r="D333" s="242" t="s">
        <v>259</v>
      </c>
      <c r="E333" s="251" t="s">
        <v>1</v>
      </c>
      <c r="F333" s="252" t="s">
        <v>1355</v>
      </c>
      <c r="G333" s="250"/>
      <c r="H333" s="253">
        <v>-21.873999999999999</v>
      </c>
      <c r="I333" s="254"/>
      <c r="J333" s="250"/>
      <c r="K333" s="250"/>
      <c r="L333" s="255"/>
      <c r="M333" s="256"/>
      <c r="N333" s="257"/>
      <c r="O333" s="257"/>
      <c r="P333" s="257"/>
      <c r="Q333" s="257"/>
      <c r="R333" s="257"/>
      <c r="S333" s="257"/>
      <c r="T333" s="258"/>
      <c r="U333" s="13"/>
      <c r="V333" s="13"/>
      <c r="W333" s="13"/>
      <c r="X333" s="13"/>
      <c r="Y333" s="13"/>
      <c r="Z333" s="13"/>
      <c r="AA333" s="13"/>
      <c r="AB333" s="13"/>
      <c r="AC333" s="13"/>
      <c r="AD333" s="13"/>
      <c r="AE333" s="13"/>
      <c r="AT333" s="259" t="s">
        <v>259</v>
      </c>
      <c r="AU333" s="259" t="s">
        <v>88</v>
      </c>
      <c r="AV333" s="13" t="s">
        <v>88</v>
      </c>
      <c r="AW333" s="13" t="s">
        <v>36</v>
      </c>
      <c r="AX333" s="13" t="s">
        <v>80</v>
      </c>
      <c r="AY333" s="259" t="s">
        <v>241</v>
      </c>
    </row>
    <row r="334" s="13" customFormat="1">
      <c r="A334" s="13"/>
      <c r="B334" s="249"/>
      <c r="C334" s="250"/>
      <c r="D334" s="242" t="s">
        <v>259</v>
      </c>
      <c r="E334" s="251" t="s">
        <v>1</v>
      </c>
      <c r="F334" s="252" t="s">
        <v>1356</v>
      </c>
      <c r="G334" s="250"/>
      <c r="H334" s="253">
        <v>0</v>
      </c>
      <c r="I334" s="254"/>
      <c r="J334" s="250"/>
      <c r="K334" s="250"/>
      <c r="L334" s="255"/>
      <c r="M334" s="256"/>
      <c r="N334" s="257"/>
      <c r="O334" s="257"/>
      <c r="P334" s="257"/>
      <c r="Q334" s="257"/>
      <c r="R334" s="257"/>
      <c r="S334" s="257"/>
      <c r="T334" s="258"/>
      <c r="U334" s="13"/>
      <c r="V334" s="13"/>
      <c r="W334" s="13"/>
      <c r="X334" s="13"/>
      <c r="Y334" s="13"/>
      <c r="Z334" s="13"/>
      <c r="AA334" s="13"/>
      <c r="AB334" s="13"/>
      <c r="AC334" s="13"/>
      <c r="AD334" s="13"/>
      <c r="AE334" s="13"/>
      <c r="AT334" s="259" t="s">
        <v>259</v>
      </c>
      <c r="AU334" s="259" t="s">
        <v>88</v>
      </c>
      <c r="AV334" s="13" t="s">
        <v>88</v>
      </c>
      <c r="AW334" s="13" t="s">
        <v>36</v>
      </c>
      <c r="AX334" s="13" t="s">
        <v>80</v>
      </c>
      <c r="AY334" s="259" t="s">
        <v>241</v>
      </c>
    </row>
    <row r="335" s="13" customFormat="1">
      <c r="A335" s="13"/>
      <c r="B335" s="249"/>
      <c r="C335" s="250"/>
      <c r="D335" s="242" t="s">
        <v>259</v>
      </c>
      <c r="E335" s="251" t="s">
        <v>1</v>
      </c>
      <c r="F335" s="252" t="s">
        <v>1357</v>
      </c>
      <c r="G335" s="250"/>
      <c r="H335" s="253">
        <v>-21.402000000000001</v>
      </c>
      <c r="I335" s="254"/>
      <c r="J335" s="250"/>
      <c r="K335" s="250"/>
      <c r="L335" s="255"/>
      <c r="M335" s="256"/>
      <c r="N335" s="257"/>
      <c r="O335" s="257"/>
      <c r="P335" s="257"/>
      <c r="Q335" s="257"/>
      <c r="R335" s="257"/>
      <c r="S335" s="257"/>
      <c r="T335" s="258"/>
      <c r="U335" s="13"/>
      <c r="V335" s="13"/>
      <c r="W335" s="13"/>
      <c r="X335" s="13"/>
      <c r="Y335" s="13"/>
      <c r="Z335" s="13"/>
      <c r="AA335" s="13"/>
      <c r="AB335" s="13"/>
      <c r="AC335" s="13"/>
      <c r="AD335" s="13"/>
      <c r="AE335" s="13"/>
      <c r="AT335" s="259" t="s">
        <v>259</v>
      </c>
      <c r="AU335" s="259" t="s">
        <v>88</v>
      </c>
      <c r="AV335" s="13" t="s">
        <v>88</v>
      </c>
      <c r="AW335" s="13" t="s">
        <v>36</v>
      </c>
      <c r="AX335" s="13" t="s">
        <v>80</v>
      </c>
      <c r="AY335" s="259" t="s">
        <v>241</v>
      </c>
    </row>
    <row r="336" s="15" customFormat="1">
      <c r="A336" s="15"/>
      <c r="B336" s="271"/>
      <c r="C336" s="272"/>
      <c r="D336" s="242" t="s">
        <v>259</v>
      </c>
      <c r="E336" s="273" t="s">
        <v>1</v>
      </c>
      <c r="F336" s="274" t="s">
        <v>1358</v>
      </c>
      <c r="G336" s="272"/>
      <c r="H336" s="273" t="s">
        <v>1</v>
      </c>
      <c r="I336" s="275"/>
      <c r="J336" s="272"/>
      <c r="K336" s="272"/>
      <c r="L336" s="276"/>
      <c r="M336" s="277"/>
      <c r="N336" s="278"/>
      <c r="O336" s="278"/>
      <c r="P336" s="278"/>
      <c r="Q336" s="278"/>
      <c r="R336" s="278"/>
      <c r="S336" s="278"/>
      <c r="T336" s="279"/>
      <c r="U336" s="15"/>
      <c r="V336" s="15"/>
      <c r="W336" s="15"/>
      <c r="X336" s="15"/>
      <c r="Y336" s="15"/>
      <c r="Z336" s="15"/>
      <c r="AA336" s="15"/>
      <c r="AB336" s="15"/>
      <c r="AC336" s="15"/>
      <c r="AD336" s="15"/>
      <c r="AE336" s="15"/>
      <c r="AT336" s="280" t="s">
        <v>259</v>
      </c>
      <c r="AU336" s="280" t="s">
        <v>88</v>
      </c>
      <c r="AV336" s="15" t="s">
        <v>14</v>
      </c>
      <c r="AW336" s="15" t="s">
        <v>36</v>
      </c>
      <c r="AX336" s="15" t="s">
        <v>80</v>
      </c>
      <c r="AY336" s="280" t="s">
        <v>241</v>
      </c>
    </row>
    <row r="337" s="15" customFormat="1">
      <c r="A337" s="15"/>
      <c r="B337" s="271"/>
      <c r="C337" s="272"/>
      <c r="D337" s="242" t="s">
        <v>259</v>
      </c>
      <c r="E337" s="273" t="s">
        <v>1</v>
      </c>
      <c r="F337" s="274" t="s">
        <v>1359</v>
      </c>
      <c r="G337" s="272"/>
      <c r="H337" s="273" t="s">
        <v>1</v>
      </c>
      <c r="I337" s="275"/>
      <c r="J337" s="272"/>
      <c r="K337" s="272"/>
      <c r="L337" s="276"/>
      <c r="M337" s="277"/>
      <c r="N337" s="278"/>
      <c r="O337" s="278"/>
      <c r="P337" s="278"/>
      <c r="Q337" s="278"/>
      <c r="R337" s="278"/>
      <c r="S337" s="278"/>
      <c r="T337" s="279"/>
      <c r="U337" s="15"/>
      <c r="V337" s="15"/>
      <c r="W337" s="15"/>
      <c r="X337" s="15"/>
      <c r="Y337" s="15"/>
      <c r="Z337" s="15"/>
      <c r="AA337" s="15"/>
      <c r="AB337" s="15"/>
      <c r="AC337" s="15"/>
      <c r="AD337" s="15"/>
      <c r="AE337" s="15"/>
      <c r="AT337" s="280" t="s">
        <v>259</v>
      </c>
      <c r="AU337" s="280" t="s">
        <v>88</v>
      </c>
      <c r="AV337" s="15" t="s">
        <v>14</v>
      </c>
      <c r="AW337" s="15" t="s">
        <v>36</v>
      </c>
      <c r="AX337" s="15" t="s">
        <v>80</v>
      </c>
      <c r="AY337" s="280" t="s">
        <v>241</v>
      </c>
    </row>
    <row r="338" s="13" customFormat="1">
      <c r="A338" s="13"/>
      <c r="B338" s="249"/>
      <c r="C338" s="250"/>
      <c r="D338" s="242" t="s">
        <v>259</v>
      </c>
      <c r="E338" s="251" t="s">
        <v>1</v>
      </c>
      <c r="F338" s="252" t="s">
        <v>1360</v>
      </c>
      <c r="G338" s="250"/>
      <c r="H338" s="253">
        <v>-1.6200000000000001</v>
      </c>
      <c r="I338" s="254"/>
      <c r="J338" s="250"/>
      <c r="K338" s="250"/>
      <c r="L338" s="255"/>
      <c r="M338" s="256"/>
      <c r="N338" s="257"/>
      <c r="O338" s="257"/>
      <c r="P338" s="257"/>
      <c r="Q338" s="257"/>
      <c r="R338" s="257"/>
      <c r="S338" s="257"/>
      <c r="T338" s="258"/>
      <c r="U338" s="13"/>
      <c r="V338" s="13"/>
      <c r="W338" s="13"/>
      <c r="X338" s="13"/>
      <c r="Y338" s="13"/>
      <c r="Z338" s="13"/>
      <c r="AA338" s="13"/>
      <c r="AB338" s="13"/>
      <c r="AC338" s="13"/>
      <c r="AD338" s="13"/>
      <c r="AE338" s="13"/>
      <c r="AT338" s="259" t="s">
        <v>259</v>
      </c>
      <c r="AU338" s="259" t="s">
        <v>88</v>
      </c>
      <c r="AV338" s="13" t="s">
        <v>88</v>
      </c>
      <c r="AW338" s="13" t="s">
        <v>36</v>
      </c>
      <c r="AX338" s="13" t="s">
        <v>80</v>
      </c>
      <c r="AY338" s="259" t="s">
        <v>241</v>
      </c>
    </row>
    <row r="339" s="13" customFormat="1">
      <c r="A339" s="13"/>
      <c r="B339" s="249"/>
      <c r="C339" s="250"/>
      <c r="D339" s="242" t="s">
        <v>259</v>
      </c>
      <c r="E339" s="251" t="s">
        <v>1</v>
      </c>
      <c r="F339" s="252" t="s">
        <v>1361</v>
      </c>
      <c r="G339" s="250"/>
      <c r="H339" s="253">
        <v>0</v>
      </c>
      <c r="I339" s="254"/>
      <c r="J339" s="250"/>
      <c r="K339" s="250"/>
      <c r="L339" s="255"/>
      <c r="M339" s="256"/>
      <c r="N339" s="257"/>
      <c r="O339" s="257"/>
      <c r="P339" s="257"/>
      <c r="Q339" s="257"/>
      <c r="R339" s="257"/>
      <c r="S339" s="257"/>
      <c r="T339" s="258"/>
      <c r="U339" s="13"/>
      <c r="V339" s="13"/>
      <c r="W339" s="13"/>
      <c r="X339" s="13"/>
      <c r="Y339" s="13"/>
      <c r="Z339" s="13"/>
      <c r="AA339" s="13"/>
      <c r="AB339" s="13"/>
      <c r="AC339" s="13"/>
      <c r="AD339" s="13"/>
      <c r="AE339" s="13"/>
      <c r="AT339" s="259" t="s">
        <v>259</v>
      </c>
      <c r="AU339" s="259" t="s">
        <v>88</v>
      </c>
      <c r="AV339" s="13" t="s">
        <v>88</v>
      </c>
      <c r="AW339" s="13" t="s">
        <v>36</v>
      </c>
      <c r="AX339" s="13" t="s">
        <v>80</v>
      </c>
      <c r="AY339" s="259" t="s">
        <v>241</v>
      </c>
    </row>
    <row r="340" s="13" customFormat="1">
      <c r="A340" s="13"/>
      <c r="B340" s="249"/>
      <c r="C340" s="250"/>
      <c r="D340" s="242" t="s">
        <v>259</v>
      </c>
      <c r="E340" s="251" t="s">
        <v>1</v>
      </c>
      <c r="F340" s="252" t="s">
        <v>1356</v>
      </c>
      <c r="G340" s="250"/>
      <c r="H340" s="253">
        <v>0</v>
      </c>
      <c r="I340" s="254"/>
      <c r="J340" s="250"/>
      <c r="K340" s="250"/>
      <c r="L340" s="255"/>
      <c r="M340" s="256"/>
      <c r="N340" s="257"/>
      <c r="O340" s="257"/>
      <c r="P340" s="257"/>
      <c r="Q340" s="257"/>
      <c r="R340" s="257"/>
      <c r="S340" s="257"/>
      <c r="T340" s="258"/>
      <c r="U340" s="13"/>
      <c r="V340" s="13"/>
      <c r="W340" s="13"/>
      <c r="X340" s="13"/>
      <c r="Y340" s="13"/>
      <c r="Z340" s="13"/>
      <c r="AA340" s="13"/>
      <c r="AB340" s="13"/>
      <c r="AC340" s="13"/>
      <c r="AD340" s="13"/>
      <c r="AE340" s="13"/>
      <c r="AT340" s="259" t="s">
        <v>259</v>
      </c>
      <c r="AU340" s="259" t="s">
        <v>88</v>
      </c>
      <c r="AV340" s="13" t="s">
        <v>88</v>
      </c>
      <c r="AW340" s="13" t="s">
        <v>36</v>
      </c>
      <c r="AX340" s="13" t="s">
        <v>80</v>
      </c>
      <c r="AY340" s="259" t="s">
        <v>241</v>
      </c>
    </row>
    <row r="341" s="13" customFormat="1">
      <c r="A341" s="13"/>
      <c r="B341" s="249"/>
      <c r="C341" s="250"/>
      <c r="D341" s="242" t="s">
        <v>259</v>
      </c>
      <c r="E341" s="251" t="s">
        <v>1</v>
      </c>
      <c r="F341" s="252" t="s">
        <v>1362</v>
      </c>
      <c r="G341" s="250"/>
      <c r="H341" s="253">
        <v>-0.40500000000000003</v>
      </c>
      <c r="I341" s="254"/>
      <c r="J341" s="250"/>
      <c r="K341" s="250"/>
      <c r="L341" s="255"/>
      <c r="M341" s="256"/>
      <c r="N341" s="257"/>
      <c r="O341" s="257"/>
      <c r="P341" s="257"/>
      <c r="Q341" s="257"/>
      <c r="R341" s="257"/>
      <c r="S341" s="257"/>
      <c r="T341" s="258"/>
      <c r="U341" s="13"/>
      <c r="V341" s="13"/>
      <c r="W341" s="13"/>
      <c r="X341" s="13"/>
      <c r="Y341" s="13"/>
      <c r="Z341" s="13"/>
      <c r="AA341" s="13"/>
      <c r="AB341" s="13"/>
      <c r="AC341" s="13"/>
      <c r="AD341" s="13"/>
      <c r="AE341" s="13"/>
      <c r="AT341" s="259" t="s">
        <v>259</v>
      </c>
      <c r="AU341" s="259" t="s">
        <v>88</v>
      </c>
      <c r="AV341" s="13" t="s">
        <v>88</v>
      </c>
      <c r="AW341" s="13" t="s">
        <v>36</v>
      </c>
      <c r="AX341" s="13" t="s">
        <v>80</v>
      </c>
      <c r="AY341" s="259" t="s">
        <v>241</v>
      </c>
    </row>
    <row r="342" s="15" customFormat="1">
      <c r="A342" s="15"/>
      <c r="B342" s="271"/>
      <c r="C342" s="272"/>
      <c r="D342" s="242" t="s">
        <v>259</v>
      </c>
      <c r="E342" s="273" t="s">
        <v>1</v>
      </c>
      <c r="F342" s="274" t="s">
        <v>1363</v>
      </c>
      <c r="G342" s="272"/>
      <c r="H342" s="273" t="s">
        <v>1</v>
      </c>
      <c r="I342" s="275"/>
      <c r="J342" s="272"/>
      <c r="K342" s="272"/>
      <c r="L342" s="276"/>
      <c r="M342" s="277"/>
      <c r="N342" s="278"/>
      <c r="O342" s="278"/>
      <c r="P342" s="278"/>
      <c r="Q342" s="278"/>
      <c r="R342" s="278"/>
      <c r="S342" s="278"/>
      <c r="T342" s="279"/>
      <c r="U342" s="15"/>
      <c r="V342" s="15"/>
      <c r="W342" s="15"/>
      <c r="X342" s="15"/>
      <c r="Y342" s="15"/>
      <c r="Z342" s="15"/>
      <c r="AA342" s="15"/>
      <c r="AB342" s="15"/>
      <c r="AC342" s="15"/>
      <c r="AD342" s="15"/>
      <c r="AE342" s="15"/>
      <c r="AT342" s="280" t="s">
        <v>259</v>
      </c>
      <c r="AU342" s="280" t="s">
        <v>88</v>
      </c>
      <c r="AV342" s="15" t="s">
        <v>14</v>
      </c>
      <c r="AW342" s="15" t="s">
        <v>36</v>
      </c>
      <c r="AX342" s="15" t="s">
        <v>80</v>
      </c>
      <c r="AY342" s="280" t="s">
        <v>241</v>
      </c>
    </row>
    <row r="343" s="13" customFormat="1">
      <c r="A343" s="13"/>
      <c r="B343" s="249"/>
      <c r="C343" s="250"/>
      <c r="D343" s="242" t="s">
        <v>259</v>
      </c>
      <c r="E343" s="251" t="s">
        <v>1</v>
      </c>
      <c r="F343" s="252" t="s">
        <v>1364</v>
      </c>
      <c r="G343" s="250"/>
      <c r="H343" s="253">
        <v>-13.5</v>
      </c>
      <c r="I343" s="254"/>
      <c r="J343" s="250"/>
      <c r="K343" s="250"/>
      <c r="L343" s="255"/>
      <c r="M343" s="256"/>
      <c r="N343" s="257"/>
      <c r="O343" s="257"/>
      <c r="P343" s="257"/>
      <c r="Q343" s="257"/>
      <c r="R343" s="257"/>
      <c r="S343" s="257"/>
      <c r="T343" s="258"/>
      <c r="U343" s="13"/>
      <c r="V343" s="13"/>
      <c r="W343" s="13"/>
      <c r="X343" s="13"/>
      <c r="Y343" s="13"/>
      <c r="Z343" s="13"/>
      <c r="AA343" s="13"/>
      <c r="AB343" s="13"/>
      <c r="AC343" s="13"/>
      <c r="AD343" s="13"/>
      <c r="AE343" s="13"/>
      <c r="AT343" s="259" t="s">
        <v>259</v>
      </c>
      <c r="AU343" s="259" t="s">
        <v>88</v>
      </c>
      <c r="AV343" s="13" t="s">
        <v>88</v>
      </c>
      <c r="AW343" s="13" t="s">
        <v>36</v>
      </c>
      <c r="AX343" s="13" t="s">
        <v>80</v>
      </c>
      <c r="AY343" s="259" t="s">
        <v>241</v>
      </c>
    </row>
    <row r="344" s="13" customFormat="1">
      <c r="A344" s="13"/>
      <c r="B344" s="249"/>
      <c r="C344" s="250"/>
      <c r="D344" s="242" t="s">
        <v>259</v>
      </c>
      <c r="E344" s="251" t="s">
        <v>1</v>
      </c>
      <c r="F344" s="252" t="s">
        <v>1365</v>
      </c>
      <c r="G344" s="250"/>
      <c r="H344" s="253">
        <v>-3.915</v>
      </c>
      <c r="I344" s="254"/>
      <c r="J344" s="250"/>
      <c r="K344" s="250"/>
      <c r="L344" s="255"/>
      <c r="M344" s="256"/>
      <c r="N344" s="257"/>
      <c r="O344" s="257"/>
      <c r="P344" s="257"/>
      <c r="Q344" s="257"/>
      <c r="R344" s="257"/>
      <c r="S344" s="257"/>
      <c r="T344" s="258"/>
      <c r="U344" s="13"/>
      <c r="V344" s="13"/>
      <c r="W344" s="13"/>
      <c r="X344" s="13"/>
      <c r="Y344" s="13"/>
      <c r="Z344" s="13"/>
      <c r="AA344" s="13"/>
      <c r="AB344" s="13"/>
      <c r="AC344" s="13"/>
      <c r="AD344" s="13"/>
      <c r="AE344" s="13"/>
      <c r="AT344" s="259" t="s">
        <v>259</v>
      </c>
      <c r="AU344" s="259" t="s">
        <v>88</v>
      </c>
      <c r="AV344" s="13" t="s">
        <v>88</v>
      </c>
      <c r="AW344" s="13" t="s">
        <v>36</v>
      </c>
      <c r="AX344" s="13" t="s">
        <v>80</v>
      </c>
      <c r="AY344" s="259" t="s">
        <v>241</v>
      </c>
    </row>
    <row r="345" s="13" customFormat="1">
      <c r="A345" s="13"/>
      <c r="B345" s="249"/>
      <c r="C345" s="250"/>
      <c r="D345" s="242" t="s">
        <v>259</v>
      </c>
      <c r="E345" s="251" t="s">
        <v>1</v>
      </c>
      <c r="F345" s="252" t="s">
        <v>1356</v>
      </c>
      <c r="G345" s="250"/>
      <c r="H345" s="253">
        <v>0</v>
      </c>
      <c r="I345" s="254"/>
      <c r="J345" s="250"/>
      <c r="K345" s="250"/>
      <c r="L345" s="255"/>
      <c r="M345" s="256"/>
      <c r="N345" s="257"/>
      <c r="O345" s="257"/>
      <c r="P345" s="257"/>
      <c r="Q345" s="257"/>
      <c r="R345" s="257"/>
      <c r="S345" s="257"/>
      <c r="T345" s="258"/>
      <c r="U345" s="13"/>
      <c r="V345" s="13"/>
      <c r="W345" s="13"/>
      <c r="X345" s="13"/>
      <c r="Y345" s="13"/>
      <c r="Z345" s="13"/>
      <c r="AA345" s="13"/>
      <c r="AB345" s="13"/>
      <c r="AC345" s="13"/>
      <c r="AD345" s="13"/>
      <c r="AE345" s="13"/>
      <c r="AT345" s="259" t="s">
        <v>259</v>
      </c>
      <c r="AU345" s="259" t="s">
        <v>88</v>
      </c>
      <c r="AV345" s="13" t="s">
        <v>88</v>
      </c>
      <c r="AW345" s="13" t="s">
        <v>36</v>
      </c>
      <c r="AX345" s="13" t="s">
        <v>80</v>
      </c>
      <c r="AY345" s="259" t="s">
        <v>241</v>
      </c>
    </row>
    <row r="346" s="13" customFormat="1">
      <c r="A346" s="13"/>
      <c r="B346" s="249"/>
      <c r="C346" s="250"/>
      <c r="D346" s="242" t="s">
        <v>259</v>
      </c>
      <c r="E346" s="251" t="s">
        <v>1</v>
      </c>
      <c r="F346" s="252" t="s">
        <v>1366</v>
      </c>
      <c r="G346" s="250"/>
      <c r="H346" s="253">
        <v>0</v>
      </c>
      <c r="I346" s="254"/>
      <c r="J346" s="250"/>
      <c r="K346" s="250"/>
      <c r="L346" s="255"/>
      <c r="M346" s="256"/>
      <c r="N346" s="257"/>
      <c r="O346" s="257"/>
      <c r="P346" s="257"/>
      <c r="Q346" s="257"/>
      <c r="R346" s="257"/>
      <c r="S346" s="257"/>
      <c r="T346" s="258"/>
      <c r="U346" s="13"/>
      <c r="V346" s="13"/>
      <c r="W346" s="13"/>
      <c r="X346" s="13"/>
      <c r="Y346" s="13"/>
      <c r="Z346" s="13"/>
      <c r="AA346" s="13"/>
      <c r="AB346" s="13"/>
      <c r="AC346" s="13"/>
      <c r="AD346" s="13"/>
      <c r="AE346" s="13"/>
      <c r="AT346" s="259" t="s">
        <v>259</v>
      </c>
      <c r="AU346" s="259" t="s">
        <v>88</v>
      </c>
      <c r="AV346" s="13" t="s">
        <v>88</v>
      </c>
      <c r="AW346" s="13" t="s">
        <v>36</v>
      </c>
      <c r="AX346" s="13" t="s">
        <v>80</v>
      </c>
      <c r="AY346" s="259" t="s">
        <v>241</v>
      </c>
    </row>
    <row r="347" s="15" customFormat="1">
      <c r="A347" s="15"/>
      <c r="B347" s="271"/>
      <c r="C347" s="272"/>
      <c r="D347" s="242" t="s">
        <v>259</v>
      </c>
      <c r="E347" s="273" t="s">
        <v>1</v>
      </c>
      <c r="F347" s="274" t="s">
        <v>1367</v>
      </c>
      <c r="G347" s="272"/>
      <c r="H347" s="273" t="s">
        <v>1</v>
      </c>
      <c r="I347" s="275"/>
      <c r="J347" s="272"/>
      <c r="K347" s="272"/>
      <c r="L347" s="276"/>
      <c r="M347" s="277"/>
      <c r="N347" s="278"/>
      <c r="O347" s="278"/>
      <c r="P347" s="278"/>
      <c r="Q347" s="278"/>
      <c r="R347" s="278"/>
      <c r="S347" s="278"/>
      <c r="T347" s="279"/>
      <c r="U347" s="15"/>
      <c r="V347" s="15"/>
      <c r="W347" s="15"/>
      <c r="X347" s="15"/>
      <c r="Y347" s="15"/>
      <c r="Z347" s="15"/>
      <c r="AA347" s="15"/>
      <c r="AB347" s="15"/>
      <c r="AC347" s="15"/>
      <c r="AD347" s="15"/>
      <c r="AE347" s="15"/>
      <c r="AT347" s="280" t="s">
        <v>259</v>
      </c>
      <c r="AU347" s="280" t="s">
        <v>88</v>
      </c>
      <c r="AV347" s="15" t="s">
        <v>14</v>
      </c>
      <c r="AW347" s="15" t="s">
        <v>36</v>
      </c>
      <c r="AX347" s="15" t="s">
        <v>80</v>
      </c>
      <c r="AY347" s="280" t="s">
        <v>241</v>
      </c>
    </row>
    <row r="348" s="13" customFormat="1">
      <c r="A348" s="13"/>
      <c r="B348" s="249"/>
      <c r="C348" s="250"/>
      <c r="D348" s="242" t="s">
        <v>259</v>
      </c>
      <c r="E348" s="251" t="s">
        <v>1</v>
      </c>
      <c r="F348" s="252" t="s">
        <v>1368</v>
      </c>
      <c r="G348" s="250"/>
      <c r="H348" s="253">
        <v>0</v>
      </c>
      <c r="I348" s="254"/>
      <c r="J348" s="250"/>
      <c r="K348" s="250"/>
      <c r="L348" s="255"/>
      <c r="M348" s="256"/>
      <c r="N348" s="257"/>
      <c r="O348" s="257"/>
      <c r="P348" s="257"/>
      <c r="Q348" s="257"/>
      <c r="R348" s="257"/>
      <c r="S348" s="257"/>
      <c r="T348" s="258"/>
      <c r="U348" s="13"/>
      <c r="V348" s="13"/>
      <c r="W348" s="13"/>
      <c r="X348" s="13"/>
      <c r="Y348" s="13"/>
      <c r="Z348" s="13"/>
      <c r="AA348" s="13"/>
      <c r="AB348" s="13"/>
      <c r="AC348" s="13"/>
      <c r="AD348" s="13"/>
      <c r="AE348" s="13"/>
      <c r="AT348" s="259" t="s">
        <v>259</v>
      </c>
      <c r="AU348" s="259" t="s">
        <v>88</v>
      </c>
      <c r="AV348" s="13" t="s">
        <v>88</v>
      </c>
      <c r="AW348" s="13" t="s">
        <v>36</v>
      </c>
      <c r="AX348" s="13" t="s">
        <v>80</v>
      </c>
      <c r="AY348" s="259" t="s">
        <v>241</v>
      </c>
    </row>
    <row r="349" s="13" customFormat="1">
      <c r="A349" s="13"/>
      <c r="B349" s="249"/>
      <c r="C349" s="250"/>
      <c r="D349" s="242" t="s">
        <v>259</v>
      </c>
      <c r="E349" s="251" t="s">
        <v>1</v>
      </c>
      <c r="F349" s="252" t="s">
        <v>1369</v>
      </c>
      <c r="G349" s="250"/>
      <c r="H349" s="253">
        <v>-0.435</v>
      </c>
      <c r="I349" s="254"/>
      <c r="J349" s="250"/>
      <c r="K349" s="250"/>
      <c r="L349" s="255"/>
      <c r="M349" s="256"/>
      <c r="N349" s="257"/>
      <c r="O349" s="257"/>
      <c r="P349" s="257"/>
      <c r="Q349" s="257"/>
      <c r="R349" s="257"/>
      <c r="S349" s="257"/>
      <c r="T349" s="258"/>
      <c r="U349" s="13"/>
      <c r="V349" s="13"/>
      <c r="W349" s="13"/>
      <c r="X349" s="13"/>
      <c r="Y349" s="13"/>
      <c r="Z349" s="13"/>
      <c r="AA349" s="13"/>
      <c r="AB349" s="13"/>
      <c r="AC349" s="13"/>
      <c r="AD349" s="13"/>
      <c r="AE349" s="13"/>
      <c r="AT349" s="259" t="s">
        <v>259</v>
      </c>
      <c r="AU349" s="259" t="s">
        <v>88</v>
      </c>
      <c r="AV349" s="13" t="s">
        <v>88</v>
      </c>
      <c r="AW349" s="13" t="s">
        <v>36</v>
      </c>
      <c r="AX349" s="13" t="s">
        <v>80</v>
      </c>
      <c r="AY349" s="259" t="s">
        <v>241</v>
      </c>
    </row>
    <row r="350" s="13" customFormat="1">
      <c r="A350" s="13"/>
      <c r="B350" s="249"/>
      <c r="C350" s="250"/>
      <c r="D350" s="242" t="s">
        <v>259</v>
      </c>
      <c r="E350" s="251" t="s">
        <v>1</v>
      </c>
      <c r="F350" s="252" t="s">
        <v>1356</v>
      </c>
      <c r="G350" s="250"/>
      <c r="H350" s="253">
        <v>0</v>
      </c>
      <c r="I350" s="254"/>
      <c r="J350" s="250"/>
      <c r="K350" s="250"/>
      <c r="L350" s="255"/>
      <c r="M350" s="256"/>
      <c r="N350" s="257"/>
      <c r="O350" s="257"/>
      <c r="P350" s="257"/>
      <c r="Q350" s="257"/>
      <c r="R350" s="257"/>
      <c r="S350" s="257"/>
      <c r="T350" s="258"/>
      <c r="U350" s="13"/>
      <c r="V350" s="13"/>
      <c r="W350" s="13"/>
      <c r="X350" s="13"/>
      <c r="Y350" s="13"/>
      <c r="Z350" s="13"/>
      <c r="AA350" s="13"/>
      <c r="AB350" s="13"/>
      <c r="AC350" s="13"/>
      <c r="AD350" s="13"/>
      <c r="AE350" s="13"/>
      <c r="AT350" s="259" t="s">
        <v>259</v>
      </c>
      <c r="AU350" s="259" t="s">
        <v>88</v>
      </c>
      <c r="AV350" s="13" t="s">
        <v>88</v>
      </c>
      <c r="AW350" s="13" t="s">
        <v>36</v>
      </c>
      <c r="AX350" s="13" t="s">
        <v>80</v>
      </c>
      <c r="AY350" s="259" t="s">
        <v>241</v>
      </c>
    </row>
    <row r="351" s="13" customFormat="1">
      <c r="A351" s="13"/>
      <c r="B351" s="249"/>
      <c r="C351" s="250"/>
      <c r="D351" s="242" t="s">
        <v>259</v>
      </c>
      <c r="E351" s="251" t="s">
        <v>1</v>
      </c>
      <c r="F351" s="252" t="s">
        <v>1370</v>
      </c>
      <c r="G351" s="250"/>
      <c r="H351" s="253">
        <v>-2.25</v>
      </c>
      <c r="I351" s="254"/>
      <c r="J351" s="250"/>
      <c r="K351" s="250"/>
      <c r="L351" s="255"/>
      <c r="M351" s="256"/>
      <c r="N351" s="257"/>
      <c r="O351" s="257"/>
      <c r="P351" s="257"/>
      <c r="Q351" s="257"/>
      <c r="R351" s="257"/>
      <c r="S351" s="257"/>
      <c r="T351" s="258"/>
      <c r="U351" s="13"/>
      <c r="V351" s="13"/>
      <c r="W351" s="13"/>
      <c r="X351" s="13"/>
      <c r="Y351" s="13"/>
      <c r="Z351" s="13"/>
      <c r="AA351" s="13"/>
      <c r="AB351" s="13"/>
      <c r="AC351" s="13"/>
      <c r="AD351" s="13"/>
      <c r="AE351" s="13"/>
      <c r="AT351" s="259" t="s">
        <v>259</v>
      </c>
      <c r="AU351" s="259" t="s">
        <v>88</v>
      </c>
      <c r="AV351" s="13" t="s">
        <v>88</v>
      </c>
      <c r="AW351" s="13" t="s">
        <v>36</v>
      </c>
      <c r="AX351" s="13" t="s">
        <v>80</v>
      </c>
      <c r="AY351" s="259" t="s">
        <v>241</v>
      </c>
    </row>
    <row r="352" s="15" customFormat="1">
      <c r="A352" s="15"/>
      <c r="B352" s="271"/>
      <c r="C352" s="272"/>
      <c r="D352" s="242" t="s">
        <v>259</v>
      </c>
      <c r="E352" s="273" t="s">
        <v>1</v>
      </c>
      <c r="F352" s="274" t="s">
        <v>1371</v>
      </c>
      <c r="G352" s="272"/>
      <c r="H352" s="273" t="s">
        <v>1</v>
      </c>
      <c r="I352" s="275"/>
      <c r="J352" s="272"/>
      <c r="K352" s="272"/>
      <c r="L352" s="276"/>
      <c r="M352" s="277"/>
      <c r="N352" s="278"/>
      <c r="O352" s="278"/>
      <c r="P352" s="278"/>
      <c r="Q352" s="278"/>
      <c r="R352" s="278"/>
      <c r="S352" s="278"/>
      <c r="T352" s="279"/>
      <c r="U352" s="15"/>
      <c r="V352" s="15"/>
      <c r="W352" s="15"/>
      <c r="X352" s="15"/>
      <c r="Y352" s="15"/>
      <c r="Z352" s="15"/>
      <c r="AA352" s="15"/>
      <c r="AB352" s="15"/>
      <c r="AC352" s="15"/>
      <c r="AD352" s="15"/>
      <c r="AE352" s="15"/>
      <c r="AT352" s="280" t="s">
        <v>259</v>
      </c>
      <c r="AU352" s="280" t="s">
        <v>88</v>
      </c>
      <c r="AV352" s="15" t="s">
        <v>14</v>
      </c>
      <c r="AW352" s="15" t="s">
        <v>36</v>
      </c>
      <c r="AX352" s="15" t="s">
        <v>80</v>
      </c>
      <c r="AY352" s="280" t="s">
        <v>241</v>
      </c>
    </row>
    <row r="353" s="13" customFormat="1">
      <c r="A353" s="13"/>
      <c r="B353" s="249"/>
      <c r="C353" s="250"/>
      <c r="D353" s="242" t="s">
        <v>259</v>
      </c>
      <c r="E353" s="251" t="s">
        <v>1</v>
      </c>
      <c r="F353" s="252" t="s">
        <v>1372</v>
      </c>
      <c r="G353" s="250"/>
      <c r="H353" s="253">
        <v>-1.575</v>
      </c>
      <c r="I353" s="254"/>
      <c r="J353" s="250"/>
      <c r="K353" s="250"/>
      <c r="L353" s="255"/>
      <c r="M353" s="256"/>
      <c r="N353" s="257"/>
      <c r="O353" s="257"/>
      <c r="P353" s="257"/>
      <c r="Q353" s="257"/>
      <c r="R353" s="257"/>
      <c r="S353" s="257"/>
      <c r="T353" s="258"/>
      <c r="U353" s="13"/>
      <c r="V353" s="13"/>
      <c r="W353" s="13"/>
      <c r="X353" s="13"/>
      <c r="Y353" s="13"/>
      <c r="Z353" s="13"/>
      <c r="AA353" s="13"/>
      <c r="AB353" s="13"/>
      <c r="AC353" s="13"/>
      <c r="AD353" s="13"/>
      <c r="AE353" s="13"/>
      <c r="AT353" s="259" t="s">
        <v>259</v>
      </c>
      <c r="AU353" s="259" t="s">
        <v>88</v>
      </c>
      <c r="AV353" s="13" t="s">
        <v>88</v>
      </c>
      <c r="AW353" s="13" t="s">
        <v>36</v>
      </c>
      <c r="AX353" s="13" t="s">
        <v>80</v>
      </c>
      <c r="AY353" s="259" t="s">
        <v>241</v>
      </c>
    </row>
    <row r="354" s="13" customFormat="1">
      <c r="A354" s="13"/>
      <c r="B354" s="249"/>
      <c r="C354" s="250"/>
      <c r="D354" s="242" t="s">
        <v>259</v>
      </c>
      <c r="E354" s="251" t="s">
        <v>1</v>
      </c>
      <c r="F354" s="252" t="s">
        <v>1361</v>
      </c>
      <c r="G354" s="250"/>
      <c r="H354" s="253">
        <v>0</v>
      </c>
      <c r="I354" s="254"/>
      <c r="J354" s="250"/>
      <c r="K354" s="250"/>
      <c r="L354" s="255"/>
      <c r="M354" s="256"/>
      <c r="N354" s="257"/>
      <c r="O354" s="257"/>
      <c r="P354" s="257"/>
      <c r="Q354" s="257"/>
      <c r="R354" s="257"/>
      <c r="S354" s="257"/>
      <c r="T354" s="258"/>
      <c r="U354" s="13"/>
      <c r="V354" s="13"/>
      <c r="W354" s="13"/>
      <c r="X354" s="13"/>
      <c r="Y354" s="13"/>
      <c r="Z354" s="13"/>
      <c r="AA354" s="13"/>
      <c r="AB354" s="13"/>
      <c r="AC354" s="13"/>
      <c r="AD354" s="13"/>
      <c r="AE354" s="13"/>
      <c r="AT354" s="259" t="s">
        <v>259</v>
      </c>
      <c r="AU354" s="259" t="s">
        <v>88</v>
      </c>
      <c r="AV354" s="13" t="s">
        <v>88</v>
      </c>
      <c r="AW354" s="13" t="s">
        <v>36</v>
      </c>
      <c r="AX354" s="13" t="s">
        <v>80</v>
      </c>
      <c r="AY354" s="259" t="s">
        <v>241</v>
      </c>
    </row>
    <row r="355" s="13" customFormat="1">
      <c r="A355" s="13"/>
      <c r="B355" s="249"/>
      <c r="C355" s="250"/>
      <c r="D355" s="242" t="s">
        <v>259</v>
      </c>
      <c r="E355" s="251" t="s">
        <v>1</v>
      </c>
      <c r="F355" s="252" t="s">
        <v>1356</v>
      </c>
      <c r="G355" s="250"/>
      <c r="H355" s="253">
        <v>0</v>
      </c>
      <c r="I355" s="254"/>
      <c r="J355" s="250"/>
      <c r="K355" s="250"/>
      <c r="L355" s="255"/>
      <c r="M355" s="256"/>
      <c r="N355" s="257"/>
      <c r="O355" s="257"/>
      <c r="P355" s="257"/>
      <c r="Q355" s="257"/>
      <c r="R355" s="257"/>
      <c r="S355" s="257"/>
      <c r="T355" s="258"/>
      <c r="U355" s="13"/>
      <c r="V355" s="13"/>
      <c r="W355" s="13"/>
      <c r="X355" s="13"/>
      <c r="Y355" s="13"/>
      <c r="Z355" s="13"/>
      <c r="AA355" s="13"/>
      <c r="AB355" s="13"/>
      <c r="AC355" s="13"/>
      <c r="AD355" s="13"/>
      <c r="AE355" s="13"/>
      <c r="AT355" s="259" t="s">
        <v>259</v>
      </c>
      <c r="AU355" s="259" t="s">
        <v>88</v>
      </c>
      <c r="AV355" s="13" t="s">
        <v>88</v>
      </c>
      <c r="AW355" s="13" t="s">
        <v>36</v>
      </c>
      <c r="AX355" s="13" t="s">
        <v>80</v>
      </c>
      <c r="AY355" s="259" t="s">
        <v>241</v>
      </c>
    </row>
    <row r="356" s="13" customFormat="1">
      <c r="A356" s="13"/>
      <c r="B356" s="249"/>
      <c r="C356" s="250"/>
      <c r="D356" s="242" t="s">
        <v>259</v>
      </c>
      <c r="E356" s="251" t="s">
        <v>1</v>
      </c>
      <c r="F356" s="252" t="s">
        <v>1373</v>
      </c>
      <c r="G356" s="250"/>
      <c r="H356" s="253">
        <v>-2.7559999999999998</v>
      </c>
      <c r="I356" s="254"/>
      <c r="J356" s="250"/>
      <c r="K356" s="250"/>
      <c r="L356" s="255"/>
      <c r="M356" s="256"/>
      <c r="N356" s="257"/>
      <c r="O356" s="257"/>
      <c r="P356" s="257"/>
      <c r="Q356" s="257"/>
      <c r="R356" s="257"/>
      <c r="S356" s="257"/>
      <c r="T356" s="258"/>
      <c r="U356" s="13"/>
      <c r="V356" s="13"/>
      <c r="W356" s="13"/>
      <c r="X356" s="13"/>
      <c r="Y356" s="13"/>
      <c r="Z356" s="13"/>
      <c r="AA356" s="13"/>
      <c r="AB356" s="13"/>
      <c r="AC356" s="13"/>
      <c r="AD356" s="13"/>
      <c r="AE356" s="13"/>
      <c r="AT356" s="259" t="s">
        <v>259</v>
      </c>
      <c r="AU356" s="259" t="s">
        <v>88</v>
      </c>
      <c r="AV356" s="13" t="s">
        <v>88</v>
      </c>
      <c r="AW356" s="13" t="s">
        <v>36</v>
      </c>
      <c r="AX356" s="13" t="s">
        <v>80</v>
      </c>
      <c r="AY356" s="259" t="s">
        <v>241</v>
      </c>
    </row>
    <row r="357" s="15" customFormat="1">
      <c r="A357" s="15"/>
      <c r="B357" s="271"/>
      <c r="C357" s="272"/>
      <c r="D357" s="242" t="s">
        <v>259</v>
      </c>
      <c r="E357" s="273" t="s">
        <v>1</v>
      </c>
      <c r="F357" s="274" t="s">
        <v>1374</v>
      </c>
      <c r="G357" s="272"/>
      <c r="H357" s="273" t="s">
        <v>1</v>
      </c>
      <c r="I357" s="275"/>
      <c r="J357" s="272"/>
      <c r="K357" s="272"/>
      <c r="L357" s="276"/>
      <c r="M357" s="277"/>
      <c r="N357" s="278"/>
      <c r="O357" s="278"/>
      <c r="P357" s="278"/>
      <c r="Q357" s="278"/>
      <c r="R357" s="278"/>
      <c r="S357" s="278"/>
      <c r="T357" s="279"/>
      <c r="U357" s="15"/>
      <c r="V357" s="15"/>
      <c r="W357" s="15"/>
      <c r="X357" s="15"/>
      <c r="Y357" s="15"/>
      <c r="Z357" s="15"/>
      <c r="AA357" s="15"/>
      <c r="AB357" s="15"/>
      <c r="AC357" s="15"/>
      <c r="AD357" s="15"/>
      <c r="AE357" s="15"/>
      <c r="AT357" s="280" t="s">
        <v>259</v>
      </c>
      <c r="AU357" s="280" t="s">
        <v>88</v>
      </c>
      <c r="AV357" s="15" t="s">
        <v>14</v>
      </c>
      <c r="AW357" s="15" t="s">
        <v>36</v>
      </c>
      <c r="AX357" s="15" t="s">
        <v>80</v>
      </c>
      <c r="AY357" s="280" t="s">
        <v>241</v>
      </c>
    </row>
    <row r="358" s="13" customFormat="1">
      <c r="A358" s="13"/>
      <c r="B358" s="249"/>
      <c r="C358" s="250"/>
      <c r="D358" s="242" t="s">
        <v>259</v>
      </c>
      <c r="E358" s="251" t="s">
        <v>1</v>
      </c>
      <c r="F358" s="252" t="s">
        <v>1375</v>
      </c>
      <c r="G358" s="250"/>
      <c r="H358" s="253">
        <v>-4.2300000000000004</v>
      </c>
      <c r="I358" s="254"/>
      <c r="J358" s="250"/>
      <c r="K358" s="250"/>
      <c r="L358" s="255"/>
      <c r="M358" s="256"/>
      <c r="N358" s="257"/>
      <c r="O358" s="257"/>
      <c r="P358" s="257"/>
      <c r="Q358" s="257"/>
      <c r="R358" s="257"/>
      <c r="S358" s="257"/>
      <c r="T358" s="258"/>
      <c r="U358" s="13"/>
      <c r="V358" s="13"/>
      <c r="W358" s="13"/>
      <c r="X358" s="13"/>
      <c r="Y358" s="13"/>
      <c r="Z358" s="13"/>
      <c r="AA358" s="13"/>
      <c r="AB358" s="13"/>
      <c r="AC358" s="13"/>
      <c r="AD358" s="13"/>
      <c r="AE358" s="13"/>
      <c r="AT358" s="259" t="s">
        <v>259</v>
      </c>
      <c r="AU358" s="259" t="s">
        <v>88</v>
      </c>
      <c r="AV358" s="13" t="s">
        <v>88</v>
      </c>
      <c r="AW358" s="13" t="s">
        <v>36</v>
      </c>
      <c r="AX358" s="13" t="s">
        <v>80</v>
      </c>
      <c r="AY358" s="259" t="s">
        <v>241</v>
      </c>
    </row>
    <row r="359" s="13" customFormat="1">
      <c r="A359" s="13"/>
      <c r="B359" s="249"/>
      <c r="C359" s="250"/>
      <c r="D359" s="242" t="s">
        <v>259</v>
      </c>
      <c r="E359" s="251" t="s">
        <v>1</v>
      </c>
      <c r="F359" s="252" t="s">
        <v>1376</v>
      </c>
      <c r="G359" s="250"/>
      <c r="H359" s="253">
        <v>-10.667999999999999</v>
      </c>
      <c r="I359" s="254"/>
      <c r="J359" s="250"/>
      <c r="K359" s="250"/>
      <c r="L359" s="255"/>
      <c r="M359" s="256"/>
      <c r="N359" s="257"/>
      <c r="O359" s="257"/>
      <c r="P359" s="257"/>
      <c r="Q359" s="257"/>
      <c r="R359" s="257"/>
      <c r="S359" s="257"/>
      <c r="T359" s="258"/>
      <c r="U359" s="13"/>
      <c r="V359" s="13"/>
      <c r="W359" s="13"/>
      <c r="X359" s="13"/>
      <c r="Y359" s="13"/>
      <c r="Z359" s="13"/>
      <c r="AA359" s="13"/>
      <c r="AB359" s="13"/>
      <c r="AC359" s="13"/>
      <c r="AD359" s="13"/>
      <c r="AE359" s="13"/>
      <c r="AT359" s="259" t="s">
        <v>259</v>
      </c>
      <c r="AU359" s="259" t="s">
        <v>88</v>
      </c>
      <c r="AV359" s="13" t="s">
        <v>88</v>
      </c>
      <c r="AW359" s="13" t="s">
        <v>36</v>
      </c>
      <c r="AX359" s="13" t="s">
        <v>80</v>
      </c>
      <c r="AY359" s="259" t="s">
        <v>241</v>
      </c>
    </row>
    <row r="360" s="13" customFormat="1">
      <c r="A360" s="13"/>
      <c r="B360" s="249"/>
      <c r="C360" s="250"/>
      <c r="D360" s="242" t="s">
        <v>259</v>
      </c>
      <c r="E360" s="251" t="s">
        <v>1</v>
      </c>
      <c r="F360" s="252" t="s">
        <v>1356</v>
      </c>
      <c r="G360" s="250"/>
      <c r="H360" s="253">
        <v>0</v>
      </c>
      <c r="I360" s="254"/>
      <c r="J360" s="250"/>
      <c r="K360" s="250"/>
      <c r="L360" s="255"/>
      <c r="M360" s="256"/>
      <c r="N360" s="257"/>
      <c r="O360" s="257"/>
      <c r="P360" s="257"/>
      <c r="Q360" s="257"/>
      <c r="R360" s="257"/>
      <c r="S360" s="257"/>
      <c r="T360" s="258"/>
      <c r="U360" s="13"/>
      <c r="V360" s="13"/>
      <c r="W360" s="13"/>
      <c r="X360" s="13"/>
      <c r="Y360" s="13"/>
      <c r="Z360" s="13"/>
      <c r="AA360" s="13"/>
      <c r="AB360" s="13"/>
      <c r="AC360" s="13"/>
      <c r="AD360" s="13"/>
      <c r="AE360" s="13"/>
      <c r="AT360" s="259" t="s">
        <v>259</v>
      </c>
      <c r="AU360" s="259" t="s">
        <v>88</v>
      </c>
      <c r="AV360" s="13" t="s">
        <v>88</v>
      </c>
      <c r="AW360" s="13" t="s">
        <v>36</v>
      </c>
      <c r="AX360" s="13" t="s">
        <v>80</v>
      </c>
      <c r="AY360" s="259" t="s">
        <v>241</v>
      </c>
    </row>
    <row r="361" s="13" customFormat="1">
      <c r="A361" s="13"/>
      <c r="B361" s="249"/>
      <c r="C361" s="250"/>
      <c r="D361" s="242" t="s">
        <v>259</v>
      </c>
      <c r="E361" s="251" t="s">
        <v>1</v>
      </c>
      <c r="F361" s="252" t="s">
        <v>1377</v>
      </c>
      <c r="G361" s="250"/>
      <c r="H361" s="253">
        <v>-43.399999999999999</v>
      </c>
      <c r="I361" s="254"/>
      <c r="J361" s="250"/>
      <c r="K361" s="250"/>
      <c r="L361" s="255"/>
      <c r="M361" s="256"/>
      <c r="N361" s="257"/>
      <c r="O361" s="257"/>
      <c r="P361" s="257"/>
      <c r="Q361" s="257"/>
      <c r="R361" s="257"/>
      <c r="S361" s="257"/>
      <c r="T361" s="258"/>
      <c r="U361" s="13"/>
      <c r="V361" s="13"/>
      <c r="W361" s="13"/>
      <c r="X361" s="13"/>
      <c r="Y361" s="13"/>
      <c r="Z361" s="13"/>
      <c r="AA361" s="13"/>
      <c r="AB361" s="13"/>
      <c r="AC361" s="13"/>
      <c r="AD361" s="13"/>
      <c r="AE361" s="13"/>
      <c r="AT361" s="259" t="s">
        <v>259</v>
      </c>
      <c r="AU361" s="259" t="s">
        <v>88</v>
      </c>
      <c r="AV361" s="13" t="s">
        <v>88</v>
      </c>
      <c r="AW361" s="13" t="s">
        <v>36</v>
      </c>
      <c r="AX361" s="13" t="s">
        <v>80</v>
      </c>
      <c r="AY361" s="259" t="s">
        <v>241</v>
      </c>
    </row>
    <row r="362" s="15" customFormat="1">
      <c r="A362" s="15"/>
      <c r="B362" s="271"/>
      <c r="C362" s="272"/>
      <c r="D362" s="242" t="s">
        <v>259</v>
      </c>
      <c r="E362" s="273" t="s">
        <v>1</v>
      </c>
      <c r="F362" s="274" t="s">
        <v>1378</v>
      </c>
      <c r="G362" s="272"/>
      <c r="H362" s="273" t="s">
        <v>1</v>
      </c>
      <c r="I362" s="275"/>
      <c r="J362" s="272"/>
      <c r="K362" s="272"/>
      <c r="L362" s="276"/>
      <c r="M362" s="277"/>
      <c r="N362" s="278"/>
      <c r="O362" s="278"/>
      <c r="P362" s="278"/>
      <c r="Q362" s="278"/>
      <c r="R362" s="278"/>
      <c r="S362" s="278"/>
      <c r="T362" s="279"/>
      <c r="U362" s="15"/>
      <c r="V362" s="15"/>
      <c r="W362" s="15"/>
      <c r="X362" s="15"/>
      <c r="Y362" s="15"/>
      <c r="Z362" s="15"/>
      <c r="AA362" s="15"/>
      <c r="AB362" s="15"/>
      <c r="AC362" s="15"/>
      <c r="AD362" s="15"/>
      <c r="AE362" s="15"/>
      <c r="AT362" s="280" t="s">
        <v>259</v>
      </c>
      <c r="AU362" s="280" t="s">
        <v>88</v>
      </c>
      <c r="AV362" s="15" t="s">
        <v>14</v>
      </c>
      <c r="AW362" s="15" t="s">
        <v>36</v>
      </c>
      <c r="AX362" s="15" t="s">
        <v>80</v>
      </c>
      <c r="AY362" s="280" t="s">
        <v>241</v>
      </c>
    </row>
    <row r="363" s="14" customFormat="1">
      <c r="A363" s="14"/>
      <c r="B363" s="260"/>
      <c r="C363" s="261"/>
      <c r="D363" s="242" t="s">
        <v>259</v>
      </c>
      <c r="E363" s="262" t="s">
        <v>422</v>
      </c>
      <c r="F363" s="263" t="s">
        <v>261</v>
      </c>
      <c r="G363" s="261"/>
      <c r="H363" s="264">
        <v>2531.8419999999996</v>
      </c>
      <c r="I363" s="265"/>
      <c r="J363" s="261"/>
      <c r="K363" s="261"/>
      <c r="L363" s="266"/>
      <c r="M363" s="267"/>
      <c r="N363" s="268"/>
      <c r="O363" s="268"/>
      <c r="P363" s="268"/>
      <c r="Q363" s="268"/>
      <c r="R363" s="268"/>
      <c r="S363" s="268"/>
      <c r="T363" s="269"/>
      <c r="U363" s="14"/>
      <c r="V363" s="14"/>
      <c r="W363" s="14"/>
      <c r="X363" s="14"/>
      <c r="Y363" s="14"/>
      <c r="Z363" s="14"/>
      <c r="AA363" s="14"/>
      <c r="AB363" s="14"/>
      <c r="AC363" s="14"/>
      <c r="AD363" s="14"/>
      <c r="AE363" s="14"/>
      <c r="AT363" s="270" t="s">
        <v>259</v>
      </c>
      <c r="AU363" s="270" t="s">
        <v>88</v>
      </c>
      <c r="AV363" s="14" t="s">
        <v>175</v>
      </c>
      <c r="AW363" s="14" t="s">
        <v>36</v>
      </c>
      <c r="AX363" s="14" t="s">
        <v>80</v>
      </c>
      <c r="AY363" s="270" t="s">
        <v>241</v>
      </c>
    </row>
    <row r="364" s="13" customFormat="1">
      <c r="A364" s="13"/>
      <c r="B364" s="249"/>
      <c r="C364" s="250"/>
      <c r="D364" s="242" t="s">
        <v>259</v>
      </c>
      <c r="E364" s="251" t="s">
        <v>428</v>
      </c>
      <c r="F364" s="252" t="s">
        <v>655</v>
      </c>
      <c r="G364" s="250"/>
      <c r="H364" s="253">
        <v>860.82600000000002</v>
      </c>
      <c r="I364" s="254"/>
      <c r="J364" s="250"/>
      <c r="K364" s="250"/>
      <c r="L364" s="255"/>
      <c r="M364" s="256"/>
      <c r="N364" s="257"/>
      <c r="O364" s="257"/>
      <c r="P364" s="257"/>
      <c r="Q364" s="257"/>
      <c r="R364" s="257"/>
      <c r="S364" s="257"/>
      <c r="T364" s="258"/>
      <c r="U364" s="13"/>
      <c r="V364" s="13"/>
      <c r="W364" s="13"/>
      <c r="X364" s="13"/>
      <c r="Y364" s="13"/>
      <c r="Z364" s="13"/>
      <c r="AA364" s="13"/>
      <c r="AB364" s="13"/>
      <c r="AC364" s="13"/>
      <c r="AD364" s="13"/>
      <c r="AE364" s="13"/>
      <c r="AT364" s="259" t="s">
        <v>259</v>
      </c>
      <c r="AU364" s="259" t="s">
        <v>88</v>
      </c>
      <c r="AV364" s="13" t="s">
        <v>88</v>
      </c>
      <c r="AW364" s="13" t="s">
        <v>36</v>
      </c>
      <c r="AX364" s="13" t="s">
        <v>80</v>
      </c>
      <c r="AY364" s="259" t="s">
        <v>241</v>
      </c>
    </row>
    <row r="365" s="13" customFormat="1">
      <c r="A365" s="13"/>
      <c r="B365" s="249"/>
      <c r="C365" s="250"/>
      <c r="D365" s="242" t="s">
        <v>259</v>
      </c>
      <c r="E365" s="251" t="s">
        <v>425</v>
      </c>
      <c r="F365" s="252" t="s">
        <v>656</v>
      </c>
      <c r="G365" s="250"/>
      <c r="H365" s="253">
        <v>151.911</v>
      </c>
      <c r="I365" s="254"/>
      <c r="J365" s="250"/>
      <c r="K365" s="250"/>
      <c r="L365" s="255"/>
      <c r="M365" s="256"/>
      <c r="N365" s="257"/>
      <c r="O365" s="257"/>
      <c r="P365" s="257"/>
      <c r="Q365" s="257"/>
      <c r="R365" s="257"/>
      <c r="S365" s="257"/>
      <c r="T365" s="258"/>
      <c r="U365" s="13"/>
      <c r="V365" s="13"/>
      <c r="W365" s="13"/>
      <c r="X365" s="13"/>
      <c r="Y365" s="13"/>
      <c r="Z365" s="13"/>
      <c r="AA365" s="13"/>
      <c r="AB365" s="13"/>
      <c r="AC365" s="13"/>
      <c r="AD365" s="13"/>
      <c r="AE365" s="13"/>
      <c r="AT365" s="259" t="s">
        <v>259</v>
      </c>
      <c r="AU365" s="259" t="s">
        <v>88</v>
      </c>
      <c r="AV365" s="13" t="s">
        <v>88</v>
      </c>
      <c r="AW365" s="13" t="s">
        <v>36</v>
      </c>
      <c r="AX365" s="13" t="s">
        <v>80</v>
      </c>
      <c r="AY365" s="259" t="s">
        <v>241</v>
      </c>
    </row>
    <row r="366" s="13" customFormat="1">
      <c r="A366" s="13"/>
      <c r="B366" s="249"/>
      <c r="C366" s="250"/>
      <c r="D366" s="242" t="s">
        <v>259</v>
      </c>
      <c r="E366" s="251" t="s">
        <v>434</v>
      </c>
      <c r="F366" s="252" t="s">
        <v>657</v>
      </c>
      <c r="G366" s="250"/>
      <c r="H366" s="253">
        <v>1291.239</v>
      </c>
      <c r="I366" s="254"/>
      <c r="J366" s="250"/>
      <c r="K366" s="250"/>
      <c r="L366" s="255"/>
      <c r="M366" s="256"/>
      <c r="N366" s="257"/>
      <c r="O366" s="257"/>
      <c r="P366" s="257"/>
      <c r="Q366" s="257"/>
      <c r="R366" s="257"/>
      <c r="S366" s="257"/>
      <c r="T366" s="258"/>
      <c r="U366" s="13"/>
      <c r="V366" s="13"/>
      <c r="W366" s="13"/>
      <c r="X366" s="13"/>
      <c r="Y366" s="13"/>
      <c r="Z366" s="13"/>
      <c r="AA366" s="13"/>
      <c r="AB366" s="13"/>
      <c r="AC366" s="13"/>
      <c r="AD366" s="13"/>
      <c r="AE366" s="13"/>
      <c r="AT366" s="259" t="s">
        <v>259</v>
      </c>
      <c r="AU366" s="259" t="s">
        <v>88</v>
      </c>
      <c r="AV366" s="13" t="s">
        <v>88</v>
      </c>
      <c r="AW366" s="13" t="s">
        <v>36</v>
      </c>
      <c r="AX366" s="13" t="s">
        <v>80</v>
      </c>
      <c r="AY366" s="259" t="s">
        <v>241</v>
      </c>
    </row>
    <row r="367" s="13" customFormat="1">
      <c r="A367" s="13"/>
      <c r="B367" s="249"/>
      <c r="C367" s="250"/>
      <c r="D367" s="242" t="s">
        <v>259</v>
      </c>
      <c r="E367" s="251" t="s">
        <v>431</v>
      </c>
      <c r="F367" s="252" t="s">
        <v>658</v>
      </c>
      <c r="G367" s="250"/>
      <c r="H367" s="253">
        <v>227.86600000000001</v>
      </c>
      <c r="I367" s="254"/>
      <c r="J367" s="250"/>
      <c r="K367" s="250"/>
      <c r="L367" s="255"/>
      <c r="M367" s="256"/>
      <c r="N367" s="257"/>
      <c r="O367" s="257"/>
      <c r="P367" s="257"/>
      <c r="Q367" s="257"/>
      <c r="R367" s="257"/>
      <c r="S367" s="257"/>
      <c r="T367" s="258"/>
      <c r="U367" s="13"/>
      <c r="V367" s="13"/>
      <c r="W367" s="13"/>
      <c r="X367" s="13"/>
      <c r="Y367" s="13"/>
      <c r="Z367" s="13"/>
      <c r="AA367" s="13"/>
      <c r="AB367" s="13"/>
      <c r="AC367" s="13"/>
      <c r="AD367" s="13"/>
      <c r="AE367" s="13"/>
      <c r="AT367" s="259" t="s">
        <v>259</v>
      </c>
      <c r="AU367" s="259" t="s">
        <v>88</v>
      </c>
      <c r="AV367" s="13" t="s">
        <v>88</v>
      </c>
      <c r="AW367" s="13" t="s">
        <v>36</v>
      </c>
      <c r="AX367" s="13" t="s">
        <v>80</v>
      </c>
      <c r="AY367" s="259" t="s">
        <v>241</v>
      </c>
    </row>
    <row r="368" s="14" customFormat="1">
      <c r="A368" s="14"/>
      <c r="B368" s="260"/>
      <c r="C368" s="261"/>
      <c r="D368" s="242" t="s">
        <v>259</v>
      </c>
      <c r="E368" s="262" t="s">
        <v>1</v>
      </c>
      <c r="F368" s="263" t="s">
        <v>261</v>
      </c>
      <c r="G368" s="261"/>
      <c r="H368" s="264">
        <v>2531.8420000000001</v>
      </c>
      <c r="I368" s="265"/>
      <c r="J368" s="261"/>
      <c r="K368" s="261"/>
      <c r="L368" s="266"/>
      <c r="M368" s="267"/>
      <c r="N368" s="268"/>
      <c r="O368" s="268"/>
      <c r="P368" s="268"/>
      <c r="Q368" s="268"/>
      <c r="R368" s="268"/>
      <c r="S368" s="268"/>
      <c r="T368" s="269"/>
      <c r="U368" s="14"/>
      <c r="V368" s="14"/>
      <c r="W368" s="14"/>
      <c r="X368" s="14"/>
      <c r="Y368" s="14"/>
      <c r="Z368" s="14"/>
      <c r="AA368" s="14"/>
      <c r="AB368" s="14"/>
      <c r="AC368" s="14"/>
      <c r="AD368" s="14"/>
      <c r="AE368" s="14"/>
      <c r="AT368" s="270" t="s">
        <v>259</v>
      </c>
      <c r="AU368" s="270" t="s">
        <v>88</v>
      </c>
      <c r="AV368" s="14" t="s">
        <v>175</v>
      </c>
      <c r="AW368" s="14" t="s">
        <v>36</v>
      </c>
      <c r="AX368" s="14" t="s">
        <v>80</v>
      </c>
      <c r="AY368" s="270" t="s">
        <v>241</v>
      </c>
    </row>
    <row r="369" s="15" customFormat="1">
      <c r="A369" s="15"/>
      <c r="B369" s="271"/>
      <c r="C369" s="272"/>
      <c r="D369" s="242" t="s">
        <v>259</v>
      </c>
      <c r="E369" s="273" t="s">
        <v>1</v>
      </c>
      <c r="F369" s="274" t="s">
        <v>1379</v>
      </c>
      <c r="G369" s="272"/>
      <c r="H369" s="273" t="s">
        <v>1</v>
      </c>
      <c r="I369" s="275"/>
      <c r="J369" s="272"/>
      <c r="K369" s="272"/>
      <c r="L369" s="276"/>
      <c r="M369" s="277"/>
      <c r="N369" s="278"/>
      <c r="O369" s="278"/>
      <c r="P369" s="278"/>
      <c r="Q369" s="278"/>
      <c r="R369" s="278"/>
      <c r="S369" s="278"/>
      <c r="T369" s="279"/>
      <c r="U369" s="15"/>
      <c r="V369" s="15"/>
      <c r="W369" s="15"/>
      <c r="X369" s="15"/>
      <c r="Y369" s="15"/>
      <c r="Z369" s="15"/>
      <c r="AA369" s="15"/>
      <c r="AB369" s="15"/>
      <c r="AC369" s="15"/>
      <c r="AD369" s="15"/>
      <c r="AE369" s="15"/>
      <c r="AT369" s="280" t="s">
        <v>259</v>
      </c>
      <c r="AU369" s="280" t="s">
        <v>88</v>
      </c>
      <c r="AV369" s="15" t="s">
        <v>14</v>
      </c>
      <c r="AW369" s="15" t="s">
        <v>36</v>
      </c>
      <c r="AX369" s="15" t="s">
        <v>80</v>
      </c>
      <c r="AY369" s="280" t="s">
        <v>241</v>
      </c>
    </row>
    <row r="370" s="13" customFormat="1">
      <c r="A370" s="13"/>
      <c r="B370" s="249"/>
      <c r="C370" s="250"/>
      <c r="D370" s="242" t="s">
        <v>259</v>
      </c>
      <c r="E370" s="251" t="s">
        <v>1</v>
      </c>
      <c r="F370" s="252" t="s">
        <v>1380</v>
      </c>
      <c r="G370" s="250"/>
      <c r="H370" s="253">
        <v>113.88</v>
      </c>
      <c r="I370" s="254"/>
      <c r="J370" s="250"/>
      <c r="K370" s="250"/>
      <c r="L370" s="255"/>
      <c r="M370" s="256"/>
      <c r="N370" s="257"/>
      <c r="O370" s="257"/>
      <c r="P370" s="257"/>
      <c r="Q370" s="257"/>
      <c r="R370" s="257"/>
      <c r="S370" s="257"/>
      <c r="T370" s="258"/>
      <c r="U370" s="13"/>
      <c r="V370" s="13"/>
      <c r="W370" s="13"/>
      <c r="X370" s="13"/>
      <c r="Y370" s="13"/>
      <c r="Z370" s="13"/>
      <c r="AA370" s="13"/>
      <c r="AB370" s="13"/>
      <c r="AC370" s="13"/>
      <c r="AD370" s="13"/>
      <c r="AE370" s="13"/>
      <c r="AT370" s="259" t="s">
        <v>259</v>
      </c>
      <c r="AU370" s="259" t="s">
        <v>88</v>
      </c>
      <c r="AV370" s="13" t="s">
        <v>88</v>
      </c>
      <c r="AW370" s="13" t="s">
        <v>36</v>
      </c>
      <c r="AX370" s="13" t="s">
        <v>80</v>
      </c>
      <c r="AY370" s="259" t="s">
        <v>241</v>
      </c>
    </row>
    <row r="371" s="14" customFormat="1">
      <c r="A371" s="14"/>
      <c r="B371" s="260"/>
      <c r="C371" s="261"/>
      <c r="D371" s="242" t="s">
        <v>259</v>
      </c>
      <c r="E371" s="262" t="s">
        <v>1188</v>
      </c>
      <c r="F371" s="263" t="s">
        <v>261</v>
      </c>
      <c r="G371" s="261"/>
      <c r="H371" s="264">
        <v>113.88</v>
      </c>
      <c r="I371" s="265"/>
      <c r="J371" s="261"/>
      <c r="K371" s="261"/>
      <c r="L371" s="266"/>
      <c r="M371" s="267"/>
      <c r="N371" s="268"/>
      <c r="O371" s="268"/>
      <c r="P371" s="268"/>
      <c r="Q371" s="268"/>
      <c r="R371" s="268"/>
      <c r="S371" s="268"/>
      <c r="T371" s="269"/>
      <c r="U371" s="14"/>
      <c r="V371" s="14"/>
      <c r="W371" s="14"/>
      <c r="X371" s="14"/>
      <c r="Y371" s="14"/>
      <c r="Z371" s="14"/>
      <c r="AA371" s="14"/>
      <c r="AB371" s="14"/>
      <c r="AC371" s="14"/>
      <c r="AD371" s="14"/>
      <c r="AE371" s="14"/>
      <c r="AT371" s="270" t="s">
        <v>259</v>
      </c>
      <c r="AU371" s="270" t="s">
        <v>88</v>
      </c>
      <c r="AV371" s="14" t="s">
        <v>175</v>
      </c>
      <c r="AW371" s="14" t="s">
        <v>36</v>
      </c>
      <c r="AX371" s="14" t="s">
        <v>80</v>
      </c>
      <c r="AY371" s="270" t="s">
        <v>241</v>
      </c>
    </row>
    <row r="372" s="13" customFormat="1">
      <c r="A372" s="13"/>
      <c r="B372" s="249"/>
      <c r="C372" s="250"/>
      <c r="D372" s="242" t="s">
        <v>259</v>
      </c>
      <c r="E372" s="251" t="s">
        <v>1194</v>
      </c>
      <c r="F372" s="252" t="s">
        <v>1381</v>
      </c>
      <c r="G372" s="250"/>
      <c r="H372" s="253">
        <v>38.719000000000001</v>
      </c>
      <c r="I372" s="254"/>
      <c r="J372" s="250"/>
      <c r="K372" s="250"/>
      <c r="L372" s="255"/>
      <c r="M372" s="256"/>
      <c r="N372" s="257"/>
      <c r="O372" s="257"/>
      <c r="P372" s="257"/>
      <c r="Q372" s="257"/>
      <c r="R372" s="257"/>
      <c r="S372" s="257"/>
      <c r="T372" s="258"/>
      <c r="U372" s="13"/>
      <c r="V372" s="13"/>
      <c r="W372" s="13"/>
      <c r="X372" s="13"/>
      <c r="Y372" s="13"/>
      <c r="Z372" s="13"/>
      <c r="AA372" s="13"/>
      <c r="AB372" s="13"/>
      <c r="AC372" s="13"/>
      <c r="AD372" s="13"/>
      <c r="AE372" s="13"/>
      <c r="AT372" s="259" t="s">
        <v>259</v>
      </c>
      <c r="AU372" s="259" t="s">
        <v>88</v>
      </c>
      <c r="AV372" s="13" t="s">
        <v>88</v>
      </c>
      <c r="AW372" s="13" t="s">
        <v>36</v>
      </c>
      <c r="AX372" s="13" t="s">
        <v>80</v>
      </c>
      <c r="AY372" s="259" t="s">
        <v>241</v>
      </c>
    </row>
    <row r="373" s="13" customFormat="1">
      <c r="A373" s="13"/>
      <c r="B373" s="249"/>
      <c r="C373" s="250"/>
      <c r="D373" s="242" t="s">
        <v>259</v>
      </c>
      <c r="E373" s="251" t="s">
        <v>1191</v>
      </c>
      <c r="F373" s="252" t="s">
        <v>1382</v>
      </c>
      <c r="G373" s="250"/>
      <c r="H373" s="253">
        <v>6.8330000000000002</v>
      </c>
      <c r="I373" s="254"/>
      <c r="J373" s="250"/>
      <c r="K373" s="250"/>
      <c r="L373" s="255"/>
      <c r="M373" s="256"/>
      <c r="N373" s="257"/>
      <c r="O373" s="257"/>
      <c r="P373" s="257"/>
      <c r="Q373" s="257"/>
      <c r="R373" s="257"/>
      <c r="S373" s="257"/>
      <c r="T373" s="258"/>
      <c r="U373" s="13"/>
      <c r="V373" s="13"/>
      <c r="W373" s="13"/>
      <c r="X373" s="13"/>
      <c r="Y373" s="13"/>
      <c r="Z373" s="13"/>
      <c r="AA373" s="13"/>
      <c r="AB373" s="13"/>
      <c r="AC373" s="13"/>
      <c r="AD373" s="13"/>
      <c r="AE373" s="13"/>
      <c r="AT373" s="259" t="s">
        <v>259</v>
      </c>
      <c r="AU373" s="259" t="s">
        <v>88</v>
      </c>
      <c r="AV373" s="13" t="s">
        <v>88</v>
      </c>
      <c r="AW373" s="13" t="s">
        <v>36</v>
      </c>
      <c r="AX373" s="13" t="s">
        <v>80</v>
      </c>
      <c r="AY373" s="259" t="s">
        <v>241</v>
      </c>
    </row>
    <row r="374" s="13" customFormat="1">
      <c r="A374" s="13"/>
      <c r="B374" s="249"/>
      <c r="C374" s="250"/>
      <c r="D374" s="242" t="s">
        <v>259</v>
      </c>
      <c r="E374" s="251" t="s">
        <v>1200</v>
      </c>
      <c r="F374" s="252" t="s">
        <v>1383</v>
      </c>
      <c r="G374" s="250"/>
      <c r="H374" s="253">
        <v>58.079000000000001</v>
      </c>
      <c r="I374" s="254"/>
      <c r="J374" s="250"/>
      <c r="K374" s="250"/>
      <c r="L374" s="255"/>
      <c r="M374" s="256"/>
      <c r="N374" s="257"/>
      <c r="O374" s="257"/>
      <c r="P374" s="257"/>
      <c r="Q374" s="257"/>
      <c r="R374" s="257"/>
      <c r="S374" s="257"/>
      <c r="T374" s="258"/>
      <c r="U374" s="13"/>
      <c r="V374" s="13"/>
      <c r="W374" s="13"/>
      <c r="X374" s="13"/>
      <c r="Y374" s="13"/>
      <c r="Z374" s="13"/>
      <c r="AA374" s="13"/>
      <c r="AB374" s="13"/>
      <c r="AC374" s="13"/>
      <c r="AD374" s="13"/>
      <c r="AE374" s="13"/>
      <c r="AT374" s="259" t="s">
        <v>259</v>
      </c>
      <c r="AU374" s="259" t="s">
        <v>88</v>
      </c>
      <c r="AV374" s="13" t="s">
        <v>88</v>
      </c>
      <c r="AW374" s="13" t="s">
        <v>36</v>
      </c>
      <c r="AX374" s="13" t="s">
        <v>80</v>
      </c>
      <c r="AY374" s="259" t="s">
        <v>241</v>
      </c>
    </row>
    <row r="375" s="13" customFormat="1">
      <c r="A375" s="13"/>
      <c r="B375" s="249"/>
      <c r="C375" s="250"/>
      <c r="D375" s="242" t="s">
        <v>259</v>
      </c>
      <c r="E375" s="251" t="s">
        <v>1197</v>
      </c>
      <c r="F375" s="252" t="s">
        <v>1384</v>
      </c>
      <c r="G375" s="250"/>
      <c r="H375" s="253">
        <v>10.249000000000001</v>
      </c>
      <c r="I375" s="254"/>
      <c r="J375" s="250"/>
      <c r="K375" s="250"/>
      <c r="L375" s="255"/>
      <c r="M375" s="256"/>
      <c r="N375" s="257"/>
      <c r="O375" s="257"/>
      <c r="P375" s="257"/>
      <c r="Q375" s="257"/>
      <c r="R375" s="257"/>
      <c r="S375" s="257"/>
      <c r="T375" s="258"/>
      <c r="U375" s="13"/>
      <c r="V375" s="13"/>
      <c r="W375" s="13"/>
      <c r="X375" s="13"/>
      <c r="Y375" s="13"/>
      <c r="Z375" s="13"/>
      <c r="AA375" s="13"/>
      <c r="AB375" s="13"/>
      <c r="AC375" s="13"/>
      <c r="AD375" s="13"/>
      <c r="AE375" s="13"/>
      <c r="AT375" s="259" t="s">
        <v>259</v>
      </c>
      <c r="AU375" s="259" t="s">
        <v>88</v>
      </c>
      <c r="AV375" s="13" t="s">
        <v>88</v>
      </c>
      <c r="AW375" s="13" t="s">
        <v>36</v>
      </c>
      <c r="AX375" s="13" t="s">
        <v>80</v>
      </c>
      <c r="AY375" s="259" t="s">
        <v>241</v>
      </c>
    </row>
    <row r="376" s="14" customFormat="1">
      <c r="A376" s="14"/>
      <c r="B376" s="260"/>
      <c r="C376" s="261"/>
      <c r="D376" s="242" t="s">
        <v>259</v>
      </c>
      <c r="E376" s="262" t="s">
        <v>1</v>
      </c>
      <c r="F376" s="263" t="s">
        <v>261</v>
      </c>
      <c r="G376" s="261"/>
      <c r="H376" s="264">
        <v>113.88</v>
      </c>
      <c r="I376" s="265"/>
      <c r="J376" s="261"/>
      <c r="K376" s="261"/>
      <c r="L376" s="266"/>
      <c r="M376" s="267"/>
      <c r="N376" s="268"/>
      <c r="O376" s="268"/>
      <c r="P376" s="268"/>
      <c r="Q376" s="268"/>
      <c r="R376" s="268"/>
      <c r="S376" s="268"/>
      <c r="T376" s="269"/>
      <c r="U376" s="14"/>
      <c r="V376" s="14"/>
      <c r="W376" s="14"/>
      <c r="X376" s="14"/>
      <c r="Y376" s="14"/>
      <c r="Z376" s="14"/>
      <c r="AA376" s="14"/>
      <c r="AB376" s="14"/>
      <c r="AC376" s="14"/>
      <c r="AD376" s="14"/>
      <c r="AE376" s="14"/>
      <c r="AT376" s="270" t="s">
        <v>259</v>
      </c>
      <c r="AU376" s="270" t="s">
        <v>88</v>
      </c>
      <c r="AV376" s="14" t="s">
        <v>175</v>
      </c>
      <c r="AW376" s="14" t="s">
        <v>36</v>
      </c>
      <c r="AX376" s="14" t="s">
        <v>80</v>
      </c>
      <c r="AY376" s="270" t="s">
        <v>241</v>
      </c>
    </row>
    <row r="377" s="13" customFormat="1">
      <c r="A377" s="13"/>
      <c r="B377" s="249"/>
      <c r="C377" s="250"/>
      <c r="D377" s="242" t="s">
        <v>259</v>
      </c>
      <c r="E377" s="251" t="s">
        <v>1</v>
      </c>
      <c r="F377" s="252" t="s">
        <v>1385</v>
      </c>
      <c r="G377" s="250"/>
      <c r="H377" s="253">
        <v>562.21600000000001</v>
      </c>
      <c r="I377" s="254"/>
      <c r="J377" s="250"/>
      <c r="K377" s="250"/>
      <c r="L377" s="255"/>
      <c r="M377" s="256"/>
      <c r="N377" s="257"/>
      <c r="O377" s="257"/>
      <c r="P377" s="257"/>
      <c r="Q377" s="257"/>
      <c r="R377" s="257"/>
      <c r="S377" s="257"/>
      <c r="T377" s="258"/>
      <c r="U377" s="13"/>
      <c r="V377" s="13"/>
      <c r="W377" s="13"/>
      <c r="X377" s="13"/>
      <c r="Y377" s="13"/>
      <c r="Z377" s="13"/>
      <c r="AA377" s="13"/>
      <c r="AB377" s="13"/>
      <c r="AC377" s="13"/>
      <c r="AD377" s="13"/>
      <c r="AE377" s="13"/>
      <c r="AT377" s="259" t="s">
        <v>259</v>
      </c>
      <c r="AU377" s="259" t="s">
        <v>88</v>
      </c>
      <c r="AV377" s="13" t="s">
        <v>88</v>
      </c>
      <c r="AW377" s="13" t="s">
        <v>36</v>
      </c>
      <c r="AX377" s="13" t="s">
        <v>80</v>
      </c>
      <c r="AY377" s="259" t="s">
        <v>241</v>
      </c>
    </row>
    <row r="378" s="14" customFormat="1">
      <c r="A378" s="14"/>
      <c r="B378" s="260"/>
      <c r="C378" s="261"/>
      <c r="D378" s="242" t="s">
        <v>259</v>
      </c>
      <c r="E378" s="262" t="s">
        <v>1</v>
      </c>
      <c r="F378" s="263" t="s">
        <v>261</v>
      </c>
      <c r="G378" s="261"/>
      <c r="H378" s="264">
        <v>562.21600000000001</v>
      </c>
      <c r="I378" s="265"/>
      <c r="J378" s="261"/>
      <c r="K378" s="261"/>
      <c r="L378" s="266"/>
      <c r="M378" s="267"/>
      <c r="N378" s="268"/>
      <c r="O378" s="268"/>
      <c r="P378" s="268"/>
      <c r="Q378" s="268"/>
      <c r="R378" s="268"/>
      <c r="S378" s="268"/>
      <c r="T378" s="269"/>
      <c r="U378" s="14"/>
      <c r="V378" s="14"/>
      <c r="W378" s="14"/>
      <c r="X378" s="14"/>
      <c r="Y378" s="14"/>
      <c r="Z378" s="14"/>
      <c r="AA378" s="14"/>
      <c r="AB378" s="14"/>
      <c r="AC378" s="14"/>
      <c r="AD378" s="14"/>
      <c r="AE378" s="14"/>
      <c r="AT378" s="270" t="s">
        <v>259</v>
      </c>
      <c r="AU378" s="270" t="s">
        <v>88</v>
      </c>
      <c r="AV378" s="14" t="s">
        <v>175</v>
      </c>
      <c r="AW378" s="14" t="s">
        <v>36</v>
      </c>
      <c r="AX378" s="14" t="s">
        <v>14</v>
      </c>
      <c r="AY378" s="270" t="s">
        <v>241</v>
      </c>
    </row>
    <row r="379" s="2" customFormat="1" ht="21.75" customHeight="1">
      <c r="A379" s="39"/>
      <c r="B379" s="40"/>
      <c r="C379" s="229" t="s">
        <v>400</v>
      </c>
      <c r="D379" s="229" t="s">
        <v>243</v>
      </c>
      <c r="E379" s="230" t="s">
        <v>660</v>
      </c>
      <c r="F379" s="231" t="s">
        <v>661</v>
      </c>
      <c r="G379" s="232" t="s">
        <v>246</v>
      </c>
      <c r="H379" s="233">
        <v>5026.2299999999996</v>
      </c>
      <c r="I379" s="234"/>
      <c r="J379" s="235">
        <f>ROUND(I379*H379,2)</f>
        <v>0</v>
      </c>
      <c r="K379" s="231" t="s">
        <v>247</v>
      </c>
      <c r="L379" s="45"/>
      <c r="M379" s="236" t="s">
        <v>1</v>
      </c>
      <c r="N379" s="237" t="s">
        <v>45</v>
      </c>
      <c r="O379" s="92"/>
      <c r="P379" s="238">
        <f>O379*H379</f>
        <v>0</v>
      </c>
      <c r="Q379" s="238">
        <v>0.00084000000000000003</v>
      </c>
      <c r="R379" s="238">
        <f>Q379*H379</f>
        <v>4.2220331999999994</v>
      </c>
      <c r="S379" s="238">
        <v>0</v>
      </c>
      <c r="T379" s="239">
        <f>S379*H379</f>
        <v>0</v>
      </c>
      <c r="U379" s="39"/>
      <c r="V379" s="39"/>
      <c r="W379" s="39"/>
      <c r="X379" s="39"/>
      <c r="Y379" s="39"/>
      <c r="Z379" s="39"/>
      <c r="AA379" s="39"/>
      <c r="AB379" s="39"/>
      <c r="AC379" s="39"/>
      <c r="AD379" s="39"/>
      <c r="AE379" s="39"/>
      <c r="AR379" s="240" t="s">
        <v>175</v>
      </c>
      <c r="AT379" s="240" t="s">
        <v>243</v>
      </c>
      <c r="AU379" s="240" t="s">
        <v>88</v>
      </c>
      <c r="AY379" s="18" t="s">
        <v>241</v>
      </c>
      <c r="BE379" s="241">
        <f>IF(N379="základní",J379,0)</f>
        <v>0</v>
      </c>
      <c r="BF379" s="241">
        <f>IF(N379="snížená",J379,0)</f>
        <v>0</v>
      </c>
      <c r="BG379" s="241">
        <f>IF(N379="zákl. přenesená",J379,0)</f>
        <v>0</v>
      </c>
      <c r="BH379" s="241">
        <f>IF(N379="sníž. přenesená",J379,0)</f>
        <v>0</v>
      </c>
      <c r="BI379" s="241">
        <f>IF(N379="nulová",J379,0)</f>
        <v>0</v>
      </c>
      <c r="BJ379" s="18" t="s">
        <v>14</v>
      </c>
      <c r="BK379" s="241">
        <f>ROUND(I379*H379,2)</f>
        <v>0</v>
      </c>
      <c r="BL379" s="18" t="s">
        <v>175</v>
      </c>
      <c r="BM379" s="240" t="s">
        <v>1386</v>
      </c>
    </row>
    <row r="380" s="2" customFormat="1">
      <c r="A380" s="39"/>
      <c r="B380" s="40"/>
      <c r="C380" s="41"/>
      <c r="D380" s="242" t="s">
        <v>249</v>
      </c>
      <c r="E380" s="41"/>
      <c r="F380" s="243" t="s">
        <v>663</v>
      </c>
      <c r="G380" s="41"/>
      <c r="H380" s="41"/>
      <c r="I380" s="244"/>
      <c r="J380" s="41"/>
      <c r="K380" s="41"/>
      <c r="L380" s="45"/>
      <c r="M380" s="245"/>
      <c r="N380" s="246"/>
      <c r="O380" s="92"/>
      <c r="P380" s="92"/>
      <c r="Q380" s="92"/>
      <c r="R380" s="92"/>
      <c r="S380" s="92"/>
      <c r="T380" s="93"/>
      <c r="U380" s="39"/>
      <c r="V380" s="39"/>
      <c r="W380" s="39"/>
      <c r="X380" s="39"/>
      <c r="Y380" s="39"/>
      <c r="Z380" s="39"/>
      <c r="AA380" s="39"/>
      <c r="AB380" s="39"/>
      <c r="AC380" s="39"/>
      <c r="AD380" s="39"/>
      <c r="AE380" s="39"/>
      <c r="AT380" s="18" t="s">
        <v>249</v>
      </c>
      <c r="AU380" s="18" t="s">
        <v>88</v>
      </c>
    </row>
    <row r="381" s="2" customFormat="1">
      <c r="A381" s="39"/>
      <c r="B381" s="40"/>
      <c r="C381" s="41"/>
      <c r="D381" s="247" t="s">
        <v>251</v>
      </c>
      <c r="E381" s="41"/>
      <c r="F381" s="248" t="s">
        <v>664</v>
      </c>
      <c r="G381" s="41"/>
      <c r="H381" s="41"/>
      <c r="I381" s="244"/>
      <c r="J381" s="41"/>
      <c r="K381" s="41"/>
      <c r="L381" s="45"/>
      <c r="M381" s="245"/>
      <c r="N381" s="246"/>
      <c r="O381" s="92"/>
      <c r="P381" s="92"/>
      <c r="Q381" s="92"/>
      <c r="R381" s="92"/>
      <c r="S381" s="92"/>
      <c r="T381" s="93"/>
      <c r="U381" s="39"/>
      <c r="V381" s="39"/>
      <c r="W381" s="39"/>
      <c r="X381" s="39"/>
      <c r="Y381" s="39"/>
      <c r="Z381" s="39"/>
      <c r="AA381" s="39"/>
      <c r="AB381" s="39"/>
      <c r="AC381" s="39"/>
      <c r="AD381" s="39"/>
      <c r="AE381" s="39"/>
      <c r="AT381" s="18" t="s">
        <v>251</v>
      </c>
      <c r="AU381" s="18" t="s">
        <v>88</v>
      </c>
    </row>
    <row r="382" s="15" customFormat="1">
      <c r="A382" s="15"/>
      <c r="B382" s="271"/>
      <c r="C382" s="272"/>
      <c r="D382" s="242" t="s">
        <v>259</v>
      </c>
      <c r="E382" s="273" t="s">
        <v>1</v>
      </c>
      <c r="F382" s="274" t="s">
        <v>1332</v>
      </c>
      <c r="G382" s="272"/>
      <c r="H382" s="273" t="s">
        <v>1</v>
      </c>
      <c r="I382" s="275"/>
      <c r="J382" s="272"/>
      <c r="K382" s="272"/>
      <c r="L382" s="276"/>
      <c r="M382" s="277"/>
      <c r="N382" s="278"/>
      <c r="O382" s="278"/>
      <c r="P382" s="278"/>
      <c r="Q382" s="278"/>
      <c r="R382" s="278"/>
      <c r="S382" s="278"/>
      <c r="T382" s="279"/>
      <c r="U382" s="15"/>
      <c r="V382" s="15"/>
      <c r="W382" s="15"/>
      <c r="X382" s="15"/>
      <c r="Y382" s="15"/>
      <c r="Z382" s="15"/>
      <c r="AA382" s="15"/>
      <c r="AB382" s="15"/>
      <c r="AC382" s="15"/>
      <c r="AD382" s="15"/>
      <c r="AE382" s="15"/>
      <c r="AT382" s="280" t="s">
        <v>259</v>
      </c>
      <c r="AU382" s="280" t="s">
        <v>88</v>
      </c>
      <c r="AV382" s="15" t="s">
        <v>14</v>
      </c>
      <c r="AW382" s="15" t="s">
        <v>36</v>
      </c>
      <c r="AX382" s="15" t="s">
        <v>80</v>
      </c>
      <c r="AY382" s="280" t="s">
        <v>241</v>
      </c>
    </row>
    <row r="383" s="13" customFormat="1">
      <c r="A383" s="13"/>
      <c r="B383" s="249"/>
      <c r="C383" s="250"/>
      <c r="D383" s="242" t="s">
        <v>259</v>
      </c>
      <c r="E383" s="251" t="s">
        <v>1</v>
      </c>
      <c r="F383" s="252" t="s">
        <v>1387</v>
      </c>
      <c r="G383" s="250"/>
      <c r="H383" s="253">
        <v>496.96300000000002</v>
      </c>
      <c r="I383" s="254"/>
      <c r="J383" s="250"/>
      <c r="K383" s="250"/>
      <c r="L383" s="255"/>
      <c r="M383" s="256"/>
      <c r="N383" s="257"/>
      <c r="O383" s="257"/>
      <c r="P383" s="257"/>
      <c r="Q383" s="257"/>
      <c r="R383" s="257"/>
      <c r="S383" s="257"/>
      <c r="T383" s="258"/>
      <c r="U383" s="13"/>
      <c r="V383" s="13"/>
      <c r="W383" s="13"/>
      <c r="X383" s="13"/>
      <c r="Y383" s="13"/>
      <c r="Z383" s="13"/>
      <c r="AA383" s="13"/>
      <c r="AB383" s="13"/>
      <c r="AC383" s="13"/>
      <c r="AD383" s="13"/>
      <c r="AE383" s="13"/>
      <c r="AT383" s="259" t="s">
        <v>259</v>
      </c>
      <c r="AU383" s="259" t="s">
        <v>88</v>
      </c>
      <c r="AV383" s="13" t="s">
        <v>88</v>
      </c>
      <c r="AW383" s="13" t="s">
        <v>36</v>
      </c>
      <c r="AX383" s="13" t="s">
        <v>80</v>
      </c>
      <c r="AY383" s="259" t="s">
        <v>241</v>
      </c>
    </row>
    <row r="384" s="13" customFormat="1">
      <c r="A384" s="13"/>
      <c r="B384" s="249"/>
      <c r="C384" s="250"/>
      <c r="D384" s="242" t="s">
        <v>259</v>
      </c>
      <c r="E384" s="251" t="s">
        <v>1</v>
      </c>
      <c r="F384" s="252" t="s">
        <v>1388</v>
      </c>
      <c r="G384" s="250"/>
      <c r="H384" s="253">
        <v>2273.1889999999999</v>
      </c>
      <c r="I384" s="254"/>
      <c r="J384" s="250"/>
      <c r="K384" s="250"/>
      <c r="L384" s="255"/>
      <c r="M384" s="256"/>
      <c r="N384" s="257"/>
      <c r="O384" s="257"/>
      <c r="P384" s="257"/>
      <c r="Q384" s="257"/>
      <c r="R384" s="257"/>
      <c r="S384" s="257"/>
      <c r="T384" s="258"/>
      <c r="U384" s="13"/>
      <c r="V384" s="13"/>
      <c r="W384" s="13"/>
      <c r="X384" s="13"/>
      <c r="Y384" s="13"/>
      <c r="Z384" s="13"/>
      <c r="AA384" s="13"/>
      <c r="AB384" s="13"/>
      <c r="AC384" s="13"/>
      <c r="AD384" s="13"/>
      <c r="AE384" s="13"/>
      <c r="AT384" s="259" t="s">
        <v>259</v>
      </c>
      <c r="AU384" s="259" t="s">
        <v>88</v>
      </c>
      <c r="AV384" s="13" t="s">
        <v>88</v>
      </c>
      <c r="AW384" s="13" t="s">
        <v>36</v>
      </c>
      <c r="AX384" s="13" t="s">
        <v>80</v>
      </c>
      <c r="AY384" s="259" t="s">
        <v>241</v>
      </c>
    </row>
    <row r="385" s="15" customFormat="1">
      <c r="A385" s="15"/>
      <c r="B385" s="271"/>
      <c r="C385" s="272"/>
      <c r="D385" s="242" t="s">
        <v>259</v>
      </c>
      <c r="E385" s="273" t="s">
        <v>1</v>
      </c>
      <c r="F385" s="274" t="s">
        <v>1335</v>
      </c>
      <c r="G385" s="272"/>
      <c r="H385" s="273" t="s">
        <v>1</v>
      </c>
      <c r="I385" s="275"/>
      <c r="J385" s="272"/>
      <c r="K385" s="272"/>
      <c r="L385" s="276"/>
      <c r="M385" s="277"/>
      <c r="N385" s="278"/>
      <c r="O385" s="278"/>
      <c r="P385" s="278"/>
      <c r="Q385" s="278"/>
      <c r="R385" s="278"/>
      <c r="S385" s="278"/>
      <c r="T385" s="279"/>
      <c r="U385" s="15"/>
      <c r="V385" s="15"/>
      <c r="W385" s="15"/>
      <c r="X385" s="15"/>
      <c r="Y385" s="15"/>
      <c r="Z385" s="15"/>
      <c r="AA385" s="15"/>
      <c r="AB385" s="15"/>
      <c r="AC385" s="15"/>
      <c r="AD385" s="15"/>
      <c r="AE385" s="15"/>
      <c r="AT385" s="280" t="s">
        <v>259</v>
      </c>
      <c r="AU385" s="280" t="s">
        <v>88</v>
      </c>
      <c r="AV385" s="15" t="s">
        <v>14</v>
      </c>
      <c r="AW385" s="15" t="s">
        <v>36</v>
      </c>
      <c r="AX385" s="15" t="s">
        <v>80</v>
      </c>
      <c r="AY385" s="280" t="s">
        <v>241</v>
      </c>
    </row>
    <row r="386" s="13" customFormat="1">
      <c r="A386" s="13"/>
      <c r="B386" s="249"/>
      <c r="C386" s="250"/>
      <c r="D386" s="242" t="s">
        <v>259</v>
      </c>
      <c r="E386" s="251" t="s">
        <v>1</v>
      </c>
      <c r="F386" s="252" t="s">
        <v>1389</v>
      </c>
      <c r="G386" s="250"/>
      <c r="H386" s="253">
        <v>872.375</v>
      </c>
      <c r="I386" s="254"/>
      <c r="J386" s="250"/>
      <c r="K386" s="250"/>
      <c r="L386" s="255"/>
      <c r="M386" s="256"/>
      <c r="N386" s="257"/>
      <c r="O386" s="257"/>
      <c r="P386" s="257"/>
      <c r="Q386" s="257"/>
      <c r="R386" s="257"/>
      <c r="S386" s="257"/>
      <c r="T386" s="258"/>
      <c r="U386" s="13"/>
      <c r="V386" s="13"/>
      <c r="W386" s="13"/>
      <c r="X386" s="13"/>
      <c r="Y386" s="13"/>
      <c r="Z386" s="13"/>
      <c r="AA386" s="13"/>
      <c r="AB386" s="13"/>
      <c r="AC386" s="13"/>
      <c r="AD386" s="13"/>
      <c r="AE386" s="13"/>
      <c r="AT386" s="259" t="s">
        <v>259</v>
      </c>
      <c r="AU386" s="259" t="s">
        <v>88</v>
      </c>
      <c r="AV386" s="13" t="s">
        <v>88</v>
      </c>
      <c r="AW386" s="13" t="s">
        <v>36</v>
      </c>
      <c r="AX386" s="13" t="s">
        <v>80</v>
      </c>
      <c r="AY386" s="259" t="s">
        <v>241</v>
      </c>
    </row>
    <row r="387" s="15" customFormat="1">
      <c r="A387" s="15"/>
      <c r="B387" s="271"/>
      <c r="C387" s="272"/>
      <c r="D387" s="242" t="s">
        <v>259</v>
      </c>
      <c r="E387" s="273" t="s">
        <v>1</v>
      </c>
      <c r="F387" s="274" t="s">
        <v>1337</v>
      </c>
      <c r="G387" s="272"/>
      <c r="H387" s="273" t="s">
        <v>1</v>
      </c>
      <c r="I387" s="275"/>
      <c r="J387" s="272"/>
      <c r="K387" s="272"/>
      <c r="L387" s="276"/>
      <c r="M387" s="277"/>
      <c r="N387" s="278"/>
      <c r="O387" s="278"/>
      <c r="P387" s="278"/>
      <c r="Q387" s="278"/>
      <c r="R387" s="278"/>
      <c r="S387" s="278"/>
      <c r="T387" s="279"/>
      <c r="U387" s="15"/>
      <c r="V387" s="15"/>
      <c r="W387" s="15"/>
      <c r="X387" s="15"/>
      <c r="Y387" s="15"/>
      <c r="Z387" s="15"/>
      <c r="AA387" s="15"/>
      <c r="AB387" s="15"/>
      <c r="AC387" s="15"/>
      <c r="AD387" s="15"/>
      <c r="AE387" s="15"/>
      <c r="AT387" s="280" t="s">
        <v>259</v>
      </c>
      <c r="AU387" s="280" t="s">
        <v>88</v>
      </c>
      <c r="AV387" s="15" t="s">
        <v>14</v>
      </c>
      <c r="AW387" s="15" t="s">
        <v>36</v>
      </c>
      <c r="AX387" s="15" t="s">
        <v>80</v>
      </c>
      <c r="AY387" s="280" t="s">
        <v>241</v>
      </c>
    </row>
    <row r="388" s="13" customFormat="1">
      <c r="A388" s="13"/>
      <c r="B388" s="249"/>
      <c r="C388" s="250"/>
      <c r="D388" s="242" t="s">
        <v>259</v>
      </c>
      <c r="E388" s="251" t="s">
        <v>1</v>
      </c>
      <c r="F388" s="252" t="s">
        <v>1390</v>
      </c>
      <c r="G388" s="250"/>
      <c r="H388" s="253">
        <v>20.399999999999999</v>
      </c>
      <c r="I388" s="254"/>
      <c r="J388" s="250"/>
      <c r="K388" s="250"/>
      <c r="L388" s="255"/>
      <c r="M388" s="256"/>
      <c r="N388" s="257"/>
      <c r="O388" s="257"/>
      <c r="P388" s="257"/>
      <c r="Q388" s="257"/>
      <c r="R388" s="257"/>
      <c r="S388" s="257"/>
      <c r="T388" s="258"/>
      <c r="U388" s="13"/>
      <c r="V388" s="13"/>
      <c r="W388" s="13"/>
      <c r="X388" s="13"/>
      <c r="Y388" s="13"/>
      <c r="Z388" s="13"/>
      <c r="AA388" s="13"/>
      <c r="AB388" s="13"/>
      <c r="AC388" s="13"/>
      <c r="AD388" s="13"/>
      <c r="AE388" s="13"/>
      <c r="AT388" s="259" t="s">
        <v>259</v>
      </c>
      <c r="AU388" s="259" t="s">
        <v>88</v>
      </c>
      <c r="AV388" s="13" t="s">
        <v>88</v>
      </c>
      <c r="AW388" s="13" t="s">
        <v>36</v>
      </c>
      <c r="AX388" s="13" t="s">
        <v>80</v>
      </c>
      <c r="AY388" s="259" t="s">
        <v>241</v>
      </c>
    </row>
    <row r="389" s="15" customFormat="1">
      <c r="A389" s="15"/>
      <c r="B389" s="271"/>
      <c r="C389" s="272"/>
      <c r="D389" s="242" t="s">
        <v>259</v>
      </c>
      <c r="E389" s="273" t="s">
        <v>1</v>
      </c>
      <c r="F389" s="274" t="s">
        <v>1339</v>
      </c>
      <c r="G389" s="272"/>
      <c r="H389" s="273" t="s">
        <v>1</v>
      </c>
      <c r="I389" s="275"/>
      <c r="J389" s="272"/>
      <c r="K389" s="272"/>
      <c r="L389" s="276"/>
      <c r="M389" s="277"/>
      <c r="N389" s="278"/>
      <c r="O389" s="278"/>
      <c r="P389" s="278"/>
      <c r="Q389" s="278"/>
      <c r="R389" s="278"/>
      <c r="S389" s="278"/>
      <c r="T389" s="279"/>
      <c r="U389" s="15"/>
      <c r="V389" s="15"/>
      <c r="W389" s="15"/>
      <c r="X389" s="15"/>
      <c r="Y389" s="15"/>
      <c r="Z389" s="15"/>
      <c r="AA389" s="15"/>
      <c r="AB389" s="15"/>
      <c r="AC389" s="15"/>
      <c r="AD389" s="15"/>
      <c r="AE389" s="15"/>
      <c r="AT389" s="280" t="s">
        <v>259</v>
      </c>
      <c r="AU389" s="280" t="s">
        <v>88</v>
      </c>
      <c r="AV389" s="15" t="s">
        <v>14</v>
      </c>
      <c r="AW389" s="15" t="s">
        <v>36</v>
      </c>
      <c r="AX389" s="15" t="s">
        <v>80</v>
      </c>
      <c r="AY389" s="280" t="s">
        <v>241</v>
      </c>
    </row>
    <row r="390" s="13" customFormat="1">
      <c r="A390" s="13"/>
      <c r="B390" s="249"/>
      <c r="C390" s="250"/>
      <c r="D390" s="242" t="s">
        <v>259</v>
      </c>
      <c r="E390" s="251" t="s">
        <v>1</v>
      </c>
      <c r="F390" s="252" t="s">
        <v>1391</v>
      </c>
      <c r="G390" s="250"/>
      <c r="H390" s="253">
        <v>81.599999999999994</v>
      </c>
      <c r="I390" s="254"/>
      <c r="J390" s="250"/>
      <c r="K390" s="250"/>
      <c r="L390" s="255"/>
      <c r="M390" s="256"/>
      <c r="N390" s="257"/>
      <c r="O390" s="257"/>
      <c r="P390" s="257"/>
      <c r="Q390" s="257"/>
      <c r="R390" s="257"/>
      <c r="S390" s="257"/>
      <c r="T390" s="258"/>
      <c r="U390" s="13"/>
      <c r="V390" s="13"/>
      <c r="W390" s="13"/>
      <c r="X390" s="13"/>
      <c r="Y390" s="13"/>
      <c r="Z390" s="13"/>
      <c r="AA390" s="13"/>
      <c r="AB390" s="13"/>
      <c r="AC390" s="13"/>
      <c r="AD390" s="13"/>
      <c r="AE390" s="13"/>
      <c r="AT390" s="259" t="s">
        <v>259</v>
      </c>
      <c r="AU390" s="259" t="s">
        <v>88</v>
      </c>
      <c r="AV390" s="13" t="s">
        <v>88</v>
      </c>
      <c r="AW390" s="13" t="s">
        <v>36</v>
      </c>
      <c r="AX390" s="13" t="s">
        <v>80</v>
      </c>
      <c r="AY390" s="259" t="s">
        <v>241</v>
      </c>
    </row>
    <row r="391" s="15" customFormat="1">
      <c r="A391" s="15"/>
      <c r="B391" s="271"/>
      <c r="C391" s="272"/>
      <c r="D391" s="242" t="s">
        <v>259</v>
      </c>
      <c r="E391" s="273" t="s">
        <v>1</v>
      </c>
      <c r="F391" s="274" t="s">
        <v>1341</v>
      </c>
      <c r="G391" s="272"/>
      <c r="H391" s="273" t="s">
        <v>1</v>
      </c>
      <c r="I391" s="275"/>
      <c r="J391" s="272"/>
      <c r="K391" s="272"/>
      <c r="L391" s="276"/>
      <c r="M391" s="277"/>
      <c r="N391" s="278"/>
      <c r="O391" s="278"/>
      <c r="P391" s="278"/>
      <c r="Q391" s="278"/>
      <c r="R391" s="278"/>
      <c r="S391" s="278"/>
      <c r="T391" s="279"/>
      <c r="U391" s="15"/>
      <c r="V391" s="15"/>
      <c r="W391" s="15"/>
      <c r="X391" s="15"/>
      <c r="Y391" s="15"/>
      <c r="Z391" s="15"/>
      <c r="AA391" s="15"/>
      <c r="AB391" s="15"/>
      <c r="AC391" s="15"/>
      <c r="AD391" s="15"/>
      <c r="AE391" s="15"/>
      <c r="AT391" s="280" t="s">
        <v>259</v>
      </c>
      <c r="AU391" s="280" t="s">
        <v>88</v>
      </c>
      <c r="AV391" s="15" t="s">
        <v>14</v>
      </c>
      <c r="AW391" s="15" t="s">
        <v>36</v>
      </c>
      <c r="AX391" s="15" t="s">
        <v>80</v>
      </c>
      <c r="AY391" s="280" t="s">
        <v>241</v>
      </c>
    </row>
    <row r="392" s="13" customFormat="1">
      <c r="A392" s="13"/>
      <c r="B392" s="249"/>
      <c r="C392" s="250"/>
      <c r="D392" s="242" t="s">
        <v>259</v>
      </c>
      <c r="E392" s="251" t="s">
        <v>1</v>
      </c>
      <c r="F392" s="252" t="s">
        <v>1392</v>
      </c>
      <c r="G392" s="250"/>
      <c r="H392" s="253">
        <v>37.399999999999999</v>
      </c>
      <c r="I392" s="254"/>
      <c r="J392" s="250"/>
      <c r="K392" s="250"/>
      <c r="L392" s="255"/>
      <c r="M392" s="256"/>
      <c r="N392" s="257"/>
      <c r="O392" s="257"/>
      <c r="P392" s="257"/>
      <c r="Q392" s="257"/>
      <c r="R392" s="257"/>
      <c r="S392" s="257"/>
      <c r="T392" s="258"/>
      <c r="U392" s="13"/>
      <c r="V392" s="13"/>
      <c r="W392" s="13"/>
      <c r="X392" s="13"/>
      <c r="Y392" s="13"/>
      <c r="Z392" s="13"/>
      <c r="AA392" s="13"/>
      <c r="AB392" s="13"/>
      <c r="AC392" s="13"/>
      <c r="AD392" s="13"/>
      <c r="AE392" s="13"/>
      <c r="AT392" s="259" t="s">
        <v>259</v>
      </c>
      <c r="AU392" s="259" t="s">
        <v>88</v>
      </c>
      <c r="AV392" s="13" t="s">
        <v>88</v>
      </c>
      <c r="AW392" s="13" t="s">
        <v>36</v>
      </c>
      <c r="AX392" s="13" t="s">
        <v>80</v>
      </c>
      <c r="AY392" s="259" t="s">
        <v>241</v>
      </c>
    </row>
    <row r="393" s="15" customFormat="1">
      <c r="A393" s="15"/>
      <c r="B393" s="271"/>
      <c r="C393" s="272"/>
      <c r="D393" s="242" t="s">
        <v>259</v>
      </c>
      <c r="E393" s="273" t="s">
        <v>1</v>
      </c>
      <c r="F393" s="274" t="s">
        <v>1343</v>
      </c>
      <c r="G393" s="272"/>
      <c r="H393" s="273" t="s">
        <v>1</v>
      </c>
      <c r="I393" s="275"/>
      <c r="J393" s="272"/>
      <c r="K393" s="272"/>
      <c r="L393" s="276"/>
      <c r="M393" s="277"/>
      <c r="N393" s="278"/>
      <c r="O393" s="278"/>
      <c r="P393" s="278"/>
      <c r="Q393" s="278"/>
      <c r="R393" s="278"/>
      <c r="S393" s="278"/>
      <c r="T393" s="279"/>
      <c r="U393" s="15"/>
      <c r="V393" s="15"/>
      <c r="W393" s="15"/>
      <c r="X393" s="15"/>
      <c r="Y393" s="15"/>
      <c r="Z393" s="15"/>
      <c r="AA393" s="15"/>
      <c r="AB393" s="15"/>
      <c r="AC393" s="15"/>
      <c r="AD393" s="15"/>
      <c r="AE393" s="15"/>
      <c r="AT393" s="280" t="s">
        <v>259</v>
      </c>
      <c r="AU393" s="280" t="s">
        <v>88</v>
      </c>
      <c r="AV393" s="15" t="s">
        <v>14</v>
      </c>
      <c r="AW393" s="15" t="s">
        <v>36</v>
      </c>
      <c r="AX393" s="15" t="s">
        <v>80</v>
      </c>
      <c r="AY393" s="280" t="s">
        <v>241</v>
      </c>
    </row>
    <row r="394" s="13" customFormat="1">
      <c r="A394" s="13"/>
      <c r="B394" s="249"/>
      <c r="C394" s="250"/>
      <c r="D394" s="242" t="s">
        <v>259</v>
      </c>
      <c r="E394" s="251" t="s">
        <v>1</v>
      </c>
      <c r="F394" s="252" t="s">
        <v>1393</v>
      </c>
      <c r="G394" s="250"/>
      <c r="H394" s="253">
        <v>47.600000000000001</v>
      </c>
      <c r="I394" s="254"/>
      <c r="J394" s="250"/>
      <c r="K394" s="250"/>
      <c r="L394" s="255"/>
      <c r="M394" s="256"/>
      <c r="N394" s="257"/>
      <c r="O394" s="257"/>
      <c r="P394" s="257"/>
      <c r="Q394" s="257"/>
      <c r="R394" s="257"/>
      <c r="S394" s="257"/>
      <c r="T394" s="258"/>
      <c r="U394" s="13"/>
      <c r="V394" s="13"/>
      <c r="W394" s="13"/>
      <c r="X394" s="13"/>
      <c r="Y394" s="13"/>
      <c r="Z394" s="13"/>
      <c r="AA394" s="13"/>
      <c r="AB394" s="13"/>
      <c r="AC394" s="13"/>
      <c r="AD394" s="13"/>
      <c r="AE394" s="13"/>
      <c r="AT394" s="259" t="s">
        <v>259</v>
      </c>
      <c r="AU394" s="259" t="s">
        <v>88</v>
      </c>
      <c r="AV394" s="13" t="s">
        <v>88</v>
      </c>
      <c r="AW394" s="13" t="s">
        <v>36</v>
      </c>
      <c r="AX394" s="13" t="s">
        <v>80</v>
      </c>
      <c r="AY394" s="259" t="s">
        <v>241</v>
      </c>
    </row>
    <row r="395" s="15" customFormat="1">
      <c r="A395" s="15"/>
      <c r="B395" s="271"/>
      <c r="C395" s="272"/>
      <c r="D395" s="242" t="s">
        <v>259</v>
      </c>
      <c r="E395" s="273" t="s">
        <v>1</v>
      </c>
      <c r="F395" s="274" t="s">
        <v>1345</v>
      </c>
      <c r="G395" s="272"/>
      <c r="H395" s="273" t="s">
        <v>1</v>
      </c>
      <c r="I395" s="275"/>
      <c r="J395" s="272"/>
      <c r="K395" s="272"/>
      <c r="L395" s="276"/>
      <c r="M395" s="277"/>
      <c r="N395" s="278"/>
      <c r="O395" s="278"/>
      <c r="P395" s="278"/>
      <c r="Q395" s="278"/>
      <c r="R395" s="278"/>
      <c r="S395" s="278"/>
      <c r="T395" s="279"/>
      <c r="U395" s="15"/>
      <c r="V395" s="15"/>
      <c r="W395" s="15"/>
      <c r="X395" s="15"/>
      <c r="Y395" s="15"/>
      <c r="Z395" s="15"/>
      <c r="AA395" s="15"/>
      <c r="AB395" s="15"/>
      <c r="AC395" s="15"/>
      <c r="AD395" s="15"/>
      <c r="AE395" s="15"/>
      <c r="AT395" s="280" t="s">
        <v>259</v>
      </c>
      <c r="AU395" s="280" t="s">
        <v>88</v>
      </c>
      <c r="AV395" s="15" t="s">
        <v>14</v>
      </c>
      <c r="AW395" s="15" t="s">
        <v>36</v>
      </c>
      <c r="AX395" s="15" t="s">
        <v>80</v>
      </c>
      <c r="AY395" s="280" t="s">
        <v>241</v>
      </c>
    </row>
    <row r="396" s="13" customFormat="1">
      <c r="A396" s="13"/>
      <c r="B396" s="249"/>
      <c r="C396" s="250"/>
      <c r="D396" s="242" t="s">
        <v>259</v>
      </c>
      <c r="E396" s="251" t="s">
        <v>1</v>
      </c>
      <c r="F396" s="252" t="s">
        <v>1394</v>
      </c>
      <c r="G396" s="250"/>
      <c r="H396" s="253">
        <v>164.798</v>
      </c>
      <c r="I396" s="254"/>
      <c r="J396" s="250"/>
      <c r="K396" s="250"/>
      <c r="L396" s="255"/>
      <c r="M396" s="256"/>
      <c r="N396" s="257"/>
      <c r="O396" s="257"/>
      <c r="P396" s="257"/>
      <c r="Q396" s="257"/>
      <c r="R396" s="257"/>
      <c r="S396" s="257"/>
      <c r="T396" s="258"/>
      <c r="U396" s="13"/>
      <c r="V396" s="13"/>
      <c r="W396" s="13"/>
      <c r="X396" s="13"/>
      <c r="Y396" s="13"/>
      <c r="Z396" s="13"/>
      <c r="AA396" s="13"/>
      <c r="AB396" s="13"/>
      <c r="AC396" s="13"/>
      <c r="AD396" s="13"/>
      <c r="AE396" s="13"/>
      <c r="AT396" s="259" t="s">
        <v>259</v>
      </c>
      <c r="AU396" s="259" t="s">
        <v>88</v>
      </c>
      <c r="AV396" s="13" t="s">
        <v>88</v>
      </c>
      <c r="AW396" s="13" t="s">
        <v>36</v>
      </c>
      <c r="AX396" s="13" t="s">
        <v>80</v>
      </c>
      <c r="AY396" s="259" t="s">
        <v>241</v>
      </c>
    </row>
    <row r="397" s="13" customFormat="1">
      <c r="A397" s="13"/>
      <c r="B397" s="249"/>
      <c r="C397" s="250"/>
      <c r="D397" s="242" t="s">
        <v>259</v>
      </c>
      <c r="E397" s="251" t="s">
        <v>1</v>
      </c>
      <c r="F397" s="252" t="s">
        <v>1395</v>
      </c>
      <c r="G397" s="250"/>
      <c r="H397" s="253">
        <v>1031.905</v>
      </c>
      <c r="I397" s="254"/>
      <c r="J397" s="250"/>
      <c r="K397" s="250"/>
      <c r="L397" s="255"/>
      <c r="M397" s="256"/>
      <c r="N397" s="257"/>
      <c r="O397" s="257"/>
      <c r="P397" s="257"/>
      <c r="Q397" s="257"/>
      <c r="R397" s="257"/>
      <c r="S397" s="257"/>
      <c r="T397" s="258"/>
      <c r="U397" s="13"/>
      <c r="V397" s="13"/>
      <c r="W397" s="13"/>
      <c r="X397" s="13"/>
      <c r="Y397" s="13"/>
      <c r="Z397" s="13"/>
      <c r="AA397" s="13"/>
      <c r="AB397" s="13"/>
      <c r="AC397" s="13"/>
      <c r="AD397" s="13"/>
      <c r="AE397" s="13"/>
      <c r="AT397" s="259" t="s">
        <v>259</v>
      </c>
      <c r="AU397" s="259" t="s">
        <v>88</v>
      </c>
      <c r="AV397" s="13" t="s">
        <v>88</v>
      </c>
      <c r="AW397" s="13" t="s">
        <v>36</v>
      </c>
      <c r="AX397" s="13" t="s">
        <v>80</v>
      </c>
      <c r="AY397" s="259" t="s">
        <v>241</v>
      </c>
    </row>
    <row r="398" s="14" customFormat="1">
      <c r="A398" s="14"/>
      <c r="B398" s="260"/>
      <c r="C398" s="261"/>
      <c r="D398" s="242" t="s">
        <v>259</v>
      </c>
      <c r="E398" s="262" t="s">
        <v>471</v>
      </c>
      <c r="F398" s="263" t="s">
        <v>261</v>
      </c>
      <c r="G398" s="261"/>
      <c r="H398" s="264">
        <v>5026.2299999999996</v>
      </c>
      <c r="I398" s="265"/>
      <c r="J398" s="261"/>
      <c r="K398" s="261"/>
      <c r="L398" s="266"/>
      <c r="M398" s="267"/>
      <c r="N398" s="268"/>
      <c r="O398" s="268"/>
      <c r="P398" s="268"/>
      <c r="Q398" s="268"/>
      <c r="R398" s="268"/>
      <c r="S398" s="268"/>
      <c r="T398" s="269"/>
      <c r="U398" s="14"/>
      <c r="V398" s="14"/>
      <c r="W398" s="14"/>
      <c r="X398" s="14"/>
      <c r="Y398" s="14"/>
      <c r="Z398" s="14"/>
      <c r="AA398" s="14"/>
      <c r="AB398" s="14"/>
      <c r="AC398" s="14"/>
      <c r="AD398" s="14"/>
      <c r="AE398" s="14"/>
      <c r="AT398" s="270" t="s">
        <v>259</v>
      </c>
      <c r="AU398" s="270" t="s">
        <v>88</v>
      </c>
      <c r="AV398" s="14" t="s">
        <v>175</v>
      </c>
      <c r="AW398" s="14" t="s">
        <v>36</v>
      </c>
      <c r="AX398" s="14" t="s">
        <v>14</v>
      </c>
      <c r="AY398" s="270" t="s">
        <v>241</v>
      </c>
    </row>
    <row r="399" s="2" customFormat="1" ht="24.15" customHeight="1">
      <c r="A399" s="39"/>
      <c r="B399" s="40"/>
      <c r="C399" s="229" t="s">
        <v>406</v>
      </c>
      <c r="D399" s="229" t="s">
        <v>243</v>
      </c>
      <c r="E399" s="230" t="s">
        <v>666</v>
      </c>
      <c r="F399" s="231" t="s">
        <v>667</v>
      </c>
      <c r="G399" s="232" t="s">
        <v>246</v>
      </c>
      <c r="H399" s="233">
        <v>5026.2299999999996</v>
      </c>
      <c r="I399" s="234"/>
      <c r="J399" s="235">
        <f>ROUND(I399*H399,2)</f>
        <v>0</v>
      </c>
      <c r="K399" s="231" t="s">
        <v>247</v>
      </c>
      <c r="L399" s="45"/>
      <c r="M399" s="236" t="s">
        <v>1</v>
      </c>
      <c r="N399" s="237" t="s">
        <v>45</v>
      </c>
      <c r="O399" s="92"/>
      <c r="P399" s="238">
        <f>O399*H399</f>
        <v>0</v>
      </c>
      <c r="Q399" s="238">
        <v>0</v>
      </c>
      <c r="R399" s="238">
        <f>Q399*H399</f>
        <v>0</v>
      </c>
      <c r="S399" s="238">
        <v>0</v>
      </c>
      <c r="T399" s="239">
        <f>S399*H399</f>
        <v>0</v>
      </c>
      <c r="U399" s="39"/>
      <c r="V399" s="39"/>
      <c r="W399" s="39"/>
      <c r="X399" s="39"/>
      <c r="Y399" s="39"/>
      <c r="Z399" s="39"/>
      <c r="AA399" s="39"/>
      <c r="AB399" s="39"/>
      <c r="AC399" s="39"/>
      <c r="AD399" s="39"/>
      <c r="AE399" s="39"/>
      <c r="AR399" s="240" t="s">
        <v>175</v>
      </c>
      <c r="AT399" s="240" t="s">
        <v>243</v>
      </c>
      <c r="AU399" s="240" t="s">
        <v>88</v>
      </c>
      <c r="AY399" s="18" t="s">
        <v>241</v>
      </c>
      <c r="BE399" s="241">
        <f>IF(N399="základní",J399,0)</f>
        <v>0</v>
      </c>
      <c r="BF399" s="241">
        <f>IF(N399="snížená",J399,0)</f>
        <v>0</v>
      </c>
      <c r="BG399" s="241">
        <f>IF(N399="zákl. přenesená",J399,0)</f>
        <v>0</v>
      </c>
      <c r="BH399" s="241">
        <f>IF(N399="sníž. přenesená",J399,0)</f>
        <v>0</v>
      </c>
      <c r="BI399" s="241">
        <f>IF(N399="nulová",J399,0)</f>
        <v>0</v>
      </c>
      <c r="BJ399" s="18" t="s">
        <v>14</v>
      </c>
      <c r="BK399" s="241">
        <f>ROUND(I399*H399,2)</f>
        <v>0</v>
      </c>
      <c r="BL399" s="18" t="s">
        <v>175</v>
      </c>
      <c r="BM399" s="240" t="s">
        <v>1396</v>
      </c>
    </row>
    <row r="400" s="2" customFormat="1">
      <c r="A400" s="39"/>
      <c r="B400" s="40"/>
      <c r="C400" s="41"/>
      <c r="D400" s="242" t="s">
        <v>249</v>
      </c>
      <c r="E400" s="41"/>
      <c r="F400" s="243" t="s">
        <v>669</v>
      </c>
      <c r="G400" s="41"/>
      <c r="H400" s="41"/>
      <c r="I400" s="244"/>
      <c r="J400" s="41"/>
      <c r="K400" s="41"/>
      <c r="L400" s="45"/>
      <c r="M400" s="245"/>
      <c r="N400" s="246"/>
      <c r="O400" s="92"/>
      <c r="P400" s="92"/>
      <c r="Q400" s="92"/>
      <c r="R400" s="92"/>
      <c r="S400" s="92"/>
      <c r="T400" s="93"/>
      <c r="U400" s="39"/>
      <c r="V400" s="39"/>
      <c r="W400" s="39"/>
      <c r="X400" s="39"/>
      <c r="Y400" s="39"/>
      <c r="Z400" s="39"/>
      <c r="AA400" s="39"/>
      <c r="AB400" s="39"/>
      <c r="AC400" s="39"/>
      <c r="AD400" s="39"/>
      <c r="AE400" s="39"/>
      <c r="AT400" s="18" t="s">
        <v>249</v>
      </c>
      <c r="AU400" s="18" t="s">
        <v>88</v>
      </c>
    </row>
    <row r="401" s="2" customFormat="1">
      <c r="A401" s="39"/>
      <c r="B401" s="40"/>
      <c r="C401" s="41"/>
      <c r="D401" s="247" t="s">
        <v>251</v>
      </c>
      <c r="E401" s="41"/>
      <c r="F401" s="248" t="s">
        <v>670</v>
      </c>
      <c r="G401" s="41"/>
      <c r="H401" s="41"/>
      <c r="I401" s="244"/>
      <c r="J401" s="41"/>
      <c r="K401" s="41"/>
      <c r="L401" s="45"/>
      <c r="M401" s="245"/>
      <c r="N401" s="246"/>
      <c r="O401" s="92"/>
      <c r="P401" s="92"/>
      <c r="Q401" s="92"/>
      <c r="R401" s="92"/>
      <c r="S401" s="92"/>
      <c r="T401" s="93"/>
      <c r="U401" s="39"/>
      <c r="V401" s="39"/>
      <c r="W401" s="39"/>
      <c r="X401" s="39"/>
      <c r="Y401" s="39"/>
      <c r="Z401" s="39"/>
      <c r="AA401" s="39"/>
      <c r="AB401" s="39"/>
      <c r="AC401" s="39"/>
      <c r="AD401" s="39"/>
      <c r="AE401" s="39"/>
      <c r="AT401" s="18" t="s">
        <v>251</v>
      </c>
      <c r="AU401" s="18" t="s">
        <v>88</v>
      </c>
    </row>
    <row r="402" s="13" customFormat="1">
      <c r="A402" s="13"/>
      <c r="B402" s="249"/>
      <c r="C402" s="250"/>
      <c r="D402" s="242" t="s">
        <v>259</v>
      </c>
      <c r="E402" s="251" t="s">
        <v>1</v>
      </c>
      <c r="F402" s="252" t="s">
        <v>471</v>
      </c>
      <c r="G402" s="250"/>
      <c r="H402" s="253">
        <v>5026.2299999999996</v>
      </c>
      <c r="I402" s="254"/>
      <c r="J402" s="250"/>
      <c r="K402" s="250"/>
      <c r="L402" s="255"/>
      <c r="M402" s="256"/>
      <c r="N402" s="257"/>
      <c r="O402" s="257"/>
      <c r="P402" s="257"/>
      <c r="Q402" s="257"/>
      <c r="R402" s="257"/>
      <c r="S402" s="257"/>
      <c r="T402" s="258"/>
      <c r="U402" s="13"/>
      <c r="V402" s="13"/>
      <c r="W402" s="13"/>
      <c r="X402" s="13"/>
      <c r="Y402" s="13"/>
      <c r="Z402" s="13"/>
      <c r="AA402" s="13"/>
      <c r="AB402" s="13"/>
      <c r="AC402" s="13"/>
      <c r="AD402" s="13"/>
      <c r="AE402" s="13"/>
      <c r="AT402" s="259" t="s">
        <v>259</v>
      </c>
      <c r="AU402" s="259" t="s">
        <v>88</v>
      </c>
      <c r="AV402" s="13" t="s">
        <v>88</v>
      </c>
      <c r="AW402" s="13" t="s">
        <v>36</v>
      </c>
      <c r="AX402" s="13" t="s">
        <v>80</v>
      </c>
      <c r="AY402" s="259" t="s">
        <v>241</v>
      </c>
    </row>
    <row r="403" s="14" customFormat="1">
      <c r="A403" s="14"/>
      <c r="B403" s="260"/>
      <c r="C403" s="261"/>
      <c r="D403" s="242" t="s">
        <v>259</v>
      </c>
      <c r="E403" s="262" t="s">
        <v>1</v>
      </c>
      <c r="F403" s="263" t="s">
        <v>261</v>
      </c>
      <c r="G403" s="261"/>
      <c r="H403" s="264">
        <v>5026.2299999999996</v>
      </c>
      <c r="I403" s="265"/>
      <c r="J403" s="261"/>
      <c r="K403" s="261"/>
      <c r="L403" s="266"/>
      <c r="M403" s="267"/>
      <c r="N403" s="268"/>
      <c r="O403" s="268"/>
      <c r="P403" s="268"/>
      <c r="Q403" s="268"/>
      <c r="R403" s="268"/>
      <c r="S403" s="268"/>
      <c r="T403" s="269"/>
      <c r="U403" s="14"/>
      <c r="V403" s="14"/>
      <c r="W403" s="14"/>
      <c r="X403" s="14"/>
      <c r="Y403" s="14"/>
      <c r="Z403" s="14"/>
      <c r="AA403" s="14"/>
      <c r="AB403" s="14"/>
      <c r="AC403" s="14"/>
      <c r="AD403" s="14"/>
      <c r="AE403" s="14"/>
      <c r="AT403" s="270" t="s">
        <v>259</v>
      </c>
      <c r="AU403" s="270" t="s">
        <v>88</v>
      </c>
      <c r="AV403" s="14" t="s">
        <v>175</v>
      </c>
      <c r="AW403" s="14" t="s">
        <v>36</v>
      </c>
      <c r="AX403" s="14" t="s">
        <v>14</v>
      </c>
      <c r="AY403" s="270" t="s">
        <v>241</v>
      </c>
    </row>
    <row r="404" s="2" customFormat="1" ht="37.8" customHeight="1">
      <c r="A404" s="39"/>
      <c r="B404" s="40"/>
      <c r="C404" s="229" t="s">
        <v>410</v>
      </c>
      <c r="D404" s="229" t="s">
        <v>243</v>
      </c>
      <c r="E404" s="230" t="s">
        <v>671</v>
      </c>
      <c r="F404" s="231" t="s">
        <v>672</v>
      </c>
      <c r="G404" s="232" t="s">
        <v>255</v>
      </c>
      <c r="H404" s="233">
        <v>1460.847</v>
      </c>
      <c r="I404" s="234"/>
      <c r="J404" s="235">
        <f>ROUND(I404*H404,2)</f>
        <v>0</v>
      </c>
      <c r="K404" s="231" t="s">
        <v>247</v>
      </c>
      <c r="L404" s="45"/>
      <c r="M404" s="236" t="s">
        <v>1</v>
      </c>
      <c r="N404" s="237" t="s">
        <v>45</v>
      </c>
      <c r="O404" s="92"/>
      <c r="P404" s="238">
        <f>O404*H404</f>
        <v>0</v>
      </c>
      <c r="Q404" s="238">
        <v>0</v>
      </c>
      <c r="R404" s="238">
        <f>Q404*H404</f>
        <v>0</v>
      </c>
      <c r="S404" s="238">
        <v>0</v>
      </c>
      <c r="T404" s="239">
        <f>S404*H404</f>
        <v>0</v>
      </c>
      <c r="U404" s="39"/>
      <c r="V404" s="39"/>
      <c r="W404" s="39"/>
      <c r="X404" s="39"/>
      <c r="Y404" s="39"/>
      <c r="Z404" s="39"/>
      <c r="AA404" s="39"/>
      <c r="AB404" s="39"/>
      <c r="AC404" s="39"/>
      <c r="AD404" s="39"/>
      <c r="AE404" s="39"/>
      <c r="AR404" s="240" t="s">
        <v>175</v>
      </c>
      <c r="AT404" s="240" t="s">
        <v>243</v>
      </c>
      <c r="AU404" s="240" t="s">
        <v>88</v>
      </c>
      <c r="AY404" s="18" t="s">
        <v>241</v>
      </c>
      <c r="BE404" s="241">
        <f>IF(N404="základní",J404,0)</f>
        <v>0</v>
      </c>
      <c r="BF404" s="241">
        <f>IF(N404="snížená",J404,0)</f>
        <v>0</v>
      </c>
      <c r="BG404" s="241">
        <f>IF(N404="zákl. přenesená",J404,0)</f>
        <v>0</v>
      </c>
      <c r="BH404" s="241">
        <f>IF(N404="sníž. přenesená",J404,0)</f>
        <v>0</v>
      </c>
      <c r="BI404" s="241">
        <f>IF(N404="nulová",J404,0)</f>
        <v>0</v>
      </c>
      <c r="BJ404" s="18" t="s">
        <v>14</v>
      </c>
      <c r="BK404" s="241">
        <f>ROUND(I404*H404,2)</f>
        <v>0</v>
      </c>
      <c r="BL404" s="18" t="s">
        <v>175</v>
      </c>
      <c r="BM404" s="240" t="s">
        <v>1397</v>
      </c>
    </row>
    <row r="405" s="2" customFormat="1">
      <c r="A405" s="39"/>
      <c r="B405" s="40"/>
      <c r="C405" s="41"/>
      <c r="D405" s="242" t="s">
        <v>249</v>
      </c>
      <c r="E405" s="41"/>
      <c r="F405" s="243" t="s">
        <v>674</v>
      </c>
      <c r="G405" s="41"/>
      <c r="H405" s="41"/>
      <c r="I405" s="244"/>
      <c r="J405" s="41"/>
      <c r="K405" s="41"/>
      <c r="L405" s="45"/>
      <c r="M405" s="245"/>
      <c r="N405" s="246"/>
      <c r="O405" s="92"/>
      <c r="P405" s="92"/>
      <c r="Q405" s="92"/>
      <c r="R405" s="92"/>
      <c r="S405" s="92"/>
      <c r="T405" s="93"/>
      <c r="U405" s="39"/>
      <c r="V405" s="39"/>
      <c r="W405" s="39"/>
      <c r="X405" s="39"/>
      <c r="Y405" s="39"/>
      <c r="Z405" s="39"/>
      <c r="AA405" s="39"/>
      <c r="AB405" s="39"/>
      <c r="AC405" s="39"/>
      <c r="AD405" s="39"/>
      <c r="AE405" s="39"/>
      <c r="AT405" s="18" t="s">
        <v>249</v>
      </c>
      <c r="AU405" s="18" t="s">
        <v>88</v>
      </c>
    </row>
    <row r="406" s="2" customFormat="1">
      <c r="A406" s="39"/>
      <c r="B406" s="40"/>
      <c r="C406" s="41"/>
      <c r="D406" s="247" t="s">
        <v>251</v>
      </c>
      <c r="E406" s="41"/>
      <c r="F406" s="248" t="s">
        <v>675</v>
      </c>
      <c r="G406" s="41"/>
      <c r="H406" s="41"/>
      <c r="I406" s="244"/>
      <c r="J406" s="41"/>
      <c r="K406" s="41"/>
      <c r="L406" s="45"/>
      <c r="M406" s="245"/>
      <c r="N406" s="246"/>
      <c r="O406" s="92"/>
      <c r="P406" s="92"/>
      <c r="Q406" s="92"/>
      <c r="R406" s="92"/>
      <c r="S406" s="92"/>
      <c r="T406" s="93"/>
      <c r="U406" s="39"/>
      <c r="V406" s="39"/>
      <c r="W406" s="39"/>
      <c r="X406" s="39"/>
      <c r="Y406" s="39"/>
      <c r="Z406" s="39"/>
      <c r="AA406" s="39"/>
      <c r="AB406" s="39"/>
      <c r="AC406" s="39"/>
      <c r="AD406" s="39"/>
      <c r="AE406" s="39"/>
      <c r="AT406" s="18" t="s">
        <v>251</v>
      </c>
      <c r="AU406" s="18" t="s">
        <v>88</v>
      </c>
    </row>
    <row r="407" s="15" customFormat="1">
      <c r="A407" s="15"/>
      <c r="B407" s="271"/>
      <c r="C407" s="272"/>
      <c r="D407" s="242" t="s">
        <v>259</v>
      </c>
      <c r="E407" s="273" t="s">
        <v>1</v>
      </c>
      <c r="F407" s="274" t="s">
        <v>676</v>
      </c>
      <c r="G407" s="272"/>
      <c r="H407" s="273" t="s">
        <v>1</v>
      </c>
      <c r="I407" s="275"/>
      <c r="J407" s="272"/>
      <c r="K407" s="272"/>
      <c r="L407" s="276"/>
      <c r="M407" s="277"/>
      <c r="N407" s="278"/>
      <c r="O407" s="278"/>
      <c r="P407" s="278"/>
      <c r="Q407" s="278"/>
      <c r="R407" s="278"/>
      <c r="S407" s="278"/>
      <c r="T407" s="279"/>
      <c r="U407" s="15"/>
      <c r="V407" s="15"/>
      <c r="W407" s="15"/>
      <c r="X407" s="15"/>
      <c r="Y407" s="15"/>
      <c r="Z407" s="15"/>
      <c r="AA407" s="15"/>
      <c r="AB407" s="15"/>
      <c r="AC407" s="15"/>
      <c r="AD407" s="15"/>
      <c r="AE407" s="15"/>
      <c r="AT407" s="280" t="s">
        <v>259</v>
      </c>
      <c r="AU407" s="280" t="s">
        <v>88</v>
      </c>
      <c r="AV407" s="15" t="s">
        <v>14</v>
      </c>
      <c r="AW407" s="15" t="s">
        <v>36</v>
      </c>
      <c r="AX407" s="15" t="s">
        <v>80</v>
      </c>
      <c r="AY407" s="280" t="s">
        <v>241</v>
      </c>
    </row>
    <row r="408" s="13" customFormat="1">
      <c r="A408" s="13"/>
      <c r="B408" s="249"/>
      <c r="C408" s="250"/>
      <c r="D408" s="242" t="s">
        <v>259</v>
      </c>
      <c r="E408" s="251" t="s">
        <v>1</v>
      </c>
      <c r="F408" s="252" t="s">
        <v>1398</v>
      </c>
      <c r="G408" s="250"/>
      <c r="H408" s="253">
        <v>1058.289</v>
      </c>
      <c r="I408" s="254"/>
      <c r="J408" s="250"/>
      <c r="K408" s="250"/>
      <c r="L408" s="255"/>
      <c r="M408" s="256"/>
      <c r="N408" s="257"/>
      <c r="O408" s="257"/>
      <c r="P408" s="257"/>
      <c r="Q408" s="257"/>
      <c r="R408" s="257"/>
      <c r="S408" s="257"/>
      <c r="T408" s="258"/>
      <c r="U408" s="13"/>
      <c r="V408" s="13"/>
      <c r="W408" s="13"/>
      <c r="X408" s="13"/>
      <c r="Y408" s="13"/>
      <c r="Z408" s="13"/>
      <c r="AA408" s="13"/>
      <c r="AB408" s="13"/>
      <c r="AC408" s="13"/>
      <c r="AD408" s="13"/>
      <c r="AE408" s="13"/>
      <c r="AT408" s="259" t="s">
        <v>259</v>
      </c>
      <c r="AU408" s="259" t="s">
        <v>88</v>
      </c>
      <c r="AV408" s="13" t="s">
        <v>88</v>
      </c>
      <c r="AW408" s="13" t="s">
        <v>36</v>
      </c>
      <c r="AX408" s="13" t="s">
        <v>80</v>
      </c>
      <c r="AY408" s="259" t="s">
        <v>241</v>
      </c>
    </row>
    <row r="409" s="15" customFormat="1">
      <c r="A409" s="15"/>
      <c r="B409" s="271"/>
      <c r="C409" s="272"/>
      <c r="D409" s="242" t="s">
        <v>259</v>
      </c>
      <c r="E409" s="273" t="s">
        <v>1</v>
      </c>
      <c r="F409" s="274" t="s">
        <v>678</v>
      </c>
      <c r="G409" s="272"/>
      <c r="H409" s="273" t="s">
        <v>1</v>
      </c>
      <c r="I409" s="275"/>
      <c r="J409" s="272"/>
      <c r="K409" s="272"/>
      <c r="L409" s="276"/>
      <c r="M409" s="277"/>
      <c r="N409" s="278"/>
      <c r="O409" s="278"/>
      <c r="P409" s="278"/>
      <c r="Q409" s="278"/>
      <c r="R409" s="278"/>
      <c r="S409" s="278"/>
      <c r="T409" s="279"/>
      <c r="U409" s="15"/>
      <c r="V409" s="15"/>
      <c r="W409" s="15"/>
      <c r="X409" s="15"/>
      <c r="Y409" s="15"/>
      <c r="Z409" s="15"/>
      <c r="AA409" s="15"/>
      <c r="AB409" s="15"/>
      <c r="AC409" s="15"/>
      <c r="AD409" s="15"/>
      <c r="AE409" s="15"/>
      <c r="AT409" s="280" t="s">
        <v>259</v>
      </c>
      <c r="AU409" s="280" t="s">
        <v>88</v>
      </c>
      <c r="AV409" s="15" t="s">
        <v>14</v>
      </c>
      <c r="AW409" s="15" t="s">
        <v>36</v>
      </c>
      <c r="AX409" s="15" t="s">
        <v>80</v>
      </c>
      <c r="AY409" s="280" t="s">
        <v>241</v>
      </c>
    </row>
    <row r="410" s="13" customFormat="1">
      <c r="A410" s="13"/>
      <c r="B410" s="249"/>
      <c r="C410" s="250"/>
      <c r="D410" s="242" t="s">
        <v>259</v>
      </c>
      <c r="E410" s="251" t="s">
        <v>1</v>
      </c>
      <c r="F410" s="252" t="s">
        <v>679</v>
      </c>
      <c r="G410" s="250"/>
      <c r="H410" s="253">
        <v>331.62</v>
      </c>
      <c r="I410" s="254"/>
      <c r="J410" s="250"/>
      <c r="K410" s="250"/>
      <c r="L410" s="255"/>
      <c r="M410" s="256"/>
      <c r="N410" s="257"/>
      <c r="O410" s="257"/>
      <c r="P410" s="257"/>
      <c r="Q410" s="257"/>
      <c r="R410" s="257"/>
      <c r="S410" s="257"/>
      <c r="T410" s="258"/>
      <c r="U410" s="13"/>
      <c r="V410" s="13"/>
      <c r="W410" s="13"/>
      <c r="X410" s="13"/>
      <c r="Y410" s="13"/>
      <c r="Z410" s="13"/>
      <c r="AA410" s="13"/>
      <c r="AB410" s="13"/>
      <c r="AC410" s="13"/>
      <c r="AD410" s="13"/>
      <c r="AE410" s="13"/>
      <c r="AT410" s="259" t="s">
        <v>259</v>
      </c>
      <c r="AU410" s="259" t="s">
        <v>88</v>
      </c>
      <c r="AV410" s="13" t="s">
        <v>88</v>
      </c>
      <c r="AW410" s="13" t="s">
        <v>36</v>
      </c>
      <c r="AX410" s="13" t="s">
        <v>80</v>
      </c>
      <c r="AY410" s="259" t="s">
        <v>241</v>
      </c>
    </row>
    <row r="411" s="15" customFormat="1">
      <c r="A411" s="15"/>
      <c r="B411" s="271"/>
      <c r="C411" s="272"/>
      <c r="D411" s="242" t="s">
        <v>259</v>
      </c>
      <c r="E411" s="273" t="s">
        <v>1</v>
      </c>
      <c r="F411" s="274" t="s">
        <v>680</v>
      </c>
      <c r="G411" s="272"/>
      <c r="H411" s="273" t="s">
        <v>1</v>
      </c>
      <c r="I411" s="275"/>
      <c r="J411" s="272"/>
      <c r="K411" s="272"/>
      <c r="L411" s="276"/>
      <c r="M411" s="277"/>
      <c r="N411" s="278"/>
      <c r="O411" s="278"/>
      <c r="P411" s="278"/>
      <c r="Q411" s="278"/>
      <c r="R411" s="278"/>
      <c r="S411" s="278"/>
      <c r="T411" s="279"/>
      <c r="U411" s="15"/>
      <c r="V411" s="15"/>
      <c r="W411" s="15"/>
      <c r="X411" s="15"/>
      <c r="Y411" s="15"/>
      <c r="Z411" s="15"/>
      <c r="AA411" s="15"/>
      <c r="AB411" s="15"/>
      <c r="AC411" s="15"/>
      <c r="AD411" s="15"/>
      <c r="AE411" s="15"/>
      <c r="AT411" s="280" t="s">
        <v>259</v>
      </c>
      <c r="AU411" s="280" t="s">
        <v>88</v>
      </c>
      <c r="AV411" s="15" t="s">
        <v>14</v>
      </c>
      <c r="AW411" s="15" t="s">
        <v>36</v>
      </c>
      <c r="AX411" s="15" t="s">
        <v>80</v>
      </c>
      <c r="AY411" s="280" t="s">
        <v>241</v>
      </c>
    </row>
    <row r="412" s="13" customFormat="1">
      <c r="A412" s="13"/>
      <c r="B412" s="249"/>
      <c r="C412" s="250"/>
      <c r="D412" s="242" t="s">
        <v>259</v>
      </c>
      <c r="E412" s="251" t="s">
        <v>1</v>
      </c>
      <c r="F412" s="252" t="s">
        <v>681</v>
      </c>
      <c r="G412" s="250"/>
      <c r="H412" s="253">
        <v>70.938000000000002</v>
      </c>
      <c r="I412" s="254"/>
      <c r="J412" s="250"/>
      <c r="K412" s="250"/>
      <c r="L412" s="255"/>
      <c r="M412" s="256"/>
      <c r="N412" s="257"/>
      <c r="O412" s="257"/>
      <c r="P412" s="257"/>
      <c r="Q412" s="257"/>
      <c r="R412" s="257"/>
      <c r="S412" s="257"/>
      <c r="T412" s="258"/>
      <c r="U412" s="13"/>
      <c r="V412" s="13"/>
      <c r="W412" s="13"/>
      <c r="X412" s="13"/>
      <c r="Y412" s="13"/>
      <c r="Z412" s="13"/>
      <c r="AA412" s="13"/>
      <c r="AB412" s="13"/>
      <c r="AC412" s="13"/>
      <c r="AD412" s="13"/>
      <c r="AE412" s="13"/>
      <c r="AT412" s="259" t="s">
        <v>259</v>
      </c>
      <c r="AU412" s="259" t="s">
        <v>88</v>
      </c>
      <c r="AV412" s="13" t="s">
        <v>88</v>
      </c>
      <c r="AW412" s="13" t="s">
        <v>36</v>
      </c>
      <c r="AX412" s="13" t="s">
        <v>80</v>
      </c>
      <c r="AY412" s="259" t="s">
        <v>241</v>
      </c>
    </row>
    <row r="413" s="14" customFormat="1">
      <c r="A413" s="14"/>
      <c r="B413" s="260"/>
      <c r="C413" s="261"/>
      <c r="D413" s="242" t="s">
        <v>259</v>
      </c>
      <c r="E413" s="262" t="s">
        <v>1</v>
      </c>
      <c r="F413" s="263" t="s">
        <v>261</v>
      </c>
      <c r="G413" s="261"/>
      <c r="H413" s="264">
        <v>1460.847</v>
      </c>
      <c r="I413" s="265"/>
      <c r="J413" s="261"/>
      <c r="K413" s="261"/>
      <c r="L413" s="266"/>
      <c r="M413" s="267"/>
      <c r="N413" s="268"/>
      <c r="O413" s="268"/>
      <c r="P413" s="268"/>
      <c r="Q413" s="268"/>
      <c r="R413" s="268"/>
      <c r="S413" s="268"/>
      <c r="T413" s="269"/>
      <c r="U413" s="14"/>
      <c r="V413" s="14"/>
      <c r="W413" s="14"/>
      <c r="X413" s="14"/>
      <c r="Y413" s="14"/>
      <c r="Z413" s="14"/>
      <c r="AA413" s="14"/>
      <c r="AB413" s="14"/>
      <c r="AC413" s="14"/>
      <c r="AD413" s="14"/>
      <c r="AE413" s="14"/>
      <c r="AT413" s="270" t="s">
        <v>259</v>
      </c>
      <c r="AU413" s="270" t="s">
        <v>88</v>
      </c>
      <c r="AV413" s="14" t="s">
        <v>175</v>
      </c>
      <c r="AW413" s="14" t="s">
        <v>36</v>
      </c>
      <c r="AX413" s="14" t="s">
        <v>14</v>
      </c>
      <c r="AY413" s="270" t="s">
        <v>241</v>
      </c>
    </row>
    <row r="414" s="2" customFormat="1" ht="37.8" customHeight="1">
      <c r="A414" s="39"/>
      <c r="B414" s="40"/>
      <c r="C414" s="229" t="s">
        <v>414</v>
      </c>
      <c r="D414" s="229" t="s">
        <v>243</v>
      </c>
      <c r="E414" s="230" t="s">
        <v>682</v>
      </c>
      <c r="F414" s="231" t="s">
        <v>683</v>
      </c>
      <c r="G414" s="232" t="s">
        <v>255</v>
      </c>
      <c r="H414" s="233">
        <v>1587.433</v>
      </c>
      <c r="I414" s="234"/>
      <c r="J414" s="235">
        <f>ROUND(I414*H414,2)</f>
        <v>0</v>
      </c>
      <c r="K414" s="231" t="s">
        <v>247</v>
      </c>
      <c r="L414" s="45"/>
      <c r="M414" s="236" t="s">
        <v>1</v>
      </c>
      <c r="N414" s="237" t="s">
        <v>45</v>
      </c>
      <c r="O414" s="92"/>
      <c r="P414" s="238">
        <f>O414*H414</f>
        <v>0</v>
      </c>
      <c r="Q414" s="238">
        <v>0</v>
      </c>
      <c r="R414" s="238">
        <f>Q414*H414</f>
        <v>0</v>
      </c>
      <c r="S414" s="238">
        <v>0</v>
      </c>
      <c r="T414" s="239">
        <f>S414*H414</f>
        <v>0</v>
      </c>
      <c r="U414" s="39"/>
      <c r="V414" s="39"/>
      <c r="W414" s="39"/>
      <c r="X414" s="39"/>
      <c r="Y414" s="39"/>
      <c r="Z414" s="39"/>
      <c r="AA414" s="39"/>
      <c r="AB414" s="39"/>
      <c r="AC414" s="39"/>
      <c r="AD414" s="39"/>
      <c r="AE414" s="39"/>
      <c r="AR414" s="240" t="s">
        <v>175</v>
      </c>
      <c r="AT414" s="240" t="s">
        <v>243</v>
      </c>
      <c r="AU414" s="240" t="s">
        <v>88</v>
      </c>
      <c r="AY414" s="18" t="s">
        <v>241</v>
      </c>
      <c r="BE414" s="241">
        <f>IF(N414="základní",J414,0)</f>
        <v>0</v>
      </c>
      <c r="BF414" s="241">
        <f>IF(N414="snížená",J414,0)</f>
        <v>0</v>
      </c>
      <c r="BG414" s="241">
        <f>IF(N414="zákl. přenesená",J414,0)</f>
        <v>0</v>
      </c>
      <c r="BH414" s="241">
        <f>IF(N414="sníž. přenesená",J414,0)</f>
        <v>0</v>
      </c>
      <c r="BI414" s="241">
        <f>IF(N414="nulová",J414,0)</f>
        <v>0</v>
      </c>
      <c r="BJ414" s="18" t="s">
        <v>14</v>
      </c>
      <c r="BK414" s="241">
        <f>ROUND(I414*H414,2)</f>
        <v>0</v>
      </c>
      <c r="BL414" s="18" t="s">
        <v>175</v>
      </c>
      <c r="BM414" s="240" t="s">
        <v>1399</v>
      </c>
    </row>
    <row r="415" s="2" customFormat="1">
      <c r="A415" s="39"/>
      <c r="B415" s="40"/>
      <c r="C415" s="41"/>
      <c r="D415" s="242" t="s">
        <v>249</v>
      </c>
      <c r="E415" s="41"/>
      <c r="F415" s="243" t="s">
        <v>685</v>
      </c>
      <c r="G415" s="41"/>
      <c r="H415" s="41"/>
      <c r="I415" s="244"/>
      <c r="J415" s="41"/>
      <c r="K415" s="41"/>
      <c r="L415" s="45"/>
      <c r="M415" s="245"/>
      <c r="N415" s="246"/>
      <c r="O415" s="92"/>
      <c r="P415" s="92"/>
      <c r="Q415" s="92"/>
      <c r="R415" s="92"/>
      <c r="S415" s="92"/>
      <c r="T415" s="93"/>
      <c r="U415" s="39"/>
      <c r="V415" s="39"/>
      <c r="W415" s="39"/>
      <c r="X415" s="39"/>
      <c r="Y415" s="39"/>
      <c r="Z415" s="39"/>
      <c r="AA415" s="39"/>
      <c r="AB415" s="39"/>
      <c r="AC415" s="39"/>
      <c r="AD415" s="39"/>
      <c r="AE415" s="39"/>
      <c r="AT415" s="18" t="s">
        <v>249</v>
      </c>
      <c r="AU415" s="18" t="s">
        <v>88</v>
      </c>
    </row>
    <row r="416" s="2" customFormat="1">
      <c r="A416" s="39"/>
      <c r="B416" s="40"/>
      <c r="C416" s="41"/>
      <c r="D416" s="247" t="s">
        <v>251</v>
      </c>
      <c r="E416" s="41"/>
      <c r="F416" s="248" t="s">
        <v>686</v>
      </c>
      <c r="G416" s="41"/>
      <c r="H416" s="41"/>
      <c r="I416" s="244"/>
      <c r="J416" s="41"/>
      <c r="K416" s="41"/>
      <c r="L416" s="45"/>
      <c r="M416" s="245"/>
      <c r="N416" s="246"/>
      <c r="O416" s="92"/>
      <c r="P416" s="92"/>
      <c r="Q416" s="92"/>
      <c r="R416" s="92"/>
      <c r="S416" s="92"/>
      <c r="T416" s="93"/>
      <c r="U416" s="39"/>
      <c r="V416" s="39"/>
      <c r="W416" s="39"/>
      <c r="X416" s="39"/>
      <c r="Y416" s="39"/>
      <c r="Z416" s="39"/>
      <c r="AA416" s="39"/>
      <c r="AB416" s="39"/>
      <c r="AC416" s="39"/>
      <c r="AD416" s="39"/>
      <c r="AE416" s="39"/>
      <c r="AT416" s="18" t="s">
        <v>251</v>
      </c>
      <c r="AU416" s="18" t="s">
        <v>88</v>
      </c>
    </row>
    <row r="417" s="15" customFormat="1">
      <c r="A417" s="15"/>
      <c r="B417" s="271"/>
      <c r="C417" s="272"/>
      <c r="D417" s="242" t="s">
        <v>259</v>
      </c>
      <c r="E417" s="273" t="s">
        <v>1</v>
      </c>
      <c r="F417" s="274" t="s">
        <v>676</v>
      </c>
      <c r="G417" s="272"/>
      <c r="H417" s="273" t="s">
        <v>1</v>
      </c>
      <c r="I417" s="275"/>
      <c r="J417" s="272"/>
      <c r="K417" s="272"/>
      <c r="L417" s="276"/>
      <c r="M417" s="277"/>
      <c r="N417" s="278"/>
      <c r="O417" s="278"/>
      <c r="P417" s="278"/>
      <c r="Q417" s="278"/>
      <c r="R417" s="278"/>
      <c r="S417" s="278"/>
      <c r="T417" s="279"/>
      <c r="U417" s="15"/>
      <c r="V417" s="15"/>
      <c r="W417" s="15"/>
      <c r="X417" s="15"/>
      <c r="Y417" s="15"/>
      <c r="Z417" s="15"/>
      <c r="AA417" s="15"/>
      <c r="AB417" s="15"/>
      <c r="AC417" s="15"/>
      <c r="AD417" s="15"/>
      <c r="AE417" s="15"/>
      <c r="AT417" s="280" t="s">
        <v>259</v>
      </c>
      <c r="AU417" s="280" t="s">
        <v>88</v>
      </c>
      <c r="AV417" s="15" t="s">
        <v>14</v>
      </c>
      <c r="AW417" s="15" t="s">
        <v>36</v>
      </c>
      <c r="AX417" s="15" t="s">
        <v>80</v>
      </c>
      <c r="AY417" s="280" t="s">
        <v>241</v>
      </c>
    </row>
    <row r="418" s="13" customFormat="1">
      <c r="A418" s="13"/>
      <c r="B418" s="249"/>
      <c r="C418" s="250"/>
      <c r="D418" s="242" t="s">
        <v>259</v>
      </c>
      <c r="E418" s="251" t="s">
        <v>1</v>
      </c>
      <c r="F418" s="252" t="s">
        <v>1400</v>
      </c>
      <c r="G418" s="250"/>
      <c r="H418" s="253">
        <v>1587.433</v>
      </c>
      <c r="I418" s="254"/>
      <c r="J418" s="250"/>
      <c r="K418" s="250"/>
      <c r="L418" s="255"/>
      <c r="M418" s="256"/>
      <c r="N418" s="257"/>
      <c r="O418" s="257"/>
      <c r="P418" s="257"/>
      <c r="Q418" s="257"/>
      <c r="R418" s="257"/>
      <c r="S418" s="257"/>
      <c r="T418" s="258"/>
      <c r="U418" s="13"/>
      <c r="V418" s="13"/>
      <c r="W418" s="13"/>
      <c r="X418" s="13"/>
      <c r="Y418" s="13"/>
      <c r="Z418" s="13"/>
      <c r="AA418" s="13"/>
      <c r="AB418" s="13"/>
      <c r="AC418" s="13"/>
      <c r="AD418" s="13"/>
      <c r="AE418" s="13"/>
      <c r="AT418" s="259" t="s">
        <v>259</v>
      </c>
      <c r="AU418" s="259" t="s">
        <v>88</v>
      </c>
      <c r="AV418" s="13" t="s">
        <v>88</v>
      </c>
      <c r="AW418" s="13" t="s">
        <v>36</v>
      </c>
      <c r="AX418" s="13" t="s">
        <v>80</v>
      </c>
      <c r="AY418" s="259" t="s">
        <v>241</v>
      </c>
    </row>
    <row r="419" s="14" customFormat="1">
      <c r="A419" s="14"/>
      <c r="B419" s="260"/>
      <c r="C419" s="261"/>
      <c r="D419" s="242" t="s">
        <v>259</v>
      </c>
      <c r="E419" s="262" t="s">
        <v>1</v>
      </c>
      <c r="F419" s="263" t="s">
        <v>261</v>
      </c>
      <c r="G419" s="261"/>
      <c r="H419" s="264">
        <v>1587.433</v>
      </c>
      <c r="I419" s="265"/>
      <c r="J419" s="261"/>
      <c r="K419" s="261"/>
      <c r="L419" s="266"/>
      <c r="M419" s="267"/>
      <c r="N419" s="268"/>
      <c r="O419" s="268"/>
      <c r="P419" s="268"/>
      <c r="Q419" s="268"/>
      <c r="R419" s="268"/>
      <c r="S419" s="268"/>
      <c r="T419" s="269"/>
      <c r="U419" s="14"/>
      <c r="V419" s="14"/>
      <c r="W419" s="14"/>
      <c r="X419" s="14"/>
      <c r="Y419" s="14"/>
      <c r="Z419" s="14"/>
      <c r="AA419" s="14"/>
      <c r="AB419" s="14"/>
      <c r="AC419" s="14"/>
      <c r="AD419" s="14"/>
      <c r="AE419" s="14"/>
      <c r="AT419" s="270" t="s">
        <v>259</v>
      </c>
      <c r="AU419" s="270" t="s">
        <v>88</v>
      </c>
      <c r="AV419" s="14" t="s">
        <v>175</v>
      </c>
      <c r="AW419" s="14" t="s">
        <v>36</v>
      </c>
      <c r="AX419" s="14" t="s">
        <v>14</v>
      </c>
      <c r="AY419" s="270" t="s">
        <v>241</v>
      </c>
    </row>
    <row r="420" s="2" customFormat="1" ht="37.8" customHeight="1">
      <c r="A420" s="39"/>
      <c r="B420" s="40"/>
      <c r="C420" s="229" t="s">
        <v>418</v>
      </c>
      <c r="D420" s="229" t="s">
        <v>243</v>
      </c>
      <c r="E420" s="230" t="s">
        <v>688</v>
      </c>
      <c r="F420" s="231" t="s">
        <v>689</v>
      </c>
      <c r="G420" s="232" t="s">
        <v>255</v>
      </c>
      <c r="H420" s="233">
        <v>742.93700000000001</v>
      </c>
      <c r="I420" s="234"/>
      <c r="J420" s="235">
        <f>ROUND(I420*H420,2)</f>
        <v>0</v>
      </c>
      <c r="K420" s="231" t="s">
        <v>247</v>
      </c>
      <c r="L420" s="45"/>
      <c r="M420" s="236" t="s">
        <v>1</v>
      </c>
      <c r="N420" s="237" t="s">
        <v>45</v>
      </c>
      <c r="O420" s="92"/>
      <c r="P420" s="238">
        <f>O420*H420</f>
        <v>0</v>
      </c>
      <c r="Q420" s="238">
        <v>0</v>
      </c>
      <c r="R420" s="238">
        <f>Q420*H420</f>
        <v>0</v>
      </c>
      <c r="S420" s="238">
        <v>0</v>
      </c>
      <c r="T420" s="239">
        <f>S420*H420</f>
        <v>0</v>
      </c>
      <c r="U420" s="39"/>
      <c r="V420" s="39"/>
      <c r="W420" s="39"/>
      <c r="X420" s="39"/>
      <c r="Y420" s="39"/>
      <c r="Z420" s="39"/>
      <c r="AA420" s="39"/>
      <c r="AB420" s="39"/>
      <c r="AC420" s="39"/>
      <c r="AD420" s="39"/>
      <c r="AE420" s="39"/>
      <c r="AR420" s="240" t="s">
        <v>175</v>
      </c>
      <c r="AT420" s="240" t="s">
        <v>243</v>
      </c>
      <c r="AU420" s="240" t="s">
        <v>88</v>
      </c>
      <c r="AY420" s="18" t="s">
        <v>241</v>
      </c>
      <c r="BE420" s="241">
        <f>IF(N420="základní",J420,0)</f>
        <v>0</v>
      </c>
      <c r="BF420" s="241">
        <f>IF(N420="snížená",J420,0)</f>
        <v>0</v>
      </c>
      <c r="BG420" s="241">
        <f>IF(N420="zákl. přenesená",J420,0)</f>
        <v>0</v>
      </c>
      <c r="BH420" s="241">
        <f>IF(N420="sníž. přenesená",J420,0)</f>
        <v>0</v>
      </c>
      <c r="BI420" s="241">
        <f>IF(N420="nulová",J420,0)</f>
        <v>0</v>
      </c>
      <c r="BJ420" s="18" t="s">
        <v>14</v>
      </c>
      <c r="BK420" s="241">
        <f>ROUND(I420*H420,2)</f>
        <v>0</v>
      </c>
      <c r="BL420" s="18" t="s">
        <v>175</v>
      </c>
      <c r="BM420" s="240" t="s">
        <v>1401</v>
      </c>
    </row>
    <row r="421" s="2" customFormat="1">
      <c r="A421" s="39"/>
      <c r="B421" s="40"/>
      <c r="C421" s="41"/>
      <c r="D421" s="242" t="s">
        <v>249</v>
      </c>
      <c r="E421" s="41"/>
      <c r="F421" s="243" t="s">
        <v>691</v>
      </c>
      <c r="G421" s="41"/>
      <c r="H421" s="41"/>
      <c r="I421" s="244"/>
      <c r="J421" s="41"/>
      <c r="K421" s="41"/>
      <c r="L421" s="45"/>
      <c r="M421" s="245"/>
      <c r="N421" s="246"/>
      <c r="O421" s="92"/>
      <c r="P421" s="92"/>
      <c r="Q421" s="92"/>
      <c r="R421" s="92"/>
      <c r="S421" s="92"/>
      <c r="T421" s="93"/>
      <c r="U421" s="39"/>
      <c r="V421" s="39"/>
      <c r="W421" s="39"/>
      <c r="X421" s="39"/>
      <c r="Y421" s="39"/>
      <c r="Z421" s="39"/>
      <c r="AA421" s="39"/>
      <c r="AB421" s="39"/>
      <c r="AC421" s="39"/>
      <c r="AD421" s="39"/>
      <c r="AE421" s="39"/>
      <c r="AT421" s="18" t="s">
        <v>249</v>
      </c>
      <c r="AU421" s="18" t="s">
        <v>88</v>
      </c>
    </row>
    <row r="422" s="2" customFormat="1">
      <c r="A422" s="39"/>
      <c r="B422" s="40"/>
      <c r="C422" s="41"/>
      <c r="D422" s="247" t="s">
        <v>251</v>
      </c>
      <c r="E422" s="41"/>
      <c r="F422" s="248" t="s">
        <v>692</v>
      </c>
      <c r="G422" s="41"/>
      <c r="H422" s="41"/>
      <c r="I422" s="244"/>
      <c r="J422" s="41"/>
      <c r="K422" s="41"/>
      <c r="L422" s="45"/>
      <c r="M422" s="245"/>
      <c r="N422" s="246"/>
      <c r="O422" s="92"/>
      <c r="P422" s="92"/>
      <c r="Q422" s="92"/>
      <c r="R422" s="92"/>
      <c r="S422" s="92"/>
      <c r="T422" s="93"/>
      <c r="U422" s="39"/>
      <c r="V422" s="39"/>
      <c r="W422" s="39"/>
      <c r="X422" s="39"/>
      <c r="Y422" s="39"/>
      <c r="Z422" s="39"/>
      <c r="AA422" s="39"/>
      <c r="AB422" s="39"/>
      <c r="AC422" s="39"/>
      <c r="AD422" s="39"/>
      <c r="AE422" s="39"/>
      <c r="AT422" s="18" t="s">
        <v>251</v>
      </c>
      <c r="AU422" s="18" t="s">
        <v>88</v>
      </c>
    </row>
    <row r="423" s="15" customFormat="1">
      <c r="A423" s="15"/>
      <c r="B423" s="271"/>
      <c r="C423" s="272"/>
      <c r="D423" s="242" t="s">
        <v>259</v>
      </c>
      <c r="E423" s="273" t="s">
        <v>1</v>
      </c>
      <c r="F423" s="274" t="s">
        <v>693</v>
      </c>
      <c r="G423" s="272"/>
      <c r="H423" s="273" t="s">
        <v>1</v>
      </c>
      <c r="I423" s="275"/>
      <c r="J423" s="272"/>
      <c r="K423" s="272"/>
      <c r="L423" s="276"/>
      <c r="M423" s="277"/>
      <c r="N423" s="278"/>
      <c r="O423" s="278"/>
      <c r="P423" s="278"/>
      <c r="Q423" s="278"/>
      <c r="R423" s="278"/>
      <c r="S423" s="278"/>
      <c r="T423" s="279"/>
      <c r="U423" s="15"/>
      <c r="V423" s="15"/>
      <c r="W423" s="15"/>
      <c r="X423" s="15"/>
      <c r="Y423" s="15"/>
      <c r="Z423" s="15"/>
      <c r="AA423" s="15"/>
      <c r="AB423" s="15"/>
      <c r="AC423" s="15"/>
      <c r="AD423" s="15"/>
      <c r="AE423" s="15"/>
      <c r="AT423" s="280" t="s">
        <v>259</v>
      </c>
      <c r="AU423" s="280" t="s">
        <v>88</v>
      </c>
      <c r="AV423" s="15" t="s">
        <v>14</v>
      </c>
      <c r="AW423" s="15" t="s">
        <v>36</v>
      </c>
      <c r="AX423" s="15" t="s">
        <v>80</v>
      </c>
      <c r="AY423" s="280" t="s">
        <v>241</v>
      </c>
    </row>
    <row r="424" s="13" customFormat="1">
      <c r="A424" s="13"/>
      <c r="B424" s="249"/>
      <c r="C424" s="250"/>
      <c r="D424" s="242" t="s">
        <v>259</v>
      </c>
      <c r="E424" s="251" t="s">
        <v>1</v>
      </c>
      <c r="F424" s="252" t="s">
        <v>1398</v>
      </c>
      <c r="G424" s="250"/>
      <c r="H424" s="253">
        <v>1058.289</v>
      </c>
      <c r="I424" s="254"/>
      <c r="J424" s="250"/>
      <c r="K424" s="250"/>
      <c r="L424" s="255"/>
      <c r="M424" s="256"/>
      <c r="N424" s="257"/>
      <c r="O424" s="257"/>
      <c r="P424" s="257"/>
      <c r="Q424" s="257"/>
      <c r="R424" s="257"/>
      <c r="S424" s="257"/>
      <c r="T424" s="258"/>
      <c r="U424" s="13"/>
      <c r="V424" s="13"/>
      <c r="W424" s="13"/>
      <c r="X424" s="13"/>
      <c r="Y424" s="13"/>
      <c r="Z424" s="13"/>
      <c r="AA424" s="13"/>
      <c r="AB424" s="13"/>
      <c r="AC424" s="13"/>
      <c r="AD424" s="13"/>
      <c r="AE424" s="13"/>
      <c r="AT424" s="259" t="s">
        <v>259</v>
      </c>
      <c r="AU424" s="259" t="s">
        <v>88</v>
      </c>
      <c r="AV424" s="13" t="s">
        <v>88</v>
      </c>
      <c r="AW424" s="13" t="s">
        <v>36</v>
      </c>
      <c r="AX424" s="13" t="s">
        <v>80</v>
      </c>
      <c r="AY424" s="259" t="s">
        <v>241</v>
      </c>
    </row>
    <row r="425" s="15" customFormat="1">
      <c r="A425" s="15"/>
      <c r="B425" s="271"/>
      <c r="C425" s="272"/>
      <c r="D425" s="242" t="s">
        <v>259</v>
      </c>
      <c r="E425" s="273" t="s">
        <v>1</v>
      </c>
      <c r="F425" s="274" t="s">
        <v>695</v>
      </c>
      <c r="G425" s="272"/>
      <c r="H425" s="273" t="s">
        <v>1</v>
      </c>
      <c r="I425" s="275"/>
      <c r="J425" s="272"/>
      <c r="K425" s="272"/>
      <c r="L425" s="276"/>
      <c r="M425" s="277"/>
      <c r="N425" s="278"/>
      <c r="O425" s="278"/>
      <c r="P425" s="278"/>
      <c r="Q425" s="278"/>
      <c r="R425" s="278"/>
      <c r="S425" s="278"/>
      <c r="T425" s="279"/>
      <c r="U425" s="15"/>
      <c r="V425" s="15"/>
      <c r="W425" s="15"/>
      <c r="X425" s="15"/>
      <c r="Y425" s="15"/>
      <c r="Z425" s="15"/>
      <c r="AA425" s="15"/>
      <c r="AB425" s="15"/>
      <c r="AC425" s="15"/>
      <c r="AD425" s="15"/>
      <c r="AE425" s="15"/>
      <c r="AT425" s="280" t="s">
        <v>259</v>
      </c>
      <c r="AU425" s="280" t="s">
        <v>88</v>
      </c>
      <c r="AV425" s="15" t="s">
        <v>14</v>
      </c>
      <c r="AW425" s="15" t="s">
        <v>36</v>
      </c>
      <c r="AX425" s="15" t="s">
        <v>80</v>
      </c>
      <c r="AY425" s="280" t="s">
        <v>241</v>
      </c>
    </row>
    <row r="426" s="13" customFormat="1">
      <c r="A426" s="13"/>
      <c r="B426" s="249"/>
      <c r="C426" s="250"/>
      <c r="D426" s="242" t="s">
        <v>259</v>
      </c>
      <c r="E426" s="251" t="s">
        <v>1</v>
      </c>
      <c r="F426" s="252" t="s">
        <v>440</v>
      </c>
      <c r="G426" s="250"/>
      <c r="H426" s="253">
        <v>16.268000000000001</v>
      </c>
      <c r="I426" s="254"/>
      <c r="J426" s="250"/>
      <c r="K426" s="250"/>
      <c r="L426" s="255"/>
      <c r="M426" s="256"/>
      <c r="N426" s="257"/>
      <c r="O426" s="257"/>
      <c r="P426" s="257"/>
      <c r="Q426" s="257"/>
      <c r="R426" s="257"/>
      <c r="S426" s="257"/>
      <c r="T426" s="258"/>
      <c r="U426" s="13"/>
      <c r="V426" s="13"/>
      <c r="W426" s="13"/>
      <c r="X426" s="13"/>
      <c r="Y426" s="13"/>
      <c r="Z426" s="13"/>
      <c r="AA426" s="13"/>
      <c r="AB426" s="13"/>
      <c r="AC426" s="13"/>
      <c r="AD426" s="13"/>
      <c r="AE426" s="13"/>
      <c r="AT426" s="259" t="s">
        <v>259</v>
      </c>
      <c r="AU426" s="259" t="s">
        <v>88</v>
      </c>
      <c r="AV426" s="13" t="s">
        <v>88</v>
      </c>
      <c r="AW426" s="13" t="s">
        <v>36</v>
      </c>
      <c r="AX426" s="13" t="s">
        <v>80</v>
      </c>
      <c r="AY426" s="259" t="s">
        <v>241</v>
      </c>
    </row>
    <row r="427" s="15" customFormat="1">
      <c r="A427" s="15"/>
      <c r="B427" s="271"/>
      <c r="C427" s="272"/>
      <c r="D427" s="242" t="s">
        <v>259</v>
      </c>
      <c r="E427" s="273" t="s">
        <v>1</v>
      </c>
      <c r="F427" s="274" t="s">
        <v>696</v>
      </c>
      <c r="G427" s="272"/>
      <c r="H427" s="273" t="s">
        <v>1</v>
      </c>
      <c r="I427" s="275"/>
      <c r="J427" s="272"/>
      <c r="K427" s="272"/>
      <c r="L427" s="276"/>
      <c r="M427" s="277"/>
      <c r="N427" s="278"/>
      <c r="O427" s="278"/>
      <c r="P427" s="278"/>
      <c r="Q427" s="278"/>
      <c r="R427" s="278"/>
      <c r="S427" s="278"/>
      <c r="T427" s="279"/>
      <c r="U427" s="15"/>
      <c r="V427" s="15"/>
      <c r="W427" s="15"/>
      <c r="X427" s="15"/>
      <c r="Y427" s="15"/>
      <c r="Z427" s="15"/>
      <c r="AA427" s="15"/>
      <c r="AB427" s="15"/>
      <c r="AC427" s="15"/>
      <c r="AD427" s="15"/>
      <c r="AE427" s="15"/>
      <c r="AT427" s="280" t="s">
        <v>259</v>
      </c>
      <c r="AU427" s="280" t="s">
        <v>88</v>
      </c>
      <c r="AV427" s="15" t="s">
        <v>14</v>
      </c>
      <c r="AW427" s="15" t="s">
        <v>36</v>
      </c>
      <c r="AX427" s="15" t="s">
        <v>80</v>
      </c>
      <c r="AY427" s="280" t="s">
        <v>241</v>
      </c>
    </row>
    <row r="428" s="13" customFormat="1">
      <c r="A428" s="13"/>
      <c r="B428" s="249"/>
      <c r="C428" s="250"/>
      <c r="D428" s="242" t="s">
        <v>259</v>
      </c>
      <c r="E428" s="251" t="s">
        <v>1</v>
      </c>
      <c r="F428" s="252" t="s">
        <v>697</v>
      </c>
      <c r="G428" s="250"/>
      <c r="H428" s="253">
        <v>-331.62</v>
      </c>
      <c r="I428" s="254"/>
      <c r="J428" s="250"/>
      <c r="K428" s="250"/>
      <c r="L428" s="255"/>
      <c r="M428" s="256"/>
      <c r="N428" s="257"/>
      <c r="O428" s="257"/>
      <c r="P428" s="257"/>
      <c r="Q428" s="257"/>
      <c r="R428" s="257"/>
      <c r="S428" s="257"/>
      <c r="T428" s="258"/>
      <c r="U428" s="13"/>
      <c r="V428" s="13"/>
      <c r="W428" s="13"/>
      <c r="X428" s="13"/>
      <c r="Y428" s="13"/>
      <c r="Z428" s="13"/>
      <c r="AA428" s="13"/>
      <c r="AB428" s="13"/>
      <c r="AC428" s="13"/>
      <c r="AD428" s="13"/>
      <c r="AE428" s="13"/>
      <c r="AT428" s="259" t="s">
        <v>259</v>
      </c>
      <c r="AU428" s="259" t="s">
        <v>88</v>
      </c>
      <c r="AV428" s="13" t="s">
        <v>88</v>
      </c>
      <c r="AW428" s="13" t="s">
        <v>36</v>
      </c>
      <c r="AX428" s="13" t="s">
        <v>80</v>
      </c>
      <c r="AY428" s="259" t="s">
        <v>241</v>
      </c>
    </row>
    <row r="429" s="14" customFormat="1">
      <c r="A429" s="14"/>
      <c r="B429" s="260"/>
      <c r="C429" s="261"/>
      <c r="D429" s="242" t="s">
        <v>259</v>
      </c>
      <c r="E429" s="262" t="s">
        <v>479</v>
      </c>
      <c r="F429" s="263" t="s">
        <v>261</v>
      </c>
      <c r="G429" s="261"/>
      <c r="H429" s="264">
        <v>742.93700000000001</v>
      </c>
      <c r="I429" s="265"/>
      <c r="J429" s="261"/>
      <c r="K429" s="261"/>
      <c r="L429" s="266"/>
      <c r="M429" s="267"/>
      <c r="N429" s="268"/>
      <c r="O429" s="268"/>
      <c r="P429" s="268"/>
      <c r="Q429" s="268"/>
      <c r="R429" s="268"/>
      <c r="S429" s="268"/>
      <c r="T429" s="269"/>
      <c r="U429" s="14"/>
      <c r="V429" s="14"/>
      <c r="W429" s="14"/>
      <c r="X429" s="14"/>
      <c r="Y429" s="14"/>
      <c r="Z429" s="14"/>
      <c r="AA429" s="14"/>
      <c r="AB429" s="14"/>
      <c r="AC429" s="14"/>
      <c r="AD429" s="14"/>
      <c r="AE429" s="14"/>
      <c r="AT429" s="270" t="s">
        <v>259</v>
      </c>
      <c r="AU429" s="270" t="s">
        <v>88</v>
      </c>
      <c r="AV429" s="14" t="s">
        <v>175</v>
      </c>
      <c r="AW429" s="14" t="s">
        <v>36</v>
      </c>
      <c r="AX429" s="14" t="s">
        <v>14</v>
      </c>
      <c r="AY429" s="270" t="s">
        <v>241</v>
      </c>
    </row>
    <row r="430" s="2" customFormat="1" ht="37.8" customHeight="1">
      <c r="A430" s="39"/>
      <c r="B430" s="40"/>
      <c r="C430" s="229" t="s">
        <v>745</v>
      </c>
      <c r="D430" s="229" t="s">
        <v>243</v>
      </c>
      <c r="E430" s="230" t="s">
        <v>698</v>
      </c>
      <c r="F430" s="231" t="s">
        <v>699</v>
      </c>
      <c r="G430" s="232" t="s">
        <v>255</v>
      </c>
      <c r="H430" s="233">
        <v>9658.1810000000005</v>
      </c>
      <c r="I430" s="234"/>
      <c r="J430" s="235">
        <f>ROUND(I430*H430,2)</f>
        <v>0</v>
      </c>
      <c r="K430" s="231" t="s">
        <v>247</v>
      </c>
      <c r="L430" s="45"/>
      <c r="M430" s="236" t="s">
        <v>1</v>
      </c>
      <c r="N430" s="237" t="s">
        <v>45</v>
      </c>
      <c r="O430" s="92"/>
      <c r="P430" s="238">
        <f>O430*H430</f>
        <v>0</v>
      </c>
      <c r="Q430" s="238">
        <v>0</v>
      </c>
      <c r="R430" s="238">
        <f>Q430*H430</f>
        <v>0</v>
      </c>
      <c r="S430" s="238">
        <v>0</v>
      </c>
      <c r="T430" s="239">
        <f>S430*H430</f>
        <v>0</v>
      </c>
      <c r="U430" s="39"/>
      <c r="V430" s="39"/>
      <c r="W430" s="39"/>
      <c r="X430" s="39"/>
      <c r="Y430" s="39"/>
      <c r="Z430" s="39"/>
      <c r="AA430" s="39"/>
      <c r="AB430" s="39"/>
      <c r="AC430" s="39"/>
      <c r="AD430" s="39"/>
      <c r="AE430" s="39"/>
      <c r="AR430" s="240" t="s">
        <v>175</v>
      </c>
      <c r="AT430" s="240" t="s">
        <v>243</v>
      </c>
      <c r="AU430" s="240" t="s">
        <v>88</v>
      </c>
      <c r="AY430" s="18" t="s">
        <v>241</v>
      </c>
      <c r="BE430" s="241">
        <f>IF(N430="základní",J430,0)</f>
        <v>0</v>
      </c>
      <c r="BF430" s="241">
        <f>IF(N430="snížená",J430,0)</f>
        <v>0</v>
      </c>
      <c r="BG430" s="241">
        <f>IF(N430="zákl. přenesená",J430,0)</f>
        <v>0</v>
      </c>
      <c r="BH430" s="241">
        <f>IF(N430="sníž. přenesená",J430,0)</f>
        <v>0</v>
      </c>
      <c r="BI430" s="241">
        <f>IF(N430="nulová",J430,0)</f>
        <v>0</v>
      </c>
      <c r="BJ430" s="18" t="s">
        <v>14</v>
      </c>
      <c r="BK430" s="241">
        <f>ROUND(I430*H430,2)</f>
        <v>0</v>
      </c>
      <c r="BL430" s="18" t="s">
        <v>175</v>
      </c>
      <c r="BM430" s="240" t="s">
        <v>1402</v>
      </c>
    </row>
    <row r="431" s="2" customFormat="1">
      <c r="A431" s="39"/>
      <c r="B431" s="40"/>
      <c r="C431" s="41"/>
      <c r="D431" s="242" t="s">
        <v>249</v>
      </c>
      <c r="E431" s="41"/>
      <c r="F431" s="243" t="s">
        <v>701</v>
      </c>
      <c r="G431" s="41"/>
      <c r="H431" s="41"/>
      <c r="I431" s="244"/>
      <c r="J431" s="41"/>
      <c r="K431" s="41"/>
      <c r="L431" s="45"/>
      <c r="M431" s="245"/>
      <c r="N431" s="246"/>
      <c r="O431" s="92"/>
      <c r="P431" s="92"/>
      <c r="Q431" s="92"/>
      <c r="R431" s="92"/>
      <c r="S431" s="92"/>
      <c r="T431" s="93"/>
      <c r="U431" s="39"/>
      <c r="V431" s="39"/>
      <c r="W431" s="39"/>
      <c r="X431" s="39"/>
      <c r="Y431" s="39"/>
      <c r="Z431" s="39"/>
      <c r="AA431" s="39"/>
      <c r="AB431" s="39"/>
      <c r="AC431" s="39"/>
      <c r="AD431" s="39"/>
      <c r="AE431" s="39"/>
      <c r="AT431" s="18" t="s">
        <v>249</v>
      </c>
      <c r="AU431" s="18" t="s">
        <v>88</v>
      </c>
    </row>
    <row r="432" s="2" customFormat="1">
      <c r="A432" s="39"/>
      <c r="B432" s="40"/>
      <c r="C432" s="41"/>
      <c r="D432" s="247" t="s">
        <v>251</v>
      </c>
      <c r="E432" s="41"/>
      <c r="F432" s="248" t="s">
        <v>702</v>
      </c>
      <c r="G432" s="41"/>
      <c r="H432" s="41"/>
      <c r="I432" s="244"/>
      <c r="J432" s="41"/>
      <c r="K432" s="41"/>
      <c r="L432" s="45"/>
      <c r="M432" s="245"/>
      <c r="N432" s="246"/>
      <c r="O432" s="92"/>
      <c r="P432" s="92"/>
      <c r="Q432" s="92"/>
      <c r="R432" s="92"/>
      <c r="S432" s="92"/>
      <c r="T432" s="93"/>
      <c r="U432" s="39"/>
      <c r="V432" s="39"/>
      <c r="W432" s="39"/>
      <c r="X432" s="39"/>
      <c r="Y432" s="39"/>
      <c r="Z432" s="39"/>
      <c r="AA432" s="39"/>
      <c r="AB432" s="39"/>
      <c r="AC432" s="39"/>
      <c r="AD432" s="39"/>
      <c r="AE432" s="39"/>
      <c r="AT432" s="18" t="s">
        <v>251</v>
      </c>
      <c r="AU432" s="18" t="s">
        <v>88</v>
      </c>
    </row>
    <row r="433" s="15" customFormat="1">
      <c r="A433" s="15"/>
      <c r="B433" s="271"/>
      <c r="C433" s="272"/>
      <c r="D433" s="242" t="s">
        <v>259</v>
      </c>
      <c r="E433" s="273" t="s">
        <v>1</v>
      </c>
      <c r="F433" s="274" t="s">
        <v>703</v>
      </c>
      <c r="G433" s="272"/>
      <c r="H433" s="273" t="s">
        <v>1</v>
      </c>
      <c r="I433" s="275"/>
      <c r="J433" s="272"/>
      <c r="K433" s="272"/>
      <c r="L433" s="276"/>
      <c r="M433" s="277"/>
      <c r="N433" s="278"/>
      <c r="O433" s="278"/>
      <c r="P433" s="278"/>
      <c r="Q433" s="278"/>
      <c r="R433" s="278"/>
      <c r="S433" s="278"/>
      <c r="T433" s="279"/>
      <c r="U433" s="15"/>
      <c r="V433" s="15"/>
      <c r="W433" s="15"/>
      <c r="X433" s="15"/>
      <c r="Y433" s="15"/>
      <c r="Z433" s="15"/>
      <c r="AA433" s="15"/>
      <c r="AB433" s="15"/>
      <c r="AC433" s="15"/>
      <c r="AD433" s="15"/>
      <c r="AE433" s="15"/>
      <c r="AT433" s="280" t="s">
        <v>259</v>
      </c>
      <c r="AU433" s="280" t="s">
        <v>88</v>
      </c>
      <c r="AV433" s="15" t="s">
        <v>14</v>
      </c>
      <c r="AW433" s="15" t="s">
        <v>36</v>
      </c>
      <c r="AX433" s="15" t="s">
        <v>80</v>
      </c>
      <c r="AY433" s="280" t="s">
        <v>241</v>
      </c>
    </row>
    <row r="434" s="13" customFormat="1">
      <c r="A434" s="13"/>
      <c r="B434" s="249"/>
      <c r="C434" s="250"/>
      <c r="D434" s="242" t="s">
        <v>259</v>
      </c>
      <c r="E434" s="251" t="s">
        <v>1</v>
      </c>
      <c r="F434" s="252" t="s">
        <v>704</v>
      </c>
      <c r="G434" s="250"/>
      <c r="H434" s="253">
        <v>9658.1810000000005</v>
      </c>
      <c r="I434" s="254"/>
      <c r="J434" s="250"/>
      <c r="K434" s="250"/>
      <c r="L434" s="255"/>
      <c r="M434" s="256"/>
      <c r="N434" s="257"/>
      <c r="O434" s="257"/>
      <c r="P434" s="257"/>
      <c r="Q434" s="257"/>
      <c r="R434" s="257"/>
      <c r="S434" s="257"/>
      <c r="T434" s="258"/>
      <c r="U434" s="13"/>
      <c r="V434" s="13"/>
      <c r="W434" s="13"/>
      <c r="X434" s="13"/>
      <c r="Y434" s="13"/>
      <c r="Z434" s="13"/>
      <c r="AA434" s="13"/>
      <c r="AB434" s="13"/>
      <c r="AC434" s="13"/>
      <c r="AD434" s="13"/>
      <c r="AE434" s="13"/>
      <c r="AT434" s="259" t="s">
        <v>259</v>
      </c>
      <c r="AU434" s="259" t="s">
        <v>88</v>
      </c>
      <c r="AV434" s="13" t="s">
        <v>88</v>
      </c>
      <c r="AW434" s="13" t="s">
        <v>36</v>
      </c>
      <c r="AX434" s="13" t="s">
        <v>80</v>
      </c>
      <c r="AY434" s="259" t="s">
        <v>241</v>
      </c>
    </row>
    <row r="435" s="14" customFormat="1">
      <c r="A435" s="14"/>
      <c r="B435" s="260"/>
      <c r="C435" s="261"/>
      <c r="D435" s="242" t="s">
        <v>259</v>
      </c>
      <c r="E435" s="262" t="s">
        <v>1</v>
      </c>
      <c r="F435" s="263" t="s">
        <v>261</v>
      </c>
      <c r="G435" s="261"/>
      <c r="H435" s="264">
        <v>9658.1810000000005</v>
      </c>
      <c r="I435" s="265"/>
      <c r="J435" s="261"/>
      <c r="K435" s="261"/>
      <c r="L435" s="266"/>
      <c r="M435" s="267"/>
      <c r="N435" s="268"/>
      <c r="O435" s="268"/>
      <c r="P435" s="268"/>
      <c r="Q435" s="268"/>
      <c r="R435" s="268"/>
      <c r="S435" s="268"/>
      <c r="T435" s="269"/>
      <c r="U435" s="14"/>
      <c r="V435" s="14"/>
      <c r="W435" s="14"/>
      <c r="X435" s="14"/>
      <c r="Y435" s="14"/>
      <c r="Z435" s="14"/>
      <c r="AA435" s="14"/>
      <c r="AB435" s="14"/>
      <c r="AC435" s="14"/>
      <c r="AD435" s="14"/>
      <c r="AE435" s="14"/>
      <c r="AT435" s="270" t="s">
        <v>259</v>
      </c>
      <c r="AU435" s="270" t="s">
        <v>88</v>
      </c>
      <c r="AV435" s="14" t="s">
        <v>175</v>
      </c>
      <c r="AW435" s="14" t="s">
        <v>36</v>
      </c>
      <c r="AX435" s="14" t="s">
        <v>14</v>
      </c>
      <c r="AY435" s="270" t="s">
        <v>241</v>
      </c>
    </row>
    <row r="436" s="2" customFormat="1" ht="37.8" customHeight="1">
      <c r="A436" s="39"/>
      <c r="B436" s="40"/>
      <c r="C436" s="229" t="s">
        <v>747</v>
      </c>
      <c r="D436" s="229" t="s">
        <v>243</v>
      </c>
      <c r="E436" s="230" t="s">
        <v>705</v>
      </c>
      <c r="F436" s="231" t="s">
        <v>706</v>
      </c>
      <c r="G436" s="232" t="s">
        <v>255</v>
      </c>
      <c r="H436" s="233">
        <v>1611.836</v>
      </c>
      <c r="I436" s="234"/>
      <c r="J436" s="235">
        <f>ROUND(I436*H436,2)</f>
        <v>0</v>
      </c>
      <c r="K436" s="231" t="s">
        <v>247</v>
      </c>
      <c r="L436" s="45"/>
      <c r="M436" s="236" t="s">
        <v>1</v>
      </c>
      <c r="N436" s="237" t="s">
        <v>45</v>
      </c>
      <c r="O436" s="92"/>
      <c r="P436" s="238">
        <f>O436*H436</f>
        <v>0</v>
      </c>
      <c r="Q436" s="238">
        <v>0</v>
      </c>
      <c r="R436" s="238">
        <f>Q436*H436</f>
        <v>0</v>
      </c>
      <c r="S436" s="238">
        <v>0</v>
      </c>
      <c r="T436" s="239">
        <f>S436*H436</f>
        <v>0</v>
      </c>
      <c r="U436" s="39"/>
      <c r="V436" s="39"/>
      <c r="W436" s="39"/>
      <c r="X436" s="39"/>
      <c r="Y436" s="39"/>
      <c r="Z436" s="39"/>
      <c r="AA436" s="39"/>
      <c r="AB436" s="39"/>
      <c r="AC436" s="39"/>
      <c r="AD436" s="39"/>
      <c r="AE436" s="39"/>
      <c r="AR436" s="240" t="s">
        <v>175</v>
      </c>
      <c r="AT436" s="240" t="s">
        <v>243</v>
      </c>
      <c r="AU436" s="240" t="s">
        <v>88</v>
      </c>
      <c r="AY436" s="18" t="s">
        <v>241</v>
      </c>
      <c r="BE436" s="241">
        <f>IF(N436="základní",J436,0)</f>
        <v>0</v>
      </c>
      <c r="BF436" s="241">
        <f>IF(N436="snížená",J436,0)</f>
        <v>0</v>
      </c>
      <c r="BG436" s="241">
        <f>IF(N436="zákl. přenesená",J436,0)</f>
        <v>0</v>
      </c>
      <c r="BH436" s="241">
        <f>IF(N436="sníž. přenesená",J436,0)</f>
        <v>0</v>
      </c>
      <c r="BI436" s="241">
        <f>IF(N436="nulová",J436,0)</f>
        <v>0</v>
      </c>
      <c r="BJ436" s="18" t="s">
        <v>14</v>
      </c>
      <c r="BK436" s="241">
        <f>ROUND(I436*H436,2)</f>
        <v>0</v>
      </c>
      <c r="BL436" s="18" t="s">
        <v>175</v>
      </c>
      <c r="BM436" s="240" t="s">
        <v>1403</v>
      </c>
    </row>
    <row r="437" s="2" customFormat="1">
      <c r="A437" s="39"/>
      <c r="B437" s="40"/>
      <c r="C437" s="41"/>
      <c r="D437" s="242" t="s">
        <v>249</v>
      </c>
      <c r="E437" s="41"/>
      <c r="F437" s="243" t="s">
        <v>708</v>
      </c>
      <c r="G437" s="41"/>
      <c r="H437" s="41"/>
      <c r="I437" s="244"/>
      <c r="J437" s="41"/>
      <c r="K437" s="41"/>
      <c r="L437" s="45"/>
      <c r="M437" s="245"/>
      <c r="N437" s="246"/>
      <c r="O437" s="92"/>
      <c r="P437" s="92"/>
      <c r="Q437" s="92"/>
      <c r="R437" s="92"/>
      <c r="S437" s="92"/>
      <c r="T437" s="93"/>
      <c r="U437" s="39"/>
      <c r="V437" s="39"/>
      <c r="W437" s="39"/>
      <c r="X437" s="39"/>
      <c r="Y437" s="39"/>
      <c r="Z437" s="39"/>
      <c r="AA437" s="39"/>
      <c r="AB437" s="39"/>
      <c r="AC437" s="39"/>
      <c r="AD437" s="39"/>
      <c r="AE437" s="39"/>
      <c r="AT437" s="18" t="s">
        <v>249</v>
      </c>
      <c r="AU437" s="18" t="s">
        <v>88</v>
      </c>
    </row>
    <row r="438" s="2" customFormat="1">
      <c r="A438" s="39"/>
      <c r="B438" s="40"/>
      <c r="C438" s="41"/>
      <c r="D438" s="247" t="s">
        <v>251</v>
      </c>
      <c r="E438" s="41"/>
      <c r="F438" s="248" t="s">
        <v>709</v>
      </c>
      <c r="G438" s="41"/>
      <c r="H438" s="41"/>
      <c r="I438" s="244"/>
      <c r="J438" s="41"/>
      <c r="K438" s="41"/>
      <c r="L438" s="45"/>
      <c r="M438" s="245"/>
      <c r="N438" s="246"/>
      <c r="O438" s="92"/>
      <c r="P438" s="92"/>
      <c r="Q438" s="92"/>
      <c r="R438" s="92"/>
      <c r="S438" s="92"/>
      <c r="T438" s="93"/>
      <c r="U438" s="39"/>
      <c r="V438" s="39"/>
      <c r="W438" s="39"/>
      <c r="X438" s="39"/>
      <c r="Y438" s="39"/>
      <c r="Z438" s="39"/>
      <c r="AA438" s="39"/>
      <c r="AB438" s="39"/>
      <c r="AC438" s="39"/>
      <c r="AD438" s="39"/>
      <c r="AE438" s="39"/>
      <c r="AT438" s="18" t="s">
        <v>251</v>
      </c>
      <c r="AU438" s="18" t="s">
        <v>88</v>
      </c>
    </row>
    <row r="439" s="15" customFormat="1">
      <c r="A439" s="15"/>
      <c r="B439" s="271"/>
      <c r="C439" s="272"/>
      <c r="D439" s="242" t="s">
        <v>259</v>
      </c>
      <c r="E439" s="273" t="s">
        <v>1</v>
      </c>
      <c r="F439" s="274" t="s">
        <v>710</v>
      </c>
      <c r="G439" s="272"/>
      <c r="H439" s="273" t="s">
        <v>1</v>
      </c>
      <c r="I439" s="275"/>
      <c r="J439" s="272"/>
      <c r="K439" s="272"/>
      <c r="L439" s="276"/>
      <c r="M439" s="277"/>
      <c r="N439" s="278"/>
      <c r="O439" s="278"/>
      <c r="P439" s="278"/>
      <c r="Q439" s="278"/>
      <c r="R439" s="278"/>
      <c r="S439" s="278"/>
      <c r="T439" s="279"/>
      <c r="U439" s="15"/>
      <c r="V439" s="15"/>
      <c r="W439" s="15"/>
      <c r="X439" s="15"/>
      <c r="Y439" s="15"/>
      <c r="Z439" s="15"/>
      <c r="AA439" s="15"/>
      <c r="AB439" s="15"/>
      <c r="AC439" s="15"/>
      <c r="AD439" s="15"/>
      <c r="AE439" s="15"/>
      <c r="AT439" s="280" t="s">
        <v>259</v>
      </c>
      <c r="AU439" s="280" t="s">
        <v>88</v>
      </c>
      <c r="AV439" s="15" t="s">
        <v>14</v>
      </c>
      <c r="AW439" s="15" t="s">
        <v>36</v>
      </c>
      <c r="AX439" s="15" t="s">
        <v>80</v>
      </c>
      <c r="AY439" s="280" t="s">
        <v>241</v>
      </c>
    </row>
    <row r="440" s="13" customFormat="1">
      <c r="A440" s="13"/>
      <c r="B440" s="249"/>
      <c r="C440" s="250"/>
      <c r="D440" s="242" t="s">
        <v>259</v>
      </c>
      <c r="E440" s="251" t="s">
        <v>1</v>
      </c>
      <c r="F440" s="252" t="s">
        <v>711</v>
      </c>
      <c r="G440" s="250"/>
      <c r="H440" s="253">
        <v>1519.105</v>
      </c>
      <c r="I440" s="254"/>
      <c r="J440" s="250"/>
      <c r="K440" s="250"/>
      <c r="L440" s="255"/>
      <c r="M440" s="256"/>
      <c r="N440" s="257"/>
      <c r="O440" s="257"/>
      <c r="P440" s="257"/>
      <c r="Q440" s="257"/>
      <c r="R440" s="257"/>
      <c r="S440" s="257"/>
      <c r="T440" s="258"/>
      <c r="U440" s="13"/>
      <c r="V440" s="13"/>
      <c r="W440" s="13"/>
      <c r="X440" s="13"/>
      <c r="Y440" s="13"/>
      <c r="Z440" s="13"/>
      <c r="AA440" s="13"/>
      <c r="AB440" s="13"/>
      <c r="AC440" s="13"/>
      <c r="AD440" s="13"/>
      <c r="AE440" s="13"/>
      <c r="AT440" s="259" t="s">
        <v>259</v>
      </c>
      <c r="AU440" s="259" t="s">
        <v>88</v>
      </c>
      <c r="AV440" s="13" t="s">
        <v>88</v>
      </c>
      <c r="AW440" s="13" t="s">
        <v>36</v>
      </c>
      <c r="AX440" s="13" t="s">
        <v>80</v>
      </c>
      <c r="AY440" s="259" t="s">
        <v>241</v>
      </c>
    </row>
    <row r="441" s="13" customFormat="1">
      <c r="A441" s="13"/>
      <c r="B441" s="249"/>
      <c r="C441" s="250"/>
      <c r="D441" s="242" t="s">
        <v>259</v>
      </c>
      <c r="E441" s="251" t="s">
        <v>1</v>
      </c>
      <c r="F441" s="252" t="s">
        <v>1404</v>
      </c>
      <c r="G441" s="250"/>
      <c r="H441" s="253">
        <v>68.328000000000003</v>
      </c>
      <c r="I441" s="254"/>
      <c r="J441" s="250"/>
      <c r="K441" s="250"/>
      <c r="L441" s="255"/>
      <c r="M441" s="256"/>
      <c r="N441" s="257"/>
      <c r="O441" s="257"/>
      <c r="P441" s="257"/>
      <c r="Q441" s="257"/>
      <c r="R441" s="257"/>
      <c r="S441" s="257"/>
      <c r="T441" s="258"/>
      <c r="U441" s="13"/>
      <c r="V441" s="13"/>
      <c r="W441" s="13"/>
      <c r="X441" s="13"/>
      <c r="Y441" s="13"/>
      <c r="Z441" s="13"/>
      <c r="AA441" s="13"/>
      <c r="AB441" s="13"/>
      <c r="AC441" s="13"/>
      <c r="AD441" s="13"/>
      <c r="AE441" s="13"/>
      <c r="AT441" s="259" t="s">
        <v>259</v>
      </c>
      <c r="AU441" s="259" t="s">
        <v>88</v>
      </c>
      <c r="AV441" s="13" t="s">
        <v>88</v>
      </c>
      <c r="AW441" s="13" t="s">
        <v>36</v>
      </c>
      <c r="AX441" s="13" t="s">
        <v>80</v>
      </c>
      <c r="AY441" s="259" t="s">
        <v>241</v>
      </c>
    </row>
    <row r="442" s="15" customFormat="1">
      <c r="A442" s="15"/>
      <c r="B442" s="271"/>
      <c r="C442" s="272"/>
      <c r="D442" s="242" t="s">
        <v>259</v>
      </c>
      <c r="E442" s="273" t="s">
        <v>1</v>
      </c>
      <c r="F442" s="274" t="s">
        <v>712</v>
      </c>
      <c r="G442" s="272"/>
      <c r="H442" s="273" t="s">
        <v>1</v>
      </c>
      <c r="I442" s="275"/>
      <c r="J442" s="272"/>
      <c r="K442" s="272"/>
      <c r="L442" s="276"/>
      <c r="M442" s="277"/>
      <c r="N442" s="278"/>
      <c r="O442" s="278"/>
      <c r="P442" s="278"/>
      <c r="Q442" s="278"/>
      <c r="R442" s="278"/>
      <c r="S442" s="278"/>
      <c r="T442" s="279"/>
      <c r="U442" s="15"/>
      <c r="V442" s="15"/>
      <c r="W442" s="15"/>
      <c r="X442" s="15"/>
      <c r="Y442" s="15"/>
      <c r="Z442" s="15"/>
      <c r="AA442" s="15"/>
      <c r="AB442" s="15"/>
      <c r="AC442" s="15"/>
      <c r="AD442" s="15"/>
      <c r="AE442" s="15"/>
      <c r="AT442" s="280" t="s">
        <v>259</v>
      </c>
      <c r="AU442" s="280" t="s">
        <v>88</v>
      </c>
      <c r="AV442" s="15" t="s">
        <v>14</v>
      </c>
      <c r="AW442" s="15" t="s">
        <v>36</v>
      </c>
      <c r="AX442" s="15" t="s">
        <v>80</v>
      </c>
      <c r="AY442" s="280" t="s">
        <v>241</v>
      </c>
    </row>
    <row r="443" s="13" customFormat="1">
      <c r="A443" s="13"/>
      <c r="B443" s="249"/>
      <c r="C443" s="250"/>
      <c r="D443" s="242" t="s">
        <v>259</v>
      </c>
      <c r="E443" s="251" t="s">
        <v>1</v>
      </c>
      <c r="F443" s="252" t="s">
        <v>443</v>
      </c>
      <c r="G443" s="250"/>
      <c r="H443" s="253">
        <v>24.402999999999999</v>
      </c>
      <c r="I443" s="254"/>
      <c r="J443" s="250"/>
      <c r="K443" s="250"/>
      <c r="L443" s="255"/>
      <c r="M443" s="256"/>
      <c r="N443" s="257"/>
      <c r="O443" s="257"/>
      <c r="P443" s="257"/>
      <c r="Q443" s="257"/>
      <c r="R443" s="257"/>
      <c r="S443" s="257"/>
      <c r="T443" s="258"/>
      <c r="U443" s="13"/>
      <c r="V443" s="13"/>
      <c r="W443" s="13"/>
      <c r="X443" s="13"/>
      <c r="Y443" s="13"/>
      <c r="Z443" s="13"/>
      <c r="AA443" s="13"/>
      <c r="AB443" s="13"/>
      <c r="AC443" s="13"/>
      <c r="AD443" s="13"/>
      <c r="AE443" s="13"/>
      <c r="AT443" s="259" t="s">
        <v>259</v>
      </c>
      <c r="AU443" s="259" t="s">
        <v>88</v>
      </c>
      <c r="AV443" s="13" t="s">
        <v>88</v>
      </c>
      <c r="AW443" s="13" t="s">
        <v>36</v>
      </c>
      <c r="AX443" s="13" t="s">
        <v>80</v>
      </c>
      <c r="AY443" s="259" t="s">
        <v>241</v>
      </c>
    </row>
    <row r="444" s="14" customFormat="1">
      <c r="A444" s="14"/>
      <c r="B444" s="260"/>
      <c r="C444" s="261"/>
      <c r="D444" s="242" t="s">
        <v>259</v>
      </c>
      <c r="E444" s="262" t="s">
        <v>482</v>
      </c>
      <c r="F444" s="263" t="s">
        <v>261</v>
      </c>
      <c r="G444" s="261"/>
      <c r="H444" s="264">
        <v>1611.836</v>
      </c>
      <c r="I444" s="265"/>
      <c r="J444" s="261"/>
      <c r="K444" s="261"/>
      <c r="L444" s="266"/>
      <c r="M444" s="267"/>
      <c r="N444" s="268"/>
      <c r="O444" s="268"/>
      <c r="P444" s="268"/>
      <c r="Q444" s="268"/>
      <c r="R444" s="268"/>
      <c r="S444" s="268"/>
      <c r="T444" s="269"/>
      <c r="U444" s="14"/>
      <c r="V444" s="14"/>
      <c r="W444" s="14"/>
      <c r="X444" s="14"/>
      <c r="Y444" s="14"/>
      <c r="Z444" s="14"/>
      <c r="AA444" s="14"/>
      <c r="AB444" s="14"/>
      <c r="AC444" s="14"/>
      <c r="AD444" s="14"/>
      <c r="AE444" s="14"/>
      <c r="AT444" s="270" t="s">
        <v>259</v>
      </c>
      <c r="AU444" s="270" t="s">
        <v>88</v>
      </c>
      <c r="AV444" s="14" t="s">
        <v>175</v>
      </c>
      <c r="AW444" s="14" t="s">
        <v>36</v>
      </c>
      <c r="AX444" s="14" t="s">
        <v>14</v>
      </c>
      <c r="AY444" s="270" t="s">
        <v>241</v>
      </c>
    </row>
    <row r="445" s="2" customFormat="1" ht="37.8" customHeight="1">
      <c r="A445" s="39"/>
      <c r="B445" s="40"/>
      <c r="C445" s="229" t="s">
        <v>757</v>
      </c>
      <c r="D445" s="229" t="s">
        <v>243</v>
      </c>
      <c r="E445" s="230" t="s">
        <v>713</v>
      </c>
      <c r="F445" s="231" t="s">
        <v>714</v>
      </c>
      <c r="G445" s="232" t="s">
        <v>255</v>
      </c>
      <c r="H445" s="233">
        <v>20953.867999999999</v>
      </c>
      <c r="I445" s="234"/>
      <c r="J445" s="235">
        <f>ROUND(I445*H445,2)</f>
        <v>0</v>
      </c>
      <c r="K445" s="231" t="s">
        <v>247</v>
      </c>
      <c r="L445" s="45"/>
      <c r="M445" s="236" t="s">
        <v>1</v>
      </c>
      <c r="N445" s="237" t="s">
        <v>45</v>
      </c>
      <c r="O445" s="92"/>
      <c r="P445" s="238">
        <f>O445*H445</f>
        <v>0</v>
      </c>
      <c r="Q445" s="238">
        <v>0</v>
      </c>
      <c r="R445" s="238">
        <f>Q445*H445</f>
        <v>0</v>
      </c>
      <c r="S445" s="238">
        <v>0</v>
      </c>
      <c r="T445" s="239">
        <f>S445*H445</f>
        <v>0</v>
      </c>
      <c r="U445" s="39"/>
      <c r="V445" s="39"/>
      <c r="W445" s="39"/>
      <c r="X445" s="39"/>
      <c r="Y445" s="39"/>
      <c r="Z445" s="39"/>
      <c r="AA445" s="39"/>
      <c r="AB445" s="39"/>
      <c r="AC445" s="39"/>
      <c r="AD445" s="39"/>
      <c r="AE445" s="39"/>
      <c r="AR445" s="240" t="s">
        <v>175</v>
      </c>
      <c r="AT445" s="240" t="s">
        <v>243</v>
      </c>
      <c r="AU445" s="240" t="s">
        <v>88</v>
      </c>
      <c r="AY445" s="18" t="s">
        <v>241</v>
      </c>
      <c r="BE445" s="241">
        <f>IF(N445="základní",J445,0)</f>
        <v>0</v>
      </c>
      <c r="BF445" s="241">
        <f>IF(N445="snížená",J445,0)</f>
        <v>0</v>
      </c>
      <c r="BG445" s="241">
        <f>IF(N445="zákl. přenesená",J445,0)</f>
        <v>0</v>
      </c>
      <c r="BH445" s="241">
        <f>IF(N445="sníž. přenesená",J445,0)</f>
        <v>0</v>
      </c>
      <c r="BI445" s="241">
        <f>IF(N445="nulová",J445,0)</f>
        <v>0</v>
      </c>
      <c r="BJ445" s="18" t="s">
        <v>14</v>
      </c>
      <c r="BK445" s="241">
        <f>ROUND(I445*H445,2)</f>
        <v>0</v>
      </c>
      <c r="BL445" s="18" t="s">
        <v>175</v>
      </c>
      <c r="BM445" s="240" t="s">
        <v>1405</v>
      </c>
    </row>
    <row r="446" s="2" customFormat="1">
      <c r="A446" s="39"/>
      <c r="B446" s="40"/>
      <c r="C446" s="41"/>
      <c r="D446" s="242" t="s">
        <v>249</v>
      </c>
      <c r="E446" s="41"/>
      <c r="F446" s="243" t="s">
        <v>716</v>
      </c>
      <c r="G446" s="41"/>
      <c r="H446" s="41"/>
      <c r="I446" s="244"/>
      <c r="J446" s="41"/>
      <c r="K446" s="41"/>
      <c r="L446" s="45"/>
      <c r="M446" s="245"/>
      <c r="N446" s="246"/>
      <c r="O446" s="92"/>
      <c r="P446" s="92"/>
      <c r="Q446" s="92"/>
      <c r="R446" s="92"/>
      <c r="S446" s="92"/>
      <c r="T446" s="93"/>
      <c r="U446" s="39"/>
      <c r="V446" s="39"/>
      <c r="W446" s="39"/>
      <c r="X446" s="39"/>
      <c r="Y446" s="39"/>
      <c r="Z446" s="39"/>
      <c r="AA446" s="39"/>
      <c r="AB446" s="39"/>
      <c r="AC446" s="39"/>
      <c r="AD446" s="39"/>
      <c r="AE446" s="39"/>
      <c r="AT446" s="18" t="s">
        <v>249</v>
      </c>
      <c r="AU446" s="18" t="s">
        <v>88</v>
      </c>
    </row>
    <row r="447" s="2" customFormat="1">
      <c r="A447" s="39"/>
      <c r="B447" s="40"/>
      <c r="C447" s="41"/>
      <c r="D447" s="247" t="s">
        <v>251</v>
      </c>
      <c r="E447" s="41"/>
      <c r="F447" s="248" t="s">
        <v>717</v>
      </c>
      <c r="G447" s="41"/>
      <c r="H447" s="41"/>
      <c r="I447" s="244"/>
      <c r="J447" s="41"/>
      <c r="K447" s="41"/>
      <c r="L447" s="45"/>
      <c r="M447" s="245"/>
      <c r="N447" s="246"/>
      <c r="O447" s="92"/>
      <c r="P447" s="92"/>
      <c r="Q447" s="92"/>
      <c r="R447" s="92"/>
      <c r="S447" s="92"/>
      <c r="T447" s="93"/>
      <c r="U447" s="39"/>
      <c r="V447" s="39"/>
      <c r="W447" s="39"/>
      <c r="X447" s="39"/>
      <c r="Y447" s="39"/>
      <c r="Z447" s="39"/>
      <c r="AA447" s="39"/>
      <c r="AB447" s="39"/>
      <c r="AC447" s="39"/>
      <c r="AD447" s="39"/>
      <c r="AE447" s="39"/>
      <c r="AT447" s="18" t="s">
        <v>251</v>
      </c>
      <c r="AU447" s="18" t="s">
        <v>88</v>
      </c>
    </row>
    <row r="448" s="15" customFormat="1">
      <c r="A448" s="15"/>
      <c r="B448" s="271"/>
      <c r="C448" s="272"/>
      <c r="D448" s="242" t="s">
        <v>259</v>
      </c>
      <c r="E448" s="273" t="s">
        <v>1</v>
      </c>
      <c r="F448" s="274" t="s">
        <v>703</v>
      </c>
      <c r="G448" s="272"/>
      <c r="H448" s="273" t="s">
        <v>1</v>
      </c>
      <c r="I448" s="275"/>
      <c r="J448" s="272"/>
      <c r="K448" s="272"/>
      <c r="L448" s="276"/>
      <c r="M448" s="277"/>
      <c r="N448" s="278"/>
      <c r="O448" s="278"/>
      <c r="P448" s="278"/>
      <c r="Q448" s="278"/>
      <c r="R448" s="278"/>
      <c r="S448" s="278"/>
      <c r="T448" s="279"/>
      <c r="U448" s="15"/>
      <c r="V448" s="15"/>
      <c r="W448" s="15"/>
      <c r="X448" s="15"/>
      <c r="Y448" s="15"/>
      <c r="Z448" s="15"/>
      <c r="AA448" s="15"/>
      <c r="AB448" s="15"/>
      <c r="AC448" s="15"/>
      <c r="AD448" s="15"/>
      <c r="AE448" s="15"/>
      <c r="AT448" s="280" t="s">
        <v>259</v>
      </c>
      <c r="AU448" s="280" t="s">
        <v>88</v>
      </c>
      <c r="AV448" s="15" t="s">
        <v>14</v>
      </c>
      <c r="AW448" s="15" t="s">
        <v>36</v>
      </c>
      <c r="AX448" s="15" t="s">
        <v>80</v>
      </c>
      <c r="AY448" s="280" t="s">
        <v>241</v>
      </c>
    </row>
    <row r="449" s="13" customFormat="1">
      <c r="A449" s="13"/>
      <c r="B449" s="249"/>
      <c r="C449" s="250"/>
      <c r="D449" s="242" t="s">
        <v>259</v>
      </c>
      <c r="E449" s="251" t="s">
        <v>1</v>
      </c>
      <c r="F449" s="252" t="s">
        <v>718</v>
      </c>
      <c r="G449" s="250"/>
      <c r="H449" s="253">
        <v>20953.867999999999</v>
      </c>
      <c r="I449" s="254"/>
      <c r="J449" s="250"/>
      <c r="K449" s="250"/>
      <c r="L449" s="255"/>
      <c r="M449" s="256"/>
      <c r="N449" s="257"/>
      <c r="O449" s="257"/>
      <c r="P449" s="257"/>
      <c r="Q449" s="257"/>
      <c r="R449" s="257"/>
      <c r="S449" s="257"/>
      <c r="T449" s="258"/>
      <c r="U449" s="13"/>
      <c r="V449" s="13"/>
      <c r="W449" s="13"/>
      <c r="X449" s="13"/>
      <c r="Y449" s="13"/>
      <c r="Z449" s="13"/>
      <c r="AA449" s="13"/>
      <c r="AB449" s="13"/>
      <c r="AC449" s="13"/>
      <c r="AD449" s="13"/>
      <c r="AE449" s="13"/>
      <c r="AT449" s="259" t="s">
        <v>259</v>
      </c>
      <c r="AU449" s="259" t="s">
        <v>88</v>
      </c>
      <c r="AV449" s="13" t="s">
        <v>88</v>
      </c>
      <c r="AW449" s="13" t="s">
        <v>36</v>
      </c>
      <c r="AX449" s="13" t="s">
        <v>80</v>
      </c>
      <c r="AY449" s="259" t="s">
        <v>241</v>
      </c>
    </row>
    <row r="450" s="14" customFormat="1">
      <c r="A450" s="14"/>
      <c r="B450" s="260"/>
      <c r="C450" s="261"/>
      <c r="D450" s="242" t="s">
        <v>259</v>
      </c>
      <c r="E450" s="262" t="s">
        <v>1</v>
      </c>
      <c r="F450" s="263" t="s">
        <v>261</v>
      </c>
      <c r="G450" s="261"/>
      <c r="H450" s="264">
        <v>20953.867999999999</v>
      </c>
      <c r="I450" s="265"/>
      <c r="J450" s="261"/>
      <c r="K450" s="261"/>
      <c r="L450" s="266"/>
      <c r="M450" s="267"/>
      <c r="N450" s="268"/>
      <c r="O450" s="268"/>
      <c r="P450" s="268"/>
      <c r="Q450" s="268"/>
      <c r="R450" s="268"/>
      <c r="S450" s="268"/>
      <c r="T450" s="269"/>
      <c r="U450" s="14"/>
      <c r="V450" s="14"/>
      <c r="W450" s="14"/>
      <c r="X450" s="14"/>
      <c r="Y450" s="14"/>
      <c r="Z450" s="14"/>
      <c r="AA450" s="14"/>
      <c r="AB450" s="14"/>
      <c r="AC450" s="14"/>
      <c r="AD450" s="14"/>
      <c r="AE450" s="14"/>
      <c r="AT450" s="270" t="s">
        <v>259</v>
      </c>
      <c r="AU450" s="270" t="s">
        <v>88</v>
      </c>
      <c r="AV450" s="14" t="s">
        <v>175</v>
      </c>
      <c r="AW450" s="14" t="s">
        <v>36</v>
      </c>
      <c r="AX450" s="14" t="s">
        <v>14</v>
      </c>
      <c r="AY450" s="270" t="s">
        <v>241</v>
      </c>
    </row>
    <row r="451" s="2" customFormat="1" ht="24.15" customHeight="1">
      <c r="A451" s="39"/>
      <c r="B451" s="40"/>
      <c r="C451" s="229" t="s">
        <v>763</v>
      </c>
      <c r="D451" s="229" t="s">
        <v>243</v>
      </c>
      <c r="E451" s="230" t="s">
        <v>719</v>
      </c>
      <c r="F451" s="231" t="s">
        <v>720</v>
      </c>
      <c r="G451" s="232" t="s">
        <v>255</v>
      </c>
      <c r="H451" s="233">
        <v>1129.2270000000001</v>
      </c>
      <c r="I451" s="234"/>
      <c r="J451" s="235">
        <f>ROUND(I451*H451,2)</f>
        <v>0</v>
      </c>
      <c r="K451" s="231" t="s">
        <v>247</v>
      </c>
      <c r="L451" s="45"/>
      <c r="M451" s="236" t="s">
        <v>1</v>
      </c>
      <c r="N451" s="237" t="s">
        <v>45</v>
      </c>
      <c r="O451" s="92"/>
      <c r="P451" s="238">
        <f>O451*H451</f>
        <v>0</v>
      </c>
      <c r="Q451" s="238">
        <v>0</v>
      </c>
      <c r="R451" s="238">
        <f>Q451*H451</f>
        <v>0</v>
      </c>
      <c r="S451" s="238">
        <v>0</v>
      </c>
      <c r="T451" s="239">
        <f>S451*H451</f>
        <v>0</v>
      </c>
      <c r="U451" s="39"/>
      <c r="V451" s="39"/>
      <c r="W451" s="39"/>
      <c r="X451" s="39"/>
      <c r="Y451" s="39"/>
      <c r="Z451" s="39"/>
      <c r="AA451" s="39"/>
      <c r="AB451" s="39"/>
      <c r="AC451" s="39"/>
      <c r="AD451" s="39"/>
      <c r="AE451" s="39"/>
      <c r="AR451" s="240" t="s">
        <v>175</v>
      </c>
      <c r="AT451" s="240" t="s">
        <v>243</v>
      </c>
      <c r="AU451" s="240" t="s">
        <v>88</v>
      </c>
      <c r="AY451" s="18" t="s">
        <v>241</v>
      </c>
      <c r="BE451" s="241">
        <f>IF(N451="základní",J451,0)</f>
        <v>0</v>
      </c>
      <c r="BF451" s="241">
        <f>IF(N451="snížená",J451,0)</f>
        <v>0</v>
      </c>
      <c r="BG451" s="241">
        <f>IF(N451="zákl. přenesená",J451,0)</f>
        <v>0</v>
      </c>
      <c r="BH451" s="241">
        <f>IF(N451="sníž. přenesená",J451,0)</f>
        <v>0</v>
      </c>
      <c r="BI451" s="241">
        <f>IF(N451="nulová",J451,0)</f>
        <v>0</v>
      </c>
      <c r="BJ451" s="18" t="s">
        <v>14</v>
      </c>
      <c r="BK451" s="241">
        <f>ROUND(I451*H451,2)</f>
        <v>0</v>
      </c>
      <c r="BL451" s="18" t="s">
        <v>175</v>
      </c>
      <c r="BM451" s="240" t="s">
        <v>1406</v>
      </c>
    </row>
    <row r="452" s="2" customFormat="1">
      <c r="A452" s="39"/>
      <c r="B452" s="40"/>
      <c r="C452" s="41"/>
      <c r="D452" s="242" t="s">
        <v>249</v>
      </c>
      <c r="E452" s="41"/>
      <c r="F452" s="243" t="s">
        <v>722</v>
      </c>
      <c r="G452" s="41"/>
      <c r="H452" s="41"/>
      <c r="I452" s="244"/>
      <c r="J452" s="41"/>
      <c r="K452" s="41"/>
      <c r="L452" s="45"/>
      <c r="M452" s="245"/>
      <c r="N452" s="246"/>
      <c r="O452" s="92"/>
      <c r="P452" s="92"/>
      <c r="Q452" s="92"/>
      <c r="R452" s="92"/>
      <c r="S452" s="92"/>
      <c r="T452" s="93"/>
      <c r="U452" s="39"/>
      <c r="V452" s="39"/>
      <c r="W452" s="39"/>
      <c r="X452" s="39"/>
      <c r="Y452" s="39"/>
      <c r="Z452" s="39"/>
      <c r="AA452" s="39"/>
      <c r="AB452" s="39"/>
      <c r="AC452" s="39"/>
      <c r="AD452" s="39"/>
      <c r="AE452" s="39"/>
      <c r="AT452" s="18" t="s">
        <v>249</v>
      </c>
      <c r="AU452" s="18" t="s">
        <v>88</v>
      </c>
    </row>
    <row r="453" s="2" customFormat="1">
      <c r="A453" s="39"/>
      <c r="B453" s="40"/>
      <c r="C453" s="41"/>
      <c r="D453" s="247" t="s">
        <v>251</v>
      </c>
      <c r="E453" s="41"/>
      <c r="F453" s="248" t="s">
        <v>723</v>
      </c>
      <c r="G453" s="41"/>
      <c r="H453" s="41"/>
      <c r="I453" s="244"/>
      <c r="J453" s="41"/>
      <c r="K453" s="41"/>
      <c r="L453" s="45"/>
      <c r="M453" s="245"/>
      <c r="N453" s="246"/>
      <c r="O453" s="92"/>
      <c r="P453" s="92"/>
      <c r="Q453" s="92"/>
      <c r="R453" s="92"/>
      <c r="S453" s="92"/>
      <c r="T453" s="93"/>
      <c r="U453" s="39"/>
      <c r="V453" s="39"/>
      <c r="W453" s="39"/>
      <c r="X453" s="39"/>
      <c r="Y453" s="39"/>
      <c r="Z453" s="39"/>
      <c r="AA453" s="39"/>
      <c r="AB453" s="39"/>
      <c r="AC453" s="39"/>
      <c r="AD453" s="39"/>
      <c r="AE453" s="39"/>
      <c r="AT453" s="18" t="s">
        <v>251</v>
      </c>
      <c r="AU453" s="18" t="s">
        <v>88</v>
      </c>
    </row>
    <row r="454" s="15" customFormat="1">
      <c r="A454" s="15"/>
      <c r="B454" s="271"/>
      <c r="C454" s="272"/>
      <c r="D454" s="242" t="s">
        <v>259</v>
      </c>
      <c r="E454" s="273" t="s">
        <v>1</v>
      </c>
      <c r="F454" s="274" t="s">
        <v>724</v>
      </c>
      <c r="G454" s="272"/>
      <c r="H454" s="273" t="s">
        <v>1</v>
      </c>
      <c r="I454" s="275"/>
      <c r="J454" s="272"/>
      <c r="K454" s="272"/>
      <c r="L454" s="276"/>
      <c r="M454" s="277"/>
      <c r="N454" s="278"/>
      <c r="O454" s="278"/>
      <c r="P454" s="278"/>
      <c r="Q454" s="278"/>
      <c r="R454" s="278"/>
      <c r="S454" s="278"/>
      <c r="T454" s="279"/>
      <c r="U454" s="15"/>
      <c r="V454" s="15"/>
      <c r="W454" s="15"/>
      <c r="X454" s="15"/>
      <c r="Y454" s="15"/>
      <c r="Z454" s="15"/>
      <c r="AA454" s="15"/>
      <c r="AB454" s="15"/>
      <c r="AC454" s="15"/>
      <c r="AD454" s="15"/>
      <c r="AE454" s="15"/>
      <c r="AT454" s="280" t="s">
        <v>259</v>
      </c>
      <c r="AU454" s="280" t="s">
        <v>88</v>
      </c>
      <c r="AV454" s="15" t="s">
        <v>14</v>
      </c>
      <c r="AW454" s="15" t="s">
        <v>36</v>
      </c>
      <c r="AX454" s="15" t="s">
        <v>80</v>
      </c>
      <c r="AY454" s="280" t="s">
        <v>241</v>
      </c>
    </row>
    <row r="455" s="13" customFormat="1">
      <c r="A455" s="13"/>
      <c r="B455" s="249"/>
      <c r="C455" s="250"/>
      <c r="D455" s="242" t="s">
        <v>259</v>
      </c>
      <c r="E455" s="251" t="s">
        <v>1</v>
      </c>
      <c r="F455" s="252" t="s">
        <v>1398</v>
      </c>
      <c r="G455" s="250"/>
      <c r="H455" s="253">
        <v>1058.289</v>
      </c>
      <c r="I455" s="254"/>
      <c r="J455" s="250"/>
      <c r="K455" s="250"/>
      <c r="L455" s="255"/>
      <c r="M455" s="256"/>
      <c r="N455" s="257"/>
      <c r="O455" s="257"/>
      <c r="P455" s="257"/>
      <c r="Q455" s="257"/>
      <c r="R455" s="257"/>
      <c r="S455" s="257"/>
      <c r="T455" s="258"/>
      <c r="U455" s="13"/>
      <c r="V455" s="13"/>
      <c r="W455" s="13"/>
      <c r="X455" s="13"/>
      <c r="Y455" s="13"/>
      <c r="Z455" s="13"/>
      <c r="AA455" s="13"/>
      <c r="AB455" s="13"/>
      <c r="AC455" s="13"/>
      <c r="AD455" s="13"/>
      <c r="AE455" s="13"/>
      <c r="AT455" s="259" t="s">
        <v>259</v>
      </c>
      <c r="AU455" s="259" t="s">
        <v>88</v>
      </c>
      <c r="AV455" s="13" t="s">
        <v>88</v>
      </c>
      <c r="AW455" s="13" t="s">
        <v>36</v>
      </c>
      <c r="AX455" s="13" t="s">
        <v>80</v>
      </c>
      <c r="AY455" s="259" t="s">
        <v>241</v>
      </c>
    </row>
    <row r="456" s="15" customFormat="1">
      <c r="A456" s="15"/>
      <c r="B456" s="271"/>
      <c r="C456" s="272"/>
      <c r="D456" s="242" t="s">
        <v>259</v>
      </c>
      <c r="E456" s="273" t="s">
        <v>1</v>
      </c>
      <c r="F456" s="274" t="s">
        <v>725</v>
      </c>
      <c r="G456" s="272"/>
      <c r="H456" s="273" t="s">
        <v>1</v>
      </c>
      <c r="I456" s="275"/>
      <c r="J456" s="272"/>
      <c r="K456" s="272"/>
      <c r="L456" s="276"/>
      <c r="M456" s="277"/>
      <c r="N456" s="278"/>
      <c r="O456" s="278"/>
      <c r="P456" s="278"/>
      <c r="Q456" s="278"/>
      <c r="R456" s="278"/>
      <c r="S456" s="278"/>
      <c r="T456" s="279"/>
      <c r="U456" s="15"/>
      <c r="V456" s="15"/>
      <c r="W456" s="15"/>
      <c r="X456" s="15"/>
      <c r="Y456" s="15"/>
      <c r="Z456" s="15"/>
      <c r="AA456" s="15"/>
      <c r="AB456" s="15"/>
      <c r="AC456" s="15"/>
      <c r="AD456" s="15"/>
      <c r="AE456" s="15"/>
      <c r="AT456" s="280" t="s">
        <v>259</v>
      </c>
      <c r="AU456" s="280" t="s">
        <v>88</v>
      </c>
      <c r="AV456" s="15" t="s">
        <v>14</v>
      </c>
      <c r="AW456" s="15" t="s">
        <v>36</v>
      </c>
      <c r="AX456" s="15" t="s">
        <v>80</v>
      </c>
      <c r="AY456" s="280" t="s">
        <v>241</v>
      </c>
    </row>
    <row r="457" s="13" customFormat="1">
      <c r="A457" s="13"/>
      <c r="B457" s="249"/>
      <c r="C457" s="250"/>
      <c r="D457" s="242" t="s">
        <v>259</v>
      </c>
      <c r="E457" s="251" t="s">
        <v>1</v>
      </c>
      <c r="F457" s="252" t="s">
        <v>681</v>
      </c>
      <c r="G457" s="250"/>
      <c r="H457" s="253">
        <v>70.938000000000002</v>
      </c>
      <c r="I457" s="254"/>
      <c r="J457" s="250"/>
      <c r="K457" s="250"/>
      <c r="L457" s="255"/>
      <c r="M457" s="256"/>
      <c r="N457" s="257"/>
      <c r="O457" s="257"/>
      <c r="P457" s="257"/>
      <c r="Q457" s="257"/>
      <c r="R457" s="257"/>
      <c r="S457" s="257"/>
      <c r="T457" s="258"/>
      <c r="U457" s="13"/>
      <c r="V457" s="13"/>
      <c r="W457" s="13"/>
      <c r="X457" s="13"/>
      <c r="Y457" s="13"/>
      <c r="Z457" s="13"/>
      <c r="AA457" s="13"/>
      <c r="AB457" s="13"/>
      <c r="AC457" s="13"/>
      <c r="AD457" s="13"/>
      <c r="AE457" s="13"/>
      <c r="AT457" s="259" t="s">
        <v>259</v>
      </c>
      <c r="AU457" s="259" t="s">
        <v>88</v>
      </c>
      <c r="AV457" s="13" t="s">
        <v>88</v>
      </c>
      <c r="AW457" s="13" t="s">
        <v>36</v>
      </c>
      <c r="AX457" s="13" t="s">
        <v>80</v>
      </c>
      <c r="AY457" s="259" t="s">
        <v>241</v>
      </c>
    </row>
    <row r="458" s="14" customFormat="1">
      <c r="A458" s="14"/>
      <c r="B458" s="260"/>
      <c r="C458" s="261"/>
      <c r="D458" s="242" t="s">
        <v>259</v>
      </c>
      <c r="E458" s="262" t="s">
        <v>1</v>
      </c>
      <c r="F458" s="263" t="s">
        <v>261</v>
      </c>
      <c r="G458" s="261"/>
      <c r="H458" s="264">
        <v>1129.2270000000001</v>
      </c>
      <c r="I458" s="265"/>
      <c r="J458" s="261"/>
      <c r="K458" s="261"/>
      <c r="L458" s="266"/>
      <c r="M458" s="267"/>
      <c r="N458" s="268"/>
      <c r="O458" s="268"/>
      <c r="P458" s="268"/>
      <c r="Q458" s="268"/>
      <c r="R458" s="268"/>
      <c r="S458" s="268"/>
      <c r="T458" s="269"/>
      <c r="U458" s="14"/>
      <c r="V458" s="14"/>
      <c r="W458" s="14"/>
      <c r="X458" s="14"/>
      <c r="Y458" s="14"/>
      <c r="Z458" s="14"/>
      <c r="AA458" s="14"/>
      <c r="AB458" s="14"/>
      <c r="AC458" s="14"/>
      <c r="AD458" s="14"/>
      <c r="AE458" s="14"/>
      <c r="AT458" s="270" t="s">
        <v>259</v>
      </c>
      <c r="AU458" s="270" t="s">
        <v>88</v>
      </c>
      <c r="AV458" s="14" t="s">
        <v>175</v>
      </c>
      <c r="AW458" s="14" t="s">
        <v>36</v>
      </c>
      <c r="AX458" s="14" t="s">
        <v>14</v>
      </c>
      <c r="AY458" s="270" t="s">
        <v>241</v>
      </c>
    </row>
    <row r="459" s="2" customFormat="1" ht="24.15" customHeight="1">
      <c r="A459" s="39"/>
      <c r="B459" s="40"/>
      <c r="C459" s="229" t="s">
        <v>772</v>
      </c>
      <c r="D459" s="229" t="s">
        <v>243</v>
      </c>
      <c r="E459" s="230" t="s">
        <v>726</v>
      </c>
      <c r="F459" s="231" t="s">
        <v>727</v>
      </c>
      <c r="G459" s="232" t="s">
        <v>255</v>
      </c>
      <c r="H459" s="233">
        <v>1587.433</v>
      </c>
      <c r="I459" s="234"/>
      <c r="J459" s="235">
        <f>ROUND(I459*H459,2)</f>
        <v>0</v>
      </c>
      <c r="K459" s="231" t="s">
        <v>247</v>
      </c>
      <c r="L459" s="45"/>
      <c r="M459" s="236" t="s">
        <v>1</v>
      </c>
      <c r="N459" s="237" t="s">
        <v>45</v>
      </c>
      <c r="O459" s="92"/>
      <c r="P459" s="238">
        <f>O459*H459</f>
        <v>0</v>
      </c>
      <c r="Q459" s="238">
        <v>0</v>
      </c>
      <c r="R459" s="238">
        <f>Q459*H459</f>
        <v>0</v>
      </c>
      <c r="S459" s="238">
        <v>0</v>
      </c>
      <c r="T459" s="239">
        <f>S459*H459</f>
        <v>0</v>
      </c>
      <c r="U459" s="39"/>
      <c r="V459" s="39"/>
      <c r="W459" s="39"/>
      <c r="X459" s="39"/>
      <c r="Y459" s="39"/>
      <c r="Z459" s="39"/>
      <c r="AA459" s="39"/>
      <c r="AB459" s="39"/>
      <c r="AC459" s="39"/>
      <c r="AD459" s="39"/>
      <c r="AE459" s="39"/>
      <c r="AR459" s="240" t="s">
        <v>175</v>
      </c>
      <c r="AT459" s="240" t="s">
        <v>243</v>
      </c>
      <c r="AU459" s="240" t="s">
        <v>88</v>
      </c>
      <c r="AY459" s="18" t="s">
        <v>241</v>
      </c>
      <c r="BE459" s="241">
        <f>IF(N459="základní",J459,0)</f>
        <v>0</v>
      </c>
      <c r="BF459" s="241">
        <f>IF(N459="snížená",J459,0)</f>
        <v>0</v>
      </c>
      <c r="BG459" s="241">
        <f>IF(N459="zákl. přenesená",J459,0)</f>
        <v>0</v>
      </c>
      <c r="BH459" s="241">
        <f>IF(N459="sníž. přenesená",J459,0)</f>
        <v>0</v>
      </c>
      <c r="BI459" s="241">
        <f>IF(N459="nulová",J459,0)</f>
        <v>0</v>
      </c>
      <c r="BJ459" s="18" t="s">
        <v>14</v>
      </c>
      <c r="BK459" s="241">
        <f>ROUND(I459*H459,2)</f>
        <v>0</v>
      </c>
      <c r="BL459" s="18" t="s">
        <v>175</v>
      </c>
      <c r="BM459" s="240" t="s">
        <v>1407</v>
      </c>
    </row>
    <row r="460" s="2" customFormat="1">
      <c r="A460" s="39"/>
      <c r="B460" s="40"/>
      <c r="C460" s="41"/>
      <c r="D460" s="242" t="s">
        <v>249</v>
      </c>
      <c r="E460" s="41"/>
      <c r="F460" s="243" t="s">
        <v>729</v>
      </c>
      <c r="G460" s="41"/>
      <c r="H460" s="41"/>
      <c r="I460" s="244"/>
      <c r="J460" s="41"/>
      <c r="K460" s="41"/>
      <c r="L460" s="45"/>
      <c r="M460" s="245"/>
      <c r="N460" s="246"/>
      <c r="O460" s="92"/>
      <c r="P460" s="92"/>
      <c r="Q460" s="92"/>
      <c r="R460" s="92"/>
      <c r="S460" s="92"/>
      <c r="T460" s="93"/>
      <c r="U460" s="39"/>
      <c r="V460" s="39"/>
      <c r="W460" s="39"/>
      <c r="X460" s="39"/>
      <c r="Y460" s="39"/>
      <c r="Z460" s="39"/>
      <c r="AA460" s="39"/>
      <c r="AB460" s="39"/>
      <c r="AC460" s="39"/>
      <c r="AD460" s="39"/>
      <c r="AE460" s="39"/>
      <c r="AT460" s="18" t="s">
        <v>249</v>
      </c>
      <c r="AU460" s="18" t="s">
        <v>88</v>
      </c>
    </row>
    <row r="461" s="2" customFormat="1">
      <c r="A461" s="39"/>
      <c r="B461" s="40"/>
      <c r="C461" s="41"/>
      <c r="D461" s="247" t="s">
        <v>251</v>
      </c>
      <c r="E461" s="41"/>
      <c r="F461" s="248" t="s">
        <v>730</v>
      </c>
      <c r="G461" s="41"/>
      <c r="H461" s="41"/>
      <c r="I461" s="244"/>
      <c r="J461" s="41"/>
      <c r="K461" s="41"/>
      <c r="L461" s="45"/>
      <c r="M461" s="245"/>
      <c r="N461" s="246"/>
      <c r="O461" s="92"/>
      <c r="P461" s="92"/>
      <c r="Q461" s="92"/>
      <c r="R461" s="92"/>
      <c r="S461" s="92"/>
      <c r="T461" s="93"/>
      <c r="U461" s="39"/>
      <c r="V461" s="39"/>
      <c r="W461" s="39"/>
      <c r="X461" s="39"/>
      <c r="Y461" s="39"/>
      <c r="Z461" s="39"/>
      <c r="AA461" s="39"/>
      <c r="AB461" s="39"/>
      <c r="AC461" s="39"/>
      <c r="AD461" s="39"/>
      <c r="AE461" s="39"/>
      <c r="AT461" s="18" t="s">
        <v>251</v>
      </c>
      <c r="AU461" s="18" t="s">
        <v>88</v>
      </c>
    </row>
    <row r="462" s="15" customFormat="1">
      <c r="A462" s="15"/>
      <c r="B462" s="271"/>
      <c r="C462" s="272"/>
      <c r="D462" s="242" t="s">
        <v>259</v>
      </c>
      <c r="E462" s="273" t="s">
        <v>1</v>
      </c>
      <c r="F462" s="274" t="s">
        <v>731</v>
      </c>
      <c r="G462" s="272"/>
      <c r="H462" s="273" t="s">
        <v>1</v>
      </c>
      <c r="I462" s="275"/>
      <c r="J462" s="272"/>
      <c r="K462" s="272"/>
      <c r="L462" s="276"/>
      <c r="M462" s="277"/>
      <c r="N462" s="278"/>
      <c r="O462" s="278"/>
      <c r="P462" s="278"/>
      <c r="Q462" s="278"/>
      <c r="R462" s="278"/>
      <c r="S462" s="278"/>
      <c r="T462" s="279"/>
      <c r="U462" s="15"/>
      <c r="V462" s="15"/>
      <c r="W462" s="15"/>
      <c r="X462" s="15"/>
      <c r="Y462" s="15"/>
      <c r="Z462" s="15"/>
      <c r="AA462" s="15"/>
      <c r="AB462" s="15"/>
      <c r="AC462" s="15"/>
      <c r="AD462" s="15"/>
      <c r="AE462" s="15"/>
      <c r="AT462" s="280" t="s">
        <v>259</v>
      </c>
      <c r="AU462" s="280" t="s">
        <v>88</v>
      </c>
      <c r="AV462" s="15" t="s">
        <v>14</v>
      </c>
      <c r="AW462" s="15" t="s">
        <v>36</v>
      </c>
      <c r="AX462" s="15" t="s">
        <v>80</v>
      </c>
      <c r="AY462" s="280" t="s">
        <v>241</v>
      </c>
    </row>
    <row r="463" s="13" customFormat="1">
      <c r="A463" s="13"/>
      <c r="B463" s="249"/>
      <c r="C463" s="250"/>
      <c r="D463" s="242" t="s">
        <v>259</v>
      </c>
      <c r="E463" s="251" t="s">
        <v>1</v>
      </c>
      <c r="F463" s="252" t="s">
        <v>1400</v>
      </c>
      <c r="G463" s="250"/>
      <c r="H463" s="253">
        <v>1587.433</v>
      </c>
      <c r="I463" s="254"/>
      <c r="J463" s="250"/>
      <c r="K463" s="250"/>
      <c r="L463" s="255"/>
      <c r="M463" s="256"/>
      <c r="N463" s="257"/>
      <c r="O463" s="257"/>
      <c r="P463" s="257"/>
      <c r="Q463" s="257"/>
      <c r="R463" s="257"/>
      <c r="S463" s="257"/>
      <c r="T463" s="258"/>
      <c r="U463" s="13"/>
      <c r="V463" s="13"/>
      <c r="W463" s="13"/>
      <c r="X463" s="13"/>
      <c r="Y463" s="13"/>
      <c r="Z463" s="13"/>
      <c r="AA463" s="13"/>
      <c r="AB463" s="13"/>
      <c r="AC463" s="13"/>
      <c r="AD463" s="13"/>
      <c r="AE463" s="13"/>
      <c r="AT463" s="259" t="s">
        <v>259</v>
      </c>
      <c r="AU463" s="259" t="s">
        <v>88</v>
      </c>
      <c r="AV463" s="13" t="s">
        <v>88</v>
      </c>
      <c r="AW463" s="13" t="s">
        <v>36</v>
      </c>
      <c r="AX463" s="13" t="s">
        <v>80</v>
      </c>
      <c r="AY463" s="259" t="s">
        <v>241</v>
      </c>
    </row>
    <row r="464" s="14" customFormat="1">
      <c r="A464" s="14"/>
      <c r="B464" s="260"/>
      <c r="C464" s="261"/>
      <c r="D464" s="242" t="s">
        <v>259</v>
      </c>
      <c r="E464" s="262" t="s">
        <v>1</v>
      </c>
      <c r="F464" s="263" t="s">
        <v>261</v>
      </c>
      <c r="G464" s="261"/>
      <c r="H464" s="264">
        <v>1587.433</v>
      </c>
      <c r="I464" s="265"/>
      <c r="J464" s="261"/>
      <c r="K464" s="261"/>
      <c r="L464" s="266"/>
      <c r="M464" s="267"/>
      <c r="N464" s="268"/>
      <c r="O464" s="268"/>
      <c r="P464" s="268"/>
      <c r="Q464" s="268"/>
      <c r="R464" s="268"/>
      <c r="S464" s="268"/>
      <c r="T464" s="269"/>
      <c r="U464" s="14"/>
      <c r="V464" s="14"/>
      <c r="W464" s="14"/>
      <c r="X464" s="14"/>
      <c r="Y464" s="14"/>
      <c r="Z464" s="14"/>
      <c r="AA464" s="14"/>
      <c r="AB464" s="14"/>
      <c r="AC464" s="14"/>
      <c r="AD464" s="14"/>
      <c r="AE464" s="14"/>
      <c r="AT464" s="270" t="s">
        <v>259</v>
      </c>
      <c r="AU464" s="270" t="s">
        <v>88</v>
      </c>
      <c r="AV464" s="14" t="s">
        <v>175</v>
      </c>
      <c r="AW464" s="14" t="s">
        <v>36</v>
      </c>
      <c r="AX464" s="14" t="s">
        <v>14</v>
      </c>
      <c r="AY464" s="270" t="s">
        <v>241</v>
      </c>
    </row>
    <row r="465" s="2" customFormat="1" ht="24.15" customHeight="1">
      <c r="A465" s="39"/>
      <c r="B465" s="40"/>
      <c r="C465" s="229" t="s">
        <v>778</v>
      </c>
      <c r="D465" s="229" t="s">
        <v>243</v>
      </c>
      <c r="E465" s="230" t="s">
        <v>732</v>
      </c>
      <c r="F465" s="231" t="s">
        <v>733</v>
      </c>
      <c r="G465" s="232" t="s">
        <v>255</v>
      </c>
      <c r="H465" s="233">
        <v>2354.7730000000001</v>
      </c>
      <c r="I465" s="234"/>
      <c r="J465" s="235">
        <f>ROUND(I465*H465,2)</f>
        <v>0</v>
      </c>
      <c r="K465" s="231" t="s">
        <v>247</v>
      </c>
      <c r="L465" s="45"/>
      <c r="M465" s="236" t="s">
        <v>1</v>
      </c>
      <c r="N465" s="237" t="s">
        <v>45</v>
      </c>
      <c r="O465" s="92"/>
      <c r="P465" s="238">
        <f>O465*H465</f>
        <v>0</v>
      </c>
      <c r="Q465" s="238">
        <v>0</v>
      </c>
      <c r="R465" s="238">
        <f>Q465*H465</f>
        <v>0</v>
      </c>
      <c r="S465" s="238">
        <v>0</v>
      </c>
      <c r="T465" s="239">
        <f>S465*H465</f>
        <v>0</v>
      </c>
      <c r="U465" s="39"/>
      <c r="V465" s="39"/>
      <c r="W465" s="39"/>
      <c r="X465" s="39"/>
      <c r="Y465" s="39"/>
      <c r="Z465" s="39"/>
      <c r="AA465" s="39"/>
      <c r="AB465" s="39"/>
      <c r="AC465" s="39"/>
      <c r="AD465" s="39"/>
      <c r="AE465" s="39"/>
      <c r="AR465" s="240" t="s">
        <v>175</v>
      </c>
      <c r="AT465" s="240" t="s">
        <v>243</v>
      </c>
      <c r="AU465" s="240" t="s">
        <v>88</v>
      </c>
      <c r="AY465" s="18" t="s">
        <v>241</v>
      </c>
      <c r="BE465" s="241">
        <f>IF(N465="základní",J465,0)</f>
        <v>0</v>
      </c>
      <c r="BF465" s="241">
        <f>IF(N465="snížená",J465,0)</f>
        <v>0</v>
      </c>
      <c r="BG465" s="241">
        <f>IF(N465="zákl. přenesená",J465,0)</f>
        <v>0</v>
      </c>
      <c r="BH465" s="241">
        <f>IF(N465="sníž. přenesená",J465,0)</f>
        <v>0</v>
      </c>
      <c r="BI465" s="241">
        <f>IF(N465="nulová",J465,0)</f>
        <v>0</v>
      </c>
      <c r="BJ465" s="18" t="s">
        <v>14</v>
      </c>
      <c r="BK465" s="241">
        <f>ROUND(I465*H465,2)</f>
        <v>0</v>
      </c>
      <c r="BL465" s="18" t="s">
        <v>175</v>
      </c>
      <c r="BM465" s="240" t="s">
        <v>1408</v>
      </c>
    </row>
    <row r="466" s="2" customFormat="1">
      <c r="A466" s="39"/>
      <c r="B466" s="40"/>
      <c r="C466" s="41"/>
      <c r="D466" s="242" t="s">
        <v>249</v>
      </c>
      <c r="E466" s="41"/>
      <c r="F466" s="243" t="s">
        <v>735</v>
      </c>
      <c r="G466" s="41"/>
      <c r="H466" s="41"/>
      <c r="I466" s="244"/>
      <c r="J466" s="41"/>
      <c r="K466" s="41"/>
      <c r="L466" s="45"/>
      <c r="M466" s="245"/>
      <c r="N466" s="246"/>
      <c r="O466" s="92"/>
      <c r="P466" s="92"/>
      <c r="Q466" s="92"/>
      <c r="R466" s="92"/>
      <c r="S466" s="92"/>
      <c r="T466" s="93"/>
      <c r="U466" s="39"/>
      <c r="V466" s="39"/>
      <c r="W466" s="39"/>
      <c r="X466" s="39"/>
      <c r="Y466" s="39"/>
      <c r="Z466" s="39"/>
      <c r="AA466" s="39"/>
      <c r="AB466" s="39"/>
      <c r="AC466" s="39"/>
      <c r="AD466" s="39"/>
      <c r="AE466" s="39"/>
      <c r="AT466" s="18" t="s">
        <v>249</v>
      </c>
      <c r="AU466" s="18" t="s">
        <v>88</v>
      </c>
    </row>
    <row r="467" s="2" customFormat="1">
      <c r="A467" s="39"/>
      <c r="B467" s="40"/>
      <c r="C467" s="41"/>
      <c r="D467" s="247" t="s">
        <v>251</v>
      </c>
      <c r="E467" s="41"/>
      <c r="F467" s="248" t="s">
        <v>736</v>
      </c>
      <c r="G467" s="41"/>
      <c r="H467" s="41"/>
      <c r="I467" s="244"/>
      <c r="J467" s="41"/>
      <c r="K467" s="41"/>
      <c r="L467" s="45"/>
      <c r="M467" s="245"/>
      <c r="N467" s="246"/>
      <c r="O467" s="92"/>
      <c r="P467" s="92"/>
      <c r="Q467" s="92"/>
      <c r="R467" s="92"/>
      <c r="S467" s="92"/>
      <c r="T467" s="93"/>
      <c r="U467" s="39"/>
      <c r="V467" s="39"/>
      <c r="W467" s="39"/>
      <c r="X467" s="39"/>
      <c r="Y467" s="39"/>
      <c r="Z467" s="39"/>
      <c r="AA467" s="39"/>
      <c r="AB467" s="39"/>
      <c r="AC467" s="39"/>
      <c r="AD467" s="39"/>
      <c r="AE467" s="39"/>
      <c r="AT467" s="18" t="s">
        <v>251</v>
      </c>
      <c r="AU467" s="18" t="s">
        <v>88</v>
      </c>
    </row>
    <row r="468" s="13" customFormat="1">
      <c r="A468" s="13"/>
      <c r="B468" s="249"/>
      <c r="C468" s="250"/>
      <c r="D468" s="242" t="s">
        <v>259</v>
      </c>
      <c r="E468" s="251" t="s">
        <v>1</v>
      </c>
      <c r="F468" s="252" t="s">
        <v>479</v>
      </c>
      <c r="G468" s="250"/>
      <c r="H468" s="253">
        <v>742.93700000000001</v>
      </c>
      <c r="I468" s="254"/>
      <c r="J468" s="250"/>
      <c r="K468" s="250"/>
      <c r="L468" s="255"/>
      <c r="M468" s="256"/>
      <c r="N468" s="257"/>
      <c r="O468" s="257"/>
      <c r="P468" s="257"/>
      <c r="Q468" s="257"/>
      <c r="R468" s="257"/>
      <c r="S468" s="257"/>
      <c r="T468" s="258"/>
      <c r="U468" s="13"/>
      <c r="V468" s="13"/>
      <c r="W468" s="13"/>
      <c r="X468" s="13"/>
      <c r="Y468" s="13"/>
      <c r="Z468" s="13"/>
      <c r="AA468" s="13"/>
      <c r="AB468" s="13"/>
      <c r="AC468" s="13"/>
      <c r="AD468" s="13"/>
      <c r="AE468" s="13"/>
      <c r="AT468" s="259" t="s">
        <v>259</v>
      </c>
      <c r="AU468" s="259" t="s">
        <v>88</v>
      </c>
      <c r="AV468" s="13" t="s">
        <v>88</v>
      </c>
      <c r="AW468" s="13" t="s">
        <v>36</v>
      </c>
      <c r="AX468" s="13" t="s">
        <v>80</v>
      </c>
      <c r="AY468" s="259" t="s">
        <v>241</v>
      </c>
    </row>
    <row r="469" s="13" customFormat="1">
      <c r="A469" s="13"/>
      <c r="B469" s="249"/>
      <c r="C469" s="250"/>
      <c r="D469" s="242" t="s">
        <v>259</v>
      </c>
      <c r="E469" s="251" t="s">
        <v>1</v>
      </c>
      <c r="F469" s="252" t="s">
        <v>482</v>
      </c>
      <c r="G469" s="250"/>
      <c r="H469" s="253">
        <v>1611.836</v>
      </c>
      <c r="I469" s="254"/>
      <c r="J469" s="250"/>
      <c r="K469" s="250"/>
      <c r="L469" s="255"/>
      <c r="M469" s="256"/>
      <c r="N469" s="257"/>
      <c r="O469" s="257"/>
      <c r="P469" s="257"/>
      <c r="Q469" s="257"/>
      <c r="R469" s="257"/>
      <c r="S469" s="257"/>
      <c r="T469" s="258"/>
      <c r="U469" s="13"/>
      <c r="V469" s="13"/>
      <c r="W469" s="13"/>
      <c r="X469" s="13"/>
      <c r="Y469" s="13"/>
      <c r="Z469" s="13"/>
      <c r="AA469" s="13"/>
      <c r="AB469" s="13"/>
      <c r="AC469" s="13"/>
      <c r="AD469" s="13"/>
      <c r="AE469" s="13"/>
      <c r="AT469" s="259" t="s">
        <v>259</v>
      </c>
      <c r="AU469" s="259" t="s">
        <v>88</v>
      </c>
      <c r="AV469" s="13" t="s">
        <v>88</v>
      </c>
      <c r="AW469" s="13" t="s">
        <v>36</v>
      </c>
      <c r="AX469" s="13" t="s">
        <v>80</v>
      </c>
      <c r="AY469" s="259" t="s">
        <v>241</v>
      </c>
    </row>
    <row r="470" s="14" customFormat="1">
      <c r="A470" s="14"/>
      <c r="B470" s="260"/>
      <c r="C470" s="261"/>
      <c r="D470" s="242" t="s">
        <v>259</v>
      </c>
      <c r="E470" s="262" t="s">
        <v>1</v>
      </c>
      <c r="F470" s="263" t="s">
        <v>261</v>
      </c>
      <c r="G470" s="261"/>
      <c r="H470" s="264">
        <v>2354.7730000000001</v>
      </c>
      <c r="I470" s="265"/>
      <c r="J470" s="261"/>
      <c r="K470" s="261"/>
      <c r="L470" s="266"/>
      <c r="M470" s="267"/>
      <c r="N470" s="268"/>
      <c r="O470" s="268"/>
      <c r="P470" s="268"/>
      <c r="Q470" s="268"/>
      <c r="R470" s="268"/>
      <c r="S470" s="268"/>
      <c r="T470" s="269"/>
      <c r="U470" s="14"/>
      <c r="V470" s="14"/>
      <c r="W470" s="14"/>
      <c r="X470" s="14"/>
      <c r="Y470" s="14"/>
      <c r="Z470" s="14"/>
      <c r="AA470" s="14"/>
      <c r="AB470" s="14"/>
      <c r="AC470" s="14"/>
      <c r="AD470" s="14"/>
      <c r="AE470" s="14"/>
      <c r="AT470" s="270" t="s">
        <v>259</v>
      </c>
      <c r="AU470" s="270" t="s">
        <v>88</v>
      </c>
      <c r="AV470" s="14" t="s">
        <v>175</v>
      </c>
      <c r="AW470" s="14" t="s">
        <v>36</v>
      </c>
      <c r="AX470" s="14" t="s">
        <v>14</v>
      </c>
      <c r="AY470" s="270" t="s">
        <v>241</v>
      </c>
    </row>
    <row r="471" s="2" customFormat="1" ht="33" customHeight="1">
      <c r="A471" s="39"/>
      <c r="B471" s="40"/>
      <c r="C471" s="229" t="s">
        <v>784</v>
      </c>
      <c r="D471" s="229" t="s">
        <v>243</v>
      </c>
      <c r="E471" s="230" t="s">
        <v>737</v>
      </c>
      <c r="F471" s="231" t="s">
        <v>738</v>
      </c>
      <c r="G471" s="232" t="s">
        <v>487</v>
      </c>
      <c r="H471" s="233">
        <v>3885.375</v>
      </c>
      <c r="I471" s="234"/>
      <c r="J471" s="235">
        <f>ROUND(I471*H471,2)</f>
        <v>0</v>
      </c>
      <c r="K471" s="231" t="s">
        <v>247</v>
      </c>
      <c r="L471" s="45"/>
      <c r="M471" s="236" t="s">
        <v>1</v>
      </c>
      <c r="N471" s="237" t="s">
        <v>45</v>
      </c>
      <c r="O471" s="92"/>
      <c r="P471" s="238">
        <f>O471*H471</f>
        <v>0</v>
      </c>
      <c r="Q471" s="238">
        <v>0</v>
      </c>
      <c r="R471" s="238">
        <f>Q471*H471</f>
        <v>0</v>
      </c>
      <c r="S471" s="238">
        <v>0</v>
      </c>
      <c r="T471" s="239">
        <f>S471*H471</f>
        <v>0</v>
      </c>
      <c r="U471" s="39"/>
      <c r="V471" s="39"/>
      <c r="W471" s="39"/>
      <c r="X471" s="39"/>
      <c r="Y471" s="39"/>
      <c r="Z471" s="39"/>
      <c r="AA471" s="39"/>
      <c r="AB471" s="39"/>
      <c r="AC471" s="39"/>
      <c r="AD471" s="39"/>
      <c r="AE471" s="39"/>
      <c r="AR471" s="240" t="s">
        <v>175</v>
      </c>
      <c r="AT471" s="240" t="s">
        <v>243</v>
      </c>
      <c r="AU471" s="240" t="s">
        <v>88</v>
      </c>
      <c r="AY471" s="18" t="s">
        <v>241</v>
      </c>
      <c r="BE471" s="241">
        <f>IF(N471="základní",J471,0)</f>
        <v>0</v>
      </c>
      <c r="BF471" s="241">
        <f>IF(N471="snížená",J471,0)</f>
        <v>0</v>
      </c>
      <c r="BG471" s="241">
        <f>IF(N471="zákl. přenesená",J471,0)</f>
        <v>0</v>
      </c>
      <c r="BH471" s="241">
        <f>IF(N471="sníž. přenesená",J471,0)</f>
        <v>0</v>
      </c>
      <c r="BI471" s="241">
        <f>IF(N471="nulová",J471,0)</f>
        <v>0</v>
      </c>
      <c r="BJ471" s="18" t="s">
        <v>14</v>
      </c>
      <c r="BK471" s="241">
        <f>ROUND(I471*H471,2)</f>
        <v>0</v>
      </c>
      <c r="BL471" s="18" t="s">
        <v>175</v>
      </c>
      <c r="BM471" s="240" t="s">
        <v>1409</v>
      </c>
    </row>
    <row r="472" s="2" customFormat="1">
      <c r="A472" s="39"/>
      <c r="B472" s="40"/>
      <c r="C472" s="41"/>
      <c r="D472" s="242" t="s">
        <v>249</v>
      </c>
      <c r="E472" s="41"/>
      <c r="F472" s="243" t="s">
        <v>740</v>
      </c>
      <c r="G472" s="41"/>
      <c r="H472" s="41"/>
      <c r="I472" s="244"/>
      <c r="J472" s="41"/>
      <c r="K472" s="41"/>
      <c r="L472" s="45"/>
      <c r="M472" s="245"/>
      <c r="N472" s="246"/>
      <c r="O472" s="92"/>
      <c r="P472" s="92"/>
      <c r="Q472" s="92"/>
      <c r="R472" s="92"/>
      <c r="S472" s="92"/>
      <c r="T472" s="93"/>
      <c r="U472" s="39"/>
      <c r="V472" s="39"/>
      <c r="W472" s="39"/>
      <c r="X472" s="39"/>
      <c r="Y472" s="39"/>
      <c r="Z472" s="39"/>
      <c r="AA472" s="39"/>
      <c r="AB472" s="39"/>
      <c r="AC472" s="39"/>
      <c r="AD472" s="39"/>
      <c r="AE472" s="39"/>
      <c r="AT472" s="18" t="s">
        <v>249</v>
      </c>
      <c r="AU472" s="18" t="s">
        <v>88</v>
      </c>
    </row>
    <row r="473" s="2" customFormat="1">
      <c r="A473" s="39"/>
      <c r="B473" s="40"/>
      <c r="C473" s="41"/>
      <c r="D473" s="247" t="s">
        <v>251</v>
      </c>
      <c r="E473" s="41"/>
      <c r="F473" s="248" t="s">
        <v>741</v>
      </c>
      <c r="G473" s="41"/>
      <c r="H473" s="41"/>
      <c r="I473" s="244"/>
      <c r="J473" s="41"/>
      <c r="K473" s="41"/>
      <c r="L473" s="45"/>
      <c r="M473" s="245"/>
      <c r="N473" s="246"/>
      <c r="O473" s="92"/>
      <c r="P473" s="92"/>
      <c r="Q473" s="92"/>
      <c r="R473" s="92"/>
      <c r="S473" s="92"/>
      <c r="T473" s="93"/>
      <c r="U473" s="39"/>
      <c r="V473" s="39"/>
      <c r="W473" s="39"/>
      <c r="X473" s="39"/>
      <c r="Y473" s="39"/>
      <c r="Z473" s="39"/>
      <c r="AA473" s="39"/>
      <c r="AB473" s="39"/>
      <c r="AC473" s="39"/>
      <c r="AD473" s="39"/>
      <c r="AE473" s="39"/>
      <c r="AT473" s="18" t="s">
        <v>251</v>
      </c>
      <c r="AU473" s="18" t="s">
        <v>88</v>
      </c>
    </row>
    <row r="474" s="2" customFormat="1">
      <c r="A474" s="39"/>
      <c r="B474" s="40"/>
      <c r="C474" s="41"/>
      <c r="D474" s="242" t="s">
        <v>742</v>
      </c>
      <c r="E474" s="41"/>
      <c r="F474" s="287" t="s">
        <v>743</v>
      </c>
      <c r="G474" s="41"/>
      <c r="H474" s="41"/>
      <c r="I474" s="244"/>
      <c r="J474" s="41"/>
      <c r="K474" s="41"/>
      <c r="L474" s="45"/>
      <c r="M474" s="245"/>
      <c r="N474" s="246"/>
      <c r="O474" s="92"/>
      <c r="P474" s="92"/>
      <c r="Q474" s="92"/>
      <c r="R474" s="92"/>
      <c r="S474" s="92"/>
      <c r="T474" s="93"/>
      <c r="U474" s="39"/>
      <c r="V474" s="39"/>
      <c r="W474" s="39"/>
      <c r="X474" s="39"/>
      <c r="Y474" s="39"/>
      <c r="Z474" s="39"/>
      <c r="AA474" s="39"/>
      <c r="AB474" s="39"/>
      <c r="AC474" s="39"/>
      <c r="AD474" s="39"/>
      <c r="AE474" s="39"/>
      <c r="AT474" s="18" t="s">
        <v>742</v>
      </c>
      <c r="AU474" s="18" t="s">
        <v>88</v>
      </c>
    </row>
    <row r="475" s="13" customFormat="1">
      <c r="A475" s="13"/>
      <c r="B475" s="249"/>
      <c r="C475" s="250"/>
      <c r="D475" s="242" t="s">
        <v>259</v>
      </c>
      <c r="E475" s="251" t="s">
        <v>1</v>
      </c>
      <c r="F475" s="252" t="s">
        <v>744</v>
      </c>
      <c r="G475" s="250"/>
      <c r="H475" s="253">
        <v>3885.375</v>
      </c>
      <c r="I475" s="254"/>
      <c r="J475" s="250"/>
      <c r="K475" s="250"/>
      <c r="L475" s="255"/>
      <c r="M475" s="256"/>
      <c r="N475" s="257"/>
      <c r="O475" s="257"/>
      <c r="P475" s="257"/>
      <c r="Q475" s="257"/>
      <c r="R475" s="257"/>
      <c r="S475" s="257"/>
      <c r="T475" s="258"/>
      <c r="U475" s="13"/>
      <c r="V475" s="13"/>
      <c r="W475" s="13"/>
      <c r="X475" s="13"/>
      <c r="Y475" s="13"/>
      <c r="Z475" s="13"/>
      <c r="AA475" s="13"/>
      <c r="AB475" s="13"/>
      <c r="AC475" s="13"/>
      <c r="AD475" s="13"/>
      <c r="AE475" s="13"/>
      <c r="AT475" s="259" t="s">
        <v>259</v>
      </c>
      <c r="AU475" s="259" t="s">
        <v>88</v>
      </c>
      <c r="AV475" s="13" t="s">
        <v>88</v>
      </c>
      <c r="AW475" s="13" t="s">
        <v>36</v>
      </c>
      <c r="AX475" s="13" t="s">
        <v>80</v>
      </c>
      <c r="AY475" s="259" t="s">
        <v>241</v>
      </c>
    </row>
    <row r="476" s="14" customFormat="1">
      <c r="A476" s="14"/>
      <c r="B476" s="260"/>
      <c r="C476" s="261"/>
      <c r="D476" s="242" t="s">
        <v>259</v>
      </c>
      <c r="E476" s="262" t="s">
        <v>1</v>
      </c>
      <c r="F476" s="263" t="s">
        <v>261</v>
      </c>
      <c r="G476" s="261"/>
      <c r="H476" s="264">
        <v>3885.375</v>
      </c>
      <c r="I476" s="265"/>
      <c r="J476" s="261"/>
      <c r="K476" s="261"/>
      <c r="L476" s="266"/>
      <c r="M476" s="267"/>
      <c r="N476" s="268"/>
      <c r="O476" s="268"/>
      <c r="P476" s="268"/>
      <c r="Q476" s="268"/>
      <c r="R476" s="268"/>
      <c r="S476" s="268"/>
      <c r="T476" s="269"/>
      <c r="U476" s="14"/>
      <c r="V476" s="14"/>
      <c r="W476" s="14"/>
      <c r="X476" s="14"/>
      <c r="Y476" s="14"/>
      <c r="Z476" s="14"/>
      <c r="AA476" s="14"/>
      <c r="AB476" s="14"/>
      <c r="AC476" s="14"/>
      <c r="AD476" s="14"/>
      <c r="AE476" s="14"/>
      <c r="AT476" s="270" t="s">
        <v>259</v>
      </c>
      <c r="AU476" s="270" t="s">
        <v>88</v>
      </c>
      <c r="AV476" s="14" t="s">
        <v>175</v>
      </c>
      <c r="AW476" s="14" t="s">
        <v>36</v>
      </c>
      <c r="AX476" s="14" t="s">
        <v>14</v>
      </c>
      <c r="AY476" s="270" t="s">
        <v>241</v>
      </c>
    </row>
    <row r="477" s="2" customFormat="1" ht="16.5" customHeight="1">
      <c r="A477" s="39"/>
      <c r="B477" s="40"/>
      <c r="C477" s="229" t="s">
        <v>794</v>
      </c>
      <c r="D477" s="229" t="s">
        <v>243</v>
      </c>
      <c r="E477" s="230" t="s">
        <v>262</v>
      </c>
      <c r="F477" s="231" t="s">
        <v>263</v>
      </c>
      <c r="G477" s="232" t="s">
        <v>255</v>
      </c>
      <c r="H477" s="233">
        <v>2716.6599999999999</v>
      </c>
      <c r="I477" s="234"/>
      <c r="J477" s="235">
        <f>ROUND(I477*H477,2)</f>
        <v>0</v>
      </c>
      <c r="K477" s="231" t="s">
        <v>247</v>
      </c>
      <c r="L477" s="45"/>
      <c r="M477" s="236" t="s">
        <v>1</v>
      </c>
      <c r="N477" s="237" t="s">
        <v>45</v>
      </c>
      <c r="O477" s="92"/>
      <c r="P477" s="238">
        <f>O477*H477</f>
        <v>0</v>
      </c>
      <c r="Q477" s="238">
        <v>0</v>
      </c>
      <c r="R477" s="238">
        <f>Q477*H477</f>
        <v>0</v>
      </c>
      <c r="S477" s="238">
        <v>0</v>
      </c>
      <c r="T477" s="239">
        <f>S477*H477</f>
        <v>0</v>
      </c>
      <c r="U477" s="39"/>
      <c r="V477" s="39"/>
      <c r="W477" s="39"/>
      <c r="X477" s="39"/>
      <c r="Y477" s="39"/>
      <c r="Z477" s="39"/>
      <c r="AA477" s="39"/>
      <c r="AB477" s="39"/>
      <c r="AC477" s="39"/>
      <c r="AD477" s="39"/>
      <c r="AE477" s="39"/>
      <c r="AR477" s="240" t="s">
        <v>175</v>
      </c>
      <c r="AT477" s="240" t="s">
        <v>243</v>
      </c>
      <c r="AU477" s="240" t="s">
        <v>88</v>
      </c>
      <c r="AY477" s="18" t="s">
        <v>241</v>
      </c>
      <c r="BE477" s="241">
        <f>IF(N477="základní",J477,0)</f>
        <v>0</v>
      </c>
      <c r="BF477" s="241">
        <f>IF(N477="snížená",J477,0)</f>
        <v>0</v>
      </c>
      <c r="BG477" s="241">
        <f>IF(N477="zákl. přenesená",J477,0)</f>
        <v>0</v>
      </c>
      <c r="BH477" s="241">
        <f>IF(N477="sníž. přenesená",J477,0)</f>
        <v>0</v>
      </c>
      <c r="BI477" s="241">
        <f>IF(N477="nulová",J477,0)</f>
        <v>0</v>
      </c>
      <c r="BJ477" s="18" t="s">
        <v>14</v>
      </c>
      <c r="BK477" s="241">
        <f>ROUND(I477*H477,2)</f>
        <v>0</v>
      </c>
      <c r="BL477" s="18" t="s">
        <v>175</v>
      </c>
      <c r="BM477" s="240" t="s">
        <v>1410</v>
      </c>
    </row>
    <row r="478" s="2" customFormat="1">
      <c r="A478" s="39"/>
      <c r="B478" s="40"/>
      <c r="C478" s="41"/>
      <c r="D478" s="242" t="s">
        <v>249</v>
      </c>
      <c r="E478" s="41"/>
      <c r="F478" s="243" t="s">
        <v>265</v>
      </c>
      <c r="G478" s="41"/>
      <c r="H478" s="41"/>
      <c r="I478" s="244"/>
      <c r="J478" s="41"/>
      <c r="K478" s="41"/>
      <c r="L478" s="45"/>
      <c r="M478" s="245"/>
      <c r="N478" s="246"/>
      <c r="O478" s="92"/>
      <c r="P478" s="92"/>
      <c r="Q478" s="92"/>
      <c r="R478" s="92"/>
      <c r="S478" s="92"/>
      <c r="T478" s="93"/>
      <c r="U478" s="39"/>
      <c r="V478" s="39"/>
      <c r="W478" s="39"/>
      <c r="X478" s="39"/>
      <c r="Y478" s="39"/>
      <c r="Z478" s="39"/>
      <c r="AA478" s="39"/>
      <c r="AB478" s="39"/>
      <c r="AC478" s="39"/>
      <c r="AD478" s="39"/>
      <c r="AE478" s="39"/>
      <c r="AT478" s="18" t="s">
        <v>249</v>
      </c>
      <c r="AU478" s="18" t="s">
        <v>88</v>
      </c>
    </row>
    <row r="479" s="2" customFormat="1">
      <c r="A479" s="39"/>
      <c r="B479" s="40"/>
      <c r="C479" s="41"/>
      <c r="D479" s="247" t="s">
        <v>251</v>
      </c>
      <c r="E479" s="41"/>
      <c r="F479" s="248" t="s">
        <v>266</v>
      </c>
      <c r="G479" s="41"/>
      <c r="H479" s="41"/>
      <c r="I479" s="244"/>
      <c r="J479" s="41"/>
      <c r="K479" s="41"/>
      <c r="L479" s="45"/>
      <c r="M479" s="245"/>
      <c r="N479" s="246"/>
      <c r="O479" s="92"/>
      <c r="P479" s="92"/>
      <c r="Q479" s="92"/>
      <c r="R479" s="92"/>
      <c r="S479" s="92"/>
      <c r="T479" s="93"/>
      <c r="U479" s="39"/>
      <c r="V479" s="39"/>
      <c r="W479" s="39"/>
      <c r="X479" s="39"/>
      <c r="Y479" s="39"/>
      <c r="Z479" s="39"/>
      <c r="AA479" s="39"/>
      <c r="AB479" s="39"/>
      <c r="AC479" s="39"/>
      <c r="AD479" s="39"/>
      <c r="AE479" s="39"/>
      <c r="AT479" s="18" t="s">
        <v>251</v>
      </c>
      <c r="AU479" s="18" t="s">
        <v>88</v>
      </c>
    </row>
    <row r="480" s="13" customFormat="1">
      <c r="A480" s="13"/>
      <c r="B480" s="249"/>
      <c r="C480" s="250"/>
      <c r="D480" s="242" t="s">
        <v>259</v>
      </c>
      <c r="E480" s="251" t="s">
        <v>1</v>
      </c>
      <c r="F480" s="252" t="s">
        <v>1411</v>
      </c>
      <c r="G480" s="250"/>
      <c r="H480" s="253">
        <v>2645.7220000000002</v>
      </c>
      <c r="I480" s="254"/>
      <c r="J480" s="250"/>
      <c r="K480" s="250"/>
      <c r="L480" s="255"/>
      <c r="M480" s="256"/>
      <c r="N480" s="257"/>
      <c r="O480" s="257"/>
      <c r="P480" s="257"/>
      <c r="Q480" s="257"/>
      <c r="R480" s="257"/>
      <c r="S480" s="257"/>
      <c r="T480" s="258"/>
      <c r="U480" s="13"/>
      <c r="V480" s="13"/>
      <c r="W480" s="13"/>
      <c r="X480" s="13"/>
      <c r="Y480" s="13"/>
      <c r="Z480" s="13"/>
      <c r="AA480" s="13"/>
      <c r="AB480" s="13"/>
      <c r="AC480" s="13"/>
      <c r="AD480" s="13"/>
      <c r="AE480" s="13"/>
      <c r="AT480" s="259" t="s">
        <v>259</v>
      </c>
      <c r="AU480" s="259" t="s">
        <v>88</v>
      </c>
      <c r="AV480" s="13" t="s">
        <v>88</v>
      </c>
      <c r="AW480" s="13" t="s">
        <v>36</v>
      </c>
      <c r="AX480" s="13" t="s">
        <v>80</v>
      </c>
      <c r="AY480" s="259" t="s">
        <v>241</v>
      </c>
    </row>
    <row r="481" s="13" customFormat="1">
      <c r="A481" s="13"/>
      <c r="B481" s="249"/>
      <c r="C481" s="250"/>
      <c r="D481" s="242" t="s">
        <v>259</v>
      </c>
      <c r="E481" s="251" t="s">
        <v>1</v>
      </c>
      <c r="F481" s="252" t="s">
        <v>681</v>
      </c>
      <c r="G481" s="250"/>
      <c r="H481" s="253">
        <v>70.938000000000002</v>
      </c>
      <c r="I481" s="254"/>
      <c r="J481" s="250"/>
      <c r="K481" s="250"/>
      <c r="L481" s="255"/>
      <c r="M481" s="256"/>
      <c r="N481" s="257"/>
      <c r="O481" s="257"/>
      <c r="P481" s="257"/>
      <c r="Q481" s="257"/>
      <c r="R481" s="257"/>
      <c r="S481" s="257"/>
      <c r="T481" s="258"/>
      <c r="U481" s="13"/>
      <c r="V481" s="13"/>
      <c r="W481" s="13"/>
      <c r="X481" s="13"/>
      <c r="Y481" s="13"/>
      <c r="Z481" s="13"/>
      <c r="AA481" s="13"/>
      <c r="AB481" s="13"/>
      <c r="AC481" s="13"/>
      <c r="AD481" s="13"/>
      <c r="AE481" s="13"/>
      <c r="AT481" s="259" t="s">
        <v>259</v>
      </c>
      <c r="AU481" s="259" t="s">
        <v>88</v>
      </c>
      <c r="AV481" s="13" t="s">
        <v>88</v>
      </c>
      <c r="AW481" s="13" t="s">
        <v>36</v>
      </c>
      <c r="AX481" s="13" t="s">
        <v>80</v>
      </c>
      <c r="AY481" s="259" t="s">
        <v>241</v>
      </c>
    </row>
    <row r="482" s="14" customFormat="1">
      <c r="A482" s="14"/>
      <c r="B482" s="260"/>
      <c r="C482" s="261"/>
      <c r="D482" s="242" t="s">
        <v>259</v>
      </c>
      <c r="E482" s="262" t="s">
        <v>1</v>
      </c>
      <c r="F482" s="263" t="s">
        <v>261</v>
      </c>
      <c r="G482" s="261"/>
      <c r="H482" s="264">
        <v>2716.6599999999999</v>
      </c>
      <c r="I482" s="265"/>
      <c r="J482" s="261"/>
      <c r="K482" s="261"/>
      <c r="L482" s="266"/>
      <c r="M482" s="267"/>
      <c r="N482" s="268"/>
      <c r="O482" s="268"/>
      <c r="P482" s="268"/>
      <c r="Q482" s="268"/>
      <c r="R482" s="268"/>
      <c r="S482" s="268"/>
      <c r="T482" s="269"/>
      <c r="U482" s="14"/>
      <c r="V482" s="14"/>
      <c r="W482" s="14"/>
      <c r="X482" s="14"/>
      <c r="Y482" s="14"/>
      <c r="Z482" s="14"/>
      <c r="AA482" s="14"/>
      <c r="AB482" s="14"/>
      <c r="AC482" s="14"/>
      <c r="AD482" s="14"/>
      <c r="AE482" s="14"/>
      <c r="AT482" s="270" t="s">
        <v>259</v>
      </c>
      <c r="AU482" s="270" t="s">
        <v>88</v>
      </c>
      <c r="AV482" s="14" t="s">
        <v>175</v>
      </c>
      <c r="AW482" s="14" t="s">
        <v>36</v>
      </c>
      <c r="AX482" s="14" t="s">
        <v>14</v>
      </c>
      <c r="AY482" s="270" t="s">
        <v>241</v>
      </c>
    </row>
    <row r="483" s="2" customFormat="1" ht="37.8" customHeight="1">
      <c r="A483" s="39"/>
      <c r="B483" s="40"/>
      <c r="C483" s="229" t="s">
        <v>799</v>
      </c>
      <c r="D483" s="229" t="s">
        <v>243</v>
      </c>
      <c r="E483" s="230" t="s">
        <v>748</v>
      </c>
      <c r="F483" s="231" t="s">
        <v>749</v>
      </c>
      <c r="G483" s="232" t="s">
        <v>255</v>
      </c>
      <c r="H483" s="233">
        <v>14.206</v>
      </c>
      <c r="I483" s="234"/>
      <c r="J483" s="235">
        <f>ROUND(I483*H483,2)</f>
        <v>0</v>
      </c>
      <c r="K483" s="231" t="s">
        <v>247</v>
      </c>
      <c r="L483" s="45"/>
      <c r="M483" s="236" t="s">
        <v>1</v>
      </c>
      <c r="N483" s="237" t="s">
        <v>45</v>
      </c>
      <c r="O483" s="92"/>
      <c r="P483" s="238">
        <f>O483*H483</f>
        <v>0</v>
      </c>
      <c r="Q483" s="238">
        <v>0</v>
      </c>
      <c r="R483" s="238">
        <f>Q483*H483</f>
        <v>0</v>
      </c>
      <c r="S483" s="238">
        <v>0</v>
      </c>
      <c r="T483" s="239">
        <f>S483*H483</f>
        <v>0</v>
      </c>
      <c r="U483" s="39"/>
      <c r="V483" s="39"/>
      <c r="W483" s="39"/>
      <c r="X483" s="39"/>
      <c r="Y483" s="39"/>
      <c r="Z483" s="39"/>
      <c r="AA483" s="39"/>
      <c r="AB483" s="39"/>
      <c r="AC483" s="39"/>
      <c r="AD483" s="39"/>
      <c r="AE483" s="39"/>
      <c r="AR483" s="240" t="s">
        <v>175</v>
      </c>
      <c r="AT483" s="240" t="s">
        <v>243</v>
      </c>
      <c r="AU483" s="240" t="s">
        <v>88</v>
      </c>
      <c r="AY483" s="18" t="s">
        <v>241</v>
      </c>
      <c r="BE483" s="241">
        <f>IF(N483="základní",J483,0)</f>
        <v>0</v>
      </c>
      <c r="BF483" s="241">
        <f>IF(N483="snížená",J483,0)</f>
        <v>0</v>
      </c>
      <c r="BG483" s="241">
        <f>IF(N483="zákl. přenesená",J483,0)</f>
        <v>0</v>
      </c>
      <c r="BH483" s="241">
        <f>IF(N483="sníž. přenesená",J483,0)</f>
        <v>0</v>
      </c>
      <c r="BI483" s="241">
        <f>IF(N483="nulová",J483,0)</f>
        <v>0</v>
      </c>
      <c r="BJ483" s="18" t="s">
        <v>14</v>
      </c>
      <c r="BK483" s="241">
        <f>ROUND(I483*H483,2)</f>
        <v>0</v>
      </c>
      <c r="BL483" s="18" t="s">
        <v>175</v>
      </c>
      <c r="BM483" s="240" t="s">
        <v>1412</v>
      </c>
    </row>
    <row r="484" s="2" customFormat="1">
      <c r="A484" s="39"/>
      <c r="B484" s="40"/>
      <c r="C484" s="41"/>
      <c r="D484" s="242" t="s">
        <v>249</v>
      </c>
      <c r="E484" s="41"/>
      <c r="F484" s="243" t="s">
        <v>751</v>
      </c>
      <c r="G484" s="41"/>
      <c r="H484" s="41"/>
      <c r="I484" s="244"/>
      <c r="J484" s="41"/>
      <c r="K484" s="41"/>
      <c r="L484" s="45"/>
      <c r="M484" s="245"/>
      <c r="N484" s="246"/>
      <c r="O484" s="92"/>
      <c r="P484" s="92"/>
      <c r="Q484" s="92"/>
      <c r="R484" s="92"/>
      <c r="S484" s="92"/>
      <c r="T484" s="93"/>
      <c r="U484" s="39"/>
      <c r="V484" s="39"/>
      <c r="W484" s="39"/>
      <c r="X484" s="39"/>
      <c r="Y484" s="39"/>
      <c r="Z484" s="39"/>
      <c r="AA484" s="39"/>
      <c r="AB484" s="39"/>
      <c r="AC484" s="39"/>
      <c r="AD484" s="39"/>
      <c r="AE484" s="39"/>
      <c r="AT484" s="18" t="s">
        <v>249</v>
      </c>
      <c r="AU484" s="18" t="s">
        <v>88</v>
      </c>
    </row>
    <row r="485" s="2" customFormat="1">
      <c r="A485" s="39"/>
      <c r="B485" s="40"/>
      <c r="C485" s="41"/>
      <c r="D485" s="247" t="s">
        <v>251</v>
      </c>
      <c r="E485" s="41"/>
      <c r="F485" s="248" t="s">
        <v>752</v>
      </c>
      <c r="G485" s="41"/>
      <c r="H485" s="41"/>
      <c r="I485" s="244"/>
      <c r="J485" s="41"/>
      <c r="K485" s="41"/>
      <c r="L485" s="45"/>
      <c r="M485" s="245"/>
      <c r="N485" s="246"/>
      <c r="O485" s="92"/>
      <c r="P485" s="92"/>
      <c r="Q485" s="92"/>
      <c r="R485" s="92"/>
      <c r="S485" s="92"/>
      <c r="T485" s="93"/>
      <c r="U485" s="39"/>
      <c r="V485" s="39"/>
      <c r="W485" s="39"/>
      <c r="X485" s="39"/>
      <c r="Y485" s="39"/>
      <c r="Z485" s="39"/>
      <c r="AA485" s="39"/>
      <c r="AB485" s="39"/>
      <c r="AC485" s="39"/>
      <c r="AD485" s="39"/>
      <c r="AE485" s="39"/>
      <c r="AT485" s="18" t="s">
        <v>251</v>
      </c>
      <c r="AU485" s="18" t="s">
        <v>88</v>
      </c>
    </row>
    <row r="486" s="15" customFormat="1">
      <c r="A486" s="15"/>
      <c r="B486" s="271"/>
      <c r="C486" s="272"/>
      <c r="D486" s="242" t="s">
        <v>259</v>
      </c>
      <c r="E486" s="273" t="s">
        <v>1</v>
      </c>
      <c r="F486" s="274" t="s">
        <v>753</v>
      </c>
      <c r="G486" s="272"/>
      <c r="H486" s="273" t="s">
        <v>1</v>
      </c>
      <c r="I486" s="275"/>
      <c r="J486" s="272"/>
      <c r="K486" s="272"/>
      <c r="L486" s="276"/>
      <c r="M486" s="277"/>
      <c r="N486" s="278"/>
      <c r="O486" s="278"/>
      <c r="P486" s="278"/>
      <c r="Q486" s="278"/>
      <c r="R486" s="278"/>
      <c r="S486" s="278"/>
      <c r="T486" s="279"/>
      <c r="U486" s="15"/>
      <c r="V486" s="15"/>
      <c r="W486" s="15"/>
      <c r="X486" s="15"/>
      <c r="Y486" s="15"/>
      <c r="Z486" s="15"/>
      <c r="AA486" s="15"/>
      <c r="AB486" s="15"/>
      <c r="AC486" s="15"/>
      <c r="AD486" s="15"/>
      <c r="AE486" s="15"/>
      <c r="AT486" s="280" t="s">
        <v>259</v>
      </c>
      <c r="AU486" s="280" t="s">
        <v>88</v>
      </c>
      <c r="AV486" s="15" t="s">
        <v>14</v>
      </c>
      <c r="AW486" s="15" t="s">
        <v>36</v>
      </c>
      <c r="AX486" s="15" t="s">
        <v>80</v>
      </c>
      <c r="AY486" s="280" t="s">
        <v>241</v>
      </c>
    </row>
    <row r="487" s="15" customFormat="1">
      <c r="A487" s="15"/>
      <c r="B487" s="271"/>
      <c r="C487" s="272"/>
      <c r="D487" s="242" t="s">
        <v>259</v>
      </c>
      <c r="E487" s="273" t="s">
        <v>1</v>
      </c>
      <c r="F487" s="274" t="s">
        <v>1308</v>
      </c>
      <c r="G487" s="272"/>
      <c r="H487" s="273" t="s">
        <v>1</v>
      </c>
      <c r="I487" s="275"/>
      <c r="J487" s="272"/>
      <c r="K487" s="272"/>
      <c r="L487" s="276"/>
      <c r="M487" s="277"/>
      <c r="N487" s="278"/>
      <c r="O487" s="278"/>
      <c r="P487" s="278"/>
      <c r="Q487" s="278"/>
      <c r="R487" s="278"/>
      <c r="S487" s="278"/>
      <c r="T487" s="279"/>
      <c r="U487" s="15"/>
      <c r="V487" s="15"/>
      <c r="W487" s="15"/>
      <c r="X487" s="15"/>
      <c r="Y487" s="15"/>
      <c r="Z487" s="15"/>
      <c r="AA487" s="15"/>
      <c r="AB487" s="15"/>
      <c r="AC487" s="15"/>
      <c r="AD487" s="15"/>
      <c r="AE487" s="15"/>
      <c r="AT487" s="280" t="s">
        <v>259</v>
      </c>
      <c r="AU487" s="280" t="s">
        <v>88</v>
      </c>
      <c r="AV487" s="15" t="s">
        <v>14</v>
      </c>
      <c r="AW487" s="15" t="s">
        <v>36</v>
      </c>
      <c r="AX487" s="15" t="s">
        <v>80</v>
      </c>
      <c r="AY487" s="280" t="s">
        <v>241</v>
      </c>
    </row>
    <row r="488" s="13" customFormat="1">
      <c r="A488" s="13"/>
      <c r="B488" s="249"/>
      <c r="C488" s="250"/>
      <c r="D488" s="242" t="s">
        <v>259</v>
      </c>
      <c r="E488" s="251" t="s">
        <v>1</v>
      </c>
      <c r="F488" s="252" t="s">
        <v>1413</v>
      </c>
      <c r="G488" s="250"/>
      <c r="H488" s="253">
        <v>8.1120000000000001</v>
      </c>
      <c r="I488" s="254"/>
      <c r="J488" s="250"/>
      <c r="K488" s="250"/>
      <c r="L488" s="255"/>
      <c r="M488" s="256"/>
      <c r="N488" s="257"/>
      <c r="O488" s="257"/>
      <c r="P488" s="257"/>
      <c r="Q488" s="257"/>
      <c r="R488" s="257"/>
      <c r="S488" s="257"/>
      <c r="T488" s="258"/>
      <c r="U488" s="13"/>
      <c r="V488" s="13"/>
      <c r="W488" s="13"/>
      <c r="X488" s="13"/>
      <c r="Y488" s="13"/>
      <c r="Z488" s="13"/>
      <c r="AA488" s="13"/>
      <c r="AB488" s="13"/>
      <c r="AC488" s="13"/>
      <c r="AD488" s="13"/>
      <c r="AE488" s="13"/>
      <c r="AT488" s="259" t="s">
        <v>259</v>
      </c>
      <c r="AU488" s="259" t="s">
        <v>88</v>
      </c>
      <c r="AV488" s="13" t="s">
        <v>88</v>
      </c>
      <c r="AW488" s="13" t="s">
        <v>36</v>
      </c>
      <c r="AX488" s="13" t="s">
        <v>80</v>
      </c>
      <c r="AY488" s="259" t="s">
        <v>241</v>
      </c>
    </row>
    <row r="489" s="15" customFormat="1">
      <c r="A489" s="15"/>
      <c r="B489" s="271"/>
      <c r="C489" s="272"/>
      <c r="D489" s="242" t="s">
        <v>259</v>
      </c>
      <c r="E489" s="273" t="s">
        <v>1</v>
      </c>
      <c r="F489" s="274" t="s">
        <v>1310</v>
      </c>
      <c r="G489" s="272"/>
      <c r="H489" s="273" t="s">
        <v>1</v>
      </c>
      <c r="I489" s="275"/>
      <c r="J489" s="272"/>
      <c r="K489" s="272"/>
      <c r="L489" s="276"/>
      <c r="M489" s="277"/>
      <c r="N489" s="278"/>
      <c r="O489" s="278"/>
      <c r="P489" s="278"/>
      <c r="Q489" s="278"/>
      <c r="R489" s="278"/>
      <c r="S489" s="278"/>
      <c r="T489" s="279"/>
      <c r="U489" s="15"/>
      <c r="V489" s="15"/>
      <c r="W489" s="15"/>
      <c r="X489" s="15"/>
      <c r="Y489" s="15"/>
      <c r="Z489" s="15"/>
      <c r="AA489" s="15"/>
      <c r="AB489" s="15"/>
      <c r="AC489" s="15"/>
      <c r="AD489" s="15"/>
      <c r="AE489" s="15"/>
      <c r="AT489" s="280" t="s">
        <v>259</v>
      </c>
      <c r="AU489" s="280" t="s">
        <v>88</v>
      </c>
      <c r="AV489" s="15" t="s">
        <v>14</v>
      </c>
      <c r="AW489" s="15" t="s">
        <v>36</v>
      </c>
      <c r="AX489" s="15" t="s">
        <v>80</v>
      </c>
      <c r="AY489" s="280" t="s">
        <v>241</v>
      </c>
    </row>
    <row r="490" s="13" customFormat="1">
      <c r="A490" s="13"/>
      <c r="B490" s="249"/>
      <c r="C490" s="250"/>
      <c r="D490" s="242" t="s">
        <v>259</v>
      </c>
      <c r="E490" s="251" t="s">
        <v>1</v>
      </c>
      <c r="F490" s="252" t="s">
        <v>1414</v>
      </c>
      <c r="G490" s="250"/>
      <c r="H490" s="253">
        <v>6.0940000000000003</v>
      </c>
      <c r="I490" s="254"/>
      <c r="J490" s="250"/>
      <c r="K490" s="250"/>
      <c r="L490" s="255"/>
      <c r="M490" s="256"/>
      <c r="N490" s="257"/>
      <c r="O490" s="257"/>
      <c r="P490" s="257"/>
      <c r="Q490" s="257"/>
      <c r="R490" s="257"/>
      <c r="S490" s="257"/>
      <c r="T490" s="258"/>
      <c r="U490" s="13"/>
      <c r="V490" s="13"/>
      <c r="W490" s="13"/>
      <c r="X490" s="13"/>
      <c r="Y490" s="13"/>
      <c r="Z490" s="13"/>
      <c r="AA490" s="13"/>
      <c r="AB490" s="13"/>
      <c r="AC490" s="13"/>
      <c r="AD490" s="13"/>
      <c r="AE490" s="13"/>
      <c r="AT490" s="259" t="s">
        <v>259</v>
      </c>
      <c r="AU490" s="259" t="s">
        <v>88</v>
      </c>
      <c r="AV490" s="13" t="s">
        <v>88</v>
      </c>
      <c r="AW490" s="13" t="s">
        <v>36</v>
      </c>
      <c r="AX490" s="13" t="s">
        <v>80</v>
      </c>
      <c r="AY490" s="259" t="s">
        <v>241</v>
      </c>
    </row>
    <row r="491" s="14" customFormat="1">
      <c r="A491" s="14"/>
      <c r="B491" s="260"/>
      <c r="C491" s="261"/>
      <c r="D491" s="242" t="s">
        <v>259</v>
      </c>
      <c r="E491" s="262" t="s">
        <v>449</v>
      </c>
      <c r="F491" s="263" t="s">
        <v>261</v>
      </c>
      <c r="G491" s="261"/>
      <c r="H491" s="264">
        <v>14.206</v>
      </c>
      <c r="I491" s="265"/>
      <c r="J491" s="261"/>
      <c r="K491" s="261"/>
      <c r="L491" s="266"/>
      <c r="M491" s="267"/>
      <c r="N491" s="268"/>
      <c r="O491" s="268"/>
      <c r="P491" s="268"/>
      <c r="Q491" s="268"/>
      <c r="R491" s="268"/>
      <c r="S491" s="268"/>
      <c r="T491" s="269"/>
      <c r="U491" s="14"/>
      <c r="V491" s="14"/>
      <c r="W491" s="14"/>
      <c r="X491" s="14"/>
      <c r="Y491" s="14"/>
      <c r="Z491" s="14"/>
      <c r="AA491" s="14"/>
      <c r="AB491" s="14"/>
      <c r="AC491" s="14"/>
      <c r="AD491" s="14"/>
      <c r="AE491" s="14"/>
      <c r="AT491" s="270" t="s">
        <v>259</v>
      </c>
      <c r="AU491" s="270" t="s">
        <v>88</v>
      </c>
      <c r="AV491" s="14" t="s">
        <v>175</v>
      </c>
      <c r="AW491" s="14" t="s">
        <v>36</v>
      </c>
      <c r="AX491" s="14" t="s">
        <v>14</v>
      </c>
      <c r="AY491" s="270" t="s">
        <v>241</v>
      </c>
    </row>
    <row r="492" s="2" customFormat="1" ht="16.5" customHeight="1">
      <c r="A492" s="39"/>
      <c r="B492" s="40"/>
      <c r="C492" s="288" t="s">
        <v>805</v>
      </c>
      <c r="D492" s="288" t="s">
        <v>758</v>
      </c>
      <c r="E492" s="289" t="s">
        <v>759</v>
      </c>
      <c r="F492" s="290" t="s">
        <v>760</v>
      </c>
      <c r="G492" s="291" t="s">
        <v>487</v>
      </c>
      <c r="H492" s="292">
        <v>26.280999999999999</v>
      </c>
      <c r="I492" s="293"/>
      <c r="J492" s="294">
        <f>ROUND(I492*H492,2)</f>
        <v>0</v>
      </c>
      <c r="K492" s="290" t="s">
        <v>1</v>
      </c>
      <c r="L492" s="295"/>
      <c r="M492" s="296" t="s">
        <v>1</v>
      </c>
      <c r="N492" s="297" t="s">
        <v>45</v>
      </c>
      <c r="O492" s="92"/>
      <c r="P492" s="238">
        <f>O492*H492</f>
        <v>0</v>
      </c>
      <c r="Q492" s="238">
        <v>1</v>
      </c>
      <c r="R492" s="238">
        <f>Q492*H492</f>
        <v>26.280999999999999</v>
      </c>
      <c r="S492" s="238">
        <v>0</v>
      </c>
      <c r="T492" s="239">
        <f>S492*H492</f>
        <v>0</v>
      </c>
      <c r="U492" s="39"/>
      <c r="V492" s="39"/>
      <c r="W492" s="39"/>
      <c r="X492" s="39"/>
      <c r="Y492" s="39"/>
      <c r="Z492" s="39"/>
      <c r="AA492" s="39"/>
      <c r="AB492" s="39"/>
      <c r="AC492" s="39"/>
      <c r="AD492" s="39"/>
      <c r="AE492" s="39"/>
      <c r="AR492" s="240" t="s">
        <v>300</v>
      </c>
      <c r="AT492" s="240" t="s">
        <v>758</v>
      </c>
      <c r="AU492" s="240" t="s">
        <v>88</v>
      </c>
      <c r="AY492" s="18" t="s">
        <v>241</v>
      </c>
      <c r="BE492" s="241">
        <f>IF(N492="základní",J492,0)</f>
        <v>0</v>
      </c>
      <c r="BF492" s="241">
        <f>IF(N492="snížená",J492,0)</f>
        <v>0</v>
      </c>
      <c r="BG492" s="241">
        <f>IF(N492="zákl. přenesená",J492,0)</f>
        <v>0</v>
      </c>
      <c r="BH492" s="241">
        <f>IF(N492="sníž. přenesená",J492,0)</f>
        <v>0</v>
      </c>
      <c r="BI492" s="241">
        <f>IF(N492="nulová",J492,0)</f>
        <v>0</v>
      </c>
      <c r="BJ492" s="18" t="s">
        <v>14</v>
      </c>
      <c r="BK492" s="241">
        <f>ROUND(I492*H492,2)</f>
        <v>0</v>
      </c>
      <c r="BL492" s="18" t="s">
        <v>175</v>
      </c>
      <c r="BM492" s="240" t="s">
        <v>1415</v>
      </c>
    </row>
    <row r="493" s="2" customFormat="1">
      <c r="A493" s="39"/>
      <c r="B493" s="40"/>
      <c r="C493" s="41"/>
      <c r="D493" s="242" t="s">
        <v>249</v>
      </c>
      <c r="E493" s="41"/>
      <c r="F493" s="243" t="s">
        <v>760</v>
      </c>
      <c r="G493" s="41"/>
      <c r="H493" s="41"/>
      <c r="I493" s="244"/>
      <c r="J493" s="41"/>
      <c r="K493" s="41"/>
      <c r="L493" s="45"/>
      <c r="M493" s="245"/>
      <c r="N493" s="246"/>
      <c r="O493" s="92"/>
      <c r="P493" s="92"/>
      <c r="Q493" s="92"/>
      <c r="R493" s="92"/>
      <c r="S493" s="92"/>
      <c r="T493" s="93"/>
      <c r="U493" s="39"/>
      <c r="V493" s="39"/>
      <c r="W493" s="39"/>
      <c r="X493" s="39"/>
      <c r="Y493" s="39"/>
      <c r="Z493" s="39"/>
      <c r="AA493" s="39"/>
      <c r="AB493" s="39"/>
      <c r="AC493" s="39"/>
      <c r="AD493" s="39"/>
      <c r="AE493" s="39"/>
      <c r="AT493" s="18" t="s">
        <v>249</v>
      </c>
      <c r="AU493" s="18" t="s">
        <v>88</v>
      </c>
    </row>
    <row r="494" s="13" customFormat="1">
      <c r="A494" s="13"/>
      <c r="B494" s="249"/>
      <c r="C494" s="250"/>
      <c r="D494" s="242" t="s">
        <v>259</v>
      </c>
      <c r="E494" s="251" t="s">
        <v>1</v>
      </c>
      <c r="F494" s="252" t="s">
        <v>1416</v>
      </c>
      <c r="G494" s="250"/>
      <c r="H494" s="253">
        <v>26.280999999999999</v>
      </c>
      <c r="I494" s="254"/>
      <c r="J494" s="250"/>
      <c r="K494" s="250"/>
      <c r="L494" s="255"/>
      <c r="M494" s="256"/>
      <c r="N494" s="257"/>
      <c r="O494" s="257"/>
      <c r="P494" s="257"/>
      <c r="Q494" s="257"/>
      <c r="R494" s="257"/>
      <c r="S494" s="257"/>
      <c r="T494" s="258"/>
      <c r="U494" s="13"/>
      <c r="V494" s="13"/>
      <c r="W494" s="13"/>
      <c r="X494" s="13"/>
      <c r="Y494" s="13"/>
      <c r="Z494" s="13"/>
      <c r="AA494" s="13"/>
      <c r="AB494" s="13"/>
      <c r="AC494" s="13"/>
      <c r="AD494" s="13"/>
      <c r="AE494" s="13"/>
      <c r="AT494" s="259" t="s">
        <v>259</v>
      </c>
      <c r="AU494" s="259" t="s">
        <v>88</v>
      </c>
      <c r="AV494" s="13" t="s">
        <v>88</v>
      </c>
      <c r="AW494" s="13" t="s">
        <v>36</v>
      </c>
      <c r="AX494" s="13" t="s">
        <v>80</v>
      </c>
      <c r="AY494" s="259" t="s">
        <v>241</v>
      </c>
    </row>
    <row r="495" s="14" customFormat="1">
      <c r="A495" s="14"/>
      <c r="B495" s="260"/>
      <c r="C495" s="261"/>
      <c r="D495" s="242" t="s">
        <v>259</v>
      </c>
      <c r="E495" s="262" t="s">
        <v>1</v>
      </c>
      <c r="F495" s="263" t="s">
        <v>261</v>
      </c>
      <c r="G495" s="261"/>
      <c r="H495" s="264">
        <v>26.280999999999999</v>
      </c>
      <c r="I495" s="265"/>
      <c r="J495" s="261"/>
      <c r="K495" s="261"/>
      <c r="L495" s="266"/>
      <c r="M495" s="267"/>
      <c r="N495" s="268"/>
      <c r="O495" s="268"/>
      <c r="P495" s="268"/>
      <c r="Q495" s="268"/>
      <c r="R495" s="268"/>
      <c r="S495" s="268"/>
      <c r="T495" s="269"/>
      <c r="U495" s="14"/>
      <c r="V495" s="14"/>
      <c r="W495" s="14"/>
      <c r="X495" s="14"/>
      <c r="Y495" s="14"/>
      <c r="Z495" s="14"/>
      <c r="AA495" s="14"/>
      <c r="AB495" s="14"/>
      <c r="AC495" s="14"/>
      <c r="AD495" s="14"/>
      <c r="AE495" s="14"/>
      <c r="AT495" s="270" t="s">
        <v>259</v>
      </c>
      <c r="AU495" s="270" t="s">
        <v>88</v>
      </c>
      <c r="AV495" s="14" t="s">
        <v>175</v>
      </c>
      <c r="AW495" s="14" t="s">
        <v>36</v>
      </c>
      <c r="AX495" s="14" t="s">
        <v>14</v>
      </c>
      <c r="AY495" s="270" t="s">
        <v>241</v>
      </c>
    </row>
    <row r="496" s="2" customFormat="1" ht="24.15" customHeight="1">
      <c r="A496" s="39"/>
      <c r="B496" s="40"/>
      <c r="C496" s="229" t="s">
        <v>813</v>
      </c>
      <c r="D496" s="229" t="s">
        <v>243</v>
      </c>
      <c r="E496" s="230" t="s">
        <v>764</v>
      </c>
      <c r="F496" s="231" t="s">
        <v>765</v>
      </c>
      <c r="G496" s="232" t="s">
        <v>255</v>
      </c>
      <c r="H496" s="233">
        <v>1658.0989999999999</v>
      </c>
      <c r="I496" s="234"/>
      <c r="J496" s="235">
        <f>ROUND(I496*H496,2)</f>
        <v>0</v>
      </c>
      <c r="K496" s="231" t="s">
        <v>247</v>
      </c>
      <c r="L496" s="45"/>
      <c r="M496" s="236" t="s">
        <v>1</v>
      </c>
      <c r="N496" s="237" t="s">
        <v>45</v>
      </c>
      <c r="O496" s="92"/>
      <c r="P496" s="238">
        <f>O496*H496</f>
        <v>0</v>
      </c>
      <c r="Q496" s="238">
        <v>0</v>
      </c>
      <c r="R496" s="238">
        <f>Q496*H496</f>
        <v>0</v>
      </c>
      <c r="S496" s="238">
        <v>0</v>
      </c>
      <c r="T496" s="239">
        <f>S496*H496</f>
        <v>0</v>
      </c>
      <c r="U496" s="39"/>
      <c r="V496" s="39"/>
      <c r="W496" s="39"/>
      <c r="X496" s="39"/>
      <c r="Y496" s="39"/>
      <c r="Z496" s="39"/>
      <c r="AA496" s="39"/>
      <c r="AB496" s="39"/>
      <c r="AC496" s="39"/>
      <c r="AD496" s="39"/>
      <c r="AE496" s="39"/>
      <c r="AR496" s="240" t="s">
        <v>175</v>
      </c>
      <c r="AT496" s="240" t="s">
        <v>243</v>
      </c>
      <c r="AU496" s="240" t="s">
        <v>88</v>
      </c>
      <c r="AY496" s="18" t="s">
        <v>241</v>
      </c>
      <c r="BE496" s="241">
        <f>IF(N496="základní",J496,0)</f>
        <v>0</v>
      </c>
      <c r="BF496" s="241">
        <f>IF(N496="snížená",J496,0)</f>
        <v>0</v>
      </c>
      <c r="BG496" s="241">
        <f>IF(N496="zákl. přenesená",J496,0)</f>
        <v>0</v>
      </c>
      <c r="BH496" s="241">
        <f>IF(N496="sníž. přenesená",J496,0)</f>
        <v>0</v>
      </c>
      <c r="BI496" s="241">
        <f>IF(N496="nulová",J496,0)</f>
        <v>0</v>
      </c>
      <c r="BJ496" s="18" t="s">
        <v>14</v>
      </c>
      <c r="BK496" s="241">
        <f>ROUND(I496*H496,2)</f>
        <v>0</v>
      </c>
      <c r="BL496" s="18" t="s">
        <v>175</v>
      </c>
      <c r="BM496" s="240" t="s">
        <v>1417</v>
      </c>
    </row>
    <row r="497" s="2" customFormat="1">
      <c r="A497" s="39"/>
      <c r="B497" s="40"/>
      <c r="C497" s="41"/>
      <c r="D497" s="242" t="s">
        <v>249</v>
      </c>
      <c r="E497" s="41"/>
      <c r="F497" s="243" t="s">
        <v>767</v>
      </c>
      <c r="G497" s="41"/>
      <c r="H497" s="41"/>
      <c r="I497" s="244"/>
      <c r="J497" s="41"/>
      <c r="K497" s="41"/>
      <c r="L497" s="45"/>
      <c r="M497" s="245"/>
      <c r="N497" s="246"/>
      <c r="O497" s="92"/>
      <c r="P497" s="92"/>
      <c r="Q497" s="92"/>
      <c r="R497" s="92"/>
      <c r="S497" s="92"/>
      <c r="T497" s="93"/>
      <c r="U497" s="39"/>
      <c r="V497" s="39"/>
      <c r="W497" s="39"/>
      <c r="X497" s="39"/>
      <c r="Y497" s="39"/>
      <c r="Z497" s="39"/>
      <c r="AA497" s="39"/>
      <c r="AB497" s="39"/>
      <c r="AC497" s="39"/>
      <c r="AD497" s="39"/>
      <c r="AE497" s="39"/>
      <c r="AT497" s="18" t="s">
        <v>249</v>
      </c>
      <c r="AU497" s="18" t="s">
        <v>88</v>
      </c>
    </row>
    <row r="498" s="2" customFormat="1">
      <c r="A498" s="39"/>
      <c r="B498" s="40"/>
      <c r="C498" s="41"/>
      <c r="D498" s="247" t="s">
        <v>251</v>
      </c>
      <c r="E498" s="41"/>
      <c r="F498" s="248" t="s">
        <v>768</v>
      </c>
      <c r="G498" s="41"/>
      <c r="H498" s="41"/>
      <c r="I498" s="244"/>
      <c r="J498" s="41"/>
      <c r="K498" s="41"/>
      <c r="L498" s="45"/>
      <c r="M498" s="245"/>
      <c r="N498" s="246"/>
      <c r="O498" s="92"/>
      <c r="P498" s="92"/>
      <c r="Q498" s="92"/>
      <c r="R498" s="92"/>
      <c r="S498" s="92"/>
      <c r="T498" s="93"/>
      <c r="U498" s="39"/>
      <c r="V498" s="39"/>
      <c r="W498" s="39"/>
      <c r="X498" s="39"/>
      <c r="Y498" s="39"/>
      <c r="Z498" s="39"/>
      <c r="AA498" s="39"/>
      <c r="AB498" s="39"/>
      <c r="AC498" s="39"/>
      <c r="AD498" s="39"/>
      <c r="AE498" s="39"/>
      <c r="AT498" s="18" t="s">
        <v>251</v>
      </c>
      <c r="AU498" s="18" t="s">
        <v>88</v>
      </c>
    </row>
    <row r="499" s="13" customFormat="1">
      <c r="A499" s="13"/>
      <c r="B499" s="249"/>
      <c r="C499" s="250"/>
      <c r="D499" s="242" t="s">
        <v>259</v>
      </c>
      <c r="E499" s="251" t="s">
        <v>1</v>
      </c>
      <c r="F499" s="252" t="s">
        <v>1411</v>
      </c>
      <c r="G499" s="250"/>
      <c r="H499" s="253">
        <v>2645.7220000000002</v>
      </c>
      <c r="I499" s="254"/>
      <c r="J499" s="250"/>
      <c r="K499" s="250"/>
      <c r="L499" s="255"/>
      <c r="M499" s="256"/>
      <c r="N499" s="257"/>
      <c r="O499" s="257"/>
      <c r="P499" s="257"/>
      <c r="Q499" s="257"/>
      <c r="R499" s="257"/>
      <c r="S499" s="257"/>
      <c r="T499" s="258"/>
      <c r="U499" s="13"/>
      <c r="V499" s="13"/>
      <c r="W499" s="13"/>
      <c r="X499" s="13"/>
      <c r="Y499" s="13"/>
      <c r="Z499" s="13"/>
      <c r="AA499" s="13"/>
      <c r="AB499" s="13"/>
      <c r="AC499" s="13"/>
      <c r="AD499" s="13"/>
      <c r="AE499" s="13"/>
      <c r="AT499" s="259" t="s">
        <v>259</v>
      </c>
      <c r="AU499" s="259" t="s">
        <v>88</v>
      </c>
      <c r="AV499" s="13" t="s">
        <v>88</v>
      </c>
      <c r="AW499" s="13" t="s">
        <v>36</v>
      </c>
      <c r="AX499" s="13" t="s">
        <v>80</v>
      </c>
      <c r="AY499" s="259" t="s">
        <v>241</v>
      </c>
    </row>
    <row r="500" s="13" customFormat="1">
      <c r="A500" s="13"/>
      <c r="B500" s="249"/>
      <c r="C500" s="250"/>
      <c r="D500" s="242" t="s">
        <v>259</v>
      </c>
      <c r="E500" s="251" t="s">
        <v>1</v>
      </c>
      <c r="F500" s="252" t="s">
        <v>769</v>
      </c>
      <c r="G500" s="250"/>
      <c r="H500" s="253">
        <v>-220.41</v>
      </c>
      <c r="I500" s="254"/>
      <c r="J500" s="250"/>
      <c r="K500" s="250"/>
      <c r="L500" s="255"/>
      <c r="M500" s="256"/>
      <c r="N500" s="257"/>
      <c r="O500" s="257"/>
      <c r="P500" s="257"/>
      <c r="Q500" s="257"/>
      <c r="R500" s="257"/>
      <c r="S500" s="257"/>
      <c r="T500" s="258"/>
      <c r="U500" s="13"/>
      <c r="V500" s="13"/>
      <c r="W500" s="13"/>
      <c r="X500" s="13"/>
      <c r="Y500" s="13"/>
      <c r="Z500" s="13"/>
      <c r="AA500" s="13"/>
      <c r="AB500" s="13"/>
      <c r="AC500" s="13"/>
      <c r="AD500" s="13"/>
      <c r="AE500" s="13"/>
      <c r="AT500" s="259" t="s">
        <v>259</v>
      </c>
      <c r="AU500" s="259" t="s">
        <v>88</v>
      </c>
      <c r="AV500" s="13" t="s">
        <v>88</v>
      </c>
      <c r="AW500" s="13" t="s">
        <v>36</v>
      </c>
      <c r="AX500" s="13" t="s">
        <v>80</v>
      </c>
      <c r="AY500" s="259" t="s">
        <v>241</v>
      </c>
    </row>
    <row r="501" s="13" customFormat="1">
      <c r="A501" s="13"/>
      <c r="B501" s="249"/>
      <c r="C501" s="250"/>
      <c r="D501" s="242" t="s">
        <v>259</v>
      </c>
      <c r="E501" s="251" t="s">
        <v>1</v>
      </c>
      <c r="F501" s="252" t="s">
        <v>770</v>
      </c>
      <c r="G501" s="250"/>
      <c r="H501" s="253">
        <v>-700.76099999999997</v>
      </c>
      <c r="I501" s="254"/>
      <c r="J501" s="250"/>
      <c r="K501" s="250"/>
      <c r="L501" s="255"/>
      <c r="M501" s="256"/>
      <c r="N501" s="257"/>
      <c r="O501" s="257"/>
      <c r="P501" s="257"/>
      <c r="Q501" s="257"/>
      <c r="R501" s="257"/>
      <c r="S501" s="257"/>
      <c r="T501" s="258"/>
      <c r="U501" s="13"/>
      <c r="V501" s="13"/>
      <c r="W501" s="13"/>
      <c r="X501" s="13"/>
      <c r="Y501" s="13"/>
      <c r="Z501" s="13"/>
      <c r="AA501" s="13"/>
      <c r="AB501" s="13"/>
      <c r="AC501" s="13"/>
      <c r="AD501" s="13"/>
      <c r="AE501" s="13"/>
      <c r="AT501" s="259" t="s">
        <v>259</v>
      </c>
      <c r="AU501" s="259" t="s">
        <v>88</v>
      </c>
      <c r="AV501" s="13" t="s">
        <v>88</v>
      </c>
      <c r="AW501" s="13" t="s">
        <v>36</v>
      </c>
      <c r="AX501" s="13" t="s">
        <v>80</v>
      </c>
      <c r="AY501" s="259" t="s">
        <v>241</v>
      </c>
    </row>
    <row r="502" s="13" customFormat="1">
      <c r="A502" s="13"/>
      <c r="B502" s="249"/>
      <c r="C502" s="250"/>
      <c r="D502" s="242" t="s">
        <v>259</v>
      </c>
      <c r="E502" s="251" t="s">
        <v>1</v>
      </c>
      <c r="F502" s="252" t="s">
        <v>1418</v>
      </c>
      <c r="G502" s="250"/>
      <c r="H502" s="253">
        <v>-15.571999999999999</v>
      </c>
      <c r="I502" s="254"/>
      <c r="J502" s="250"/>
      <c r="K502" s="250"/>
      <c r="L502" s="255"/>
      <c r="M502" s="256"/>
      <c r="N502" s="257"/>
      <c r="O502" s="257"/>
      <c r="P502" s="257"/>
      <c r="Q502" s="257"/>
      <c r="R502" s="257"/>
      <c r="S502" s="257"/>
      <c r="T502" s="258"/>
      <c r="U502" s="13"/>
      <c r="V502" s="13"/>
      <c r="W502" s="13"/>
      <c r="X502" s="13"/>
      <c r="Y502" s="13"/>
      <c r="Z502" s="13"/>
      <c r="AA502" s="13"/>
      <c r="AB502" s="13"/>
      <c r="AC502" s="13"/>
      <c r="AD502" s="13"/>
      <c r="AE502" s="13"/>
      <c r="AT502" s="259" t="s">
        <v>259</v>
      </c>
      <c r="AU502" s="259" t="s">
        <v>88</v>
      </c>
      <c r="AV502" s="13" t="s">
        <v>88</v>
      </c>
      <c r="AW502" s="13" t="s">
        <v>36</v>
      </c>
      <c r="AX502" s="13" t="s">
        <v>80</v>
      </c>
      <c r="AY502" s="259" t="s">
        <v>241</v>
      </c>
    </row>
    <row r="503" s="13" customFormat="1">
      <c r="A503" s="13"/>
      <c r="B503" s="249"/>
      <c r="C503" s="250"/>
      <c r="D503" s="242" t="s">
        <v>259</v>
      </c>
      <c r="E503" s="251" t="s">
        <v>1</v>
      </c>
      <c r="F503" s="252" t="s">
        <v>1419</v>
      </c>
      <c r="G503" s="250"/>
      <c r="H503" s="253">
        <v>-50.880000000000003</v>
      </c>
      <c r="I503" s="254"/>
      <c r="J503" s="250"/>
      <c r="K503" s="250"/>
      <c r="L503" s="255"/>
      <c r="M503" s="256"/>
      <c r="N503" s="257"/>
      <c r="O503" s="257"/>
      <c r="P503" s="257"/>
      <c r="Q503" s="257"/>
      <c r="R503" s="257"/>
      <c r="S503" s="257"/>
      <c r="T503" s="258"/>
      <c r="U503" s="13"/>
      <c r="V503" s="13"/>
      <c r="W503" s="13"/>
      <c r="X503" s="13"/>
      <c r="Y503" s="13"/>
      <c r="Z503" s="13"/>
      <c r="AA503" s="13"/>
      <c r="AB503" s="13"/>
      <c r="AC503" s="13"/>
      <c r="AD503" s="13"/>
      <c r="AE503" s="13"/>
      <c r="AT503" s="259" t="s">
        <v>259</v>
      </c>
      <c r="AU503" s="259" t="s">
        <v>88</v>
      </c>
      <c r="AV503" s="13" t="s">
        <v>88</v>
      </c>
      <c r="AW503" s="13" t="s">
        <v>36</v>
      </c>
      <c r="AX503" s="13" t="s">
        <v>80</v>
      </c>
      <c r="AY503" s="259" t="s">
        <v>241</v>
      </c>
    </row>
    <row r="504" s="14" customFormat="1">
      <c r="A504" s="14"/>
      <c r="B504" s="260"/>
      <c r="C504" s="261"/>
      <c r="D504" s="242" t="s">
        <v>259</v>
      </c>
      <c r="E504" s="262" t="s">
        <v>516</v>
      </c>
      <c r="F504" s="263" t="s">
        <v>261</v>
      </c>
      <c r="G504" s="261"/>
      <c r="H504" s="264">
        <v>1658.0989999999999</v>
      </c>
      <c r="I504" s="265"/>
      <c r="J504" s="261"/>
      <c r="K504" s="261"/>
      <c r="L504" s="266"/>
      <c r="M504" s="267"/>
      <c r="N504" s="268"/>
      <c r="O504" s="268"/>
      <c r="P504" s="268"/>
      <c r="Q504" s="268"/>
      <c r="R504" s="268"/>
      <c r="S504" s="268"/>
      <c r="T504" s="269"/>
      <c r="U504" s="14"/>
      <c r="V504" s="14"/>
      <c r="W504" s="14"/>
      <c r="X504" s="14"/>
      <c r="Y504" s="14"/>
      <c r="Z504" s="14"/>
      <c r="AA504" s="14"/>
      <c r="AB504" s="14"/>
      <c r="AC504" s="14"/>
      <c r="AD504" s="14"/>
      <c r="AE504" s="14"/>
      <c r="AT504" s="270" t="s">
        <v>259</v>
      </c>
      <c r="AU504" s="270" t="s">
        <v>88</v>
      </c>
      <c r="AV504" s="14" t="s">
        <v>175</v>
      </c>
      <c r="AW504" s="14" t="s">
        <v>36</v>
      </c>
      <c r="AX504" s="14" t="s">
        <v>14</v>
      </c>
      <c r="AY504" s="270" t="s">
        <v>241</v>
      </c>
    </row>
    <row r="505" s="2" customFormat="1" ht="16.5" customHeight="1">
      <c r="A505" s="39"/>
      <c r="B505" s="40"/>
      <c r="C505" s="288" t="s">
        <v>819</v>
      </c>
      <c r="D505" s="288" t="s">
        <v>758</v>
      </c>
      <c r="E505" s="289" t="s">
        <v>773</v>
      </c>
      <c r="F505" s="290" t="s">
        <v>774</v>
      </c>
      <c r="G505" s="291" t="s">
        <v>487</v>
      </c>
      <c r="H505" s="292">
        <v>2719.826</v>
      </c>
      <c r="I505" s="293"/>
      <c r="J505" s="294">
        <f>ROUND(I505*H505,2)</f>
        <v>0</v>
      </c>
      <c r="K505" s="290" t="s">
        <v>247</v>
      </c>
      <c r="L505" s="295"/>
      <c r="M505" s="296" t="s">
        <v>1</v>
      </c>
      <c r="N505" s="297" t="s">
        <v>45</v>
      </c>
      <c r="O505" s="92"/>
      <c r="P505" s="238">
        <f>O505*H505</f>
        <v>0</v>
      </c>
      <c r="Q505" s="238">
        <v>0</v>
      </c>
      <c r="R505" s="238">
        <f>Q505*H505</f>
        <v>0</v>
      </c>
      <c r="S505" s="238">
        <v>0</v>
      </c>
      <c r="T505" s="239">
        <f>S505*H505</f>
        <v>0</v>
      </c>
      <c r="U505" s="39"/>
      <c r="V505" s="39"/>
      <c r="W505" s="39"/>
      <c r="X505" s="39"/>
      <c r="Y505" s="39"/>
      <c r="Z505" s="39"/>
      <c r="AA505" s="39"/>
      <c r="AB505" s="39"/>
      <c r="AC505" s="39"/>
      <c r="AD505" s="39"/>
      <c r="AE505" s="39"/>
      <c r="AR505" s="240" t="s">
        <v>300</v>
      </c>
      <c r="AT505" s="240" t="s">
        <v>758</v>
      </c>
      <c r="AU505" s="240" t="s">
        <v>88</v>
      </c>
      <c r="AY505" s="18" t="s">
        <v>241</v>
      </c>
      <c r="BE505" s="241">
        <f>IF(N505="základní",J505,0)</f>
        <v>0</v>
      </c>
      <c r="BF505" s="241">
        <f>IF(N505="snížená",J505,0)</f>
        <v>0</v>
      </c>
      <c r="BG505" s="241">
        <f>IF(N505="zákl. přenesená",J505,0)</f>
        <v>0</v>
      </c>
      <c r="BH505" s="241">
        <f>IF(N505="sníž. přenesená",J505,0)</f>
        <v>0</v>
      </c>
      <c r="BI505" s="241">
        <f>IF(N505="nulová",J505,0)</f>
        <v>0</v>
      </c>
      <c r="BJ505" s="18" t="s">
        <v>14</v>
      </c>
      <c r="BK505" s="241">
        <f>ROUND(I505*H505,2)</f>
        <v>0</v>
      </c>
      <c r="BL505" s="18" t="s">
        <v>175</v>
      </c>
      <c r="BM505" s="240" t="s">
        <v>1420</v>
      </c>
    </row>
    <row r="506" s="2" customFormat="1">
      <c r="A506" s="39"/>
      <c r="B506" s="40"/>
      <c r="C506" s="41"/>
      <c r="D506" s="242" t="s">
        <v>249</v>
      </c>
      <c r="E506" s="41"/>
      <c r="F506" s="243" t="s">
        <v>774</v>
      </c>
      <c r="G506" s="41"/>
      <c r="H506" s="41"/>
      <c r="I506" s="244"/>
      <c r="J506" s="41"/>
      <c r="K506" s="41"/>
      <c r="L506" s="45"/>
      <c r="M506" s="245"/>
      <c r="N506" s="246"/>
      <c r="O506" s="92"/>
      <c r="P506" s="92"/>
      <c r="Q506" s="92"/>
      <c r="R506" s="92"/>
      <c r="S506" s="92"/>
      <c r="T506" s="93"/>
      <c r="U506" s="39"/>
      <c r="V506" s="39"/>
      <c r="W506" s="39"/>
      <c r="X506" s="39"/>
      <c r="Y506" s="39"/>
      <c r="Z506" s="39"/>
      <c r="AA506" s="39"/>
      <c r="AB506" s="39"/>
      <c r="AC506" s="39"/>
      <c r="AD506" s="39"/>
      <c r="AE506" s="39"/>
      <c r="AT506" s="18" t="s">
        <v>249</v>
      </c>
      <c r="AU506" s="18" t="s">
        <v>88</v>
      </c>
    </row>
    <row r="507" s="15" customFormat="1">
      <c r="A507" s="15"/>
      <c r="B507" s="271"/>
      <c r="C507" s="272"/>
      <c r="D507" s="242" t="s">
        <v>259</v>
      </c>
      <c r="E507" s="273" t="s">
        <v>1</v>
      </c>
      <c r="F507" s="274" t="s">
        <v>776</v>
      </c>
      <c r="G507" s="272"/>
      <c r="H507" s="273" t="s">
        <v>1</v>
      </c>
      <c r="I507" s="275"/>
      <c r="J507" s="272"/>
      <c r="K507" s="272"/>
      <c r="L507" s="276"/>
      <c r="M507" s="277"/>
      <c r="N507" s="278"/>
      <c r="O507" s="278"/>
      <c r="P507" s="278"/>
      <c r="Q507" s="278"/>
      <c r="R507" s="278"/>
      <c r="S507" s="278"/>
      <c r="T507" s="279"/>
      <c r="U507" s="15"/>
      <c r="V507" s="15"/>
      <c r="W507" s="15"/>
      <c r="X507" s="15"/>
      <c r="Y507" s="15"/>
      <c r="Z507" s="15"/>
      <c r="AA507" s="15"/>
      <c r="AB507" s="15"/>
      <c r="AC507" s="15"/>
      <c r="AD507" s="15"/>
      <c r="AE507" s="15"/>
      <c r="AT507" s="280" t="s">
        <v>259</v>
      </c>
      <c r="AU507" s="280" t="s">
        <v>88</v>
      </c>
      <c r="AV507" s="15" t="s">
        <v>14</v>
      </c>
      <c r="AW507" s="15" t="s">
        <v>36</v>
      </c>
      <c r="AX507" s="15" t="s">
        <v>80</v>
      </c>
      <c r="AY507" s="280" t="s">
        <v>241</v>
      </c>
    </row>
    <row r="508" s="13" customFormat="1">
      <c r="A508" s="13"/>
      <c r="B508" s="249"/>
      <c r="C508" s="250"/>
      <c r="D508" s="242" t="s">
        <v>259</v>
      </c>
      <c r="E508" s="251" t="s">
        <v>1</v>
      </c>
      <c r="F508" s="252" t="s">
        <v>777</v>
      </c>
      <c r="G508" s="250"/>
      <c r="H508" s="253">
        <v>2719.826</v>
      </c>
      <c r="I508" s="254"/>
      <c r="J508" s="250"/>
      <c r="K508" s="250"/>
      <c r="L508" s="255"/>
      <c r="M508" s="256"/>
      <c r="N508" s="257"/>
      <c r="O508" s="257"/>
      <c r="P508" s="257"/>
      <c r="Q508" s="257"/>
      <c r="R508" s="257"/>
      <c r="S508" s="257"/>
      <c r="T508" s="258"/>
      <c r="U508" s="13"/>
      <c r="V508" s="13"/>
      <c r="W508" s="13"/>
      <c r="X508" s="13"/>
      <c r="Y508" s="13"/>
      <c r="Z508" s="13"/>
      <c r="AA508" s="13"/>
      <c r="AB508" s="13"/>
      <c r="AC508" s="13"/>
      <c r="AD508" s="13"/>
      <c r="AE508" s="13"/>
      <c r="AT508" s="259" t="s">
        <v>259</v>
      </c>
      <c r="AU508" s="259" t="s">
        <v>88</v>
      </c>
      <c r="AV508" s="13" t="s">
        <v>88</v>
      </c>
      <c r="AW508" s="13" t="s">
        <v>36</v>
      </c>
      <c r="AX508" s="13" t="s">
        <v>80</v>
      </c>
      <c r="AY508" s="259" t="s">
        <v>241</v>
      </c>
    </row>
    <row r="509" s="14" customFormat="1">
      <c r="A509" s="14"/>
      <c r="B509" s="260"/>
      <c r="C509" s="261"/>
      <c r="D509" s="242" t="s">
        <v>259</v>
      </c>
      <c r="E509" s="262" t="s">
        <v>1</v>
      </c>
      <c r="F509" s="263" t="s">
        <v>261</v>
      </c>
      <c r="G509" s="261"/>
      <c r="H509" s="264">
        <v>2719.826</v>
      </c>
      <c r="I509" s="265"/>
      <c r="J509" s="261"/>
      <c r="K509" s="261"/>
      <c r="L509" s="266"/>
      <c r="M509" s="267"/>
      <c r="N509" s="268"/>
      <c r="O509" s="268"/>
      <c r="P509" s="268"/>
      <c r="Q509" s="268"/>
      <c r="R509" s="268"/>
      <c r="S509" s="268"/>
      <c r="T509" s="269"/>
      <c r="U509" s="14"/>
      <c r="V509" s="14"/>
      <c r="W509" s="14"/>
      <c r="X509" s="14"/>
      <c r="Y509" s="14"/>
      <c r="Z509" s="14"/>
      <c r="AA509" s="14"/>
      <c r="AB509" s="14"/>
      <c r="AC509" s="14"/>
      <c r="AD509" s="14"/>
      <c r="AE509" s="14"/>
      <c r="AT509" s="270" t="s">
        <v>259</v>
      </c>
      <c r="AU509" s="270" t="s">
        <v>88</v>
      </c>
      <c r="AV509" s="14" t="s">
        <v>175</v>
      </c>
      <c r="AW509" s="14" t="s">
        <v>36</v>
      </c>
      <c r="AX509" s="14" t="s">
        <v>14</v>
      </c>
      <c r="AY509" s="270" t="s">
        <v>241</v>
      </c>
    </row>
    <row r="510" s="2" customFormat="1" ht="24.15" customHeight="1">
      <c r="A510" s="39"/>
      <c r="B510" s="40"/>
      <c r="C510" s="229" t="s">
        <v>827</v>
      </c>
      <c r="D510" s="229" t="s">
        <v>243</v>
      </c>
      <c r="E510" s="230" t="s">
        <v>779</v>
      </c>
      <c r="F510" s="231" t="s">
        <v>780</v>
      </c>
      <c r="G510" s="232" t="s">
        <v>255</v>
      </c>
      <c r="H510" s="233">
        <v>280.30399999999997</v>
      </c>
      <c r="I510" s="234"/>
      <c r="J510" s="235">
        <f>ROUND(I510*H510,2)</f>
        <v>0</v>
      </c>
      <c r="K510" s="231" t="s">
        <v>247</v>
      </c>
      <c r="L510" s="45"/>
      <c r="M510" s="236" t="s">
        <v>1</v>
      </c>
      <c r="N510" s="237" t="s">
        <v>45</v>
      </c>
      <c r="O510" s="92"/>
      <c r="P510" s="238">
        <f>O510*H510</f>
        <v>0</v>
      </c>
      <c r="Q510" s="238">
        <v>0</v>
      </c>
      <c r="R510" s="238">
        <f>Q510*H510</f>
        <v>0</v>
      </c>
      <c r="S510" s="238">
        <v>0</v>
      </c>
      <c r="T510" s="239">
        <f>S510*H510</f>
        <v>0</v>
      </c>
      <c r="U510" s="39"/>
      <c r="V510" s="39"/>
      <c r="W510" s="39"/>
      <c r="X510" s="39"/>
      <c r="Y510" s="39"/>
      <c r="Z510" s="39"/>
      <c r="AA510" s="39"/>
      <c r="AB510" s="39"/>
      <c r="AC510" s="39"/>
      <c r="AD510" s="39"/>
      <c r="AE510" s="39"/>
      <c r="AR510" s="240" t="s">
        <v>175</v>
      </c>
      <c r="AT510" s="240" t="s">
        <v>243</v>
      </c>
      <c r="AU510" s="240" t="s">
        <v>88</v>
      </c>
      <c r="AY510" s="18" t="s">
        <v>241</v>
      </c>
      <c r="BE510" s="241">
        <f>IF(N510="základní",J510,0)</f>
        <v>0</v>
      </c>
      <c r="BF510" s="241">
        <f>IF(N510="snížená",J510,0)</f>
        <v>0</v>
      </c>
      <c r="BG510" s="241">
        <f>IF(N510="zákl. přenesená",J510,0)</f>
        <v>0</v>
      </c>
      <c r="BH510" s="241">
        <f>IF(N510="sníž. přenesená",J510,0)</f>
        <v>0</v>
      </c>
      <c r="BI510" s="241">
        <f>IF(N510="nulová",J510,0)</f>
        <v>0</v>
      </c>
      <c r="BJ510" s="18" t="s">
        <v>14</v>
      </c>
      <c r="BK510" s="241">
        <f>ROUND(I510*H510,2)</f>
        <v>0</v>
      </c>
      <c r="BL510" s="18" t="s">
        <v>175</v>
      </c>
      <c r="BM510" s="240" t="s">
        <v>1421</v>
      </c>
    </row>
    <row r="511" s="2" customFormat="1">
      <c r="A511" s="39"/>
      <c r="B511" s="40"/>
      <c r="C511" s="41"/>
      <c r="D511" s="242" t="s">
        <v>249</v>
      </c>
      <c r="E511" s="41"/>
      <c r="F511" s="243" t="s">
        <v>782</v>
      </c>
      <c r="G511" s="41"/>
      <c r="H511" s="41"/>
      <c r="I511" s="244"/>
      <c r="J511" s="41"/>
      <c r="K511" s="41"/>
      <c r="L511" s="45"/>
      <c r="M511" s="245"/>
      <c r="N511" s="246"/>
      <c r="O511" s="92"/>
      <c r="P511" s="92"/>
      <c r="Q511" s="92"/>
      <c r="R511" s="92"/>
      <c r="S511" s="92"/>
      <c r="T511" s="93"/>
      <c r="U511" s="39"/>
      <c r="V511" s="39"/>
      <c r="W511" s="39"/>
      <c r="X511" s="39"/>
      <c r="Y511" s="39"/>
      <c r="Z511" s="39"/>
      <c r="AA511" s="39"/>
      <c r="AB511" s="39"/>
      <c r="AC511" s="39"/>
      <c r="AD511" s="39"/>
      <c r="AE511" s="39"/>
      <c r="AT511" s="18" t="s">
        <v>249</v>
      </c>
      <c r="AU511" s="18" t="s">
        <v>88</v>
      </c>
    </row>
    <row r="512" s="2" customFormat="1">
      <c r="A512" s="39"/>
      <c r="B512" s="40"/>
      <c r="C512" s="41"/>
      <c r="D512" s="247" t="s">
        <v>251</v>
      </c>
      <c r="E512" s="41"/>
      <c r="F512" s="248" t="s">
        <v>783</v>
      </c>
      <c r="G512" s="41"/>
      <c r="H512" s="41"/>
      <c r="I512" s="244"/>
      <c r="J512" s="41"/>
      <c r="K512" s="41"/>
      <c r="L512" s="45"/>
      <c r="M512" s="245"/>
      <c r="N512" s="246"/>
      <c r="O512" s="92"/>
      <c r="P512" s="92"/>
      <c r="Q512" s="92"/>
      <c r="R512" s="92"/>
      <c r="S512" s="92"/>
      <c r="T512" s="93"/>
      <c r="U512" s="39"/>
      <c r="V512" s="39"/>
      <c r="W512" s="39"/>
      <c r="X512" s="39"/>
      <c r="Y512" s="39"/>
      <c r="Z512" s="39"/>
      <c r="AA512" s="39"/>
      <c r="AB512" s="39"/>
      <c r="AC512" s="39"/>
      <c r="AD512" s="39"/>
      <c r="AE512" s="39"/>
      <c r="AT512" s="18" t="s">
        <v>251</v>
      </c>
      <c r="AU512" s="18" t="s">
        <v>88</v>
      </c>
    </row>
    <row r="513" s="13" customFormat="1">
      <c r="A513" s="13"/>
      <c r="B513" s="249"/>
      <c r="C513" s="250"/>
      <c r="D513" s="242" t="s">
        <v>259</v>
      </c>
      <c r="E513" s="251" t="s">
        <v>1</v>
      </c>
      <c r="F513" s="252" t="s">
        <v>468</v>
      </c>
      <c r="G513" s="250"/>
      <c r="H513" s="253">
        <v>280.30399999999997</v>
      </c>
      <c r="I513" s="254"/>
      <c r="J513" s="250"/>
      <c r="K513" s="250"/>
      <c r="L513" s="255"/>
      <c r="M513" s="256"/>
      <c r="N513" s="257"/>
      <c r="O513" s="257"/>
      <c r="P513" s="257"/>
      <c r="Q513" s="257"/>
      <c r="R513" s="257"/>
      <c r="S513" s="257"/>
      <c r="T513" s="258"/>
      <c r="U513" s="13"/>
      <c r="V513" s="13"/>
      <c r="W513" s="13"/>
      <c r="X513" s="13"/>
      <c r="Y513" s="13"/>
      <c r="Z513" s="13"/>
      <c r="AA513" s="13"/>
      <c r="AB513" s="13"/>
      <c r="AC513" s="13"/>
      <c r="AD513" s="13"/>
      <c r="AE513" s="13"/>
      <c r="AT513" s="259" t="s">
        <v>259</v>
      </c>
      <c r="AU513" s="259" t="s">
        <v>88</v>
      </c>
      <c r="AV513" s="13" t="s">
        <v>88</v>
      </c>
      <c r="AW513" s="13" t="s">
        <v>36</v>
      </c>
      <c r="AX513" s="13" t="s">
        <v>80</v>
      </c>
      <c r="AY513" s="259" t="s">
        <v>241</v>
      </c>
    </row>
    <row r="514" s="14" customFormat="1">
      <c r="A514" s="14"/>
      <c r="B514" s="260"/>
      <c r="C514" s="261"/>
      <c r="D514" s="242" t="s">
        <v>259</v>
      </c>
      <c r="E514" s="262" t="s">
        <v>1</v>
      </c>
      <c r="F514" s="263" t="s">
        <v>261</v>
      </c>
      <c r="G514" s="261"/>
      <c r="H514" s="264">
        <v>280.30399999999997</v>
      </c>
      <c r="I514" s="265"/>
      <c r="J514" s="261"/>
      <c r="K514" s="261"/>
      <c r="L514" s="266"/>
      <c r="M514" s="267"/>
      <c r="N514" s="268"/>
      <c r="O514" s="268"/>
      <c r="P514" s="268"/>
      <c r="Q514" s="268"/>
      <c r="R514" s="268"/>
      <c r="S514" s="268"/>
      <c r="T514" s="269"/>
      <c r="U514" s="14"/>
      <c r="V514" s="14"/>
      <c r="W514" s="14"/>
      <c r="X514" s="14"/>
      <c r="Y514" s="14"/>
      <c r="Z514" s="14"/>
      <c r="AA514" s="14"/>
      <c r="AB514" s="14"/>
      <c r="AC514" s="14"/>
      <c r="AD514" s="14"/>
      <c r="AE514" s="14"/>
      <c r="AT514" s="270" t="s">
        <v>259</v>
      </c>
      <c r="AU514" s="270" t="s">
        <v>88</v>
      </c>
      <c r="AV514" s="14" t="s">
        <v>175</v>
      </c>
      <c r="AW514" s="14" t="s">
        <v>36</v>
      </c>
      <c r="AX514" s="14" t="s">
        <v>14</v>
      </c>
      <c r="AY514" s="270" t="s">
        <v>241</v>
      </c>
    </row>
    <row r="515" s="2" customFormat="1" ht="24.15" customHeight="1">
      <c r="A515" s="39"/>
      <c r="B515" s="40"/>
      <c r="C515" s="229" t="s">
        <v>837</v>
      </c>
      <c r="D515" s="229" t="s">
        <v>243</v>
      </c>
      <c r="E515" s="230" t="s">
        <v>785</v>
      </c>
      <c r="F515" s="231" t="s">
        <v>786</v>
      </c>
      <c r="G515" s="232" t="s">
        <v>255</v>
      </c>
      <c r="H515" s="233">
        <v>420.45699999999999</v>
      </c>
      <c r="I515" s="234"/>
      <c r="J515" s="235">
        <f>ROUND(I515*H515,2)</f>
        <v>0</v>
      </c>
      <c r="K515" s="231" t="s">
        <v>247</v>
      </c>
      <c r="L515" s="45"/>
      <c r="M515" s="236" t="s">
        <v>1</v>
      </c>
      <c r="N515" s="237" t="s">
        <v>45</v>
      </c>
      <c r="O515" s="92"/>
      <c r="P515" s="238">
        <f>O515*H515</f>
        <v>0</v>
      </c>
      <c r="Q515" s="238">
        <v>0</v>
      </c>
      <c r="R515" s="238">
        <f>Q515*H515</f>
        <v>0</v>
      </c>
      <c r="S515" s="238">
        <v>0</v>
      </c>
      <c r="T515" s="239">
        <f>S515*H515</f>
        <v>0</v>
      </c>
      <c r="U515" s="39"/>
      <c r="V515" s="39"/>
      <c r="W515" s="39"/>
      <c r="X515" s="39"/>
      <c r="Y515" s="39"/>
      <c r="Z515" s="39"/>
      <c r="AA515" s="39"/>
      <c r="AB515" s="39"/>
      <c r="AC515" s="39"/>
      <c r="AD515" s="39"/>
      <c r="AE515" s="39"/>
      <c r="AR515" s="240" t="s">
        <v>175</v>
      </c>
      <c r="AT515" s="240" t="s">
        <v>243</v>
      </c>
      <c r="AU515" s="240" t="s">
        <v>88</v>
      </c>
      <c r="AY515" s="18" t="s">
        <v>241</v>
      </c>
      <c r="BE515" s="241">
        <f>IF(N515="základní",J515,0)</f>
        <v>0</v>
      </c>
      <c r="BF515" s="241">
        <f>IF(N515="snížená",J515,0)</f>
        <v>0</v>
      </c>
      <c r="BG515" s="241">
        <f>IF(N515="zákl. přenesená",J515,0)</f>
        <v>0</v>
      </c>
      <c r="BH515" s="241">
        <f>IF(N515="sníž. přenesená",J515,0)</f>
        <v>0</v>
      </c>
      <c r="BI515" s="241">
        <f>IF(N515="nulová",J515,0)</f>
        <v>0</v>
      </c>
      <c r="BJ515" s="18" t="s">
        <v>14</v>
      </c>
      <c r="BK515" s="241">
        <f>ROUND(I515*H515,2)</f>
        <v>0</v>
      </c>
      <c r="BL515" s="18" t="s">
        <v>175</v>
      </c>
      <c r="BM515" s="240" t="s">
        <v>1422</v>
      </c>
    </row>
    <row r="516" s="2" customFormat="1">
      <c r="A516" s="39"/>
      <c r="B516" s="40"/>
      <c r="C516" s="41"/>
      <c r="D516" s="242" t="s">
        <v>249</v>
      </c>
      <c r="E516" s="41"/>
      <c r="F516" s="243" t="s">
        <v>788</v>
      </c>
      <c r="G516" s="41"/>
      <c r="H516" s="41"/>
      <c r="I516" s="244"/>
      <c r="J516" s="41"/>
      <c r="K516" s="41"/>
      <c r="L516" s="45"/>
      <c r="M516" s="245"/>
      <c r="N516" s="246"/>
      <c r="O516" s="92"/>
      <c r="P516" s="92"/>
      <c r="Q516" s="92"/>
      <c r="R516" s="92"/>
      <c r="S516" s="92"/>
      <c r="T516" s="93"/>
      <c r="U516" s="39"/>
      <c r="V516" s="39"/>
      <c r="W516" s="39"/>
      <c r="X516" s="39"/>
      <c r="Y516" s="39"/>
      <c r="Z516" s="39"/>
      <c r="AA516" s="39"/>
      <c r="AB516" s="39"/>
      <c r="AC516" s="39"/>
      <c r="AD516" s="39"/>
      <c r="AE516" s="39"/>
      <c r="AT516" s="18" t="s">
        <v>249</v>
      </c>
      <c r="AU516" s="18" t="s">
        <v>88</v>
      </c>
    </row>
    <row r="517" s="2" customFormat="1">
      <c r="A517" s="39"/>
      <c r="B517" s="40"/>
      <c r="C517" s="41"/>
      <c r="D517" s="247" t="s">
        <v>251</v>
      </c>
      <c r="E517" s="41"/>
      <c r="F517" s="248" t="s">
        <v>789</v>
      </c>
      <c r="G517" s="41"/>
      <c r="H517" s="41"/>
      <c r="I517" s="244"/>
      <c r="J517" s="41"/>
      <c r="K517" s="41"/>
      <c r="L517" s="45"/>
      <c r="M517" s="245"/>
      <c r="N517" s="246"/>
      <c r="O517" s="92"/>
      <c r="P517" s="92"/>
      <c r="Q517" s="92"/>
      <c r="R517" s="92"/>
      <c r="S517" s="92"/>
      <c r="T517" s="93"/>
      <c r="U517" s="39"/>
      <c r="V517" s="39"/>
      <c r="W517" s="39"/>
      <c r="X517" s="39"/>
      <c r="Y517" s="39"/>
      <c r="Z517" s="39"/>
      <c r="AA517" s="39"/>
      <c r="AB517" s="39"/>
      <c r="AC517" s="39"/>
      <c r="AD517" s="39"/>
      <c r="AE517" s="39"/>
      <c r="AT517" s="18" t="s">
        <v>251</v>
      </c>
      <c r="AU517" s="18" t="s">
        <v>88</v>
      </c>
    </row>
    <row r="518" s="13" customFormat="1">
      <c r="A518" s="13"/>
      <c r="B518" s="249"/>
      <c r="C518" s="250"/>
      <c r="D518" s="242" t="s">
        <v>259</v>
      </c>
      <c r="E518" s="251" t="s">
        <v>1</v>
      </c>
      <c r="F518" s="252" t="s">
        <v>1423</v>
      </c>
      <c r="G518" s="250"/>
      <c r="H518" s="253">
        <v>716.33299999999997</v>
      </c>
      <c r="I518" s="254"/>
      <c r="J518" s="250"/>
      <c r="K518" s="250"/>
      <c r="L518" s="255"/>
      <c r="M518" s="256"/>
      <c r="N518" s="257"/>
      <c r="O518" s="257"/>
      <c r="P518" s="257"/>
      <c r="Q518" s="257"/>
      <c r="R518" s="257"/>
      <c r="S518" s="257"/>
      <c r="T518" s="258"/>
      <c r="U518" s="13"/>
      <c r="V518" s="13"/>
      <c r="W518" s="13"/>
      <c r="X518" s="13"/>
      <c r="Y518" s="13"/>
      <c r="Z518" s="13"/>
      <c r="AA518" s="13"/>
      <c r="AB518" s="13"/>
      <c r="AC518" s="13"/>
      <c r="AD518" s="13"/>
      <c r="AE518" s="13"/>
      <c r="AT518" s="259" t="s">
        <v>259</v>
      </c>
      <c r="AU518" s="259" t="s">
        <v>88</v>
      </c>
      <c r="AV518" s="13" t="s">
        <v>88</v>
      </c>
      <c r="AW518" s="13" t="s">
        <v>36</v>
      </c>
      <c r="AX518" s="13" t="s">
        <v>80</v>
      </c>
      <c r="AY518" s="259" t="s">
        <v>241</v>
      </c>
    </row>
    <row r="519" s="13" customFormat="1">
      <c r="A519" s="13"/>
      <c r="B519" s="249"/>
      <c r="C519" s="250"/>
      <c r="D519" s="242" t="s">
        <v>259</v>
      </c>
      <c r="E519" s="251" t="s">
        <v>1</v>
      </c>
      <c r="F519" s="252" t="s">
        <v>1418</v>
      </c>
      <c r="G519" s="250"/>
      <c r="H519" s="253">
        <v>-15.571999999999999</v>
      </c>
      <c r="I519" s="254"/>
      <c r="J519" s="250"/>
      <c r="K519" s="250"/>
      <c r="L519" s="255"/>
      <c r="M519" s="256"/>
      <c r="N519" s="257"/>
      <c r="O519" s="257"/>
      <c r="P519" s="257"/>
      <c r="Q519" s="257"/>
      <c r="R519" s="257"/>
      <c r="S519" s="257"/>
      <c r="T519" s="258"/>
      <c r="U519" s="13"/>
      <c r="V519" s="13"/>
      <c r="W519" s="13"/>
      <c r="X519" s="13"/>
      <c r="Y519" s="13"/>
      <c r="Z519" s="13"/>
      <c r="AA519" s="13"/>
      <c r="AB519" s="13"/>
      <c r="AC519" s="13"/>
      <c r="AD519" s="13"/>
      <c r="AE519" s="13"/>
      <c r="AT519" s="259" t="s">
        <v>259</v>
      </c>
      <c r="AU519" s="259" t="s">
        <v>88</v>
      </c>
      <c r="AV519" s="13" t="s">
        <v>88</v>
      </c>
      <c r="AW519" s="13" t="s">
        <v>36</v>
      </c>
      <c r="AX519" s="13" t="s">
        <v>80</v>
      </c>
      <c r="AY519" s="259" t="s">
        <v>241</v>
      </c>
    </row>
    <row r="520" s="14" customFormat="1">
      <c r="A520" s="14"/>
      <c r="B520" s="260"/>
      <c r="C520" s="261"/>
      <c r="D520" s="242" t="s">
        <v>259</v>
      </c>
      <c r="E520" s="262" t="s">
        <v>465</v>
      </c>
      <c r="F520" s="263" t="s">
        <v>261</v>
      </c>
      <c r="G520" s="261"/>
      <c r="H520" s="264">
        <v>700.76099999999997</v>
      </c>
      <c r="I520" s="265"/>
      <c r="J520" s="261"/>
      <c r="K520" s="261"/>
      <c r="L520" s="266"/>
      <c r="M520" s="267"/>
      <c r="N520" s="268"/>
      <c r="O520" s="268"/>
      <c r="P520" s="268"/>
      <c r="Q520" s="268"/>
      <c r="R520" s="268"/>
      <c r="S520" s="268"/>
      <c r="T520" s="269"/>
      <c r="U520" s="14"/>
      <c r="V520" s="14"/>
      <c r="W520" s="14"/>
      <c r="X520" s="14"/>
      <c r="Y520" s="14"/>
      <c r="Z520" s="14"/>
      <c r="AA520" s="14"/>
      <c r="AB520" s="14"/>
      <c r="AC520" s="14"/>
      <c r="AD520" s="14"/>
      <c r="AE520" s="14"/>
      <c r="AT520" s="270" t="s">
        <v>259</v>
      </c>
      <c r="AU520" s="270" t="s">
        <v>88</v>
      </c>
      <c r="AV520" s="14" t="s">
        <v>175</v>
      </c>
      <c r="AW520" s="14" t="s">
        <v>36</v>
      </c>
      <c r="AX520" s="14" t="s">
        <v>80</v>
      </c>
      <c r="AY520" s="270" t="s">
        <v>241</v>
      </c>
    </row>
    <row r="521" s="13" customFormat="1">
      <c r="A521" s="13"/>
      <c r="B521" s="249"/>
      <c r="C521" s="250"/>
      <c r="D521" s="242" t="s">
        <v>259</v>
      </c>
      <c r="E521" s="251" t="s">
        <v>791</v>
      </c>
      <c r="F521" s="252" t="s">
        <v>792</v>
      </c>
      <c r="G521" s="250"/>
      <c r="H521" s="253">
        <v>420.45699999999999</v>
      </c>
      <c r="I521" s="254"/>
      <c r="J521" s="250"/>
      <c r="K521" s="250"/>
      <c r="L521" s="255"/>
      <c r="M521" s="256"/>
      <c r="N521" s="257"/>
      <c r="O521" s="257"/>
      <c r="P521" s="257"/>
      <c r="Q521" s="257"/>
      <c r="R521" s="257"/>
      <c r="S521" s="257"/>
      <c r="T521" s="258"/>
      <c r="U521" s="13"/>
      <c r="V521" s="13"/>
      <c r="W521" s="13"/>
      <c r="X521" s="13"/>
      <c r="Y521" s="13"/>
      <c r="Z521" s="13"/>
      <c r="AA521" s="13"/>
      <c r="AB521" s="13"/>
      <c r="AC521" s="13"/>
      <c r="AD521" s="13"/>
      <c r="AE521" s="13"/>
      <c r="AT521" s="259" t="s">
        <v>259</v>
      </c>
      <c r="AU521" s="259" t="s">
        <v>88</v>
      </c>
      <c r="AV521" s="13" t="s">
        <v>88</v>
      </c>
      <c r="AW521" s="13" t="s">
        <v>36</v>
      </c>
      <c r="AX521" s="13" t="s">
        <v>14</v>
      </c>
      <c r="AY521" s="259" t="s">
        <v>241</v>
      </c>
    </row>
    <row r="522" s="13" customFormat="1">
      <c r="A522" s="13"/>
      <c r="B522" s="249"/>
      <c r="C522" s="250"/>
      <c r="D522" s="242" t="s">
        <v>259</v>
      </c>
      <c r="E522" s="251" t="s">
        <v>468</v>
      </c>
      <c r="F522" s="252" t="s">
        <v>793</v>
      </c>
      <c r="G522" s="250"/>
      <c r="H522" s="253">
        <v>280.30399999999997</v>
      </c>
      <c r="I522" s="254"/>
      <c r="J522" s="250"/>
      <c r="K522" s="250"/>
      <c r="L522" s="255"/>
      <c r="M522" s="256"/>
      <c r="N522" s="257"/>
      <c r="O522" s="257"/>
      <c r="P522" s="257"/>
      <c r="Q522" s="257"/>
      <c r="R522" s="257"/>
      <c r="S522" s="257"/>
      <c r="T522" s="258"/>
      <c r="U522" s="13"/>
      <c r="V522" s="13"/>
      <c r="W522" s="13"/>
      <c r="X522" s="13"/>
      <c r="Y522" s="13"/>
      <c r="Z522" s="13"/>
      <c r="AA522" s="13"/>
      <c r="AB522" s="13"/>
      <c r="AC522" s="13"/>
      <c r="AD522" s="13"/>
      <c r="AE522" s="13"/>
      <c r="AT522" s="259" t="s">
        <v>259</v>
      </c>
      <c r="AU522" s="259" t="s">
        <v>88</v>
      </c>
      <c r="AV522" s="13" t="s">
        <v>88</v>
      </c>
      <c r="AW522" s="13" t="s">
        <v>36</v>
      </c>
      <c r="AX522" s="13" t="s">
        <v>80</v>
      </c>
      <c r="AY522" s="259" t="s">
        <v>241</v>
      </c>
    </row>
    <row r="523" s="14" customFormat="1">
      <c r="A523" s="14"/>
      <c r="B523" s="260"/>
      <c r="C523" s="261"/>
      <c r="D523" s="242" t="s">
        <v>259</v>
      </c>
      <c r="E523" s="262" t="s">
        <v>1</v>
      </c>
      <c r="F523" s="263" t="s">
        <v>261</v>
      </c>
      <c r="G523" s="261"/>
      <c r="H523" s="264">
        <v>700.76099999999997</v>
      </c>
      <c r="I523" s="265"/>
      <c r="J523" s="261"/>
      <c r="K523" s="261"/>
      <c r="L523" s="266"/>
      <c r="M523" s="267"/>
      <c r="N523" s="268"/>
      <c r="O523" s="268"/>
      <c r="P523" s="268"/>
      <c r="Q523" s="268"/>
      <c r="R523" s="268"/>
      <c r="S523" s="268"/>
      <c r="T523" s="269"/>
      <c r="U523" s="14"/>
      <c r="V523" s="14"/>
      <c r="W523" s="14"/>
      <c r="X523" s="14"/>
      <c r="Y523" s="14"/>
      <c r="Z523" s="14"/>
      <c r="AA523" s="14"/>
      <c r="AB523" s="14"/>
      <c r="AC523" s="14"/>
      <c r="AD523" s="14"/>
      <c r="AE523" s="14"/>
      <c r="AT523" s="270" t="s">
        <v>259</v>
      </c>
      <c r="AU523" s="270" t="s">
        <v>88</v>
      </c>
      <c r="AV523" s="14" t="s">
        <v>175</v>
      </c>
      <c r="AW523" s="14" t="s">
        <v>36</v>
      </c>
      <c r="AX523" s="14" t="s">
        <v>80</v>
      </c>
      <c r="AY523" s="270" t="s">
        <v>241</v>
      </c>
    </row>
    <row r="524" s="2" customFormat="1" ht="16.5" customHeight="1">
      <c r="A524" s="39"/>
      <c r="B524" s="40"/>
      <c r="C524" s="288" t="s">
        <v>843</v>
      </c>
      <c r="D524" s="288" t="s">
        <v>758</v>
      </c>
      <c r="E524" s="289" t="s">
        <v>795</v>
      </c>
      <c r="F524" s="290" t="s">
        <v>796</v>
      </c>
      <c r="G524" s="291" t="s">
        <v>487</v>
      </c>
      <c r="H524" s="292">
        <v>1436.847</v>
      </c>
      <c r="I524" s="293"/>
      <c r="J524" s="294">
        <f>ROUND(I524*H524,2)</f>
        <v>0</v>
      </c>
      <c r="K524" s="290" t="s">
        <v>247</v>
      </c>
      <c r="L524" s="295"/>
      <c r="M524" s="296" t="s">
        <v>1</v>
      </c>
      <c r="N524" s="297" t="s">
        <v>45</v>
      </c>
      <c r="O524" s="92"/>
      <c r="P524" s="238">
        <f>O524*H524</f>
        <v>0</v>
      </c>
      <c r="Q524" s="238">
        <v>0</v>
      </c>
      <c r="R524" s="238">
        <f>Q524*H524</f>
        <v>0</v>
      </c>
      <c r="S524" s="238">
        <v>0</v>
      </c>
      <c r="T524" s="239">
        <f>S524*H524</f>
        <v>0</v>
      </c>
      <c r="U524" s="39"/>
      <c r="V524" s="39"/>
      <c r="W524" s="39"/>
      <c r="X524" s="39"/>
      <c r="Y524" s="39"/>
      <c r="Z524" s="39"/>
      <c r="AA524" s="39"/>
      <c r="AB524" s="39"/>
      <c r="AC524" s="39"/>
      <c r="AD524" s="39"/>
      <c r="AE524" s="39"/>
      <c r="AR524" s="240" t="s">
        <v>300</v>
      </c>
      <c r="AT524" s="240" t="s">
        <v>758</v>
      </c>
      <c r="AU524" s="240" t="s">
        <v>88</v>
      </c>
      <c r="AY524" s="18" t="s">
        <v>241</v>
      </c>
      <c r="BE524" s="241">
        <f>IF(N524="základní",J524,0)</f>
        <v>0</v>
      </c>
      <c r="BF524" s="241">
        <f>IF(N524="snížená",J524,0)</f>
        <v>0</v>
      </c>
      <c r="BG524" s="241">
        <f>IF(N524="zákl. přenesená",J524,0)</f>
        <v>0</v>
      </c>
      <c r="BH524" s="241">
        <f>IF(N524="sníž. přenesená",J524,0)</f>
        <v>0</v>
      </c>
      <c r="BI524" s="241">
        <f>IF(N524="nulová",J524,0)</f>
        <v>0</v>
      </c>
      <c r="BJ524" s="18" t="s">
        <v>14</v>
      </c>
      <c r="BK524" s="241">
        <f>ROUND(I524*H524,2)</f>
        <v>0</v>
      </c>
      <c r="BL524" s="18" t="s">
        <v>175</v>
      </c>
      <c r="BM524" s="240" t="s">
        <v>1424</v>
      </c>
    </row>
    <row r="525" s="2" customFormat="1">
      <c r="A525" s="39"/>
      <c r="B525" s="40"/>
      <c r="C525" s="41"/>
      <c r="D525" s="242" t="s">
        <v>249</v>
      </c>
      <c r="E525" s="41"/>
      <c r="F525" s="243" t="s">
        <v>796</v>
      </c>
      <c r="G525" s="41"/>
      <c r="H525" s="41"/>
      <c r="I525" s="244"/>
      <c r="J525" s="41"/>
      <c r="K525" s="41"/>
      <c r="L525" s="45"/>
      <c r="M525" s="245"/>
      <c r="N525" s="246"/>
      <c r="O525" s="92"/>
      <c r="P525" s="92"/>
      <c r="Q525" s="92"/>
      <c r="R525" s="92"/>
      <c r="S525" s="92"/>
      <c r="T525" s="93"/>
      <c r="U525" s="39"/>
      <c r="V525" s="39"/>
      <c r="W525" s="39"/>
      <c r="X525" s="39"/>
      <c r="Y525" s="39"/>
      <c r="Z525" s="39"/>
      <c r="AA525" s="39"/>
      <c r="AB525" s="39"/>
      <c r="AC525" s="39"/>
      <c r="AD525" s="39"/>
      <c r="AE525" s="39"/>
      <c r="AT525" s="18" t="s">
        <v>249</v>
      </c>
      <c r="AU525" s="18" t="s">
        <v>88</v>
      </c>
    </row>
    <row r="526" s="13" customFormat="1">
      <c r="A526" s="13"/>
      <c r="B526" s="249"/>
      <c r="C526" s="250"/>
      <c r="D526" s="242" t="s">
        <v>259</v>
      </c>
      <c r="E526" s="251" t="s">
        <v>1</v>
      </c>
      <c r="F526" s="252" t="s">
        <v>798</v>
      </c>
      <c r="G526" s="250"/>
      <c r="H526" s="253">
        <v>1436.847</v>
      </c>
      <c r="I526" s="254"/>
      <c r="J526" s="250"/>
      <c r="K526" s="250"/>
      <c r="L526" s="255"/>
      <c r="M526" s="256"/>
      <c r="N526" s="257"/>
      <c r="O526" s="257"/>
      <c r="P526" s="257"/>
      <c r="Q526" s="257"/>
      <c r="R526" s="257"/>
      <c r="S526" s="257"/>
      <c r="T526" s="258"/>
      <c r="U526" s="13"/>
      <c r="V526" s="13"/>
      <c r="W526" s="13"/>
      <c r="X526" s="13"/>
      <c r="Y526" s="13"/>
      <c r="Z526" s="13"/>
      <c r="AA526" s="13"/>
      <c r="AB526" s="13"/>
      <c r="AC526" s="13"/>
      <c r="AD526" s="13"/>
      <c r="AE526" s="13"/>
      <c r="AT526" s="259" t="s">
        <v>259</v>
      </c>
      <c r="AU526" s="259" t="s">
        <v>88</v>
      </c>
      <c r="AV526" s="13" t="s">
        <v>88</v>
      </c>
      <c r="AW526" s="13" t="s">
        <v>36</v>
      </c>
      <c r="AX526" s="13" t="s">
        <v>80</v>
      </c>
      <c r="AY526" s="259" t="s">
        <v>241</v>
      </c>
    </row>
    <row r="527" s="14" customFormat="1">
      <c r="A527" s="14"/>
      <c r="B527" s="260"/>
      <c r="C527" s="261"/>
      <c r="D527" s="242" t="s">
        <v>259</v>
      </c>
      <c r="E527" s="262" t="s">
        <v>1</v>
      </c>
      <c r="F527" s="263" t="s">
        <v>261</v>
      </c>
      <c r="G527" s="261"/>
      <c r="H527" s="264">
        <v>1436.847</v>
      </c>
      <c r="I527" s="265"/>
      <c r="J527" s="261"/>
      <c r="K527" s="261"/>
      <c r="L527" s="266"/>
      <c r="M527" s="267"/>
      <c r="N527" s="268"/>
      <c r="O527" s="268"/>
      <c r="P527" s="268"/>
      <c r="Q527" s="268"/>
      <c r="R527" s="268"/>
      <c r="S527" s="268"/>
      <c r="T527" s="269"/>
      <c r="U527" s="14"/>
      <c r="V527" s="14"/>
      <c r="W527" s="14"/>
      <c r="X527" s="14"/>
      <c r="Y527" s="14"/>
      <c r="Z527" s="14"/>
      <c r="AA527" s="14"/>
      <c r="AB527" s="14"/>
      <c r="AC527" s="14"/>
      <c r="AD527" s="14"/>
      <c r="AE527" s="14"/>
      <c r="AT527" s="270" t="s">
        <v>259</v>
      </c>
      <c r="AU527" s="270" t="s">
        <v>88</v>
      </c>
      <c r="AV527" s="14" t="s">
        <v>175</v>
      </c>
      <c r="AW527" s="14" t="s">
        <v>36</v>
      </c>
      <c r="AX527" s="14" t="s">
        <v>14</v>
      </c>
      <c r="AY527" s="270" t="s">
        <v>241</v>
      </c>
    </row>
    <row r="528" s="2" customFormat="1" ht="24.15" customHeight="1">
      <c r="A528" s="39"/>
      <c r="B528" s="40"/>
      <c r="C528" s="229" t="s">
        <v>849</v>
      </c>
      <c r="D528" s="229" t="s">
        <v>243</v>
      </c>
      <c r="E528" s="230" t="s">
        <v>800</v>
      </c>
      <c r="F528" s="231" t="s">
        <v>801</v>
      </c>
      <c r="G528" s="232" t="s">
        <v>246</v>
      </c>
      <c r="H528" s="233">
        <v>472.92000000000002</v>
      </c>
      <c r="I528" s="234"/>
      <c r="J528" s="235">
        <f>ROUND(I528*H528,2)</f>
        <v>0</v>
      </c>
      <c r="K528" s="231" t="s">
        <v>247</v>
      </c>
      <c r="L528" s="45"/>
      <c r="M528" s="236" t="s">
        <v>1</v>
      </c>
      <c r="N528" s="237" t="s">
        <v>45</v>
      </c>
      <c r="O528" s="92"/>
      <c r="P528" s="238">
        <f>O528*H528</f>
        <v>0</v>
      </c>
      <c r="Q528" s="238">
        <v>0</v>
      </c>
      <c r="R528" s="238">
        <f>Q528*H528</f>
        <v>0</v>
      </c>
      <c r="S528" s="238">
        <v>0</v>
      </c>
      <c r="T528" s="239">
        <f>S528*H528</f>
        <v>0</v>
      </c>
      <c r="U528" s="39"/>
      <c r="V528" s="39"/>
      <c r="W528" s="39"/>
      <c r="X528" s="39"/>
      <c r="Y528" s="39"/>
      <c r="Z528" s="39"/>
      <c r="AA528" s="39"/>
      <c r="AB528" s="39"/>
      <c r="AC528" s="39"/>
      <c r="AD528" s="39"/>
      <c r="AE528" s="39"/>
      <c r="AR528" s="240" t="s">
        <v>175</v>
      </c>
      <c r="AT528" s="240" t="s">
        <v>243</v>
      </c>
      <c r="AU528" s="240" t="s">
        <v>88</v>
      </c>
      <c r="AY528" s="18" t="s">
        <v>241</v>
      </c>
      <c r="BE528" s="241">
        <f>IF(N528="základní",J528,0)</f>
        <v>0</v>
      </c>
      <c r="BF528" s="241">
        <f>IF(N528="snížená",J528,0)</f>
        <v>0</v>
      </c>
      <c r="BG528" s="241">
        <f>IF(N528="zákl. přenesená",J528,0)</f>
        <v>0</v>
      </c>
      <c r="BH528" s="241">
        <f>IF(N528="sníž. přenesená",J528,0)</f>
        <v>0</v>
      </c>
      <c r="BI528" s="241">
        <f>IF(N528="nulová",J528,0)</f>
        <v>0</v>
      </c>
      <c r="BJ528" s="18" t="s">
        <v>14</v>
      </c>
      <c r="BK528" s="241">
        <f>ROUND(I528*H528,2)</f>
        <v>0</v>
      </c>
      <c r="BL528" s="18" t="s">
        <v>175</v>
      </c>
      <c r="BM528" s="240" t="s">
        <v>1425</v>
      </c>
    </row>
    <row r="529" s="2" customFormat="1">
      <c r="A529" s="39"/>
      <c r="B529" s="40"/>
      <c r="C529" s="41"/>
      <c r="D529" s="242" t="s">
        <v>249</v>
      </c>
      <c r="E529" s="41"/>
      <c r="F529" s="243" t="s">
        <v>803</v>
      </c>
      <c r="G529" s="41"/>
      <c r="H529" s="41"/>
      <c r="I529" s="244"/>
      <c r="J529" s="41"/>
      <c r="K529" s="41"/>
      <c r="L529" s="45"/>
      <c r="M529" s="245"/>
      <c r="N529" s="246"/>
      <c r="O529" s="92"/>
      <c r="P529" s="92"/>
      <c r="Q529" s="92"/>
      <c r="R529" s="92"/>
      <c r="S529" s="92"/>
      <c r="T529" s="93"/>
      <c r="U529" s="39"/>
      <c r="V529" s="39"/>
      <c r="W529" s="39"/>
      <c r="X529" s="39"/>
      <c r="Y529" s="39"/>
      <c r="Z529" s="39"/>
      <c r="AA529" s="39"/>
      <c r="AB529" s="39"/>
      <c r="AC529" s="39"/>
      <c r="AD529" s="39"/>
      <c r="AE529" s="39"/>
      <c r="AT529" s="18" t="s">
        <v>249</v>
      </c>
      <c r="AU529" s="18" t="s">
        <v>88</v>
      </c>
    </row>
    <row r="530" s="2" customFormat="1">
      <c r="A530" s="39"/>
      <c r="B530" s="40"/>
      <c r="C530" s="41"/>
      <c r="D530" s="247" t="s">
        <v>251</v>
      </c>
      <c r="E530" s="41"/>
      <c r="F530" s="248" t="s">
        <v>804</v>
      </c>
      <c r="G530" s="41"/>
      <c r="H530" s="41"/>
      <c r="I530" s="244"/>
      <c r="J530" s="41"/>
      <c r="K530" s="41"/>
      <c r="L530" s="45"/>
      <c r="M530" s="245"/>
      <c r="N530" s="246"/>
      <c r="O530" s="92"/>
      <c r="P530" s="92"/>
      <c r="Q530" s="92"/>
      <c r="R530" s="92"/>
      <c r="S530" s="92"/>
      <c r="T530" s="93"/>
      <c r="U530" s="39"/>
      <c r="V530" s="39"/>
      <c r="W530" s="39"/>
      <c r="X530" s="39"/>
      <c r="Y530" s="39"/>
      <c r="Z530" s="39"/>
      <c r="AA530" s="39"/>
      <c r="AB530" s="39"/>
      <c r="AC530" s="39"/>
      <c r="AD530" s="39"/>
      <c r="AE530" s="39"/>
      <c r="AT530" s="18" t="s">
        <v>251</v>
      </c>
      <c r="AU530" s="18" t="s">
        <v>88</v>
      </c>
    </row>
    <row r="531" s="13" customFormat="1">
      <c r="A531" s="13"/>
      <c r="B531" s="249"/>
      <c r="C531" s="250"/>
      <c r="D531" s="242" t="s">
        <v>259</v>
      </c>
      <c r="E531" s="251" t="s">
        <v>1</v>
      </c>
      <c r="F531" s="252" t="s">
        <v>513</v>
      </c>
      <c r="G531" s="250"/>
      <c r="H531" s="253">
        <v>472.92000000000002</v>
      </c>
      <c r="I531" s="254"/>
      <c r="J531" s="250"/>
      <c r="K531" s="250"/>
      <c r="L531" s="255"/>
      <c r="M531" s="256"/>
      <c r="N531" s="257"/>
      <c r="O531" s="257"/>
      <c r="P531" s="257"/>
      <c r="Q531" s="257"/>
      <c r="R531" s="257"/>
      <c r="S531" s="257"/>
      <c r="T531" s="258"/>
      <c r="U531" s="13"/>
      <c r="V531" s="13"/>
      <c r="W531" s="13"/>
      <c r="X531" s="13"/>
      <c r="Y531" s="13"/>
      <c r="Z531" s="13"/>
      <c r="AA531" s="13"/>
      <c r="AB531" s="13"/>
      <c r="AC531" s="13"/>
      <c r="AD531" s="13"/>
      <c r="AE531" s="13"/>
      <c r="AT531" s="259" t="s">
        <v>259</v>
      </c>
      <c r="AU531" s="259" t="s">
        <v>88</v>
      </c>
      <c r="AV531" s="13" t="s">
        <v>88</v>
      </c>
      <c r="AW531" s="13" t="s">
        <v>36</v>
      </c>
      <c r="AX531" s="13" t="s">
        <v>80</v>
      </c>
      <c r="AY531" s="259" t="s">
        <v>241</v>
      </c>
    </row>
    <row r="532" s="14" customFormat="1">
      <c r="A532" s="14"/>
      <c r="B532" s="260"/>
      <c r="C532" s="261"/>
      <c r="D532" s="242" t="s">
        <v>259</v>
      </c>
      <c r="E532" s="262" t="s">
        <v>1</v>
      </c>
      <c r="F532" s="263" t="s">
        <v>261</v>
      </c>
      <c r="G532" s="261"/>
      <c r="H532" s="264">
        <v>472.92000000000002</v>
      </c>
      <c r="I532" s="265"/>
      <c r="J532" s="261"/>
      <c r="K532" s="261"/>
      <c r="L532" s="266"/>
      <c r="M532" s="267"/>
      <c r="N532" s="268"/>
      <c r="O532" s="268"/>
      <c r="P532" s="268"/>
      <c r="Q532" s="268"/>
      <c r="R532" s="268"/>
      <c r="S532" s="268"/>
      <c r="T532" s="269"/>
      <c r="U532" s="14"/>
      <c r="V532" s="14"/>
      <c r="W532" s="14"/>
      <c r="X532" s="14"/>
      <c r="Y532" s="14"/>
      <c r="Z532" s="14"/>
      <c r="AA532" s="14"/>
      <c r="AB532" s="14"/>
      <c r="AC532" s="14"/>
      <c r="AD532" s="14"/>
      <c r="AE532" s="14"/>
      <c r="AT532" s="270" t="s">
        <v>259</v>
      </c>
      <c r="AU532" s="270" t="s">
        <v>88</v>
      </c>
      <c r="AV532" s="14" t="s">
        <v>175</v>
      </c>
      <c r="AW532" s="14" t="s">
        <v>36</v>
      </c>
      <c r="AX532" s="14" t="s">
        <v>14</v>
      </c>
      <c r="AY532" s="270" t="s">
        <v>241</v>
      </c>
    </row>
    <row r="533" s="2" customFormat="1" ht="24.15" customHeight="1">
      <c r="A533" s="39"/>
      <c r="B533" s="40"/>
      <c r="C533" s="229" t="s">
        <v>856</v>
      </c>
      <c r="D533" s="229" t="s">
        <v>243</v>
      </c>
      <c r="E533" s="230" t="s">
        <v>806</v>
      </c>
      <c r="F533" s="231" t="s">
        <v>807</v>
      </c>
      <c r="G533" s="232" t="s">
        <v>246</v>
      </c>
      <c r="H533" s="233">
        <v>236.46000000000001</v>
      </c>
      <c r="I533" s="234"/>
      <c r="J533" s="235">
        <f>ROUND(I533*H533,2)</f>
        <v>0</v>
      </c>
      <c r="K533" s="231" t="s">
        <v>247</v>
      </c>
      <c r="L533" s="45"/>
      <c r="M533" s="236" t="s">
        <v>1</v>
      </c>
      <c r="N533" s="237" t="s">
        <v>45</v>
      </c>
      <c r="O533" s="92"/>
      <c r="P533" s="238">
        <f>O533*H533</f>
        <v>0</v>
      </c>
      <c r="Q533" s="238">
        <v>0</v>
      </c>
      <c r="R533" s="238">
        <f>Q533*H533</f>
        <v>0</v>
      </c>
      <c r="S533" s="238">
        <v>0</v>
      </c>
      <c r="T533" s="239">
        <f>S533*H533</f>
        <v>0</v>
      </c>
      <c r="U533" s="39"/>
      <c r="V533" s="39"/>
      <c r="W533" s="39"/>
      <c r="X533" s="39"/>
      <c r="Y533" s="39"/>
      <c r="Z533" s="39"/>
      <c r="AA533" s="39"/>
      <c r="AB533" s="39"/>
      <c r="AC533" s="39"/>
      <c r="AD533" s="39"/>
      <c r="AE533" s="39"/>
      <c r="AR533" s="240" t="s">
        <v>175</v>
      </c>
      <c r="AT533" s="240" t="s">
        <v>243</v>
      </c>
      <c r="AU533" s="240" t="s">
        <v>88</v>
      </c>
      <c r="AY533" s="18" t="s">
        <v>241</v>
      </c>
      <c r="BE533" s="241">
        <f>IF(N533="základní",J533,0)</f>
        <v>0</v>
      </c>
      <c r="BF533" s="241">
        <f>IF(N533="snížená",J533,0)</f>
        <v>0</v>
      </c>
      <c r="BG533" s="241">
        <f>IF(N533="zákl. přenesená",J533,0)</f>
        <v>0</v>
      </c>
      <c r="BH533" s="241">
        <f>IF(N533="sníž. přenesená",J533,0)</f>
        <v>0</v>
      </c>
      <c r="BI533" s="241">
        <f>IF(N533="nulová",J533,0)</f>
        <v>0</v>
      </c>
      <c r="BJ533" s="18" t="s">
        <v>14</v>
      </c>
      <c r="BK533" s="241">
        <f>ROUND(I533*H533,2)</f>
        <v>0</v>
      </c>
      <c r="BL533" s="18" t="s">
        <v>175</v>
      </c>
      <c r="BM533" s="240" t="s">
        <v>1426</v>
      </c>
    </row>
    <row r="534" s="2" customFormat="1">
      <c r="A534" s="39"/>
      <c r="B534" s="40"/>
      <c r="C534" s="41"/>
      <c r="D534" s="242" t="s">
        <v>249</v>
      </c>
      <c r="E534" s="41"/>
      <c r="F534" s="243" t="s">
        <v>809</v>
      </c>
      <c r="G534" s="41"/>
      <c r="H534" s="41"/>
      <c r="I534" s="244"/>
      <c r="J534" s="41"/>
      <c r="K534" s="41"/>
      <c r="L534" s="45"/>
      <c r="M534" s="245"/>
      <c r="N534" s="246"/>
      <c r="O534" s="92"/>
      <c r="P534" s="92"/>
      <c r="Q534" s="92"/>
      <c r="R534" s="92"/>
      <c r="S534" s="92"/>
      <c r="T534" s="93"/>
      <c r="U534" s="39"/>
      <c r="V534" s="39"/>
      <c r="W534" s="39"/>
      <c r="X534" s="39"/>
      <c r="Y534" s="39"/>
      <c r="Z534" s="39"/>
      <c r="AA534" s="39"/>
      <c r="AB534" s="39"/>
      <c r="AC534" s="39"/>
      <c r="AD534" s="39"/>
      <c r="AE534" s="39"/>
      <c r="AT534" s="18" t="s">
        <v>249</v>
      </c>
      <c r="AU534" s="18" t="s">
        <v>88</v>
      </c>
    </row>
    <row r="535" s="2" customFormat="1">
      <c r="A535" s="39"/>
      <c r="B535" s="40"/>
      <c r="C535" s="41"/>
      <c r="D535" s="247" t="s">
        <v>251</v>
      </c>
      <c r="E535" s="41"/>
      <c r="F535" s="248" t="s">
        <v>810</v>
      </c>
      <c r="G535" s="41"/>
      <c r="H535" s="41"/>
      <c r="I535" s="244"/>
      <c r="J535" s="41"/>
      <c r="K535" s="41"/>
      <c r="L535" s="45"/>
      <c r="M535" s="245"/>
      <c r="N535" s="246"/>
      <c r="O535" s="92"/>
      <c r="P535" s="92"/>
      <c r="Q535" s="92"/>
      <c r="R535" s="92"/>
      <c r="S535" s="92"/>
      <c r="T535" s="93"/>
      <c r="U535" s="39"/>
      <c r="V535" s="39"/>
      <c r="W535" s="39"/>
      <c r="X535" s="39"/>
      <c r="Y535" s="39"/>
      <c r="Z535" s="39"/>
      <c r="AA535" s="39"/>
      <c r="AB535" s="39"/>
      <c r="AC535" s="39"/>
      <c r="AD535" s="39"/>
      <c r="AE535" s="39"/>
      <c r="AT535" s="18" t="s">
        <v>251</v>
      </c>
      <c r="AU535" s="18" t="s">
        <v>88</v>
      </c>
    </row>
    <row r="536" s="15" customFormat="1">
      <c r="A536" s="15"/>
      <c r="B536" s="271"/>
      <c r="C536" s="272"/>
      <c r="D536" s="242" t="s">
        <v>259</v>
      </c>
      <c r="E536" s="273" t="s">
        <v>1</v>
      </c>
      <c r="F536" s="274" t="s">
        <v>811</v>
      </c>
      <c r="G536" s="272"/>
      <c r="H536" s="273" t="s">
        <v>1</v>
      </c>
      <c r="I536" s="275"/>
      <c r="J536" s="272"/>
      <c r="K536" s="272"/>
      <c r="L536" s="276"/>
      <c r="M536" s="277"/>
      <c r="N536" s="278"/>
      <c r="O536" s="278"/>
      <c r="P536" s="278"/>
      <c r="Q536" s="278"/>
      <c r="R536" s="278"/>
      <c r="S536" s="278"/>
      <c r="T536" s="279"/>
      <c r="U536" s="15"/>
      <c r="V536" s="15"/>
      <c r="W536" s="15"/>
      <c r="X536" s="15"/>
      <c r="Y536" s="15"/>
      <c r="Z536" s="15"/>
      <c r="AA536" s="15"/>
      <c r="AB536" s="15"/>
      <c r="AC536" s="15"/>
      <c r="AD536" s="15"/>
      <c r="AE536" s="15"/>
      <c r="AT536" s="280" t="s">
        <v>259</v>
      </c>
      <c r="AU536" s="280" t="s">
        <v>88</v>
      </c>
      <c r="AV536" s="15" t="s">
        <v>14</v>
      </c>
      <c r="AW536" s="15" t="s">
        <v>36</v>
      </c>
      <c r="AX536" s="15" t="s">
        <v>80</v>
      </c>
      <c r="AY536" s="280" t="s">
        <v>241</v>
      </c>
    </row>
    <row r="537" s="13" customFormat="1">
      <c r="A537" s="13"/>
      <c r="B537" s="249"/>
      <c r="C537" s="250"/>
      <c r="D537" s="242" t="s">
        <v>259</v>
      </c>
      <c r="E537" s="251" t="s">
        <v>1</v>
      </c>
      <c r="F537" s="252" t="s">
        <v>812</v>
      </c>
      <c r="G537" s="250"/>
      <c r="H537" s="253">
        <v>236.46000000000001</v>
      </c>
      <c r="I537" s="254"/>
      <c r="J537" s="250"/>
      <c r="K537" s="250"/>
      <c r="L537" s="255"/>
      <c r="M537" s="256"/>
      <c r="N537" s="257"/>
      <c r="O537" s="257"/>
      <c r="P537" s="257"/>
      <c r="Q537" s="257"/>
      <c r="R537" s="257"/>
      <c r="S537" s="257"/>
      <c r="T537" s="258"/>
      <c r="U537" s="13"/>
      <c r="V537" s="13"/>
      <c r="W537" s="13"/>
      <c r="X537" s="13"/>
      <c r="Y537" s="13"/>
      <c r="Z537" s="13"/>
      <c r="AA537" s="13"/>
      <c r="AB537" s="13"/>
      <c r="AC537" s="13"/>
      <c r="AD537" s="13"/>
      <c r="AE537" s="13"/>
      <c r="AT537" s="259" t="s">
        <v>259</v>
      </c>
      <c r="AU537" s="259" t="s">
        <v>88</v>
      </c>
      <c r="AV537" s="13" t="s">
        <v>88</v>
      </c>
      <c r="AW537" s="13" t="s">
        <v>36</v>
      </c>
      <c r="AX537" s="13" t="s">
        <v>80</v>
      </c>
      <c r="AY537" s="259" t="s">
        <v>241</v>
      </c>
    </row>
    <row r="538" s="14" customFormat="1">
      <c r="A538" s="14"/>
      <c r="B538" s="260"/>
      <c r="C538" s="261"/>
      <c r="D538" s="242" t="s">
        <v>259</v>
      </c>
      <c r="E538" s="262" t="s">
        <v>518</v>
      </c>
      <c r="F538" s="263" t="s">
        <v>261</v>
      </c>
      <c r="G538" s="261"/>
      <c r="H538" s="264">
        <v>236.46000000000001</v>
      </c>
      <c r="I538" s="265"/>
      <c r="J538" s="261"/>
      <c r="K538" s="261"/>
      <c r="L538" s="266"/>
      <c r="M538" s="267"/>
      <c r="N538" s="268"/>
      <c r="O538" s="268"/>
      <c r="P538" s="268"/>
      <c r="Q538" s="268"/>
      <c r="R538" s="268"/>
      <c r="S538" s="268"/>
      <c r="T538" s="269"/>
      <c r="U538" s="14"/>
      <c r="V538" s="14"/>
      <c r="W538" s="14"/>
      <c r="X538" s="14"/>
      <c r="Y538" s="14"/>
      <c r="Z538" s="14"/>
      <c r="AA538" s="14"/>
      <c r="AB538" s="14"/>
      <c r="AC538" s="14"/>
      <c r="AD538" s="14"/>
      <c r="AE538" s="14"/>
      <c r="AT538" s="270" t="s">
        <v>259</v>
      </c>
      <c r="AU538" s="270" t="s">
        <v>88</v>
      </c>
      <c r="AV538" s="14" t="s">
        <v>175</v>
      </c>
      <c r="AW538" s="14" t="s">
        <v>36</v>
      </c>
      <c r="AX538" s="14" t="s">
        <v>14</v>
      </c>
      <c r="AY538" s="270" t="s">
        <v>241</v>
      </c>
    </row>
    <row r="539" s="2" customFormat="1" ht="16.5" customHeight="1">
      <c r="A539" s="39"/>
      <c r="B539" s="40"/>
      <c r="C539" s="288" t="s">
        <v>866</v>
      </c>
      <c r="D539" s="288" t="s">
        <v>758</v>
      </c>
      <c r="E539" s="289" t="s">
        <v>814</v>
      </c>
      <c r="F539" s="290" t="s">
        <v>815</v>
      </c>
      <c r="G539" s="291" t="s">
        <v>816</v>
      </c>
      <c r="H539" s="292">
        <v>4.7290000000000001</v>
      </c>
      <c r="I539" s="293"/>
      <c r="J539" s="294">
        <f>ROUND(I539*H539,2)</f>
        <v>0</v>
      </c>
      <c r="K539" s="290" t="s">
        <v>247</v>
      </c>
      <c r="L539" s="295"/>
      <c r="M539" s="296" t="s">
        <v>1</v>
      </c>
      <c r="N539" s="297" t="s">
        <v>45</v>
      </c>
      <c r="O539" s="92"/>
      <c r="P539" s="238">
        <f>O539*H539</f>
        <v>0</v>
      </c>
      <c r="Q539" s="238">
        <v>0.001</v>
      </c>
      <c r="R539" s="238">
        <f>Q539*H539</f>
        <v>0.0047290000000000006</v>
      </c>
      <c r="S539" s="238">
        <v>0</v>
      </c>
      <c r="T539" s="239">
        <f>S539*H539</f>
        <v>0</v>
      </c>
      <c r="U539" s="39"/>
      <c r="V539" s="39"/>
      <c r="W539" s="39"/>
      <c r="X539" s="39"/>
      <c r="Y539" s="39"/>
      <c r="Z539" s="39"/>
      <c r="AA539" s="39"/>
      <c r="AB539" s="39"/>
      <c r="AC539" s="39"/>
      <c r="AD539" s="39"/>
      <c r="AE539" s="39"/>
      <c r="AR539" s="240" t="s">
        <v>300</v>
      </c>
      <c r="AT539" s="240" t="s">
        <v>758</v>
      </c>
      <c r="AU539" s="240" t="s">
        <v>88</v>
      </c>
      <c r="AY539" s="18" t="s">
        <v>241</v>
      </c>
      <c r="BE539" s="241">
        <f>IF(N539="základní",J539,0)</f>
        <v>0</v>
      </c>
      <c r="BF539" s="241">
        <f>IF(N539="snížená",J539,0)</f>
        <v>0</v>
      </c>
      <c r="BG539" s="241">
        <f>IF(N539="zákl. přenesená",J539,0)</f>
        <v>0</v>
      </c>
      <c r="BH539" s="241">
        <f>IF(N539="sníž. přenesená",J539,0)</f>
        <v>0</v>
      </c>
      <c r="BI539" s="241">
        <f>IF(N539="nulová",J539,0)</f>
        <v>0</v>
      </c>
      <c r="BJ539" s="18" t="s">
        <v>14</v>
      </c>
      <c r="BK539" s="241">
        <f>ROUND(I539*H539,2)</f>
        <v>0</v>
      </c>
      <c r="BL539" s="18" t="s">
        <v>175</v>
      </c>
      <c r="BM539" s="240" t="s">
        <v>1427</v>
      </c>
    </row>
    <row r="540" s="2" customFormat="1">
      <c r="A540" s="39"/>
      <c r="B540" s="40"/>
      <c r="C540" s="41"/>
      <c r="D540" s="242" t="s">
        <v>249</v>
      </c>
      <c r="E540" s="41"/>
      <c r="F540" s="243" t="s">
        <v>815</v>
      </c>
      <c r="G540" s="41"/>
      <c r="H540" s="41"/>
      <c r="I540" s="244"/>
      <c r="J540" s="41"/>
      <c r="K540" s="41"/>
      <c r="L540" s="45"/>
      <c r="M540" s="245"/>
      <c r="N540" s="246"/>
      <c r="O540" s="92"/>
      <c r="P540" s="92"/>
      <c r="Q540" s="92"/>
      <c r="R540" s="92"/>
      <c r="S540" s="92"/>
      <c r="T540" s="93"/>
      <c r="U540" s="39"/>
      <c r="V540" s="39"/>
      <c r="W540" s="39"/>
      <c r="X540" s="39"/>
      <c r="Y540" s="39"/>
      <c r="Z540" s="39"/>
      <c r="AA540" s="39"/>
      <c r="AB540" s="39"/>
      <c r="AC540" s="39"/>
      <c r="AD540" s="39"/>
      <c r="AE540" s="39"/>
      <c r="AT540" s="18" t="s">
        <v>249</v>
      </c>
      <c r="AU540" s="18" t="s">
        <v>88</v>
      </c>
    </row>
    <row r="541" s="13" customFormat="1">
      <c r="A541" s="13"/>
      <c r="B541" s="249"/>
      <c r="C541" s="250"/>
      <c r="D541" s="242" t="s">
        <v>259</v>
      </c>
      <c r="E541" s="250"/>
      <c r="F541" s="252" t="s">
        <v>1428</v>
      </c>
      <c r="G541" s="250"/>
      <c r="H541" s="253">
        <v>4.7290000000000001</v>
      </c>
      <c r="I541" s="254"/>
      <c r="J541" s="250"/>
      <c r="K541" s="250"/>
      <c r="L541" s="255"/>
      <c r="M541" s="256"/>
      <c r="N541" s="257"/>
      <c r="O541" s="257"/>
      <c r="P541" s="257"/>
      <c r="Q541" s="257"/>
      <c r="R541" s="257"/>
      <c r="S541" s="257"/>
      <c r="T541" s="258"/>
      <c r="U541" s="13"/>
      <c r="V541" s="13"/>
      <c r="W541" s="13"/>
      <c r="X541" s="13"/>
      <c r="Y541" s="13"/>
      <c r="Z541" s="13"/>
      <c r="AA541" s="13"/>
      <c r="AB541" s="13"/>
      <c r="AC541" s="13"/>
      <c r="AD541" s="13"/>
      <c r="AE541" s="13"/>
      <c r="AT541" s="259" t="s">
        <v>259</v>
      </c>
      <c r="AU541" s="259" t="s">
        <v>88</v>
      </c>
      <c r="AV541" s="13" t="s">
        <v>88</v>
      </c>
      <c r="AW541" s="13" t="s">
        <v>4</v>
      </c>
      <c r="AX541" s="13" t="s">
        <v>14</v>
      </c>
      <c r="AY541" s="259" t="s">
        <v>241</v>
      </c>
    </row>
    <row r="542" s="2" customFormat="1" ht="24.15" customHeight="1">
      <c r="A542" s="39"/>
      <c r="B542" s="40"/>
      <c r="C542" s="229" t="s">
        <v>874</v>
      </c>
      <c r="D542" s="229" t="s">
        <v>243</v>
      </c>
      <c r="E542" s="230" t="s">
        <v>820</v>
      </c>
      <c r="F542" s="231" t="s">
        <v>821</v>
      </c>
      <c r="G542" s="232" t="s">
        <v>246</v>
      </c>
      <c r="H542" s="233">
        <v>472.92000000000002</v>
      </c>
      <c r="I542" s="234"/>
      <c r="J542" s="235">
        <f>ROUND(I542*H542,2)</f>
        <v>0</v>
      </c>
      <c r="K542" s="231" t="s">
        <v>247</v>
      </c>
      <c r="L542" s="45"/>
      <c r="M542" s="236" t="s">
        <v>1</v>
      </c>
      <c r="N542" s="237" t="s">
        <v>45</v>
      </c>
      <c r="O542" s="92"/>
      <c r="P542" s="238">
        <f>O542*H542</f>
        <v>0</v>
      </c>
      <c r="Q542" s="238">
        <v>0</v>
      </c>
      <c r="R542" s="238">
        <f>Q542*H542</f>
        <v>0</v>
      </c>
      <c r="S542" s="238">
        <v>0</v>
      </c>
      <c r="T542" s="239">
        <f>S542*H542</f>
        <v>0</v>
      </c>
      <c r="U542" s="39"/>
      <c r="V542" s="39"/>
      <c r="W542" s="39"/>
      <c r="X542" s="39"/>
      <c r="Y542" s="39"/>
      <c r="Z542" s="39"/>
      <c r="AA542" s="39"/>
      <c r="AB542" s="39"/>
      <c r="AC542" s="39"/>
      <c r="AD542" s="39"/>
      <c r="AE542" s="39"/>
      <c r="AR542" s="240" t="s">
        <v>175</v>
      </c>
      <c r="AT542" s="240" t="s">
        <v>243</v>
      </c>
      <c r="AU542" s="240" t="s">
        <v>88</v>
      </c>
      <c r="AY542" s="18" t="s">
        <v>241</v>
      </c>
      <c r="BE542" s="241">
        <f>IF(N542="základní",J542,0)</f>
        <v>0</v>
      </c>
      <c r="BF542" s="241">
        <f>IF(N542="snížená",J542,0)</f>
        <v>0</v>
      </c>
      <c r="BG542" s="241">
        <f>IF(N542="zákl. přenesená",J542,0)</f>
        <v>0</v>
      </c>
      <c r="BH542" s="241">
        <f>IF(N542="sníž. přenesená",J542,0)</f>
        <v>0</v>
      </c>
      <c r="BI542" s="241">
        <f>IF(N542="nulová",J542,0)</f>
        <v>0</v>
      </c>
      <c r="BJ542" s="18" t="s">
        <v>14</v>
      </c>
      <c r="BK542" s="241">
        <f>ROUND(I542*H542,2)</f>
        <v>0</v>
      </c>
      <c r="BL542" s="18" t="s">
        <v>175</v>
      </c>
      <c r="BM542" s="240" t="s">
        <v>1429</v>
      </c>
    </row>
    <row r="543" s="2" customFormat="1">
      <c r="A543" s="39"/>
      <c r="B543" s="40"/>
      <c r="C543" s="41"/>
      <c r="D543" s="242" t="s">
        <v>249</v>
      </c>
      <c r="E543" s="41"/>
      <c r="F543" s="243" t="s">
        <v>823</v>
      </c>
      <c r="G543" s="41"/>
      <c r="H543" s="41"/>
      <c r="I543" s="244"/>
      <c r="J543" s="41"/>
      <c r="K543" s="41"/>
      <c r="L543" s="45"/>
      <c r="M543" s="245"/>
      <c r="N543" s="246"/>
      <c r="O543" s="92"/>
      <c r="P543" s="92"/>
      <c r="Q543" s="92"/>
      <c r="R543" s="92"/>
      <c r="S543" s="92"/>
      <c r="T543" s="93"/>
      <c r="U543" s="39"/>
      <c r="V543" s="39"/>
      <c r="W543" s="39"/>
      <c r="X543" s="39"/>
      <c r="Y543" s="39"/>
      <c r="Z543" s="39"/>
      <c r="AA543" s="39"/>
      <c r="AB543" s="39"/>
      <c r="AC543" s="39"/>
      <c r="AD543" s="39"/>
      <c r="AE543" s="39"/>
      <c r="AT543" s="18" t="s">
        <v>249</v>
      </c>
      <c r="AU543" s="18" t="s">
        <v>88</v>
      </c>
    </row>
    <row r="544" s="2" customFormat="1">
      <c r="A544" s="39"/>
      <c r="B544" s="40"/>
      <c r="C544" s="41"/>
      <c r="D544" s="247" t="s">
        <v>251</v>
      </c>
      <c r="E544" s="41"/>
      <c r="F544" s="248" t="s">
        <v>824</v>
      </c>
      <c r="G544" s="41"/>
      <c r="H544" s="41"/>
      <c r="I544" s="244"/>
      <c r="J544" s="41"/>
      <c r="K544" s="41"/>
      <c r="L544" s="45"/>
      <c r="M544" s="245"/>
      <c r="N544" s="246"/>
      <c r="O544" s="92"/>
      <c r="P544" s="92"/>
      <c r="Q544" s="92"/>
      <c r="R544" s="92"/>
      <c r="S544" s="92"/>
      <c r="T544" s="93"/>
      <c r="U544" s="39"/>
      <c r="V544" s="39"/>
      <c r="W544" s="39"/>
      <c r="X544" s="39"/>
      <c r="Y544" s="39"/>
      <c r="Z544" s="39"/>
      <c r="AA544" s="39"/>
      <c r="AB544" s="39"/>
      <c r="AC544" s="39"/>
      <c r="AD544" s="39"/>
      <c r="AE544" s="39"/>
      <c r="AT544" s="18" t="s">
        <v>251</v>
      </c>
      <c r="AU544" s="18" t="s">
        <v>88</v>
      </c>
    </row>
    <row r="545" s="15" customFormat="1">
      <c r="A545" s="15"/>
      <c r="B545" s="271"/>
      <c r="C545" s="272"/>
      <c r="D545" s="242" t="s">
        <v>259</v>
      </c>
      <c r="E545" s="273" t="s">
        <v>1</v>
      </c>
      <c r="F545" s="274" t="s">
        <v>1430</v>
      </c>
      <c r="G545" s="272"/>
      <c r="H545" s="273" t="s">
        <v>1</v>
      </c>
      <c r="I545" s="275"/>
      <c r="J545" s="272"/>
      <c r="K545" s="272"/>
      <c r="L545" s="276"/>
      <c r="M545" s="277"/>
      <c r="N545" s="278"/>
      <c r="O545" s="278"/>
      <c r="P545" s="278"/>
      <c r="Q545" s="278"/>
      <c r="R545" s="278"/>
      <c r="S545" s="278"/>
      <c r="T545" s="279"/>
      <c r="U545" s="15"/>
      <c r="V545" s="15"/>
      <c r="W545" s="15"/>
      <c r="X545" s="15"/>
      <c r="Y545" s="15"/>
      <c r="Z545" s="15"/>
      <c r="AA545" s="15"/>
      <c r="AB545" s="15"/>
      <c r="AC545" s="15"/>
      <c r="AD545" s="15"/>
      <c r="AE545" s="15"/>
      <c r="AT545" s="280" t="s">
        <v>259</v>
      </c>
      <c r="AU545" s="280" t="s">
        <v>88</v>
      </c>
      <c r="AV545" s="15" t="s">
        <v>14</v>
      </c>
      <c r="AW545" s="15" t="s">
        <v>36</v>
      </c>
      <c r="AX545" s="15" t="s">
        <v>80</v>
      </c>
      <c r="AY545" s="280" t="s">
        <v>241</v>
      </c>
    </row>
    <row r="546" s="13" customFormat="1">
      <c r="A546" s="13"/>
      <c r="B546" s="249"/>
      <c r="C546" s="250"/>
      <c r="D546" s="242" t="s">
        <v>259</v>
      </c>
      <c r="E546" s="251" t="s">
        <v>1</v>
      </c>
      <c r="F546" s="252" t="s">
        <v>1431</v>
      </c>
      <c r="G546" s="250"/>
      <c r="H546" s="253">
        <v>13.5</v>
      </c>
      <c r="I546" s="254"/>
      <c r="J546" s="250"/>
      <c r="K546" s="250"/>
      <c r="L546" s="255"/>
      <c r="M546" s="256"/>
      <c r="N546" s="257"/>
      <c r="O546" s="257"/>
      <c r="P546" s="257"/>
      <c r="Q546" s="257"/>
      <c r="R546" s="257"/>
      <c r="S546" s="257"/>
      <c r="T546" s="258"/>
      <c r="U546" s="13"/>
      <c r="V546" s="13"/>
      <c r="W546" s="13"/>
      <c r="X546" s="13"/>
      <c r="Y546" s="13"/>
      <c r="Z546" s="13"/>
      <c r="AA546" s="13"/>
      <c r="AB546" s="13"/>
      <c r="AC546" s="13"/>
      <c r="AD546" s="13"/>
      <c r="AE546" s="13"/>
      <c r="AT546" s="259" t="s">
        <v>259</v>
      </c>
      <c r="AU546" s="259" t="s">
        <v>88</v>
      </c>
      <c r="AV546" s="13" t="s">
        <v>88</v>
      </c>
      <c r="AW546" s="13" t="s">
        <v>36</v>
      </c>
      <c r="AX546" s="13" t="s">
        <v>80</v>
      </c>
      <c r="AY546" s="259" t="s">
        <v>241</v>
      </c>
    </row>
    <row r="547" s="15" customFormat="1">
      <c r="A547" s="15"/>
      <c r="B547" s="271"/>
      <c r="C547" s="272"/>
      <c r="D547" s="242" t="s">
        <v>259</v>
      </c>
      <c r="E547" s="273" t="s">
        <v>1</v>
      </c>
      <c r="F547" s="274" t="s">
        <v>1432</v>
      </c>
      <c r="G547" s="272"/>
      <c r="H547" s="273" t="s">
        <v>1</v>
      </c>
      <c r="I547" s="275"/>
      <c r="J547" s="272"/>
      <c r="K547" s="272"/>
      <c r="L547" s="276"/>
      <c r="M547" s="277"/>
      <c r="N547" s="278"/>
      <c r="O547" s="278"/>
      <c r="P547" s="278"/>
      <c r="Q547" s="278"/>
      <c r="R547" s="278"/>
      <c r="S547" s="278"/>
      <c r="T547" s="279"/>
      <c r="U547" s="15"/>
      <c r="V547" s="15"/>
      <c r="W547" s="15"/>
      <c r="X547" s="15"/>
      <c r="Y547" s="15"/>
      <c r="Z547" s="15"/>
      <c r="AA547" s="15"/>
      <c r="AB547" s="15"/>
      <c r="AC547" s="15"/>
      <c r="AD547" s="15"/>
      <c r="AE547" s="15"/>
      <c r="AT547" s="280" t="s">
        <v>259</v>
      </c>
      <c r="AU547" s="280" t="s">
        <v>88</v>
      </c>
      <c r="AV547" s="15" t="s">
        <v>14</v>
      </c>
      <c r="AW547" s="15" t="s">
        <v>36</v>
      </c>
      <c r="AX547" s="15" t="s">
        <v>80</v>
      </c>
      <c r="AY547" s="280" t="s">
        <v>241</v>
      </c>
    </row>
    <row r="548" s="13" customFormat="1">
      <c r="A548" s="13"/>
      <c r="B548" s="249"/>
      <c r="C548" s="250"/>
      <c r="D548" s="242" t="s">
        <v>259</v>
      </c>
      <c r="E548" s="251" t="s">
        <v>1</v>
      </c>
      <c r="F548" s="252" t="s">
        <v>1433</v>
      </c>
      <c r="G548" s="250"/>
      <c r="H548" s="253">
        <v>142.68000000000001</v>
      </c>
      <c r="I548" s="254"/>
      <c r="J548" s="250"/>
      <c r="K548" s="250"/>
      <c r="L548" s="255"/>
      <c r="M548" s="256"/>
      <c r="N548" s="257"/>
      <c r="O548" s="257"/>
      <c r="P548" s="257"/>
      <c r="Q548" s="257"/>
      <c r="R548" s="257"/>
      <c r="S548" s="257"/>
      <c r="T548" s="258"/>
      <c r="U548" s="13"/>
      <c r="V548" s="13"/>
      <c r="W548" s="13"/>
      <c r="X548" s="13"/>
      <c r="Y548" s="13"/>
      <c r="Z548" s="13"/>
      <c r="AA548" s="13"/>
      <c r="AB548" s="13"/>
      <c r="AC548" s="13"/>
      <c r="AD548" s="13"/>
      <c r="AE548" s="13"/>
      <c r="AT548" s="259" t="s">
        <v>259</v>
      </c>
      <c r="AU548" s="259" t="s">
        <v>88</v>
      </c>
      <c r="AV548" s="13" t="s">
        <v>88</v>
      </c>
      <c r="AW548" s="13" t="s">
        <v>36</v>
      </c>
      <c r="AX548" s="13" t="s">
        <v>80</v>
      </c>
      <c r="AY548" s="259" t="s">
        <v>241</v>
      </c>
    </row>
    <row r="549" s="15" customFormat="1">
      <c r="A549" s="15"/>
      <c r="B549" s="271"/>
      <c r="C549" s="272"/>
      <c r="D549" s="242" t="s">
        <v>259</v>
      </c>
      <c r="E549" s="273" t="s">
        <v>1</v>
      </c>
      <c r="F549" s="274" t="s">
        <v>1434</v>
      </c>
      <c r="G549" s="272"/>
      <c r="H549" s="273" t="s">
        <v>1</v>
      </c>
      <c r="I549" s="275"/>
      <c r="J549" s="272"/>
      <c r="K549" s="272"/>
      <c r="L549" s="276"/>
      <c r="M549" s="277"/>
      <c r="N549" s="278"/>
      <c r="O549" s="278"/>
      <c r="P549" s="278"/>
      <c r="Q549" s="278"/>
      <c r="R549" s="278"/>
      <c r="S549" s="278"/>
      <c r="T549" s="279"/>
      <c r="U549" s="15"/>
      <c r="V549" s="15"/>
      <c r="W549" s="15"/>
      <c r="X549" s="15"/>
      <c r="Y549" s="15"/>
      <c r="Z549" s="15"/>
      <c r="AA549" s="15"/>
      <c r="AB549" s="15"/>
      <c r="AC549" s="15"/>
      <c r="AD549" s="15"/>
      <c r="AE549" s="15"/>
      <c r="AT549" s="280" t="s">
        <v>259</v>
      </c>
      <c r="AU549" s="280" t="s">
        <v>88</v>
      </c>
      <c r="AV549" s="15" t="s">
        <v>14</v>
      </c>
      <c r="AW549" s="15" t="s">
        <v>36</v>
      </c>
      <c r="AX549" s="15" t="s">
        <v>80</v>
      </c>
      <c r="AY549" s="280" t="s">
        <v>241</v>
      </c>
    </row>
    <row r="550" s="13" customFormat="1">
      <c r="A550" s="13"/>
      <c r="B550" s="249"/>
      <c r="C550" s="250"/>
      <c r="D550" s="242" t="s">
        <v>259</v>
      </c>
      <c r="E550" s="251" t="s">
        <v>1</v>
      </c>
      <c r="F550" s="252" t="s">
        <v>1435</v>
      </c>
      <c r="G550" s="250"/>
      <c r="H550" s="253">
        <v>2.7000000000000002</v>
      </c>
      <c r="I550" s="254"/>
      <c r="J550" s="250"/>
      <c r="K550" s="250"/>
      <c r="L550" s="255"/>
      <c r="M550" s="256"/>
      <c r="N550" s="257"/>
      <c r="O550" s="257"/>
      <c r="P550" s="257"/>
      <c r="Q550" s="257"/>
      <c r="R550" s="257"/>
      <c r="S550" s="257"/>
      <c r="T550" s="258"/>
      <c r="U550" s="13"/>
      <c r="V550" s="13"/>
      <c r="W550" s="13"/>
      <c r="X550" s="13"/>
      <c r="Y550" s="13"/>
      <c r="Z550" s="13"/>
      <c r="AA550" s="13"/>
      <c r="AB550" s="13"/>
      <c r="AC550" s="13"/>
      <c r="AD550" s="13"/>
      <c r="AE550" s="13"/>
      <c r="AT550" s="259" t="s">
        <v>259</v>
      </c>
      <c r="AU550" s="259" t="s">
        <v>88</v>
      </c>
      <c r="AV550" s="13" t="s">
        <v>88</v>
      </c>
      <c r="AW550" s="13" t="s">
        <v>36</v>
      </c>
      <c r="AX550" s="13" t="s">
        <v>80</v>
      </c>
      <c r="AY550" s="259" t="s">
        <v>241</v>
      </c>
    </row>
    <row r="551" s="15" customFormat="1">
      <c r="A551" s="15"/>
      <c r="B551" s="271"/>
      <c r="C551" s="272"/>
      <c r="D551" s="242" t="s">
        <v>259</v>
      </c>
      <c r="E551" s="273" t="s">
        <v>1</v>
      </c>
      <c r="F551" s="274" t="s">
        <v>1436</v>
      </c>
      <c r="G551" s="272"/>
      <c r="H551" s="273" t="s">
        <v>1</v>
      </c>
      <c r="I551" s="275"/>
      <c r="J551" s="272"/>
      <c r="K551" s="272"/>
      <c r="L551" s="276"/>
      <c r="M551" s="277"/>
      <c r="N551" s="278"/>
      <c r="O551" s="278"/>
      <c r="P551" s="278"/>
      <c r="Q551" s="278"/>
      <c r="R551" s="278"/>
      <c r="S551" s="278"/>
      <c r="T551" s="279"/>
      <c r="U551" s="15"/>
      <c r="V551" s="15"/>
      <c r="W551" s="15"/>
      <c r="X551" s="15"/>
      <c r="Y551" s="15"/>
      <c r="Z551" s="15"/>
      <c r="AA551" s="15"/>
      <c r="AB551" s="15"/>
      <c r="AC551" s="15"/>
      <c r="AD551" s="15"/>
      <c r="AE551" s="15"/>
      <c r="AT551" s="280" t="s">
        <v>259</v>
      </c>
      <c r="AU551" s="280" t="s">
        <v>88</v>
      </c>
      <c r="AV551" s="15" t="s">
        <v>14</v>
      </c>
      <c r="AW551" s="15" t="s">
        <v>36</v>
      </c>
      <c r="AX551" s="15" t="s">
        <v>80</v>
      </c>
      <c r="AY551" s="280" t="s">
        <v>241</v>
      </c>
    </row>
    <row r="552" s="13" customFormat="1">
      <c r="A552" s="13"/>
      <c r="B552" s="249"/>
      <c r="C552" s="250"/>
      <c r="D552" s="242" t="s">
        <v>259</v>
      </c>
      <c r="E552" s="251" t="s">
        <v>1</v>
      </c>
      <c r="F552" s="252" t="s">
        <v>1437</v>
      </c>
      <c r="G552" s="250"/>
      <c r="H552" s="253">
        <v>0</v>
      </c>
      <c r="I552" s="254"/>
      <c r="J552" s="250"/>
      <c r="K552" s="250"/>
      <c r="L552" s="255"/>
      <c r="M552" s="256"/>
      <c r="N552" s="257"/>
      <c r="O552" s="257"/>
      <c r="P552" s="257"/>
      <c r="Q552" s="257"/>
      <c r="R552" s="257"/>
      <c r="S552" s="257"/>
      <c r="T552" s="258"/>
      <c r="U552" s="13"/>
      <c r="V552" s="13"/>
      <c r="W552" s="13"/>
      <c r="X552" s="13"/>
      <c r="Y552" s="13"/>
      <c r="Z552" s="13"/>
      <c r="AA552" s="13"/>
      <c r="AB552" s="13"/>
      <c r="AC552" s="13"/>
      <c r="AD552" s="13"/>
      <c r="AE552" s="13"/>
      <c r="AT552" s="259" t="s">
        <v>259</v>
      </c>
      <c r="AU552" s="259" t="s">
        <v>88</v>
      </c>
      <c r="AV552" s="13" t="s">
        <v>88</v>
      </c>
      <c r="AW552" s="13" t="s">
        <v>36</v>
      </c>
      <c r="AX552" s="13" t="s">
        <v>80</v>
      </c>
      <c r="AY552" s="259" t="s">
        <v>241</v>
      </c>
    </row>
    <row r="553" s="15" customFormat="1">
      <c r="A553" s="15"/>
      <c r="B553" s="271"/>
      <c r="C553" s="272"/>
      <c r="D553" s="242" t="s">
        <v>259</v>
      </c>
      <c r="E553" s="273" t="s">
        <v>1</v>
      </c>
      <c r="F553" s="274" t="s">
        <v>1438</v>
      </c>
      <c r="G553" s="272"/>
      <c r="H553" s="273" t="s">
        <v>1</v>
      </c>
      <c r="I553" s="275"/>
      <c r="J553" s="272"/>
      <c r="K553" s="272"/>
      <c r="L553" s="276"/>
      <c r="M553" s="277"/>
      <c r="N553" s="278"/>
      <c r="O553" s="278"/>
      <c r="P553" s="278"/>
      <c r="Q553" s="278"/>
      <c r="R553" s="278"/>
      <c r="S553" s="278"/>
      <c r="T553" s="279"/>
      <c r="U553" s="15"/>
      <c r="V553" s="15"/>
      <c r="W553" s="15"/>
      <c r="X553" s="15"/>
      <c r="Y553" s="15"/>
      <c r="Z553" s="15"/>
      <c r="AA553" s="15"/>
      <c r="AB553" s="15"/>
      <c r="AC553" s="15"/>
      <c r="AD553" s="15"/>
      <c r="AE553" s="15"/>
      <c r="AT553" s="280" t="s">
        <v>259</v>
      </c>
      <c r="AU553" s="280" t="s">
        <v>88</v>
      </c>
      <c r="AV553" s="15" t="s">
        <v>14</v>
      </c>
      <c r="AW553" s="15" t="s">
        <v>36</v>
      </c>
      <c r="AX553" s="15" t="s">
        <v>80</v>
      </c>
      <c r="AY553" s="280" t="s">
        <v>241</v>
      </c>
    </row>
    <row r="554" s="13" customFormat="1">
      <c r="A554" s="13"/>
      <c r="B554" s="249"/>
      <c r="C554" s="250"/>
      <c r="D554" s="242" t="s">
        <v>259</v>
      </c>
      <c r="E554" s="251" t="s">
        <v>1</v>
      </c>
      <c r="F554" s="252" t="s">
        <v>1439</v>
      </c>
      <c r="G554" s="250"/>
      <c r="H554" s="253">
        <v>15</v>
      </c>
      <c r="I554" s="254"/>
      <c r="J554" s="250"/>
      <c r="K554" s="250"/>
      <c r="L554" s="255"/>
      <c r="M554" s="256"/>
      <c r="N554" s="257"/>
      <c r="O554" s="257"/>
      <c r="P554" s="257"/>
      <c r="Q554" s="257"/>
      <c r="R554" s="257"/>
      <c r="S554" s="257"/>
      <c r="T554" s="258"/>
      <c r="U554" s="13"/>
      <c r="V554" s="13"/>
      <c r="W554" s="13"/>
      <c r="X554" s="13"/>
      <c r="Y554" s="13"/>
      <c r="Z554" s="13"/>
      <c r="AA554" s="13"/>
      <c r="AB554" s="13"/>
      <c r="AC554" s="13"/>
      <c r="AD554" s="13"/>
      <c r="AE554" s="13"/>
      <c r="AT554" s="259" t="s">
        <v>259</v>
      </c>
      <c r="AU554" s="259" t="s">
        <v>88</v>
      </c>
      <c r="AV554" s="13" t="s">
        <v>88</v>
      </c>
      <c r="AW554" s="13" t="s">
        <v>36</v>
      </c>
      <c r="AX554" s="13" t="s">
        <v>80</v>
      </c>
      <c r="AY554" s="259" t="s">
        <v>241</v>
      </c>
    </row>
    <row r="555" s="15" customFormat="1">
      <c r="A555" s="15"/>
      <c r="B555" s="271"/>
      <c r="C555" s="272"/>
      <c r="D555" s="242" t="s">
        <v>259</v>
      </c>
      <c r="E555" s="273" t="s">
        <v>1</v>
      </c>
      <c r="F555" s="274" t="s">
        <v>1440</v>
      </c>
      <c r="G555" s="272"/>
      <c r="H555" s="273" t="s">
        <v>1</v>
      </c>
      <c r="I555" s="275"/>
      <c r="J555" s="272"/>
      <c r="K555" s="272"/>
      <c r="L555" s="276"/>
      <c r="M555" s="277"/>
      <c r="N555" s="278"/>
      <c r="O555" s="278"/>
      <c r="P555" s="278"/>
      <c r="Q555" s="278"/>
      <c r="R555" s="278"/>
      <c r="S555" s="278"/>
      <c r="T555" s="279"/>
      <c r="U555" s="15"/>
      <c r="V555" s="15"/>
      <c r="W555" s="15"/>
      <c r="X555" s="15"/>
      <c r="Y555" s="15"/>
      <c r="Z555" s="15"/>
      <c r="AA555" s="15"/>
      <c r="AB555" s="15"/>
      <c r="AC555" s="15"/>
      <c r="AD555" s="15"/>
      <c r="AE555" s="15"/>
      <c r="AT555" s="280" t="s">
        <v>259</v>
      </c>
      <c r="AU555" s="280" t="s">
        <v>88</v>
      </c>
      <c r="AV555" s="15" t="s">
        <v>14</v>
      </c>
      <c r="AW555" s="15" t="s">
        <v>36</v>
      </c>
      <c r="AX555" s="15" t="s">
        <v>80</v>
      </c>
      <c r="AY555" s="280" t="s">
        <v>241</v>
      </c>
    </row>
    <row r="556" s="13" customFormat="1">
      <c r="A556" s="13"/>
      <c r="B556" s="249"/>
      <c r="C556" s="250"/>
      <c r="D556" s="242" t="s">
        <v>259</v>
      </c>
      <c r="E556" s="251" t="s">
        <v>1</v>
      </c>
      <c r="F556" s="252" t="s">
        <v>1441</v>
      </c>
      <c r="G556" s="250"/>
      <c r="H556" s="253">
        <v>18.375</v>
      </c>
      <c r="I556" s="254"/>
      <c r="J556" s="250"/>
      <c r="K556" s="250"/>
      <c r="L556" s="255"/>
      <c r="M556" s="256"/>
      <c r="N556" s="257"/>
      <c r="O556" s="257"/>
      <c r="P556" s="257"/>
      <c r="Q556" s="257"/>
      <c r="R556" s="257"/>
      <c r="S556" s="257"/>
      <c r="T556" s="258"/>
      <c r="U556" s="13"/>
      <c r="V556" s="13"/>
      <c r="W556" s="13"/>
      <c r="X556" s="13"/>
      <c r="Y556" s="13"/>
      <c r="Z556" s="13"/>
      <c r="AA556" s="13"/>
      <c r="AB556" s="13"/>
      <c r="AC556" s="13"/>
      <c r="AD556" s="13"/>
      <c r="AE556" s="13"/>
      <c r="AT556" s="259" t="s">
        <v>259</v>
      </c>
      <c r="AU556" s="259" t="s">
        <v>88</v>
      </c>
      <c r="AV556" s="13" t="s">
        <v>88</v>
      </c>
      <c r="AW556" s="13" t="s">
        <v>36</v>
      </c>
      <c r="AX556" s="13" t="s">
        <v>80</v>
      </c>
      <c r="AY556" s="259" t="s">
        <v>241</v>
      </c>
    </row>
    <row r="557" s="15" customFormat="1">
      <c r="A557" s="15"/>
      <c r="B557" s="271"/>
      <c r="C557" s="272"/>
      <c r="D557" s="242" t="s">
        <v>259</v>
      </c>
      <c r="E557" s="273" t="s">
        <v>1</v>
      </c>
      <c r="F557" s="274" t="s">
        <v>1442</v>
      </c>
      <c r="G557" s="272"/>
      <c r="H557" s="273" t="s">
        <v>1</v>
      </c>
      <c r="I557" s="275"/>
      <c r="J557" s="272"/>
      <c r="K557" s="272"/>
      <c r="L557" s="276"/>
      <c r="M557" s="277"/>
      <c r="N557" s="278"/>
      <c r="O557" s="278"/>
      <c r="P557" s="278"/>
      <c r="Q557" s="278"/>
      <c r="R557" s="278"/>
      <c r="S557" s="278"/>
      <c r="T557" s="279"/>
      <c r="U557" s="15"/>
      <c r="V557" s="15"/>
      <c r="W557" s="15"/>
      <c r="X557" s="15"/>
      <c r="Y557" s="15"/>
      <c r="Z557" s="15"/>
      <c r="AA557" s="15"/>
      <c r="AB557" s="15"/>
      <c r="AC557" s="15"/>
      <c r="AD557" s="15"/>
      <c r="AE557" s="15"/>
      <c r="AT557" s="280" t="s">
        <v>259</v>
      </c>
      <c r="AU557" s="280" t="s">
        <v>88</v>
      </c>
      <c r="AV557" s="15" t="s">
        <v>14</v>
      </c>
      <c r="AW557" s="15" t="s">
        <v>36</v>
      </c>
      <c r="AX557" s="15" t="s">
        <v>80</v>
      </c>
      <c r="AY557" s="280" t="s">
        <v>241</v>
      </c>
    </row>
    <row r="558" s="13" customFormat="1">
      <c r="A558" s="13"/>
      <c r="B558" s="249"/>
      <c r="C558" s="250"/>
      <c r="D558" s="242" t="s">
        <v>259</v>
      </c>
      <c r="E558" s="251" t="s">
        <v>1</v>
      </c>
      <c r="F558" s="252" t="s">
        <v>1443</v>
      </c>
      <c r="G558" s="250"/>
      <c r="H558" s="253">
        <v>280.66500000000002</v>
      </c>
      <c r="I558" s="254"/>
      <c r="J558" s="250"/>
      <c r="K558" s="250"/>
      <c r="L558" s="255"/>
      <c r="M558" s="256"/>
      <c r="N558" s="257"/>
      <c r="O558" s="257"/>
      <c r="P558" s="257"/>
      <c r="Q558" s="257"/>
      <c r="R558" s="257"/>
      <c r="S558" s="257"/>
      <c r="T558" s="258"/>
      <c r="U558" s="13"/>
      <c r="V558" s="13"/>
      <c r="W558" s="13"/>
      <c r="X558" s="13"/>
      <c r="Y558" s="13"/>
      <c r="Z558" s="13"/>
      <c r="AA558" s="13"/>
      <c r="AB558" s="13"/>
      <c r="AC558" s="13"/>
      <c r="AD558" s="13"/>
      <c r="AE558" s="13"/>
      <c r="AT558" s="259" t="s">
        <v>259</v>
      </c>
      <c r="AU558" s="259" t="s">
        <v>88</v>
      </c>
      <c r="AV558" s="13" t="s">
        <v>88</v>
      </c>
      <c r="AW558" s="13" t="s">
        <v>36</v>
      </c>
      <c r="AX558" s="13" t="s">
        <v>80</v>
      </c>
      <c r="AY558" s="259" t="s">
        <v>241</v>
      </c>
    </row>
    <row r="559" s="14" customFormat="1">
      <c r="A559" s="14"/>
      <c r="B559" s="260"/>
      <c r="C559" s="261"/>
      <c r="D559" s="242" t="s">
        <v>259</v>
      </c>
      <c r="E559" s="262" t="s">
        <v>513</v>
      </c>
      <c r="F559" s="263" t="s">
        <v>261</v>
      </c>
      <c r="G559" s="261"/>
      <c r="H559" s="264">
        <v>472.92000000000002</v>
      </c>
      <c r="I559" s="265"/>
      <c r="J559" s="261"/>
      <c r="K559" s="261"/>
      <c r="L559" s="266"/>
      <c r="M559" s="267"/>
      <c r="N559" s="268"/>
      <c r="O559" s="268"/>
      <c r="P559" s="268"/>
      <c r="Q559" s="268"/>
      <c r="R559" s="268"/>
      <c r="S559" s="268"/>
      <c r="T559" s="269"/>
      <c r="U559" s="14"/>
      <c r="V559" s="14"/>
      <c r="W559" s="14"/>
      <c r="X559" s="14"/>
      <c r="Y559" s="14"/>
      <c r="Z559" s="14"/>
      <c r="AA559" s="14"/>
      <c r="AB559" s="14"/>
      <c r="AC559" s="14"/>
      <c r="AD559" s="14"/>
      <c r="AE559" s="14"/>
      <c r="AT559" s="270" t="s">
        <v>259</v>
      </c>
      <c r="AU559" s="270" t="s">
        <v>88</v>
      </c>
      <c r="AV559" s="14" t="s">
        <v>175</v>
      </c>
      <c r="AW559" s="14" t="s">
        <v>36</v>
      </c>
      <c r="AX559" s="14" t="s">
        <v>14</v>
      </c>
      <c r="AY559" s="270" t="s">
        <v>241</v>
      </c>
    </row>
    <row r="560" s="2" customFormat="1" ht="24.15" customHeight="1">
      <c r="A560" s="39"/>
      <c r="B560" s="40"/>
      <c r="C560" s="229" t="s">
        <v>880</v>
      </c>
      <c r="D560" s="229" t="s">
        <v>243</v>
      </c>
      <c r="E560" s="230" t="s">
        <v>828</v>
      </c>
      <c r="F560" s="231" t="s">
        <v>829</v>
      </c>
      <c r="G560" s="232" t="s">
        <v>246</v>
      </c>
      <c r="H560" s="233">
        <v>1408.7429999999999</v>
      </c>
      <c r="I560" s="234"/>
      <c r="J560" s="235">
        <f>ROUND(I560*H560,2)</f>
        <v>0</v>
      </c>
      <c r="K560" s="231" t="s">
        <v>247</v>
      </c>
      <c r="L560" s="45"/>
      <c r="M560" s="236" t="s">
        <v>1</v>
      </c>
      <c r="N560" s="237" t="s">
        <v>45</v>
      </c>
      <c r="O560" s="92"/>
      <c r="P560" s="238">
        <f>O560*H560</f>
        <v>0</v>
      </c>
      <c r="Q560" s="238">
        <v>0</v>
      </c>
      <c r="R560" s="238">
        <f>Q560*H560</f>
        <v>0</v>
      </c>
      <c r="S560" s="238">
        <v>0</v>
      </c>
      <c r="T560" s="239">
        <f>S560*H560</f>
        <v>0</v>
      </c>
      <c r="U560" s="39"/>
      <c r="V560" s="39"/>
      <c r="W560" s="39"/>
      <c r="X560" s="39"/>
      <c r="Y560" s="39"/>
      <c r="Z560" s="39"/>
      <c r="AA560" s="39"/>
      <c r="AB560" s="39"/>
      <c r="AC560" s="39"/>
      <c r="AD560" s="39"/>
      <c r="AE560" s="39"/>
      <c r="AR560" s="240" t="s">
        <v>175</v>
      </c>
      <c r="AT560" s="240" t="s">
        <v>243</v>
      </c>
      <c r="AU560" s="240" t="s">
        <v>88</v>
      </c>
      <c r="AY560" s="18" t="s">
        <v>241</v>
      </c>
      <c r="BE560" s="241">
        <f>IF(N560="základní",J560,0)</f>
        <v>0</v>
      </c>
      <c r="BF560" s="241">
        <f>IF(N560="snížená",J560,0)</f>
        <v>0</v>
      </c>
      <c r="BG560" s="241">
        <f>IF(N560="zákl. přenesená",J560,0)</f>
        <v>0</v>
      </c>
      <c r="BH560" s="241">
        <f>IF(N560="sníž. přenesená",J560,0)</f>
        <v>0</v>
      </c>
      <c r="BI560" s="241">
        <f>IF(N560="nulová",J560,0)</f>
        <v>0</v>
      </c>
      <c r="BJ560" s="18" t="s">
        <v>14</v>
      </c>
      <c r="BK560" s="241">
        <f>ROUND(I560*H560,2)</f>
        <v>0</v>
      </c>
      <c r="BL560" s="18" t="s">
        <v>175</v>
      </c>
      <c r="BM560" s="240" t="s">
        <v>1444</v>
      </c>
    </row>
    <row r="561" s="2" customFormat="1">
      <c r="A561" s="39"/>
      <c r="B561" s="40"/>
      <c r="C561" s="41"/>
      <c r="D561" s="242" t="s">
        <v>249</v>
      </c>
      <c r="E561" s="41"/>
      <c r="F561" s="243" t="s">
        <v>831</v>
      </c>
      <c r="G561" s="41"/>
      <c r="H561" s="41"/>
      <c r="I561" s="244"/>
      <c r="J561" s="41"/>
      <c r="K561" s="41"/>
      <c r="L561" s="45"/>
      <c r="M561" s="245"/>
      <c r="N561" s="246"/>
      <c r="O561" s="92"/>
      <c r="P561" s="92"/>
      <c r="Q561" s="92"/>
      <c r="R561" s="92"/>
      <c r="S561" s="92"/>
      <c r="T561" s="93"/>
      <c r="U561" s="39"/>
      <c r="V561" s="39"/>
      <c r="W561" s="39"/>
      <c r="X561" s="39"/>
      <c r="Y561" s="39"/>
      <c r="Z561" s="39"/>
      <c r="AA561" s="39"/>
      <c r="AB561" s="39"/>
      <c r="AC561" s="39"/>
      <c r="AD561" s="39"/>
      <c r="AE561" s="39"/>
      <c r="AT561" s="18" t="s">
        <v>249</v>
      </c>
      <c r="AU561" s="18" t="s">
        <v>88</v>
      </c>
    </row>
    <row r="562" s="2" customFormat="1">
      <c r="A562" s="39"/>
      <c r="B562" s="40"/>
      <c r="C562" s="41"/>
      <c r="D562" s="247" t="s">
        <v>251</v>
      </c>
      <c r="E562" s="41"/>
      <c r="F562" s="248" t="s">
        <v>832</v>
      </c>
      <c r="G562" s="41"/>
      <c r="H562" s="41"/>
      <c r="I562" s="244"/>
      <c r="J562" s="41"/>
      <c r="K562" s="41"/>
      <c r="L562" s="45"/>
      <c r="M562" s="245"/>
      <c r="N562" s="246"/>
      <c r="O562" s="92"/>
      <c r="P562" s="92"/>
      <c r="Q562" s="92"/>
      <c r="R562" s="92"/>
      <c r="S562" s="92"/>
      <c r="T562" s="93"/>
      <c r="U562" s="39"/>
      <c r="V562" s="39"/>
      <c r="W562" s="39"/>
      <c r="X562" s="39"/>
      <c r="Y562" s="39"/>
      <c r="Z562" s="39"/>
      <c r="AA562" s="39"/>
      <c r="AB562" s="39"/>
      <c r="AC562" s="39"/>
      <c r="AD562" s="39"/>
      <c r="AE562" s="39"/>
      <c r="AT562" s="18" t="s">
        <v>251</v>
      </c>
      <c r="AU562" s="18" t="s">
        <v>88</v>
      </c>
    </row>
    <row r="563" s="15" customFormat="1">
      <c r="A563" s="15"/>
      <c r="B563" s="271"/>
      <c r="C563" s="272"/>
      <c r="D563" s="242" t="s">
        <v>259</v>
      </c>
      <c r="E563" s="273" t="s">
        <v>1</v>
      </c>
      <c r="F563" s="274" t="s">
        <v>1348</v>
      </c>
      <c r="G563" s="272"/>
      <c r="H563" s="273" t="s">
        <v>1</v>
      </c>
      <c r="I563" s="275"/>
      <c r="J563" s="272"/>
      <c r="K563" s="272"/>
      <c r="L563" s="276"/>
      <c r="M563" s="277"/>
      <c r="N563" s="278"/>
      <c r="O563" s="278"/>
      <c r="P563" s="278"/>
      <c r="Q563" s="278"/>
      <c r="R563" s="278"/>
      <c r="S563" s="278"/>
      <c r="T563" s="279"/>
      <c r="U563" s="15"/>
      <c r="V563" s="15"/>
      <c r="W563" s="15"/>
      <c r="X563" s="15"/>
      <c r="Y563" s="15"/>
      <c r="Z563" s="15"/>
      <c r="AA563" s="15"/>
      <c r="AB563" s="15"/>
      <c r="AC563" s="15"/>
      <c r="AD563" s="15"/>
      <c r="AE563" s="15"/>
      <c r="AT563" s="280" t="s">
        <v>259</v>
      </c>
      <c r="AU563" s="280" t="s">
        <v>88</v>
      </c>
      <c r="AV563" s="15" t="s">
        <v>14</v>
      </c>
      <c r="AW563" s="15" t="s">
        <v>36</v>
      </c>
      <c r="AX563" s="15" t="s">
        <v>80</v>
      </c>
      <c r="AY563" s="280" t="s">
        <v>241</v>
      </c>
    </row>
    <row r="564" s="13" customFormat="1">
      <c r="A564" s="13"/>
      <c r="B564" s="249"/>
      <c r="C564" s="250"/>
      <c r="D564" s="242" t="s">
        <v>259</v>
      </c>
      <c r="E564" s="251" t="s">
        <v>1</v>
      </c>
      <c r="F564" s="252" t="s">
        <v>1445</v>
      </c>
      <c r="G564" s="250"/>
      <c r="H564" s="253">
        <v>762.375</v>
      </c>
      <c r="I564" s="254"/>
      <c r="J564" s="250"/>
      <c r="K564" s="250"/>
      <c r="L564" s="255"/>
      <c r="M564" s="256"/>
      <c r="N564" s="257"/>
      <c r="O564" s="257"/>
      <c r="P564" s="257"/>
      <c r="Q564" s="257"/>
      <c r="R564" s="257"/>
      <c r="S564" s="257"/>
      <c r="T564" s="258"/>
      <c r="U564" s="13"/>
      <c r="V564" s="13"/>
      <c r="W564" s="13"/>
      <c r="X564" s="13"/>
      <c r="Y564" s="13"/>
      <c r="Z564" s="13"/>
      <c r="AA564" s="13"/>
      <c r="AB564" s="13"/>
      <c r="AC564" s="13"/>
      <c r="AD564" s="13"/>
      <c r="AE564" s="13"/>
      <c r="AT564" s="259" t="s">
        <v>259</v>
      </c>
      <c r="AU564" s="259" t="s">
        <v>88</v>
      </c>
      <c r="AV564" s="13" t="s">
        <v>88</v>
      </c>
      <c r="AW564" s="13" t="s">
        <v>36</v>
      </c>
      <c r="AX564" s="13" t="s">
        <v>80</v>
      </c>
      <c r="AY564" s="259" t="s">
        <v>241</v>
      </c>
    </row>
    <row r="565" s="13" customFormat="1">
      <c r="A565" s="13"/>
      <c r="B565" s="249"/>
      <c r="C565" s="250"/>
      <c r="D565" s="242" t="s">
        <v>259</v>
      </c>
      <c r="E565" s="251" t="s">
        <v>1</v>
      </c>
      <c r="F565" s="252" t="s">
        <v>1446</v>
      </c>
      <c r="G565" s="250"/>
      <c r="H565" s="253">
        <v>302.25</v>
      </c>
      <c r="I565" s="254"/>
      <c r="J565" s="250"/>
      <c r="K565" s="250"/>
      <c r="L565" s="255"/>
      <c r="M565" s="256"/>
      <c r="N565" s="257"/>
      <c r="O565" s="257"/>
      <c r="P565" s="257"/>
      <c r="Q565" s="257"/>
      <c r="R565" s="257"/>
      <c r="S565" s="257"/>
      <c r="T565" s="258"/>
      <c r="U565" s="13"/>
      <c r="V565" s="13"/>
      <c r="W565" s="13"/>
      <c r="X565" s="13"/>
      <c r="Y565" s="13"/>
      <c r="Z565" s="13"/>
      <c r="AA565" s="13"/>
      <c r="AB565" s="13"/>
      <c r="AC565" s="13"/>
      <c r="AD565" s="13"/>
      <c r="AE565" s="13"/>
      <c r="AT565" s="259" t="s">
        <v>259</v>
      </c>
      <c r="AU565" s="259" t="s">
        <v>88</v>
      </c>
      <c r="AV565" s="13" t="s">
        <v>88</v>
      </c>
      <c r="AW565" s="13" t="s">
        <v>36</v>
      </c>
      <c r="AX565" s="13" t="s">
        <v>80</v>
      </c>
      <c r="AY565" s="259" t="s">
        <v>241</v>
      </c>
    </row>
    <row r="566" s="13" customFormat="1">
      <c r="A566" s="13"/>
      <c r="B566" s="249"/>
      <c r="C566" s="250"/>
      <c r="D566" s="242" t="s">
        <v>259</v>
      </c>
      <c r="E566" s="251" t="s">
        <v>1</v>
      </c>
      <c r="F566" s="252" t="s">
        <v>1447</v>
      </c>
      <c r="G566" s="250"/>
      <c r="H566" s="253">
        <v>20.699999999999999</v>
      </c>
      <c r="I566" s="254"/>
      <c r="J566" s="250"/>
      <c r="K566" s="250"/>
      <c r="L566" s="255"/>
      <c r="M566" s="256"/>
      <c r="N566" s="257"/>
      <c r="O566" s="257"/>
      <c r="P566" s="257"/>
      <c r="Q566" s="257"/>
      <c r="R566" s="257"/>
      <c r="S566" s="257"/>
      <c r="T566" s="258"/>
      <c r="U566" s="13"/>
      <c r="V566" s="13"/>
      <c r="W566" s="13"/>
      <c r="X566" s="13"/>
      <c r="Y566" s="13"/>
      <c r="Z566" s="13"/>
      <c r="AA566" s="13"/>
      <c r="AB566" s="13"/>
      <c r="AC566" s="13"/>
      <c r="AD566" s="13"/>
      <c r="AE566" s="13"/>
      <c r="AT566" s="259" t="s">
        <v>259</v>
      </c>
      <c r="AU566" s="259" t="s">
        <v>88</v>
      </c>
      <c r="AV566" s="13" t="s">
        <v>88</v>
      </c>
      <c r="AW566" s="13" t="s">
        <v>36</v>
      </c>
      <c r="AX566" s="13" t="s">
        <v>80</v>
      </c>
      <c r="AY566" s="259" t="s">
        <v>241</v>
      </c>
    </row>
    <row r="567" s="15" customFormat="1">
      <c r="A567" s="15"/>
      <c r="B567" s="271"/>
      <c r="C567" s="272"/>
      <c r="D567" s="242" t="s">
        <v>259</v>
      </c>
      <c r="E567" s="273" t="s">
        <v>1</v>
      </c>
      <c r="F567" s="274" t="s">
        <v>1432</v>
      </c>
      <c r="G567" s="272"/>
      <c r="H567" s="273" t="s">
        <v>1</v>
      </c>
      <c r="I567" s="275"/>
      <c r="J567" s="272"/>
      <c r="K567" s="272"/>
      <c r="L567" s="276"/>
      <c r="M567" s="277"/>
      <c r="N567" s="278"/>
      <c r="O567" s="278"/>
      <c r="P567" s="278"/>
      <c r="Q567" s="278"/>
      <c r="R567" s="278"/>
      <c r="S567" s="278"/>
      <c r="T567" s="279"/>
      <c r="U567" s="15"/>
      <c r="V567" s="15"/>
      <c r="W567" s="15"/>
      <c r="X567" s="15"/>
      <c r="Y567" s="15"/>
      <c r="Z567" s="15"/>
      <c r="AA567" s="15"/>
      <c r="AB567" s="15"/>
      <c r="AC567" s="15"/>
      <c r="AD567" s="15"/>
      <c r="AE567" s="15"/>
      <c r="AT567" s="280" t="s">
        <v>259</v>
      </c>
      <c r="AU567" s="280" t="s">
        <v>88</v>
      </c>
      <c r="AV567" s="15" t="s">
        <v>14</v>
      </c>
      <c r="AW567" s="15" t="s">
        <v>36</v>
      </c>
      <c r="AX567" s="15" t="s">
        <v>80</v>
      </c>
      <c r="AY567" s="280" t="s">
        <v>241</v>
      </c>
    </row>
    <row r="568" s="13" customFormat="1">
      <c r="A568" s="13"/>
      <c r="B568" s="249"/>
      <c r="C568" s="250"/>
      <c r="D568" s="242" t="s">
        <v>259</v>
      </c>
      <c r="E568" s="251" t="s">
        <v>1</v>
      </c>
      <c r="F568" s="252" t="s">
        <v>1448</v>
      </c>
      <c r="G568" s="250"/>
      <c r="H568" s="253">
        <v>152.84299999999999</v>
      </c>
      <c r="I568" s="254"/>
      <c r="J568" s="250"/>
      <c r="K568" s="250"/>
      <c r="L568" s="255"/>
      <c r="M568" s="256"/>
      <c r="N568" s="257"/>
      <c r="O568" s="257"/>
      <c r="P568" s="257"/>
      <c r="Q568" s="257"/>
      <c r="R568" s="257"/>
      <c r="S568" s="257"/>
      <c r="T568" s="258"/>
      <c r="U568" s="13"/>
      <c r="V568" s="13"/>
      <c r="W568" s="13"/>
      <c r="X568" s="13"/>
      <c r="Y568" s="13"/>
      <c r="Z568" s="13"/>
      <c r="AA568" s="13"/>
      <c r="AB568" s="13"/>
      <c r="AC568" s="13"/>
      <c r="AD568" s="13"/>
      <c r="AE568" s="13"/>
      <c r="AT568" s="259" t="s">
        <v>259</v>
      </c>
      <c r="AU568" s="259" t="s">
        <v>88</v>
      </c>
      <c r="AV568" s="13" t="s">
        <v>88</v>
      </c>
      <c r="AW568" s="13" t="s">
        <v>36</v>
      </c>
      <c r="AX568" s="13" t="s">
        <v>80</v>
      </c>
      <c r="AY568" s="259" t="s">
        <v>241</v>
      </c>
    </row>
    <row r="569" s="13" customFormat="1">
      <c r="A569" s="13"/>
      <c r="B569" s="249"/>
      <c r="C569" s="250"/>
      <c r="D569" s="242" t="s">
        <v>259</v>
      </c>
      <c r="E569" s="251" t="s">
        <v>1</v>
      </c>
      <c r="F569" s="252" t="s">
        <v>1449</v>
      </c>
      <c r="G569" s="250"/>
      <c r="H569" s="253">
        <v>75.427999999999997</v>
      </c>
      <c r="I569" s="254"/>
      <c r="J569" s="250"/>
      <c r="K569" s="250"/>
      <c r="L569" s="255"/>
      <c r="M569" s="256"/>
      <c r="N569" s="257"/>
      <c r="O569" s="257"/>
      <c r="P569" s="257"/>
      <c r="Q569" s="257"/>
      <c r="R569" s="257"/>
      <c r="S569" s="257"/>
      <c r="T569" s="258"/>
      <c r="U569" s="13"/>
      <c r="V569" s="13"/>
      <c r="W569" s="13"/>
      <c r="X569" s="13"/>
      <c r="Y569" s="13"/>
      <c r="Z569" s="13"/>
      <c r="AA569" s="13"/>
      <c r="AB569" s="13"/>
      <c r="AC569" s="13"/>
      <c r="AD569" s="13"/>
      <c r="AE569" s="13"/>
      <c r="AT569" s="259" t="s">
        <v>259</v>
      </c>
      <c r="AU569" s="259" t="s">
        <v>88</v>
      </c>
      <c r="AV569" s="13" t="s">
        <v>88</v>
      </c>
      <c r="AW569" s="13" t="s">
        <v>36</v>
      </c>
      <c r="AX569" s="13" t="s">
        <v>80</v>
      </c>
      <c r="AY569" s="259" t="s">
        <v>241</v>
      </c>
    </row>
    <row r="570" s="13" customFormat="1">
      <c r="A570" s="13"/>
      <c r="B570" s="249"/>
      <c r="C570" s="250"/>
      <c r="D570" s="242" t="s">
        <v>259</v>
      </c>
      <c r="E570" s="251" t="s">
        <v>1</v>
      </c>
      <c r="F570" s="252" t="s">
        <v>1450</v>
      </c>
      <c r="G570" s="250"/>
      <c r="H570" s="253">
        <v>0</v>
      </c>
      <c r="I570" s="254"/>
      <c r="J570" s="250"/>
      <c r="K570" s="250"/>
      <c r="L570" s="255"/>
      <c r="M570" s="256"/>
      <c r="N570" s="257"/>
      <c r="O570" s="257"/>
      <c r="P570" s="257"/>
      <c r="Q570" s="257"/>
      <c r="R570" s="257"/>
      <c r="S570" s="257"/>
      <c r="T570" s="258"/>
      <c r="U570" s="13"/>
      <c r="V570" s="13"/>
      <c r="W570" s="13"/>
      <c r="X570" s="13"/>
      <c r="Y570" s="13"/>
      <c r="Z570" s="13"/>
      <c r="AA570" s="13"/>
      <c r="AB570" s="13"/>
      <c r="AC570" s="13"/>
      <c r="AD570" s="13"/>
      <c r="AE570" s="13"/>
      <c r="AT570" s="259" t="s">
        <v>259</v>
      </c>
      <c r="AU570" s="259" t="s">
        <v>88</v>
      </c>
      <c r="AV570" s="13" t="s">
        <v>88</v>
      </c>
      <c r="AW570" s="13" t="s">
        <v>36</v>
      </c>
      <c r="AX570" s="13" t="s">
        <v>80</v>
      </c>
      <c r="AY570" s="259" t="s">
        <v>241</v>
      </c>
    </row>
    <row r="571" s="15" customFormat="1">
      <c r="A571" s="15"/>
      <c r="B571" s="271"/>
      <c r="C571" s="272"/>
      <c r="D571" s="242" t="s">
        <v>259</v>
      </c>
      <c r="E571" s="273" t="s">
        <v>1</v>
      </c>
      <c r="F571" s="274" t="s">
        <v>1434</v>
      </c>
      <c r="G571" s="272"/>
      <c r="H571" s="273" t="s">
        <v>1</v>
      </c>
      <c r="I571" s="275"/>
      <c r="J571" s="272"/>
      <c r="K571" s="272"/>
      <c r="L571" s="276"/>
      <c r="M571" s="277"/>
      <c r="N571" s="278"/>
      <c r="O571" s="278"/>
      <c r="P571" s="278"/>
      <c r="Q571" s="278"/>
      <c r="R571" s="278"/>
      <c r="S571" s="278"/>
      <c r="T571" s="279"/>
      <c r="U571" s="15"/>
      <c r="V571" s="15"/>
      <c r="W571" s="15"/>
      <c r="X571" s="15"/>
      <c r="Y571" s="15"/>
      <c r="Z571" s="15"/>
      <c r="AA571" s="15"/>
      <c r="AB571" s="15"/>
      <c r="AC571" s="15"/>
      <c r="AD571" s="15"/>
      <c r="AE571" s="15"/>
      <c r="AT571" s="280" t="s">
        <v>259</v>
      </c>
      <c r="AU571" s="280" t="s">
        <v>88</v>
      </c>
      <c r="AV571" s="15" t="s">
        <v>14</v>
      </c>
      <c r="AW571" s="15" t="s">
        <v>36</v>
      </c>
      <c r="AX571" s="15" t="s">
        <v>80</v>
      </c>
      <c r="AY571" s="280" t="s">
        <v>241</v>
      </c>
    </row>
    <row r="572" s="13" customFormat="1">
      <c r="A572" s="13"/>
      <c r="B572" s="249"/>
      <c r="C572" s="250"/>
      <c r="D572" s="242" t="s">
        <v>259</v>
      </c>
      <c r="E572" s="251" t="s">
        <v>1</v>
      </c>
      <c r="F572" s="252" t="s">
        <v>1451</v>
      </c>
      <c r="G572" s="250"/>
      <c r="H572" s="253">
        <v>2.7000000000000002</v>
      </c>
      <c r="I572" s="254"/>
      <c r="J572" s="250"/>
      <c r="K572" s="250"/>
      <c r="L572" s="255"/>
      <c r="M572" s="256"/>
      <c r="N572" s="257"/>
      <c r="O572" s="257"/>
      <c r="P572" s="257"/>
      <c r="Q572" s="257"/>
      <c r="R572" s="257"/>
      <c r="S572" s="257"/>
      <c r="T572" s="258"/>
      <c r="U572" s="13"/>
      <c r="V572" s="13"/>
      <c r="W572" s="13"/>
      <c r="X572" s="13"/>
      <c r="Y572" s="13"/>
      <c r="Z572" s="13"/>
      <c r="AA572" s="13"/>
      <c r="AB572" s="13"/>
      <c r="AC572" s="13"/>
      <c r="AD572" s="13"/>
      <c r="AE572" s="13"/>
      <c r="AT572" s="259" t="s">
        <v>259</v>
      </c>
      <c r="AU572" s="259" t="s">
        <v>88</v>
      </c>
      <c r="AV572" s="13" t="s">
        <v>88</v>
      </c>
      <c r="AW572" s="13" t="s">
        <v>36</v>
      </c>
      <c r="AX572" s="13" t="s">
        <v>80</v>
      </c>
      <c r="AY572" s="259" t="s">
        <v>241</v>
      </c>
    </row>
    <row r="573" s="13" customFormat="1">
      <c r="A573" s="13"/>
      <c r="B573" s="249"/>
      <c r="C573" s="250"/>
      <c r="D573" s="242" t="s">
        <v>259</v>
      </c>
      <c r="E573" s="251" t="s">
        <v>1</v>
      </c>
      <c r="F573" s="252" t="s">
        <v>1452</v>
      </c>
      <c r="G573" s="250"/>
      <c r="H573" s="253">
        <v>0</v>
      </c>
      <c r="I573" s="254"/>
      <c r="J573" s="250"/>
      <c r="K573" s="250"/>
      <c r="L573" s="255"/>
      <c r="M573" s="256"/>
      <c r="N573" s="257"/>
      <c r="O573" s="257"/>
      <c r="P573" s="257"/>
      <c r="Q573" s="257"/>
      <c r="R573" s="257"/>
      <c r="S573" s="257"/>
      <c r="T573" s="258"/>
      <c r="U573" s="13"/>
      <c r="V573" s="13"/>
      <c r="W573" s="13"/>
      <c r="X573" s="13"/>
      <c r="Y573" s="13"/>
      <c r="Z573" s="13"/>
      <c r="AA573" s="13"/>
      <c r="AB573" s="13"/>
      <c r="AC573" s="13"/>
      <c r="AD573" s="13"/>
      <c r="AE573" s="13"/>
      <c r="AT573" s="259" t="s">
        <v>259</v>
      </c>
      <c r="AU573" s="259" t="s">
        <v>88</v>
      </c>
      <c r="AV573" s="13" t="s">
        <v>88</v>
      </c>
      <c r="AW573" s="13" t="s">
        <v>36</v>
      </c>
      <c r="AX573" s="13" t="s">
        <v>80</v>
      </c>
      <c r="AY573" s="259" t="s">
        <v>241</v>
      </c>
    </row>
    <row r="574" s="13" customFormat="1">
      <c r="A574" s="13"/>
      <c r="B574" s="249"/>
      <c r="C574" s="250"/>
      <c r="D574" s="242" t="s">
        <v>259</v>
      </c>
      <c r="E574" s="251" t="s">
        <v>1</v>
      </c>
      <c r="F574" s="252" t="s">
        <v>1450</v>
      </c>
      <c r="G574" s="250"/>
      <c r="H574" s="253">
        <v>0</v>
      </c>
      <c r="I574" s="254"/>
      <c r="J574" s="250"/>
      <c r="K574" s="250"/>
      <c r="L574" s="255"/>
      <c r="M574" s="256"/>
      <c r="N574" s="257"/>
      <c r="O574" s="257"/>
      <c r="P574" s="257"/>
      <c r="Q574" s="257"/>
      <c r="R574" s="257"/>
      <c r="S574" s="257"/>
      <c r="T574" s="258"/>
      <c r="U574" s="13"/>
      <c r="V574" s="13"/>
      <c r="W574" s="13"/>
      <c r="X574" s="13"/>
      <c r="Y574" s="13"/>
      <c r="Z574" s="13"/>
      <c r="AA574" s="13"/>
      <c r="AB574" s="13"/>
      <c r="AC574" s="13"/>
      <c r="AD574" s="13"/>
      <c r="AE574" s="13"/>
      <c r="AT574" s="259" t="s">
        <v>259</v>
      </c>
      <c r="AU574" s="259" t="s">
        <v>88</v>
      </c>
      <c r="AV574" s="13" t="s">
        <v>88</v>
      </c>
      <c r="AW574" s="13" t="s">
        <v>36</v>
      </c>
      <c r="AX574" s="13" t="s">
        <v>80</v>
      </c>
      <c r="AY574" s="259" t="s">
        <v>241</v>
      </c>
    </row>
    <row r="575" s="15" customFormat="1">
      <c r="A575" s="15"/>
      <c r="B575" s="271"/>
      <c r="C575" s="272"/>
      <c r="D575" s="242" t="s">
        <v>259</v>
      </c>
      <c r="E575" s="273" t="s">
        <v>1</v>
      </c>
      <c r="F575" s="274" t="s">
        <v>1436</v>
      </c>
      <c r="G575" s="272"/>
      <c r="H575" s="273" t="s">
        <v>1</v>
      </c>
      <c r="I575" s="275"/>
      <c r="J575" s="272"/>
      <c r="K575" s="272"/>
      <c r="L575" s="276"/>
      <c r="M575" s="277"/>
      <c r="N575" s="278"/>
      <c r="O575" s="278"/>
      <c r="P575" s="278"/>
      <c r="Q575" s="278"/>
      <c r="R575" s="278"/>
      <c r="S575" s="278"/>
      <c r="T575" s="279"/>
      <c r="U575" s="15"/>
      <c r="V575" s="15"/>
      <c r="W575" s="15"/>
      <c r="X575" s="15"/>
      <c r="Y575" s="15"/>
      <c r="Z575" s="15"/>
      <c r="AA575" s="15"/>
      <c r="AB575" s="15"/>
      <c r="AC575" s="15"/>
      <c r="AD575" s="15"/>
      <c r="AE575" s="15"/>
      <c r="AT575" s="280" t="s">
        <v>259</v>
      </c>
      <c r="AU575" s="280" t="s">
        <v>88</v>
      </c>
      <c r="AV575" s="15" t="s">
        <v>14</v>
      </c>
      <c r="AW575" s="15" t="s">
        <v>36</v>
      </c>
      <c r="AX575" s="15" t="s">
        <v>80</v>
      </c>
      <c r="AY575" s="280" t="s">
        <v>241</v>
      </c>
    </row>
    <row r="576" s="13" customFormat="1">
      <c r="A576" s="13"/>
      <c r="B576" s="249"/>
      <c r="C576" s="250"/>
      <c r="D576" s="242" t="s">
        <v>259</v>
      </c>
      <c r="E576" s="251" t="s">
        <v>1</v>
      </c>
      <c r="F576" s="252" t="s">
        <v>1453</v>
      </c>
      <c r="G576" s="250"/>
      <c r="H576" s="253">
        <v>22.5</v>
      </c>
      <c r="I576" s="254"/>
      <c r="J576" s="250"/>
      <c r="K576" s="250"/>
      <c r="L576" s="255"/>
      <c r="M576" s="256"/>
      <c r="N576" s="257"/>
      <c r="O576" s="257"/>
      <c r="P576" s="257"/>
      <c r="Q576" s="257"/>
      <c r="R576" s="257"/>
      <c r="S576" s="257"/>
      <c r="T576" s="258"/>
      <c r="U576" s="13"/>
      <c r="V576" s="13"/>
      <c r="W576" s="13"/>
      <c r="X576" s="13"/>
      <c r="Y576" s="13"/>
      <c r="Z576" s="13"/>
      <c r="AA576" s="13"/>
      <c r="AB576" s="13"/>
      <c r="AC576" s="13"/>
      <c r="AD576" s="13"/>
      <c r="AE576" s="13"/>
      <c r="AT576" s="259" t="s">
        <v>259</v>
      </c>
      <c r="AU576" s="259" t="s">
        <v>88</v>
      </c>
      <c r="AV576" s="13" t="s">
        <v>88</v>
      </c>
      <c r="AW576" s="13" t="s">
        <v>36</v>
      </c>
      <c r="AX576" s="13" t="s">
        <v>80</v>
      </c>
      <c r="AY576" s="259" t="s">
        <v>241</v>
      </c>
    </row>
    <row r="577" s="13" customFormat="1">
      <c r="A577" s="13"/>
      <c r="B577" s="249"/>
      <c r="C577" s="250"/>
      <c r="D577" s="242" t="s">
        <v>259</v>
      </c>
      <c r="E577" s="251" t="s">
        <v>1</v>
      </c>
      <c r="F577" s="252" t="s">
        <v>1454</v>
      </c>
      <c r="G577" s="250"/>
      <c r="H577" s="253">
        <v>13.5</v>
      </c>
      <c r="I577" s="254"/>
      <c r="J577" s="250"/>
      <c r="K577" s="250"/>
      <c r="L577" s="255"/>
      <c r="M577" s="256"/>
      <c r="N577" s="257"/>
      <c r="O577" s="257"/>
      <c r="P577" s="257"/>
      <c r="Q577" s="257"/>
      <c r="R577" s="257"/>
      <c r="S577" s="257"/>
      <c r="T577" s="258"/>
      <c r="U577" s="13"/>
      <c r="V577" s="13"/>
      <c r="W577" s="13"/>
      <c r="X577" s="13"/>
      <c r="Y577" s="13"/>
      <c r="Z577" s="13"/>
      <c r="AA577" s="13"/>
      <c r="AB577" s="13"/>
      <c r="AC577" s="13"/>
      <c r="AD577" s="13"/>
      <c r="AE577" s="13"/>
      <c r="AT577" s="259" t="s">
        <v>259</v>
      </c>
      <c r="AU577" s="259" t="s">
        <v>88</v>
      </c>
      <c r="AV577" s="13" t="s">
        <v>88</v>
      </c>
      <c r="AW577" s="13" t="s">
        <v>36</v>
      </c>
      <c r="AX577" s="13" t="s">
        <v>80</v>
      </c>
      <c r="AY577" s="259" t="s">
        <v>241</v>
      </c>
    </row>
    <row r="578" s="13" customFormat="1">
      <c r="A578" s="13"/>
      <c r="B578" s="249"/>
      <c r="C578" s="250"/>
      <c r="D578" s="242" t="s">
        <v>259</v>
      </c>
      <c r="E578" s="251" t="s">
        <v>1</v>
      </c>
      <c r="F578" s="252" t="s">
        <v>1450</v>
      </c>
      <c r="G578" s="250"/>
      <c r="H578" s="253">
        <v>0</v>
      </c>
      <c r="I578" s="254"/>
      <c r="J578" s="250"/>
      <c r="K578" s="250"/>
      <c r="L578" s="255"/>
      <c r="M578" s="256"/>
      <c r="N578" s="257"/>
      <c r="O578" s="257"/>
      <c r="P578" s="257"/>
      <c r="Q578" s="257"/>
      <c r="R578" s="257"/>
      <c r="S578" s="257"/>
      <c r="T578" s="258"/>
      <c r="U578" s="13"/>
      <c r="V578" s="13"/>
      <c r="W578" s="13"/>
      <c r="X578" s="13"/>
      <c r="Y578" s="13"/>
      <c r="Z578" s="13"/>
      <c r="AA578" s="13"/>
      <c r="AB578" s="13"/>
      <c r="AC578" s="13"/>
      <c r="AD578" s="13"/>
      <c r="AE578" s="13"/>
      <c r="AT578" s="259" t="s">
        <v>259</v>
      </c>
      <c r="AU578" s="259" t="s">
        <v>88</v>
      </c>
      <c r="AV578" s="13" t="s">
        <v>88</v>
      </c>
      <c r="AW578" s="13" t="s">
        <v>36</v>
      </c>
      <c r="AX578" s="13" t="s">
        <v>80</v>
      </c>
      <c r="AY578" s="259" t="s">
        <v>241</v>
      </c>
    </row>
    <row r="579" s="15" customFormat="1">
      <c r="A579" s="15"/>
      <c r="B579" s="271"/>
      <c r="C579" s="272"/>
      <c r="D579" s="242" t="s">
        <v>259</v>
      </c>
      <c r="E579" s="273" t="s">
        <v>1</v>
      </c>
      <c r="F579" s="274" t="s">
        <v>1438</v>
      </c>
      <c r="G579" s="272"/>
      <c r="H579" s="273" t="s">
        <v>1</v>
      </c>
      <c r="I579" s="275"/>
      <c r="J579" s="272"/>
      <c r="K579" s="272"/>
      <c r="L579" s="276"/>
      <c r="M579" s="277"/>
      <c r="N579" s="278"/>
      <c r="O579" s="278"/>
      <c r="P579" s="278"/>
      <c r="Q579" s="278"/>
      <c r="R579" s="278"/>
      <c r="S579" s="278"/>
      <c r="T579" s="279"/>
      <c r="U579" s="15"/>
      <c r="V579" s="15"/>
      <c r="W579" s="15"/>
      <c r="X579" s="15"/>
      <c r="Y579" s="15"/>
      <c r="Z579" s="15"/>
      <c r="AA579" s="15"/>
      <c r="AB579" s="15"/>
      <c r="AC579" s="15"/>
      <c r="AD579" s="15"/>
      <c r="AE579" s="15"/>
      <c r="AT579" s="280" t="s">
        <v>259</v>
      </c>
      <c r="AU579" s="280" t="s">
        <v>88</v>
      </c>
      <c r="AV579" s="15" t="s">
        <v>14</v>
      </c>
      <c r="AW579" s="15" t="s">
        <v>36</v>
      </c>
      <c r="AX579" s="15" t="s">
        <v>80</v>
      </c>
      <c r="AY579" s="280" t="s">
        <v>241</v>
      </c>
    </row>
    <row r="580" s="13" customFormat="1">
      <c r="A580" s="13"/>
      <c r="B580" s="249"/>
      <c r="C580" s="250"/>
      <c r="D580" s="242" t="s">
        <v>259</v>
      </c>
      <c r="E580" s="251" t="s">
        <v>1</v>
      </c>
      <c r="F580" s="252" t="s">
        <v>1455</v>
      </c>
      <c r="G580" s="250"/>
      <c r="H580" s="253">
        <v>0</v>
      </c>
      <c r="I580" s="254"/>
      <c r="J580" s="250"/>
      <c r="K580" s="250"/>
      <c r="L580" s="255"/>
      <c r="M580" s="256"/>
      <c r="N580" s="257"/>
      <c r="O580" s="257"/>
      <c r="P580" s="257"/>
      <c r="Q580" s="257"/>
      <c r="R580" s="257"/>
      <c r="S580" s="257"/>
      <c r="T580" s="258"/>
      <c r="U580" s="13"/>
      <c r="V580" s="13"/>
      <c r="W580" s="13"/>
      <c r="X580" s="13"/>
      <c r="Y580" s="13"/>
      <c r="Z580" s="13"/>
      <c r="AA580" s="13"/>
      <c r="AB580" s="13"/>
      <c r="AC580" s="13"/>
      <c r="AD580" s="13"/>
      <c r="AE580" s="13"/>
      <c r="AT580" s="259" t="s">
        <v>259</v>
      </c>
      <c r="AU580" s="259" t="s">
        <v>88</v>
      </c>
      <c r="AV580" s="13" t="s">
        <v>88</v>
      </c>
      <c r="AW580" s="13" t="s">
        <v>36</v>
      </c>
      <c r="AX580" s="13" t="s">
        <v>80</v>
      </c>
      <c r="AY580" s="259" t="s">
        <v>241</v>
      </c>
    </row>
    <row r="581" s="13" customFormat="1">
      <c r="A581" s="13"/>
      <c r="B581" s="249"/>
      <c r="C581" s="250"/>
      <c r="D581" s="242" t="s">
        <v>259</v>
      </c>
      <c r="E581" s="251" t="s">
        <v>1</v>
      </c>
      <c r="F581" s="252" t="s">
        <v>1456</v>
      </c>
      <c r="G581" s="250"/>
      <c r="H581" s="253">
        <v>1.5</v>
      </c>
      <c r="I581" s="254"/>
      <c r="J581" s="250"/>
      <c r="K581" s="250"/>
      <c r="L581" s="255"/>
      <c r="M581" s="256"/>
      <c r="N581" s="257"/>
      <c r="O581" s="257"/>
      <c r="P581" s="257"/>
      <c r="Q581" s="257"/>
      <c r="R581" s="257"/>
      <c r="S581" s="257"/>
      <c r="T581" s="258"/>
      <c r="U581" s="13"/>
      <c r="V581" s="13"/>
      <c r="W581" s="13"/>
      <c r="X581" s="13"/>
      <c r="Y581" s="13"/>
      <c r="Z581" s="13"/>
      <c r="AA581" s="13"/>
      <c r="AB581" s="13"/>
      <c r="AC581" s="13"/>
      <c r="AD581" s="13"/>
      <c r="AE581" s="13"/>
      <c r="AT581" s="259" t="s">
        <v>259</v>
      </c>
      <c r="AU581" s="259" t="s">
        <v>88</v>
      </c>
      <c r="AV581" s="13" t="s">
        <v>88</v>
      </c>
      <c r="AW581" s="13" t="s">
        <v>36</v>
      </c>
      <c r="AX581" s="13" t="s">
        <v>80</v>
      </c>
      <c r="AY581" s="259" t="s">
        <v>241</v>
      </c>
    </row>
    <row r="582" s="13" customFormat="1">
      <c r="A582" s="13"/>
      <c r="B582" s="249"/>
      <c r="C582" s="250"/>
      <c r="D582" s="242" t="s">
        <v>259</v>
      </c>
      <c r="E582" s="251" t="s">
        <v>1</v>
      </c>
      <c r="F582" s="252" t="s">
        <v>1450</v>
      </c>
      <c r="G582" s="250"/>
      <c r="H582" s="253">
        <v>0</v>
      </c>
      <c r="I582" s="254"/>
      <c r="J582" s="250"/>
      <c r="K582" s="250"/>
      <c r="L582" s="255"/>
      <c r="M582" s="256"/>
      <c r="N582" s="257"/>
      <c r="O582" s="257"/>
      <c r="P582" s="257"/>
      <c r="Q582" s="257"/>
      <c r="R582" s="257"/>
      <c r="S582" s="257"/>
      <c r="T582" s="258"/>
      <c r="U582" s="13"/>
      <c r="V582" s="13"/>
      <c r="W582" s="13"/>
      <c r="X582" s="13"/>
      <c r="Y582" s="13"/>
      <c r="Z582" s="13"/>
      <c r="AA582" s="13"/>
      <c r="AB582" s="13"/>
      <c r="AC582" s="13"/>
      <c r="AD582" s="13"/>
      <c r="AE582" s="13"/>
      <c r="AT582" s="259" t="s">
        <v>259</v>
      </c>
      <c r="AU582" s="259" t="s">
        <v>88</v>
      </c>
      <c r="AV582" s="13" t="s">
        <v>88</v>
      </c>
      <c r="AW582" s="13" t="s">
        <v>36</v>
      </c>
      <c r="AX582" s="13" t="s">
        <v>80</v>
      </c>
      <c r="AY582" s="259" t="s">
        <v>241</v>
      </c>
    </row>
    <row r="583" s="15" customFormat="1">
      <c r="A583" s="15"/>
      <c r="B583" s="271"/>
      <c r="C583" s="272"/>
      <c r="D583" s="242" t="s">
        <v>259</v>
      </c>
      <c r="E583" s="273" t="s">
        <v>1</v>
      </c>
      <c r="F583" s="274" t="s">
        <v>1440</v>
      </c>
      <c r="G583" s="272"/>
      <c r="H583" s="273" t="s">
        <v>1</v>
      </c>
      <c r="I583" s="275"/>
      <c r="J583" s="272"/>
      <c r="K583" s="272"/>
      <c r="L583" s="276"/>
      <c r="M583" s="277"/>
      <c r="N583" s="278"/>
      <c r="O583" s="278"/>
      <c r="P583" s="278"/>
      <c r="Q583" s="278"/>
      <c r="R583" s="278"/>
      <c r="S583" s="278"/>
      <c r="T583" s="279"/>
      <c r="U583" s="15"/>
      <c r="V583" s="15"/>
      <c r="W583" s="15"/>
      <c r="X583" s="15"/>
      <c r="Y583" s="15"/>
      <c r="Z583" s="15"/>
      <c r="AA583" s="15"/>
      <c r="AB583" s="15"/>
      <c r="AC583" s="15"/>
      <c r="AD583" s="15"/>
      <c r="AE583" s="15"/>
      <c r="AT583" s="280" t="s">
        <v>259</v>
      </c>
      <c r="AU583" s="280" t="s">
        <v>88</v>
      </c>
      <c r="AV583" s="15" t="s">
        <v>14</v>
      </c>
      <c r="AW583" s="15" t="s">
        <v>36</v>
      </c>
      <c r="AX583" s="15" t="s">
        <v>80</v>
      </c>
      <c r="AY583" s="280" t="s">
        <v>241</v>
      </c>
    </row>
    <row r="584" s="13" customFormat="1">
      <c r="A584" s="13"/>
      <c r="B584" s="249"/>
      <c r="C584" s="250"/>
      <c r="D584" s="242" t="s">
        <v>259</v>
      </c>
      <c r="E584" s="251" t="s">
        <v>1</v>
      </c>
      <c r="F584" s="252" t="s">
        <v>1457</v>
      </c>
      <c r="G584" s="250"/>
      <c r="H584" s="253">
        <v>2.625</v>
      </c>
      <c r="I584" s="254"/>
      <c r="J584" s="250"/>
      <c r="K584" s="250"/>
      <c r="L584" s="255"/>
      <c r="M584" s="256"/>
      <c r="N584" s="257"/>
      <c r="O584" s="257"/>
      <c r="P584" s="257"/>
      <c r="Q584" s="257"/>
      <c r="R584" s="257"/>
      <c r="S584" s="257"/>
      <c r="T584" s="258"/>
      <c r="U584" s="13"/>
      <c r="V584" s="13"/>
      <c r="W584" s="13"/>
      <c r="X584" s="13"/>
      <c r="Y584" s="13"/>
      <c r="Z584" s="13"/>
      <c r="AA584" s="13"/>
      <c r="AB584" s="13"/>
      <c r="AC584" s="13"/>
      <c r="AD584" s="13"/>
      <c r="AE584" s="13"/>
      <c r="AT584" s="259" t="s">
        <v>259</v>
      </c>
      <c r="AU584" s="259" t="s">
        <v>88</v>
      </c>
      <c r="AV584" s="13" t="s">
        <v>88</v>
      </c>
      <c r="AW584" s="13" t="s">
        <v>36</v>
      </c>
      <c r="AX584" s="13" t="s">
        <v>80</v>
      </c>
      <c r="AY584" s="259" t="s">
        <v>241</v>
      </c>
    </row>
    <row r="585" s="13" customFormat="1">
      <c r="A585" s="13"/>
      <c r="B585" s="249"/>
      <c r="C585" s="250"/>
      <c r="D585" s="242" t="s">
        <v>259</v>
      </c>
      <c r="E585" s="251" t="s">
        <v>1</v>
      </c>
      <c r="F585" s="252" t="s">
        <v>1452</v>
      </c>
      <c r="G585" s="250"/>
      <c r="H585" s="253">
        <v>0</v>
      </c>
      <c r="I585" s="254"/>
      <c r="J585" s="250"/>
      <c r="K585" s="250"/>
      <c r="L585" s="255"/>
      <c r="M585" s="256"/>
      <c r="N585" s="257"/>
      <c r="O585" s="257"/>
      <c r="P585" s="257"/>
      <c r="Q585" s="257"/>
      <c r="R585" s="257"/>
      <c r="S585" s="257"/>
      <c r="T585" s="258"/>
      <c r="U585" s="13"/>
      <c r="V585" s="13"/>
      <c r="W585" s="13"/>
      <c r="X585" s="13"/>
      <c r="Y585" s="13"/>
      <c r="Z585" s="13"/>
      <c r="AA585" s="13"/>
      <c r="AB585" s="13"/>
      <c r="AC585" s="13"/>
      <c r="AD585" s="13"/>
      <c r="AE585" s="13"/>
      <c r="AT585" s="259" t="s">
        <v>259</v>
      </c>
      <c r="AU585" s="259" t="s">
        <v>88</v>
      </c>
      <c r="AV585" s="13" t="s">
        <v>88</v>
      </c>
      <c r="AW585" s="13" t="s">
        <v>36</v>
      </c>
      <c r="AX585" s="13" t="s">
        <v>80</v>
      </c>
      <c r="AY585" s="259" t="s">
        <v>241</v>
      </c>
    </row>
    <row r="586" s="13" customFormat="1">
      <c r="A586" s="13"/>
      <c r="B586" s="249"/>
      <c r="C586" s="250"/>
      <c r="D586" s="242" t="s">
        <v>259</v>
      </c>
      <c r="E586" s="251" t="s">
        <v>1</v>
      </c>
      <c r="F586" s="252" t="s">
        <v>1450</v>
      </c>
      <c r="G586" s="250"/>
      <c r="H586" s="253">
        <v>0</v>
      </c>
      <c r="I586" s="254"/>
      <c r="J586" s="250"/>
      <c r="K586" s="250"/>
      <c r="L586" s="255"/>
      <c r="M586" s="256"/>
      <c r="N586" s="257"/>
      <c r="O586" s="257"/>
      <c r="P586" s="257"/>
      <c r="Q586" s="257"/>
      <c r="R586" s="257"/>
      <c r="S586" s="257"/>
      <c r="T586" s="258"/>
      <c r="U586" s="13"/>
      <c r="V586" s="13"/>
      <c r="W586" s="13"/>
      <c r="X586" s="13"/>
      <c r="Y586" s="13"/>
      <c r="Z586" s="13"/>
      <c r="AA586" s="13"/>
      <c r="AB586" s="13"/>
      <c r="AC586" s="13"/>
      <c r="AD586" s="13"/>
      <c r="AE586" s="13"/>
      <c r="AT586" s="259" t="s">
        <v>259</v>
      </c>
      <c r="AU586" s="259" t="s">
        <v>88</v>
      </c>
      <c r="AV586" s="13" t="s">
        <v>88</v>
      </c>
      <c r="AW586" s="13" t="s">
        <v>36</v>
      </c>
      <c r="AX586" s="13" t="s">
        <v>80</v>
      </c>
      <c r="AY586" s="259" t="s">
        <v>241</v>
      </c>
    </row>
    <row r="587" s="15" customFormat="1">
      <c r="A587" s="15"/>
      <c r="B587" s="271"/>
      <c r="C587" s="272"/>
      <c r="D587" s="242" t="s">
        <v>259</v>
      </c>
      <c r="E587" s="273" t="s">
        <v>1</v>
      </c>
      <c r="F587" s="274" t="s">
        <v>1442</v>
      </c>
      <c r="G587" s="272"/>
      <c r="H587" s="273" t="s">
        <v>1</v>
      </c>
      <c r="I587" s="275"/>
      <c r="J587" s="272"/>
      <c r="K587" s="272"/>
      <c r="L587" s="276"/>
      <c r="M587" s="277"/>
      <c r="N587" s="278"/>
      <c r="O587" s="278"/>
      <c r="P587" s="278"/>
      <c r="Q587" s="278"/>
      <c r="R587" s="278"/>
      <c r="S587" s="278"/>
      <c r="T587" s="279"/>
      <c r="U587" s="15"/>
      <c r="V587" s="15"/>
      <c r="W587" s="15"/>
      <c r="X587" s="15"/>
      <c r="Y587" s="15"/>
      <c r="Z587" s="15"/>
      <c r="AA587" s="15"/>
      <c r="AB587" s="15"/>
      <c r="AC587" s="15"/>
      <c r="AD587" s="15"/>
      <c r="AE587" s="15"/>
      <c r="AT587" s="280" t="s">
        <v>259</v>
      </c>
      <c r="AU587" s="280" t="s">
        <v>88</v>
      </c>
      <c r="AV587" s="15" t="s">
        <v>14</v>
      </c>
      <c r="AW587" s="15" t="s">
        <v>36</v>
      </c>
      <c r="AX587" s="15" t="s">
        <v>80</v>
      </c>
      <c r="AY587" s="280" t="s">
        <v>241</v>
      </c>
    </row>
    <row r="588" s="13" customFormat="1">
      <c r="A588" s="13"/>
      <c r="B588" s="249"/>
      <c r="C588" s="250"/>
      <c r="D588" s="242" t="s">
        <v>259</v>
      </c>
      <c r="E588" s="251" t="s">
        <v>1</v>
      </c>
      <c r="F588" s="252" t="s">
        <v>1458</v>
      </c>
      <c r="G588" s="250"/>
      <c r="H588" s="253">
        <v>7.0499999999999998</v>
      </c>
      <c r="I588" s="254"/>
      <c r="J588" s="250"/>
      <c r="K588" s="250"/>
      <c r="L588" s="255"/>
      <c r="M588" s="256"/>
      <c r="N588" s="257"/>
      <c r="O588" s="257"/>
      <c r="P588" s="257"/>
      <c r="Q588" s="257"/>
      <c r="R588" s="257"/>
      <c r="S588" s="257"/>
      <c r="T588" s="258"/>
      <c r="U588" s="13"/>
      <c r="V588" s="13"/>
      <c r="W588" s="13"/>
      <c r="X588" s="13"/>
      <c r="Y588" s="13"/>
      <c r="Z588" s="13"/>
      <c r="AA588" s="13"/>
      <c r="AB588" s="13"/>
      <c r="AC588" s="13"/>
      <c r="AD588" s="13"/>
      <c r="AE588" s="13"/>
      <c r="AT588" s="259" t="s">
        <v>259</v>
      </c>
      <c r="AU588" s="259" t="s">
        <v>88</v>
      </c>
      <c r="AV588" s="13" t="s">
        <v>88</v>
      </c>
      <c r="AW588" s="13" t="s">
        <v>36</v>
      </c>
      <c r="AX588" s="13" t="s">
        <v>80</v>
      </c>
      <c r="AY588" s="259" t="s">
        <v>241</v>
      </c>
    </row>
    <row r="589" s="13" customFormat="1">
      <c r="A589" s="13"/>
      <c r="B589" s="249"/>
      <c r="C589" s="250"/>
      <c r="D589" s="242" t="s">
        <v>259</v>
      </c>
      <c r="E589" s="251" t="s">
        <v>1</v>
      </c>
      <c r="F589" s="252" t="s">
        <v>1459</v>
      </c>
      <c r="G589" s="250"/>
      <c r="H589" s="253">
        <v>45.271999999999998</v>
      </c>
      <c r="I589" s="254"/>
      <c r="J589" s="250"/>
      <c r="K589" s="250"/>
      <c r="L589" s="255"/>
      <c r="M589" s="256"/>
      <c r="N589" s="257"/>
      <c r="O589" s="257"/>
      <c r="P589" s="257"/>
      <c r="Q589" s="257"/>
      <c r="R589" s="257"/>
      <c r="S589" s="257"/>
      <c r="T589" s="258"/>
      <c r="U589" s="13"/>
      <c r="V589" s="13"/>
      <c r="W589" s="13"/>
      <c r="X589" s="13"/>
      <c r="Y589" s="13"/>
      <c r="Z589" s="13"/>
      <c r="AA589" s="13"/>
      <c r="AB589" s="13"/>
      <c r="AC589" s="13"/>
      <c r="AD589" s="13"/>
      <c r="AE589" s="13"/>
      <c r="AT589" s="259" t="s">
        <v>259</v>
      </c>
      <c r="AU589" s="259" t="s">
        <v>88</v>
      </c>
      <c r="AV589" s="13" t="s">
        <v>88</v>
      </c>
      <c r="AW589" s="13" t="s">
        <v>36</v>
      </c>
      <c r="AX589" s="13" t="s">
        <v>80</v>
      </c>
      <c r="AY589" s="259" t="s">
        <v>241</v>
      </c>
    </row>
    <row r="590" s="13" customFormat="1">
      <c r="A590" s="13"/>
      <c r="B590" s="249"/>
      <c r="C590" s="250"/>
      <c r="D590" s="242" t="s">
        <v>259</v>
      </c>
      <c r="E590" s="251" t="s">
        <v>1</v>
      </c>
      <c r="F590" s="252" t="s">
        <v>1450</v>
      </c>
      <c r="G590" s="250"/>
      <c r="H590" s="253">
        <v>0</v>
      </c>
      <c r="I590" s="254"/>
      <c r="J590" s="250"/>
      <c r="K590" s="250"/>
      <c r="L590" s="255"/>
      <c r="M590" s="256"/>
      <c r="N590" s="257"/>
      <c r="O590" s="257"/>
      <c r="P590" s="257"/>
      <c r="Q590" s="257"/>
      <c r="R590" s="257"/>
      <c r="S590" s="257"/>
      <c r="T590" s="258"/>
      <c r="U590" s="13"/>
      <c r="V590" s="13"/>
      <c r="W590" s="13"/>
      <c r="X590" s="13"/>
      <c r="Y590" s="13"/>
      <c r="Z590" s="13"/>
      <c r="AA590" s="13"/>
      <c r="AB590" s="13"/>
      <c r="AC590" s="13"/>
      <c r="AD590" s="13"/>
      <c r="AE590" s="13"/>
      <c r="AT590" s="259" t="s">
        <v>259</v>
      </c>
      <c r="AU590" s="259" t="s">
        <v>88</v>
      </c>
      <c r="AV590" s="13" t="s">
        <v>88</v>
      </c>
      <c r="AW590" s="13" t="s">
        <v>36</v>
      </c>
      <c r="AX590" s="13" t="s">
        <v>80</v>
      </c>
      <c r="AY590" s="259" t="s">
        <v>241</v>
      </c>
    </row>
    <row r="591" s="14" customFormat="1">
      <c r="A591" s="14"/>
      <c r="B591" s="260"/>
      <c r="C591" s="261"/>
      <c r="D591" s="242" t="s">
        <v>259</v>
      </c>
      <c r="E591" s="262" t="s">
        <v>1</v>
      </c>
      <c r="F591" s="263" t="s">
        <v>261</v>
      </c>
      <c r="G591" s="261"/>
      <c r="H591" s="264">
        <v>1408.7429999999999</v>
      </c>
      <c r="I591" s="265"/>
      <c r="J591" s="261"/>
      <c r="K591" s="261"/>
      <c r="L591" s="266"/>
      <c r="M591" s="267"/>
      <c r="N591" s="268"/>
      <c r="O591" s="268"/>
      <c r="P591" s="268"/>
      <c r="Q591" s="268"/>
      <c r="R591" s="268"/>
      <c r="S591" s="268"/>
      <c r="T591" s="269"/>
      <c r="U591" s="14"/>
      <c r="V591" s="14"/>
      <c r="W591" s="14"/>
      <c r="X591" s="14"/>
      <c r="Y591" s="14"/>
      <c r="Z591" s="14"/>
      <c r="AA591" s="14"/>
      <c r="AB591" s="14"/>
      <c r="AC591" s="14"/>
      <c r="AD591" s="14"/>
      <c r="AE591" s="14"/>
      <c r="AT591" s="270" t="s">
        <v>259</v>
      </c>
      <c r="AU591" s="270" t="s">
        <v>88</v>
      </c>
      <c r="AV591" s="14" t="s">
        <v>175</v>
      </c>
      <c r="AW591" s="14" t="s">
        <v>36</v>
      </c>
      <c r="AX591" s="14" t="s">
        <v>80</v>
      </c>
      <c r="AY591" s="270" t="s">
        <v>241</v>
      </c>
    </row>
    <row r="592" s="13" customFormat="1">
      <c r="A592" s="13"/>
      <c r="B592" s="249"/>
      <c r="C592" s="250"/>
      <c r="D592" s="242" t="s">
        <v>259</v>
      </c>
      <c r="E592" s="251" t="s">
        <v>833</v>
      </c>
      <c r="F592" s="252" t="s">
        <v>1460</v>
      </c>
      <c r="G592" s="250"/>
      <c r="H592" s="253">
        <v>950.09299999999996</v>
      </c>
      <c r="I592" s="254"/>
      <c r="J592" s="250"/>
      <c r="K592" s="250"/>
      <c r="L592" s="255"/>
      <c r="M592" s="256"/>
      <c r="N592" s="257"/>
      <c r="O592" s="257"/>
      <c r="P592" s="257"/>
      <c r="Q592" s="257"/>
      <c r="R592" s="257"/>
      <c r="S592" s="257"/>
      <c r="T592" s="258"/>
      <c r="U592" s="13"/>
      <c r="V592" s="13"/>
      <c r="W592" s="13"/>
      <c r="X592" s="13"/>
      <c r="Y592" s="13"/>
      <c r="Z592" s="13"/>
      <c r="AA592" s="13"/>
      <c r="AB592" s="13"/>
      <c r="AC592" s="13"/>
      <c r="AD592" s="13"/>
      <c r="AE592" s="13"/>
      <c r="AT592" s="259" t="s">
        <v>259</v>
      </c>
      <c r="AU592" s="259" t="s">
        <v>88</v>
      </c>
      <c r="AV592" s="13" t="s">
        <v>88</v>
      </c>
      <c r="AW592" s="13" t="s">
        <v>36</v>
      </c>
      <c r="AX592" s="13" t="s">
        <v>80</v>
      </c>
      <c r="AY592" s="259" t="s">
        <v>241</v>
      </c>
    </row>
    <row r="593" s="13" customFormat="1">
      <c r="A593" s="13"/>
      <c r="B593" s="249"/>
      <c r="C593" s="250"/>
      <c r="D593" s="242" t="s">
        <v>259</v>
      </c>
      <c r="E593" s="251" t="s">
        <v>456</v>
      </c>
      <c r="F593" s="252" t="s">
        <v>1461</v>
      </c>
      <c r="G593" s="250"/>
      <c r="H593" s="253">
        <v>437.94999999999999</v>
      </c>
      <c r="I593" s="254"/>
      <c r="J593" s="250"/>
      <c r="K593" s="250"/>
      <c r="L593" s="255"/>
      <c r="M593" s="256"/>
      <c r="N593" s="257"/>
      <c r="O593" s="257"/>
      <c r="P593" s="257"/>
      <c r="Q593" s="257"/>
      <c r="R593" s="257"/>
      <c r="S593" s="257"/>
      <c r="T593" s="258"/>
      <c r="U593" s="13"/>
      <c r="V593" s="13"/>
      <c r="W593" s="13"/>
      <c r="X593" s="13"/>
      <c r="Y593" s="13"/>
      <c r="Z593" s="13"/>
      <c r="AA593" s="13"/>
      <c r="AB593" s="13"/>
      <c r="AC593" s="13"/>
      <c r="AD593" s="13"/>
      <c r="AE593" s="13"/>
      <c r="AT593" s="259" t="s">
        <v>259</v>
      </c>
      <c r="AU593" s="259" t="s">
        <v>88</v>
      </c>
      <c r="AV593" s="13" t="s">
        <v>88</v>
      </c>
      <c r="AW593" s="13" t="s">
        <v>36</v>
      </c>
      <c r="AX593" s="13" t="s">
        <v>80</v>
      </c>
      <c r="AY593" s="259" t="s">
        <v>241</v>
      </c>
    </row>
    <row r="594" s="13" customFormat="1">
      <c r="A594" s="13"/>
      <c r="B594" s="249"/>
      <c r="C594" s="250"/>
      <c r="D594" s="242" t="s">
        <v>259</v>
      </c>
      <c r="E594" s="251" t="s">
        <v>462</v>
      </c>
      <c r="F594" s="252" t="s">
        <v>1462</v>
      </c>
      <c r="G594" s="250"/>
      <c r="H594" s="253">
        <v>20.699999999999999</v>
      </c>
      <c r="I594" s="254"/>
      <c r="J594" s="250"/>
      <c r="K594" s="250"/>
      <c r="L594" s="255"/>
      <c r="M594" s="256"/>
      <c r="N594" s="257"/>
      <c r="O594" s="257"/>
      <c r="P594" s="257"/>
      <c r="Q594" s="257"/>
      <c r="R594" s="257"/>
      <c r="S594" s="257"/>
      <c r="T594" s="258"/>
      <c r="U594" s="13"/>
      <c r="V594" s="13"/>
      <c r="W594" s="13"/>
      <c r="X594" s="13"/>
      <c r="Y594" s="13"/>
      <c r="Z594" s="13"/>
      <c r="AA594" s="13"/>
      <c r="AB594" s="13"/>
      <c r="AC594" s="13"/>
      <c r="AD594" s="13"/>
      <c r="AE594" s="13"/>
      <c r="AT594" s="259" t="s">
        <v>259</v>
      </c>
      <c r="AU594" s="259" t="s">
        <v>88</v>
      </c>
      <c r="AV594" s="13" t="s">
        <v>88</v>
      </c>
      <c r="AW594" s="13" t="s">
        <v>36</v>
      </c>
      <c r="AX594" s="13" t="s">
        <v>80</v>
      </c>
      <c r="AY594" s="259" t="s">
        <v>241</v>
      </c>
    </row>
    <row r="595" s="14" customFormat="1">
      <c r="A595" s="14"/>
      <c r="B595" s="260"/>
      <c r="C595" s="261"/>
      <c r="D595" s="242" t="s">
        <v>259</v>
      </c>
      <c r="E595" s="262" t="s">
        <v>1</v>
      </c>
      <c r="F595" s="263" t="s">
        <v>261</v>
      </c>
      <c r="G595" s="261"/>
      <c r="H595" s="264">
        <v>1408.7429999999999</v>
      </c>
      <c r="I595" s="265"/>
      <c r="J595" s="261"/>
      <c r="K595" s="261"/>
      <c r="L595" s="266"/>
      <c r="M595" s="267"/>
      <c r="N595" s="268"/>
      <c r="O595" s="268"/>
      <c r="P595" s="268"/>
      <c r="Q595" s="268"/>
      <c r="R595" s="268"/>
      <c r="S595" s="268"/>
      <c r="T595" s="269"/>
      <c r="U595" s="14"/>
      <c r="V595" s="14"/>
      <c r="W595" s="14"/>
      <c r="X595" s="14"/>
      <c r="Y595" s="14"/>
      <c r="Z595" s="14"/>
      <c r="AA595" s="14"/>
      <c r="AB595" s="14"/>
      <c r="AC595" s="14"/>
      <c r="AD595" s="14"/>
      <c r="AE595" s="14"/>
      <c r="AT595" s="270" t="s">
        <v>259</v>
      </c>
      <c r="AU595" s="270" t="s">
        <v>88</v>
      </c>
      <c r="AV595" s="14" t="s">
        <v>175</v>
      </c>
      <c r="AW595" s="14" t="s">
        <v>36</v>
      </c>
      <c r="AX595" s="14" t="s">
        <v>14</v>
      </c>
      <c r="AY595" s="270" t="s">
        <v>241</v>
      </c>
    </row>
    <row r="596" s="2" customFormat="1" ht="33" customHeight="1">
      <c r="A596" s="39"/>
      <c r="B596" s="40"/>
      <c r="C596" s="229" t="s">
        <v>886</v>
      </c>
      <c r="D596" s="229" t="s">
        <v>243</v>
      </c>
      <c r="E596" s="230" t="s">
        <v>838</v>
      </c>
      <c r="F596" s="231" t="s">
        <v>839</v>
      </c>
      <c r="G596" s="232" t="s">
        <v>246</v>
      </c>
      <c r="H596" s="233">
        <v>236.46000000000001</v>
      </c>
      <c r="I596" s="234"/>
      <c r="J596" s="235">
        <f>ROUND(I596*H596,2)</f>
        <v>0</v>
      </c>
      <c r="K596" s="231" t="s">
        <v>247</v>
      </c>
      <c r="L596" s="45"/>
      <c r="M596" s="236" t="s">
        <v>1</v>
      </c>
      <c r="N596" s="237" t="s">
        <v>45</v>
      </c>
      <c r="O596" s="92"/>
      <c r="P596" s="238">
        <f>O596*H596</f>
        <v>0</v>
      </c>
      <c r="Q596" s="238">
        <v>0</v>
      </c>
      <c r="R596" s="238">
        <f>Q596*H596</f>
        <v>0</v>
      </c>
      <c r="S596" s="238">
        <v>0</v>
      </c>
      <c r="T596" s="239">
        <f>S596*H596</f>
        <v>0</v>
      </c>
      <c r="U596" s="39"/>
      <c r="V596" s="39"/>
      <c r="W596" s="39"/>
      <c r="X596" s="39"/>
      <c r="Y596" s="39"/>
      <c r="Z596" s="39"/>
      <c r="AA596" s="39"/>
      <c r="AB596" s="39"/>
      <c r="AC596" s="39"/>
      <c r="AD596" s="39"/>
      <c r="AE596" s="39"/>
      <c r="AR596" s="240" t="s">
        <v>175</v>
      </c>
      <c r="AT596" s="240" t="s">
        <v>243</v>
      </c>
      <c r="AU596" s="240" t="s">
        <v>88</v>
      </c>
      <c r="AY596" s="18" t="s">
        <v>241</v>
      </c>
      <c r="BE596" s="241">
        <f>IF(N596="základní",J596,0)</f>
        <v>0</v>
      </c>
      <c r="BF596" s="241">
        <f>IF(N596="snížená",J596,0)</f>
        <v>0</v>
      </c>
      <c r="BG596" s="241">
        <f>IF(N596="zákl. přenesená",J596,0)</f>
        <v>0</v>
      </c>
      <c r="BH596" s="241">
        <f>IF(N596="sníž. přenesená",J596,0)</f>
        <v>0</v>
      </c>
      <c r="BI596" s="241">
        <f>IF(N596="nulová",J596,0)</f>
        <v>0</v>
      </c>
      <c r="BJ596" s="18" t="s">
        <v>14</v>
      </c>
      <c r="BK596" s="241">
        <f>ROUND(I596*H596,2)</f>
        <v>0</v>
      </c>
      <c r="BL596" s="18" t="s">
        <v>175</v>
      </c>
      <c r="BM596" s="240" t="s">
        <v>1463</v>
      </c>
    </row>
    <row r="597" s="2" customFormat="1">
      <c r="A597" s="39"/>
      <c r="B597" s="40"/>
      <c r="C597" s="41"/>
      <c r="D597" s="242" t="s">
        <v>249</v>
      </c>
      <c r="E597" s="41"/>
      <c r="F597" s="243" t="s">
        <v>841</v>
      </c>
      <c r="G597" s="41"/>
      <c r="H597" s="41"/>
      <c r="I597" s="244"/>
      <c r="J597" s="41"/>
      <c r="K597" s="41"/>
      <c r="L597" s="45"/>
      <c r="M597" s="245"/>
      <c r="N597" s="246"/>
      <c r="O597" s="92"/>
      <c r="P597" s="92"/>
      <c r="Q597" s="92"/>
      <c r="R597" s="92"/>
      <c r="S597" s="92"/>
      <c r="T597" s="93"/>
      <c r="U597" s="39"/>
      <c r="V597" s="39"/>
      <c r="W597" s="39"/>
      <c r="X597" s="39"/>
      <c r="Y597" s="39"/>
      <c r="Z597" s="39"/>
      <c r="AA597" s="39"/>
      <c r="AB597" s="39"/>
      <c r="AC597" s="39"/>
      <c r="AD597" s="39"/>
      <c r="AE597" s="39"/>
      <c r="AT597" s="18" t="s">
        <v>249</v>
      </c>
      <c r="AU597" s="18" t="s">
        <v>88</v>
      </c>
    </row>
    <row r="598" s="2" customFormat="1">
      <c r="A598" s="39"/>
      <c r="B598" s="40"/>
      <c r="C598" s="41"/>
      <c r="D598" s="247" t="s">
        <v>251</v>
      </c>
      <c r="E598" s="41"/>
      <c r="F598" s="248" t="s">
        <v>842</v>
      </c>
      <c r="G598" s="41"/>
      <c r="H598" s="41"/>
      <c r="I598" s="244"/>
      <c r="J598" s="41"/>
      <c r="K598" s="41"/>
      <c r="L598" s="45"/>
      <c r="M598" s="245"/>
      <c r="N598" s="246"/>
      <c r="O598" s="92"/>
      <c r="P598" s="92"/>
      <c r="Q598" s="92"/>
      <c r="R598" s="92"/>
      <c r="S598" s="92"/>
      <c r="T598" s="93"/>
      <c r="U598" s="39"/>
      <c r="V598" s="39"/>
      <c r="W598" s="39"/>
      <c r="X598" s="39"/>
      <c r="Y598" s="39"/>
      <c r="Z598" s="39"/>
      <c r="AA598" s="39"/>
      <c r="AB598" s="39"/>
      <c r="AC598" s="39"/>
      <c r="AD598" s="39"/>
      <c r="AE598" s="39"/>
      <c r="AT598" s="18" t="s">
        <v>251</v>
      </c>
      <c r="AU598" s="18" t="s">
        <v>88</v>
      </c>
    </row>
    <row r="599" s="13" customFormat="1">
      <c r="A599" s="13"/>
      <c r="B599" s="249"/>
      <c r="C599" s="250"/>
      <c r="D599" s="242" t="s">
        <v>259</v>
      </c>
      <c r="E599" s="251" t="s">
        <v>1</v>
      </c>
      <c r="F599" s="252" t="s">
        <v>518</v>
      </c>
      <c r="G599" s="250"/>
      <c r="H599" s="253">
        <v>236.46000000000001</v>
      </c>
      <c r="I599" s="254"/>
      <c r="J599" s="250"/>
      <c r="K599" s="250"/>
      <c r="L599" s="255"/>
      <c r="M599" s="256"/>
      <c r="N599" s="257"/>
      <c r="O599" s="257"/>
      <c r="P599" s="257"/>
      <c r="Q599" s="257"/>
      <c r="R599" s="257"/>
      <c r="S599" s="257"/>
      <c r="T599" s="258"/>
      <c r="U599" s="13"/>
      <c r="V599" s="13"/>
      <c r="W599" s="13"/>
      <c r="X599" s="13"/>
      <c r="Y599" s="13"/>
      <c r="Z599" s="13"/>
      <c r="AA599" s="13"/>
      <c r="AB599" s="13"/>
      <c r="AC599" s="13"/>
      <c r="AD599" s="13"/>
      <c r="AE599" s="13"/>
      <c r="AT599" s="259" t="s">
        <v>259</v>
      </c>
      <c r="AU599" s="259" t="s">
        <v>88</v>
      </c>
      <c r="AV599" s="13" t="s">
        <v>88</v>
      </c>
      <c r="AW599" s="13" t="s">
        <v>36</v>
      </c>
      <c r="AX599" s="13" t="s">
        <v>80</v>
      </c>
      <c r="AY599" s="259" t="s">
        <v>241</v>
      </c>
    </row>
    <row r="600" s="14" customFormat="1">
      <c r="A600" s="14"/>
      <c r="B600" s="260"/>
      <c r="C600" s="261"/>
      <c r="D600" s="242" t="s">
        <v>259</v>
      </c>
      <c r="E600" s="262" t="s">
        <v>1</v>
      </c>
      <c r="F600" s="263" t="s">
        <v>261</v>
      </c>
      <c r="G600" s="261"/>
      <c r="H600" s="264">
        <v>236.46000000000001</v>
      </c>
      <c r="I600" s="265"/>
      <c r="J600" s="261"/>
      <c r="K600" s="261"/>
      <c r="L600" s="266"/>
      <c r="M600" s="267"/>
      <c r="N600" s="268"/>
      <c r="O600" s="268"/>
      <c r="P600" s="268"/>
      <c r="Q600" s="268"/>
      <c r="R600" s="268"/>
      <c r="S600" s="268"/>
      <c r="T600" s="269"/>
      <c r="U600" s="14"/>
      <c r="V600" s="14"/>
      <c r="W600" s="14"/>
      <c r="X600" s="14"/>
      <c r="Y600" s="14"/>
      <c r="Z600" s="14"/>
      <c r="AA600" s="14"/>
      <c r="AB600" s="14"/>
      <c r="AC600" s="14"/>
      <c r="AD600" s="14"/>
      <c r="AE600" s="14"/>
      <c r="AT600" s="270" t="s">
        <v>259</v>
      </c>
      <c r="AU600" s="270" t="s">
        <v>88</v>
      </c>
      <c r="AV600" s="14" t="s">
        <v>175</v>
      </c>
      <c r="AW600" s="14" t="s">
        <v>36</v>
      </c>
      <c r="AX600" s="14" t="s">
        <v>14</v>
      </c>
      <c r="AY600" s="270" t="s">
        <v>241</v>
      </c>
    </row>
    <row r="601" s="2" customFormat="1" ht="24.15" customHeight="1">
      <c r="A601" s="39"/>
      <c r="B601" s="40"/>
      <c r="C601" s="229" t="s">
        <v>892</v>
      </c>
      <c r="D601" s="229" t="s">
        <v>243</v>
      </c>
      <c r="E601" s="230" t="s">
        <v>844</v>
      </c>
      <c r="F601" s="231" t="s">
        <v>845</v>
      </c>
      <c r="G601" s="232" t="s">
        <v>246</v>
      </c>
      <c r="H601" s="233">
        <v>236.46000000000001</v>
      </c>
      <c r="I601" s="234"/>
      <c r="J601" s="235">
        <f>ROUND(I601*H601,2)</f>
        <v>0</v>
      </c>
      <c r="K601" s="231" t="s">
        <v>247</v>
      </c>
      <c r="L601" s="45"/>
      <c r="M601" s="236" t="s">
        <v>1</v>
      </c>
      <c r="N601" s="237" t="s">
        <v>45</v>
      </c>
      <c r="O601" s="92"/>
      <c r="P601" s="238">
        <f>O601*H601</f>
        <v>0</v>
      </c>
      <c r="Q601" s="238">
        <v>0</v>
      </c>
      <c r="R601" s="238">
        <f>Q601*H601</f>
        <v>0</v>
      </c>
      <c r="S601" s="238">
        <v>0</v>
      </c>
      <c r="T601" s="239">
        <f>S601*H601</f>
        <v>0</v>
      </c>
      <c r="U601" s="39"/>
      <c r="V601" s="39"/>
      <c r="W601" s="39"/>
      <c r="X601" s="39"/>
      <c r="Y601" s="39"/>
      <c r="Z601" s="39"/>
      <c r="AA601" s="39"/>
      <c r="AB601" s="39"/>
      <c r="AC601" s="39"/>
      <c r="AD601" s="39"/>
      <c r="AE601" s="39"/>
      <c r="AR601" s="240" t="s">
        <v>175</v>
      </c>
      <c r="AT601" s="240" t="s">
        <v>243</v>
      </c>
      <c r="AU601" s="240" t="s">
        <v>88</v>
      </c>
      <c r="AY601" s="18" t="s">
        <v>241</v>
      </c>
      <c r="BE601" s="241">
        <f>IF(N601="základní",J601,0)</f>
        <v>0</v>
      </c>
      <c r="BF601" s="241">
        <f>IF(N601="snížená",J601,0)</f>
        <v>0</v>
      </c>
      <c r="BG601" s="241">
        <f>IF(N601="zákl. přenesená",J601,0)</f>
        <v>0</v>
      </c>
      <c r="BH601" s="241">
        <f>IF(N601="sníž. přenesená",J601,0)</f>
        <v>0</v>
      </c>
      <c r="BI601" s="241">
        <f>IF(N601="nulová",J601,0)</f>
        <v>0</v>
      </c>
      <c r="BJ601" s="18" t="s">
        <v>14</v>
      </c>
      <c r="BK601" s="241">
        <f>ROUND(I601*H601,2)</f>
        <v>0</v>
      </c>
      <c r="BL601" s="18" t="s">
        <v>175</v>
      </c>
      <c r="BM601" s="240" t="s">
        <v>1464</v>
      </c>
    </row>
    <row r="602" s="2" customFormat="1">
      <c r="A602" s="39"/>
      <c r="B602" s="40"/>
      <c r="C602" s="41"/>
      <c r="D602" s="242" t="s">
        <v>249</v>
      </c>
      <c r="E602" s="41"/>
      <c r="F602" s="243" t="s">
        <v>847</v>
      </c>
      <c r="G602" s="41"/>
      <c r="H602" s="41"/>
      <c r="I602" s="244"/>
      <c r="J602" s="41"/>
      <c r="K602" s="41"/>
      <c r="L602" s="45"/>
      <c r="M602" s="245"/>
      <c r="N602" s="246"/>
      <c r="O602" s="92"/>
      <c r="P602" s="92"/>
      <c r="Q602" s="92"/>
      <c r="R602" s="92"/>
      <c r="S602" s="92"/>
      <c r="T602" s="93"/>
      <c r="U602" s="39"/>
      <c r="V602" s="39"/>
      <c r="W602" s="39"/>
      <c r="X602" s="39"/>
      <c r="Y602" s="39"/>
      <c r="Z602" s="39"/>
      <c r="AA602" s="39"/>
      <c r="AB602" s="39"/>
      <c r="AC602" s="39"/>
      <c r="AD602" s="39"/>
      <c r="AE602" s="39"/>
      <c r="AT602" s="18" t="s">
        <v>249</v>
      </c>
      <c r="AU602" s="18" t="s">
        <v>88</v>
      </c>
    </row>
    <row r="603" s="2" customFormat="1">
      <c r="A603" s="39"/>
      <c r="B603" s="40"/>
      <c r="C603" s="41"/>
      <c r="D603" s="247" t="s">
        <v>251</v>
      </c>
      <c r="E603" s="41"/>
      <c r="F603" s="248" t="s">
        <v>848</v>
      </c>
      <c r="G603" s="41"/>
      <c r="H603" s="41"/>
      <c r="I603" s="244"/>
      <c r="J603" s="41"/>
      <c r="K603" s="41"/>
      <c r="L603" s="45"/>
      <c r="M603" s="245"/>
      <c r="N603" s="246"/>
      <c r="O603" s="92"/>
      <c r="P603" s="92"/>
      <c r="Q603" s="92"/>
      <c r="R603" s="92"/>
      <c r="S603" s="92"/>
      <c r="T603" s="93"/>
      <c r="U603" s="39"/>
      <c r="V603" s="39"/>
      <c r="W603" s="39"/>
      <c r="X603" s="39"/>
      <c r="Y603" s="39"/>
      <c r="Z603" s="39"/>
      <c r="AA603" s="39"/>
      <c r="AB603" s="39"/>
      <c r="AC603" s="39"/>
      <c r="AD603" s="39"/>
      <c r="AE603" s="39"/>
      <c r="AT603" s="18" t="s">
        <v>251</v>
      </c>
      <c r="AU603" s="18" t="s">
        <v>88</v>
      </c>
    </row>
    <row r="604" s="13" customFormat="1">
      <c r="A604" s="13"/>
      <c r="B604" s="249"/>
      <c r="C604" s="250"/>
      <c r="D604" s="242" t="s">
        <v>259</v>
      </c>
      <c r="E604" s="251" t="s">
        <v>1</v>
      </c>
      <c r="F604" s="252" t="s">
        <v>518</v>
      </c>
      <c r="G604" s="250"/>
      <c r="H604" s="253">
        <v>236.46000000000001</v>
      </c>
      <c r="I604" s="254"/>
      <c r="J604" s="250"/>
      <c r="K604" s="250"/>
      <c r="L604" s="255"/>
      <c r="M604" s="256"/>
      <c r="N604" s="257"/>
      <c r="O604" s="257"/>
      <c r="P604" s="257"/>
      <c r="Q604" s="257"/>
      <c r="R604" s="257"/>
      <c r="S604" s="257"/>
      <c r="T604" s="258"/>
      <c r="U604" s="13"/>
      <c r="V604" s="13"/>
      <c r="W604" s="13"/>
      <c r="X604" s="13"/>
      <c r="Y604" s="13"/>
      <c r="Z604" s="13"/>
      <c r="AA604" s="13"/>
      <c r="AB604" s="13"/>
      <c r="AC604" s="13"/>
      <c r="AD604" s="13"/>
      <c r="AE604" s="13"/>
      <c r="AT604" s="259" t="s">
        <v>259</v>
      </c>
      <c r="AU604" s="259" t="s">
        <v>88</v>
      </c>
      <c r="AV604" s="13" t="s">
        <v>88</v>
      </c>
      <c r="AW604" s="13" t="s">
        <v>36</v>
      </c>
      <c r="AX604" s="13" t="s">
        <v>80</v>
      </c>
      <c r="AY604" s="259" t="s">
        <v>241</v>
      </c>
    </row>
    <row r="605" s="14" customFormat="1">
      <c r="A605" s="14"/>
      <c r="B605" s="260"/>
      <c r="C605" s="261"/>
      <c r="D605" s="242" t="s">
        <v>259</v>
      </c>
      <c r="E605" s="262" t="s">
        <v>1</v>
      </c>
      <c r="F605" s="263" t="s">
        <v>261</v>
      </c>
      <c r="G605" s="261"/>
      <c r="H605" s="264">
        <v>236.46000000000001</v>
      </c>
      <c r="I605" s="265"/>
      <c r="J605" s="261"/>
      <c r="K605" s="261"/>
      <c r="L605" s="266"/>
      <c r="M605" s="267"/>
      <c r="N605" s="268"/>
      <c r="O605" s="268"/>
      <c r="P605" s="268"/>
      <c r="Q605" s="268"/>
      <c r="R605" s="268"/>
      <c r="S605" s="268"/>
      <c r="T605" s="269"/>
      <c r="U605" s="14"/>
      <c r="V605" s="14"/>
      <c r="W605" s="14"/>
      <c r="X605" s="14"/>
      <c r="Y605" s="14"/>
      <c r="Z605" s="14"/>
      <c r="AA605" s="14"/>
      <c r="AB605" s="14"/>
      <c r="AC605" s="14"/>
      <c r="AD605" s="14"/>
      <c r="AE605" s="14"/>
      <c r="AT605" s="270" t="s">
        <v>259</v>
      </c>
      <c r="AU605" s="270" t="s">
        <v>88</v>
      </c>
      <c r="AV605" s="14" t="s">
        <v>175</v>
      </c>
      <c r="AW605" s="14" t="s">
        <v>36</v>
      </c>
      <c r="AX605" s="14" t="s">
        <v>14</v>
      </c>
      <c r="AY605" s="270" t="s">
        <v>241</v>
      </c>
    </row>
    <row r="606" s="12" customFormat="1" ht="22.8" customHeight="1">
      <c r="A606" s="12"/>
      <c r="B606" s="213"/>
      <c r="C606" s="214"/>
      <c r="D606" s="215" t="s">
        <v>79</v>
      </c>
      <c r="E606" s="227" t="s">
        <v>175</v>
      </c>
      <c r="F606" s="227" t="s">
        <v>267</v>
      </c>
      <c r="G606" s="214"/>
      <c r="H606" s="214"/>
      <c r="I606" s="217"/>
      <c r="J606" s="228">
        <f>BK606</f>
        <v>0</v>
      </c>
      <c r="K606" s="214"/>
      <c r="L606" s="219"/>
      <c r="M606" s="220"/>
      <c r="N606" s="221"/>
      <c r="O606" s="221"/>
      <c r="P606" s="222">
        <f>SUM(P607:P619)</f>
        <v>0</v>
      </c>
      <c r="Q606" s="221"/>
      <c r="R606" s="222">
        <f>SUM(R607:R619)</f>
        <v>17.566236179999997</v>
      </c>
      <c r="S606" s="221"/>
      <c r="T606" s="223">
        <f>SUM(T607:T619)</f>
        <v>0</v>
      </c>
      <c r="U606" s="12"/>
      <c r="V606" s="12"/>
      <c r="W606" s="12"/>
      <c r="X606" s="12"/>
      <c r="Y606" s="12"/>
      <c r="Z606" s="12"/>
      <c r="AA606" s="12"/>
      <c r="AB606" s="12"/>
      <c r="AC606" s="12"/>
      <c r="AD606" s="12"/>
      <c r="AE606" s="12"/>
      <c r="AR606" s="224" t="s">
        <v>14</v>
      </c>
      <c r="AT606" s="225" t="s">
        <v>79</v>
      </c>
      <c r="AU606" s="225" t="s">
        <v>14</v>
      </c>
      <c r="AY606" s="224" t="s">
        <v>241</v>
      </c>
      <c r="BK606" s="226">
        <f>SUM(BK607:BK619)</f>
        <v>0</v>
      </c>
    </row>
    <row r="607" s="2" customFormat="1" ht="16.5" customHeight="1">
      <c r="A607" s="39"/>
      <c r="B607" s="40"/>
      <c r="C607" s="229" t="s">
        <v>901</v>
      </c>
      <c r="D607" s="229" t="s">
        <v>243</v>
      </c>
      <c r="E607" s="230" t="s">
        <v>850</v>
      </c>
      <c r="F607" s="231" t="s">
        <v>851</v>
      </c>
      <c r="G607" s="232" t="s">
        <v>255</v>
      </c>
      <c r="H607" s="233">
        <v>220.41</v>
      </c>
      <c r="I607" s="234"/>
      <c r="J607" s="235">
        <f>ROUND(I607*H607,2)</f>
        <v>0</v>
      </c>
      <c r="K607" s="231" t="s">
        <v>247</v>
      </c>
      <c r="L607" s="45"/>
      <c r="M607" s="236" t="s">
        <v>1</v>
      </c>
      <c r="N607" s="237" t="s">
        <v>45</v>
      </c>
      <c r="O607" s="92"/>
      <c r="P607" s="238">
        <f>O607*H607</f>
        <v>0</v>
      </c>
      <c r="Q607" s="238">
        <v>0</v>
      </c>
      <c r="R607" s="238">
        <f>Q607*H607</f>
        <v>0</v>
      </c>
      <c r="S607" s="238">
        <v>0</v>
      </c>
      <c r="T607" s="239">
        <f>S607*H607</f>
        <v>0</v>
      </c>
      <c r="U607" s="39"/>
      <c r="V607" s="39"/>
      <c r="W607" s="39"/>
      <c r="X607" s="39"/>
      <c r="Y607" s="39"/>
      <c r="Z607" s="39"/>
      <c r="AA607" s="39"/>
      <c r="AB607" s="39"/>
      <c r="AC607" s="39"/>
      <c r="AD607" s="39"/>
      <c r="AE607" s="39"/>
      <c r="AR607" s="240" t="s">
        <v>175</v>
      </c>
      <c r="AT607" s="240" t="s">
        <v>243</v>
      </c>
      <c r="AU607" s="240" t="s">
        <v>88</v>
      </c>
      <c r="AY607" s="18" t="s">
        <v>241</v>
      </c>
      <c r="BE607" s="241">
        <f>IF(N607="základní",J607,0)</f>
        <v>0</v>
      </c>
      <c r="BF607" s="241">
        <f>IF(N607="snížená",J607,0)</f>
        <v>0</v>
      </c>
      <c r="BG607" s="241">
        <f>IF(N607="zákl. přenesená",J607,0)</f>
        <v>0</v>
      </c>
      <c r="BH607" s="241">
        <f>IF(N607="sníž. přenesená",J607,0)</f>
        <v>0</v>
      </c>
      <c r="BI607" s="241">
        <f>IF(N607="nulová",J607,0)</f>
        <v>0</v>
      </c>
      <c r="BJ607" s="18" t="s">
        <v>14</v>
      </c>
      <c r="BK607" s="241">
        <f>ROUND(I607*H607,2)</f>
        <v>0</v>
      </c>
      <c r="BL607" s="18" t="s">
        <v>175</v>
      </c>
      <c r="BM607" s="240" t="s">
        <v>1465</v>
      </c>
    </row>
    <row r="608" s="2" customFormat="1">
      <c r="A608" s="39"/>
      <c r="B608" s="40"/>
      <c r="C608" s="41"/>
      <c r="D608" s="242" t="s">
        <v>249</v>
      </c>
      <c r="E608" s="41"/>
      <c r="F608" s="243" t="s">
        <v>853</v>
      </c>
      <c r="G608" s="41"/>
      <c r="H608" s="41"/>
      <c r="I608" s="244"/>
      <c r="J608" s="41"/>
      <c r="K608" s="41"/>
      <c r="L608" s="45"/>
      <c r="M608" s="245"/>
      <c r="N608" s="246"/>
      <c r="O608" s="92"/>
      <c r="P608" s="92"/>
      <c r="Q608" s="92"/>
      <c r="R608" s="92"/>
      <c r="S608" s="92"/>
      <c r="T608" s="93"/>
      <c r="U608" s="39"/>
      <c r="V608" s="39"/>
      <c r="W608" s="39"/>
      <c r="X608" s="39"/>
      <c r="Y608" s="39"/>
      <c r="Z608" s="39"/>
      <c r="AA608" s="39"/>
      <c r="AB608" s="39"/>
      <c r="AC608" s="39"/>
      <c r="AD608" s="39"/>
      <c r="AE608" s="39"/>
      <c r="AT608" s="18" t="s">
        <v>249</v>
      </c>
      <c r="AU608" s="18" t="s">
        <v>88</v>
      </c>
    </row>
    <row r="609" s="2" customFormat="1">
      <c r="A609" s="39"/>
      <c r="B609" s="40"/>
      <c r="C609" s="41"/>
      <c r="D609" s="247" t="s">
        <v>251</v>
      </c>
      <c r="E609" s="41"/>
      <c r="F609" s="248" t="s">
        <v>854</v>
      </c>
      <c r="G609" s="41"/>
      <c r="H609" s="41"/>
      <c r="I609" s="244"/>
      <c r="J609" s="41"/>
      <c r="K609" s="41"/>
      <c r="L609" s="45"/>
      <c r="M609" s="245"/>
      <c r="N609" s="246"/>
      <c r="O609" s="92"/>
      <c r="P609" s="92"/>
      <c r="Q609" s="92"/>
      <c r="R609" s="92"/>
      <c r="S609" s="92"/>
      <c r="T609" s="93"/>
      <c r="U609" s="39"/>
      <c r="V609" s="39"/>
      <c r="W609" s="39"/>
      <c r="X609" s="39"/>
      <c r="Y609" s="39"/>
      <c r="Z609" s="39"/>
      <c r="AA609" s="39"/>
      <c r="AB609" s="39"/>
      <c r="AC609" s="39"/>
      <c r="AD609" s="39"/>
      <c r="AE609" s="39"/>
      <c r="AT609" s="18" t="s">
        <v>251</v>
      </c>
      <c r="AU609" s="18" t="s">
        <v>88</v>
      </c>
    </row>
    <row r="610" s="13" customFormat="1">
      <c r="A610" s="13"/>
      <c r="B610" s="249"/>
      <c r="C610" s="250"/>
      <c r="D610" s="242" t="s">
        <v>259</v>
      </c>
      <c r="E610" s="251" t="s">
        <v>1</v>
      </c>
      <c r="F610" s="252" t="s">
        <v>1466</v>
      </c>
      <c r="G610" s="250"/>
      <c r="H610" s="253">
        <v>220.41</v>
      </c>
      <c r="I610" s="254"/>
      <c r="J610" s="250"/>
      <c r="K610" s="250"/>
      <c r="L610" s="255"/>
      <c r="M610" s="256"/>
      <c r="N610" s="257"/>
      <c r="O610" s="257"/>
      <c r="P610" s="257"/>
      <c r="Q610" s="257"/>
      <c r="R610" s="257"/>
      <c r="S610" s="257"/>
      <c r="T610" s="258"/>
      <c r="U610" s="13"/>
      <c r="V610" s="13"/>
      <c r="W610" s="13"/>
      <c r="X610" s="13"/>
      <c r="Y610" s="13"/>
      <c r="Z610" s="13"/>
      <c r="AA610" s="13"/>
      <c r="AB610" s="13"/>
      <c r="AC610" s="13"/>
      <c r="AD610" s="13"/>
      <c r="AE610" s="13"/>
      <c r="AT610" s="259" t="s">
        <v>259</v>
      </c>
      <c r="AU610" s="259" t="s">
        <v>88</v>
      </c>
      <c r="AV610" s="13" t="s">
        <v>88</v>
      </c>
      <c r="AW610" s="13" t="s">
        <v>36</v>
      </c>
      <c r="AX610" s="13" t="s">
        <v>80</v>
      </c>
      <c r="AY610" s="259" t="s">
        <v>241</v>
      </c>
    </row>
    <row r="611" s="14" customFormat="1">
      <c r="A611" s="14"/>
      <c r="B611" s="260"/>
      <c r="C611" s="261"/>
      <c r="D611" s="242" t="s">
        <v>259</v>
      </c>
      <c r="E611" s="262" t="s">
        <v>452</v>
      </c>
      <c r="F611" s="263" t="s">
        <v>261</v>
      </c>
      <c r="G611" s="261"/>
      <c r="H611" s="264">
        <v>220.41</v>
      </c>
      <c r="I611" s="265"/>
      <c r="J611" s="261"/>
      <c r="K611" s="261"/>
      <c r="L611" s="266"/>
      <c r="M611" s="267"/>
      <c r="N611" s="268"/>
      <c r="O611" s="268"/>
      <c r="P611" s="268"/>
      <c r="Q611" s="268"/>
      <c r="R611" s="268"/>
      <c r="S611" s="268"/>
      <c r="T611" s="269"/>
      <c r="U611" s="14"/>
      <c r="V611" s="14"/>
      <c r="W611" s="14"/>
      <c r="X611" s="14"/>
      <c r="Y611" s="14"/>
      <c r="Z611" s="14"/>
      <c r="AA611" s="14"/>
      <c r="AB611" s="14"/>
      <c r="AC611" s="14"/>
      <c r="AD611" s="14"/>
      <c r="AE611" s="14"/>
      <c r="AT611" s="270" t="s">
        <v>259</v>
      </c>
      <c r="AU611" s="270" t="s">
        <v>88</v>
      </c>
      <c r="AV611" s="14" t="s">
        <v>175</v>
      </c>
      <c r="AW611" s="14" t="s">
        <v>36</v>
      </c>
      <c r="AX611" s="14" t="s">
        <v>14</v>
      </c>
      <c r="AY611" s="270" t="s">
        <v>241</v>
      </c>
    </row>
    <row r="612" s="2" customFormat="1" ht="24.15" customHeight="1">
      <c r="A612" s="39"/>
      <c r="B612" s="40"/>
      <c r="C612" s="229" t="s">
        <v>911</v>
      </c>
      <c r="D612" s="229" t="s">
        <v>243</v>
      </c>
      <c r="E612" s="230" t="s">
        <v>857</v>
      </c>
      <c r="F612" s="231" t="s">
        <v>858</v>
      </c>
      <c r="G612" s="232" t="s">
        <v>255</v>
      </c>
      <c r="H612" s="233">
        <v>8.7690000000000001</v>
      </c>
      <c r="I612" s="234"/>
      <c r="J612" s="235">
        <f>ROUND(I612*H612,2)</f>
        <v>0</v>
      </c>
      <c r="K612" s="231" t="s">
        <v>247</v>
      </c>
      <c r="L612" s="45"/>
      <c r="M612" s="236" t="s">
        <v>1</v>
      </c>
      <c r="N612" s="237" t="s">
        <v>45</v>
      </c>
      <c r="O612" s="92"/>
      <c r="P612" s="238">
        <f>O612*H612</f>
        <v>0</v>
      </c>
      <c r="Q612" s="238">
        <v>2.0032199999999998</v>
      </c>
      <c r="R612" s="238">
        <f>Q612*H612</f>
        <v>17.566236179999997</v>
      </c>
      <c r="S612" s="238">
        <v>0</v>
      </c>
      <c r="T612" s="239">
        <f>S612*H612</f>
        <v>0</v>
      </c>
      <c r="U612" s="39"/>
      <c r="V612" s="39"/>
      <c r="W612" s="39"/>
      <c r="X612" s="39"/>
      <c r="Y612" s="39"/>
      <c r="Z612" s="39"/>
      <c r="AA612" s="39"/>
      <c r="AB612" s="39"/>
      <c r="AC612" s="39"/>
      <c r="AD612" s="39"/>
      <c r="AE612" s="39"/>
      <c r="AR612" s="240" t="s">
        <v>175</v>
      </c>
      <c r="AT612" s="240" t="s">
        <v>243</v>
      </c>
      <c r="AU612" s="240" t="s">
        <v>88</v>
      </c>
      <c r="AY612" s="18" t="s">
        <v>241</v>
      </c>
      <c r="BE612" s="241">
        <f>IF(N612="základní",J612,0)</f>
        <v>0</v>
      </c>
      <c r="BF612" s="241">
        <f>IF(N612="snížená",J612,0)</f>
        <v>0</v>
      </c>
      <c r="BG612" s="241">
        <f>IF(N612="zákl. přenesená",J612,0)</f>
        <v>0</v>
      </c>
      <c r="BH612" s="241">
        <f>IF(N612="sníž. přenesená",J612,0)</f>
        <v>0</v>
      </c>
      <c r="BI612" s="241">
        <f>IF(N612="nulová",J612,0)</f>
        <v>0</v>
      </c>
      <c r="BJ612" s="18" t="s">
        <v>14</v>
      </c>
      <c r="BK612" s="241">
        <f>ROUND(I612*H612,2)</f>
        <v>0</v>
      </c>
      <c r="BL612" s="18" t="s">
        <v>175</v>
      </c>
      <c r="BM612" s="240" t="s">
        <v>1467</v>
      </c>
    </row>
    <row r="613" s="2" customFormat="1">
      <c r="A613" s="39"/>
      <c r="B613" s="40"/>
      <c r="C613" s="41"/>
      <c r="D613" s="242" t="s">
        <v>249</v>
      </c>
      <c r="E613" s="41"/>
      <c r="F613" s="243" t="s">
        <v>860</v>
      </c>
      <c r="G613" s="41"/>
      <c r="H613" s="41"/>
      <c r="I613" s="244"/>
      <c r="J613" s="41"/>
      <c r="K613" s="41"/>
      <c r="L613" s="45"/>
      <c r="M613" s="245"/>
      <c r="N613" s="246"/>
      <c r="O613" s="92"/>
      <c r="P613" s="92"/>
      <c r="Q613" s="92"/>
      <c r="R613" s="92"/>
      <c r="S613" s="92"/>
      <c r="T613" s="93"/>
      <c r="U613" s="39"/>
      <c r="V613" s="39"/>
      <c r="W613" s="39"/>
      <c r="X613" s="39"/>
      <c r="Y613" s="39"/>
      <c r="Z613" s="39"/>
      <c r="AA613" s="39"/>
      <c r="AB613" s="39"/>
      <c r="AC613" s="39"/>
      <c r="AD613" s="39"/>
      <c r="AE613" s="39"/>
      <c r="AT613" s="18" t="s">
        <v>249</v>
      </c>
      <c r="AU613" s="18" t="s">
        <v>88</v>
      </c>
    </row>
    <row r="614" s="2" customFormat="1">
      <c r="A614" s="39"/>
      <c r="B614" s="40"/>
      <c r="C614" s="41"/>
      <c r="D614" s="247" t="s">
        <v>251</v>
      </c>
      <c r="E614" s="41"/>
      <c r="F614" s="248" t="s">
        <v>861</v>
      </c>
      <c r="G614" s="41"/>
      <c r="H614" s="41"/>
      <c r="I614" s="244"/>
      <c r="J614" s="41"/>
      <c r="K614" s="41"/>
      <c r="L614" s="45"/>
      <c r="M614" s="245"/>
      <c r="N614" s="246"/>
      <c r="O614" s="92"/>
      <c r="P614" s="92"/>
      <c r="Q614" s="92"/>
      <c r="R614" s="92"/>
      <c r="S614" s="92"/>
      <c r="T614" s="93"/>
      <c r="U614" s="39"/>
      <c r="V614" s="39"/>
      <c r="W614" s="39"/>
      <c r="X614" s="39"/>
      <c r="Y614" s="39"/>
      <c r="Z614" s="39"/>
      <c r="AA614" s="39"/>
      <c r="AB614" s="39"/>
      <c r="AC614" s="39"/>
      <c r="AD614" s="39"/>
      <c r="AE614" s="39"/>
      <c r="AT614" s="18" t="s">
        <v>251</v>
      </c>
      <c r="AU614" s="18" t="s">
        <v>88</v>
      </c>
    </row>
    <row r="615" s="15" customFormat="1">
      <c r="A615" s="15"/>
      <c r="B615" s="271"/>
      <c r="C615" s="272"/>
      <c r="D615" s="242" t="s">
        <v>259</v>
      </c>
      <c r="E615" s="273" t="s">
        <v>1</v>
      </c>
      <c r="F615" s="274" t="s">
        <v>1308</v>
      </c>
      <c r="G615" s="272"/>
      <c r="H615" s="273" t="s">
        <v>1</v>
      </c>
      <c r="I615" s="275"/>
      <c r="J615" s="272"/>
      <c r="K615" s="272"/>
      <c r="L615" s="276"/>
      <c r="M615" s="277"/>
      <c r="N615" s="278"/>
      <c r="O615" s="278"/>
      <c r="P615" s="278"/>
      <c r="Q615" s="278"/>
      <c r="R615" s="278"/>
      <c r="S615" s="278"/>
      <c r="T615" s="279"/>
      <c r="U615" s="15"/>
      <c r="V615" s="15"/>
      <c r="W615" s="15"/>
      <c r="X615" s="15"/>
      <c r="Y615" s="15"/>
      <c r="Z615" s="15"/>
      <c r="AA615" s="15"/>
      <c r="AB615" s="15"/>
      <c r="AC615" s="15"/>
      <c r="AD615" s="15"/>
      <c r="AE615" s="15"/>
      <c r="AT615" s="280" t="s">
        <v>259</v>
      </c>
      <c r="AU615" s="280" t="s">
        <v>88</v>
      </c>
      <c r="AV615" s="15" t="s">
        <v>14</v>
      </c>
      <c r="AW615" s="15" t="s">
        <v>36</v>
      </c>
      <c r="AX615" s="15" t="s">
        <v>80</v>
      </c>
      <c r="AY615" s="280" t="s">
        <v>241</v>
      </c>
    </row>
    <row r="616" s="13" customFormat="1">
      <c r="A616" s="13"/>
      <c r="B616" s="249"/>
      <c r="C616" s="250"/>
      <c r="D616" s="242" t="s">
        <v>259</v>
      </c>
      <c r="E616" s="251" t="s">
        <v>1</v>
      </c>
      <c r="F616" s="252" t="s">
        <v>1468</v>
      </c>
      <c r="G616" s="250"/>
      <c r="H616" s="253">
        <v>4.6879999999999997</v>
      </c>
      <c r="I616" s="254"/>
      <c r="J616" s="250"/>
      <c r="K616" s="250"/>
      <c r="L616" s="255"/>
      <c r="M616" s="256"/>
      <c r="N616" s="257"/>
      <c r="O616" s="257"/>
      <c r="P616" s="257"/>
      <c r="Q616" s="257"/>
      <c r="R616" s="257"/>
      <c r="S616" s="257"/>
      <c r="T616" s="258"/>
      <c r="U616" s="13"/>
      <c r="V616" s="13"/>
      <c r="W616" s="13"/>
      <c r="X616" s="13"/>
      <c r="Y616" s="13"/>
      <c r="Z616" s="13"/>
      <c r="AA616" s="13"/>
      <c r="AB616" s="13"/>
      <c r="AC616" s="13"/>
      <c r="AD616" s="13"/>
      <c r="AE616" s="13"/>
      <c r="AT616" s="259" t="s">
        <v>259</v>
      </c>
      <c r="AU616" s="259" t="s">
        <v>88</v>
      </c>
      <c r="AV616" s="13" t="s">
        <v>88</v>
      </c>
      <c r="AW616" s="13" t="s">
        <v>36</v>
      </c>
      <c r="AX616" s="13" t="s">
        <v>80</v>
      </c>
      <c r="AY616" s="259" t="s">
        <v>241</v>
      </c>
    </row>
    <row r="617" s="15" customFormat="1">
      <c r="A617" s="15"/>
      <c r="B617" s="271"/>
      <c r="C617" s="272"/>
      <c r="D617" s="242" t="s">
        <v>259</v>
      </c>
      <c r="E617" s="273" t="s">
        <v>1</v>
      </c>
      <c r="F617" s="274" t="s">
        <v>1310</v>
      </c>
      <c r="G617" s="272"/>
      <c r="H617" s="273" t="s">
        <v>1</v>
      </c>
      <c r="I617" s="275"/>
      <c r="J617" s="272"/>
      <c r="K617" s="272"/>
      <c r="L617" s="276"/>
      <c r="M617" s="277"/>
      <c r="N617" s="278"/>
      <c r="O617" s="278"/>
      <c r="P617" s="278"/>
      <c r="Q617" s="278"/>
      <c r="R617" s="278"/>
      <c r="S617" s="278"/>
      <c r="T617" s="279"/>
      <c r="U617" s="15"/>
      <c r="V617" s="15"/>
      <c r="W617" s="15"/>
      <c r="X617" s="15"/>
      <c r="Y617" s="15"/>
      <c r="Z617" s="15"/>
      <c r="AA617" s="15"/>
      <c r="AB617" s="15"/>
      <c r="AC617" s="15"/>
      <c r="AD617" s="15"/>
      <c r="AE617" s="15"/>
      <c r="AT617" s="280" t="s">
        <v>259</v>
      </c>
      <c r="AU617" s="280" t="s">
        <v>88</v>
      </c>
      <c r="AV617" s="15" t="s">
        <v>14</v>
      </c>
      <c r="AW617" s="15" t="s">
        <v>36</v>
      </c>
      <c r="AX617" s="15" t="s">
        <v>80</v>
      </c>
      <c r="AY617" s="280" t="s">
        <v>241</v>
      </c>
    </row>
    <row r="618" s="13" customFormat="1">
      <c r="A618" s="13"/>
      <c r="B618" s="249"/>
      <c r="C618" s="250"/>
      <c r="D618" s="242" t="s">
        <v>259</v>
      </c>
      <c r="E618" s="251" t="s">
        <v>1</v>
      </c>
      <c r="F618" s="252" t="s">
        <v>1469</v>
      </c>
      <c r="G618" s="250"/>
      <c r="H618" s="253">
        <v>4.0810000000000004</v>
      </c>
      <c r="I618" s="254"/>
      <c r="J618" s="250"/>
      <c r="K618" s="250"/>
      <c r="L618" s="255"/>
      <c r="M618" s="256"/>
      <c r="N618" s="257"/>
      <c r="O618" s="257"/>
      <c r="P618" s="257"/>
      <c r="Q618" s="257"/>
      <c r="R618" s="257"/>
      <c r="S618" s="257"/>
      <c r="T618" s="258"/>
      <c r="U618" s="13"/>
      <c r="V618" s="13"/>
      <c r="W618" s="13"/>
      <c r="X618" s="13"/>
      <c r="Y618" s="13"/>
      <c r="Z618" s="13"/>
      <c r="AA618" s="13"/>
      <c r="AB618" s="13"/>
      <c r="AC618" s="13"/>
      <c r="AD618" s="13"/>
      <c r="AE618" s="13"/>
      <c r="AT618" s="259" t="s">
        <v>259</v>
      </c>
      <c r="AU618" s="259" t="s">
        <v>88</v>
      </c>
      <c r="AV618" s="13" t="s">
        <v>88</v>
      </c>
      <c r="AW618" s="13" t="s">
        <v>36</v>
      </c>
      <c r="AX618" s="13" t="s">
        <v>80</v>
      </c>
      <c r="AY618" s="259" t="s">
        <v>241</v>
      </c>
    </row>
    <row r="619" s="14" customFormat="1">
      <c r="A619" s="14"/>
      <c r="B619" s="260"/>
      <c r="C619" s="261"/>
      <c r="D619" s="242" t="s">
        <v>259</v>
      </c>
      <c r="E619" s="262" t="s">
        <v>1</v>
      </c>
      <c r="F619" s="263" t="s">
        <v>261</v>
      </c>
      <c r="G619" s="261"/>
      <c r="H619" s="264">
        <v>8.7690000000000001</v>
      </c>
      <c r="I619" s="265"/>
      <c r="J619" s="261"/>
      <c r="K619" s="261"/>
      <c r="L619" s="266"/>
      <c r="M619" s="267"/>
      <c r="N619" s="268"/>
      <c r="O619" s="268"/>
      <c r="P619" s="268"/>
      <c r="Q619" s="268"/>
      <c r="R619" s="268"/>
      <c r="S619" s="268"/>
      <c r="T619" s="269"/>
      <c r="U619" s="14"/>
      <c r="V619" s="14"/>
      <c r="W619" s="14"/>
      <c r="X619" s="14"/>
      <c r="Y619" s="14"/>
      <c r="Z619" s="14"/>
      <c r="AA619" s="14"/>
      <c r="AB619" s="14"/>
      <c r="AC619" s="14"/>
      <c r="AD619" s="14"/>
      <c r="AE619" s="14"/>
      <c r="AT619" s="270" t="s">
        <v>259</v>
      </c>
      <c r="AU619" s="270" t="s">
        <v>88</v>
      </c>
      <c r="AV619" s="14" t="s">
        <v>175</v>
      </c>
      <c r="AW619" s="14" t="s">
        <v>36</v>
      </c>
      <c r="AX619" s="14" t="s">
        <v>14</v>
      </c>
      <c r="AY619" s="270" t="s">
        <v>241</v>
      </c>
    </row>
    <row r="620" s="12" customFormat="1" ht="22.8" customHeight="1">
      <c r="A620" s="12"/>
      <c r="B620" s="213"/>
      <c r="C620" s="214"/>
      <c r="D620" s="215" t="s">
        <v>79</v>
      </c>
      <c r="E620" s="227" t="s">
        <v>274</v>
      </c>
      <c r="F620" s="227" t="s">
        <v>865</v>
      </c>
      <c r="G620" s="214"/>
      <c r="H620" s="214"/>
      <c r="I620" s="217"/>
      <c r="J620" s="228">
        <f>BK620</f>
        <v>0</v>
      </c>
      <c r="K620" s="214"/>
      <c r="L620" s="219"/>
      <c r="M620" s="220"/>
      <c r="N620" s="221"/>
      <c r="O620" s="221"/>
      <c r="P620" s="222">
        <f>SUM(P621:P711)</f>
        <v>0</v>
      </c>
      <c r="Q620" s="221"/>
      <c r="R620" s="222">
        <f>SUM(R621:R711)</f>
        <v>0</v>
      </c>
      <c r="S620" s="221"/>
      <c r="T620" s="223">
        <f>SUM(T621:T711)</f>
        <v>0</v>
      </c>
      <c r="U620" s="12"/>
      <c r="V620" s="12"/>
      <c r="W620" s="12"/>
      <c r="X620" s="12"/>
      <c r="Y620" s="12"/>
      <c r="Z620" s="12"/>
      <c r="AA620" s="12"/>
      <c r="AB620" s="12"/>
      <c r="AC620" s="12"/>
      <c r="AD620" s="12"/>
      <c r="AE620" s="12"/>
      <c r="AR620" s="224" t="s">
        <v>14</v>
      </c>
      <c r="AT620" s="225" t="s">
        <v>79</v>
      </c>
      <c r="AU620" s="225" t="s">
        <v>14</v>
      </c>
      <c r="AY620" s="224" t="s">
        <v>241</v>
      </c>
      <c r="BK620" s="226">
        <f>SUM(BK621:BK711)</f>
        <v>0</v>
      </c>
    </row>
    <row r="621" s="2" customFormat="1" ht="16.5" customHeight="1">
      <c r="A621" s="39"/>
      <c r="B621" s="40"/>
      <c r="C621" s="229" t="s">
        <v>915</v>
      </c>
      <c r="D621" s="229" t="s">
        <v>243</v>
      </c>
      <c r="E621" s="230" t="s">
        <v>867</v>
      </c>
      <c r="F621" s="231" t="s">
        <v>868</v>
      </c>
      <c r="G621" s="232" t="s">
        <v>246</v>
      </c>
      <c r="H621" s="233">
        <v>974.24300000000005</v>
      </c>
      <c r="I621" s="234"/>
      <c r="J621" s="235">
        <f>ROUND(I621*H621,2)</f>
        <v>0</v>
      </c>
      <c r="K621" s="231" t="s">
        <v>247</v>
      </c>
      <c r="L621" s="45"/>
      <c r="M621" s="236" t="s">
        <v>1</v>
      </c>
      <c r="N621" s="237" t="s">
        <v>45</v>
      </c>
      <c r="O621" s="92"/>
      <c r="P621" s="238">
        <f>O621*H621</f>
        <v>0</v>
      </c>
      <c r="Q621" s="238">
        <v>0</v>
      </c>
      <c r="R621" s="238">
        <f>Q621*H621</f>
        <v>0</v>
      </c>
      <c r="S621" s="238">
        <v>0</v>
      </c>
      <c r="T621" s="239">
        <f>S621*H621</f>
        <v>0</v>
      </c>
      <c r="U621" s="39"/>
      <c r="V621" s="39"/>
      <c r="W621" s="39"/>
      <c r="X621" s="39"/>
      <c r="Y621" s="39"/>
      <c r="Z621" s="39"/>
      <c r="AA621" s="39"/>
      <c r="AB621" s="39"/>
      <c r="AC621" s="39"/>
      <c r="AD621" s="39"/>
      <c r="AE621" s="39"/>
      <c r="AR621" s="240" t="s">
        <v>175</v>
      </c>
      <c r="AT621" s="240" t="s">
        <v>243</v>
      </c>
      <c r="AU621" s="240" t="s">
        <v>88</v>
      </c>
      <c r="AY621" s="18" t="s">
        <v>241</v>
      </c>
      <c r="BE621" s="241">
        <f>IF(N621="základní",J621,0)</f>
        <v>0</v>
      </c>
      <c r="BF621" s="241">
        <f>IF(N621="snížená",J621,0)</f>
        <v>0</v>
      </c>
      <c r="BG621" s="241">
        <f>IF(N621="zákl. přenesená",J621,0)</f>
        <v>0</v>
      </c>
      <c r="BH621" s="241">
        <f>IF(N621="sníž. přenesená",J621,0)</f>
        <v>0</v>
      </c>
      <c r="BI621" s="241">
        <f>IF(N621="nulová",J621,0)</f>
        <v>0</v>
      </c>
      <c r="BJ621" s="18" t="s">
        <v>14</v>
      </c>
      <c r="BK621" s="241">
        <f>ROUND(I621*H621,2)</f>
        <v>0</v>
      </c>
      <c r="BL621" s="18" t="s">
        <v>175</v>
      </c>
      <c r="BM621" s="240" t="s">
        <v>1470</v>
      </c>
    </row>
    <row r="622" s="2" customFormat="1">
      <c r="A622" s="39"/>
      <c r="B622" s="40"/>
      <c r="C622" s="41"/>
      <c r="D622" s="242" t="s">
        <v>249</v>
      </c>
      <c r="E622" s="41"/>
      <c r="F622" s="243" t="s">
        <v>870</v>
      </c>
      <c r="G622" s="41"/>
      <c r="H622" s="41"/>
      <c r="I622" s="244"/>
      <c r="J622" s="41"/>
      <c r="K622" s="41"/>
      <c r="L622" s="45"/>
      <c r="M622" s="245"/>
      <c r="N622" s="246"/>
      <c r="O622" s="92"/>
      <c r="P622" s="92"/>
      <c r="Q622" s="92"/>
      <c r="R622" s="92"/>
      <c r="S622" s="92"/>
      <c r="T622" s="93"/>
      <c r="U622" s="39"/>
      <c r="V622" s="39"/>
      <c r="W622" s="39"/>
      <c r="X622" s="39"/>
      <c r="Y622" s="39"/>
      <c r="Z622" s="39"/>
      <c r="AA622" s="39"/>
      <c r="AB622" s="39"/>
      <c r="AC622" s="39"/>
      <c r="AD622" s="39"/>
      <c r="AE622" s="39"/>
      <c r="AT622" s="18" t="s">
        <v>249</v>
      </c>
      <c r="AU622" s="18" t="s">
        <v>88</v>
      </c>
    </row>
    <row r="623" s="2" customFormat="1">
      <c r="A623" s="39"/>
      <c r="B623" s="40"/>
      <c r="C623" s="41"/>
      <c r="D623" s="247" t="s">
        <v>251</v>
      </c>
      <c r="E623" s="41"/>
      <c r="F623" s="248" t="s">
        <v>871</v>
      </c>
      <c r="G623" s="41"/>
      <c r="H623" s="41"/>
      <c r="I623" s="244"/>
      <c r="J623" s="41"/>
      <c r="K623" s="41"/>
      <c r="L623" s="45"/>
      <c r="M623" s="245"/>
      <c r="N623" s="246"/>
      <c r="O623" s="92"/>
      <c r="P623" s="92"/>
      <c r="Q623" s="92"/>
      <c r="R623" s="92"/>
      <c r="S623" s="92"/>
      <c r="T623" s="93"/>
      <c r="U623" s="39"/>
      <c r="V623" s="39"/>
      <c r="W623" s="39"/>
      <c r="X623" s="39"/>
      <c r="Y623" s="39"/>
      <c r="Z623" s="39"/>
      <c r="AA623" s="39"/>
      <c r="AB623" s="39"/>
      <c r="AC623" s="39"/>
      <c r="AD623" s="39"/>
      <c r="AE623" s="39"/>
      <c r="AT623" s="18" t="s">
        <v>251</v>
      </c>
      <c r="AU623" s="18" t="s">
        <v>88</v>
      </c>
    </row>
    <row r="624" s="13" customFormat="1">
      <c r="A624" s="13"/>
      <c r="B624" s="249"/>
      <c r="C624" s="250"/>
      <c r="D624" s="242" t="s">
        <v>259</v>
      </c>
      <c r="E624" s="251" t="s">
        <v>1</v>
      </c>
      <c r="F624" s="252" t="s">
        <v>833</v>
      </c>
      <c r="G624" s="250"/>
      <c r="H624" s="253">
        <v>950.09299999999996</v>
      </c>
      <c r="I624" s="254"/>
      <c r="J624" s="250"/>
      <c r="K624" s="250"/>
      <c r="L624" s="255"/>
      <c r="M624" s="256"/>
      <c r="N624" s="257"/>
      <c r="O624" s="257"/>
      <c r="P624" s="257"/>
      <c r="Q624" s="257"/>
      <c r="R624" s="257"/>
      <c r="S624" s="257"/>
      <c r="T624" s="258"/>
      <c r="U624" s="13"/>
      <c r="V624" s="13"/>
      <c r="W624" s="13"/>
      <c r="X624" s="13"/>
      <c r="Y624" s="13"/>
      <c r="Z624" s="13"/>
      <c r="AA624" s="13"/>
      <c r="AB624" s="13"/>
      <c r="AC624" s="13"/>
      <c r="AD624" s="13"/>
      <c r="AE624" s="13"/>
      <c r="AT624" s="259" t="s">
        <v>259</v>
      </c>
      <c r="AU624" s="259" t="s">
        <v>88</v>
      </c>
      <c r="AV624" s="13" t="s">
        <v>88</v>
      </c>
      <c r="AW624" s="13" t="s">
        <v>36</v>
      </c>
      <c r="AX624" s="13" t="s">
        <v>80</v>
      </c>
      <c r="AY624" s="259" t="s">
        <v>241</v>
      </c>
    </row>
    <row r="625" s="15" customFormat="1">
      <c r="A625" s="15"/>
      <c r="B625" s="271"/>
      <c r="C625" s="272"/>
      <c r="D625" s="242" t="s">
        <v>259</v>
      </c>
      <c r="E625" s="273" t="s">
        <v>1</v>
      </c>
      <c r="F625" s="274" t="s">
        <v>872</v>
      </c>
      <c r="G625" s="272"/>
      <c r="H625" s="273" t="s">
        <v>1</v>
      </c>
      <c r="I625" s="275"/>
      <c r="J625" s="272"/>
      <c r="K625" s="272"/>
      <c r="L625" s="276"/>
      <c r="M625" s="277"/>
      <c r="N625" s="278"/>
      <c r="O625" s="278"/>
      <c r="P625" s="278"/>
      <c r="Q625" s="278"/>
      <c r="R625" s="278"/>
      <c r="S625" s="278"/>
      <c r="T625" s="279"/>
      <c r="U625" s="15"/>
      <c r="V625" s="15"/>
      <c r="W625" s="15"/>
      <c r="X625" s="15"/>
      <c r="Y625" s="15"/>
      <c r="Z625" s="15"/>
      <c r="AA625" s="15"/>
      <c r="AB625" s="15"/>
      <c r="AC625" s="15"/>
      <c r="AD625" s="15"/>
      <c r="AE625" s="15"/>
      <c r="AT625" s="280" t="s">
        <v>259</v>
      </c>
      <c r="AU625" s="280" t="s">
        <v>88</v>
      </c>
      <c r="AV625" s="15" t="s">
        <v>14</v>
      </c>
      <c r="AW625" s="15" t="s">
        <v>36</v>
      </c>
      <c r="AX625" s="15" t="s">
        <v>80</v>
      </c>
      <c r="AY625" s="280" t="s">
        <v>241</v>
      </c>
    </row>
    <row r="626" s="15" customFormat="1">
      <c r="A626" s="15"/>
      <c r="B626" s="271"/>
      <c r="C626" s="272"/>
      <c r="D626" s="242" t="s">
        <v>259</v>
      </c>
      <c r="E626" s="273" t="s">
        <v>1</v>
      </c>
      <c r="F626" s="274" t="s">
        <v>1348</v>
      </c>
      <c r="G626" s="272"/>
      <c r="H626" s="273" t="s">
        <v>1</v>
      </c>
      <c r="I626" s="275"/>
      <c r="J626" s="272"/>
      <c r="K626" s="272"/>
      <c r="L626" s="276"/>
      <c r="M626" s="277"/>
      <c r="N626" s="278"/>
      <c r="O626" s="278"/>
      <c r="P626" s="278"/>
      <c r="Q626" s="278"/>
      <c r="R626" s="278"/>
      <c r="S626" s="278"/>
      <c r="T626" s="279"/>
      <c r="U626" s="15"/>
      <c r="V626" s="15"/>
      <c r="W626" s="15"/>
      <c r="X626" s="15"/>
      <c r="Y626" s="15"/>
      <c r="Z626" s="15"/>
      <c r="AA626" s="15"/>
      <c r="AB626" s="15"/>
      <c r="AC626" s="15"/>
      <c r="AD626" s="15"/>
      <c r="AE626" s="15"/>
      <c r="AT626" s="280" t="s">
        <v>259</v>
      </c>
      <c r="AU626" s="280" t="s">
        <v>88</v>
      </c>
      <c r="AV626" s="15" t="s">
        <v>14</v>
      </c>
      <c r="AW626" s="15" t="s">
        <v>36</v>
      </c>
      <c r="AX626" s="15" t="s">
        <v>80</v>
      </c>
      <c r="AY626" s="280" t="s">
        <v>241</v>
      </c>
    </row>
    <row r="627" s="13" customFormat="1">
      <c r="A627" s="13"/>
      <c r="B627" s="249"/>
      <c r="C627" s="250"/>
      <c r="D627" s="242" t="s">
        <v>259</v>
      </c>
      <c r="E627" s="251" t="s">
        <v>1</v>
      </c>
      <c r="F627" s="252" t="s">
        <v>1471</v>
      </c>
      <c r="G627" s="250"/>
      <c r="H627" s="253">
        <v>24.149999999999999</v>
      </c>
      <c r="I627" s="254"/>
      <c r="J627" s="250"/>
      <c r="K627" s="250"/>
      <c r="L627" s="255"/>
      <c r="M627" s="256"/>
      <c r="N627" s="257"/>
      <c r="O627" s="257"/>
      <c r="P627" s="257"/>
      <c r="Q627" s="257"/>
      <c r="R627" s="257"/>
      <c r="S627" s="257"/>
      <c r="T627" s="258"/>
      <c r="U627" s="13"/>
      <c r="V627" s="13"/>
      <c r="W627" s="13"/>
      <c r="X627" s="13"/>
      <c r="Y627" s="13"/>
      <c r="Z627" s="13"/>
      <c r="AA627" s="13"/>
      <c r="AB627" s="13"/>
      <c r="AC627" s="13"/>
      <c r="AD627" s="13"/>
      <c r="AE627" s="13"/>
      <c r="AT627" s="259" t="s">
        <v>259</v>
      </c>
      <c r="AU627" s="259" t="s">
        <v>88</v>
      </c>
      <c r="AV627" s="13" t="s">
        <v>88</v>
      </c>
      <c r="AW627" s="13" t="s">
        <v>36</v>
      </c>
      <c r="AX627" s="13" t="s">
        <v>80</v>
      </c>
      <c r="AY627" s="259" t="s">
        <v>241</v>
      </c>
    </row>
    <row r="628" s="15" customFormat="1">
      <c r="A628" s="15"/>
      <c r="B628" s="271"/>
      <c r="C628" s="272"/>
      <c r="D628" s="242" t="s">
        <v>259</v>
      </c>
      <c r="E628" s="273" t="s">
        <v>1</v>
      </c>
      <c r="F628" s="274" t="s">
        <v>1432</v>
      </c>
      <c r="G628" s="272"/>
      <c r="H628" s="273" t="s">
        <v>1</v>
      </c>
      <c r="I628" s="275"/>
      <c r="J628" s="272"/>
      <c r="K628" s="272"/>
      <c r="L628" s="276"/>
      <c r="M628" s="277"/>
      <c r="N628" s="278"/>
      <c r="O628" s="278"/>
      <c r="P628" s="278"/>
      <c r="Q628" s="278"/>
      <c r="R628" s="278"/>
      <c r="S628" s="278"/>
      <c r="T628" s="279"/>
      <c r="U628" s="15"/>
      <c r="V628" s="15"/>
      <c r="W628" s="15"/>
      <c r="X628" s="15"/>
      <c r="Y628" s="15"/>
      <c r="Z628" s="15"/>
      <c r="AA628" s="15"/>
      <c r="AB628" s="15"/>
      <c r="AC628" s="15"/>
      <c r="AD628" s="15"/>
      <c r="AE628" s="15"/>
      <c r="AT628" s="280" t="s">
        <v>259</v>
      </c>
      <c r="AU628" s="280" t="s">
        <v>88</v>
      </c>
      <c r="AV628" s="15" t="s">
        <v>14</v>
      </c>
      <c r="AW628" s="15" t="s">
        <v>36</v>
      </c>
      <c r="AX628" s="15" t="s">
        <v>80</v>
      </c>
      <c r="AY628" s="280" t="s">
        <v>241</v>
      </c>
    </row>
    <row r="629" s="13" customFormat="1">
      <c r="A629" s="13"/>
      <c r="B629" s="249"/>
      <c r="C629" s="250"/>
      <c r="D629" s="242" t="s">
        <v>259</v>
      </c>
      <c r="E629" s="251" t="s">
        <v>1</v>
      </c>
      <c r="F629" s="252" t="s">
        <v>1450</v>
      </c>
      <c r="G629" s="250"/>
      <c r="H629" s="253">
        <v>0</v>
      </c>
      <c r="I629" s="254"/>
      <c r="J629" s="250"/>
      <c r="K629" s="250"/>
      <c r="L629" s="255"/>
      <c r="M629" s="256"/>
      <c r="N629" s="257"/>
      <c r="O629" s="257"/>
      <c r="P629" s="257"/>
      <c r="Q629" s="257"/>
      <c r="R629" s="257"/>
      <c r="S629" s="257"/>
      <c r="T629" s="258"/>
      <c r="U629" s="13"/>
      <c r="V629" s="13"/>
      <c r="W629" s="13"/>
      <c r="X629" s="13"/>
      <c r="Y629" s="13"/>
      <c r="Z629" s="13"/>
      <c r="AA629" s="13"/>
      <c r="AB629" s="13"/>
      <c r="AC629" s="13"/>
      <c r="AD629" s="13"/>
      <c r="AE629" s="13"/>
      <c r="AT629" s="259" t="s">
        <v>259</v>
      </c>
      <c r="AU629" s="259" t="s">
        <v>88</v>
      </c>
      <c r="AV629" s="13" t="s">
        <v>88</v>
      </c>
      <c r="AW629" s="13" t="s">
        <v>36</v>
      </c>
      <c r="AX629" s="13" t="s">
        <v>80</v>
      </c>
      <c r="AY629" s="259" t="s">
        <v>241</v>
      </c>
    </row>
    <row r="630" s="15" customFormat="1">
      <c r="A630" s="15"/>
      <c r="B630" s="271"/>
      <c r="C630" s="272"/>
      <c r="D630" s="242" t="s">
        <v>259</v>
      </c>
      <c r="E630" s="273" t="s">
        <v>1</v>
      </c>
      <c r="F630" s="274" t="s">
        <v>1434</v>
      </c>
      <c r="G630" s="272"/>
      <c r="H630" s="273" t="s">
        <v>1</v>
      </c>
      <c r="I630" s="275"/>
      <c r="J630" s="272"/>
      <c r="K630" s="272"/>
      <c r="L630" s="276"/>
      <c r="M630" s="277"/>
      <c r="N630" s="278"/>
      <c r="O630" s="278"/>
      <c r="P630" s="278"/>
      <c r="Q630" s="278"/>
      <c r="R630" s="278"/>
      <c r="S630" s="278"/>
      <c r="T630" s="279"/>
      <c r="U630" s="15"/>
      <c r="V630" s="15"/>
      <c r="W630" s="15"/>
      <c r="X630" s="15"/>
      <c r="Y630" s="15"/>
      <c r="Z630" s="15"/>
      <c r="AA630" s="15"/>
      <c r="AB630" s="15"/>
      <c r="AC630" s="15"/>
      <c r="AD630" s="15"/>
      <c r="AE630" s="15"/>
      <c r="AT630" s="280" t="s">
        <v>259</v>
      </c>
      <c r="AU630" s="280" t="s">
        <v>88</v>
      </c>
      <c r="AV630" s="15" t="s">
        <v>14</v>
      </c>
      <c r="AW630" s="15" t="s">
        <v>36</v>
      </c>
      <c r="AX630" s="15" t="s">
        <v>80</v>
      </c>
      <c r="AY630" s="280" t="s">
        <v>241</v>
      </c>
    </row>
    <row r="631" s="13" customFormat="1">
      <c r="A631" s="13"/>
      <c r="B631" s="249"/>
      <c r="C631" s="250"/>
      <c r="D631" s="242" t="s">
        <v>259</v>
      </c>
      <c r="E631" s="251" t="s">
        <v>1</v>
      </c>
      <c r="F631" s="252" t="s">
        <v>1450</v>
      </c>
      <c r="G631" s="250"/>
      <c r="H631" s="253">
        <v>0</v>
      </c>
      <c r="I631" s="254"/>
      <c r="J631" s="250"/>
      <c r="K631" s="250"/>
      <c r="L631" s="255"/>
      <c r="M631" s="256"/>
      <c r="N631" s="257"/>
      <c r="O631" s="257"/>
      <c r="P631" s="257"/>
      <c r="Q631" s="257"/>
      <c r="R631" s="257"/>
      <c r="S631" s="257"/>
      <c r="T631" s="258"/>
      <c r="U631" s="13"/>
      <c r="V631" s="13"/>
      <c r="W631" s="13"/>
      <c r="X631" s="13"/>
      <c r="Y631" s="13"/>
      <c r="Z631" s="13"/>
      <c r="AA631" s="13"/>
      <c r="AB631" s="13"/>
      <c r="AC631" s="13"/>
      <c r="AD631" s="13"/>
      <c r="AE631" s="13"/>
      <c r="AT631" s="259" t="s">
        <v>259</v>
      </c>
      <c r="AU631" s="259" t="s">
        <v>88</v>
      </c>
      <c r="AV631" s="13" t="s">
        <v>88</v>
      </c>
      <c r="AW631" s="13" t="s">
        <v>36</v>
      </c>
      <c r="AX631" s="13" t="s">
        <v>80</v>
      </c>
      <c r="AY631" s="259" t="s">
        <v>241</v>
      </c>
    </row>
    <row r="632" s="15" customFormat="1">
      <c r="A632" s="15"/>
      <c r="B632" s="271"/>
      <c r="C632" s="272"/>
      <c r="D632" s="242" t="s">
        <v>259</v>
      </c>
      <c r="E632" s="273" t="s">
        <v>1</v>
      </c>
      <c r="F632" s="274" t="s">
        <v>1436</v>
      </c>
      <c r="G632" s="272"/>
      <c r="H632" s="273" t="s">
        <v>1</v>
      </c>
      <c r="I632" s="275"/>
      <c r="J632" s="272"/>
      <c r="K632" s="272"/>
      <c r="L632" s="276"/>
      <c r="M632" s="277"/>
      <c r="N632" s="278"/>
      <c r="O632" s="278"/>
      <c r="P632" s="278"/>
      <c r="Q632" s="278"/>
      <c r="R632" s="278"/>
      <c r="S632" s="278"/>
      <c r="T632" s="279"/>
      <c r="U632" s="15"/>
      <c r="V632" s="15"/>
      <c r="W632" s="15"/>
      <c r="X632" s="15"/>
      <c r="Y632" s="15"/>
      <c r="Z632" s="15"/>
      <c r="AA632" s="15"/>
      <c r="AB632" s="15"/>
      <c r="AC632" s="15"/>
      <c r="AD632" s="15"/>
      <c r="AE632" s="15"/>
      <c r="AT632" s="280" t="s">
        <v>259</v>
      </c>
      <c r="AU632" s="280" t="s">
        <v>88</v>
      </c>
      <c r="AV632" s="15" t="s">
        <v>14</v>
      </c>
      <c r="AW632" s="15" t="s">
        <v>36</v>
      </c>
      <c r="AX632" s="15" t="s">
        <v>80</v>
      </c>
      <c r="AY632" s="280" t="s">
        <v>241</v>
      </c>
    </row>
    <row r="633" s="13" customFormat="1">
      <c r="A633" s="13"/>
      <c r="B633" s="249"/>
      <c r="C633" s="250"/>
      <c r="D633" s="242" t="s">
        <v>259</v>
      </c>
      <c r="E633" s="251" t="s">
        <v>1</v>
      </c>
      <c r="F633" s="252" t="s">
        <v>1450</v>
      </c>
      <c r="G633" s="250"/>
      <c r="H633" s="253">
        <v>0</v>
      </c>
      <c r="I633" s="254"/>
      <c r="J633" s="250"/>
      <c r="K633" s="250"/>
      <c r="L633" s="255"/>
      <c r="M633" s="256"/>
      <c r="N633" s="257"/>
      <c r="O633" s="257"/>
      <c r="P633" s="257"/>
      <c r="Q633" s="257"/>
      <c r="R633" s="257"/>
      <c r="S633" s="257"/>
      <c r="T633" s="258"/>
      <c r="U633" s="13"/>
      <c r="V633" s="13"/>
      <c r="W633" s="13"/>
      <c r="X633" s="13"/>
      <c r="Y633" s="13"/>
      <c r="Z633" s="13"/>
      <c r="AA633" s="13"/>
      <c r="AB633" s="13"/>
      <c r="AC633" s="13"/>
      <c r="AD633" s="13"/>
      <c r="AE633" s="13"/>
      <c r="AT633" s="259" t="s">
        <v>259</v>
      </c>
      <c r="AU633" s="259" t="s">
        <v>88</v>
      </c>
      <c r="AV633" s="13" t="s">
        <v>88</v>
      </c>
      <c r="AW633" s="13" t="s">
        <v>36</v>
      </c>
      <c r="AX633" s="13" t="s">
        <v>80</v>
      </c>
      <c r="AY633" s="259" t="s">
        <v>241</v>
      </c>
    </row>
    <row r="634" s="15" customFormat="1">
      <c r="A634" s="15"/>
      <c r="B634" s="271"/>
      <c r="C634" s="272"/>
      <c r="D634" s="242" t="s">
        <v>259</v>
      </c>
      <c r="E634" s="273" t="s">
        <v>1</v>
      </c>
      <c r="F634" s="274" t="s">
        <v>1438</v>
      </c>
      <c r="G634" s="272"/>
      <c r="H634" s="273" t="s">
        <v>1</v>
      </c>
      <c r="I634" s="275"/>
      <c r="J634" s="272"/>
      <c r="K634" s="272"/>
      <c r="L634" s="276"/>
      <c r="M634" s="277"/>
      <c r="N634" s="278"/>
      <c r="O634" s="278"/>
      <c r="P634" s="278"/>
      <c r="Q634" s="278"/>
      <c r="R634" s="278"/>
      <c r="S634" s="278"/>
      <c r="T634" s="279"/>
      <c r="U634" s="15"/>
      <c r="V634" s="15"/>
      <c r="W634" s="15"/>
      <c r="X634" s="15"/>
      <c r="Y634" s="15"/>
      <c r="Z634" s="15"/>
      <c r="AA634" s="15"/>
      <c r="AB634" s="15"/>
      <c r="AC634" s="15"/>
      <c r="AD634" s="15"/>
      <c r="AE634" s="15"/>
      <c r="AT634" s="280" t="s">
        <v>259</v>
      </c>
      <c r="AU634" s="280" t="s">
        <v>88</v>
      </c>
      <c r="AV634" s="15" t="s">
        <v>14</v>
      </c>
      <c r="AW634" s="15" t="s">
        <v>36</v>
      </c>
      <c r="AX634" s="15" t="s">
        <v>80</v>
      </c>
      <c r="AY634" s="280" t="s">
        <v>241</v>
      </c>
    </row>
    <row r="635" s="13" customFormat="1">
      <c r="A635" s="13"/>
      <c r="B635" s="249"/>
      <c r="C635" s="250"/>
      <c r="D635" s="242" t="s">
        <v>259</v>
      </c>
      <c r="E635" s="251" t="s">
        <v>1</v>
      </c>
      <c r="F635" s="252" t="s">
        <v>1450</v>
      </c>
      <c r="G635" s="250"/>
      <c r="H635" s="253">
        <v>0</v>
      </c>
      <c r="I635" s="254"/>
      <c r="J635" s="250"/>
      <c r="K635" s="250"/>
      <c r="L635" s="255"/>
      <c r="M635" s="256"/>
      <c r="N635" s="257"/>
      <c r="O635" s="257"/>
      <c r="P635" s="257"/>
      <c r="Q635" s="257"/>
      <c r="R635" s="257"/>
      <c r="S635" s="257"/>
      <c r="T635" s="258"/>
      <c r="U635" s="13"/>
      <c r="V635" s="13"/>
      <c r="W635" s="13"/>
      <c r="X635" s="13"/>
      <c r="Y635" s="13"/>
      <c r="Z635" s="13"/>
      <c r="AA635" s="13"/>
      <c r="AB635" s="13"/>
      <c r="AC635" s="13"/>
      <c r="AD635" s="13"/>
      <c r="AE635" s="13"/>
      <c r="AT635" s="259" t="s">
        <v>259</v>
      </c>
      <c r="AU635" s="259" t="s">
        <v>88</v>
      </c>
      <c r="AV635" s="13" t="s">
        <v>88</v>
      </c>
      <c r="AW635" s="13" t="s">
        <v>36</v>
      </c>
      <c r="AX635" s="13" t="s">
        <v>80</v>
      </c>
      <c r="AY635" s="259" t="s">
        <v>241</v>
      </c>
    </row>
    <row r="636" s="15" customFormat="1">
      <c r="A636" s="15"/>
      <c r="B636" s="271"/>
      <c r="C636" s="272"/>
      <c r="D636" s="242" t="s">
        <v>259</v>
      </c>
      <c r="E636" s="273" t="s">
        <v>1</v>
      </c>
      <c r="F636" s="274" t="s">
        <v>1440</v>
      </c>
      <c r="G636" s="272"/>
      <c r="H636" s="273" t="s">
        <v>1</v>
      </c>
      <c r="I636" s="275"/>
      <c r="J636" s="272"/>
      <c r="K636" s="272"/>
      <c r="L636" s="276"/>
      <c r="M636" s="277"/>
      <c r="N636" s="278"/>
      <c r="O636" s="278"/>
      <c r="P636" s="278"/>
      <c r="Q636" s="278"/>
      <c r="R636" s="278"/>
      <c r="S636" s="278"/>
      <c r="T636" s="279"/>
      <c r="U636" s="15"/>
      <c r="V636" s="15"/>
      <c r="W636" s="15"/>
      <c r="X636" s="15"/>
      <c r="Y636" s="15"/>
      <c r="Z636" s="15"/>
      <c r="AA636" s="15"/>
      <c r="AB636" s="15"/>
      <c r="AC636" s="15"/>
      <c r="AD636" s="15"/>
      <c r="AE636" s="15"/>
      <c r="AT636" s="280" t="s">
        <v>259</v>
      </c>
      <c r="AU636" s="280" t="s">
        <v>88</v>
      </c>
      <c r="AV636" s="15" t="s">
        <v>14</v>
      </c>
      <c r="AW636" s="15" t="s">
        <v>36</v>
      </c>
      <c r="AX636" s="15" t="s">
        <v>80</v>
      </c>
      <c r="AY636" s="280" t="s">
        <v>241</v>
      </c>
    </row>
    <row r="637" s="13" customFormat="1">
      <c r="A637" s="13"/>
      <c r="B637" s="249"/>
      <c r="C637" s="250"/>
      <c r="D637" s="242" t="s">
        <v>259</v>
      </c>
      <c r="E637" s="251" t="s">
        <v>1</v>
      </c>
      <c r="F637" s="252" t="s">
        <v>1450</v>
      </c>
      <c r="G637" s="250"/>
      <c r="H637" s="253">
        <v>0</v>
      </c>
      <c r="I637" s="254"/>
      <c r="J637" s="250"/>
      <c r="K637" s="250"/>
      <c r="L637" s="255"/>
      <c r="M637" s="256"/>
      <c r="N637" s="257"/>
      <c r="O637" s="257"/>
      <c r="P637" s="257"/>
      <c r="Q637" s="257"/>
      <c r="R637" s="257"/>
      <c r="S637" s="257"/>
      <c r="T637" s="258"/>
      <c r="U637" s="13"/>
      <c r="V637" s="13"/>
      <c r="W637" s="13"/>
      <c r="X637" s="13"/>
      <c r="Y637" s="13"/>
      <c r="Z637" s="13"/>
      <c r="AA637" s="13"/>
      <c r="AB637" s="13"/>
      <c r="AC637" s="13"/>
      <c r="AD637" s="13"/>
      <c r="AE637" s="13"/>
      <c r="AT637" s="259" t="s">
        <v>259</v>
      </c>
      <c r="AU637" s="259" t="s">
        <v>88</v>
      </c>
      <c r="AV637" s="13" t="s">
        <v>88</v>
      </c>
      <c r="AW637" s="13" t="s">
        <v>36</v>
      </c>
      <c r="AX637" s="13" t="s">
        <v>80</v>
      </c>
      <c r="AY637" s="259" t="s">
        <v>241</v>
      </c>
    </row>
    <row r="638" s="15" customFormat="1">
      <c r="A638" s="15"/>
      <c r="B638" s="271"/>
      <c r="C638" s="272"/>
      <c r="D638" s="242" t="s">
        <v>259</v>
      </c>
      <c r="E638" s="273" t="s">
        <v>1</v>
      </c>
      <c r="F638" s="274" t="s">
        <v>1442</v>
      </c>
      <c r="G638" s="272"/>
      <c r="H638" s="273" t="s">
        <v>1</v>
      </c>
      <c r="I638" s="275"/>
      <c r="J638" s="272"/>
      <c r="K638" s="272"/>
      <c r="L638" s="276"/>
      <c r="M638" s="277"/>
      <c r="N638" s="278"/>
      <c r="O638" s="278"/>
      <c r="P638" s="278"/>
      <c r="Q638" s="278"/>
      <c r="R638" s="278"/>
      <c r="S638" s="278"/>
      <c r="T638" s="279"/>
      <c r="U638" s="15"/>
      <c r="V638" s="15"/>
      <c r="W638" s="15"/>
      <c r="X638" s="15"/>
      <c r="Y638" s="15"/>
      <c r="Z638" s="15"/>
      <c r="AA638" s="15"/>
      <c r="AB638" s="15"/>
      <c r="AC638" s="15"/>
      <c r="AD638" s="15"/>
      <c r="AE638" s="15"/>
      <c r="AT638" s="280" t="s">
        <v>259</v>
      </c>
      <c r="AU638" s="280" t="s">
        <v>88</v>
      </c>
      <c r="AV638" s="15" t="s">
        <v>14</v>
      </c>
      <c r="AW638" s="15" t="s">
        <v>36</v>
      </c>
      <c r="AX638" s="15" t="s">
        <v>80</v>
      </c>
      <c r="AY638" s="280" t="s">
        <v>241</v>
      </c>
    </row>
    <row r="639" s="13" customFormat="1">
      <c r="A639" s="13"/>
      <c r="B639" s="249"/>
      <c r="C639" s="250"/>
      <c r="D639" s="242" t="s">
        <v>259</v>
      </c>
      <c r="E639" s="251" t="s">
        <v>1</v>
      </c>
      <c r="F639" s="252" t="s">
        <v>1450</v>
      </c>
      <c r="G639" s="250"/>
      <c r="H639" s="253">
        <v>0</v>
      </c>
      <c r="I639" s="254"/>
      <c r="J639" s="250"/>
      <c r="K639" s="250"/>
      <c r="L639" s="255"/>
      <c r="M639" s="256"/>
      <c r="N639" s="257"/>
      <c r="O639" s="257"/>
      <c r="P639" s="257"/>
      <c r="Q639" s="257"/>
      <c r="R639" s="257"/>
      <c r="S639" s="257"/>
      <c r="T639" s="258"/>
      <c r="U639" s="13"/>
      <c r="V639" s="13"/>
      <c r="W639" s="13"/>
      <c r="X639" s="13"/>
      <c r="Y639" s="13"/>
      <c r="Z639" s="13"/>
      <c r="AA639" s="13"/>
      <c r="AB639" s="13"/>
      <c r="AC639" s="13"/>
      <c r="AD639" s="13"/>
      <c r="AE639" s="13"/>
      <c r="AT639" s="259" t="s">
        <v>259</v>
      </c>
      <c r="AU639" s="259" t="s">
        <v>88</v>
      </c>
      <c r="AV639" s="13" t="s">
        <v>88</v>
      </c>
      <c r="AW639" s="13" t="s">
        <v>36</v>
      </c>
      <c r="AX639" s="13" t="s">
        <v>80</v>
      </c>
      <c r="AY639" s="259" t="s">
        <v>241</v>
      </c>
    </row>
    <row r="640" s="14" customFormat="1">
      <c r="A640" s="14"/>
      <c r="B640" s="260"/>
      <c r="C640" s="261"/>
      <c r="D640" s="242" t="s">
        <v>259</v>
      </c>
      <c r="E640" s="262" t="s">
        <v>1</v>
      </c>
      <c r="F640" s="263" t="s">
        <v>261</v>
      </c>
      <c r="G640" s="261"/>
      <c r="H640" s="264">
        <v>974.24300000000005</v>
      </c>
      <c r="I640" s="265"/>
      <c r="J640" s="261"/>
      <c r="K640" s="261"/>
      <c r="L640" s="266"/>
      <c r="M640" s="267"/>
      <c r="N640" s="268"/>
      <c r="O640" s="268"/>
      <c r="P640" s="268"/>
      <c r="Q640" s="268"/>
      <c r="R640" s="268"/>
      <c r="S640" s="268"/>
      <c r="T640" s="269"/>
      <c r="U640" s="14"/>
      <c r="V640" s="14"/>
      <c r="W640" s="14"/>
      <c r="X640" s="14"/>
      <c r="Y640" s="14"/>
      <c r="Z640" s="14"/>
      <c r="AA640" s="14"/>
      <c r="AB640" s="14"/>
      <c r="AC640" s="14"/>
      <c r="AD640" s="14"/>
      <c r="AE640" s="14"/>
      <c r="AT640" s="270" t="s">
        <v>259</v>
      </c>
      <c r="AU640" s="270" t="s">
        <v>88</v>
      </c>
      <c r="AV640" s="14" t="s">
        <v>175</v>
      </c>
      <c r="AW640" s="14" t="s">
        <v>36</v>
      </c>
      <c r="AX640" s="14" t="s">
        <v>14</v>
      </c>
      <c r="AY640" s="270" t="s">
        <v>241</v>
      </c>
    </row>
    <row r="641" s="2" customFormat="1" ht="16.5" customHeight="1">
      <c r="A641" s="39"/>
      <c r="B641" s="40"/>
      <c r="C641" s="229" t="s">
        <v>919</v>
      </c>
      <c r="D641" s="229" t="s">
        <v>243</v>
      </c>
      <c r="E641" s="230" t="s">
        <v>875</v>
      </c>
      <c r="F641" s="231" t="s">
        <v>876</v>
      </c>
      <c r="G641" s="232" t="s">
        <v>246</v>
      </c>
      <c r="H641" s="233">
        <v>437.94999999999999</v>
      </c>
      <c r="I641" s="234"/>
      <c r="J641" s="235">
        <f>ROUND(I641*H641,2)</f>
        <v>0</v>
      </c>
      <c r="K641" s="231" t="s">
        <v>247</v>
      </c>
      <c r="L641" s="45"/>
      <c r="M641" s="236" t="s">
        <v>1</v>
      </c>
      <c r="N641" s="237" t="s">
        <v>45</v>
      </c>
      <c r="O641" s="92"/>
      <c r="P641" s="238">
        <f>O641*H641</f>
        <v>0</v>
      </c>
      <c r="Q641" s="238">
        <v>0</v>
      </c>
      <c r="R641" s="238">
        <f>Q641*H641</f>
        <v>0</v>
      </c>
      <c r="S641" s="238">
        <v>0</v>
      </c>
      <c r="T641" s="239">
        <f>S641*H641</f>
        <v>0</v>
      </c>
      <c r="U641" s="39"/>
      <c r="V641" s="39"/>
      <c r="W641" s="39"/>
      <c r="X641" s="39"/>
      <c r="Y641" s="39"/>
      <c r="Z641" s="39"/>
      <c r="AA641" s="39"/>
      <c r="AB641" s="39"/>
      <c r="AC641" s="39"/>
      <c r="AD641" s="39"/>
      <c r="AE641" s="39"/>
      <c r="AR641" s="240" t="s">
        <v>175</v>
      </c>
      <c r="AT641" s="240" t="s">
        <v>243</v>
      </c>
      <c r="AU641" s="240" t="s">
        <v>88</v>
      </c>
      <c r="AY641" s="18" t="s">
        <v>241</v>
      </c>
      <c r="BE641" s="241">
        <f>IF(N641="základní",J641,0)</f>
        <v>0</v>
      </c>
      <c r="BF641" s="241">
        <f>IF(N641="snížená",J641,0)</f>
        <v>0</v>
      </c>
      <c r="BG641" s="241">
        <f>IF(N641="zákl. přenesená",J641,0)</f>
        <v>0</v>
      </c>
      <c r="BH641" s="241">
        <f>IF(N641="sníž. přenesená",J641,0)</f>
        <v>0</v>
      </c>
      <c r="BI641" s="241">
        <f>IF(N641="nulová",J641,0)</f>
        <v>0</v>
      </c>
      <c r="BJ641" s="18" t="s">
        <v>14</v>
      </c>
      <c r="BK641" s="241">
        <f>ROUND(I641*H641,2)</f>
        <v>0</v>
      </c>
      <c r="BL641" s="18" t="s">
        <v>175</v>
      </c>
      <c r="BM641" s="240" t="s">
        <v>1472</v>
      </c>
    </row>
    <row r="642" s="2" customFormat="1">
      <c r="A642" s="39"/>
      <c r="B642" s="40"/>
      <c r="C642" s="41"/>
      <c r="D642" s="242" t="s">
        <v>249</v>
      </c>
      <c r="E642" s="41"/>
      <c r="F642" s="243" t="s">
        <v>878</v>
      </c>
      <c r="G642" s="41"/>
      <c r="H642" s="41"/>
      <c r="I642" s="244"/>
      <c r="J642" s="41"/>
      <c r="K642" s="41"/>
      <c r="L642" s="45"/>
      <c r="M642" s="245"/>
      <c r="N642" s="246"/>
      <c r="O642" s="92"/>
      <c r="P642" s="92"/>
      <c r="Q642" s="92"/>
      <c r="R642" s="92"/>
      <c r="S642" s="92"/>
      <c r="T642" s="93"/>
      <c r="U642" s="39"/>
      <c r="V642" s="39"/>
      <c r="W642" s="39"/>
      <c r="X642" s="39"/>
      <c r="Y642" s="39"/>
      <c r="Z642" s="39"/>
      <c r="AA642" s="39"/>
      <c r="AB642" s="39"/>
      <c r="AC642" s="39"/>
      <c r="AD642" s="39"/>
      <c r="AE642" s="39"/>
      <c r="AT642" s="18" t="s">
        <v>249</v>
      </c>
      <c r="AU642" s="18" t="s">
        <v>88</v>
      </c>
    </row>
    <row r="643" s="2" customFormat="1">
      <c r="A643" s="39"/>
      <c r="B643" s="40"/>
      <c r="C643" s="41"/>
      <c r="D643" s="247" t="s">
        <v>251</v>
      </c>
      <c r="E643" s="41"/>
      <c r="F643" s="248" t="s">
        <v>879</v>
      </c>
      <c r="G643" s="41"/>
      <c r="H643" s="41"/>
      <c r="I643" s="244"/>
      <c r="J643" s="41"/>
      <c r="K643" s="41"/>
      <c r="L643" s="45"/>
      <c r="M643" s="245"/>
      <c r="N643" s="246"/>
      <c r="O643" s="92"/>
      <c r="P643" s="92"/>
      <c r="Q643" s="92"/>
      <c r="R643" s="92"/>
      <c r="S643" s="92"/>
      <c r="T643" s="93"/>
      <c r="U643" s="39"/>
      <c r="V643" s="39"/>
      <c r="W643" s="39"/>
      <c r="X643" s="39"/>
      <c r="Y643" s="39"/>
      <c r="Z643" s="39"/>
      <c r="AA643" s="39"/>
      <c r="AB643" s="39"/>
      <c r="AC643" s="39"/>
      <c r="AD643" s="39"/>
      <c r="AE643" s="39"/>
      <c r="AT643" s="18" t="s">
        <v>251</v>
      </c>
      <c r="AU643" s="18" t="s">
        <v>88</v>
      </c>
    </row>
    <row r="644" s="15" customFormat="1">
      <c r="A644" s="15"/>
      <c r="B644" s="271"/>
      <c r="C644" s="272"/>
      <c r="D644" s="242" t="s">
        <v>259</v>
      </c>
      <c r="E644" s="273" t="s">
        <v>1</v>
      </c>
      <c r="F644" s="274" t="s">
        <v>536</v>
      </c>
      <c r="G644" s="272"/>
      <c r="H644" s="273" t="s">
        <v>1</v>
      </c>
      <c r="I644" s="275"/>
      <c r="J644" s="272"/>
      <c r="K644" s="272"/>
      <c r="L644" s="276"/>
      <c r="M644" s="277"/>
      <c r="N644" s="278"/>
      <c r="O644" s="278"/>
      <c r="P644" s="278"/>
      <c r="Q644" s="278"/>
      <c r="R644" s="278"/>
      <c r="S644" s="278"/>
      <c r="T644" s="279"/>
      <c r="U644" s="15"/>
      <c r="V644" s="15"/>
      <c r="W644" s="15"/>
      <c r="X644" s="15"/>
      <c r="Y644" s="15"/>
      <c r="Z644" s="15"/>
      <c r="AA644" s="15"/>
      <c r="AB644" s="15"/>
      <c r="AC644" s="15"/>
      <c r="AD644" s="15"/>
      <c r="AE644" s="15"/>
      <c r="AT644" s="280" t="s">
        <v>259</v>
      </c>
      <c r="AU644" s="280" t="s">
        <v>88</v>
      </c>
      <c r="AV644" s="15" t="s">
        <v>14</v>
      </c>
      <c r="AW644" s="15" t="s">
        <v>36</v>
      </c>
      <c r="AX644" s="15" t="s">
        <v>80</v>
      </c>
      <c r="AY644" s="280" t="s">
        <v>241</v>
      </c>
    </row>
    <row r="645" s="13" customFormat="1">
      <c r="A645" s="13"/>
      <c r="B645" s="249"/>
      <c r="C645" s="250"/>
      <c r="D645" s="242" t="s">
        <v>259</v>
      </c>
      <c r="E645" s="251" t="s">
        <v>1</v>
      </c>
      <c r="F645" s="252" t="s">
        <v>456</v>
      </c>
      <c r="G645" s="250"/>
      <c r="H645" s="253">
        <v>437.94999999999999</v>
      </c>
      <c r="I645" s="254"/>
      <c r="J645" s="250"/>
      <c r="K645" s="250"/>
      <c r="L645" s="255"/>
      <c r="M645" s="256"/>
      <c r="N645" s="257"/>
      <c r="O645" s="257"/>
      <c r="P645" s="257"/>
      <c r="Q645" s="257"/>
      <c r="R645" s="257"/>
      <c r="S645" s="257"/>
      <c r="T645" s="258"/>
      <c r="U645" s="13"/>
      <c r="V645" s="13"/>
      <c r="W645" s="13"/>
      <c r="X645" s="13"/>
      <c r="Y645" s="13"/>
      <c r="Z645" s="13"/>
      <c r="AA645" s="13"/>
      <c r="AB645" s="13"/>
      <c r="AC645" s="13"/>
      <c r="AD645" s="13"/>
      <c r="AE645" s="13"/>
      <c r="AT645" s="259" t="s">
        <v>259</v>
      </c>
      <c r="AU645" s="259" t="s">
        <v>88</v>
      </c>
      <c r="AV645" s="13" t="s">
        <v>88</v>
      </c>
      <c r="AW645" s="13" t="s">
        <v>36</v>
      </c>
      <c r="AX645" s="13" t="s">
        <v>80</v>
      </c>
      <c r="AY645" s="259" t="s">
        <v>241</v>
      </c>
    </row>
    <row r="646" s="14" customFormat="1">
      <c r="A646" s="14"/>
      <c r="B646" s="260"/>
      <c r="C646" s="261"/>
      <c r="D646" s="242" t="s">
        <v>259</v>
      </c>
      <c r="E646" s="262" t="s">
        <v>1</v>
      </c>
      <c r="F646" s="263" t="s">
        <v>261</v>
      </c>
      <c r="G646" s="261"/>
      <c r="H646" s="264">
        <v>437.94999999999999</v>
      </c>
      <c r="I646" s="265"/>
      <c r="J646" s="261"/>
      <c r="K646" s="261"/>
      <c r="L646" s="266"/>
      <c r="M646" s="267"/>
      <c r="N646" s="268"/>
      <c r="O646" s="268"/>
      <c r="P646" s="268"/>
      <c r="Q646" s="268"/>
      <c r="R646" s="268"/>
      <c r="S646" s="268"/>
      <c r="T646" s="269"/>
      <c r="U646" s="14"/>
      <c r="V646" s="14"/>
      <c r="W646" s="14"/>
      <c r="X646" s="14"/>
      <c r="Y646" s="14"/>
      <c r="Z646" s="14"/>
      <c r="AA646" s="14"/>
      <c r="AB646" s="14"/>
      <c r="AC646" s="14"/>
      <c r="AD646" s="14"/>
      <c r="AE646" s="14"/>
      <c r="AT646" s="270" t="s">
        <v>259</v>
      </c>
      <c r="AU646" s="270" t="s">
        <v>88</v>
      </c>
      <c r="AV646" s="14" t="s">
        <v>175</v>
      </c>
      <c r="AW646" s="14" t="s">
        <v>36</v>
      </c>
      <c r="AX646" s="14" t="s">
        <v>14</v>
      </c>
      <c r="AY646" s="270" t="s">
        <v>241</v>
      </c>
    </row>
    <row r="647" s="2" customFormat="1" ht="16.5" customHeight="1">
      <c r="A647" s="39"/>
      <c r="B647" s="40"/>
      <c r="C647" s="229" t="s">
        <v>923</v>
      </c>
      <c r="D647" s="229" t="s">
        <v>243</v>
      </c>
      <c r="E647" s="230" t="s">
        <v>1473</v>
      </c>
      <c r="F647" s="231" t="s">
        <v>1474</v>
      </c>
      <c r="G647" s="232" t="s">
        <v>246</v>
      </c>
      <c r="H647" s="233">
        <v>1900.1859999999999</v>
      </c>
      <c r="I647" s="234"/>
      <c r="J647" s="235">
        <f>ROUND(I647*H647,2)</f>
        <v>0</v>
      </c>
      <c r="K647" s="231" t="s">
        <v>247</v>
      </c>
      <c r="L647" s="45"/>
      <c r="M647" s="236" t="s">
        <v>1</v>
      </c>
      <c r="N647" s="237" t="s">
        <v>45</v>
      </c>
      <c r="O647" s="92"/>
      <c r="P647" s="238">
        <f>O647*H647</f>
        <v>0</v>
      </c>
      <c r="Q647" s="238">
        <v>0</v>
      </c>
      <c r="R647" s="238">
        <f>Q647*H647</f>
        <v>0</v>
      </c>
      <c r="S647" s="238">
        <v>0</v>
      </c>
      <c r="T647" s="239">
        <f>S647*H647</f>
        <v>0</v>
      </c>
      <c r="U647" s="39"/>
      <c r="V647" s="39"/>
      <c r="W647" s="39"/>
      <c r="X647" s="39"/>
      <c r="Y647" s="39"/>
      <c r="Z647" s="39"/>
      <c r="AA647" s="39"/>
      <c r="AB647" s="39"/>
      <c r="AC647" s="39"/>
      <c r="AD647" s="39"/>
      <c r="AE647" s="39"/>
      <c r="AR647" s="240" t="s">
        <v>175</v>
      </c>
      <c r="AT647" s="240" t="s">
        <v>243</v>
      </c>
      <c r="AU647" s="240" t="s">
        <v>88</v>
      </c>
      <c r="AY647" s="18" t="s">
        <v>241</v>
      </c>
      <c r="BE647" s="241">
        <f>IF(N647="základní",J647,0)</f>
        <v>0</v>
      </c>
      <c r="BF647" s="241">
        <f>IF(N647="snížená",J647,0)</f>
        <v>0</v>
      </c>
      <c r="BG647" s="241">
        <f>IF(N647="zákl. přenesená",J647,0)</f>
        <v>0</v>
      </c>
      <c r="BH647" s="241">
        <f>IF(N647="sníž. přenesená",J647,0)</f>
        <v>0</v>
      </c>
      <c r="BI647" s="241">
        <f>IF(N647="nulová",J647,0)</f>
        <v>0</v>
      </c>
      <c r="BJ647" s="18" t="s">
        <v>14</v>
      </c>
      <c r="BK647" s="241">
        <f>ROUND(I647*H647,2)</f>
        <v>0</v>
      </c>
      <c r="BL647" s="18" t="s">
        <v>175</v>
      </c>
      <c r="BM647" s="240" t="s">
        <v>1475</v>
      </c>
    </row>
    <row r="648" s="2" customFormat="1">
      <c r="A648" s="39"/>
      <c r="B648" s="40"/>
      <c r="C648" s="41"/>
      <c r="D648" s="242" t="s">
        <v>249</v>
      </c>
      <c r="E648" s="41"/>
      <c r="F648" s="243" t="s">
        <v>1476</v>
      </c>
      <c r="G648" s="41"/>
      <c r="H648" s="41"/>
      <c r="I648" s="244"/>
      <c r="J648" s="41"/>
      <c r="K648" s="41"/>
      <c r="L648" s="45"/>
      <c r="M648" s="245"/>
      <c r="N648" s="246"/>
      <c r="O648" s="92"/>
      <c r="P648" s="92"/>
      <c r="Q648" s="92"/>
      <c r="R648" s="92"/>
      <c r="S648" s="92"/>
      <c r="T648" s="93"/>
      <c r="U648" s="39"/>
      <c r="V648" s="39"/>
      <c r="W648" s="39"/>
      <c r="X648" s="39"/>
      <c r="Y648" s="39"/>
      <c r="Z648" s="39"/>
      <c r="AA648" s="39"/>
      <c r="AB648" s="39"/>
      <c r="AC648" s="39"/>
      <c r="AD648" s="39"/>
      <c r="AE648" s="39"/>
      <c r="AT648" s="18" t="s">
        <v>249</v>
      </c>
      <c r="AU648" s="18" t="s">
        <v>88</v>
      </c>
    </row>
    <row r="649" s="2" customFormat="1">
      <c r="A649" s="39"/>
      <c r="B649" s="40"/>
      <c r="C649" s="41"/>
      <c r="D649" s="247" t="s">
        <v>251</v>
      </c>
      <c r="E649" s="41"/>
      <c r="F649" s="248" t="s">
        <v>1477</v>
      </c>
      <c r="G649" s="41"/>
      <c r="H649" s="41"/>
      <c r="I649" s="244"/>
      <c r="J649" s="41"/>
      <c r="K649" s="41"/>
      <c r="L649" s="45"/>
      <c r="M649" s="245"/>
      <c r="N649" s="246"/>
      <c r="O649" s="92"/>
      <c r="P649" s="92"/>
      <c r="Q649" s="92"/>
      <c r="R649" s="92"/>
      <c r="S649" s="92"/>
      <c r="T649" s="93"/>
      <c r="U649" s="39"/>
      <c r="V649" s="39"/>
      <c r="W649" s="39"/>
      <c r="X649" s="39"/>
      <c r="Y649" s="39"/>
      <c r="Z649" s="39"/>
      <c r="AA649" s="39"/>
      <c r="AB649" s="39"/>
      <c r="AC649" s="39"/>
      <c r="AD649" s="39"/>
      <c r="AE649" s="39"/>
      <c r="AT649" s="18" t="s">
        <v>251</v>
      </c>
      <c r="AU649" s="18" t="s">
        <v>88</v>
      </c>
    </row>
    <row r="650" s="13" customFormat="1">
      <c r="A650" s="13"/>
      <c r="B650" s="249"/>
      <c r="C650" s="250"/>
      <c r="D650" s="242" t="s">
        <v>259</v>
      </c>
      <c r="E650" s="251" t="s">
        <v>1</v>
      </c>
      <c r="F650" s="252" t="s">
        <v>833</v>
      </c>
      <c r="G650" s="250"/>
      <c r="H650" s="253">
        <v>950.09299999999996</v>
      </c>
      <c r="I650" s="254"/>
      <c r="J650" s="250"/>
      <c r="K650" s="250"/>
      <c r="L650" s="255"/>
      <c r="M650" s="256"/>
      <c r="N650" s="257"/>
      <c r="O650" s="257"/>
      <c r="P650" s="257"/>
      <c r="Q650" s="257"/>
      <c r="R650" s="257"/>
      <c r="S650" s="257"/>
      <c r="T650" s="258"/>
      <c r="U650" s="13"/>
      <c r="V650" s="13"/>
      <c r="W650" s="13"/>
      <c r="X650" s="13"/>
      <c r="Y650" s="13"/>
      <c r="Z650" s="13"/>
      <c r="AA650" s="13"/>
      <c r="AB650" s="13"/>
      <c r="AC650" s="13"/>
      <c r="AD650" s="13"/>
      <c r="AE650" s="13"/>
      <c r="AT650" s="259" t="s">
        <v>259</v>
      </c>
      <c r="AU650" s="259" t="s">
        <v>88</v>
      </c>
      <c r="AV650" s="13" t="s">
        <v>88</v>
      </c>
      <c r="AW650" s="13" t="s">
        <v>36</v>
      </c>
      <c r="AX650" s="13" t="s">
        <v>80</v>
      </c>
      <c r="AY650" s="259" t="s">
        <v>241</v>
      </c>
    </row>
    <row r="651" s="15" customFormat="1">
      <c r="A651" s="15"/>
      <c r="B651" s="271"/>
      <c r="C651" s="272"/>
      <c r="D651" s="242" t="s">
        <v>259</v>
      </c>
      <c r="E651" s="273" t="s">
        <v>1</v>
      </c>
      <c r="F651" s="274" t="s">
        <v>1478</v>
      </c>
      <c r="G651" s="272"/>
      <c r="H651" s="273" t="s">
        <v>1</v>
      </c>
      <c r="I651" s="275"/>
      <c r="J651" s="272"/>
      <c r="K651" s="272"/>
      <c r="L651" s="276"/>
      <c r="M651" s="277"/>
      <c r="N651" s="278"/>
      <c r="O651" s="278"/>
      <c r="P651" s="278"/>
      <c r="Q651" s="278"/>
      <c r="R651" s="278"/>
      <c r="S651" s="278"/>
      <c r="T651" s="279"/>
      <c r="U651" s="15"/>
      <c r="V651" s="15"/>
      <c r="W651" s="15"/>
      <c r="X651" s="15"/>
      <c r="Y651" s="15"/>
      <c r="Z651" s="15"/>
      <c r="AA651" s="15"/>
      <c r="AB651" s="15"/>
      <c r="AC651" s="15"/>
      <c r="AD651" s="15"/>
      <c r="AE651" s="15"/>
      <c r="AT651" s="280" t="s">
        <v>259</v>
      </c>
      <c r="AU651" s="280" t="s">
        <v>88</v>
      </c>
      <c r="AV651" s="15" t="s">
        <v>14</v>
      </c>
      <c r="AW651" s="15" t="s">
        <v>36</v>
      </c>
      <c r="AX651" s="15" t="s">
        <v>80</v>
      </c>
      <c r="AY651" s="280" t="s">
        <v>241</v>
      </c>
    </row>
    <row r="652" s="13" customFormat="1">
      <c r="A652" s="13"/>
      <c r="B652" s="249"/>
      <c r="C652" s="250"/>
      <c r="D652" s="242" t="s">
        <v>259</v>
      </c>
      <c r="E652" s="251" t="s">
        <v>1</v>
      </c>
      <c r="F652" s="252" t="s">
        <v>833</v>
      </c>
      <c r="G652" s="250"/>
      <c r="H652" s="253">
        <v>950.09299999999996</v>
      </c>
      <c r="I652" s="254"/>
      <c r="J652" s="250"/>
      <c r="K652" s="250"/>
      <c r="L652" s="255"/>
      <c r="M652" s="256"/>
      <c r="N652" s="257"/>
      <c r="O652" s="257"/>
      <c r="P652" s="257"/>
      <c r="Q652" s="257"/>
      <c r="R652" s="257"/>
      <c r="S652" s="257"/>
      <c r="T652" s="258"/>
      <c r="U652" s="13"/>
      <c r="V652" s="13"/>
      <c r="W652" s="13"/>
      <c r="X652" s="13"/>
      <c r="Y652" s="13"/>
      <c r="Z652" s="13"/>
      <c r="AA652" s="13"/>
      <c r="AB652" s="13"/>
      <c r="AC652" s="13"/>
      <c r="AD652" s="13"/>
      <c r="AE652" s="13"/>
      <c r="AT652" s="259" t="s">
        <v>259</v>
      </c>
      <c r="AU652" s="259" t="s">
        <v>88</v>
      </c>
      <c r="AV652" s="13" t="s">
        <v>88</v>
      </c>
      <c r="AW652" s="13" t="s">
        <v>36</v>
      </c>
      <c r="AX652" s="13" t="s">
        <v>80</v>
      </c>
      <c r="AY652" s="259" t="s">
        <v>241</v>
      </c>
    </row>
    <row r="653" s="14" customFormat="1">
      <c r="A653" s="14"/>
      <c r="B653" s="260"/>
      <c r="C653" s="261"/>
      <c r="D653" s="242" t="s">
        <v>259</v>
      </c>
      <c r="E653" s="262" t="s">
        <v>1</v>
      </c>
      <c r="F653" s="263" t="s">
        <v>261</v>
      </c>
      <c r="G653" s="261"/>
      <c r="H653" s="264">
        <v>1900.1859999999999</v>
      </c>
      <c r="I653" s="265"/>
      <c r="J653" s="261"/>
      <c r="K653" s="261"/>
      <c r="L653" s="266"/>
      <c r="M653" s="267"/>
      <c r="N653" s="268"/>
      <c r="O653" s="268"/>
      <c r="P653" s="268"/>
      <c r="Q653" s="268"/>
      <c r="R653" s="268"/>
      <c r="S653" s="268"/>
      <c r="T653" s="269"/>
      <c r="U653" s="14"/>
      <c r="V653" s="14"/>
      <c r="W653" s="14"/>
      <c r="X653" s="14"/>
      <c r="Y653" s="14"/>
      <c r="Z653" s="14"/>
      <c r="AA653" s="14"/>
      <c r="AB653" s="14"/>
      <c r="AC653" s="14"/>
      <c r="AD653" s="14"/>
      <c r="AE653" s="14"/>
      <c r="AT653" s="270" t="s">
        <v>259</v>
      </c>
      <c r="AU653" s="270" t="s">
        <v>88</v>
      </c>
      <c r="AV653" s="14" t="s">
        <v>175</v>
      </c>
      <c r="AW653" s="14" t="s">
        <v>36</v>
      </c>
      <c r="AX653" s="14" t="s">
        <v>14</v>
      </c>
      <c r="AY653" s="270" t="s">
        <v>241</v>
      </c>
    </row>
    <row r="654" s="2" customFormat="1" ht="16.5" customHeight="1">
      <c r="A654" s="39"/>
      <c r="B654" s="40"/>
      <c r="C654" s="229" t="s">
        <v>927</v>
      </c>
      <c r="D654" s="229" t="s">
        <v>243</v>
      </c>
      <c r="E654" s="230" t="s">
        <v>881</v>
      </c>
      <c r="F654" s="231" t="s">
        <v>882</v>
      </c>
      <c r="G654" s="232" t="s">
        <v>246</v>
      </c>
      <c r="H654" s="233">
        <v>437.94999999999999</v>
      </c>
      <c r="I654" s="234"/>
      <c r="J654" s="235">
        <f>ROUND(I654*H654,2)</f>
        <v>0</v>
      </c>
      <c r="K654" s="231" t="s">
        <v>247</v>
      </c>
      <c r="L654" s="45"/>
      <c r="M654" s="236" t="s">
        <v>1</v>
      </c>
      <c r="N654" s="237" t="s">
        <v>45</v>
      </c>
      <c r="O654" s="92"/>
      <c r="P654" s="238">
        <f>O654*H654</f>
        <v>0</v>
      </c>
      <c r="Q654" s="238">
        <v>0</v>
      </c>
      <c r="R654" s="238">
        <f>Q654*H654</f>
        <v>0</v>
      </c>
      <c r="S654" s="238">
        <v>0</v>
      </c>
      <c r="T654" s="239">
        <f>S654*H654</f>
        <v>0</v>
      </c>
      <c r="U654" s="39"/>
      <c r="V654" s="39"/>
      <c r="W654" s="39"/>
      <c r="X654" s="39"/>
      <c r="Y654" s="39"/>
      <c r="Z654" s="39"/>
      <c r="AA654" s="39"/>
      <c r="AB654" s="39"/>
      <c r="AC654" s="39"/>
      <c r="AD654" s="39"/>
      <c r="AE654" s="39"/>
      <c r="AR654" s="240" t="s">
        <v>175</v>
      </c>
      <c r="AT654" s="240" t="s">
        <v>243</v>
      </c>
      <c r="AU654" s="240" t="s">
        <v>88</v>
      </c>
      <c r="AY654" s="18" t="s">
        <v>241</v>
      </c>
      <c r="BE654" s="241">
        <f>IF(N654="základní",J654,0)</f>
        <v>0</v>
      </c>
      <c r="BF654" s="241">
        <f>IF(N654="snížená",J654,0)</f>
        <v>0</v>
      </c>
      <c r="BG654" s="241">
        <f>IF(N654="zákl. přenesená",J654,0)</f>
        <v>0</v>
      </c>
      <c r="BH654" s="241">
        <f>IF(N654="sníž. přenesená",J654,0)</f>
        <v>0</v>
      </c>
      <c r="BI654" s="241">
        <f>IF(N654="nulová",J654,0)</f>
        <v>0</v>
      </c>
      <c r="BJ654" s="18" t="s">
        <v>14</v>
      </c>
      <c r="BK654" s="241">
        <f>ROUND(I654*H654,2)</f>
        <v>0</v>
      </c>
      <c r="BL654" s="18" t="s">
        <v>175</v>
      </c>
      <c r="BM654" s="240" t="s">
        <v>1479</v>
      </c>
    </row>
    <row r="655" s="2" customFormat="1">
      <c r="A655" s="39"/>
      <c r="B655" s="40"/>
      <c r="C655" s="41"/>
      <c r="D655" s="242" t="s">
        <v>249</v>
      </c>
      <c r="E655" s="41"/>
      <c r="F655" s="243" t="s">
        <v>884</v>
      </c>
      <c r="G655" s="41"/>
      <c r="H655" s="41"/>
      <c r="I655" s="244"/>
      <c r="J655" s="41"/>
      <c r="K655" s="41"/>
      <c r="L655" s="45"/>
      <c r="M655" s="245"/>
      <c r="N655" s="246"/>
      <c r="O655" s="92"/>
      <c r="P655" s="92"/>
      <c r="Q655" s="92"/>
      <c r="R655" s="92"/>
      <c r="S655" s="92"/>
      <c r="T655" s="93"/>
      <c r="U655" s="39"/>
      <c r="V655" s="39"/>
      <c r="W655" s="39"/>
      <c r="X655" s="39"/>
      <c r="Y655" s="39"/>
      <c r="Z655" s="39"/>
      <c r="AA655" s="39"/>
      <c r="AB655" s="39"/>
      <c r="AC655" s="39"/>
      <c r="AD655" s="39"/>
      <c r="AE655" s="39"/>
      <c r="AT655" s="18" t="s">
        <v>249</v>
      </c>
      <c r="AU655" s="18" t="s">
        <v>88</v>
      </c>
    </row>
    <row r="656" s="2" customFormat="1">
      <c r="A656" s="39"/>
      <c r="B656" s="40"/>
      <c r="C656" s="41"/>
      <c r="D656" s="247" t="s">
        <v>251</v>
      </c>
      <c r="E656" s="41"/>
      <c r="F656" s="248" t="s">
        <v>885</v>
      </c>
      <c r="G656" s="41"/>
      <c r="H656" s="41"/>
      <c r="I656" s="244"/>
      <c r="J656" s="41"/>
      <c r="K656" s="41"/>
      <c r="L656" s="45"/>
      <c r="M656" s="245"/>
      <c r="N656" s="246"/>
      <c r="O656" s="92"/>
      <c r="P656" s="92"/>
      <c r="Q656" s="92"/>
      <c r="R656" s="92"/>
      <c r="S656" s="92"/>
      <c r="T656" s="93"/>
      <c r="U656" s="39"/>
      <c r="V656" s="39"/>
      <c r="W656" s="39"/>
      <c r="X656" s="39"/>
      <c r="Y656" s="39"/>
      <c r="Z656" s="39"/>
      <c r="AA656" s="39"/>
      <c r="AB656" s="39"/>
      <c r="AC656" s="39"/>
      <c r="AD656" s="39"/>
      <c r="AE656" s="39"/>
      <c r="AT656" s="18" t="s">
        <v>251</v>
      </c>
      <c r="AU656" s="18" t="s">
        <v>88</v>
      </c>
    </row>
    <row r="657" s="13" customFormat="1">
      <c r="A657" s="13"/>
      <c r="B657" s="249"/>
      <c r="C657" s="250"/>
      <c r="D657" s="242" t="s">
        <v>259</v>
      </c>
      <c r="E657" s="251" t="s">
        <v>1</v>
      </c>
      <c r="F657" s="252" t="s">
        <v>456</v>
      </c>
      <c r="G657" s="250"/>
      <c r="H657" s="253">
        <v>437.94999999999999</v>
      </c>
      <c r="I657" s="254"/>
      <c r="J657" s="250"/>
      <c r="K657" s="250"/>
      <c r="L657" s="255"/>
      <c r="M657" s="256"/>
      <c r="N657" s="257"/>
      <c r="O657" s="257"/>
      <c r="P657" s="257"/>
      <c r="Q657" s="257"/>
      <c r="R657" s="257"/>
      <c r="S657" s="257"/>
      <c r="T657" s="258"/>
      <c r="U657" s="13"/>
      <c r="V657" s="13"/>
      <c r="W657" s="13"/>
      <c r="X657" s="13"/>
      <c r="Y657" s="13"/>
      <c r="Z657" s="13"/>
      <c r="AA657" s="13"/>
      <c r="AB657" s="13"/>
      <c r="AC657" s="13"/>
      <c r="AD657" s="13"/>
      <c r="AE657" s="13"/>
      <c r="AT657" s="259" t="s">
        <v>259</v>
      </c>
      <c r="AU657" s="259" t="s">
        <v>88</v>
      </c>
      <c r="AV657" s="13" t="s">
        <v>88</v>
      </c>
      <c r="AW657" s="13" t="s">
        <v>36</v>
      </c>
      <c r="AX657" s="13" t="s">
        <v>80</v>
      </c>
      <c r="AY657" s="259" t="s">
        <v>241</v>
      </c>
    </row>
    <row r="658" s="14" customFormat="1">
      <c r="A658" s="14"/>
      <c r="B658" s="260"/>
      <c r="C658" s="261"/>
      <c r="D658" s="242" t="s">
        <v>259</v>
      </c>
      <c r="E658" s="262" t="s">
        <v>1</v>
      </c>
      <c r="F658" s="263" t="s">
        <v>261</v>
      </c>
      <c r="G658" s="261"/>
      <c r="H658" s="264">
        <v>437.94999999999999</v>
      </c>
      <c r="I658" s="265"/>
      <c r="J658" s="261"/>
      <c r="K658" s="261"/>
      <c r="L658" s="266"/>
      <c r="M658" s="267"/>
      <c r="N658" s="268"/>
      <c r="O658" s="268"/>
      <c r="P658" s="268"/>
      <c r="Q658" s="268"/>
      <c r="R658" s="268"/>
      <c r="S658" s="268"/>
      <c r="T658" s="269"/>
      <c r="U658" s="14"/>
      <c r="V658" s="14"/>
      <c r="W658" s="14"/>
      <c r="X658" s="14"/>
      <c r="Y658" s="14"/>
      <c r="Z658" s="14"/>
      <c r="AA658" s="14"/>
      <c r="AB658" s="14"/>
      <c r="AC658" s="14"/>
      <c r="AD658" s="14"/>
      <c r="AE658" s="14"/>
      <c r="AT658" s="270" t="s">
        <v>259</v>
      </c>
      <c r="AU658" s="270" t="s">
        <v>88</v>
      </c>
      <c r="AV658" s="14" t="s">
        <v>175</v>
      </c>
      <c r="AW658" s="14" t="s">
        <v>36</v>
      </c>
      <c r="AX658" s="14" t="s">
        <v>14</v>
      </c>
      <c r="AY658" s="270" t="s">
        <v>241</v>
      </c>
    </row>
    <row r="659" s="2" customFormat="1" ht="33" customHeight="1">
      <c r="A659" s="39"/>
      <c r="B659" s="40"/>
      <c r="C659" s="229" t="s">
        <v>931</v>
      </c>
      <c r="D659" s="229" t="s">
        <v>243</v>
      </c>
      <c r="E659" s="230" t="s">
        <v>887</v>
      </c>
      <c r="F659" s="231" t="s">
        <v>888</v>
      </c>
      <c r="G659" s="232" t="s">
        <v>246</v>
      </c>
      <c r="H659" s="233">
        <v>437.94999999999999</v>
      </c>
      <c r="I659" s="234"/>
      <c r="J659" s="235">
        <f>ROUND(I659*H659,2)</f>
        <v>0</v>
      </c>
      <c r="K659" s="231" t="s">
        <v>247</v>
      </c>
      <c r="L659" s="45"/>
      <c r="M659" s="236" t="s">
        <v>1</v>
      </c>
      <c r="N659" s="237" t="s">
        <v>45</v>
      </c>
      <c r="O659" s="92"/>
      <c r="P659" s="238">
        <f>O659*H659</f>
        <v>0</v>
      </c>
      <c r="Q659" s="238">
        <v>0</v>
      </c>
      <c r="R659" s="238">
        <f>Q659*H659</f>
        <v>0</v>
      </c>
      <c r="S659" s="238">
        <v>0</v>
      </c>
      <c r="T659" s="239">
        <f>S659*H659</f>
        <v>0</v>
      </c>
      <c r="U659" s="39"/>
      <c r="V659" s="39"/>
      <c r="W659" s="39"/>
      <c r="X659" s="39"/>
      <c r="Y659" s="39"/>
      <c r="Z659" s="39"/>
      <c r="AA659" s="39"/>
      <c r="AB659" s="39"/>
      <c r="AC659" s="39"/>
      <c r="AD659" s="39"/>
      <c r="AE659" s="39"/>
      <c r="AR659" s="240" t="s">
        <v>175</v>
      </c>
      <c r="AT659" s="240" t="s">
        <v>243</v>
      </c>
      <c r="AU659" s="240" t="s">
        <v>88</v>
      </c>
      <c r="AY659" s="18" t="s">
        <v>241</v>
      </c>
      <c r="BE659" s="241">
        <f>IF(N659="základní",J659,0)</f>
        <v>0</v>
      </c>
      <c r="BF659" s="241">
        <f>IF(N659="snížená",J659,0)</f>
        <v>0</v>
      </c>
      <c r="BG659" s="241">
        <f>IF(N659="zákl. přenesená",J659,0)</f>
        <v>0</v>
      </c>
      <c r="BH659" s="241">
        <f>IF(N659="sníž. přenesená",J659,0)</f>
        <v>0</v>
      </c>
      <c r="BI659" s="241">
        <f>IF(N659="nulová",J659,0)</f>
        <v>0</v>
      </c>
      <c r="BJ659" s="18" t="s">
        <v>14</v>
      </c>
      <c r="BK659" s="241">
        <f>ROUND(I659*H659,2)</f>
        <v>0</v>
      </c>
      <c r="BL659" s="18" t="s">
        <v>175</v>
      </c>
      <c r="BM659" s="240" t="s">
        <v>1480</v>
      </c>
    </row>
    <row r="660" s="2" customFormat="1">
      <c r="A660" s="39"/>
      <c r="B660" s="40"/>
      <c r="C660" s="41"/>
      <c r="D660" s="242" t="s">
        <v>249</v>
      </c>
      <c r="E660" s="41"/>
      <c r="F660" s="243" t="s">
        <v>890</v>
      </c>
      <c r="G660" s="41"/>
      <c r="H660" s="41"/>
      <c r="I660" s="244"/>
      <c r="J660" s="41"/>
      <c r="K660" s="41"/>
      <c r="L660" s="45"/>
      <c r="M660" s="245"/>
      <c r="N660" s="246"/>
      <c r="O660" s="92"/>
      <c r="P660" s="92"/>
      <c r="Q660" s="92"/>
      <c r="R660" s="92"/>
      <c r="S660" s="92"/>
      <c r="T660" s="93"/>
      <c r="U660" s="39"/>
      <c r="V660" s="39"/>
      <c r="W660" s="39"/>
      <c r="X660" s="39"/>
      <c r="Y660" s="39"/>
      <c r="Z660" s="39"/>
      <c r="AA660" s="39"/>
      <c r="AB660" s="39"/>
      <c r="AC660" s="39"/>
      <c r="AD660" s="39"/>
      <c r="AE660" s="39"/>
      <c r="AT660" s="18" t="s">
        <v>249</v>
      </c>
      <c r="AU660" s="18" t="s">
        <v>88</v>
      </c>
    </row>
    <row r="661" s="2" customFormat="1">
      <c r="A661" s="39"/>
      <c r="B661" s="40"/>
      <c r="C661" s="41"/>
      <c r="D661" s="247" t="s">
        <v>251</v>
      </c>
      <c r="E661" s="41"/>
      <c r="F661" s="248" t="s">
        <v>891</v>
      </c>
      <c r="G661" s="41"/>
      <c r="H661" s="41"/>
      <c r="I661" s="244"/>
      <c r="J661" s="41"/>
      <c r="K661" s="41"/>
      <c r="L661" s="45"/>
      <c r="M661" s="245"/>
      <c r="N661" s="246"/>
      <c r="O661" s="92"/>
      <c r="P661" s="92"/>
      <c r="Q661" s="92"/>
      <c r="R661" s="92"/>
      <c r="S661" s="92"/>
      <c r="T661" s="93"/>
      <c r="U661" s="39"/>
      <c r="V661" s="39"/>
      <c r="W661" s="39"/>
      <c r="X661" s="39"/>
      <c r="Y661" s="39"/>
      <c r="Z661" s="39"/>
      <c r="AA661" s="39"/>
      <c r="AB661" s="39"/>
      <c r="AC661" s="39"/>
      <c r="AD661" s="39"/>
      <c r="AE661" s="39"/>
      <c r="AT661" s="18" t="s">
        <v>251</v>
      </c>
      <c r="AU661" s="18" t="s">
        <v>88</v>
      </c>
    </row>
    <row r="662" s="13" customFormat="1">
      <c r="A662" s="13"/>
      <c r="B662" s="249"/>
      <c r="C662" s="250"/>
      <c r="D662" s="242" t="s">
        <v>259</v>
      </c>
      <c r="E662" s="251" t="s">
        <v>1</v>
      </c>
      <c r="F662" s="252" t="s">
        <v>456</v>
      </c>
      <c r="G662" s="250"/>
      <c r="H662" s="253">
        <v>437.94999999999999</v>
      </c>
      <c r="I662" s="254"/>
      <c r="J662" s="250"/>
      <c r="K662" s="250"/>
      <c r="L662" s="255"/>
      <c r="M662" s="256"/>
      <c r="N662" s="257"/>
      <c r="O662" s="257"/>
      <c r="P662" s="257"/>
      <c r="Q662" s="257"/>
      <c r="R662" s="257"/>
      <c r="S662" s="257"/>
      <c r="T662" s="258"/>
      <c r="U662" s="13"/>
      <c r="V662" s="13"/>
      <c r="W662" s="13"/>
      <c r="X662" s="13"/>
      <c r="Y662" s="13"/>
      <c r="Z662" s="13"/>
      <c r="AA662" s="13"/>
      <c r="AB662" s="13"/>
      <c r="AC662" s="13"/>
      <c r="AD662" s="13"/>
      <c r="AE662" s="13"/>
      <c r="AT662" s="259" t="s">
        <v>259</v>
      </c>
      <c r="AU662" s="259" t="s">
        <v>88</v>
      </c>
      <c r="AV662" s="13" t="s">
        <v>88</v>
      </c>
      <c r="AW662" s="13" t="s">
        <v>36</v>
      </c>
      <c r="AX662" s="13" t="s">
        <v>80</v>
      </c>
      <c r="AY662" s="259" t="s">
        <v>241</v>
      </c>
    </row>
    <row r="663" s="14" customFormat="1">
      <c r="A663" s="14"/>
      <c r="B663" s="260"/>
      <c r="C663" s="261"/>
      <c r="D663" s="242" t="s">
        <v>259</v>
      </c>
      <c r="E663" s="262" t="s">
        <v>1</v>
      </c>
      <c r="F663" s="263" t="s">
        <v>261</v>
      </c>
      <c r="G663" s="261"/>
      <c r="H663" s="264">
        <v>437.94999999999999</v>
      </c>
      <c r="I663" s="265"/>
      <c r="J663" s="261"/>
      <c r="K663" s="261"/>
      <c r="L663" s="266"/>
      <c r="M663" s="267"/>
      <c r="N663" s="268"/>
      <c r="O663" s="268"/>
      <c r="P663" s="268"/>
      <c r="Q663" s="268"/>
      <c r="R663" s="268"/>
      <c r="S663" s="268"/>
      <c r="T663" s="269"/>
      <c r="U663" s="14"/>
      <c r="V663" s="14"/>
      <c r="W663" s="14"/>
      <c r="X663" s="14"/>
      <c r="Y663" s="14"/>
      <c r="Z663" s="14"/>
      <c r="AA663" s="14"/>
      <c r="AB663" s="14"/>
      <c r="AC663" s="14"/>
      <c r="AD663" s="14"/>
      <c r="AE663" s="14"/>
      <c r="AT663" s="270" t="s">
        <v>259</v>
      </c>
      <c r="AU663" s="270" t="s">
        <v>88</v>
      </c>
      <c r="AV663" s="14" t="s">
        <v>175</v>
      </c>
      <c r="AW663" s="14" t="s">
        <v>36</v>
      </c>
      <c r="AX663" s="14" t="s">
        <v>14</v>
      </c>
      <c r="AY663" s="270" t="s">
        <v>241</v>
      </c>
    </row>
    <row r="664" s="2" customFormat="1" ht="33" customHeight="1">
      <c r="A664" s="39"/>
      <c r="B664" s="40"/>
      <c r="C664" s="229" t="s">
        <v>935</v>
      </c>
      <c r="D664" s="229" t="s">
        <v>243</v>
      </c>
      <c r="E664" s="230" t="s">
        <v>893</v>
      </c>
      <c r="F664" s="231" t="s">
        <v>894</v>
      </c>
      <c r="G664" s="232" t="s">
        <v>246</v>
      </c>
      <c r="H664" s="233">
        <v>526.82000000000005</v>
      </c>
      <c r="I664" s="234"/>
      <c r="J664" s="235">
        <f>ROUND(I664*H664,2)</f>
        <v>0</v>
      </c>
      <c r="K664" s="231" t="s">
        <v>247</v>
      </c>
      <c r="L664" s="45"/>
      <c r="M664" s="236" t="s">
        <v>1</v>
      </c>
      <c r="N664" s="237" t="s">
        <v>45</v>
      </c>
      <c r="O664" s="92"/>
      <c r="P664" s="238">
        <f>O664*H664</f>
        <v>0</v>
      </c>
      <c r="Q664" s="238">
        <v>0</v>
      </c>
      <c r="R664" s="238">
        <f>Q664*H664</f>
        <v>0</v>
      </c>
      <c r="S664" s="238">
        <v>0</v>
      </c>
      <c r="T664" s="239">
        <f>S664*H664</f>
        <v>0</v>
      </c>
      <c r="U664" s="39"/>
      <c r="V664" s="39"/>
      <c r="W664" s="39"/>
      <c r="X664" s="39"/>
      <c r="Y664" s="39"/>
      <c r="Z664" s="39"/>
      <c r="AA664" s="39"/>
      <c r="AB664" s="39"/>
      <c r="AC664" s="39"/>
      <c r="AD664" s="39"/>
      <c r="AE664" s="39"/>
      <c r="AR664" s="240" t="s">
        <v>175</v>
      </c>
      <c r="AT664" s="240" t="s">
        <v>243</v>
      </c>
      <c r="AU664" s="240" t="s">
        <v>88</v>
      </c>
      <c r="AY664" s="18" t="s">
        <v>241</v>
      </c>
      <c r="BE664" s="241">
        <f>IF(N664="základní",J664,0)</f>
        <v>0</v>
      </c>
      <c r="BF664" s="241">
        <f>IF(N664="snížená",J664,0)</f>
        <v>0</v>
      </c>
      <c r="BG664" s="241">
        <f>IF(N664="zákl. přenesená",J664,0)</f>
        <v>0</v>
      </c>
      <c r="BH664" s="241">
        <f>IF(N664="sníž. přenesená",J664,0)</f>
        <v>0</v>
      </c>
      <c r="BI664" s="241">
        <f>IF(N664="nulová",J664,0)</f>
        <v>0</v>
      </c>
      <c r="BJ664" s="18" t="s">
        <v>14</v>
      </c>
      <c r="BK664" s="241">
        <f>ROUND(I664*H664,2)</f>
        <v>0</v>
      </c>
      <c r="BL664" s="18" t="s">
        <v>175</v>
      </c>
      <c r="BM664" s="240" t="s">
        <v>1481</v>
      </c>
    </row>
    <row r="665" s="2" customFormat="1">
      <c r="A665" s="39"/>
      <c r="B665" s="40"/>
      <c r="C665" s="41"/>
      <c r="D665" s="242" t="s">
        <v>249</v>
      </c>
      <c r="E665" s="41"/>
      <c r="F665" s="243" t="s">
        <v>896</v>
      </c>
      <c r="G665" s="41"/>
      <c r="H665" s="41"/>
      <c r="I665" s="244"/>
      <c r="J665" s="41"/>
      <c r="K665" s="41"/>
      <c r="L665" s="45"/>
      <c r="M665" s="245"/>
      <c r="N665" s="246"/>
      <c r="O665" s="92"/>
      <c r="P665" s="92"/>
      <c r="Q665" s="92"/>
      <c r="R665" s="92"/>
      <c r="S665" s="92"/>
      <c r="T665" s="93"/>
      <c r="U665" s="39"/>
      <c r="V665" s="39"/>
      <c r="W665" s="39"/>
      <c r="X665" s="39"/>
      <c r="Y665" s="39"/>
      <c r="Z665" s="39"/>
      <c r="AA665" s="39"/>
      <c r="AB665" s="39"/>
      <c r="AC665" s="39"/>
      <c r="AD665" s="39"/>
      <c r="AE665" s="39"/>
      <c r="AT665" s="18" t="s">
        <v>249</v>
      </c>
      <c r="AU665" s="18" t="s">
        <v>88</v>
      </c>
    </row>
    <row r="666" s="2" customFormat="1">
      <c r="A666" s="39"/>
      <c r="B666" s="40"/>
      <c r="C666" s="41"/>
      <c r="D666" s="247" t="s">
        <v>251</v>
      </c>
      <c r="E666" s="41"/>
      <c r="F666" s="248" t="s">
        <v>897</v>
      </c>
      <c r="G666" s="41"/>
      <c r="H666" s="41"/>
      <c r="I666" s="244"/>
      <c r="J666" s="41"/>
      <c r="K666" s="41"/>
      <c r="L666" s="45"/>
      <c r="M666" s="245"/>
      <c r="N666" s="246"/>
      <c r="O666" s="92"/>
      <c r="P666" s="92"/>
      <c r="Q666" s="92"/>
      <c r="R666" s="92"/>
      <c r="S666" s="92"/>
      <c r="T666" s="93"/>
      <c r="U666" s="39"/>
      <c r="V666" s="39"/>
      <c r="W666" s="39"/>
      <c r="X666" s="39"/>
      <c r="Y666" s="39"/>
      <c r="Z666" s="39"/>
      <c r="AA666" s="39"/>
      <c r="AB666" s="39"/>
      <c r="AC666" s="39"/>
      <c r="AD666" s="39"/>
      <c r="AE666" s="39"/>
      <c r="AT666" s="18" t="s">
        <v>251</v>
      </c>
      <c r="AU666" s="18" t="s">
        <v>88</v>
      </c>
    </row>
    <row r="667" s="15" customFormat="1">
      <c r="A667" s="15"/>
      <c r="B667" s="271"/>
      <c r="C667" s="272"/>
      <c r="D667" s="242" t="s">
        <v>259</v>
      </c>
      <c r="E667" s="273" t="s">
        <v>1</v>
      </c>
      <c r="F667" s="274" t="s">
        <v>898</v>
      </c>
      <c r="G667" s="272"/>
      <c r="H667" s="273" t="s">
        <v>1</v>
      </c>
      <c r="I667" s="275"/>
      <c r="J667" s="272"/>
      <c r="K667" s="272"/>
      <c r="L667" s="276"/>
      <c r="M667" s="277"/>
      <c r="N667" s="278"/>
      <c r="O667" s="278"/>
      <c r="P667" s="278"/>
      <c r="Q667" s="278"/>
      <c r="R667" s="278"/>
      <c r="S667" s="278"/>
      <c r="T667" s="279"/>
      <c r="U667" s="15"/>
      <c r="V667" s="15"/>
      <c r="W667" s="15"/>
      <c r="X667" s="15"/>
      <c r="Y667" s="15"/>
      <c r="Z667" s="15"/>
      <c r="AA667" s="15"/>
      <c r="AB667" s="15"/>
      <c r="AC667" s="15"/>
      <c r="AD667" s="15"/>
      <c r="AE667" s="15"/>
      <c r="AT667" s="280" t="s">
        <v>259</v>
      </c>
      <c r="AU667" s="280" t="s">
        <v>88</v>
      </c>
      <c r="AV667" s="15" t="s">
        <v>14</v>
      </c>
      <c r="AW667" s="15" t="s">
        <v>36</v>
      </c>
      <c r="AX667" s="15" t="s">
        <v>80</v>
      </c>
      <c r="AY667" s="280" t="s">
        <v>241</v>
      </c>
    </row>
    <row r="668" s="15" customFormat="1">
      <c r="A668" s="15"/>
      <c r="B668" s="271"/>
      <c r="C668" s="272"/>
      <c r="D668" s="242" t="s">
        <v>259</v>
      </c>
      <c r="E668" s="273" t="s">
        <v>1</v>
      </c>
      <c r="F668" s="274" t="s">
        <v>1430</v>
      </c>
      <c r="G668" s="272"/>
      <c r="H668" s="273" t="s">
        <v>1</v>
      </c>
      <c r="I668" s="275"/>
      <c r="J668" s="272"/>
      <c r="K668" s="272"/>
      <c r="L668" s="276"/>
      <c r="M668" s="277"/>
      <c r="N668" s="278"/>
      <c r="O668" s="278"/>
      <c r="P668" s="278"/>
      <c r="Q668" s="278"/>
      <c r="R668" s="278"/>
      <c r="S668" s="278"/>
      <c r="T668" s="279"/>
      <c r="U668" s="15"/>
      <c r="V668" s="15"/>
      <c r="W668" s="15"/>
      <c r="X668" s="15"/>
      <c r="Y668" s="15"/>
      <c r="Z668" s="15"/>
      <c r="AA668" s="15"/>
      <c r="AB668" s="15"/>
      <c r="AC668" s="15"/>
      <c r="AD668" s="15"/>
      <c r="AE668" s="15"/>
      <c r="AT668" s="280" t="s">
        <v>259</v>
      </c>
      <c r="AU668" s="280" t="s">
        <v>88</v>
      </c>
      <c r="AV668" s="15" t="s">
        <v>14</v>
      </c>
      <c r="AW668" s="15" t="s">
        <v>36</v>
      </c>
      <c r="AX668" s="15" t="s">
        <v>80</v>
      </c>
      <c r="AY668" s="280" t="s">
        <v>241</v>
      </c>
    </row>
    <row r="669" s="13" customFormat="1">
      <c r="A669" s="13"/>
      <c r="B669" s="249"/>
      <c r="C669" s="250"/>
      <c r="D669" s="242" t="s">
        <v>259</v>
      </c>
      <c r="E669" s="251" t="s">
        <v>1</v>
      </c>
      <c r="F669" s="252" t="s">
        <v>1482</v>
      </c>
      <c r="G669" s="250"/>
      <c r="H669" s="253">
        <v>362.69999999999999</v>
      </c>
      <c r="I669" s="254"/>
      <c r="J669" s="250"/>
      <c r="K669" s="250"/>
      <c r="L669" s="255"/>
      <c r="M669" s="256"/>
      <c r="N669" s="257"/>
      <c r="O669" s="257"/>
      <c r="P669" s="257"/>
      <c r="Q669" s="257"/>
      <c r="R669" s="257"/>
      <c r="S669" s="257"/>
      <c r="T669" s="258"/>
      <c r="U669" s="13"/>
      <c r="V669" s="13"/>
      <c r="W669" s="13"/>
      <c r="X669" s="13"/>
      <c r="Y669" s="13"/>
      <c r="Z669" s="13"/>
      <c r="AA669" s="13"/>
      <c r="AB669" s="13"/>
      <c r="AC669" s="13"/>
      <c r="AD669" s="13"/>
      <c r="AE669" s="13"/>
      <c r="AT669" s="259" t="s">
        <v>259</v>
      </c>
      <c r="AU669" s="259" t="s">
        <v>88</v>
      </c>
      <c r="AV669" s="13" t="s">
        <v>88</v>
      </c>
      <c r="AW669" s="13" t="s">
        <v>36</v>
      </c>
      <c r="AX669" s="13" t="s">
        <v>80</v>
      </c>
      <c r="AY669" s="259" t="s">
        <v>241</v>
      </c>
    </row>
    <row r="670" s="15" customFormat="1">
      <c r="A670" s="15"/>
      <c r="B670" s="271"/>
      <c r="C670" s="272"/>
      <c r="D670" s="242" t="s">
        <v>259</v>
      </c>
      <c r="E670" s="273" t="s">
        <v>1</v>
      </c>
      <c r="F670" s="274" t="s">
        <v>1432</v>
      </c>
      <c r="G670" s="272"/>
      <c r="H670" s="273" t="s">
        <v>1</v>
      </c>
      <c r="I670" s="275"/>
      <c r="J670" s="272"/>
      <c r="K670" s="272"/>
      <c r="L670" s="276"/>
      <c r="M670" s="277"/>
      <c r="N670" s="278"/>
      <c r="O670" s="278"/>
      <c r="P670" s="278"/>
      <c r="Q670" s="278"/>
      <c r="R670" s="278"/>
      <c r="S670" s="278"/>
      <c r="T670" s="279"/>
      <c r="U670" s="15"/>
      <c r="V670" s="15"/>
      <c r="W670" s="15"/>
      <c r="X670" s="15"/>
      <c r="Y670" s="15"/>
      <c r="Z670" s="15"/>
      <c r="AA670" s="15"/>
      <c r="AB670" s="15"/>
      <c r="AC670" s="15"/>
      <c r="AD670" s="15"/>
      <c r="AE670" s="15"/>
      <c r="AT670" s="280" t="s">
        <v>259</v>
      </c>
      <c r="AU670" s="280" t="s">
        <v>88</v>
      </c>
      <c r="AV670" s="15" t="s">
        <v>14</v>
      </c>
      <c r="AW670" s="15" t="s">
        <v>36</v>
      </c>
      <c r="AX670" s="15" t="s">
        <v>80</v>
      </c>
      <c r="AY670" s="280" t="s">
        <v>241</v>
      </c>
    </row>
    <row r="671" s="13" customFormat="1">
      <c r="A671" s="13"/>
      <c r="B671" s="249"/>
      <c r="C671" s="250"/>
      <c r="D671" s="242" t="s">
        <v>259</v>
      </c>
      <c r="E671" s="251" t="s">
        <v>1</v>
      </c>
      <c r="F671" s="252" t="s">
        <v>1483</v>
      </c>
      <c r="G671" s="250"/>
      <c r="H671" s="253">
        <v>90.513000000000005</v>
      </c>
      <c r="I671" s="254"/>
      <c r="J671" s="250"/>
      <c r="K671" s="250"/>
      <c r="L671" s="255"/>
      <c r="M671" s="256"/>
      <c r="N671" s="257"/>
      <c r="O671" s="257"/>
      <c r="P671" s="257"/>
      <c r="Q671" s="257"/>
      <c r="R671" s="257"/>
      <c r="S671" s="257"/>
      <c r="T671" s="258"/>
      <c r="U671" s="13"/>
      <c r="V671" s="13"/>
      <c r="W671" s="13"/>
      <c r="X671" s="13"/>
      <c r="Y671" s="13"/>
      <c r="Z671" s="13"/>
      <c r="AA671" s="13"/>
      <c r="AB671" s="13"/>
      <c r="AC671" s="13"/>
      <c r="AD671" s="13"/>
      <c r="AE671" s="13"/>
      <c r="AT671" s="259" t="s">
        <v>259</v>
      </c>
      <c r="AU671" s="259" t="s">
        <v>88</v>
      </c>
      <c r="AV671" s="13" t="s">
        <v>88</v>
      </c>
      <c r="AW671" s="13" t="s">
        <v>36</v>
      </c>
      <c r="AX671" s="13" t="s">
        <v>80</v>
      </c>
      <c r="AY671" s="259" t="s">
        <v>241</v>
      </c>
    </row>
    <row r="672" s="15" customFormat="1">
      <c r="A672" s="15"/>
      <c r="B672" s="271"/>
      <c r="C672" s="272"/>
      <c r="D672" s="242" t="s">
        <v>259</v>
      </c>
      <c r="E672" s="273" t="s">
        <v>1</v>
      </c>
      <c r="F672" s="274" t="s">
        <v>1434</v>
      </c>
      <c r="G672" s="272"/>
      <c r="H672" s="273" t="s">
        <v>1</v>
      </c>
      <c r="I672" s="275"/>
      <c r="J672" s="272"/>
      <c r="K672" s="272"/>
      <c r="L672" s="276"/>
      <c r="M672" s="277"/>
      <c r="N672" s="278"/>
      <c r="O672" s="278"/>
      <c r="P672" s="278"/>
      <c r="Q672" s="278"/>
      <c r="R672" s="278"/>
      <c r="S672" s="278"/>
      <c r="T672" s="279"/>
      <c r="U672" s="15"/>
      <c r="V672" s="15"/>
      <c r="W672" s="15"/>
      <c r="X672" s="15"/>
      <c r="Y672" s="15"/>
      <c r="Z672" s="15"/>
      <c r="AA672" s="15"/>
      <c r="AB672" s="15"/>
      <c r="AC672" s="15"/>
      <c r="AD672" s="15"/>
      <c r="AE672" s="15"/>
      <c r="AT672" s="280" t="s">
        <v>259</v>
      </c>
      <c r="AU672" s="280" t="s">
        <v>88</v>
      </c>
      <c r="AV672" s="15" t="s">
        <v>14</v>
      </c>
      <c r="AW672" s="15" t="s">
        <v>36</v>
      </c>
      <c r="AX672" s="15" t="s">
        <v>80</v>
      </c>
      <c r="AY672" s="280" t="s">
        <v>241</v>
      </c>
    </row>
    <row r="673" s="13" customFormat="1">
      <c r="A673" s="13"/>
      <c r="B673" s="249"/>
      <c r="C673" s="250"/>
      <c r="D673" s="242" t="s">
        <v>259</v>
      </c>
      <c r="E673" s="251" t="s">
        <v>1</v>
      </c>
      <c r="F673" s="252" t="s">
        <v>1452</v>
      </c>
      <c r="G673" s="250"/>
      <c r="H673" s="253">
        <v>0</v>
      </c>
      <c r="I673" s="254"/>
      <c r="J673" s="250"/>
      <c r="K673" s="250"/>
      <c r="L673" s="255"/>
      <c r="M673" s="256"/>
      <c r="N673" s="257"/>
      <c r="O673" s="257"/>
      <c r="P673" s="257"/>
      <c r="Q673" s="257"/>
      <c r="R673" s="257"/>
      <c r="S673" s="257"/>
      <c r="T673" s="258"/>
      <c r="U673" s="13"/>
      <c r="V673" s="13"/>
      <c r="W673" s="13"/>
      <c r="X673" s="13"/>
      <c r="Y673" s="13"/>
      <c r="Z673" s="13"/>
      <c r="AA673" s="13"/>
      <c r="AB673" s="13"/>
      <c r="AC673" s="13"/>
      <c r="AD673" s="13"/>
      <c r="AE673" s="13"/>
      <c r="AT673" s="259" t="s">
        <v>259</v>
      </c>
      <c r="AU673" s="259" t="s">
        <v>88</v>
      </c>
      <c r="AV673" s="13" t="s">
        <v>88</v>
      </c>
      <c r="AW673" s="13" t="s">
        <v>36</v>
      </c>
      <c r="AX673" s="13" t="s">
        <v>80</v>
      </c>
      <c r="AY673" s="259" t="s">
        <v>241</v>
      </c>
    </row>
    <row r="674" s="15" customFormat="1">
      <c r="A674" s="15"/>
      <c r="B674" s="271"/>
      <c r="C674" s="272"/>
      <c r="D674" s="242" t="s">
        <v>259</v>
      </c>
      <c r="E674" s="273" t="s">
        <v>1</v>
      </c>
      <c r="F674" s="274" t="s">
        <v>1436</v>
      </c>
      <c r="G674" s="272"/>
      <c r="H674" s="273" t="s">
        <v>1</v>
      </c>
      <c r="I674" s="275"/>
      <c r="J674" s="272"/>
      <c r="K674" s="272"/>
      <c r="L674" s="276"/>
      <c r="M674" s="277"/>
      <c r="N674" s="278"/>
      <c r="O674" s="278"/>
      <c r="P674" s="278"/>
      <c r="Q674" s="278"/>
      <c r="R674" s="278"/>
      <c r="S674" s="278"/>
      <c r="T674" s="279"/>
      <c r="U674" s="15"/>
      <c r="V674" s="15"/>
      <c r="W674" s="15"/>
      <c r="X674" s="15"/>
      <c r="Y674" s="15"/>
      <c r="Z674" s="15"/>
      <c r="AA674" s="15"/>
      <c r="AB674" s="15"/>
      <c r="AC674" s="15"/>
      <c r="AD674" s="15"/>
      <c r="AE674" s="15"/>
      <c r="AT674" s="280" t="s">
        <v>259</v>
      </c>
      <c r="AU674" s="280" t="s">
        <v>88</v>
      </c>
      <c r="AV674" s="15" t="s">
        <v>14</v>
      </c>
      <c r="AW674" s="15" t="s">
        <v>36</v>
      </c>
      <c r="AX674" s="15" t="s">
        <v>80</v>
      </c>
      <c r="AY674" s="280" t="s">
        <v>241</v>
      </c>
    </row>
    <row r="675" s="13" customFormat="1">
      <c r="A675" s="13"/>
      <c r="B675" s="249"/>
      <c r="C675" s="250"/>
      <c r="D675" s="242" t="s">
        <v>259</v>
      </c>
      <c r="E675" s="251" t="s">
        <v>1</v>
      </c>
      <c r="F675" s="252" t="s">
        <v>1484</v>
      </c>
      <c r="G675" s="250"/>
      <c r="H675" s="253">
        <v>16.199999999999999</v>
      </c>
      <c r="I675" s="254"/>
      <c r="J675" s="250"/>
      <c r="K675" s="250"/>
      <c r="L675" s="255"/>
      <c r="M675" s="256"/>
      <c r="N675" s="257"/>
      <c r="O675" s="257"/>
      <c r="P675" s="257"/>
      <c r="Q675" s="257"/>
      <c r="R675" s="257"/>
      <c r="S675" s="257"/>
      <c r="T675" s="258"/>
      <c r="U675" s="13"/>
      <c r="V675" s="13"/>
      <c r="W675" s="13"/>
      <c r="X675" s="13"/>
      <c r="Y675" s="13"/>
      <c r="Z675" s="13"/>
      <c r="AA675" s="13"/>
      <c r="AB675" s="13"/>
      <c r="AC675" s="13"/>
      <c r="AD675" s="13"/>
      <c r="AE675" s="13"/>
      <c r="AT675" s="259" t="s">
        <v>259</v>
      </c>
      <c r="AU675" s="259" t="s">
        <v>88</v>
      </c>
      <c r="AV675" s="13" t="s">
        <v>88</v>
      </c>
      <c r="AW675" s="13" t="s">
        <v>36</v>
      </c>
      <c r="AX675" s="13" t="s">
        <v>80</v>
      </c>
      <c r="AY675" s="259" t="s">
        <v>241</v>
      </c>
    </row>
    <row r="676" s="15" customFormat="1">
      <c r="A676" s="15"/>
      <c r="B676" s="271"/>
      <c r="C676" s="272"/>
      <c r="D676" s="242" t="s">
        <v>259</v>
      </c>
      <c r="E676" s="273" t="s">
        <v>1</v>
      </c>
      <c r="F676" s="274" t="s">
        <v>1438</v>
      </c>
      <c r="G676" s="272"/>
      <c r="H676" s="273" t="s">
        <v>1</v>
      </c>
      <c r="I676" s="275"/>
      <c r="J676" s="272"/>
      <c r="K676" s="272"/>
      <c r="L676" s="276"/>
      <c r="M676" s="277"/>
      <c r="N676" s="278"/>
      <c r="O676" s="278"/>
      <c r="P676" s="278"/>
      <c r="Q676" s="278"/>
      <c r="R676" s="278"/>
      <c r="S676" s="278"/>
      <c r="T676" s="279"/>
      <c r="U676" s="15"/>
      <c r="V676" s="15"/>
      <c r="W676" s="15"/>
      <c r="X676" s="15"/>
      <c r="Y676" s="15"/>
      <c r="Z676" s="15"/>
      <c r="AA676" s="15"/>
      <c r="AB676" s="15"/>
      <c r="AC676" s="15"/>
      <c r="AD676" s="15"/>
      <c r="AE676" s="15"/>
      <c r="AT676" s="280" t="s">
        <v>259</v>
      </c>
      <c r="AU676" s="280" t="s">
        <v>88</v>
      </c>
      <c r="AV676" s="15" t="s">
        <v>14</v>
      </c>
      <c r="AW676" s="15" t="s">
        <v>36</v>
      </c>
      <c r="AX676" s="15" t="s">
        <v>80</v>
      </c>
      <c r="AY676" s="280" t="s">
        <v>241</v>
      </c>
    </row>
    <row r="677" s="13" customFormat="1">
      <c r="A677" s="13"/>
      <c r="B677" s="249"/>
      <c r="C677" s="250"/>
      <c r="D677" s="242" t="s">
        <v>259</v>
      </c>
      <c r="E677" s="251" t="s">
        <v>1</v>
      </c>
      <c r="F677" s="252" t="s">
        <v>1485</v>
      </c>
      <c r="G677" s="250"/>
      <c r="H677" s="253">
        <v>1.8</v>
      </c>
      <c r="I677" s="254"/>
      <c r="J677" s="250"/>
      <c r="K677" s="250"/>
      <c r="L677" s="255"/>
      <c r="M677" s="256"/>
      <c r="N677" s="257"/>
      <c r="O677" s="257"/>
      <c r="P677" s="257"/>
      <c r="Q677" s="257"/>
      <c r="R677" s="257"/>
      <c r="S677" s="257"/>
      <c r="T677" s="258"/>
      <c r="U677" s="13"/>
      <c r="V677" s="13"/>
      <c r="W677" s="13"/>
      <c r="X677" s="13"/>
      <c r="Y677" s="13"/>
      <c r="Z677" s="13"/>
      <c r="AA677" s="13"/>
      <c r="AB677" s="13"/>
      <c r="AC677" s="13"/>
      <c r="AD677" s="13"/>
      <c r="AE677" s="13"/>
      <c r="AT677" s="259" t="s">
        <v>259</v>
      </c>
      <c r="AU677" s="259" t="s">
        <v>88</v>
      </c>
      <c r="AV677" s="13" t="s">
        <v>88</v>
      </c>
      <c r="AW677" s="13" t="s">
        <v>36</v>
      </c>
      <c r="AX677" s="13" t="s">
        <v>80</v>
      </c>
      <c r="AY677" s="259" t="s">
        <v>241</v>
      </c>
    </row>
    <row r="678" s="15" customFormat="1">
      <c r="A678" s="15"/>
      <c r="B678" s="271"/>
      <c r="C678" s="272"/>
      <c r="D678" s="242" t="s">
        <v>259</v>
      </c>
      <c r="E678" s="273" t="s">
        <v>1</v>
      </c>
      <c r="F678" s="274" t="s">
        <v>1440</v>
      </c>
      <c r="G678" s="272"/>
      <c r="H678" s="273" t="s">
        <v>1</v>
      </c>
      <c r="I678" s="275"/>
      <c r="J678" s="272"/>
      <c r="K678" s="272"/>
      <c r="L678" s="276"/>
      <c r="M678" s="277"/>
      <c r="N678" s="278"/>
      <c r="O678" s="278"/>
      <c r="P678" s="278"/>
      <c r="Q678" s="278"/>
      <c r="R678" s="278"/>
      <c r="S678" s="278"/>
      <c r="T678" s="279"/>
      <c r="U678" s="15"/>
      <c r="V678" s="15"/>
      <c r="W678" s="15"/>
      <c r="X678" s="15"/>
      <c r="Y678" s="15"/>
      <c r="Z678" s="15"/>
      <c r="AA678" s="15"/>
      <c r="AB678" s="15"/>
      <c r="AC678" s="15"/>
      <c r="AD678" s="15"/>
      <c r="AE678" s="15"/>
      <c r="AT678" s="280" t="s">
        <v>259</v>
      </c>
      <c r="AU678" s="280" t="s">
        <v>88</v>
      </c>
      <c r="AV678" s="15" t="s">
        <v>14</v>
      </c>
      <c r="AW678" s="15" t="s">
        <v>36</v>
      </c>
      <c r="AX678" s="15" t="s">
        <v>80</v>
      </c>
      <c r="AY678" s="280" t="s">
        <v>241</v>
      </c>
    </row>
    <row r="679" s="13" customFormat="1">
      <c r="A679" s="13"/>
      <c r="B679" s="249"/>
      <c r="C679" s="250"/>
      <c r="D679" s="242" t="s">
        <v>259</v>
      </c>
      <c r="E679" s="251" t="s">
        <v>1</v>
      </c>
      <c r="F679" s="252" t="s">
        <v>1452</v>
      </c>
      <c r="G679" s="250"/>
      <c r="H679" s="253">
        <v>0</v>
      </c>
      <c r="I679" s="254"/>
      <c r="J679" s="250"/>
      <c r="K679" s="250"/>
      <c r="L679" s="255"/>
      <c r="M679" s="256"/>
      <c r="N679" s="257"/>
      <c r="O679" s="257"/>
      <c r="P679" s="257"/>
      <c r="Q679" s="257"/>
      <c r="R679" s="257"/>
      <c r="S679" s="257"/>
      <c r="T679" s="258"/>
      <c r="U679" s="13"/>
      <c r="V679" s="13"/>
      <c r="W679" s="13"/>
      <c r="X679" s="13"/>
      <c r="Y679" s="13"/>
      <c r="Z679" s="13"/>
      <c r="AA679" s="13"/>
      <c r="AB679" s="13"/>
      <c r="AC679" s="13"/>
      <c r="AD679" s="13"/>
      <c r="AE679" s="13"/>
      <c r="AT679" s="259" t="s">
        <v>259</v>
      </c>
      <c r="AU679" s="259" t="s">
        <v>88</v>
      </c>
      <c r="AV679" s="13" t="s">
        <v>88</v>
      </c>
      <c r="AW679" s="13" t="s">
        <v>36</v>
      </c>
      <c r="AX679" s="13" t="s">
        <v>80</v>
      </c>
      <c r="AY679" s="259" t="s">
        <v>241</v>
      </c>
    </row>
    <row r="680" s="15" customFormat="1">
      <c r="A680" s="15"/>
      <c r="B680" s="271"/>
      <c r="C680" s="272"/>
      <c r="D680" s="242" t="s">
        <v>259</v>
      </c>
      <c r="E680" s="273" t="s">
        <v>1</v>
      </c>
      <c r="F680" s="274" t="s">
        <v>1442</v>
      </c>
      <c r="G680" s="272"/>
      <c r="H680" s="273" t="s">
        <v>1</v>
      </c>
      <c r="I680" s="275"/>
      <c r="J680" s="272"/>
      <c r="K680" s="272"/>
      <c r="L680" s="276"/>
      <c r="M680" s="277"/>
      <c r="N680" s="278"/>
      <c r="O680" s="278"/>
      <c r="P680" s="278"/>
      <c r="Q680" s="278"/>
      <c r="R680" s="278"/>
      <c r="S680" s="278"/>
      <c r="T680" s="279"/>
      <c r="U680" s="15"/>
      <c r="V680" s="15"/>
      <c r="W680" s="15"/>
      <c r="X680" s="15"/>
      <c r="Y680" s="15"/>
      <c r="Z680" s="15"/>
      <c r="AA680" s="15"/>
      <c r="AB680" s="15"/>
      <c r="AC680" s="15"/>
      <c r="AD680" s="15"/>
      <c r="AE680" s="15"/>
      <c r="AT680" s="280" t="s">
        <v>259</v>
      </c>
      <c r="AU680" s="280" t="s">
        <v>88</v>
      </c>
      <c r="AV680" s="15" t="s">
        <v>14</v>
      </c>
      <c r="AW680" s="15" t="s">
        <v>36</v>
      </c>
      <c r="AX680" s="15" t="s">
        <v>80</v>
      </c>
      <c r="AY680" s="280" t="s">
        <v>241</v>
      </c>
    </row>
    <row r="681" s="13" customFormat="1">
      <c r="A681" s="13"/>
      <c r="B681" s="249"/>
      <c r="C681" s="250"/>
      <c r="D681" s="242" t="s">
        <v>259</v>
      </c>
      <c r="E681" s="251" t="s">
        <v>1</v>
      </c>
      <c r="F681" s="252" t="s">
        <v>1486</v>
      </c>
      <c r="G681" s="250"/>
      <c r="H681" s="253">
        <v>55.606999999999999</v>
      </c>
      <c r="I681" s="254"/>
      <c r="J681" s="250"/>
      <c r="K681" s="250"/>
      <c r="L681" s="255"/>
      <c r="M681" s="256"/>
      <c r="N681" s="257"/>
      <c r="O681" s="257"/>
      <c r="P681" s="257"/>
      <c r="Q681" s="257"/>
      <c r="R681" s="257"/>
      <c r="S681" s="257"/>
      <c r="T681" s="258"/>
      <c r="U681" s="13"/>
      <c r="V681" s="13"/>
      <c r="W681" s="13"/>
      <c r="X681" s="13"/>
      <c r="Y681" s="13"/>
      <c r="Z681" s="13"/>
      <c r="AA681" s="13"/>
      <c r="AB681" s="13"/>
      <c r="AC681" s="13"/>
      <c r="AD681" s="13"/>
      <c r="AE681" s="13"/>
      <c r="AT681" s="259" t="s">
        <v>259</v>
      </c>
      <c r="AU681" s="259" t="s">
        <v>88</v>
      </c>
      <c r="AV681" s="13" t="s">
        <v>88</v>
      </c>
      <c r="AW681" s="13" t="s">
        <v>36</v>
      </c>
      <c r="AX681" s="13" t="s">
        <v>80</v>
      </c>
      <c r="AY681" s="259" t="s">
        <v>241</v>
      </c>
    </row>
    <row r="682" s="14" customFormat="1">
      <c r="A682" s="14"/>
      <c r="B682" s="260"/>
      <c r="C682" s="261"/>
      <c r="D682" s="242" t="s">
        <v>259</v>
      </c>
      <c r="E682" s="262" t="s">
        <v>459</v>
      </c>
      <c r="F682" s="263" t="s">
        <v>261</v>
      </c>
      <c r="G682" s="261"/>
      <c r="H682" s="264">
        <v>526.82000000000005</v>
      </c>
      <c r="I682" s="265"/>
      <c r="J682" s="261"/>
      <c r="K682" s="261"/>
      <c r="L682" s="266"/>
      <c r="M682" s="267"/>
      <c r="N682" s="268"/>
      <c r="O682" s="268"/>
      <c r="P682" s="268"/>
      <c r="Q682" s="268"/>
      <c r="R682" s="268"/>
      <c r="S682" s="268"/>
      <c r="T682" s="269"/>
      <c r="U682" s="14"/>
      <c r="V682" s="14"/>
      <c r="W682" s="14"/>
      <c r="X682" s="14"/>
      <c r="Y682" s="14"/>
      <c r="Z682" s="14"/>
      <c r="AA682" s="14"/>
      <c r="AB682" s="14"/>
      <c r="AC682" s="14"/>
      <c r="AD682" s="14"/>
      <c r="AE682" s="14"/>
      <c r="AT682" s="270" t="s">
        <v>259</v>
      </c>
      <c r="AU682" s="270" t="s">
        <v>88</v>
      </c>
      <c r="AV682" s="14" t="s">
        <v>175</v>
      </c>
      <c r="AW682" s="14" t="s">
        <v>36</v>
      </c>
      <c r="AX682" s="14" t="s">
        <v>14</v>
      </c>
      <c r="AY682" s="270" t="s">
        <v>241</v>
      </c>
    </row>
    <row r="683" s="2" customFormat="1" ht="33" customHeight="1">
      <c r="A683" s="39"/>
      <c r="B683" s="40"/>
      <c r="C683" s="229" t="s">
        <v>942</v>
      </c>
      <c r="D683" s="229" t="s">
        <v>243</v>
      </c>
      <c r="E683" s="230" t="s">
        <v>1487</v>
      </c>
      <c r="F683" s="231" t="s">
        <v>1488</v>
      </c>
      <c r="G683" s="232" t="s">
        <v>246</v>
      </c>
      <c r="H683" s="233">
        <v>1899.2850000000001</v>
      </c>
      <c r="I683" s="234"/>
      <c r="J683" s="235">
        <f>ROUND(I683*H683,2)</f>
        <v>0</v>
      </c>
      <c r="K683" s="231" t="s">
        <v>247</v>
      </c>
      <c r="L683" s="45"/>
      <c r="M683" s="236" t="s">
        <v>1</v>
      </c>
      <c r="N683" s="237" t="s">
        <v>45</v>
      </c>
      <c r="O683" s="92"/>
      <c r="P683" s="238">
        <f>O683*H683</f>
        <v>0</v>
      </c>
      <c r="Q683" s="238">
        <v>0</v>
      </c>
      <c r="R683" s="238">
        <f>Q683*H683</f>
        <v>0</v>
      </c>
      <c r="S683" s="238">
        <v>0</v>
      </c>
      <c r="T683" s="239">
        <f>S683*H683</f>
        <v>0</v>
      </c>
      <c r="U683" s="39"/>
      <c r="V683" s="39"/>
      <c r="W683" s="39"/>
      <c r="X683" s="39"/>
      <c r="Y683" s="39"/>
      <c r="Z683" s="39"/>
      <c r="AA683" s="39"/>
      <c r="AB683" s="39"/>
      <c r="AC683" s="39"/>
      <c r="AD683" s="39"/>
      <c r="AE683" s="39"/>
      <c r="AR683" s="240" t="s">
        <v>175</v>
      </c>
      <c r="AT683" s="240" t="s">
        <v>243</v>
      </c>
      <c r="AU683" s="240" t="s">
        <v>88</v>
      </c>
      <c r="AY683" s="18" t="s">
        <v>241</v>
      </c>
      <c r="BE683" s="241">
        <f>IF(N683="základní",J683,0)</f>
        <v>0</v>
      </c>
      <c r="BF683" s="241">
        <f>IF(N683="snížená",J683,0)</f>
        <v>0</v>
      </c>
      <c r="BG683" s="241">
        <f>IF(N683="zákl. přenesená",J683,0)</f>
        <v>0</v>
      </c>
      <c r="BH683" s="241">
        <f>IF(N683="sníž. přenesená",J683,0)</f>
        <v>0</v>
      </c>
      <c r="BI683" s="241">
        <f>IF(N683="nulová",J683,0)</f>
        <v>0</v>
      </c>
      <c r="BJ683" s="18" t="s">
        <v>14</v>
      </c>
      <c r="BK683" s="241">
        <f>ROUND(I683*H683,2)</f>
        <v>0</v>
      </c>
      <c r="BL683" s="18" t="s">
        <v>175</v>
      </c>
      <c r="BM683" s="240" t="s">
        <v>1489</v>
      </c>
    </row>
    <row r="684" s="2" customFormat="1">
      <c r="A684" s="39"/>
      <c r="B684" s="40"/>
      <c r="C684" s="41"/>
      <c r="D684" s="242" t="s">
        <v>249</v>
      </c>
      <c r="E684" s="41"/>
      <c r="F684" s="243" t="s">
        <v>1490</v>
      </c>
      <c r="G684" s="41"/>
      <c r="H684" s="41"/>
      <c r="I684" s="244"/>
      <c r="J684" s="41"/>
      <c r="K684" s="41"/>
      <c r="L684" s="45"/>
      <c r="M684" s="245"/>
      <c r="N684" s="246"/>
      <c r="O684" s="92"/>
      <c r="P684" s="92"/>
      <c r="Q684" s="92"/>
      <c r="R684" s="92"/>
      <c r="S684" s="92"/>
      <c r="T684" s="93"/>
      <c r="U684" s="39"/>
      <c r="V684" s="39"/>
      <c r="W684" s="39"/>
      <c r="X684" s="39"/>
      <c r="Y684" s="39"/>
      <c r="Z684" s="39"/>
      <c r="AA684" s="39"/>
      <c r="AB684" s="39"/>
      <c r="AC684" s="39"/>
      <c r="AD684" s="39"/>
      <c r="AE684" s="39"/>
      <c r="AT684" s="18" t="s">
        <v>249</v>
      </c>
      <c r="AU684" s="18" t="s">
        <v>88</v>
      </c>
    </row>
    <row r="685" s="2" customFormat="1">
      <c r="A685" s="39"/>
      <c r="B685" s="40"/>
      <c r="C685" s="41"/>
      <c r="D685" s="247" t="s">
        <v>251</v>
      </c>
      <c r="E685" s="41"/>
      <c r="F685" s="248" t="s">
        <v>1491</v>
      </c>
      <c r="G685" s="41"/>
      <c r="H685" s="41"/>
      <c r="I685" s="244"/>
      <c r="J685" s="41"/>
      <c r="K685" s="41"/>
      <c r="L685" s="45"/>
      <c r="M685" s="245"/>
      <c r="N685" s="246"/>
      <c r="O685" s="92"/>
      <c r="P685" s="92"/>
      <c r="Q685" s="92"/>
      <c r="R685" s="92"/>
      <c r="S685" s="92"/>
      <c r="T685" s="93"/>
      <c r="U685" s="39"/>
      <c r="V685" s="39"/>
      <c r="W685" s="39"/>
      <c r="X685" s="39"/>
      <c r="Y685" s="39"/>
      <c r="Z685" s="39"/>
      <c r="AA685" s="39"/>
      <c r="AB685" s="39"/>
      <c r="AC685" s="39"/>
      <c r="AD685" s="39"/>
      <c r="AE685" s="39"/>
      <c r="AT685" s="18" t="s">
        <v>251</v>
      </c>
      <c r="AU685" s="18" t="s">
        <v>88</v>
      </c>
    </row>
    <row r="686" s="15" customFormat="1">
      <c r="A686" s="15"/>
      <c r="B686" s="271"/>
      <c r="C686" s="272"/>
      <c r="D686" s="242" t="s">
        <v>259</v>
      </c>
      <c r="E686" s="273" t="s">
        <v>1</v>
      </c>
      <c r="F686" s="274" t="s">
        <v>1492</v>
      </c>
      <c r="G686" s="272"/>
      <c r="H686" s="273" t="s">
        <v>1</v>
      </c>
      <c r="I686" s="275"/>
      <c r="J686" s="272"/>
      <c r="K686" s="272"/>
      <c r="L686" s="276"/>
      <c r="M686" s="277"/>
      <c r="N686" s="278"/>
      <c r="O686" s="278"/>
      <c r="P686" s="278"/>
      <c r="Q686" s="278"/>
      <c r="R686" s="278"/>
      <c r="S686" s="278"/>
      <c r="T686" s="279"/>
      <c r="U686" s="15"/>
      <c r="V686" s="15"/>
      <c r="W686" s="15"/>
      <c r="X686" s="15"/>
      <c r="Y686" s="15"/>
      <c r="Z686" s="15"/>
      <c r="AA686" s="15"/>
      <c r="AB686" s="15"/>
      <c r="AC686" s="15"/>
      <c r="AD686" s="15"/>
      <c r="AE686" s="15"/>
      <c r="AT686" s="280" t="s">
        <v>259</v>
      </c>
      <c r="AU686" s="280" t="s">
        <v>88</v>
      </c>
      <c r="AV686" s="15" t="s">
        <v>14</v>
      </c>
      <c r="AW686" s="15" t="s">
        <v>36</v>
      </c>
      <c r="AX686" s="15" t="s">
        <v>80</v>
      </c>
      <c r="AY686" s="280" t="s">
        <v>241</v>
      </c>
    </row>
    <row r="687" s="15" customFormat="1">
      <c r="A687" s="15"/>
      <c r="B687" s="271"/>
      <c r="C687" s="272"/>
      <c r="D687" s="242" t="s">
        <v>259</v>
      </c>
      <c r="E687" s="273" t="s">
        <v>1</v>
      </c>
      <c r="F687" s="274" t="s">
        <v>1493</v>
      </c>
      <c r="G687" s="272"/>
      <c r="H687" s="273" t="s">
        <v>1</v>
      </c>
      <c r="I687" s="275"/>
      <c r="J687" s="272"/>
      <c r="K687" s="272"/>
      <c r="L687" s="276"/>
      <c r="M687" s="277"/>
      <c r="N687" s="278"/>
      <c r="O687" s="278"/>
      <c r="P687" s="278"/>
      <c r="Q687" s="278"/>
      <c r="R687" s="278"/>
      <c r="S687" s="278"/>
      <c r="T687" s="279"/>
      <c r="U687" s="15"/>
      <c r="V687" s="15"/>
      <c r="W687" s="15"/>
      <c r="X687" s="15"/>
      <c r="Y687" s="15"/>
      <c r="Z687" s="15"/>
      <c r="AA687" s="15"/>
      <c r="AB687" s="15"/>
      <c r="AC687" s="15"/>
      <c r="AD687" s="15"/>
      <c r="AE687" s="15"/>
      <c r="AT687" s="280" t="s">
        <v>259</v>
      </c>
      <c r="AU687" s="280" t="s">
        <v>88</v>
      </c>
      <c r="AV687" s="15" t="s">
        <v>14</v>
      </c>
      <c r="AW687" s="15" t="s">
        <v>36</v>
      </c>
      <c r="AX687" s="15" t="s">
        <v>80</v>
      </c>
      <c r="AY687" s="280" t="s">
        <v>241</v>
      </c>
    </row>
    <row r="688" s="15" customFormat="1">
      <c r="A688" s="15"/>
      <c r="B688" s="271"/>
      <c r="C688" s="272"/>
      <c r="D688" s="242" t="s">
        <v>259</v>
      </c>
      <c r="E688" s="273" t="s">
        <v>1</v>
      </c>
      <c r="F688" s="274" t="s">
        <v>1348</v>
      </c>
      <c r="G688" s="272"/>
      <c r="H688" s="273" t="s">
        <v>1</v>
      </c>
      <c r="I688" s="275"/>
      <c r="J688" s="272"/>
      <c r="K688" s="272"/>
      <c r="L688" s="276"/>
      <c r="M688" s="277"/>
      <c r="N688" s="278"/>
      <c r="O688" s="278"/>
      <c r="P688" s="278"/>
      <c r="Q688" s="278"/>
      <c r="R688" s="278"/>
      <c r="S688" s="278"/>
      <c r="T688" s="279"/>
      <c r="U688" s="15"/>
      <c r="V688" s="15"/>
      <c r="W688" s="15"/>
      <c r="X688" s="15"/>
      <c r="Y688" s="15"/>
      <c r="Z688" s="15"/>
      <c r="AA688" s="15"/>
      <c r="AB688" s="15"/>
      <c r="AC688" s="15"/>
      <c r="AD688" s="15"/>
      <c r="AE688" s="15"/>
      <c r="AT688" s="280" t="s">
        <v>259</v>
      </c>
      <c r="AU688" s="280" t="s">
        <v>88</v>
      </c>
      <c r="AV688" s="15" t="s">
        <v>14</v>
      </c>
      <c r="AW688" s="15" t="s">
        <v>36</v>
      </c>
      <c r="AX688" s="15" t="s">
        <v>80</v>
      </c>
      <c r="AY688" s="280" t="s">
        <v>241</v>
      </c>
    </row>
    <row r="689" s="13" customFormat="1">
      <c r="A689" s="13"/>
      <c r="B689" s="249"/>
      <c r="C689" s="250"/>
      <c r="D689" s="242" t="s">
        <v>259</v>
      </c>
      <c r="E689" s="251" t="s">
        <v>1</v>
      </c>
      <c r="F689" s="252" t="s">
        <v>1494</v>
      </c>
      <c r="G689" s="250"/>
      <c r="H689" s="253">
        <v>1524.75</v>
      </c>
      <c r="I689" s="254"/>
      <c r="J689" s="250"/>
      <c r="K689" s="250"/>
      <c r="L689" s="255"/>
      <c r="M689" s="256"/>
      <c r="N689" s="257"/>
      <c r="O689" s="257"/>
      <c r="P689" s="257"/>
      <c r="Q689" s="257"/>
      <c r="R689" s="257"/>
      <c r="S689" s="257"/>
      <c r="T689" s="258"/>
      <c r="U689" s="13"/>
      <c r="V689" s="13"/>
      <c r="W689" s="13"/>
      <c r="X689" s="13"/>
      <c r="Y689" s="13"/>
      <c r="Z689" s="13"/>
      <c r="AA689" s="13"/>
      <c r="AB689" s="13"/>
      <c r="AC689" s="13"/>
      <c r="AD689" s="13"/>
      <c r="AE689" s="13"/>
      <c r="AT689" s="259" t="s">
        <v>259</v>
      </c>
      <c r="AU689" s="259" t="s">
        <v>88</v>
      </c>
      <c r="AV689" s="13" t="s">
        <v>88</v>
      </c>
      <c r="AW689" s="13" t="s">
        <v>36</v>
      </c>
      <c r="AX689" s="13" t="s">
        <v>80</v>
      </c>
      <c r="AY689" s="259" t="s">
        <v>241</v>
      </c>
    </row>
    <row r="690" s="15" customFormat="1">
      <c r="A690" s="15"/>
      <c r="B690" s="271"/>
      <c r="C690" s="272"/>
      <c r="D690" s="242" t="s">
        <v>259</v>
      </c>
      <c r="E690" s="273" t="s">
        <v>1</v>
      </c>
      <c r="F690" s="274" t="s">
        <v>1432</v>
      </c>
      <c r="G690" s="272"/>
      <c r="H690" s="273" t="s">
        <v>1</v>
      </c>
      <c r="I690" s="275"/>
      <c r="J690" s="272"/>
      <c r="K690" s="272"/>
      <c r="L690" s="276"/>
      <c r="M690" s="277"/>
      <c r="N690" s="278"/>
      <c r="O690" s="278"/>
      <c r="P690" s="278"/>
      <c r="Q690" s="278"/>
      <c r="R690" s="278"/>
      <c r="S690" s="278"/>
      <c r="T690" s="279"/>
      <c r="U690" s="15"/>
      <c r="V690" s="15"/>
      <c r="W690" s="15"/>
      <c r="X690" s="15"/>
      <c r="Y690" s="15"/>
      <c r="Z690" s="15"/>
      <c r="AA690" s="15"/>
      <c r="AB690" s="15"/>
      <c r="AC690" s="15"/>
      <c r="AD690" s="15"/>
      <c r="AE690" s="15"/>
      <c r="AT690" s="280" t="s">
        <v>259</v>
      </c>
      <c r="AU690" s="280" t="s">
        <v>88</v>
      </c>
      <c r="AV690" s="15" t="s">
        <v>14</v>
      </c>
      <c r="AW690" s="15" t="s">
        <v>36</v>
      </c>
      <c r="AX690" s="15" t="s">
        <v>80</v>
      </c>
      <c r="AY690" s="280" t="s">
        <v>241</v>
      </c>
    </row>
    <row r="691" s="13" customFormat="1">
      <c r="A691" s="13"/>
      <c r="B691" s="249"/>
      <c r="C691" s="250"/>
      <c r="D691" s="242" t="s">
        <v>259</v>
      </c>
      <c r="E691" s="251" t="s">
        <v>1</v>
      </c>
      <c r="F691" s="252" t="s">
        <v>1495</v>
      </c>
      <c r="G691" s="250"/>
      <c r="H691" s="253">
        <v>305.685</v>
      </c>
      <c r="I691" s="254"/>
      <c r="J691" s="250"/>
      <c r="K691" s="250"/>
      <c r="L691" s="255"/>
      <c r="M691" s="256"/>
      <c r="N691" s="257"/>
      <c r="O691" s="257"/>
      <c r="P691" s="257"/>
      <c r="Q691" s="257"/>
      <c r="R691" s="257"/>
      <c r="S691" s="257"/>
      <c r="T691" s="258"/>
      <c r="U691" s="13"/>
      <c r="V691" s="13"/>
      <c r="W691" s="13"/>
      <c r="X691" s="13"/>
      <c r="Y691" s="13"/>
      <c r="Z691" s="13"/>
      <c r="AA691" s="13"/>
      <c r="AB691" s="13"/>
      <c r="AC691" s="13"/>
      <c r="AD691" s="13"/>
      <c r="AE691" s="13"/>
      <c r="AT691" s="259" t="s">
        <v>259</v>
      </c>
      <c r="AU691" s="259" t="s">
        <v>88</v>
      </c>
      <c r="AV691" s="13" t="s">
        <v>88</v>
      </c>
      <c r="AW691" s="13" t="s">
        <v>36</v>
      </c>
      <c r="AX691" s="13" t="s">
        <v>80</v>
      </c>
      <c r="AY691" s="259" t="s">
        <v>241</v>
      </c>
    </row>
    <row r="692" s="15" customFormat="1">
      <c r="A692" s="15"/>
      <c r="B692" s="271"/>
      <c r="C692" s="272"/>
      <c r="D692" s="242" t="s">
        <v>259</v>
      </c>
      <c r="E692" s="273" t="s">
        <v>1</v>
      </c>
      <c r="F692" s="274" t="s">
        <v>1434</v>
      </c>
      <c r="G692" s="272"/>
      <c r="H692" s="273" t="s">
        <v>1</v>
      </c>
      <c r="I692" s="275"/>
      <c r="J692" s="272"/>
      <c r="K692" s="272"/>
      <c r="L692" s="276"/>
      <c r="M692" s="277"/>
      <c r="N692" s="278"/>
      <c r="O692" s="278"/>
      <c r="P692" s="278"/>
      <c r="Q692" s="278"/>
      <c r="R692" s="278"/>
      <c r="S692" s="278"/>
      <c r="T692" s="279"/>
      <c r="U692" s="15"/>
      <c r="V692" s="15"/>
      <c r="W692" s="15"/>
      <c r="X692" s="15"/>
      <c r="Y692" s="15"/>
      <c r="Z692" s="15"/>
      <c r="AA692" s="15"/>
      <c r="AB692" s="15"/>
      <c r="AC692" s="15"/>
      <c r="AD692" s="15"/>
      <c r="AE692" s="15"/>
      <c r="AT692" s="280" t="s">
        <v>259</v>
      </c>
      <c r="AU692" s="280" t="s">
        <v>88</v>
      </c>
      <c r="AV692" s="15" t="s">
        <v>14</v>
      </c>
      <c r="AW692" s="15" t="s">
        <v>36</v>
      </c>
      <c r="AX692" s="15" t="s">
        <v>80</v>
      </c>
      <c r="AY692" s="280" t="s">
        <v>241</v>
      </c>
    </row>
    <row r="693" s="13" customFormat="1">
      <c r="A693" s="13"/>
      <c r="B693" s="249"/>
      <c r="C693" s="250"/>
      <c r="D693" s="242" t="s">
        <v>259</v>
      </c>
      <c r="E693" s="251" t="s">
        <v>1</v>
      </c>
      <c r="F693" s="252" t="s">
        <v>1496</v>
      </c>
      <c r="G693" s="250"/>
      <c r="H693" s="253">
        <v>4.5</v>
      </c>
      <c r="I693" s="254"/>
      <c r="J693" s="250"/>
      <c r="K693" s="250"/>
      <c r="L693" s="255"/>
      <c r="M693" s="256"/>
      <c r="N693" s="257"/>
      <c r="O693" s="257"/>
      <c r="P693" s="257"/>
      <c r="Q693" s="257"/>
      <c r="R693" s="257"/>
      <c r="S693" s="257"/>
      <c r="T693" s="258"/>
      <c r="U693" s="13"/>
      <c r="V693" s="13"/>
      <c r="W693" s="13"/>
      <c r="X693" s="13"/>
      <c r="Y693" s="13"/>
      <c r="Z693" s="13"/>
      <c r="AA693" s="13"/>
      <c r="AB693" s="13"/>
      <c r="AC693" s="13"/>
      <c r="AD693" s="13"/>
      <c r="AE693" s="13"/>
      <c r="AT693" s="259" t="s">
        <v>259</v>
      </c>
      <c r="AU693" s="259" t="s">
        <v>88</v>
      </c>
      <c r="AV693" s="13" t="s">
        <v>88</v>
      </c>
      <c r="AW693" s="13" t="s">
        <v>36</v>
      </c>
      <c r="AX693" s="13" t="s">
        <v>80</v>
      </c>
      <c r="AY693" s="259" t="s">
        <v>241</v>
      </c>
    </row>
    <row r="694" s="15" customFormat="1">
      <c r="A694" s="15"/>
      <c r="B694" s="271"/>
      <c r="C694" s="272"/>
      <c r="D694" s="242" t="s">
        <v>259</v>
      </c>
      <c r="E694" s="273" t="s">
        <v>1</v>
      </c>
      <c r="F694" s="274" t="s">
        <v>1436</v>
      </c>
      <c r="G694" s="272"/>
      <c r="H694" s="273" t="s">
        <v>1</v>
      </c>
      <c r="I694" s="275"/>
      <c r="J694" s="272"/>
      <c r="K694" s="272"/>
      <c r="L694" s="276"/>
      <c r="M694" s="277"/>
      <c r="N694" s="278"/>
      <c r="O694" s="278"/>
      <c r="P694" s="278"/>
      <c r="Q694" s="278"/>
      <c r="R694" s="278"/>
      <c r="S694" s="278"/>
      <c r="T694" s="279"/>
      <c r="U694" s="15"/>
      <c r="V694" s="15"/>
      <c r="W694" s="15"/>
      <c r="X694" s="15"/>
      <c r="Y694" s="15"/>
      <c r="Z694" s="15"/>
      <c r="AA694" s="15"/>
      <c r="AB694" s="15"/>
      <c r="AC694" s="15"/>
      <c r="AD694" s="15"/>
      <c r="AE694" s="15"/>
      <c r="AT694" s="280" t="s">
        <v>259</v>
      </c>
      <c r="AU694" s="280" t="s">
        <v>88</v>
      </c>
      <c r="AV694" s="15" t="s">
        <v>14</v>
      </c>
      <c r="AW694" s="15" t="s">
        <v>36</v>
      </c>
      <c r="AX694" s="15" t="s">
        <v>80</v>
      </c>
      <c r="AY694" s="280" t="s">
        <v>241</v>
      </c>
    </row>
    <row r="695" s="13" customFormat="1">
      <c r="A695" s="13"/>
      <c r="B695" s="249"/>
      <c r="C695" s="250"/>
      <c r="D695" s="242" t="s">
        <v>259</v>
      </c>
      <c r="E695" s="251" t="s">
        <v>1</v>
      </c>
      <c r="F695" s="252" t="s">
        <v>1497</v>
      </c>
      <c r="G695" s="250"/>
      <c r="H695" s="253">
        <v>45</v>
      </c>
      <c r="I695" s="254"/>
      <c r="J695" s="250"/>
      <c r="K695" s="250"/>
      <c r="L695" s="255"/>
      <c r="M695" s="256"/>
      <c r="N695" s="257"/>
      <c r="O695" s="257"/>
      <c r="P695" s="257"/>
      <c r="Q695" s="257"/>
      <c r="R695" s="257"/>
      <c r="S695" s="257"/>
      <c r="T695" s="258"/>
      <c r="U695" s="13"/>
      <c r="V695" s="13"/>
      <c r="W695" s="13"/>
      <c r="X695" s="13"/>
      <c r="Y695" s="13"/>
      <c r="Z695" s="13"/>
      <c r="AA695" s="13"/>
      <c r="AB695" s="13"/>
      <c r="AC695" s="13"/>
      <c r="AD695" s="13"/>
      <c r="AE695" s="13"/>
      <c r="AT695" s="259" t="s">
        <v>259</v>
      </c>
      <c r="AU695" s="259" t="s">
        <v>88</v>
      </c>
      <c r="AV695" s="13" t="s">
        <v>88</v>
      </c>
      <c r="AW695" s="13" t="s">
        <v>36</v>
      </c>
      <c r="AX695" s="13" t="s">
        <v>80</v>
      </c>
      <c r="AY695" s="259" t="s">
        <v>241</v>
      </c>
    </row>
    <row r="696" s="15" customFormat="1">
      <c r="A696" s="15"/>
      <c r="B696" s="271"/>
      <c r="C696" s="272"/>
      <c r="D696" s="242" t="s">
        <v>259</v>
      </c>
      <c r="E696" s="273" t="s">
        <v>1</v>
      </c>
      <c r="F696" s="274" t="s">
        <v>1438</v>
      </c>
      <c r="G696" s="272"/>
      <c r="H696" s="273" t="s">
        <v>1</v>
      </c>
      <c r="I696" s="275"/>
      <c r="J696" s="272"/>
      <c r="K696" s="272"/>
      <c r="L696" s="276"/>
      <c r="M696" s="277"/>
      <c r="N696" s="278"/>
      <c r="O696" s="278"/>
      <c r="P696" s="278"/>
      <c r="Q696" s="278"/>
      <c r="R696" s="278"/>
      <c r="S696" s="278"/>
      <c r="T696" s="279"/>
      <c r="U696" s="15"/>
      <c r="V696" s="15"/>
      <c r="W696" s="15"/>
      <c r="X696" s="15"/>
      <c r="Y696" s="15"/>
      <c r="Z696" s="15"/>
      <c r="AA696" s="15"/>
      <c r="AB696" s="15"/>
      <c r="AC696" s="15"/>
      <c r="AD696" s="15"/>
      <c r="AE696" s="15"/>
      <c r="AT696" s="280" t="s">
        <v>259</v>
      </c>
      <c r="AU696" s="280" t="s">
        <v>88</v>
      </c>
      <c r="AV696" s="15" t="s">
        <v>14</v>
      </c>
      <c r="AW696" s="15" t="s">
        <v>36</v>
      </c>
      <c r="AX696" s="15" t="s">
        <v>80</v>
      </c>
      <c r="AY696" s="280" t="s">
        <v>241</v>
      </c>
    </row>
    <row r="697" s="13" customFormat="1">
      <c r="A697" s="13"/>
      <c r="B697" s="249"/>
      <c r="C697" s="250"/>
      <c r="D697" s="242" t="s">
        <v>259</v>
      </c>
      <c r="E697" s="251" t="s">
        <v>1</v>
      </c>
      <c r="F697" s="252" t="s">
        <v>1498</v>
      </c>
      <c r="G697" s="250"/>
      <c r="H697" s="253">
        <v>0</v>
      </c>
      <c r="I697" s="254"/>
      <c r="J697" s="250"/>
      <c r="K697" s="250"/>
      <c r="L697" s="255"/>
      <c r="M697" s="256"/>
      <c r="N697" s="257"/>
      <c r="O697" s="257"/>
      <c r="P697" s="257"/>
      <c r="Q697" s="257"/>
      <c r="R697" s="257"/>
      <c r="S697" s="257"/>
      <c r="T697" s="258"/>
      <c r="U697" s="13"/>
      <c r="V697" s="13"/>
      <c r="W697" s="13"/>
      <c r="X697" s="13"/>
      <c r="Y697" s="13"/>
      <c r="Z697" s="13"/>
      <c r="AA697" s="13"/>
      <c r="AB697" s="13"/>
      <c r="AC697" s="13"/>
      <c r="AD697" s="13"/>
      <c r="AE697" s="13"/>
      <c r="AT697" s="259" t="s">
        <v>259</v>
      </c>
      <c r="AU697" s="259" t="s">
        <v>88</v>
      </c>
      <c r="AV697" s="13" t="s">
        <v>88</v>
      </c>
      <c r="AW697" s="13" t="s">
        <v>36</v>
      </c>
      <c r="AX697" s="13" t="s">
        <v>80</v>
      </c>
      <c r="AY697" s="259" t="s">
        <v>241</v>
      </c>
    </row>
    <row r="698" s="15" customFormat="1">
      <c r="A698" s="15"/>
      <c r="B698" s="271"/>
      <c r="C698" s="272"/>
      <c r="D698" s="242" t="s">
        <v>259</v>
      </c>
      <c r="E698" s="273" t="s">
        <v>1</v>
      </c>
      <c r="F698" s="274" t="s">
        <v>1440</v>
      </c>
      <c r="G698" s="272"/>
      <c r="H698" s="273" t="s">
        <v>1</v>
      </c>
      <c r="I698" s="275"/>
      <c r="J698" s="272"/>
      <c r="K698" s="272"/>
      <c r="L698" s="276"/>
      <c r="M698" s="277"/>
      <c r="N698" s="278"/>
      <c r="O698" s="278"/>
      <c r="P698" s="278"/>
      <c r="Q698" s="278"/>
      <c r="R698" s="278"/>
      <c r="S698" s="278"/>
      <c r="T698" s="279"/>
      <c r="U698" s="15"/>
      <c r="V698" s="15"/>
      <c r="W698" s="15"/>
      <c r="X698" s="15"/>
      <c r="Y698" s="15"/>
      <c r="Z698" s="15"/>
      <c r="AA698" s="15"/>
      <c r="AB698" s="15"/>
      <c r="AC698" s="15"/>
      <c r="AD698" s="15"/>
      <c r="AE698" s="15"/>
      <c r="AT698" s="280" t="s">
        <v>259</v>
      </c>
      <c r="AU698" s="280" t="s">
        <v>88</v>
      </c>
      <c r="AV698" s="15" t="s">
        <v>14</v>
      </c>
      <c r="AW698" s="15" t="s">
        <v>36</v>
      </c>
      <c r="AX698" s="15" t="s">
        <v>80</v>
      </c>
      <c r="AY698" s="280" t="s">
        <v>241</v>
      </c>
    </row>
    <row r="699" s="13" customFormat="1">
      <c r="A699" s="13"/>
      <c r="B699" s="249"/>
      <c r="C699" s="250"/>
      <c r="D699" s="242" t="s">
        <v>259</v>
      </c>
      <c r="E699" s="251" t="s">
        <v>1</v>
      </c>
      <c r="F699" s="252" t="s">
        <v>1499</v>
      </c>
      <c r="G699" s="250"/>
      <c r="H699" s="253">
        <v>5.25</v>
      </c>
      <c r="I699" s="254"/>
      <c r="J699" s="250"/>
      <c r="K699" s="250"/>
      <c r="L699" s="255"/>
      <c r="M699" s="256"/>
      <c r="N699" s="257"/>
      <c r="O699" s="257"/>
      <c r="P699" s="257"/>
      <c r="Q699" s="257"/>
      <c r="R699" s="257"/>
      <c r="S699" s="257"/>
      <c r="T699" s="258"/>
      <c r="U699" s="13"/>
      <c r="V699" s="13"/>
      <c r="W699" s="13"/>
      <c r="X699" s="13"/>
      <c r="Y699" s="13"/>
      <c r="Z699" s="13"/>
      <c r="AA699" s="13"/>
      <c r="AB699" s="13"/>
      <c r="AC699" s="13"/>
      <c r="AD699" s="13"/>
      <c r="AE699" s="13"/>
      <c r="AT699" s="259" t="s">
        <v>259</v>
      </c>
      <c r="AU699" s="259" t="s">
        <v>88</v>
      </c>
      <c r="AV699" s="13" t="s">
        <v>88</v>
      </c>
      <c r="AW699" s="13" t="s">
        <v>36</v>
      </c>
      <c r="AX699" s="13" t="s">
        <v>80</v>
      </c>
      <c r="AY699" s="259" t="s">
        <v>241</v>
      </c>
    </row>
    <row r="700" s="15" customFormat="1">
      <c r="A700" s="15"/>
      <c r="B700" s="271"/>
      <c r="C700" s="272"/>
      <c r="D700" s="242" t="s">
        <v>259</v>
      </c>
      <c r="E700" s="273" t="s">
        <v>1</v>
      </c>
      <c r="F700" s="274" t="s">
        <v>1442</v>
      </c>
      <c r="G700" s="272"/>
      <c r="H700" s="273" t="s">
        <v>1</v>
      </c>
      <c r="I700" s="275"/>
      <c r="J700" s="272"/>
      <c r="K700" s="272"/>
      <c r="L700" s="276"/>
      <c r="M700" s="277"/>
      <c r="N700" s="278"/>
      <c r="O700" s="278"/>
      <c r="P700" s="278"/>
      <c r="Q700" s="278"/>
      <c r="R700" s="278"/>
      <c r="S700" s="278"/>
      <c r="T700" s="279"/>
      <c r="U700" s="15"/>
      <c r="V700" s="15"/>
      <c r="W700" s="15"/>
      <c r="X700" s="15"/>
      <c r="Y700" s="15"/>
      <c r="Z700" s="15"/>
      <c r="AA700" s="15"/>
      <c r="AB700" s="15"/>
      <c r="AC700" s="15"/>
      <c r="AD700" s="15"/>
      <c r="AE700" s="15"/>
      <c r="AT700" s="280" t="s">
        <v>259</v>
      </c>
      <c r="AU700" s="280" t="s">
        <v>88</v>
      </c>
      <c r="AV700" s="15" t="s">
        <v>14</v>
      </c>
      <c r="AW700" s="15" t="s">
        <v>36</v>
      </c>
      <c r="AX700" s="15" t="s">
        <v>80</v>
      </c>
      <c r="AY700" s="280" t="s">
        <v>241</v>
      </c>
    </row>
    <row r="701" s="13" customFormat="1">
      <c r="A701" s="13"/>
      <c r="B701" s="249"/>
      <c r="C701" s="250"/>
      <c r="D701" s="242" t="s">
        <v>259</v>
      </c>
      <c r="E701" s="251" t="s">
        <v>1</v>
      </c>
      <c r="F701" s="252" t="s">
        <v>1500</v>
      </c>
      <c r="G701" s="250"/>
      <c r="H701" s="253">
        <v>14.1</v>
      </c>
      <c r="I701" s="254"/>
      <c r="J701" s="250"/>
      <c r="K701" s="250"/>
      <c r="L701" s="255"/>
      <c r="M701" s="256"/>
      <c r="N701" s="257"/>
      <c r="O701" s="257"/>
      <c r="P701" s="257"/>
      <c r="Q701" s="257"/>
      <c r="R701" s="257"/>
      <c r="S701" s="257"/>
      <c r="T701" s="258"/>
      <c r="U701" s="13"/>
      <c r="V701" s="13"/>
      <c r="W701" s="13"/>
      <c r="X701" s="13"/>
      <c r="Y701" s="13"/>
      <c r="Z701" s="13"/>
      <c r="AA701" s="13"/>
      <c r="AB701" s="13"/>
      <c r="AC701" s="13"/>
      <c r="AD701" s="13"/>
      <c r="AE701" s="13"/>
      <c r="AT701" s="259" t="s">
        <v>259</v>
      </c>
      <c r="AU701" s="259" t="s">
        <v>88</v>
      </c>
      <c r="AV701" s="13" t="s">
        <v>88</v>
      </c>
      <c r="AW701" s="13" t="s">
        <v>36</v>
      </c>
      <c r="AX701" s="13" t="s">
        <v>80</v>
      </c>
      <c r="AY701" s="259" t="s">
        <v>241</v>
      </c>
    </row>
    <row r="702" s="14" customFormat="1">
      <c r="A702" s="14"/>
      <c r="B702" s="260"/>
      <c r="C702" s="261"/>
      <c r="D702" s="242" t="s">
        <v>259</v>
      </c>
      <c r="E702" s="262" t="s">
        <v>1233</v>
      </c>
      <c r="F702" s="263" t="s">
        <v>261</v>
      </c>
      <c r="G702" s="261"/>
      <c r="H702" s="264">
        <v>1899.2850000000001</v>
      </c>
      <c r="I702" s="265"/>
      <c r="J702" s="261"/>
      <c r="K702" s="261"/>
      <c r="L702" s="266"/>
      <c r="M702" s="267"/>
      <c r="N702" s="268"/>
      <c r="O702" s="268"/>
      <c r="P702" s="268"/>
      <c r="Q702" s="268"/>
      <c r="R702" s="268"/>
      <c r="S702" s="268"/>
      <c r="T702" s="269"/>
      <c r="U702" s="14"/>
      <c r="V702" s="14"/>
      <c r="W702" s="14"/>
      <c r="X702" s="14"/>
      <c r="Y702" s="14"/>
      <c r="Z702" s="14"/>
      <c r="AA702" s="14"/>
      <c r="AB702" s="14"/>
      <c r="AC702" s="14"/>
      <c r="AD702" s="14"/>
      <c r="AE702" s="14"/>
      <c r="AT702" s="270" t="s">
        <v>259</v>
      </c>
      <c r="AU702" s="270" t="s">
        <v>88</v>
      </c>
      <c r="AV702" s="14" t="s">
        <v>175</v>
      </c>
      <c r="AW702" s="14" t="s">
        <v>36</v>
      </c>
      <c r="AX702" s="14" t="s">
        <v>14</v>
      </c>
      <c r="AY702" s="270" t="s">
        <v>241</v>
      </c>
    </row>
    <row r="703" s="2" customFormat="1" ht="24.15" customHeight="1">
      <c r="A703" s="39"/>
      <c r="B703" s="40"/>
      <c r="C703" s="229" t="s">
        <v>946</v>
      </c>
      <c r="D703" s="229" t="s">
        <v>243</v>
      </c>
      <c r="E703" s="230" t="s">
        <v>1501</v>
      </c>
      <c r="F703" s="231" t="s">
        <v>1502</v>
      </c>
      <c r="G703" s="232" t="s">
        <v>246</v>
      </c>
      <c r="H703" s="233">
        <v>1899.2850000000001</v>
      </c>
      <c r="I703" s="234"/>
      <c r="J703" s="235">
        <f>ROUND(I703*H703,2)</f>
        <v>0</v>
      </c>
      <c r="K703" s="231" t="s">
        <v>1</v>
      </c>
      <c r="L703" s="45"/>
      <c r="M703" s="236" t="s">
        <v>1</v>
      </c>
      <c r="N703" s="237" t="s">
        <v>45</v>
      </c>
      <c r="O703" s="92"/>
      <c r="P703" s="238">
        <f>O703*H703</f>
        <v>0</v>
      </c>
      <c r="Q703" s="238">
        <v>0</v>
      </c>
      <c r="R703" s="238">
        <f>Q703*H703</f>
        <v>0</v>
      </c>
      <c r="S703" s="238">
        <v>0</v>
      </c>
      <c r="T703" s="239">
        <f>S703*H703</f>
        <v>0</v>
      </c>
      <c r="U703" s="39"/>
      <c r="V703" s="39"/>
      <c r="W703" s="39"/>
      <c r="X703" s="39"/>
      <c r="Y703" s="39"/>
      <c r="Z703" s="39"/>
      <c r="AA703" s="39"/>
      <c r="AB703" s="39"/>
      <c r="AC703" s="39"/>
      <c r="AD703" s="39"/>
      <c r="AE703" s="39"/>
      <c r="AR703" s="240" t="s">
        <v>175</v>
      </c>
      <c r="AT703" s="240" t="s">
        <v>243</v>
      </c>
      <c r="AU703" s="240" t="s">
        <v>88</v>
      </c>
      <c r="AY703" s="18" t="s">
        <v>241</v>
      </c>
      <c r="BE703" s="241">
        <f>IF(N703="základní",J703,0)</f>
        <v>0</v>
      </c>
      <c r="BF703" s="241">
        <f>IF(N703="snížená",J703,0)</f>
        <v>0</v>
      </c>
      <c r="BG703" s="241">
        <f>IF(N703="zákl. přenesená",J703,0)</f>
        <v>0</v>
      </c>
      <c r="BH703" s="241">
        <f>IF(N703="sníž. přenesená",J703,0)</f>
        <v>0</v>
      </c>
      <c r="BI703" s="241">
        <f>IF(N703="nulová",J703,0)</f>
        <v>0</v>
      </c>
      <c r="BJ703" s="18" t="s">
        <v>14</v>
      </c>
      <c r="BK703" s="241">
        <f>ROUND(I703*H703,2)</f>
        <v>0</v>
      </c>
      <c r="BL703" s="18" t="s">
        <v>175</v>
      </c>
      <c r="BM703" s="240" t="s">
        <v>1503</v>
      </c>
    </row>
    <row r="704" s="2" customFormat="1">
      <c r="A704" s="39"/>
      <c r="B704" s="40"/>
      <c r="C704" s="41"/>
      <c r="D704" s="242" t="s">
        <v>249</v>
      </c>
      <c r="E704" s="41"/>
      <c r="F704" s="243" t="s">
        <v>1502</v>
      </c>
      <c r="G704" s="41"/>
      <c r="H704" s="41"/>
      <c r="I704" s="244"/>
      <c r="J704" s="41"/>
      <c r="K704" s="41"/>
      <c r="L704" s="45"/>
      <c r="M704" s="245"/>
      <c r="N704" s="246"/>
      <c r="O704" s="92"/>
      <c r="P704" s="92"/>
      <c r="Q704" s="92"/>
      <c r="R704" s="92"/>
      <c r="S704" s="92"/>
      <c r="T704" s="93"/>
      <c r="U704" s="39"/>
      <c r="V704" s="39"/>
      <c r="W704" s="39"/>
      <c r="X704" s="39"/>
      <c r="Y704" s="39"/>
      <c r="Z704" s="39"/>
      <c r="AA704" s="39"/>
      <c r="AB704" s="39"/>
      <c r="AC704" s="39"/>
      <c r="AD704" s="39"/>
      <c r="AE704" s="39"/>
      <c r="AT704" s="18" t="s">
        <v>249</v>
      </c>
      <c r="AU704" s="18" t="s">
        <v>88</v>
      </c>
    </row>
    <row r="705" s="13" customFormat="1">
      <c r="A705" s="13"/>
      <c r="B705" s="249"/>
      <c r="C705" s="250"/>
      <c r="D705" s="242" t="s">
        <v>259</v>
      </c>
      <c r="E705" s="251" t="s">
        <v>1</v>
      </c>
      <c r="F705" s="252" t="s">
        <v>1233</v>
      </c>
      <c r="G705" s="250"/>
      <c r="H705" s="253">
        <v>1899.2850000000001</v>
      </c>
      <c r="I705" s="254"/>
      <c r="J705" s="250"/>
      <c r="K705" s="250"/>
      <c r="L705" s="255"/>
      <c r="M705" s="256"/>
      <c r="N705" s="257"/>
      <c r="O705" s="257"/>
      <c r="P705" s="257"/>
      <c r="Q705" s="257"/>
      <c r="R705" s="257"/>
      <c r="S705" s="257"/>
      <c r="T705" s="258"/>
      <c r="U705" s="13"/>
      <c r="V705" s="13"/>
      <c r="W705" s="13"/>
      <c r="X705" s="13"/>
      <c r="Y705" s="13"/>
      <c r="Z705" s="13"/>
      <c r="AA705" s="13"/>
      <c r="AB705" s="13"/>
      <c r="AC705" s="13"/>
      <c r="AD705" s="13"/>
      <c r="AE705" s="13"/>
      <c r="AT705" s="259" t="s">
        <v>259</v>
      </c>
      <c r="AU705" s="259" t="s">
        <v>88</v>
      </c>
      <c r="AV705" s="13" t="s">
        <v>88</v>
      </c>
      <c r="AW705" s="13" t="s">
        <v>36</v>
      </c>
      <c r="AX705" s="13" t="s">
        <v>80</v>
      </c>
      <c r="AY705" s="259" t="s">
        <v>241</v>
      </c>
    </row>
    <row r="706" s="14" customFormat="1">
      <c r="A706" s="14"/>
      <c r="B706" s="260"/>
      <c r="C706" s="261"/>
      <c r="D706" s="242" t="s">
        <v>259</v>
      </c>
      <c r="E706" s="262" t="s">
        <v>1</v>
      </c>
      <c r="F706" s="263" t="s">
        <v>261</v>
      </c>
      <c r="G706" s="261"/>
      <c r="H706" s="264">
        <v>1899.2850000000001</v>
      </c>
      <c r="I706" s="265"/>
      <c r="J706" s="261"/>
      <c r="K706" s="261"/>
      <c r="L706" s="266"/>
      <c r="M706" s="267"/>
      <c r="N706" s="268"/>
      <c r="O706" s="268"/>
      <c r="P706" s="268"/>
      <c r="Q706" s="268"/>
      <c r="R706" s="268"/>
      <c r="S706" s="268"/>
      <c r="T706" s="269"/>
      <c r="U706" s="14"/>
      <c r="V706" s="14"/>
      <c r="W706" s="14"/>
      <c r="X706" s="14"/>
      <c r="Y706" s="14"/>
      <c r="Z706" s="14"/>
      <c r="AA706" s="14"/>
      <c r="AB706" s="14"/>
      <c r="AC706" s="14"/>
      <c r="AD706" s="14"/>
      <c r="AE706" s="14"/>
      <c r="AT706" s="270" t="s">
        <v>259</v>
      </c>
      <c r="AU706" s="270" t="s">
        <v>88</v>
      </c>
      <c r="AV706" s="14" t="s">
        <v>175</v>
      </c>
      <c r="AW706" s="14" t="s">
        <v>36</v>
      </c>
      <c r="AX706" s="14" t="s">
        <v>14</v>
      </c>
      <c r="AY706" s="270" t="s">
        <v>241</v>
      </c>
    </row>
    <row r="707" s="2" customFormat="1" ht="24.15" customHeight="1">
      <c r="A707" s="39"/>
      <c r="B707" s="40"/>
      <c r="C707" s="229" t="s">
        <v>952</v>
      </c>
      <c r="D707" s="229" t="s">
        <v>243</v>
      </c>
      <c r="E707" s="230" t="s">
        <v>1504</v>
      </c>
      <c r="F707" s="231" t="s">
        <v>1505</v>
      </c>
      <c r="G707" s="232" t="s">
        <v>246</v>
      </c>
      <c r="H707" s="233">
        <v>950.09299999999996</v>
      </c>
      <c r="I707" s="234"/>
      <c r="J707" s="235">
        <f>ROUND(I707*H707,2)</f>
        <v>0</v>
      </c>
      <c r="K707" s="231" t="s">
        <v>247</v>
      </c>
      <c r="L707" s="45"/>
      <c r="M707" s="236" t="s">
        <v>1</v>
      </c>
      <c r="N707" s="237" t="s">
        <v>45</v>
      </c>
      <c r="O707" s="92"/>
      <c r="P707" s="238">
        <f>O707*H707</f>
        <v>0</v>
      </c>
      <c r="Q707" s="238">
        <v>0</v>
      </c>
      <c r="R707" s="238">
        <f>Q707*H707</f>
        <v>0</v>
      </c>
      <c r="S707" s="238">
        <v>0</v>
      </c>
      <c r="T707" s="239">
        <f>S707*H707</f>
        <v>0</v>
      </c>
      <c r="U707" s="39"/>
      <c r="V707" s="39"/>
      <c r="W707" s="39"/>
      <c r="X707" s="39"/>
      <c r="Y707" s="39"/>
      <c r="Z707" s="39"/>
      <c r="AA707" s="39"/>
      <c r="AB707" s="39"/>
      <c r="AC707" s="39"/>
      <c r="AD707" s="39"/>
      <c r="AE707" s="39"/>
      <c r="AR707" s="240" t="s">
        <v>175</v>
      </c>
      <c r="AT707" s="240" t="s">
        <v>243</v>
      </c>
      <c r="AU707" s="240" t="s">
        <v>88</v>
      </c>
      <c r="AY707" s="18" t="s">
        <v>241</v>
      </c>
      <c r="BE707" s="241">
        <f>IF(N707="základní",J707,0)</f>
        <v>0</v>
      </c>
      <c r="BF707" s="241">
        <f>IF(N707="snížená",J707,0)</f>
        <v>0</v>
      </c>
      <c r="BG707" s="241">
        <f>IF(N707="zákl. přenesená",J707,0)</f>
        <v>0</v>
      </c>
      <c r="BH707" s="241">
        <f>IF(N707="sníž. přenesená",J707,0)</f>
        <v>0</v>
      </c>
      <c r="BI707" s="241">
        <f>IF(N707="nulová",J707,0)</f>
        <v>0</v>
      </c>
      <c r="BJ707" s="18" t="s">
        <v>14</v>
      </c>
      <c r="BK707" s="241">
        <f>ROUND(I707*H707,2)</f>
        <v>0</v>
      </c>
      <c r="BL707" s="18" t="s">
        <v>175</v>
      </c>
      <c r="BM707" s="240" t="s">
        <v>1506</v>
      </c>
    </row>
    <row r="708" s="2" customFormat="1">
      <c r="A708" s="39"/>
      <c r="B708" s="40"/>
      <c r="C708" s="41"/>
      <c r="D708" s="242" t="s">
        <v>249</v>
      </c>
      <c r="E708" s="41"/>
      <c r="F708" s="243" t="s">
        <v>1507</v>
      </c>
      <c r="G708" s="41"/>
      <c r="H708" s="41"/>
      <c r="I708" s="244"/>
      <c r="J708" s="41"/>
      <c r="K708" s="41"/>
      <c r="L708" s="45"/>
      <c r="M708" s="245"/>
      <c r="N708" s="246"/>
      <c r="O708" s="92"/>
      <c r="P708" s="92"/>
      <c r="Q708" s="92"/>
      <c r="R708" s="92"/>
      <c r="S708" s="92"/>
      <c r="T708" s="93"/>
      <c r="U708" s="39"/>
      <c r="V708" s="39"/>
      <c r="W708" s="39"/>
      <c r="X708" s="39"/>
      <c r="Y708" s="39"/>
      <c r="Z708" s="39"/>
      <c r="AA708" s="39"/>
      <c r="AB708" s="39"/>
      <c r="AC708" s="39"/>
      <c r="AD708" s="39"/>
      <c r="AE708" s="39"/>
      <c r="AT708" s="18" t="s">
        <v>249</v>
      </c>
      <c r="AU708" s="18" t="s">
        <v>88</v>
      </c>
    </row>
    <row r="709" s="2" customFormat="1">
      <c r="A709" s="39"/>
      <c r="B709" s="40"/>
      <c r="C709" s="41"/>
      <c r="D709" s="247" t="s">
        <v>251</v>
      </c>
      <c r="E709" s="41"/>
      <c r="F709" s="248" t="s">
        <v>1508</v>
      </c>
      <c r="G709" s="41"/>
      <c r="H709" s="41"/>
      <c r="I709" s="244"/>
      <c r="J709" s="41"/>
      <c r="K709" s="41"/>
      <c r="L709" s="45"/>
      <c r="M709" s="245"/>
      <c r="N709" s="246"/>
      <c r="O709" s="92"/>
      <c r="P709" s="92"/>
      <c r="Q709" s="92"/>
      <c r="R709" s="92"/>
      <c r="S709" s="92"/>
      <c r="T709" s="93"/>
      <c r="U709" s="39"/>
      <c r="V709" s="39"/>
      <c r="W709" s="39"/>
      <c r="X709" s="39"/>
      <c r="Y709" s="39"/>
      <c r="Z709" s="39"/>
      <c r="AA709" s="39"/>
      <c r="AB709" s="39"/>
      <c r="AC709" s="39"/>
      <c r="AD709" s="39"/>
      <c r="AE709" s="39"/>
      <c r="AT709" s="18" t="s">
        <v>251</v>
      </c>
      <c r="AU709" s="18" t="s">
        <v>88</v>
      </c>
    </row>
    <row r="710" s="13" customFormat="1">
      <c r="A710" s="13"/>
      <c r="B710" s="249"/>
      <c r="C710" s="250"/>
      <c r="D710" s="242" t="s">
        <v>259</v>
      </c>
      <c r="E710" s="251" t="s">
        <v>1</v>
      </c>
      <c r="F710" s="252" t="s">
        <v>833</v>
      </c>
      <c r="G710" s="250"/>
      <c r="H710" s="253">
        <v>950.09299999999996</v>
      </c>
      <c r="I710" s="254"/>
      <c r="J710" s="250"/>
      <c r="K710" s="250"/>
      <c r="L710" s="255"/>
      <c r="M710" s="256"/>
      <c r="N710" s="257"/>
      <c r="O710" s="257"/>
      <c r="P710" s="257"/>
      <c r="Q710" s="257"/>
      <c r="R710" s="257"/>
      <c r="S710" s="257"/>
      <c r="T710" s="258"/>
      <c r="U710" s="13"/>
      <c r="V710" s="13"/>
      <c r="W710" s="13"/>
      <c r="X710" s="13"/>
      <c r="Y710" s="13"/>
      <c r="Z710" s="13"/>
      <c r="AA710" s="13"/>
      <c r="AB710" s="13"/>
      <c r="AC710" s="13"/>
      <c r="AD710" s="13"/>
      <c r="AE710" s="13"/>
      <c r="AT710" s="259" t="s">
        <v>259</v>
      </c>
      <c r="AU710" s="259" t="s">
        <v>88</v>
      </c>
      <c r="AV710" s="13" t="s">
        <v>88</v>
      </c>
      <c r="AW710" s="13" t="s">
        <v>36</v>
      </c>
      <c r="AX710" s="13" t="s">
        <v>80</v>
      </c>
      <c r="AY710" s="259" t="s">
        <v>241</v>
      </c>
    </row>
    <row r="711" s="14" customFormat="1">
      <c r="A711" s="14"/>
      <c r="B711" s="260"/>
      <c r="C711" s="261"/>
      <c r="D711" s="242" t="s">
        <v>259</v>
      </c>
      <c r="E711" s="262" t="s">
        <v>1</v>
      </c>
      <c r="F711" s="263" t="s">
        <v>261</v>
      </c>
      <c r="G711" s="261"/>
      <c r="H711" s="264">
        <v>950.09299999999996</v>
      </c>
      <c r="I711" s="265"/>
      <c r="J711" s="261"/>
      <c r="K711" s="261"/>
      <c r="L711" s="266"/>
      <c r="M711" s="267"/>
      <c r="N711" s="268"/>
      <c r="O711" s="268"/>
      <c r="P711" s="268"/>
      <c r="Q711" s="268"/>
      <c r="R711" s="268"/>
      <c r="S711" s="268"/>
      <c r="T711" s="269"/>
      <c r="U711" s="14"/>
      <c r="V711" s="14"/>
      <c r="W711" s="14"/>
      <c r="X711" s="14"/>
      <c r="Y711" s="14"/>
      <c r="Z711" s="14"/>
      <c r="AA711" s="14"/>
      <c r="AB711" s="14"/>
      <c r="AC711" s="14"/>
      <c r="AD711" s="14"/>
      <c r="AE711" s="14"/>
      <c r="AT711" s="270" t="s">
        <v>259</v>
      </c>
      <c r="AU711" s="270" t="s">
        <v>88</v>
      </c>
      <c r="AV711" s="14" t="s">
        <v>175</v>
      </c>
      <c r="AW711" s="14" t="s">
        <v>36</v>
      </c>
      <c r="AX711" s="14" t="s">
        <v>14</v>
      </c>
      <c r="AY711" s="270" t="s">
        <v>241</v>
      </c>
    </row>
    <row r="712" s="12" customFormat="1" ht="22.8" customHeight="1">
      <c r="A712" s="12"/>
      <c r="B712" s="213"/>
      <c r="C712" s="214"/>
      <c r="D712" s="215" t="s">
        <v>79</v>
      </c>
      <c r="E712" s="227" t="s">
        <v>300</v>
      </c>
      <c r="F712" s="227" t="s">
        <v>900</v>
      </c>
      <c r="G712" s="214"/>
      <c r="H712" s="214"/>
      <c r="I712" s="217"/>
      <c r="J712" s="228">
        <f>BK712</f>
        <v>0</v>
      </c>
      <c r="K712" s="214"/>
      <c r="L712" s="219"/>
      <c r="M712" s="220"/>
      <c r="N712" s="221"/>
      <c r="O712" s="221"/>
      <c r="P712" s="222">
        <f>SUM(P713:P886)</f>
        <v>0</v>
      </c>
      <c r="Q712" s="221"/>
      <c r="R712" s="222">
        <f>SUM(R713:R886)</f>
        <v>64.193506119999995</v>
      </c>
      <c r="S712" s="221"/>
      <c r="T712" s="223">
        <f>SUM(T713:T886)</f>
        <v>0.22499999999999998</v>
      </c>
      <c r="U712" s="12"/>
      <c r="V712" s="12"/>
      <c r="W712" s="12"/>
      <c r="X712" s="12"/>
      <c r="Y712" s="12"/>
      <c r="Z712" s="12"/>
      <c r="AA712" s="12"/>
      <c r="AB712" s="12"/>
      <c r="AC712" s="12"/>
      <c r="AD712" s="12"/>
      <c r="AE712" s="12"/>
      <c r="AR712" s="224" t="s">
        <v>14</v>
      </c>
      <c r="AT712" s="225" t="s">
        <v>79</v>
      </c>
      <c r="AU712" s="225" t="s">
        <v>14</v>
      </c>
      <c r="AY712" s="224" t="s">
        <v>241</v>
      </c>
      <c r="BK712" s="226">
        <f>SUM(BK713:BK886)</f>
        <v>0</v>
      </c>
    </row>
    <row r="713" s="2" customFormat="1" ht="24.15" customHeight="1">
      <c r="A713" s="39"/>
      <c r="B713" s="40"/>
      <c r="C713" s="229" t="s">
        <v>957</v>
      </c>
      <c r="D713" s="229" t="s">
        <v>243</v>
      </c>
      <c r="E713" s="230" t="s">
        <v>902</v>
      </c>
      <c r="F713" s="231" t="s">
        <v>903</v>
      </c>
      <c r="G713" s="232" t="s">
        <v>303</v>
      </c>
      <c r="H713" s="233">
        <v>118</v>
      </c>
      <c r="I713" s="234"/>
      <c r="J713" s="235">
        <f>ROUND(I713*H713,2)</f>
        <v>0</v>
      </c>
      <c r="K713" s="231" t="s">
        <v>247</v>
      </c>
      <c r="L713" s="45"/>
      <c r="M713" s="236" t="s">
        <v>1</v>
      </c>
      <c r="N713" s="237" t="s">
        <v>45</v>
      </c>
      <c r="O713" s="92"/>
      <c r="P713" s="238">
        <f>O713*H713</f>
        <v>0</v>
      </c>
      <c r="Q713" s="238">
        <v>0.00167</v>
      </c>
      <c r="R713" s="238">
        <f>Q713*H713</f>
        <v>0.19706000000000001</v>
      </c>
      <c r="S713" s="238">
        <v>0</v>
      </c>
      <c r="T713" s="239">
        <f>S713*H713</f>
        <v>0</v>
      </c>
      <c r="U713" s="39"/>
      <c r="V713" s="39"/>
      <c r="W713" s="39"/>
      <c r="X713" s="39"/>
      <c r="Y713" s="39"/>
      <c r="Z713" s="39"/>
      <c r="AA713" s="39"/>
      <c r="AB713" s="39"/>
      <c r="AC713" s="39"/>
      <c r="AD713" s="39"/>
      <c r="AE713" s="39"/>
      <c r="AR713" s="240" t="s">
        <v>175</v>
      </c>
      <c r="AT713" s="240" t="s">
        <v>243</v>
      </c>
      <c r="AU713" s="240" t="s">
        <v>88</v>
      </c>
      <c r="AY713" s="18" t="s">
        <v>241</v>
      </c>
      <c r="BE713" s="241">
        <f>IF(N713="základní",J713,0)</f>
        <v>0</v>
      </c>
      <c r="BF713" s="241">
        <f>IF(N713="snížená",J713,0)</f>
        <v>0</v>
      </c>
      <c r="BG713" s="241">
        <f>IF(N713="zákl. přenesená",J713,0)</f>
        <v>0</v>
      </c>
      <c r="BH713" s="241">
        <f>IF(N713="sníž. přenesená",J713,0)</f>
        <v>0</v>
      </c>
      <c r="BI713" s="241">
        <f>IF(N713="nulová",J713,0)</f>
        <v>0</v>
      </c>
      <c r="BJ713" s="18" t="s">
        <v>14</v>
      </c>
      <c r="BK713" s="241">
        <f>ROUND(I713*H713,2)</f>
        <v>0</v>
      </c>
      <c r="BL713" s="18" t="s">
        <v>175</v>
      </c>
      <c r="BM713" s="240" t="s">
        <v>1509</v>
      </c>
    </row>
    <row r="714" s="2" customFormat="1">
      <c r="A714" s="39"/>
      <c r="B714" s="40"/>
      <c r="C714" s="41"/>
      <c r="D714" s="242" t="s">
        <v>249</v>
      </c>
      <c r="E714" s="41"/>
      <c r="F714" s="243" t="s">
        <v>905</v>
      </c>
      <c r="G714" s="41"/>
      <c r="H714" s="41"/>
      <c r="I714" s="244"/>
      <c r="J714" s="41"/>
      <c r="K714" s="41"/>
      <c r="L714" s="45"/>
      <c r="M714" s="245"/>
      <c r="N714" s="246"/>
      <c r="O714" s="92"/>
      <c r="P714" s="92"/>
      <c r="Q714" s="92"/>
      <c r="R714" s="92"/>
      <c r="S714" s="92"/>
      <c r="T714" s="93"/>
      <c r="U714" s="39"/>
      <c r="V714" s="39"/>
      <c r="W714" s="39"/>
      <c r="X714" s="39"/>
      <c r="Y714" s="39"/>
      <c r="Z714" s="39"/>
      <c r="AA714" s="39"/>
      <c r="AB714" s="39"/>
      <c r="AC714" s="39"/>
      <c r="AD714" s="39"/>
      <c r="AE714" s="39"/>
      <c r="AT714" s="18" t="s">
        <v>249</v>
      </c>
      <c r="AU714" s="18" t="s">
        <v>88</v>
      </c>
    </row>
    <row r="715" s="2" customFormat="1">
      <c r="A715" s="39"/>
      <c r="B715" s="40"/>
      <c r="C715" s="41"/>
      <c r="D715" s="247" t="s">
        <v>251</v>
      </c>
      <c r="E715" s="41"/>
      <c r="F715" s="248" t="s">
        <v>906</v>
      </c>
      <c r="G715" s="41"/>
      <c r="H715" s="41"/>
      <c r="I715" s="244"/>
      <c r="J715" s="41"/>
      <c r="K715" s="41"/>
      <c r="L715" s="45"/>
      <c r="M715" s="245"/>
      <c r="N715" s="246"/>
      <c r="O715" s="92"/>
      <c r="P715" s="92"/>
      <c r="Q715" s="92"/>
      <c r="R715" s="92"/>
      <c r="S715" s="92"/>
      <c r="T715" s="93"/>
      <c r="U715" s="39"/>
      <c r="V715" s="39"/>
      <c r="W715" s="39"/>
      <c r="X715" s="39"/>
      <c r="Y715" s="39"/>
      <c r="Z715" s="39"/>
      <c r="AA715" s="39"/>
      <c r="AB715" s="39"/>
      <c r="AC715" s="39"/>
      <c r="AD715" s="39"/>
      <c r="AE715" s="39"/>
      <c r="AT715" s="18" t="s">
        <v>251</v>
      </c>
      <c r="AU715" s="18" t="s">
        <v>88</v>
      </c>
    </row>
    <row r="716" s="13" customFormat="1">
      <c r="A716" s="13"/>
      <c r="B716" s="249"/>
      <c r="C716" s="250"/>
      <c r="D716" s="242" t="s">
        <v>259</v>
      </c>
      <c r="E716" s="251" t="s">
        <v>1</v>
      </c>
      <c r="F716" s="252" t="s">
        <v>1510</v>
      </c>
      <c r="G716" s="250"/>
      <c r="H716" s="253">
        <v>16</v>
      </c>
      <c r="I716" s="254"/>
      <c r="J716" s="250"/>
      <c r="K716" s="250"/>
      <c r="L716" s="255"/>
      <c r="M716" s="256"/>
      <c r="N716" s="257"/>
      <c r="O716" s="257"/>
      <c r="P716" s="257"/>
      <c r="Q716" s="257"/>
      <c r="R716" s="257"/>
      <c r="S716" s="257"/>
      <c r="T716" s="258"/>
      <c r="U716" s="13"/>
      <c r="V716" s="13"/>
      <c r="W716" s="13"/>
      <c r="X716" s="13"/>
      <c r="Y716" s="13"/>
      <c r="Z716" s="13"/>
      <c r="AA716" s="13"/>
      <c r="AB716" s="13"/>
      <c r="AC716" s="13"/>
      <c r="AD716" s="13"/>
      <c r="AE716" s="13"/>
      <c r="AT716" s="259" t="s">
        <v>259</v>
      </c>
      <c r="AU716" s="259" t="s">
        <v>88</v>
      </c>
      <c r="AV716" s="13" t="s">
        <v>88</v>
      </c>
      <c r="AW716" s="13" t="s">
        <v>36</v>
      </c>
      <c r="AX716" s="13" t="s">
        <v>80</v>
      </c>
      <c r="AY716" s="259" t="s">
        <v>241</v>
      </c>
    </row>
    <row r="717" s="13" customFormat="1">
      <c r="A717" s="13"/>
      <c r="B717" s="249"/>
      <c r="C717" s="250"/>
      <c r="D717" s="242" t="s">
        <v>259</v>
      </c>
      <c r="E717" s="251" t="s">
        <v>1</v>
      </c>
      <c r="F717" s="252" t="s">
        <v>1511</v>
      </c>
      <c r="G717" s="250"/>
      <c r="H717" s="253">
        <v>1</v>
      </c>
      <c r="I717" s="254"/>
      <c r="J717" s="250"/>
      <c r="K717" s="250"/>
      <c r="L717" s="255"/>
      <c r="M717" s="256"/>
      <c r="N717" s="257"/>
      <c r="O717" s="257"/>
      <c r="P717" s="257"/>
      <c r="Q717" s="257"/>
      <c r="R717" s="257"/>
      <c r="S717" s="257"/>
      <c r="T717" s="258"/>
      <c r="U717" s="13"/>
      <c r="V717" s="13"/>
      <c r="W717" s="13"/>
      <c r="X717" s="13"/>
      <c r="Y717" s="13"/>
      <c r="Z717" s="13"/>
      <c r="AA717" s="13"/>
      <c r="AB717" s="13"/>
      <c r="AC717" s="13"/>
      <c r="AD717" s="13"/>
      <c r="AE717" s="13"/>
      <c r="AT717" s="259" t="s">
        <v>259</v>
      </c>
      <c r="AU717" s="259" t="s">
        <v>88</v>
      </c>
      <c r="AV717" s="13" t="s">
        <v>88</v>
      </c>
      <c r="AW717" s="13" t="s">
        <v>36</v>
      </c>
      <c r="AX717" s="13" t="s">
        <v>80</v>
      </c>
      <c r="AY717" s="259" t="s">
        <v>241</v>
      </c>
    </row>
    <row r="718" s="13" customFormat="1">
      <c r="A718" s="13"/>
      <c r="B718" s="249"/>
      <c r="C718" s="250"/>
      <c r="D718" s="242" t="s">
        <v>259</v>
      </c>
      <c r="E718" s="251" t="s">
        <v>1</v>
      </c>
      <c r="F718" s="252" t="s">
        <v>1512</v>
      </c>
      <c r="G718" s="250"/>
      <c r="H718" s="253">
        <v>3</v>
      </c>
      <c r="I718" s="254"/>
      <c r="J718" s="250"/>
      <c r="K718" s="250"/>
      <c r="L718" s="255"/>
      <c r="M718" s="256"/>
      <c r="N718" s="257"/>
      <c r="O718" s="257"/>
      <c r="P718" s="257"/>
      <c r="Q718" s="257"/>
      <c r="R718" s="257"/>
      <c r="S718" s="257"/>
      <c r="T718" s="258"/>
      <c r="U718" s="13"/>
      <c r="V718" s="13"/>
      <c r="W718" s="13"/>
      <c r="X718" s="13"/>
      <c r="Y718" s="13"/>
      <c r="Z718" s="13"/>
      <c r="AA718" s="13"/>
      <c r="AB718" s="13"/>
      <c r="AC718" s="13"/>
      <c r="AD718" s="13"/>
      <c r="AE718" s="13"/>
      <c r="AT718" s="259" t="s">
        <v>259</v>
      </c>
      <c r="AU718" s="259" t="s">
        <v>88</v>
      </c>
      <c r="AV718" s="13" t="s">
        <v>88</v>
      </c>
      <c r="AW718" s="13" t="s">
        <v>36</v>
      </c>
      <c r="AX718" s="13" t="s">
        <v>80</v>
      </c>
      <c r="AY718" s="259" t="s">
        <v>241</v>
      </c>
    </row>
    <row r="719" s="13" customFormat="1">
      <c r="A719" s="13"/>
      <c r="B719" s="249"/>
      <c r="C719" s="250"/>
      <c r="D719" s="242" t="s">
        <v>259</v>
      </c>
      <c r="E719" s="251" t="s">
        <v>1</v>
      </c>
      <c r="F719" s="252" t="s">
        <v>1513</v>
      </c>
      <c r="G719" s="250"/>
      <c r="H719" s="253">
        <v>1</v>
      </c>
      <c r="I719" s="254"/>
      <c r="J719" s="250"/>
      <c r="K719" s="250"/>
      <c r="L719" s="255"/>
      <c r="M719" s="256"/>
      <c r="N719" s="257"/>
      <c r="O719" s="257"/>
      <c r="P719" s="257"/>
      <c r="Q719" s="257"/>
      <c r="R719" s="257"/>
      <c r="S719" s="257"/>
      <c r="T719" s="258"/>
      <c r="U719" s="13"/>
      <c r="V719" s="13"/>
      <c r="W719" s="13"/>
      <c r="X719" s="13"/>
      <c r="Y719" s="13"/>
      <c r="Z719" s="13"/>
      <c r="AA719" s="13"/>
      <c r="AB719" s="13"/>
      <c r="AC719" s="13"/>
      <c r="AD719" s="13"/>
      <c r="AE719" s="13"/>
      <c r="AT719" s="259" t="s">
        <v>259</v>
      </c>
      <c r="AU719" s="259" t="s">
        <v>88</v>
      </c>
      <c r="AV719" s="13" t="s">
        <v>88</v>
      </c>
      <c r="AW719" s="13" t="s">
        <v>36</v>
      </c>
      <c r="AX719" s="13" t="s">
        <v>80</v>
      </c>
      <c r="AY719" s="259" t="s">
        <v>241</v>
      </c>
    </row>
    <row r="720" s="13" customFormat="1">
      <c r="A720" s="13"/>
      <c r="B720" s="249"/>
      <c r="C720" s="250"/>
      <c r="D720" s="242" t="s">
        <v>259</v>
      </c>
      <c r="E720" s="251" t="s">
        <v>1</v>
      </c>
      <c r="F720" s="252" t="s">
        <v>1514</v>
      </c>
      <c r="G720" s="250"/>
      <c r="H720" s="253">
        <v>42</v>
      </c>
      <c r="I720" s="254"/>
      <c r="J720" s="250"/>
      <c r="K720" s="250"/>
      <c r="L720" s="255"/>
      <c r="M720" s="256"/>
      <c r="N720" s="257"/>
      <c r="O720" s="257"/>
      <c r="P720" s="257"/>
      <c r="Q720" s="257"/>
      <c r="R720" s="257"/>
      <c r="S720" s="257"/>
      <c r="T720" s="258"/>
      <c r="U720" s="13"/>
      <c r="V720" s="13"/>
      <c r="W720" s="13"/>
      <c r="X720" s="13"/>
      <c r="Y720" s="13"/>
      <c r="Z720" s="13"/>
      <c r="AA720" s="13"/>
      <c r="AB720" s="13"/>
      <c r="AC720" s="13"/>
      <c r="AD720" s="13"/>
      <c r="AE720" s="13"/>
      <c r="AT720" s="259" t="s">
        <v>259</v>
      </c>
      <c r="AU720" s="259" t="s">
        <v>88</v>
      </c>
      <c r="AV720" s="13" t="s">
        <v>88</v>
      </c>
      <c r="AW720" s="13" t="s">
        <v>36</v>
      </c>
      <c r="AX720" s="13" t="s">
        <v>80</v>
      </c>
      <c r="AY720" s="259" t="s">
        <v>241</v>
      </c>
    </row>
    <row r="721" s="13" customFormat="1">
      <c r="A721" s="13"/>
      <c r="B721" s="249"/>
      <c r="C721" s="250"/>
      <c r="D721" s="242" t="s">
        <v>259</v>
      </c>
      <c r="E721" s="251" t="s">
        <v>1</v>
      </c>
      <c r="F721" s="252" t="s">
        <v>910</v>
      </c>
      <c r="G721" s="250"/>
      <c r="H721" s="253">
        <v>13</v>
      </c>
      <c r="I721" s="254"/>
      <c r="J721" s="250"/>
      <c r="K721" s="250"/>
      <c r="L721" s="255"/>
      <c r="M721" s="256"/>
      <c r="N721" s="257"/>
      <c r="O721" s="257"/>
      <c r="P721" s="257"/>
      <c r="Q721" s="257"/>
      <c r="R721" s="257"/>
      <c r="S721" s="257"/>
      <c r="T721" s="258"/>
      <c r="U721" s="13"/>
      <c r="V721" s="13"/>
      <c r="W721" s="13"/>
      <c r="X721" s="13"/>
      <c r="Y721" s="13"/>
      <c r="Z721" s="13"/>
      <c r="AA721" s="13"/>
      <c r="AB721" s="13"/>
      <c r="AC721" s="13"/>
      <c r="AD721" s="13"/>
      <c r="AE721" s="13"/>
      <c r="AT721" s="259" t="s">
        <v>259</v>
      </c>
      <c r="AU721" s="259" t="s">
        <v>88</v>
      </c>
      <c r="AV721" s="13" t="s">
        <v>88</v>
      </c>
      <c r="AW721" s="13" t="s">
        <v>36</v>
      </c>
      <c r="AX721" s="13" t="s">
        <v>80</v>
      </c>
      <c r="AY721" s="259" t="s">
        <v>241</v>
      </c>
    </row>
    <row r="722" s="13" customFormat="1">
      <c r="A722" s="13"/>
      <c r="B722" s="249"/>
      <c r="C722" s="250"/>
      <c r="D722" s="242" t="s">
        <v>259</v>
      </c>
      <c r="E722" s="251" t="s">
        <v>1</v>
      </c>
      <c r="F722" s="252" t="s">
        <v>1515</v>
      </c>
      <c r="G722" s="250"/>
      <c r="H722" s="253">
        <v>42</v>
      </c>
      <c r="I722" s="254"/>
      <c r="J722" s="250"/>
      <c r="K722" s="250"/>
      <c r="L722" s="255"/>
      <c r="M722" s="256"/>
      <c r="N722" s="257"/>
      <c r="O722" s="257"/>
      <c r="P722" s="257"/>
      <c r="Q722" s="257"/>
      <c r="R722" s="257"/>
      <c r="S722" s="257"/>
      <c r="T722" s="258"/>
      <c r="U722" s="13"/>
      <c r="V722" s="13"/>
      <c r="W722" s="13"/>
      <c r="X722" s="13"/>
      <c r="Y722" s="13"/>
      <c r="Z722" s="13"/>
      <c r="AA722" s="13"/>
      <c r="AB722" s="13"/>
      <c r="AC722" s="13"/>
      <c r="AD722" s="13"/>
      <c r="AE722" s="13"/>
      <c r="AT722" s="259" t="s">
        <v>259</v>
      </c>
      <c r="AU722" s="259" t="s">
        <v>88</v>
      </c>
      <c r="AV722" s="13" t="s">
        <v>88</v>
      </c>
      <c r="AW722" s="13" t="s">
        <v>36</v>
      </c>
      <c r="AX722" s="13" t="s">
        <v>80</v>
      </c>
      <c r="AY722" s="259" t="s">
        <v>241</v>
      </c>
    </row>
    <row r="723" s="14" customFormat="1">
      <c r="A723" s="14"/>
      <c r="B723" s="260"/>
      <c r="C723" s="261"/>
      <c r="D723" s="242" t="s">
        <v>259</v>
      </c>
      <c r="E723" s="262" t="s">
        <v>1</v>
      </c>
      <c r="F723" s="263" t="s">
        <v>261</v>
      </c>
      <c r="G723" s="261"/>
      <c r="H723" s="264">
        <v>118</v>
      </c>
      <c r="I723" s="265"/>
      <c r="J723" s="261"/>
      <c r="K723" s="261"/>
      <c r="L723" s="266"/>
      <c r="M723" s="267"/>
      <c r="N723" s="268"/>
      <c r="O723" s="268"/>
      <c r="P723" s="268"/>
      <c r="Q723" s="268"/>
      <c r="R723" s="268"/>
      <c r="S723" s="268"/>
      <c r="T723" s="269"/>
      <c r="U723" s="14"/>
      <c r="V723" s="14"/>
      <c r="W723" s="14"/>
      <c r="X723" s="14"/>
      <c r="Y723" s="14"/>
      <c r="Z723" s="14"/>
      <c r="AA723" s="14"/>
      <c r="AB723" s="14"/>
      <c r="AC723" s="14"/>
      <c r="AD723" s="14"/>
      <c r="AE723" s="14"/>
      <c r="AT723" s="270" t="s">
        <v>259</v>
      </c>
      <c r="AU723" s="270" t="s">
        <v>88</v>
      </c>
      <c r="AV723" s="14" t="s">
        <v>175</v>
      </c>
      <c r="AW723" s="14" t="s">
        <v>36</v>
      </c>
      <c r="AX723" s="14" t="s">
        <v>14</v>
      </c>
      <c r="AY723" s="270" t="s">
        <v>241</v>
      </c>
    </row>
    <row r="724" s="2" customFormat="1" ht="16.5" customHeight="1">
      <c r="A724" s="39"/>
      <c r="B724" s="40"/>
      <c r="C724" s="288" t="s">
        <v>967</v>
      </c>
      <c r="D724" s="288" t="s">
        <v>758</v>
      </c>
      <c r="E724" s="289" t="s">
        <v>912</v>
      </c>
      <c r="F724" s="290" t="s">
        <v>913</v>
      </c>
      <c r="G724" s="291" t="s">
        <v>303</v>
      </c>
      <c r="H724" s="292">
        <v>42</v>
      </c>
      <c r="I724" s="293"/>
      <c r="J724" s="294">
        <f>ROUND(I724*H724,2)</f>
        <v>0</v>
      </c>
      <c r="K724" s="290" t="s">
        <v>247</v>
      </c>
      <c r="L724" s="295"/>
      <c r="M724" s="296" t="s">
        <v>1</v>
      </c>
      <c r="N724" s="297" t="s">
        <v>45</v>
      </c>
      <c r="O724" s="92"/>
      <c r="P724" s="238">
        <f>O724*H724</f>
        <v>0</v>
      </c>
      <c r="Q724" s="238">
        <v>0.00048000000000000001</v>
      </c>
      <c r="R724" s="238">
        <f>Q724*H724</f>
        <v>0.020160000000000001</v>
      </c>
      <c r="S724" s="238">
        <v>0</v>
      </c>
      <c r="T724" s="239">
        <f>S724*H724</f>
        <v>0</v>
      </c>
      <c r="U724" s="39"/>
      <c r="V724" s="39"/>
      <c r="W724" s="39"/>
      <c r="X724" s="39"/>
      <c r="Y724" s="39"/>
      <c r="Z724" s="39"/>
      <c r="AA724" s="39"/>
      <c r="AB724" s="39"/>
      <c r="AC724" s="39"/>
      <c r="AD724" s="39"/>
      <c r="AE724" s="39"/>
      <c r="AR724" s="240" t="s">
        <v>300</v>
      </c>
      <c r="AT724" s="240" t="s">
        <v>758</v>
      </c>
      <c r="AU724" s="240" t="s">
        <v>88</v>
      </c>
      <c r="AY724" s="18" t="s">
        <v>241</v>
      </c>
      <c r="BE724" s="241">
        <f>IF(N724="základní",J724,0)</f>
        <v>0</v>
      </c>
      <c r="BF724" s="241">
        <f>IF(N724="snížená",J724,0)</f>
        <v>0</v>
      </c>
      <c r="BG724" s="241">
        <f>IF(N724="zákl. přenesená",J724,0)</f>
        <v>0</v>
      </c>
      <c r="BH724" s="241">
        <f>IF(N724="sníž. přenesená",J724,0)</f>
        <v>0</v>
      </c>
      <c r="BI724" s="241">
        <f>IF(N724="nulová",J724,0)</f>
        <v>0</v>
      </c>
      <c r="BJ724" s="18" t="s">
        <v>14</v>
      </c>
      <c r="BK724" s="241">
        <f>ROUND(I724*H724,2)</f>
        <v>0</v>
      </c>
      <c r="BL724" s="18" t="s">
        <v>175</v>
      </c>
      <c r="BM724" s="240" t="s">
        <v>1516</v>
      </c>
    </row>
    <row r="725" s="2" customFormat="1">
      <c r="A725" s="39"/>
      <c r="B725" s="40"/>
      <c r="C725" s="41"/>
      <c r="D725" s="242" t="s">
        <v>249</v>
      </c>
      <c r="E725" s="41"/>
      <c r="F725" s="243" t="s">
        <v>913</v>
      </c>
      <c r="G725" s="41"/>
      <c r="H725" s="41"/>
      <c r="I725" s="244"/>
      <c r="J725" s="41"/>
      <c r="K725" s="41"/>
      <c r="L725" s="45"/>
      <c r="M725" s="245"/>
      <c r="N725" s="246"/>
      <c r="O725" s="92"/>
      <c r="P725" s="92"/>
      <c r="Q725" s="92"/>
      <c r="R725" s="92"/>
      <c r="S725" s="92"/>
      <c r="T725" s="93"/>
      <c r="U725" s="39"/>
      <c r="V725" s="39"/>
      <c r="W725" s="39"/>
      <c r="X725" s="39"/>
      <c r="Y725" s="39"/>
      <c r="Z725" s="39"/>
      <c r="AA725" s="39"/>
      <c r="AB725" s="39"/>
      <c r="AC725" s="39"/>
      <c r="AD725" s="39"/>
      <c r="AE725" s="39"/>
      <c r="AT725" s="18" t="s">
        <v>249</v>
      </c>
      <c r="AU725" s="18" t="s">
        <v>88</v>
      </c>
    </row>
    <row r="726" s="2" customFormat="1" ht="21.75" customHeight="1">
      <c r="A726" s="39"/>
      <c r="B726" s="40"/>
      <c r="C726" s="288" t="s">
        <v>972</v>
      </c>
      <c r="D726" s="288" t="s">
        <v>758</v>
      </c>
      <c r="E726" s="289" t="s">
        <v>916</v>
      </c>
      <c r="F726" s="290" t="s">
        <v>917</v>
      </c>
      <c r="G726" s="291" t="s">
        <v>303</v>
      </c>
      <c r="H726" s="292">
        <v>42</v>
      </c>
      <c r="I726" s="293"/>
      <c r="J726" s="294">
        <f>ROUND(I726*H726,2)</f>
        <v>0</v>
      </c>
      <c r="K726" s="290" t="s">
        <v>1</v>
      </c>
      <c r="L726" s="295"/>
      <c r="M726" s="296" t="s">
        <v>1</v>
      </c>
      <c r="N726" s="297" t="s">
        <v>45</v>
      </c>
      <c r="O726" s="92"/>
      <c r="P726" s="238">
        <f>O726*H726</f>
        <v>0</v>
      </c>
      <c r="Q726" s="238">
        <v>0.0030000000000000001</v>
      </c>
      <c r="R726" s="238">
        <f>Q726*H726</f>
        <v>0.126</v>
      </c>
      <c r="S726" s="238">
        <v>0</v>
      </c>
      <c r="T726" s="239">
        <f>S726*H726</f>
        <v>0</v>
      </c>
      <c r="U726" s="39"/>
      <c r="V726" s="39"/>
      <c r="W726" s="39"/>
      <c r="X726" s="39"/>
      <c r="Y726" s="39"/>
      <c r="Z726" s="39"/>
      <c r="AA726" s="39"/>
      <c r="AB726" s="39"/>
      <c r="AC726" s="39"/>
      <c r="AD726" s="39"/>
      <c r="AE726" s="39"/>
      <c r="AR726" s="240" t="s">
        <v>300</v>
      </c>
      <c r="AT726" s="240" t="s">
        <v>758</v>
      </c>
      <c r="AU726" s="240" t="s">
        <v>88</v>
      </c>
      <c r="AY726" s="18" t="s">
        <v>241</v>
      </c>
      <c r="BE726" s="241">
        <f>IF(N726="základní",J726,0)</f>
        <v>0</v>
      </c>
      <c r="BF726" s="241">
        <f>IF(N726="snížená",J726,0)</f>
        <v>0</v>
      </c>
      <c r="BG726" s="241">
        <f>IF(N726="zákl. přenesená",J726,0)</f>
        <v>0</v>
      </c>
      <c r="BH726" s="241">
        <f>IF(N726="sníž. přenesená",J726,0)</f>
        <v>0</v>
      </c>
      <c r="BI726" s="241">
        <f>IF(N726="nulová",J726,0)</f>
        <v>0</v>
      </c>
      <c r="BJ726" s="18" t="s">
        <v>14</v>
      </c>
      <c r="BK726" s="241">
        <f>ROUND(I726*H726,2)</f>
        <v>0</v>
      </c>
      <c r="BL726" s="18" t="s">
        <v>175</v>
      </c>
      <c r="BM726" s="240" t="s">
        <v>1517</v>
      </c>
    </row>
    <row r="727" s="2" customFormat="1">
      <c r="A727" s="39"/>
      <c r="B727" s="40"/>
      <c r="C727" s="41"/>
      <c r="D727" s="242" t="s">
        <v>249</v>
      </c>
      <c r="E727" s="41"/>
      <c r="F727" s="243" t="s">
        <v>917</v>
      </c>
      <c r="G727" s="41"/>
      <c r="H727" s="41"/>
      <c r="I727" s="244"/>
      <c r="J727" s="41"/>
      <c r="K727" s="41"/>
      <c r="L727" s="45"/>
      <c r="M727" s="245"/>
      <c r="N727" s="246"/>
      <c r="O727" s="92"/>
      <c r="P727" s="92"/>
      <c r="Q727" s="92"/>
      <c r="R727" s="92"/>
      <c r="S727" s="92"/>
      <c r="T727" s="93"/>
      <c r="U727" s="39"/>
      <c r="V727" s="39"/>
      <c r="W727" s="39"/>
      <c r="X727" s="39"/>
      <c r="Y727" s="39"/>
      <c r="Z727" s="39"/>
      <c r="AA727" s="39"/>
      <c r="AB727" s="39"/>
      <c r="AC727" s="39"/>
      <c r="AD727" s="39"/>
      <c r="AE727" s="39"/>
      <c r="AT727" s="18" t="s">
        <v>249</v>
      </c>
      <c r="AU727" s="18" t="s">
        <v>88</v>
      </c>
    </row>
    <row r="728" s="2" customFormat="1" ht="24.15" customHeight="1">
      <c r="A728" s="39"/>
      <c r="B728" s="40"/>
      <c r="C728" s="288" t="s">
        <v>980</v>
      </c>
      <c r="D728" s="288" t="s">
        <v>758</v>
      </c>
      <c r="E728" s="289" t="s">
        <v>920</v>
      </c>
      <c r="F728" s="290" t="s">
        <v>921</v>
      </c>
      <c r="G728" s="291" t="s">
        <v>303</v>
      </c>
      <c r="H728" s="292">
        <v>13</v>
      </c>
      <c r="I728" s="293"/>
      <c r="J728" s="294">
        <f>ROUND(I728*H728,2)</f>
        <v>0</v>
      </c>
      <c r="K728" s="290" t="s">
        <v>247</v>
      </c>
      <c r="L728" s="295"/>
      <c r="M728" s="296" t="s">
        <v>1</v>
      </c>
      <c r="N728" s="297" t="s">
        <v>45</v>
      </c>
      <c r="O728" s="92"/>
      <c r="P728" s="238">
        <f>O728*H728</f>
        <v>0</v>
      </c>
      <c r="Q728" s="238">
        <v>0.016</v>
      </c>
      <c r="R728" s="238">
        <f>Q728*H728</f>
        <v>0.20800000000000002</v>
      </c>
      <c r="S728" s="238">
        <v>0</v>
      </c>
      <c r="T728" s="239">
        <f>S728*H728</f>
        <v>0</v>
      </c>
      <c r="U728" s="39"/>
      <c r="V728" s="39"/>
      <c r="W728" s="39"/>
      <c r="X728" s="39"/>
      <c r="Y728" s="39"/>
      <c r="Z728" s="39"/>
      <c r="AA728" s="39"/>
      <c r="AB728" s="39"/>
      <c r="AC728" s="39"/>
      <c r="AD728" s="39"/>
      <c r="AE728" s="39"/>
      <c r="AR728" s="240" t="s">
        <v>300</v>
      </c>
      <c r="AT728" s="240" t="s">
        <v>758</v>
      </c>
      <c r="AU728" s="240" t="s">
        <v>88</v>
      </c>
      <c r="AY728" s="18" t="s">
        <v>241</v>
      </c>
      <c r="BE728" s="241">
        <f>IF(N728="základní",J728,0)</f>
        <v>0</v>
      </c>
      <c r="BF728" s="241">
        <f>IF(N728="snížená",J728,0)</f>
        <v>0</v>
      </c>
      <c r="BG728" s="241">
        <f>IF(N728="zákl. přenesená",J728,0)</f>
        <v>0</v>
      </c>
      <c r="BH728" s="241">
        <f>IF(N728="sníž. přenesená",J728,0)</f>
        <v>0</v>
      </c>
      <c r="BI728" s="241">
        <f>IF(N728="nulová",J728,0)</f>
        <v>0</v>
      </c>
      <c r="BJ728" s="18" t="s">
        <v>14</v>
      </c>
      <c r="BK728" s="241">
        <f>ROUND(I728*H728,2)</f>
        <v>0</v>
      </c>
      <c r="BL728" s="18" t="s">
        <v>175</v>
      </c>
      <c r="BM728" s="240" t="s">
        <v>1518</v>
      </c>
    </row>
    <row r="729" s="2" customFormat="1">
      <c r="A729" s="39"/>
      <c r="B729" s="40"/>
      <c r="C729" s="41"/>
      <c r="D729" s="242" t="s">
        <v>249</v>
      </c>
      <c r="E729" s="41"/>
      <c r="F729" s="243" t="s">
        <v>921</v>
      </c>
      <c r="G729" s="41"/>
      <c r="H729" s="41"/>
      <c r="I729" s="244"/>
      <c r="J729" s="41"/>
      <c r="K729" s="41"/>
      <c r="L729" s="45"/>
      <c r="M729" s="245"/>
      <c r="N729" s="246"/>
      <c r="O729" s="92"/>
      <c r="P729" s="92"/>
      <c r="Q729" s="92"/>
      <c r="R729" s="92"/>
      <c r="S729" s="92"/>
      <c r="T729" s="93"/>
      <c r="U729" s="39"/>
      <c r="V729" s="39"/>
      <c r="W729" s="39"/>
      <c r="X729" s="39"/>
      <c r="Y729" s="39"/>
      <c r="Z729" s="39"/>
      <c r="AA729" s="39"/>
      <c r="AB729" s="39"/>
      <c r="AC729" s="39"/>
      <c r="AD729" s="39"/>
      <c r="AE729" s="39"/>
      <c r="AT729" s="18" t="s">
        <v>249</v>
      </c>
      <c r="AU729" s="18" t="s">
        <v>88</v>
      </c>
    </row>
    <row r="730" s="2" customFormat="1" ht="24.15" customHeight="1">
      <c r="A730" s="39"/>
      <c r="B730" s="40"/>
      <c r="C730" s="288" t="s">
        <v>985</v>
      </c>
      <c r="D730" s="288" t="s">
        <v>758</v>
      </c>
      <c r="E730" s="289" t="s">
        <v>932</v>
      </c>
      <c r="F730" s="290" t="s">
        <v>933</v>
      </c>
      <c r="G730" s="291" t="s">
        <v>303</v>
      </c>
      <c r="H730" s="292">
        <v>16</v>
      </c>
      <c r="I730" s="293"/>
      <c r="J730" s="294">
        <f>ROUND(I730*H730,2)</f>
        <v>0</v>
      </c>
      <c r="K730" s="290" t="s">
        <v>247</v>
      </c>
      <c r="L730" s="295"/>
      <c r="M730" s="296" t="s">
        <v>1</v>
      </c>
      <c r="N730" s="297" t="s">
        <v>45</v>
      </c>
      <c r="O730" s="92"/>
      <c r="P730" s="238">
        <f>O730*H730</f>
        <v>0</v>
      </c>
      <c r="Q730" s="238">
        <v>0.014200000000000001</v>
      </c>
      <c r="R730" s="238">
        <f>Q730*H730</f>
        <v>0.22720000000000001</v>
      </c>
      <c r="S730" s="238">
        <v>0</v>
      </c>
      <c r="T730" s="239">
        <f>S730*H730</f>
        <v>0</v>
      </c>
      <c r="U730" s="39"/>
      <c r="V730" s="39"/>
      <c r="W730" s="39"/>
      <c r="X730" s="39"/>
      <c r="Y730" s="39"/>
      <c r="Z730" s="39"/>
      <c r="AA730" s="39"/>
      <c r="AB730" s="39"/>
      <c r="AC730" s="39"/>
      <c r="AD730" s="39"/>
      <c r="AE730" s="39"/>
      <c r="AR730" s="240" t="s">
        <v>300</v>
      </c>
      <c r="AT730" s="240" t="s">
        <v>758</v>
      </c>
      <c r="AU730" s="240" t="s">
        <v>88</v>
      </c>
      <c r="AY730" s="18" t="s">
        <v>241</v>
      </c>
      <c r="BE730" s="241">
        <f>IF(N730="základní",J730,0)</f>
        <v>0</v>
      </c>
      <c r="BF730" s="241">
        <f>IF(N730="snížená",J730,0)</f>
        <v>0</v>
      </c>
      <c r="BG730" s="241">
        <f>IF(N730="zákl. přenesená",J730,0)</f>
        <v>0</v>
      </c>
      <c r="BH730" s="241">
        <f>IF(N730="sníž. přenesená",J730,0)</f>
        <v>0</v>
      </c>
      <c r="BI730" s="241">
        <f>IF(N730="nulová",J730,0)</f>
        <v>0</v>
      </c>
      <c r="BJ730" s="18" t="s">
        <v>14</v>
      </c>
      <c r="BK730" s="241">
        <f>ROUND(I730*H730,2)</f>
        <v>0</v>
      </c>
      <c r="BL730" s="18" t="s">
        <v>175</v>
      </c>
      <c r="BM730" s="240" t="s">
        <v>1519</v>
      </c>
    </row>
    <row r="731" s="2" customFormat="1">
      <c r="A731" s="39"/>
      <c r="B731" s="40"/>
      <c r="C731" s="41"/>
      <c r="D731" s="242" t="s">
        <v>249</v>
      </c>
      <c r="E731" s="41"/>
      <c r="F731" s="243" t="s">
        <v>933</v>
      </c>
      <c r="G731" s="41"/>
      <c r="H731" s="41"/>
      <c r="I731" s="244"/>
      <c r="J731" s="41"/>
      <c r="K731" s="41"/>
      <c r="L731" s="45"/>
      <c r="M731" s="245"/>
      <c r="N731" s="246"/>
      <c r="O731" s="92"/>
      <c r="P731" s="92"/>
      <c r="Q731" s="92"/>
      <c r="R731" s="92"/>
      <c r="S731" s="92"/>
      <c r="T731" s="93"/>
      <c r="U731" s="39"/>
      <c r="V731" s="39"/>
      <c r="W731" s="39"/>
      <c r="X731" s="39"/>
      <c r="Y731" s="39"/>
      <c r="Z731" s="39"/>
      <c r="AA731" s="39"/>
      <c r="AB731" s="39"/>
      <c r="AC731" s="39"/>
      <c r="AD731" s="39"/>
      <c r="AE731" s="39"/>
      <c r="AT731" s="18" t="s">
        <v>249</v>
      </c>
      <c r="AU731" s="18" t="s">
        <v>88</v>
      </c>
    </row>
    <row r="732" s="2" customFormat="1" ht="24.15" customHeight="1">
      <c r="A732" s="39"/>
      <c r="B732" s="40"/>
      <c r="C732" s="288" t="s">
        <v>991</v>
      </c>
      <c r="D732" s="288" t="s">
        <v>758</v>
      </c>
      <c r="E732" s="289" t="s">
        <v>1520</v>
      </c>
      <c r="F732" s="290" t="s">
        <v>1521</v>
      </c>
      <c r="G732" s="291" t="s">
        <v>303</v>
      </c>
      <c r="H732" s="292">
        <v>3</v>
      </c>
      <c r="I732" s="293"/>
      <c r="J732" s="294">
        <f>ROUND(I732*H732,2)</f>
        <v>0</v>
      </c>
      <c r="K732" s="290" t="s">
        <v>247</v>
      </c>
      <c r="L732" s="295"/>
      <c r="M732" s="296" t="s">
        <v>1</v>
      </c>
      <c r="N732" s="297" t="s">
        <v>45</v>
      </c>
      <c r="O732" s="92"/>
      <c r="P732" s="238">
        <f>O732*H732</f>
        <v>0</v>
      </c>
      <c r="Q732" s="238">
        <v>0.0097000000000000003</v>
      </c>
      <c r="R732" s="238">
        <f>Q732*H732</f>
        <v>0.029100000000000001</v>
      </c>
      <c r="S732" s="238">
        <v>0</v>
      </c>
      <c r="T732" s="239">
        <f>S732*H732</f>
        <v>0</v>
      </c>
      <c r="U732" s="39"/>
      <c r="V732" s="39"/>
      <c r="W732" s="39"/>
      <c r="X732" s="39"/>
      <c r="Y732" s="39"/>
      <c r="Z732" s="39"/>
      <c r="AA732" s="39"/>
      <c r="AB732" s="39"/>
      <c r="AC732" s="39"/>
      <c r="AD732" s="39"/>
      <c r="AE732" s="39"/>
      <c r="AR732" s="240" t="s">
        <v>300</v>
      </c>
      <c r="AT732" s="240" t="s">
        <v>758</v>
      </c>
      <c r="AU732" s="240" t="s">
        <v>88</v>
      </c>
      <c r="AY732" s="18" t="s">
        <v>241</v>
      </c>
      <c r="BE732" s="241">
        <f>IF(N732="základní",J732,0)</f>
        <v>0</v>
      </c>
      <c r="BF732" s="241">
        <f>IF(N732="snížená",J732,0)</f>
        <v>0</v>
      </c>
      <c r="BG732" s="241">
        <f>IF(N732="zákl. přenesená",J732,0)</f>
        <v>0</v>
      </c>
      <c r="BH732" s="241">
        <f>IF(N732="sníž. přenesená",J732,0)</f>
        <v>0</v>
      </c>
      <c r="BI732" s="241">
        <f>IF(N732="nulová",J732,0)</f>
        <v>0</v>
      </c>
      <c r="BJ732" s="18" t="s">
        <v>14</v>
      </c>
      <c r="BK732" s="241">
        <f>ROUND(I732*H732,2)</f>
        <v>0</v>
      </c>
      <c r="BL732" s="18" t="s">
        <v>175</v>
      </c>
      <c r="BM732" s="240" t="s">
        <v>1522</v>
      </c>
    </row>
    <row r="733" s="2" customFormat="1">
      <c r="A733" s="39"/>
      <c r="B733" s="40"/>
      <c r="C733" s="41"/>
      <c r="D733" s="242" t="s">
        <v>249</v>
      </c>
      <c r="E733" s="41"/>
      <c r="F733" s="243" t="s">
        <v>1521</v>
      </c>
      <c r="G733" s="41"/>
      <c r="H733" s="41"/>
      <c r="I733" s="244"/>
      <c r="J733" s="41"/>
      <c r="K733" s="41"/>
      <c r="L733" s="45"/>
      <c r="M733" s="245"/>
      <c r="N733" s="246"/>
      <c r="O733" s="92"/>
      <c r="P733" s="92"/>
      <c r="Q733" s="92"/>
      <c r="R733" s="92"/>
      <c r="S733" s="92"/>
      <c r="T733" s="93"/>
      <c r="U733" s="39"/>
      <c r="V733" s="39"/>
      <c r="W733" s="39"/>
      <c r="X733" s="39"/>
      <c r="Y733" s="39"/>
      <c r="Z733" s="39"/>
      <c r="AA733" s="39"/>
      <c r="AB733" s="39"/>
      <c r="AC733" s="39"/>
      <c r="AD733" s="39"/>
      <c r="AE733" s="39"/>
      <c r="AT733" s="18" t="s">
        <v>249</v>
      </c>
      <c r="AU733" s="18" t="s">
        <v>88</v>
      </c>
    </row>
    <row r="734" s="2" customFormat="1" ht="24.15" customHeight="1">
      <c r="A734" s="39"/>
      <c r="B734" s="40"/>
      <c r="C734" s="288" t="s">
        <v>997</v>
      </c>
      <c r="D734" s="288" t="s">
        <v>758</v>
      </c>
      <c r="E734" s="289" t="s">
        <v>1523</v>
      </c>
      <c r="F734" s="290" t="s">
        <v>1524</v>
      </c>
      <c r="G734" s="291" t="s">
        <v>303</v>
      </c>
      <c r="H734" s="292">
        <v>1</v>
      </c>
      <c r="I734" s="293"/>
      <c r="J734" s="294">
        <f>ROUND(I734*H734,2)</f>
        <v>0</v>
      </c>
      <c r="K734" s="290" t="s">
        <v>247</v>
      </c>
      <c r="L734" s="295"/>
      <c r="M734" s="296" t="s">
        <v>1</v>
      </c>
      <c r="N734" s="297" t="s">
        <v>45</v>
      </c>
      <c r="O734" s="92"/>
      <c r="P734" s="238">
        <f>O734*H734</f>
        <v>0</v>
      </c>
      <c r="Q734" s="238">
        <v>0.011100000000000001</v>
      </c>
      <c r="R734" s="238">
        <f>Q734*H734</f>
        <v>0.011100000000000001</v>
      </c>
      <c r="S734" s="238">
        <v>0</v>
      </c>
      <c r="T734" s="239">
        <f>S734*H734</f>
        <v>0</v>
      </c>
      <c r="U734" s="39"/>
      <c r="V734" s="39"/>
      <c r="W734" s="39"/>
      <c r="X734" s="39"/>
      <c r="Y734" s="39"/>
      <c r="Z734" s="39"/>
      <c r="AA734" s="39"/>
      <c r="AB734" s="39"/>
      <c r="AC734" s="39"/>
      <c r="AD734" s="39"/>
      <c r="AE734" s="39"/>
      <c r="AR734" s="240" t="s">
        <v>300</v>
      </c>
      <c r="AT734" s="240" t="s">
        <v>758</v>
      </c>
      <c r="AU734" s="240" t="s">
        <v>88</v>
      </c>
      <c r="AY734" s="18" t="s">
        <v>241</v>
      </c>
      <c r="BE734" s="241">
        <f>IF(N734="základní",J734,0)</f>
        <v>0</v>
      </c>
      <c r="BF734" s="241">
        <f>IF(N734="snížená",J734,0)</f>
        <v>0</v>
      </c>
      <c r="BG734" s="241">
        <f>IF(N734="zákl. přenesená",J734,0)</f>
        <v>0</v>
      </c>
      <c r="BH734" s="241">
        <f>IF(N734="sníž. přenesená",J734,0)</f>
        <v>0</v>
      </c>
      <c r="BI734" s="241">
        <f>IF(N734="nulová",J734,0)</f>
        <v>0</v>
      </c>
      <c r="BJ734" s="18" t="s">
        <v>14</v>
      </c>
      <c r="BK734" s="241">
        <f>ROUND(I734*H734,2)</f>
        <v>0</v>
      </c>
      <c r="BL734" s="18" t="s">
        <v>175</v>
      </c>
      <c r="BM734" s="240" t="s">
        <v>1525</v>
      </c>
    </row>
    <row r="735" s="2" customFormat="1">
      <c r="A735" s="39"/>
      <c r="B735" s="40"/>
      <c r="C735" s="41"/>
      <c r="D735" s="242" t="s">
        <v>249</v>
      </c>
      <c r="E735" s="41"/>
      <c r="F735" s="243" t="s">
        <v>1524</v>
      </c>
      <c r="G735" s="41"/>
      <c r="H735" s="41"/>
      <c r="I735" s="244"/>
      <c r="J735" s="41"/>
      <c r="K735" s="41"/>
      <c r="L735" s="45"/>
      <c r="M735" s="245"/>
      <c r="N735" s="246"/>
      <c r="O735" s="92"/>
      <c r="P735" s="92"/>
      <c r="Q735" s="92"/>
      <c r="R735" s="92"/>
      <c r="S735" s="92"/>
      <c r="T735" s="93"/>
      <c r="U735" s="39"/>
      <c r="V735" s="39"/>
      <c r="W735" s="39"/>
      <c r="X735" s="39"/>
      <c r="Y735" s="39"/>
      <c r="Z735" s="39"/>
      <c r="AA735" s="39"/>
      <c r="AB735" s="39"/>
      <c r="AC735" s="39"/>
      <c r="AD735" s="39"/>
      <c r="AE735" s="39"/>
      <c r="AT735" s="18" t="s">
        <v>249</v>
      </c>
      <c r="AU735" s="18" t="s">
        <v>88</v>
      </c>
    </row>
    <row r="736" s="2" customFormat="1" ht="24.15" customHeight="1">
      <c r="A736" s="39"/>
      <c r="B736" s="40"/>
      <c r="C736" s="288" t="s">
        <v>1001</v>
      </c>
      <c r="D736" s="288" t="s">
        <v>758</v>
      </c>
      <c r="E736" s="289" t="s">
        <v>924</v>
      </c>
      <c r="F736" s="290" t="s">
        <v>925</v>
      </c>
      <c r="G736" s="291" t="s">
        <v>303</v>
      </c>
      <c r="H736" s="292">
        <v>1</v>
      </c>
      <c r="I736" s="293"/>
      <c r="J736" s="294">
        <f>ROUND(I736*H736,2)</f>
        <v>0</v>
      </c>
      <c r="K736" s="290" t="s">
        <v>247</v>
      </c>
      <c r="L736" s="295"/>
      <c r="M736" s="296" t="s">
        <v>1</v>
      </c>
      <c r="N736" s="297" t="s">
        <v>45</v>
      </c>
      <c r="O736" s="92"/>
      <c r="P736" s="238">
        <f>O736*H736</f>
        <v>0</v>
      </c>
      <c r="Q736" s="238">
        <v>0.0089999999999999993</v>
      </c>
      <c r="R736" s="238">
        <f>Q736*H736</f>
        <v>0.0089999999999999993</v>
      </c>
      <c r="S736" s="238">
        <v>0</v>
      </c>
      <c r="T736" s="239">
        <f>S736*H736</f>
        <v>0</v>
      </c>
      <c r="U736" s="39"/>
      <c r="V736" s="39"/>
      <c r="W736" s="39"/>
      <c r="X736" s="39"/>
      <c r="Y736" s="39"/>
      <c r="Z736" s="39"/>
      <c r="AA736" s="39"/>
      <c r="AB736" s="39"/>
      <c r="AC736" s="39"/>
      <c r="AD736" s="39"/>
      <c r="AE736" s="39"/>
      <c r="AR736" s="240" t="s">
        <v>300</v>
      </c>
      <c r="AT736" s="240" t="s">
        <v>758</v>
      </c>
      <c r="AU736" s="240" t="s">
        <v>88</v>
      </c>
      <c r="AY736" s="18" t="s">
        <v>241</v>
      </c>
      <c r="BE736" s="241">
        <f>IF(N736="základní",J736,0)</f>
        <v>0</v>
      </c>
      <c r="BF736" s="241">
        <f>IF(N736="snížená",J736,0)</f>
        <v>0</v>
      </c>
      <c r="BG736" s="241">
        <f>IF(N736="zákl. přenesená",J736,0)</f>
        <v>0</v>
      </c>
      <c r="BH736" s="241">
        <f>IF(N736="sníž. přenesená",J736,0)</f>
        <v>0</v>
      </c>
      <c r="BI736" s="241">
        <f>IF(N736="nulová",J736,0)</f>
        <v>0</v>
      </c>
      <c r="BJ736" s="18" t="s">
        <v>14</v>
      </c>
      <c r="BK736" s="241">
        <f>ROUND(I736*H736,2)</f>
        <v>0</v>
      </c>
      <c r="BL736" s="18" t="s">
        <v>175</v>
      </c>
      <c r="BM736" s="240" t="s">
        <v>1526</v>
      </c>
    </row>
    <row r="737" s="2" customFormat="1">
      <c r="A737" s="39"/>
      <c r="B737" s="40"/>
      <c r="C737" s="41"/>
      <c r="D737" s="242" t="s">
        <v>249</v>
      </c>
      <c r="E737" s="41"/>
      <c r="F737" s="243" t="s">
        <v>925</v>
      </c>
      <c r="G737" s="41"/>
      <c r="H737" s="41"/>
      <c r="I737" s="244"/>
      <c r="J737" s="41"/>
      <c r="K737" s="41"/>
      <c r="L737" s="45"/>
      <c r="M737" s="245"/>
      <c r="N737" s="246"/>
      <c r="O737" s="92"/>
      <c r="P737" s="92"/>
      <c r="Q737" s="92"/>
      <c r="R737" s="92"/>
      <c r="S737" s="92"/>
      <c r="T737" s="93"/>
      <c r="U737" s="39"/>
      <c r="V737" s="39"/>
      <c r="W737" s="39"/>
      <c r="X737" s="39"/>
      <c r="Y737" s="39"/>
      <c r="Z737" s="39"/>
      <c r="AA737" s="39"/>
      <c r="AB737" s="39"/>
      <c r="AC737" s="39"/>
      <c r="AD737" s="39"/>
      <c r="AE737" s="39"/>
      <c r="AT737" s="18" t="s">
        <v>249</v>
      </c>
      <c r="AU737" s="18" t="s">
        <v>88</v>
      </c>
    </row>
    <row r="738" s="2" customFormat="1" ht="24.15" customHeight="1">
      <c r="A738" s="39"/>
      <c r="B738" s="40"/>
      <c r="C738" s="229" t="s">
        <v>1006</v>
      </c>
      <c r="D738" s="229" t="s">
        <v>243</v>
      </c>
      <c r="E738" s="230" t="s">
        <v>1527</v>
      </c>
      <c r="F738" s="231" t="s">
        <v>1528</v>
      </c>
      <c r="G738" s="232" t="s">
        <v>303</v>
      </c>
      <c r="H738" s="233">
        <v>15</v>
      </c>
      <c r="I738" s="234"/>
      <c r="J738" s="235">
        <f>ROUND(I738*H738,2)</f>
        <v>0</v>
      </c>
      <c r="K738" s="231" t="s">
        <v>247</v>
      </c>
      <c r="L738" s="45"/>
      <c r="M738" s="236" t="s">
        <v>1</v>
      </c>
      <c r="N738" s="237" t="s">
        <v>45</v>
      </c>
      <c r="O738" s="92"/>
      <c r="P738" s="238">
        <f>O738*H738</f>
        <v>0</v>
      </c>
      <c r="Q738" s="238">
        <v>0.0017099999999999999</v>
      </c>
      <c r="R738" s="238">
        <f>Q738*H738</f>
        <v>0.025649999999999999</v>
      </c>
      <c r="S738" s="238">
        <v>0</v>
      </c>
      <c r="T738" s="239">
        <f>S738*H738</f>
        <v>0</v>
      </c>
      <c r="U738" s="39"/>
      <c r="V738" s="39"/>
      <c r="W738" s="39"/>
      <c r="X738" s="39"/>
      <c r="Y738" s="39"/>
      <c r="Z738" s="39"/>
      <c r="AA738" s="39"/>
      <c r="AB738" s="39"/>
      <c r="AC738" s="39"/>
      <c r="AD738" s="39"/>
      <c r="AE738" s="39"/>
      <c r="AR738" s="240" t="s">
        <v>175</v>
      </c>
      <c r="AT738" s="240" t="s">
        <v>243</v>
      </c>
      <c r="AU738" s="240" t="s">
        <v>88</v>
      </c>
      <c r="AY738" s="18" t="s">
        <v>241</v>
      </c>
      <c r="BE738" s="241">
        <f>IF(N738="základní",J738,0)</f>
        <v>0</v>
      </c>
      <c r="BF738" s="241">
        <f>IF(N738="snížená",J738,0)</f>
        <v>0</v>
      </c>
      <c r="BG738" s="241">
        <f>IF(N738="zákl. přenesená",J738,0)</f>
        <v>0</v>
      </c>
      <c r="BH738" s="241">
        <f>IF(N738="sníž. přenesená",J738,0)</f>
        <v>0</v>
      </c>
      <c r="BI738" s="241">
        <f>IF(N738="nulová",J738,0)</f>
        <v>0</v>
      </c>
      <c r="BJ738" s="18" t="s">
        <v>14</v>
      </c>
      <c r="BK738" s="241">
        <f>ROUND(I738*H738,2)</f>
        <v>0</v>
      </c>
      <c r="BL738" s="18" t="s">
        <v>175</v>
      </c>
      <c r="BM738" s="240" t="s">
        <v>1529</v>
      </c>
    </row>
    <row r="739" s="2" customFormat="1">
      <c r="A739" s="39"/>
      <c r="B739" s="40"/>
      <c r="C739" s="41"/>
      <c r="D739" s="242" t="s">
        <v>249</v>
      </c>
      <c r="E739" s="41"/>
      <c r="F739" s="243" t="s">
        <v>1530</v>
      </c>
      <c r="G739" s="41"/>
      <c r="H739" s="41"/>
      <c r="I739" s="244"/>
      <c r="J739" s="41"/>
      <c r="K739" s="41"/>
      <c r="L739" s="45"/>
      <c r="M739" s="245"/>
      <c r="N739" s="246"/>
      <c r="O739" s="92"/>
      <c r="P739" s="92"/>
      <c r="Q739" s="92"/>
      <c r="R739" s="92"/>
      <c r="S739" s="92"/>
      <c r="T739" s="93"/>
      <c r="U739" s="39"/>
      <c r="V739" s="39"/>
      <c r="W739" s="39"/>
      <c r="X739" s="39"/>
      <c r="Y739" s="39"/>
      <c r="Z739" s="39"/>
      <c r="AA739" s="39"/>
      <c r="AB739" s="39"/>
      <c r="AC739" s="39"/>
      <c r="AD739" s="39"/>
      <c r="AE739" s="39"/>
      <c r="AT739" s="18" t="s">
        <v>249</v>
      </c>
      <c r="AU739" s="18" t="s">
        <v>88</v>
      </c>
    </row>
    <row r="740" s="2" customFormat="1">
      <c r="A740" s="39"/>
      <c r="B740" s="40"/>
      <c r="C740" s="41"/>
      <c r="D740" s="247" t="s">
        <v>251</v>
      </c>
      <c r="E740" s="41"/>
      <c r="F740" s="248" t="s">
        <v>1531</v>
      </c>
      <c r="G740" s="41"/>
      <c r="H740" s="41"/>
      <c r="I740" s="244"/>
      <c r="J740" s="41"/>
      <c r="K740" s="41"/>
      <c r="L740" s="45"/>
      <c r="M740" s="245"/>
      <c r="N740" s="246"/>
      <c r="O740" s="92"/>
      <c r="P740" s="92"/>
      <c r="Q740" s="92"/>
      <c r="R740" s="92"/>
      <c r="S740" s="92"/>
      <c r="T740" s="93"/>
      <c r="U740" s="39"/>
      <c r="V740" s="39"/>
      <c r="W740" s="39"/>
      <c r="X740" s="39"/>
      <c r="Y740" s="39"/>
      <c r="Z740" s="39"/>
      <c r="AA740" s="39"/>
      <c r="AB740" s="39"/>
      <c r="AC740" s="39"/>
      <c r="AD740" s="39"/>
      <c r="AE740" s="39"/>
      <c r="AT740" s="18" t="s">
        <v>251</v>
      </c>
      <c r="AU740" s="18" t="s">
        <v>88</v>
      </c>
    </row>
    <row r="741" s="13" customFormat="1">
      <c r="A741" s="13"/>
      <c r="B741" s="249"/>
      <c r="C741" s="250"/>
      <c r="D741" s="242" t="s">
        <v>259</v>
      </c>
      <c r="E741" s="251" t="s">
        <v>1</v>
      </c>
      <c r="F741" s="252" t="s">
        <v>1532</v>
      </c>
      <c r="G741" s="250"/>
      <c r="H741" s="253">
        <v>15</v>
      </c>
      <c r="I741" s="254"/>
      <c r="J741" s="250"/>
      <c r="K741" s="250"/>
      <c r="L741" s="255"/>
      <c r="M741" s="256"/>
      <c r="N741" s="257"/>
      <c r="O741" s="257"/>
      <c r="P741" s="257"/>
      <c r="Q741" s="257"/>
      <c r="R741" s="257"/>
      <c r="S741" s="257"/>
      <c r="T741" s="258"/>
      <c r="U741" s="13"/>
      <c r="V741" s="13"/>
      <c r="W741" s="13"/>
      <c r="X741" s="13"/>
      <c r="Y741" s="13"/>
      <c r="Z741" s="13"/>
      <c r="AA741" s="13"/>
      <c r="AB741" s="13"/>
      <c r="AC741" s="13"/>
      <c r="AD741" s="13"/>
      <c r="AE741" s="13"/>
      <c r="AT741" s="259" t="s">
        <v>259</v>
      </c>
      <c r="AU741" s="259" t="s">
        <v>88</v>
      </c>
      <c r="AV741" s="13" t="s">
        <v>88</v>
      </c>
      <c r="AW741" s="13" t="s">
        <v>36</v>
      </c>
      <c r="AX741" s="13" t="s">
        <v>80</v>
      </c>
      <c r="AY741" s="259" t="s">
        <v>241</v>
      </c>
    </row>
    <row r="742" s="14" customFormat="1">
      <c r="A742" s="14"/>
      <c r="B742" s="260"/>
      <c r="C742" s="261"/>
      <c r="D742" s="242" t="s">
        <v>259</v>
      </c>
      <c r="E742" s="262" t="s">
        <v>1</v>
      </c>
      <c r="F742" s="263" t="s">
        <v>261</v>
      </c>
      <c r="G742" s="261"/>
      <c r="H742" s="264">
        <v>15</v>
      </c>
      <c r="I742" s="265"/>
      <c r="J742" s="261"/>
      <c r="K742" s="261"/>
      <c r="L742" s="266"/>
      <c r="M742" s="267"/>
      <c r="N742" s="268"/>
      <c r="O742" s="268"/>
      <c r="P742" s="268"/>
      <c r="Q742" s="268"/>
      <c r="R742" s="268"/>
      <c r="S742" s="268"/>
      <c r="T742" s="269"/>
      <c r="U742" s="14"/>
      <c r="V742" s="14"/>
      <c r="W742" s="14"/>
      <c r="X742" s="14"/>
      <c r="Y742" s="14"/>
      <c r="Z742" s="14"/>
      <c r="AA742" s="14"/>
      <c r="AB742" s="14"/>
      <c r="AC742" s="14"/>
      <c r="AD742" s="14"/>
      <c r="AE742" s="14"/>
      <c r="AT742" s="270" t="s">
        <v>259</v>
      </c>
      <c r="AU742" s="270" t="s">
        <v>88</v>
      </c>
      <c r="AV742" s="14" t="s">
        <v>175</v>
      </c>
      <c r="AW742" s="14" t="s">
        <v>36</v>
      </c>
      <c r="AX742" s="14" t="s">
        <v>14</v>
      </c>
      <c r="AY742" s="270" t="s">
        <v>241</v>
      </c>
    </row>
    <row r="743" s="2" customFormat="1" ht="24.15" customHeight="1">
      <c r="A743" s="39"/>
      <c r="B743" s="40"/>
      <c r="C743" s="288" t="s">
        <v>1010</v>
      </c>
      <c r="D743" s="288" t="s">
        <v>758</v>
      </c>
      <c r="E743" s="289" t="s">
        <v>1533</v>
      </c>
      <c r="F743" s="290" t="s">
        <v>1534</v>
      </c>
      <c r="G743" s="291" t="s">
        <v>303</v>
      </c>
      <c r="H743" s="292">
        <v>15</v>
      </c>
      <c r="I743" s="293"/>
      <c r="J743" s="294">
        <f>ROUND(I743*H743,2)</f>
        <v>0</v>
      </c>
      <c r="K743" s="290" t="s">
        <v>247</v>
      </c>
      <c r="L743" s="295"/>
      <c r="M743" s="296" t="s">
        <v>1</v>
      </c>
      <c r="N743" s="297" t="s">
        <v>45</v>
      </c>
      <c r="O743" s="92"/>
      <c r="P743" s="238">
        <f>O743*H743</f>
        <v>0</v>
      </c>
      <c r="Q743" s="238">
        <v>0.0149</v>
      </c>
      <c r="R743" s="238">
        <f>Q743*H743</f>
        <v>0.2235</v>
      </c>
      <c r="S743" s="238">
        <v>0</v>
      </c>
      <c r="T743" s="239">
        <f>S743*H743</f>
        <v>0</v>
      </c>
      <c r="U743" s="39"/>
      <c r="V743" s="39"/>
      <c r="W743" s="39"/>
      <c r="X743" s="39"/>
      <c r="Y743" s="39"/>
      <c r="Z743" s="39"/>
      <c r="AA743" s="39"/>
      <c r="AB743" s="39"/>
      <c r="AC743" s="39"/>
      <c r="AD743" s="39"/>
      <c r="AE743" s="39"/>
      <c r="AR743" s="240" t="s">
        <v>300</v>
      </c>
      <c r="AT743" s="240" t="s">
        <v>758</v>
      </c>
      <c r="AU743" s="240" t="s">
        <v>88</v>
      </c>
      <c r="AY743" s="18" t="s">
        <v>241</v>
      </c>
      <c r="BE743" s="241">
        <f>IF(N743="základní",J743,0)</f>
        <v>0</v>
      </c>
      <c r="BF743" s="241">
        <f>IF(N743="snížená",J743,0)</f>
        <v>0</v>
      </c>
      <c r="BG743" s="241">
        <f>IF(N743="zákl. přenesená",J743,0)</f>
        <v>0</v>
      </c>
      <c r="BH743" s="241">
        <f>IF(N743="sníž. přenesená",J743,0)</f>
        <v>0</v>
      </c>
      <c r="BI743" s="241">
        <f>IF(N743="nulová",J743,0)</f>
        <v>0</v>
      </c>
      <c r="BJ743" s="18" t="s">
        <v>14</v>
      </c>
      <c r="BK743" s="241">
        <f>ROUND(I743*H743,2)</f>
        <v>0</v>
      </c>
      <c r="BL743" s="18" t="s">
        <v>175</v>
      </c>
      <c r="BM743" s="240" t="s">
        <v>1535</v>
      </c>
    </row>
    <row r="744" s="2" customFormat="1">
      <c r="A744" s="39"/>
      <c r="B744" s="40"/>
      <c r="C744" s="41"/>
      <c r="D744" s="242" t="s">
        <v>249</v>
      </c>
      <c r="E744" s="41"/>
      <c r="F744" s="243" t="s">
        <v>1534</v>
      </c>
      <c r="G744" s="41"/>
      <c r="H744" s="41"/>
      <c r="I744" s="244"/>
      <c r="J744" s="41"/>
      <c r="K744" s="41"/>
      <c r="L744" s="45"/>
      <c r="M744" s="245"/>
      <c r="N744" s="246"/>
      <c r="O744" s="92"/>
      <c r="P744" s="92"/>
      <c r="Q744" s="92"/>
      <c r="R744" s="92"/>
      <c r="S744" s="92"/>
      <c r="T744" s="93"/>
      <c r="U744" s="39"/>
      <c r="V744" s="39"/>
      <c r="W744" s="39"/>
      <c r="X744" s="39"/>
      <c r="Y744" s="39"/>
      <c r="Z744" s="39"/>
      <c r="AA744" s="39"/>
      <c r="AB744" s="39"/>
      <c r="AC744" s="39"/>
      <c r="AD744" s="39"/>
      <c r="AE744" s="39"/>
      <c r="AT744" s="18" t="s">
        <v>249</v>
      </c>
      <c r="AU744" s="18" t="s">
        <v>88</v>
      </c>
    </row>
    <row r="745" s="2" customFormat="1" ht="24.15" customHeight="1">
      <c r="A745" s="39"/>
      <c r="B745" s="40"/>
      <c r="C745" s="229" t="s">
        <v>1016</v>
      </c>
      <c r="D745" s="229" t="s">
        <v>243</v>
      </c>
      <c r="E745" s="230" t="s">
        <v>1536</v>
      </c>
      <c r="F745" s="231" t="s">
        <v>1537</v>
      </c>
      <c r="G745" s="232" t="s">
        <v>303</v>
      </c>
      <c r="H745" s="233">
        <v>4</v>
      </c>
      <c r="I745" s="234"/>
      <c r="J745" s="235">
        <f>ROUND(I745*H745,2)</f>
        <v>0</v>
      </c>
      <c r="K745" s="231" t="s">
        <v>1</v>
      </c>
      <c r="L745" s="45"/>
      <c r="M745" s="236" t="s">
        <v>1</v>
      </c>
      <c r="N745" s="237" t="s">
        <v>45</v>
      </c>
      <c r="O745" s="92"/>
      <c r="P745" s="238">
        <f>O745*H745</f>
        <v>0</v>
      </c>
      <c r="Q745" s="238">
        <v>7.5890000000000004</v>
      </c>
      <c r="R745" s="238">
        <f>Q745*H745</f>
        <v>30.356000000000002</v>
      </c>
      <c r="S745" s="238">
        <v>0</v>
      </c>
      <c r="T745" s="239">
        <f>S745*H745</f>
        <v>0</v>
      </c>
      <c r="U745" s="39"/>
      <c r="V745" s="39"/>
      <c r="W745" s="39"/>
      <c r="X745" s="39"/>
      <c r="Y745" s="39"/>
      <c r="Z745" s="39"/>
      <c r="AA745" s="39"/>
      <c r="AB745" s="39"/>
      <c r="AC745" s="39"/>
      <c r="AD745" s="39"/>
      <c r="AE745" s="39"/>
      <c r="AR745" s="240" t="s">
        <v>175</v>
      </c>
      <c r="AT745" s="240" t="s">
        <v>243</v>
      </c>
      <c r="AU745" s="240" t="s">
        <v>88</v>
      </c>
      <c r="AY745" s="18" t="s">
        <v>241</v>
      </c>
      <c r="BE745" s="241">
        <f>IF(N745="základní",J745,0)</f>
        <v>0</v>
      </c>
      <c r="BF745" s="241">
        <f>IF(N745="snížená",J745,0)</f>
        <v>0</v>
      </c>
      <c r="BG745" s="241">
        <f>IF(N745="zákl. přenesená",J745,0)</f>
        <v>0</v>
      </c>
      <c r="BH745" s="241">
        <f>IF(N745="sníž. přenesená",J745,0)</f>
        <v>0</v>
      </c>
      <c r="BI745" s="241">
        <f>IF(N745="nulová",J745,0)</f>
        <v>0</v>
      </c>
      <c r="BJ745" s="18" t="s">
        <v>14</v>
      </c>
      <c r="BK745" s="241">
        <f>ROUND(I745*H745,2)</f>
        <v>0</v>
      </c>
      <c r="BL745" s="18" t="s">
        <v>175</v>
      </c>
      <c r="BM745" s="240" t="s">
        <v>1538</v>
      </c>
    </row>
    <row r="746" s="2" customFormat="1">
      <c r="A746" s="39"/>
      <c r="B746" s="40"/>
      <c r="C746" s="41"/>
      <c r="D746" s="242" t="s">
        <v>249</v>
      </c>
      <c r="E746" s="41"/>
      <c r="F746" s="243" t="s">
        <v>1537</v>
      </c>
      <c r="G746" s="41"/>
      <c r="H746" s="41"/>
      <c r="I746" s="244"/>
      <c r="J746" s="41"/>
      <c r="K746" s="41"/>
      <c r="L746" s="45"/>
      <c r="M746" s="245"/>
      <c r="N746" s="246"/>
      <c r="O746" s="92"/>
      <c r="P746" s="92"/>
      <c r="Q746" s="92"/>
      <c r="R746" s="92"/>
      <c r="S746" s="92"/>
      <c r="T746" s="93"/>
      <c r="U746" s="39"/>
      <c r="V746" s="39"/>
      <c r="W746" s="39"/>
      <c r="X746" s="39"/>
      <c r="Y746" s="39"/>
      <c r="Z746" s="39"/>
      <c r="AA746" s="39"/>
      <c r="AB746" s="39"/>
      <c r="AC746" s="39"/>
      <c r="AD746" s="39"/>
      <c r="AE746" s="39"/>
      <c r="AT746" s="18" t="s">
        <v>249</v>
      </c>
      <c r="AU746" s="18" t="s">
        <v>88</v>
      </c>
    </row>
    <row r="747" s="2" customFormat="1">
      <c r="A747" s="39"/>
      <c r="B747" s="40"/>
      <c r="C747" s="41"/>
      <c r="D747" s="242" t="s">
        <v>742</v>
      </c>
      <c r="E747" s="41"/>
      <c r="F747" s="287" t="s">
        <v>1539</v>
      </c>
      <c r="G747" s="41"/>
      <c r="H747" s="41"/>
      <c r="I747" s="244"/>
      <c r="J747" s="41"/>
      <c r="K747" s="41"/>
      <c r="L747" s="45"/>
      <c r="M747" s="245"/>
      <c r="N747" s="246"/>
      <c r="O747" s="92"/>
      <c r="P747" s="92"/>
      <c r="Q747" s="92"/>
      <c r="R747" s="92"/>
      <c r="S747" s="92"/>
      <c r="T747" s="93"/>
      <c r="U747" s="39"/>
      <c r="V747" s="39"/>
      <c r="W747" s="39"/>
      <c r="X747" s="39"/>
      <c r="Y747" s="39"/>
      <c r="Z747" s="39"/>
      <c r="AA747" s="39"/>
      <c r="AB747" s="39"/>
      <c r="AC747" s="39"/>
      <c r="AD747" s="39"/>
      <c r="AE747" s="39"/>
      <c r="AT747" s="18" t="s">
        <v>742</v>
      </c>
      <c r="AU747" s="18" t="s">
        <v>88</v>
      </c>
    </row>
    <row r="748" s="2" customFormat="1" ht="24.15" customHeight="1">
      <c r="A748" s="39"/>
      <c r="B748" s="40"/>
      <c r="C748" s="229" t="s">
        <v>1020</v>
      </c>
      <c r="D748" s="229" t="s">
        <v>243</v>
      </c>
      <c r="E748" s="230" t="s">
        <v>1540</v>
      </c>
      <c r="F748" s="231" t="s">
        <v>1541</v>
      </c>
      <c r="G748" s="232" t="s">
        <v>296</v>
      </c>
      <c r="H748" s="233">
        <v>2449</v>
      </c>
      <c r="I748" s="234"/>
      <c r="J748" s="235">
        <f>ROUND(I748*H748,2)</f>
        <v>0</v>
      </c>
      <c r="K748" s="231" t="s">
        <v>247</v>
      </c>
      <c r="L748" s="45"/>
      <c r="M748" s="236" t="s">
        <v>1</v>
      </c>
      <c r="N748" s="237" t="s">
        <v>45</v>
      </c>
      <c r="O748" s="92"/>
      <c r="P748" s="238">
        <f>O748*H748</f>
        <v>0</v>
      </c>
      <c r="Q748" s="238">
        <v>0</v>
      </c>
      <c r="R748" s="238">
        <f>Q748*H748</f>
        <v>0</v>
      </c>
      <c r="S748" s="238">
        <v>0</v>
      </c>
      <c r="T748" s="239">
        <f>S748*H748</f>
        <v>0</v>
      </c>
      <c r="U748" s="39"/>
      <c r="V748" s="39"/>
      <c r="W748" s="39"/>
      <c r="X748" s="39"/>
      <c r="Y748" s="39"/>
      <c r="Z748" s="39"/>
      <c r="AA748" s="39"/>
      <c r="AB748" s="39"/>
      <c r="AC748" s="39"/>
      <c r="AD748" s="39"/>
      <c r="AE748" s="39"/>
      <c r="AR748" s="240" t="s">
        <v>175</v>
      </c>
      <c r="AT748" s="240" t="s">
        <v>243</v>
      </c>
      <c r="AU748" s="240" t="s">
        <v>88</v>
      </c>
      <c r="AY748" s="18" t="s">
        <v>241</v>
      </c>
      <c r="BE748" s="241">
        <f>IF(N748="základní",J748,0)</f>
        <v>0</v>
      </c>
      <c r="BF748" s="241">
        <f>IF(N748="snížená",J748,0)</f>
        <v>0</v>
      </c>
      <c r="BG748" s="241">
        <f>IF(N748="zákl. přenesená",J748,0)</f>
        <v>0</v>
      </c>
      <c r="BH748" s="241">
        <f>IF(N748="sníž. přenesená",J748,0)</f>
        <v>0</v>
      </c>
      <c r="BI748" s="241">
        <f>IF(N748="nulová",J748,0)</f>
        <v>0</v>
      </c>
      <c r="BJ748" s="18" t="s">
        <v>14</v>
      </c>
      <c r="BK748" s="241">
        <f>ROUND(I748*H748,2)</f>
        <v>0</v>
      </c>
      <c r="BL748" s="18" t="s">
        <v>175</v>
      </c>
      <c r="BM748" s="240" t="s">
        <v>1542</v>
      </c>
    </row>
    <row r="749" s="2" customFormat="1">
      <c r="A749" s="39"/>
      <c r="B749" s="40"/>
      <c r="C749" s="41"/>
      <c r="D749" s="242" t="s">
        <v>249</v>
      </c>
      <c r="E749" s="41"/>
      <c r="F749" s="243" t="s">
        <v>1543</v>
      </c>
      <c r="G749" s="41"/>
      <c r="H749" s="41"/>
      <c r="I749" s="244"/>
      <c r="J749" s="41"/>
      <c r="K749" s="41"/>
      <c r="L749" s="45"/>
      <c r="M749" s="245"/>
      <c r="N749" s="246"/>
      <c r="O749" s="92"/>
      <c r="P749" s="92"/>
      <c r="Q749" s="92"/>
      <c r="R749" s="92"/>
      <c r="S749" s="92"/>
      <c r="T749" s="93"/>
      <c r="U749" s="39"/>
      <c r="V749" s="39"/>
      <c r="W749" s="39"/>
      <c r="X749" s="39"/>
      <c r="Y749" s="39"/>
      <c r="Z749" s="39"/>
      <c r="AA749" s="39"/>
      <c r="AB749" s="39"/>
      <c r="AC749" s="39"/>
      <c r="AD749" s="39"/>
      <c r="AE749" s="39"/>
      <c r="AT749" s="18" t="s">
        <v>249</v>
      </c>
      <c r="AU749" s="18" t="s">
        <v>88</v>
      </c>
    </row>
    <row r="750" s="2" customFormat="1">
      <c r="A750" s="39"/>
      <c r="B750" s="40"/>
      <c r="C750" s="41"/>
      <c r="D750" s="247" t="s">
        <v>251</v>
      </c>
      <c r="E750" s="41"/>
      <c r="F750" s="248" t="s">
        <v>1544</v>
      </c>
      <c r="G750" s="41"/>
      <c r="H750" s="41"/>
      <c r="I750" s="244"/>
      <c r="J750" s="41"/>
      <c r="K750" s="41"/>
      <c r="L750" s="45"/>
      <c r="M750" s="245"/>
      <c r="N750" s="246"/>
      <c r="O750" s="92"/>
      <c r="P750" s="92"/>
      <c r="Q750" s="92"/>
      <c r="R750" s="92"/>
      <c r="S750" s="92"/>
      <c r="T750" s="93"/>
      <c r="U750" s="39"/>
      <c r="V750" s="39"/>
      <c r="W750" s="39"/>
      <c r="X750" s="39"/>
      <c r="Y750" s="39"/>
      <c r="Z750" s="39"/>
      <c r="AA750" s="39"/>
      <c r="AB750" s="39"/>
      <c r="AC750" s="39"/>
      <c r="AD750" s="39"/>
      <c r="AE750" s="39"/>
      <c r="AT750" s="18" t="s">
        <v>251</v>
      </c>
      <c r="AU750" s="18" t="s">
        <v>88</v>
      </c>
    </row>
    <row r="751" s="13" customFormat="1">
      <c r="A751" s="13"/>
      <c r="B751" s="249"/>
      <c r="C751" s="250"/>
      <c r="D751" s="242" t="s">
        <v>259</v>
      </c>
      <c r="E751" s="251" t="s">
        <v>1</v>
      </c>
      <c r="F751" s="252" t="s">
        <v>1222</v>
      </c>
      <c r="G751" s="250"/>
      <c r="H751" s="253">
        <v>2449</v>
      </c>
      <c r="I751" s="254"/>
      <c r="J751" s="250"/>
      <c r="K751" s="250"/>
      <c r="L751" s="255"/>
      <c r="M751" s="256"/>
      <c r="N751" s="257"/>
      <c r="O751" s="257"/>
      <c r="P751" s="257"/>
      <c r="Q751" s="257"/>
      <c r="R751" s="257"/>
      <c r="S751" s="257"/>
      <c r="T751" s="258"/>
      <c r="U751" s="13"/>
      <c r="V751" s="13"/>
      <c r="W751" s="13"/>
      <c r="X751" s="13"/>
      <c r="Y751" s="13"/>
      <c r="Z751" s="13"/>
      <c r="AA751" s="13"/>
      <c r="AB751" s="13"/>
      <c r="AC751" s="13"/>
      <c r="AD751" s="13"/>
      <c r="AE751" s="13"/>
      <c r="AT751" s="259" t="s">
        <v>259</v>
      </c>
      <c r="AU751" s="259" t="s">
        <v>88</v>
      </c>
      <c r="AV751" s="13" t="s">
        <v>88</v>
      </c>
      <c r="AW751" s="13" t="s">
        <v>36</v>
      </c>
      <c r="AX751" s="13" t="s">
        <v>80</v>
      </c>
      <c r="AY751" s="259" t="s">
        <v>241</v>
      </c>
    </row>
    <row r="752" s="14" customFormat="1">
      <c r="A752" s="14"/>
      <c r="B752" s="260"/>
      <c r="C752" s="261"/>
      <c r="D752" s="242" t="s">
        <v>259</v>
      </c>
      <c r="E752" s="262" t="s">
        <v>1</v>
      </c>
      <c r="F752" s="263" t="s">
        <v>261</v>
      </c>
      <c r="G752" s="261"/>
      <c r="H752" s="264">
        <v>2449</v>
      </c>
      <c r="I752" s="265"/>
      <c r="J752" s="261"/>
      <c r="K752" s="261"/>
      <c r="L752" s="266"/>
      <c r="M752" s="267"/>
      <c r="N752" s="268"/>
      <c r="O752" s="268"/>
      <c r="P752" s="268"/>
      <c r="Q752" s="268"/>
      <c r="R752" s="268"/>
      <c r="S752" s="268"/>
      <c r="T752" s="269"/>
      <c r="U752" s="14"/>
      <c r="V752" s="14"/>
      <c r="W752" s="14"/>
      <c r="X752" s="14"/>
      <c r="Y752" s="14"/>
      <c r="Z752" s="14"/>
      <c r="AA752" s="14"/>
      <c r="AB752" s="14"/>
      <c r="AC752" s="14"/>
      <c r="AD752" s="14"/>
      <c r="AE752" s="14"/>
      <c r="AT752" s="270" t="s">
        <v>259</v>
      </c>
      <c r="AU752" s="270" t="s">
        <v>88</v>
      </c>
      <c r="AV752" s="14" t="s">
        <v>175</v>
      </c>
      <c r="AW752" s="14" t="s">
        <v>36</v>
      </c>
      <c r="AX752" s="14" t="s">
        <v>14</v>
      </c>
      <c r="AY752" s="270" t="s">
        <v>241</v>
      </c>
    </row>
    <row r="753" s="2" customFormat="1" ht="21.75" customHeight="1">
      <c r="A753" s="39"/>
      <c r="B753" s="40"/>
      <c r="C753" s="288" t="s">
        <v>1026</v>
      </c>
      <c r="D753" s="288" t="s">
        <v>758</v>
      </c>
      <c r="E753" s="289" t="s">
        <v>1545</v>
      </c>
      <c r="F753" s="290" t="s">
        <v>1546</v>
      </c>
      <c r="G753" s="291" t="s">
        <v>296</v>
      </c>
      <c r="H753" s="292">
        <v>2485.7350000000001</v>
      </c>
      <c r="I753" s="293"/>
      <c r="J753" s="294">
        <f>ROUND(I753*H753,2)</f>
        <v>0</v>
      </c>
      <c r="K753" s="290" t="s">
        <v>247</v>
      </c>
      <c r="L753" s="295"/>
      <c r="M753" s="296" t="s">
        <v>1</v>
      </c>
      <c r="N753" s="297" t="s">
        <v>45</v>
      </c>
      <c r="O753" s="92"/>
      <c r="P753" s="238">
        <f>O753*H753</f>
        <v>0</v>
      </c>
      <c r="Q753" s="238">
        <v>0.00214</v>
      </c>
      <c r="R753" s="238">
        <f>Q753*H753</f>
        <v>5.3194729000000001</v>
      </c>
      <c r="S753" s="238">
        <v>0</v>
      </c>
      <c r="T753" s="239">
        <f>S753*H753</f>
        <v>0</v>
      </c>
      <c r="U753" s="39"/>
      <c r="V753" s="39"/>
      <c r="W753" s="39"/>
      <c r="X753" s="39"/>
      <c r="Y753" s="39"/>
      <c r="Z753" s="39"/>
      <c r="AA753" s="39"/>
      <c r="AB753" s="39"/>
      <c r="AC753" s="39"/>
      <c r="AD753" s="39"/>
      <c r="AE753" s="39"/>
      <c r="AR753" s="240" t="s">
        <v>300</v>
      </c>
      <c r="AT753" s="240" t="s">
        <v>758</v>
      </c>
      <c r="AU753" s="240" t="s">
        <v>88</v>
      </c>
      <c r="AY753" s="18" t="s">
        <v>241</v>
      </c>
      <c r="BE753" s="241">
        <f>IF(N753="základní",J753,0)</f>
        <v>0</v>
      </c>
      <c r="BF753" s="241">
        <f>IF(N753="snížená",J753,0)</f>
        <v>0</v>
      </c>
      <c r="BG753" s="241">
        <f>IF(N753="zákl. přenesená",J753,0)</f>
        <v>0</v>
      </c>
      <c r="BH753" s="241">
        <f>IF(N753="sníž. přenesená",J753,0)</f>
        <v>0</v>
      </c>
      <c r="BI753" s="241">
        <f>IF(N753="nulová",J753,0)</f>
        <v>0</v>
      </c>
      <c r="BJ753" s="18" t="s">
        <v>14</v>
      </c>
      <c r="BK753" s="241">
        <f>ROUND(I753*H753,2)</f>
        <v>0</v>
      </c>
      <c r="BL753" s="18" t="s">
        <v>175</v>
      </c>
      <c r="BM753" s="240" t="s">
        <v>1547</v>
      </c>
    </row>
    <row r="754" s="2" customFormat="1">
      <c r="A754" s="39"/>
      <c r="B754" s="40"/>
      <c r="C754" s="41"/>
      <c r="D754" s="242" t="s">
        <v>249</v>
      </c>
      <c r="E754" s="41"/>
      <c r="F754" s="243" t="s">
        <v>1546</v>
      </c>
      <c r="G754" s="41"/>
      <c r="H754" s="41"/>
      <c r="I754" s="244"/>
      <c r="J754" s="41"/>
      <c r="K754" s="41"/>
      <c r="L754" s="45"/>
      <c r="M754" s="245"/>
      <c r="N754" s="246"/>
      <c r="O754" s="92"/>
      <c r="P754" s="92"/>
      <c r="Q754" s="92"/>
      <c r="R754" s="92"/>
      <c r="S754" s="92"/>
      <c r="T754" s="93"/>
      <c r="U754" s="39"/>
      <c r="V754" s="39"/>
      <c r="W754" s="39"/>
      <c r="X754" s="39"/>
      <c r="Y754" s="39"/>
      <c r="Z754" s="39"/>
      <c r="AA754" s="39"/>
      <c r="AB754" s="39"/>
      <c r="AC754" s="39"/>
      <c r="AD754" s="39"/>
      <c r="AE754" s="39"/>
      <c r="AT754" s="18" t="s">
        <v>249</v>
      </c>
      <c r="AU754" s="18" t="s">
        <v>88</v>
      </c>
    </row>
    <row r="755" s="13" customFormat="1">
      <c r="A755" s="13"/>
      <c r="B755" s="249"/>
      <c r="C755" s="250"/>
      <c r="D755" s="242" t="s">
        <v>259</v>
      </c>
      <c r="E755" s="250"/>
      <c r="F755" s="252" t="s">
        <v>1548</v>
      </c>
      <c r="G755" s="250"/>
      <c r="H755" s="253">
        <v>2485.7350000000001</v>
      </c>
      <c r="I755" s="254"/>
      <c r="J755" s="250"/>
      <c r="K755" s="250"/>
      <c r="L755" s="255"/>
      <c r="M755" s="256"/>
      <c r="N755" s="257"/>
      <c r="O755" s="257"/>
      <c r="P755" s="257"/>
      <c r="Q755" s="257"/>
      <c r="R755" s="257"/>
      <c r="S755" s="257"/>
      <c r="T755" s="258"/>
      <c r="U755" s="13"/>
      <c r="V755" s="13"/>
      <c r="W755" s="13"/>
      <c r="X755" s="13"/>
      <c r="Y755" s="13"/>
      <c r="Z755" s="13"/>
      <c r="AA755" s="13"/>
      <c r="AB755" s="13"/>
      <c r="AC755" s="13"/>
      <c r="AD755" s="13"/>
      <c r="AE755" s="13"/>
      <c r="AT755" s="259" t="s">
        <v>259</v>
      </c>
      <c r="AU755" s="259" t="s">
        <v>88</v>
      </c>
      <c r="AV755" s="13" t="s">
        <v>88</v>
      </c>
      <c r="AW755" s="13" t="s">
        <v>4</v>
      </c>
      <c r="AX755" s="13" t="s">
        <v>14</v>
      </c>
      <c r="AY755" s="259" t="s">
        <v>241</v>
      </c>
    </row>
    <row r="756" s="2" customFormat="1" ht="24.15" customHeight="1">
      <c r="A756" s="39"/>
      <c r="B756" s="40"/>
      <c r="C756" s="229" t="s">
        <v>1030</v>
      </c>
      <c r="D756" s="229" t="s">
        <v>243</v>
      </c>
      <c r="E756" s="230" t="s">
        <v>1549</v>
      </c>
      <c r="F756" s="231" t="s">
        <v>1550</v>
      </c>
      <c r="G756" s="232" t="s">
        <v>296</v>
      </c>
      <c r="H756" s="233">
        <v>11</v>
      </c>
      <c r="I756" s="234"/>
      <c r="J756" s="235">
        <f>ROUND(I756*H756,2)</f>
        <v>0</v>
      </c>
      <c r="K756" s="231" t="s">
        <v>247</v>
      </c>
      <c r="L756" s="45"/>
      <c r="M756" s="236" t="s">
        <v>1</v>
      </c>
      <c r="N756" s="237" t="s">
        <v>45</v>
      </c>
      <c r="O756" s="92"/>
      <c r="P756" s="238">
        <f>O756*H756</f>
        <v>0</v>
      </c>
      <c r="Q756" s="238">
        <v>0</v>
      </c>
      <c r="R756" s="238">
        <f>Q756*H756</f>
        <v>0</v>
      </c>
      <c r="S756" s="238">
        <v>0</v>
      </c>
      <c r="T756" s="239">
        <f>S756*H756</f>
        <v>0</v>
      </c>
      <c r="U756" s="39"/>
      <c r="V756" s="39"/>
      <c r="W756" s="39"/>
      <c r="X756" s="39"/>
      <c r="Y756" s="39"/>
      <c r="Z756" s="39"/>
      <c r="AA756" s="39"/>
      <c r="AB756" s="39"/>
      <c r="AC756" s="39"/>
      <c r="AD756" s="39"/>
      <c r="AE756" s="39"/>
      <c r="AR756" s="240" t="s">
        <v>175</v>
      </c>
      <c r="AT756" s="240" t="s">
        <v>243</v>
      </c>
      <c r="AU756" s="240" t="s">
        <v>88</v>
      </c>
      <c r="AY756" s="18" t="s">
        <v>241</v>
      </c>
      <c r="BE756" s="241">
        <f>IF(N756="základní",J756,0)</f>
        <v>0</v>
      </c>
      <c r="BF756" s="241">
        <f>IF(N756="snížená",J756,0)</f>
        <v>0</v>
      </c>
      <c r="BG756" s="241">
        <f>IF(N756="zákl. přenesená",J756,0)</f>
        <v>0</v>
      </c>
      <c r="BH756" s="241">
        <f>IF(N756="sníž. přenesená",J756,0)</f>
        <v>0</v>
      </c>
      <c r="BI756" s="241">
        <f>IF(N756="nulová",J756,0)</f>
        <v>0</v>
      </c>
      <c r="BJ756" s="18" t="s">
        <v>14</v>
      </c>
      <c r="BK756" s="241">
        <f>ROUND(I756*H756,2)</f>
        <v>0</v>
      </c>
      <c r="BL756" s="18" t="s">
        <v>175</v>
      </c>
      <c r="BM756" s="240" t="s">
        <v>1551</v>
      </c>
    </row>
    <row r="757" s="2" customFormat="1">
      <c r="A757" s="39"/>
      <c r="B757" s="40"/>
      <c r="C757" s="41"/>
      <c r="D757" s="242" t="s">
        <v>249</v>
      </c>
      <c r="E757" s="41"/>
      <c r="F757" s="243" t="s">
        <v>1552</v>
      </c>
      <c r="G757" s="41"/>
      <c r="H757" s="41"/>
      <c r="I757" s="244"/>
      <c r="J757" s="41"/>
      <c r="K757" s="41"/>
      <c r="L757" s="45"/>
      <c r="M757" s="245"/>
      <c r="N757" s="246"/>
      <c r="O757" s="92"/>
      <c r="P757" s="92"/>
      <c r="Q757" s="92"/>
      <c r="R757" s="92"/>
      <c r="S757" s="92"/>
      <c r="T757" s="93"/>
      <c r="U757" s="39"/>
      <c r="V757" s="39"/>
      <c r="W757" s="39"/>
      <c r="X757" s="39"/>
      <c r="Y757" s="39"/>
      <c r="Z757" s="39"/>
      <c r="AA757" s="39"/>
      <c r="AB757" s="39"/>
      <c r="AC757" s="39"/>
      <c r="AD757" s="39"/>
      <c r="AE757" s="39"/>
      <c r="AT757" s="18" t="s">
        <v>249</v>
      </c>
      <c r="AU757" s="18" t="s">
        <v>88</v>
      </c>
    </row>
    <row r="758" s="2" customFormat="1">
      <c r="A758" s="39"/>
      <c r="B758" s="40"/>
      <c r="C758" s="41"/>
      <c r="D758" s="247" t="s">
        <v>251</v>
      </c>
      <c r="E758" s="41"/>
      <c r="F758" s="248" t="s">
        <v>1553</v>
      </c>
      <c r="G758" s="41"/>
      <c r="H758" s="41"/>
      <c r="I758" s="244"/>
      <c r="J758" s="41"/>
      <c r="K758" s="41"/>
      <c r="L758" s="45"/>
      <c r="M758" s="245"/>
      <c r="N758" s="246"/>
      <c r="O758" s="92"/>
      <c r="P758" s="92"/>
      <c r="Q758" s="92"/>
      <c r="R758" s="92"/>
      <c r="S758" s="92"/>
      <c r="T758" s="93"/>
      <c r="U758" s="39"/>
      <c r="V758" s="39"/>
      <c r="W758" s="39"/>
      <c r="X758" s="39"/>
      <c r="Y758" s="39"/>
      <c r="Z758" s="39"/>
      <c r="AA758" s="39"/>
      <c r="AB758" s="39"/>
      <c r="AC758" s="39"/>
      <c r="AD758" s="39"/>
      <c r="AE758" s="39"/>
      <c r="AT758" s="18" t="s">
        <v>251</v>
      </c>
      <c r="AU758" s="18" t="s">
        <v>88</v>
      </c>
    </row>
    <row r="759" s="15" customFormat="1">
      <c r="A759" s="15"/>
      <c r="B759" s="271"/>
      <c r="C759" s="272"/>
      <c r="D759" s="242" t="s">
        <v>259</v>
      </c>
      <c r="E759" s="273" t="s">
        <v>1</v>
      </c>
      <c r="F759" s="274" t="s">
        <v>963</v>
      </c>
      <c r="G759" s="272"/>
      <c r="H759" s="273" t="s">
        <v>1</v>
      </c>
      <c r="I759" s="275"/>
      <c r="J759" s="272"/>
      <c r="K759" s="272"/>
      <c r="L759" s="276"/>
      <c r="M759" s="277"/>
      <c r="N759" s="278"/>
      <c r="O759" s="278"/>
      <c r="P759" s="278"/>
      <c r="Q759" s="278"/>
      <c r="R759" s="278"/>
      <c r="S759" s="278"/>
      <c r="T759" s="279"/>
      <c r="U759" s="15"/>
      <c r="V759" s="15"/>
      <c r="W759" s="15"/>
      <c r="X759" s="15"/>
      <c r="Y759" s="15"/>
      <c r="Z759" s="15"/>
      <c r="AA759" s="15"/>
      <c r="AB759" s="15"/>
      <c r="AC759" s="15"/>
      <c r="AD759" s="15"/>
      <c r="AE759" s="15"/>
      <c r="AT759" s="280" t="s">
        <v>259</v>
      </c>
      <c r="AU759" s="280" t="s">
        <v>88</v>
      </c>
      <c r="AV759" s="15" t="s">
        <v>14</v>
      </c>
      <c r="AW759" s="15" t="s">
        <v>36</v>
      </c>
      <c r="AX759" s="15" t="s">
        <v>80</v>
      </c>
      <c r="AY759" s="280" t="s">
        <v>241</v>
      </c>
    </row>
    <row r="760" s="13" customFormat="1">
      <c r="A760" s="13"/>
      <c r="B760" s="249"/>
      <c r="C760" s="250"/>
      <c r="D760" s="242" t="s">
        <v>259</v>
      </c>
      <c r="E760" s="251" t="s">
        <v>1</v>
      </c>
      <c r="F760" s="252" t="s">
        <v>965</v>
      </c>
      <c r="G760" s="250"/>
      <c r="H760" s="253">
        <v>5</v>
      </c>
      <c r="I760" s="254"/>
      <c r="J760" s="250"/>
      <c r="K760" s="250"/>
      <c r="L760" s="255"/>
      <c r="M760" s="256"/>
      <c r="N760" s="257"/>
      <c r="O760" s="257"/>
      <c r="P760" s="257"/>
      <c r="Q760" s="257"/>
      <c r="R760" s="257"/>
      <c r="S760" s="257"/>
      <c r="T760" s="258"/>
      <c r="U760" s="13"/>
      <c r="V760" s="13"/>
      <c r="W760" s="13"/>
      <c r="X760" s="13"/>
      <c r="Y760" s="13"/>
      <c r="Z760" s="13"/>
      <c r="AA760" s="13"/>
      <c r="AB760" s="13"/>
      <c r="AC760" s="13"/>
      <c r="AD760" s="13"/>
      <c r="AE760" s="13"/>
      <c r="AT760" s="259" t="s">
        <v>259</v>
      </c>
      <c r="AU760" s="259" t="s">
        <v>88</v>
      </c>
      <c r="AV760" s="13" t="s">
        <v>88</v>
      </c>
      <c r="AW760" s="13" t="s">
        <v>36</v>
      </c>
      <c r="AX760" s="13" t="s">
        <v>80</v>
      </c>
      <c r="AY760" s="259" t="s">
        <v>241</v>
      </c>
    </row>
    <row r="761" s="13" customFormat="1">
      <c r="A761" s="13"/>
      <c r="B761" s="249"/>
      <c r="C761" s="250"/>
      <c r="D761" s="242" t="s">
        <v>259</v>
      </c>
      <c r="E761" s="251" t="s">
        <v>1</v>
      </c>
      <c r="F761" s="252" t="s">
        <v>1554</v>
      </c>
      <c r="G761" s="250"/>
      <c r="H761" s="253">
        <v>6</v>
      </c>
      <c r="I761" s="254"/>
      <c r="J761" s="250"/>
      <c r="K761" s="250"/>
      <c r="L761" s="255"/>
      <c r="M761" s="256"/>
      <c r="N761" s="257"/>
      <c r="O761" s="257"/>
      <c r="P761" s="257"/>
      <c r="Q761" s="257"/>
      <c r="R761" s="257"/>
      <c r="S761" s="257"/>
      <c r="T761" s="258"/>
      <c r="U761" s="13"/>
      <c r="V761" s="13"/>
      <c r="W761" s="13"/>
      <c r="X761" s="13"/>
      <c r="Y761" s="13"/>
      <c r="Z761" s="13"/>
      <c r="AA761" s="13"/>
      <c r="AB761" s="13"/>
      <c r="AC761" s="13"/>
      <c r="AD761" s="13"/>
      <c r="AE761" s="13"/>
      <c r="AT761" s="259" t="s">
        <v>259</v>
      </c>
      <c r="AU761" s="259" t="s">
        <v>88</v>
      </c>
      <c r="AV761" s="13" t="s">
        <v>88</v>
      </c>
      <c r="AW761" s="13" t="s">
        <v>36</v>
      </c>
      <c r="AX761" s="13" t="s">
        <v>80</v>
      </c>
      <c r="AY761" s="259" t="s">
        <v>241</v>
      </c>
    </row>
    <row r="762" s="14" customFormat="1">
      <c r="A762" s="14"/>
      <c r="B762" s="260"/>
      <c r="C762" s="261"/>
      <c r="D762" s="242" t="s">
        <v>259</v>
      </c>
      <c r="E762" s="262" t="s">
        <v>446</v>
      </c>
      <c r="F762" s="263" t="s">
        <v>261</v>
      </c>
      <c r="G762" s="261"/>
      <c r="H762" s="264">
        <v>11</v>
      </c>
      <c r="I762" s="265"/>
      <c r="J762" s="261"/>
      <c r="K762" s="261"/>
      <c r="L762" s="266"/>
      <c r="M762" s="267"/>
      <c r="N762" s="268"/>
      <c r="O762" s="268"/>
      <c r="P762" s="268"/>
      <c r="Q762" s="268"/>
      <c r="R762" s="268"/>
      <c r="S762" s="268"/>
      <c r="T762" s="269"/>
      <c r="U762" s="14"/>
      <c r="V762" s="14"/>
      <c r="W762" s="14"/>
      <c r="X762" s="14"/>
      <c r="Y762" s="14"/>
      <c r="Z762" s="14"/>
      <c r="AA762" s="14"/>
      <c r="AB762" s="14"/>
      <c r="AC762" s="14"/>
      <c r="AD762" s="14"/>
      <c r="AE762" s="14"/>
      <c r="AT762" s="270" t="s">
        <v>259</v>
      </c>
      <c r="AU762" s="270" t="s">
        <v>88</v>
      </c>
      <c r="AV762" s="14" t="s">
        <v>175</v>
      </c>
      <c r="AW762" s="14" t="s">
        <v>36</v>
      </c>
      <c r="AX762" s="14" t="s">
        <v>14</v>
      </c>
      <c r="AY762" s="270" t="s">
        <v>241</v>
      </c>
    </row>
    <row r="763" s="2" customFormat="1" ht="21.75" customHeight="1">
      <c r="A763" s="39"/>
      <c r="B763" s="40"/>
      <c r="C763" s="288" t="s">
        <v>1034</v>
      </c>
      <c r="D763" s="288" t="s">
        <v>758</v>
      </c>
      <c r="E763" s="289" t="s">
        <v>1555</v>
      </c>
      <c r="F763" s="290" t="s">
        <v>1556</v>
      </c>
      <c r="G763" s="291" t="s">
        <v>296</v>
      </c>
      <c r="H763" s="292">
        <v>11.164999999999999</v>
      </c>
      <c r="I763" s="293"/>
      <c r="J763" s="294">
        <f>ROUND(I763*H763,2)</f>
        <v>0</v>
      </c>
      <c r="K763" s="290" t="s">
        <v>247</v>
      </c>
      <c r="L763" s="295"/>
      <c r="M763" s="296" t="s">
        <v>1</v>
      </c>
      <c r="N763" s="297" t="s">
        <v>45</v>
      </c>
      <c r="O763" s="92"/>
      <c r="P763" s="238">
        <f>O763*H763</f>
        <v>0</v>
      </c>
      <c r="Q763" s="238">
        <v>0.0067400000000000003</v>
      </c>
      <c r="R763" s="238">
        <f>Q763*H763</f>
        <v>0.075252100000000002</v>
      </c>
      <c r="S763" s="238">
        <v>0</v>
      </c>
      <c r="T763" s="239">
        <f>S763*H763</f>
        <v>0</v>
      </c>
      <c r="U763" s="39"/>
      <c r="V763" s="39"/>
      <c r="W763" s="39"/>
      <c r="X763" s="39"/>
      <c r="Y763" s="39"/>
      <c r="Z763" s="39"/>
      <c r="AA763" s="39"/>
      <c r="AB763" s="39"/>
      <c r="AC763" s="39"/>
      <c r="AD763" s="39"/>
      <c r="AE763" s="39"/>
      <c r="AR763" s="240" t="s">
        <v>300</v>
      </c>
      <c r="AT763" s="240" t="s">
        <v>758</v>
      </c>
      <c r="AU763" s="240" t="s">
        <v>88</v>
      </c>
      <c r="AY763" s="18" t="s">
        <v>241</v>
      </c>
      <c r="BE763" s="241">
        <f>IF(N763="základní",J763,0)</f>
        <v>0</v>
      </c>
      <c r="BF763" s="241">
        <f>IF(N763="snížená",J763,0)</f>
        <v>0</v>
      </c>
      <c r="BG763" s="241">
        <f>IF(N763="zákl. přenesená",J763,0)</f>
        <v>0</v>
      </c>
      <c r="BH763" s="241">
        <f>IF(N763="sníž. přenesená",J763,0)</f>
        <v>0</v>
      </c>
      <c r="BI763" s="241">
        <f>IF(N763="nulová",J763,0)</f>
        <v>0</v>
      </c>
      <c r="BJ763" s="18" t="s">
        <v>14</v>
      </c>
      <c r="BK763" s="241">
        <f>ROUND(I763*H763,2)</f>
        <v>0</v>
      </c>
      <c r="BL763" s="18" t="s">
        <v>175</v>
      </c>
      <c r="BM763" s="240" t="s">
        <v>1557</v>
      </c>
    </row>
    <row r="764" s="2" customFormat="1">
      <c r="A764" s="39"/>
      <c r="B764" s="40"/>
      <c r="C764" s="41"/>
      <c r="D764" s="242" t="s">
        <v>249</v>
      </c>
      <c r="E764" s="41"/>
      <c r="F764" s="243" t="s">
        <v>1556</v>
      </c>
      <c r="G764" s="41"/>
      <c r="H764" s="41"/>
      <c r="I764" s="244"/>
      <c r="J764" s="41"/>
      <c r="K764" s="41"/>
      <c r="L764" s="45"/>
      <c r="M764" s="245"/>
      <c r="N764" s="246"/>
      <c r="O764" s="92"/>
      <c r="P764" s="92"/>
      <c r="Q764" s="92"/>
      <c r="R764" s="92"/>
      <c r="S764" s="92"/>
      <c r="T764" s="93"/>
      <c r="U764" s="39"/>
      <c r="V764" s="39"/>
      <c r="W764" s="39"/>
      <c r="X764" s="39"/>
      <c r="Y764" s="39"/>
      <c r="Z764" s="39"/>
      <c r="AA764" s="39"/>
      <c r="AB764" s="39"/>
      <c r="AC764" s="39"/>
      <c r="AD764" s="39"/>
      <c r="AE764" s="39"/>
      <c r="AT764" s="18" t="s">
        <v>249</v>
      </c>
      <c r="AU764" s="18" t="s">
        <v>88</v>
      </c>
    </row>
    <row r="765" s="13" customFormat="1">
      <c r="A765" s="13"/>
      <c r="B765" s="249"/>
      <c r="C765" s="250"/>
      <c r="D765" s="242" t="s">
        <v>259</v>
      </c>
      <c r="E765" s="251" t="s">
        <v>1</v>
      </c>
      <c r="F765" s="252" t="s">
        <v>446</v>
      </c>
      <c r="G765" s="250"/>
      <c r="H765" s="253">
        <v>11</v>
      </c>
      <c r="I765" s="254"/>
      <c r="J765" s="250"/>
      <c r="K765" s="250"/>
      <c r="L765" s="255"/>
      <c r="M765" s="256"/>
      <c r="N765" s="257"/>
      <c r="O765" s="257"/>
      <c r="P765" s="257"/>
      <c r="Q765" s="257"/>
      <c r="R765" s="257"/>
      <c r="S765" s="257"/>
      <c r="T765" s="258"/>
      <c r="U765" s="13"/>
      <c r="V765" s="13"/>
      <c r="W765" s="13"/>
      <c r="X765" s="13"/>
      <c r="Y765" s="13"/>
      <c r="Z765" s="13"/>
      <c r="AA765" s="13"/>
      <c r="AB765" s="13"/>
      <c r="AC765" s="13"/>
      <c r="AD765" s="13"/>
      <c r="AE765" s="13"/>
      <c r="AT765" s="259" t="s">
        <v>259</v>
      </c>
      <c r="AU765" s="259" t="s">
        <v>88</v>
      </c>
      <c r="AV765" s="13" t="s">
        <v>88</v>
      </c>
      <c r="AW765" s="13" t="s">
        <v>36</v>
      </c>
      <c r="AX765" s="13" t="s">
        <v>80</v>
      </c>
      <c r="AY765" s="259" t="s">
        <v>241</v>
      </c>
    </row>
    <row r="766" s="14" customFormat="1">
      <c r="A766" s="14"/>
      <c r="B766" s="260"/>
      <c r="C766" s="261"/>
      <c r="D766" s="242" t="s">
        <v>259</v>
      </c>
      <c r="E766" s="262" t="s">
        <v>1</v>
      </c>
      <c r="F766" s="263" t="s">
        <v>261</v>
      </c>
      <c r="G766" s="261"/>
      <c r="H766" s="264">
        <v>11</v>
      </c>
      <c r="I766" s="265"/>
      <c r="J766" s="261"/>
      <c r="K766" s="261"/>
      <c r="L766" s="266"/>
      <c r="M766" s="267"/>
      <c r="N766" s="268"/>
      <c r="O766" s="268"/>
      <c r="P766" s="268"/>
      <c r="Q766" s="268"/>
      <c r="R766" s="268"/>
      <c r="S766" s="268"/>
      <c r="T766" s="269"/>
      <c r="U766" s="14"/>
      <c r="V766" s="14"/>
      <c r="W766" s="14"/>
      <c r="X766" s="14"/>
      <c r="Y766" s="14"/>
      <c r="Z766" s="14"/>
      <c r="AA766" s="14"/>
      <c r="AB766" s="14"/>
      <c r="AC766" s="14"/>
      <c r="AD766" s="14"/>
      <c r="AE766" s="14"/>
      <c r="AT766" s="270" t="s">
        <v>259</v>
      </c>
      <c r="AU766" s="270" t="s">
        <v>88</v>
      </c>
      <c r="AV766" s="14" t="s">
        <v>175</v>
      </c>
      <c r="AW766" s="14" t="s">
        <v>36</v>
      </c>
      <c r="AX766" s="14" t="s">
        <v>14</v>
      </c>
      <c r="AY766" s="270" t="s">
        <v>241</v>
      </c>
    </row>
    <row r="767" s="13" customFormat="1">
      <c r="A767" s="13"/>
      <c r="B767" s="249"/>
      <c r="C767" s="250"/>
      <c r="D767" s="242" t="s">
        <v>259</v>
      </c>
      <c r="E767" s="250"/>
      <c r="F767" s="252" t="s">
        <v>1558</v>
      </c>
      <c r="G767" s="250"/>
      <c r="H767" s="253">
        <v>11.164999999999999</v>
      </c>
      <c r="I767" s="254"/>
      <c r="J767" s="250"/>
      <c r="K767" s="250"/>
      <c r="L767" s="255"/>
      <c r="M767" s="256"/>
      <c r="N767" s="257"/>
      <c r="O767" s="257"/>
      <c r="P767" s="257"/>
      <c r="Q767" s="257"/>
      <c r="R767" s="257"/>
      <c r="S767" s="257"/>
      <c r="T767" s="258"/>
      <c r="U767" s="13"/>
      <c r="V767" s="13"/>
      <c r="W767" s="13"/>
      <c r="X767" s="13"/>
      <c r="Y767" s="13"/>
      <c r="Z767" s="13"/>
      <c r="AA767" s="13"/>
      <c r="AB767" s="13"/>
      <c r="AC767" s="13"/>
      <c r="AD767" s="13"/>
      <c r="AE767" s="13"/>
      <c r="AT767" s="259" t="s">
        <v>259</v>
      </c>
      <c r="AU767" s="259" t="s">
        <v>88</v>
      </c>
      <c r="AV767" s="13" t="s">
        <v>88</v>
      </c>
      <c r="AW767" s="13" t="s">
        <v>4</v>
      </c>
      <c r="AX767" s="13" t="s">
        <v>14</v>
      </c>
      <c r="AY767" s="259" t="s">
        <v>241</v>
      </c>
    </row>
    <row r="768" s="2" customFormat="1" ht="33" customHeight="1">
      <c r="A768" s="39"/>
      <c r="B768" s="40"/>
      <c r="C768" s="229" t="s">
        <v>1040</v>
      </c>
      <c r="D768" s="229" t="s">
        <v>243</v>
      </c>
      <c r="E768" s="230" t="s">
        <v>973</v>
      </c>
      <c r="F768" s="231" t="s">
        <v>974</v>
      </c>
      <c r="G768" s="232" t="s">
        <v>296</v>
      </c>
      <c r="H768" s="233">
        <v>12.800000000000001</v>
      </c>
      <c r="I768" s="234"/>
      <c r="J768" s="235">
        <f>ROUND(I768*H768,2)</f>
        <v>0</v>
      </c>
      <c r="K768" s="231" t="s">
        <v>247</v>
      </c>
      <c r="L768" s="45"/>
      <c r="M768" s="236" t="s">
        <v>1</v>
      </c>
      <c r="N768" s="237" t="s">
        <v>45</v>
      </c>
      <c r="O768" s="92"/>
      <c r="P768" s="238">
        <f>O768*H768</f>
        <v>0</v>
      </c>
      <c r="Q768" s="238">
        <v>3.0000000000000001E-05</v>
      </c>
      <c r="R768" s="238">
        <f>Q768*H768</f>
        <v>0.00038400000000000001</v>
      </c>
      <c r="S768" s="238">
        <v>0</v>
      </c>
      <c r="T768" s="239">
        <f>S768*H768</f>
        <v>0</v>
      </c>
      <c r="U768" s="39"/>
      <c r="V768" s="39"/>
      <c r="W768" s="39"/>
      <c r="X768" s="39"/>
      <c r="Y768" s="39"/>
      <c r="Z768" s="39"/>
      <c r="AA768" s="39"/>
      <c r="AB768" s="39"/>
      <c r="AC768" s="39"/>
      <c r="AD768" s="39"/>
      <c r="AE768" s="39"/>
      <c r="AR768" s="240" t="s">
        <v>175</v>
      </c>
      <c r="AT768" s="240" t="s">
        <v>243</v>
      </c>
      <c r="AU768" s="240" t="s">
        <v>88</v>
      </c>
      <c r="AY768" s="18" t="s">
        <v>241</v>
      </c>
      <c r="BE768" s="241">
        <f>IF(N768="základní",J768,0)</f>
        <v>0</v>
      </c>
      <c r="BF768" s="241">
        <f>IF(N768="snížená",J768,0)</f>
        <v>0</v>
      </c>
      <c r="BG768" s="241">
        <f>IF(N768="zákl. přenesená",J768,0)</f>
        <v>0</v>
      </c>
      <c r="BH768" s="241">
        <f>IF(N768="sníž. přenesená",J768,0)</f>
        <v>0</v>
      </c>
      <c r="BI768" s="241">
        <f>IF(N768="nulová",J768,0)</f>
        <v>0</v>
      </c>
      <c r="BJ768" s="18" t="s">
        <v>14</v>
      </c>
      <c r="BK768" s="241">
        <f>ROUND(I768*H768,2)</f>
        <v>0</v>
      </c>
      <c r="BL768" s="18" t="s">
        <v>175</v>
      </c>
      <c r="BM768" s="240" t="s">
        <v>1559</v>
      </c>
    </row>
    <row r="769" s="2" customFormat="1">
      <c r="A769" s="39"/>
      <c r="B769" s="40"/>
      <c r="C769" s="41"/>
      <c r="D769" s="242" t="s">
        <v>249</v>
      </c>
      <c r="E769" s="41"/>
      <c r="F769" s="243" t="s">
        <v>976</v>
      </c>
      <c r="G769" s="41"/>
      <c r="H769" s="41"/>
      <c r="I769" s="244"/>
      <c r="J769" s="41"/>
      <c r="K769" s="41"/>
      <c r="L769" s="45"/>
      <c r="M769" s="245"/>
      <c r="N769" s="246"/>
      <c r="O769" s="92"/>
      <c r="P769" s="92"/>
      <c r="Q769" s="92"/>
      <c r="R769" s="92"/>
      <c r="S769" s="92"/>
      <c r="T769" s="93"/>
      <c r="U769" s="39"/>
      <c r="V769" s="39"/>
      <c r="W769" s="39"/>
      <c r="X769" s="39"/>
      <c r="Y769" s="39"/>
      <c r="Z769" s="39"/>
      <c r="AA769" s="39"/>
      <c r="AB769" s="39"/>
      <c r="AC769" s="39"/>
      <c r="AD769" s="39"/>
      <c r="AE769" s="39"/>
      <c r="AT769" s="18" t="s">
        <v>249</v>
      </c>
      <c r="AU769" s="18" t="s">
        <v>88</v>
      </c>
    </row>
    <row r="770" s="2" customFormat="1">
      <c r="A770" s="39"/>
      <c r="B770" s="40"/>
      <c r="C770" s="41"/>
      <c r="D770" s="247" t="s">
        <v>251</v>
      </c>
      <c r="E770" s="41"/>
      <c r="F770" s="248" t="s">
        <v>977</v>
      </c>
      <c r="G770" s="41"/>
      <c r="H770" s="41"/>
      <c r="I770" s="244"/>
      <c r="J770" s="41"/>
      <c r="K770" s="41"/>
      <c r="L770" s="45"/>
      <c r="M770" s="245"/>
      <c r="N770" s="246"/>
      <c r="O770" s="92"/>
      <c r="P770" s="92"/>
      <c r="Q770" s="92"/>
      <c r="R770" s="92"/>
      <c r="S770" s="92"/>
      <c r="T770" s="93"/>
      <c r="U770" s="39"/>
      <c r="V770" s="39"/>
      <c r="W770" s="39"/>
      <c r="X770" s="39"/>
      <c r="Y770" s="39"/>
      <c r="Z770" s="39"/>
      <c r="AA770" s="39"/>
      <c r="AB770" s="39"/>
      <c r="AC770" s="39"/>
      <c r="AD770" s="39"/>
      <c r="AE770" s="39"/>
      <c r="AT770" s="18" t="s">
        <v>251</v>
      </c>
      <c r="AU770" s="18" t="s">
        <v>88</v>
      </c>
    </row>
    <row r="771" s="15" customFormat="1">
      <c r="A771" s="15"/>
      <c r="B771" s="271"/>
      <c r="C771" s="272"/>
      <c r="D771" s="242" t="s">
        <v>259</v>
      </c>
      <c r="E771" s="273" t="s">
        <v>1</v>
      </c>
      <c r="F771" s="274" t="s">
        <v>978</v>
      </c>
      <c r="G771" s="272"/>
      <c r="H771" s="273" t="s">
        <v>1</v>
      </c>
      <c r="I771" s="275"/>
      <c r="J771" s="272"/>
      <c r="K771" s="272"/>
      <c r="L771" s="276"/>
      <c r="M771" s="277"/>
      <c r="N771" s="278"/>
      <c r="O771" s="278"/>
      <c r="P771" s="278"/>
      <c r="Q771" s="278"/>
      <c r="R771" s="278"/>
      <c r="S771" s="278"/>
      <c r="T771" s="279"/>
      <c r="U771" s="15"/>
      <c r="V771" s="15"/>
      <c r="W771" s="15"/>
      <c r="X771" s="15"/>
      <c r="Y771" s="15"/>
      <c r="Z771" s="15"/>
      <c r="AA771" s="15"/>
      <c r="AB771" s="15"/>
      <c r="AC771" s="15"/>
      <c r="AD771" s="15"/>
      <c r="AE771" s="15"/>
      <c r="AT771" s="280" t="s">
        <v>259</v>
      </c>
      <c r="AU771" s="280" t="s">
        <v>88</v>
      </c>
      <c r="AV771" s="15" t="s">
        <v>14</v>
      </c>
      <c r="AW771" s="15" t="s">
        <v>36</v>
      </c>
      <c r="AX771" s="15" t="s">
        <v>80</v>
      </c>
      <c r="AY771" s="280" t="s">
        <v>241</v>
      </c>
    </row>
    <row r="772" s="13" customFormat="1">
      <c r="A772" s="13"/>
      <c r="B772" s="249"/>
      <c r="C772" s="250"/>
      <c r="D772" s="242" t="s">
        <v>259</v>
      </c>
      <c r="E772" s="251" t="s">
        <v>1</v>
      </c>
      <c r="F772" s="252" t="s">
        <v>1560</v>
      </c>
      <c r="G772" s="250"/>
      <c r="H772" s="253">
        <v>12.800000000000001</v>
      </c>
      <c r="I772" s="254"/>
      <c r="J772" s="250"/>
      <c r="K772" s="250"/>
      <c r="L772" s="255"/>
      <c r="M772" s="256"/>
      <c r="N772" s="257"/>
      <c r="O772" s="257"/>
      <c r="P772" s="257"/>
      <c r="Q772" s="257"/>
      <c r="R772" s="257"/>
      <c r="S772" s="257"/>
      <c r="T772" s="258"/>
      <c r="U772" s="13"/>
      <c r="V772" s="13"/>
      <c r="W772" s="13"/>
      <c r="X772" s="13"/>
      <c r="Y772" s="13"/>
      <c r="Z772" s="13"/>
      <c r="AA772" s="13"/>
      <c r="AB772" s="13"/>
      <c r="AC772" s="13"/>
      <c r="AD772" s="13"/>
      <c r="AE772" s="13"/>
      <c r="AT772" s="259" t="s">
        <v>259</v>
      </c>
      <c r="AU772" s="259" t="s">
        <v>88</v>
      </c>
      <c r="AV772" s="13" t="s">
        <v>88</v>
      </c>
      <c r="AW772" s="13" t="s">
        <v>36</v>
      </c>
      <c r="AX772" s="13" t="s">
        <v>80</v>
      </c>
      <c r="AY772" s="259" t="s">
        <v>241</v>
      </c>
    </row>
    <row r="773" s="14" customFormat="1">
      <c r="A773" s="14"/>
      <c r="B773" s="260"/>
      <c r="C773" s="261"/>
      <c r="D773" s="242" t="s">
        <v>259</v>
      </c>
      <c r="E773" s="262" t="s">
        <v>1</v>
      </c>
      <c r="F773" s="263" t="s">
        <v>261</v>
      </c>
      <c r="G773" s="261"/>
      <c r="H773" s="264">
        <v>12.800000000000001</v>
      </c>
      <c r="I773" s="265"/>
      <c r="J773" s="261"/>
      <c r="K773" s="261"/>
      <c r="L773" s="266"/>
      <c r="M773" s="267"/>
      <c r="N773" s="268"/>
      <c r="O773" s="268"/>
      <c r="P773" s="268"/>
      <c r="Q773" s="268"/>
      <c r="R773" s="268"/>
      <c r="S773" s="268"/>
      <c r="T773" s="269"/>
      <c r="U773" s="14"/>
      <c r="V773" s="14"/>
      <c r="W773" s="14"/>
      <c r="X773" s="14"/>
      <c r="Y773" s="14"/>
      <c r="Z773" s="14"/>
      <c r="AA773" s="14"/>
      <c r="AB773" s="14"/>
      <c r="AC773" s="14"/>
      <c r="AD773" s="14"/>
      <c r="AE773" s="14"/>
      <c r="AT773" s="270" t="s">
        <v>259</v>
      </c>
      <c r="AU773" s="270" t="s">
        <v>88</v>
      </c>
      <c r="AV773" s="14" t="s">
        <v>175</v>
      </c>
      <c r="AW773" s="14" t="s">
        <v>36</v>
      </c>
      <c r="AX773" s="14" t="s">
        <v>14</v>
      </c>
      <c r="AY773" s="270" t="s">
        <v>241</v>
      </c>
    </row>
    <row r="774" s="2" customFormat="1" ht="16.5" customHeight="1">
      <c r="A774" s="39"/>
      <c r="B774" s="40"/>
      <c r="C774" s="288" t="s">
        <v>1044</v>
      </c>
      <c r="D774" s="288" t="s">
        <v>758</v>
      </c>
      <c r="E774" s="289" t="s">
        <v>981</v>
      </c>
      <c r="F774" s="290" t="s">
        <v>982</v>
      </c>
      <c r="G774" s="291" t="s">
        <v>296</v>
      </c>
      <c r="H774" s="292">
        <v>13.183999999999999</v>
      </c>
      <c r="I774" s="293"/>
      <c r="J774" s="294">
        <f>ROUND(I774*H774,2)</f>
        <v>0</v>
      </c>
      <c r="K774" s="290" t="s">
        <v>247</v>
      </c>
      <c r="L774" s="295"/>
      <c r="M774" s="296" t="s">
        <v>1</v>
      </c>
      <c r="N774" s="297" t="s">
        <v>45</v>
      </c>
      <c r="O774" s="92"/>
      <c r="P774" s="238">
        <f>O774*H774</f>
        <v>0</v>
      </c>
      <c r="Q774" s="238">
        <v>0.026179999999999998</v>
      </c>
      <c r="R774" s="238">
        <f>Q774*H774</f>
        <v>0.34515711999999998</v>
      </c>
      <c r="S774" s="238">
        <v>0</v>
      </c>
      <c r="T774" s="239">
        <f>S774*H774</f>
        <v>0</v>
      </c>
      <c r="U774" s="39"/>
      <c r="V774" s="39"/>
      <c r="W774" s="39"/>
      <c r="X774" s="39"/>
      <c r="Y774" s="39"/>
      <c r="Z774" s="39"/>
      <c r="AA774" s="39"/>
      <c r="AB774" s="39"/>
      <c r="AC774" s="39"/>
      <c r="AD774" s="39"/>
      <c r="AE774" s="39"/>
      <c r="AR774" s="240" t="s">
        <v>300</v>
      </c>
      <c r="AT774" s="240" t="s">
        <v>758</v>
      </c>
      <c r="AU774" s="240" t="s">
        <v>88</v>
      </c>
      <c r="AY774" s="18" t="s">
        <v>241</v>
      </c>
      <c r="BE774" s="241">
        <f>IF(N774="základní",J774,0)</f>
        <v>0</v>
      </c>
      <c r="BF774" s="241">
        <f>IF(N774="snížená",J774,0)</f>
        <v>0</v>
      </c>
      <c r="BG774" s="241">
        <f>IF(N774="zákl. přenesená",J774,0)</f>
        <v>0</v>
      </c>
      <c r="BH774" s="241">
        <f>IF(N774="sníž. přenesená",J774,0)</f>
        <v>0</v>
      </c>
      <c r="BI774" s="241">
        <f>IF(N774="nulová",J774,0)</f>
        <v>0</v>
      </c>
      <c r="BJ774" s="18" t="s">
        <v>14</v>
      </c>
      <c r="BK774" s="241">
        <f>ROUND(I774*H774,2)</f>
        <v>0</v>
      </c>
      <c r="BL774" s="18" t="s">
        <v>175</v>
      </c>
      <c r="BM774" s="240" t="s">
        <v>1561</v>
      </c>
    </row>
    <row r="775" s="2" customFormat="1">
      <c r="A775" s="39"/>
      <c r="B775" s="40"/>
      <c r="C775" s="41"/>
      <c r="D775" s="242" t="s">
        <v>249</v>
      </c>
      <c r="E775" s="41"/>
      <c r="F775" s="243" t="s">
        <v>982</v>
      </c>
      <c r="G775" s="41"/>
      <c r="H775" s="41"/>
      <c r="I775" s="244"/>
      <c r="J775" s="41"/>
      <c r="K775" s="41"/>
      <c r="L775" s="45"/>
      <c r="M775" s="245"/>
      <c r="N775" s="246"/>
      <c r="O775" s="92"/>
      <c r="P775" s="92"/>
      <c r="Q775" s="92"/>
      <c r="R775" s="92"/>
      <c r="S775" s="92"/>
      <c r="T775" s="93"/>
      <c r="U775" s="39"/>
      <c r="V775" s="39"/>
      <c r="W775" s="39"/>
      <c r="X775" s="39"/>
      <c r="Y775" s="39"/>
      <c r="Z775" s="39"/>
      <c r="AA775" s="39"/>
      <c r="AB775" s="39"/>
      <c r="AC775" s="39"/>
      <c r="AD775" s="39"/>
      <c r="AE775" s="39"/>
      <c r="AT775" s="18" t="s">
        <v>249</v>
      </c>
      <c r="AU775" s="18" t="s">
        <v>88</v>
      </c>
    </row>
    <row r="776" s="13" customFormat="1">
      <c r="A776" s="13"/>
      <c r="B776" s="249"/>
      <c r="C776" s="250"/>
      <c r="D776" s="242" t="s">
        <v>259</v>
      </c>
      <c r="E776" s="250"/>
      <c r="F776" s="252" t="s">
        <v>1562</v>
      </c>
      <c r="G776" s="250"/>
      <c r="H776" s="253">
        <v>13.183999999999999</v>
      </c>
      <c r="I776" s="254"/>
      <c r="J776" s="250"/>
      <c r="K776" s="250"/>
      <c r="L776" s="255"/>
      <c r="M776" s="256"/>
      <c r="N776" s="257"/>
      <c r="O776" s="257"/>
      <c r="P776" s="257"/>
      <c r="Q776" s="257"/>
      <c r="R776" s="257"/>
      <c r="S776" s="257"/>
      <c r="T776" s="258"/>
      <c r="U776" s="13"/>
      <c r="V776" s="13"/>
      <c r="W776" s="13"/>
      <c r="X776" s="13"/>
      <c r="Y776" s="13"/>
      <c r="Z776" s="13"/>
      <c r="AA776" s="13"/>
      <c r="AB776" s="13"/>
      <c r="AC776" s="13"/>
      <c r="AD776" s="13"/>
      <c r="AE776" s="13"/>
      <c r="AT776" s="259" t="s">
        <v>259</v>
      </c>
      <c r="AU776" s="259" t="s">
        <v>88</v>
      </c>
      <c r="AV776" s="13" t="s">
        <v>88</v>
      </c>
      <c r="AW776" s="13" t="s">
        <v>4</v>
      </c>
      <c r="AX776" s="13" t="s">
        <v>14</v>
      </c>
      <c r="AY776" s="259" t="s">
        <v>241</v>
      </c>
    </row>
    <row r="777" s="2" customFormat="1" ht="24.15" customHeight="1">
      <c r="A777" s="39"/>
      <c r="B777" s="40"/>
      <c r="C777" s="229" t="s">
        <v>1050</v>
      </c>
      <c r="D777" s="229" t="s">
        <v>243</v>
      </c>
      <c r="E777" s="230" t="s">
        <v>986</v>
      </c>
      <c r="F777" s="231" t="s">
        <v>987</v>
      </c>
      <c r="G777" s="232" t="s">
        <v>296</v>
      </c>
      <c r="H777" s="233">
        <v>7.5</v>
      </c>
      <c r="I777" s="234"/>
      <c r="J777" s="235">
        <f>ROUND(I777*H777,2)</f>
        <v>0</v>
      </c>
      <c r="K777" s="231" t="s">
        <v>247</v>
      </c>
      <c r="L777" s="45"/>
      <c r="M777" s="236" t="s">
        <v>1</v>
      </c>
      <c r="N777" s="237" t="s">
        <v>45</v>
      </c>
      <c r="O777" s="92"/>
      <c r="P777" s="238">
        <f>O777*H777</f>
        <v>0</v>
      </c>
      <c r="Q777" s="238">
        <v>0</v>
      </c>
      <c r="R777" s="238">
        <f>Q777*H777</f>
        <v>0</v>
      </c>
      <c r="S777" s="238">
        <v>0.029999999999999999</v>
      </c>
      <c r="T777" s="239">
        <f>S777*H777</f>
        <v>0.22499999999999998</v>
      </c>
      <c r="U777" s="39"/>
      <c r="V777" s="39"/>
      <c r="W777" s="39"/>
      <c r="X777" s="39"/>
      <c r="Y777" s="39"/>
      <c r="Z777" s="39"/>
      <c r="AA777" s="39"/>
      <c r="AB777" s="39"/>
      <c r="AC777" s="39"/>
      <c r="AD777" s="39"/>
      <c r="AE777" s="39"/>
      <c r="AR777" s="240" t="s">
        <v>175</v>
      </c>
      <c r="AT777" s="240" t="s">
        <v>243</v>
      </c>
      <c r="AU777" s="240" t="s">
        <v>88</v>
      </c>
      <c r="AY777" s="18" t="s">
        <v>241</v>
      </c>
      <c r="BE777" s="241">
        <f>IF(N777="základní",J777,0)</f>
        <v>0</v>
      </c>
      <c r="BF777" s="241">
        <f>IF(N777="snížená",J777,0)</f>
        <v>0</v>
      </c>
      <c r="BG777" s="241">
        <f>IF(N777="zákl. přenesená",J777,0)</f>
        <v>0</v>
      </c>
      <c r="BH777" s="241">
        <f>IF(N777="sníž. přenesená",J777,0)</f>
        <v>0</v>
      </c>
      <c r="BI777" s="241">
        <f>IF(N777="nulová",J777,0)</f>
        <v>0</v>
      </c>
      <c r="BJ777" s="18" t="s">
        <v>14</v>
      </c>
      <c r="BK777" s="241">
        <f>ROUND(I777*H777,2)</f>
        <v>0</v>
      </c>
      <c r="BL777" s="18" t="s">
        <v>175</v>
      </c>
      <c r="BM777" s="240" t="s">
        <v>1563</v>
      </c>
    </row>
    <row r="778" s="2" customFormat="1">
      <c r="A778" s="39"/>
      <c r="B778" s="40"/>
      <c r="C778" s="41"/>
      <c r="D778" s="242" t="s">
        <v>249</v>
      </c>
      <c r="E778" s="41"/>
      <c r="F778" s="243" t="s">
        <v>989</v>
      </c>
      <c r="G778" s="41"/>
      <c r="H778" s="41"/>
      <c r="I778" s="244"/>
      <c r="J778" s="41"/>
      <c r="K778" s="41"/>
      <c r="L778" s="45"/>
      <c r="M778" s="245"/>
      <c r="N778" s="246"/>
      <c r="O778" s="92"/>
      <c r="P778" s="92"/>
      <c r="Q778" s="92"/>
      <c r="R778" s="92"/>
      <c r="S778" s="92"/>
      <c r="T778" s="93"/>
      <c r="U778" s="39"/>
      <c r="V778" s="39"/>
      <c r="W778" s="39"/>
      <c r="X778" s="39"/>
      <c r="Y778" s="39"/>
      <c r="Z778" s="39"/>
      <c r="AA778" s="39"/>
      <c r="AB778" s="39"/>
      <c r="AC778" s="39"/>
      <c r="AD778" s="39"/>
      <c r="AE778" s="39"/>
      <c r="AT778" s="18" t="s">
        <v>249</v>
      </c>
      <c r="AU778" s="18" t="s">
        <v>88</v>
      </c>
    </row>
    <row r="779" s="2" customFormat="1">
      <c r="A779" s="39"/>
      <c r="B779" s="40"/>
      <c r="C779" s="41"/>
      <c r="D779" s="247" t="s">
        <v>251</v>
      </c>
      <c r="E779" s="41"/>
      <c r="F779" s="248" t="s">
        <v>990</v>
      </c>
      <c r="G779" s="41"/>
      <c r="H779" s="41"/>
      <c r="I779" s="244"/>
      <c r="J779" s="41"/>
      <c r="K779" s="41"/>
      <c r="L779" s="45"/>
      <c r="M779" s="245"/>
      <c r="N779" s="246"/>
      <c r="O779" s="92"/>
      <c r="P779" s="92"/>
      <c r="Q779" s="92"/>
      <c r="R779" s="92"/>
      <c r="S779" s="92"/>
      <c r="T779" s="93"/>
      <c r="U779" s="39"/>
      <c r="V779" s="39"/>
      <c r="W779" s="39"/>
      <c r="X779" s="39"/>
      <c r="Y779" s="39"/>
      <c r="Z779" s="39"/>
      <c r="AA779" s="39"/>
      <c r="AB779" s="39"/>
      <c r="AC779" s="39"/>
      <c r="AD779" s="39"/>
      <c r="AE779" s="39"/>
      <c r="AT779" s="18" t="s">
        <v>251</v>
      </c>
      <c r="AU779" s="18" t="s">
        <v>88</v>
      </c>
    </row>
    <row r="780" s="15" customFormat="1">
      <c r="A780" s="15"/>
      <c r="B780" s="271"/>
      <c r="C780" s="272"/>
      <c r="D780" s="242" t="s">
        <v>259</v>
      </c>
      <c r="E780" s="273" t="s">
        <v>1</v>
      </c>
      <c r="F780" s="274" t="s">
        <v>1564</v>
      </c>
      <c r="G780" s="272"/>
      <c r="H780" s="273" t="s">
        <v>1</v>
      </c>
      <c r="I780" s="275"/>
      <c r="J780" s="272"/>
      <c r="K780" s="272"/>
      <c r="L780" s="276"/>
      <c r="M780" s="277"/>
      <c r="N780" s="278"/>
      <c r="O780" s="278"/>
      <c r="P780" s="278"/>
      <c r="Q780" s="278"/>
      <c r="R780" s="278"/>
      <c r="S780" s="278"/>
      <c r="T780" s="279"/>
      <c r="U780" s="15"/>
      <c r="V780" s="15"/>
      <c r="W780" s="15"/>
      <c r="X780" s="15"/>
      <c r="Y780" s="15"/>
      <c r="Z780" s="15"/>
      <c r="AA780" s="15"/>
      <c r="AB780" s="15"/>
      <c r="AC780" s="15"/>
      <c r="AD780" s="15"/>
      <c r="AE780" s="15"/>
      <c r="AT780" s="280" t="s">
        <v>259</v>
      </c>
      <c r="AU780" s="280" t="s">
        <v>88</v>
      </c>
      <c r="AV780" s="15" t="s">
        <v>14</v>
      </c>
      <c r="AW780" s="15" t="s">
        <v>36</v>
      </c>
      <c r="AX780" s="15" t="s">
        <v>80</v>
      </c>
      <c r="AY780" s="280" t="s">
        <v>241</v>
      </c>
    </row>
    <row r="781" s="15" customFormat="1">
      <c r="A781" s="15"/>
      <c r="B781" s="271"/>
      <c r="C781" s="272"/>
      <c r="D781" s="242" t="s">
        <v>259</v>
      </c>
      <c r="E781" s="273" t="s">
        <v>1</v>
      </c>
      <c r="F781" s="274" t="s">
        <v>978</v>
      </c>
      <c r="G781" s="272"/>
      <c r="H781" s="273" t="s">
        <v>1</v>
      </c>
      <c r="I781" s="275"/>
      <c r="J781" s="272"/>
      <c r="K781" s="272"/>
      <c r="L781" s="276"/>
      <c r="M781" s="277"/>
      <c r="N781" s="278"/>
      <c r="O781" s="278"/>
      <c r="P781" s="278"/>
      <c r="Q781" s="278"/>
      <c r="R781" s="278"/>
      <c r="S781" s="278"/>
      <c r="T781" s="279"/>
      <c r="U781" s="15"/>
      <c r="V781" s="15"/>
      <c r="W781" s="15"/>
      <c r="X781" s="15"/>
      <c r="Y781" s="15"/>
      <c r="Z781" s="15"/>
      <c r="AA781" s="15"/>
      <c r="AB781" s="15"/>
      <c r="AC781" s="15"/>
      <c r="AD781" s="15"/>
      <c r="AE781" s="15"/>
      <c r="AT781" s="280" t="s">
        <v>259</v>
      </c>
      <c r="AU781" s="280" t="s">
        <v>88</v>
      </c>
      <c r="AV781" s="15" t="s">
        <v>14</v>
      </c>
      <c r="AW781" s="15" t="s">
        <v>36</v>
      </c>
      <c r="AX781" s="15" t="s">
        <v>80</v>
      </c>
      <c r="AY781" s="280" t="s">
        <v>241</v>
      </c>
    </row>
    <row r="782" s="13" customFormat="1">
      <c r="A782" s="13"/>
      <c r="B782" s="249"/>
      <c r="C782" s="250"/>
      <c r="D782" s="242" t="s">
        <v>259</v>
      </c>
      <c r="E782" s="251" t="s">
        <v>1</v>
      </c>
      <c r="F782" s="252" t="s">
        <v>1565</v>
      </c>
      <c r="G782" s="250"/>
      <c r="H782" s="253">
        <v>7.5</v>
      </c>
      <c r="I782" s="254"/>
      <c r="J782" s="250"/>
      <c r="K782" s="250"/>
      <c r="L782" s="255"/>
      <c r="M782" s="256"/>
      <c r="N782" s="257"/>
      <c r="O782" s="257"/>
      <c r="P782" s="257"/>
      <c r="Q782" s="257"/>
      <c r="R782" s="257"/>
      <c r="S782" s="257"/>
      <c r="T782" s="258"/>
      <c r="U782" s="13"/>
      <c r="V782" s="13"/>
      <c r="W782" s="13"/>
      <c r="X782" s="13"/>
      <c r="Y782" s="13"/>
      <c r="Z782" s="13"/>
      <c r="AA782" s="13"/>
      <c r="AB782" s="13"/>
      <c r="AC782" s="13"/>
      <c r="AD782" s="13"/>
      <c r="AE782" s="13"/>
      <c r="AT782" s="259" t="s">
        <v>259</v>
      </c>
      <c r="AU782" s="259" t="s">
        <v>88</v>
      </c>
      <c r="AV782" s="13" t="s">
        <v>88</v>
      </c>
      <c r="AW782" s="13" t="s">
        <v>36</v>
      </c>
      <c r="AX782" s="13" t="s">
        <v>80</v>
      </c>
      <c r="AY782" s="259" t="s">
        <v>241</v>
      </c>
    </row>
    <row r="783" s="14" customFormat="1">
      <c r="A783" s="14"/>
      <c r="B783" s="260"/>
      <c r="C783" s="261"/>
      <c r="D783" s="242" t="s">
        <v>259</v>
      </c>
      <c r="E783" s="262" t="s">
        <v>1</v>
      </c>
      <c r="F783" s="263" t="s">
        <v>261</v>
      </c>
      <c r="G783" s="261"/>
      <c r="H783" s="264">
        <v>7.5</v>
      </c>
      <c r="I783" s="265"/>
      <c r="J783" s="261"/>
      <c r="K783" s="261"/>
      <c r="L783" s="266"/>
      <c r="M783" s="267"/>
      <c r="N783" s="268"/>
      <c r="O783" s="268"/>
      <c r="P783" s="268"/>
      <c r="Q783" s="268"/>
      <c r="R783" s="268"/>
      <c r="S783" s="268"/>
      <c r="T783" s="269"/>
      <c r="U783" s="14"/>
      <c r="V783" s="14"/>
      <c r="W783" s="14"/>
      <c r="X783" s="14"/>
      <c r="Y783" s="14"/>
      <c r="Z783" s="14"/>
      <c r="AA783" s="14"/>
      <c r="AB783" s="14"/>
      <c r="AC783" s="14"/>
      <c r="AD783" s="14"/>
      <c r="AE783" s="14"/>
      <c r="AT783" s="270" t="s">
        <v>259</v>
      </c>
      <c r="AU783" s="270" t="s">
        <v>88</v>
      </c>
      <c r="AV783" s="14" t="s">
        <v>175</v>
      </c>
      <c r="AW783" s="14" t="s">
        <v>36</v>
      </c>
      <c r="AX783" s="14" t="s">
        <v>14</v>
      </c>
      <c r="AY783" s="270" t="s">
        <v>241</v>
      </c>
    </row>
    <row r="784" s="2" customFormat="1" ht="24.15" customHeight="1">
      <c r="A784" s="39"/>
      <c r="B784" s="40"/>
      <c r="C784" s="229" t="s">
        <v>1054</v>
      </c>
      <c r="D784" s="229" t="s">
        <v>243</v>
      </c>
      <c r="E784" s="230" t="s">
        <v>1566</v>
      </c>
      <c r="F784" s="231" t="s">
        <v>1567</v>
      </c>
      <c r="G784" s="232" t="s">
        <v>303</v>
      </c>
      <c r="H784" s="233">
        <v>41</v>
      </c>
      <c r="I784" s="234"/>
      <c r="J784" s="235">
        <f>ROUND(I784*H784,2)</f>
        <v>0</v>
      </c>
      <c r="K784" s="231" t="s">
        <v>247</v>
      </c>
      <c r="L784" s="45"/>
      <c r="M784" s="236" t="s">
        <v>1</v>
      </c>
      <c r="N784" s="237" t="s">
        <v>45</v>
      </c>
      <c r="O784" s="92"/>
      <c r="P784" s="238">
        <f>O784*H784</f>
        <v>0</v>
      </c>
      <c r="Q784" s="238">
        <v>0</v>
      </c>
      <c r="R784" s="238">
        <f>Q784*H784</f>
        <v>0</v>
      </c>
      <c r="S784" s="238">
        <v>0</v>
      </c>
      <c r="T784" s="239">
        <f>S784*H784</f>
        <v>0</v>
      </c>
      <c r="U784" s="39"/>
      <c r="V784" s="39"/>
      <c r="W784" s="39"/>
      <c r="X784" s="39"/>
      <c r="Y784" s="39"/>
      <c r="Z784" s="39"/>
      <c r="AA784" s="39"/>
      <c r="AB784" s="39"/>
      <c r="AC784" s="39"/>
      <c r="AD784" s="39"/>
      <c r="AE784" s="39"/>
      <c r="AR784" s="240" t="s">
        <v>175</v>
      </c>
      <c r="AT784" s="240" t="s">
        <v>243</v>
      </c>
      <c r="AU784" s="240" t="s">
        <v>88</v>
      </c>
      <c r="AY784" s="18" t="s">
        <v>241</v>
      </c>
      <c r="BE784" s="241">
        <f>IF(N784="základní",J784,0)</f>
        <v>0</v>
      </c>
      <c r="BF784" s="241">
        <f>IF(N784="snížená",J784,0)</f>
        <v>0</v>
      </c>
      <c r="BG784" s="241">
        <f>IF(N784="zákl. přenesená",J784,0)</f>
        <v>0</v>
      </c>
      <c r="BH784" s="241">
        <f>IF(N784="sníž. přenesená",J784,0)</f>
        <v>0</v>
      </c>
      <c r="BI784" s="241">
        <f>IF(N784="nulová",J784,0)</f>
        <v>0</v>
      </c>
      <c r="BJ784" s="18" t="s">
        <v>14</v>
      </c>
      <c r="BK784" s="241">
        <f>ROUND(I784*H784,2)</f>
        <v>0</v>
      </c>
      <c r="BL784" s="18" t="s">
        <v>175</v>
      </c>
      <c r="BM784" s="240" t="s">
        <v>1568</v>
      </c>
    </row>
    <row r="785" s="2" customFormat="1">
      <c r="A785" s="39"/>
      <c r="B785" s="40"/>
      <c r="C785" s="41"/>
      <c r="D785" s="242" t="s">
        <v>249</v>
      </c>
      <c r="E785" s="41"/>
      <c r="F785" s="243" t="s">
        <v>1569</v>
      </c>
      <c r="G785" s="41"/>
      <c r="H785" s="41"/>
      <c r="I785" s="244"/>
      <c r="J785" s="41"/>
      <c r="K785" s="41"/>
      <c r="L785" s="45"/>
      <c r="M785" s="245"/>
      <c r="N785" s="246"/>
      <c r="O785" s="92"/>
      <c r="P785" s="92"/>
      <c r="Q785" s="92"/>
      <c r="R785" s="92"/>
      <c r="S785" s="92"/>
      <c r="T785" s="93"/>
      <c r="U785" s="39"/>
      <c r="V785" s="39"/>
      <c r="W785" s="39"/>
      <c r="X785" s="39"/>
      <c r="Y785" s="39"/>
      <c r="Z785" s="39"/>
      <c r="AA785" s="39"/>
      <c r="AB785" s="39"/>
      <c r="AC785" s="39"/>
      <c r="AD785" s="39"/>
      <c r="AE785" s="39"/>
      <c r="AT785" s="18" t="s">
        <v>249</v>
      </c>
      <c r="AU785" s="18" t="s">
        <v>88</v>
      </c>
    </row>
    <row r="786" s="2" customFormat="1">
      <c r="A786" s="39"/>
      <c r="B786" s="40"/>
      <c r="C786" s="41"/>
      <c r="D786" s="247" t="s">
        <v>251</v>
      </c>
      <c r="E786" s="41"/>
      <c r="F786" s="248" t="s">
        <v>1570</v>
      </c>
      <c r="G786" s="41"/>
      <c r="H786" s="41"/>
      <c r="I786" s="244"/>
      <c r="J786" s="41"/>
      <c r="K786" s="41"/>
      <c r="L786" s="45"/>
      <c r="M786" s="245"/>
      <c r="N786" s="246"/>
      <c r="O786" s="92"/>
      <c r="P786" s="92"/>
      <c r="Q786" s="92"/>
      <c r="R786" s="92"/>
      <c r="S786" s="92"/>
      <c r="T786" s="93"/>
      <c r="U786" s="39"/>
      <c r="V786" s="39"/>
      <c r="W786" s="39"/>
      <c r="X786" s="39"/>
      <c r="Y786" s="39"/>
      <c r="Z786" s="39"/>
      <c r="AA786" s="39"/>
      <c r="AB786" s="39"/>
      <c r="AC786" s="39"/>
      <c r="AD786" s="39"/>
      <c r="AE786" s="39"/>
      <c r="AT786" s="18" t="s">
        <v>251</v>
      </c>
      <c r="AU786" s="18" t="s">
        <v>88</v>
      </c>
    </row>
    <row r="787" s="2" customFormat="1" ht="16.5" customHeight="1">
      <c r="A787" s="39"/>
      <c r="B787" s="40"/>
      <c r="C787" s="288" t="s">
        <v>1058</v>
      </c>
      <c r="D787" s="288" t="s">
        <v>758</v>
      </c>
      <c r="E787" s="289" t="s">
        <v>1571</v>
      </c>
      <c r="F787" s="290" t="s">
        <v>1572</v>
      </c>
      <c r="G787" s="291" t="s">
        <v>303</v>
      </c>
      <c r="H787" s="292">
        <v>41</v>
      </c>
      <c r="I787" s="293"/>
      <c r="J787" s="294">
        <f>ROUND(I787*H787,2)</f>
        <v>0</v>
      </c>
      <c r="K787" s="290" t="s">
        <v>247</v>
      </c>
      <c r="L787" s="295"/>
      <c r="M787" s="296" t="s">
        <v>1</v>
      </c>
      <c r="N787" s="297" t="s">
        <v>45</v>
      </c>
      <c r="O787" s="92"/>
      <c r="P787" s="238">
        <f>O787*H787</f>
        <v>0</v>
      </c>
      <c r="Q787" s="238">
        <v>0.00038999999999999999</v>
      </c>
      <c r="R787" s="238">
        <f>Q787*H787</f>
        <v>0.015990000000000001</v>
      </c>
      <c r="S787" s="238">
        <v>0</v>
      </c>
      <c r="T787" s="239">
        <f>S787*H787</f>
        <v>0</v>
      </c>
      <c r="U787" s="39"/>
      <c r="V787" s="39"/>
      <c r="W787" s="39"/>
      <c r="X787" s="39"/>
      <c r="Y787" s="39"/>
      <c r="Z787" s="39"/>
      <c r="AA787" s="39"/>
      <c r="AB787" s="39"/>
      <c r="AC787" s="39"/>
      <c r="AD787" s="39"/>
      <c r="AE787" s="39"/>
      <c r="AR787" s="240" t="s">
        <v>300</v>
      </c>
      <c r="AT787" s="240" t="s">
        <v>758</v>
      </c>
      <c r="AU787" s="240" t="s">
        <v>88</v>
      </c>
      <c r="AY787" s="18" t="s">
        <v>241</v>
      </c>
      <c r="BE787" s="241">
        <f>IF(N787="základní",J787,0)</f>
        <v>0</v>
      </c>
      <c r="BF787" s="241">
        <f>IF(N787="snížená",J787,0)</f>
        <v>0</v>
      </c>
      <c r="BG787" s="241">
        <f>IF(N787="zákl. přenesená",J787,0)</f>
        <v>0</v>
      </c>
      <c r="BH787" s="241">
        <f>IF(N787="sníž. přenesená",J787,0)</f>
        <v>0</v>
      </c>
      <c r="BI787" s="241">
        <f>IF(N787="nulová",J787,0)</f>
        <v>0</v>
      </c>
      <c r="BJ787" s="18" t="s">
        <v>14</v>
      </c>
      <c r="BK787" s="241">
        <f>ROUND(I787*H787,2)</f>
        <v>0</v>
      </c>
      <c r="BL787" s="18" t="s">
        <v>175</v>
      </c>
      <c r="BM787" s="240" t="s">
        <v>1573</v>
      </c>
    </row>
    <row r="788" s="2" customFormat="1">
      <c r="A788" s="39"/>
      <c r="B788" s="40"/>
      <c r="C788" s="41"/>
      <c r="D788" s="242" t="s">
        <v>249</v>
      </c>
      <c r="E788" s="41"/>
      <c r="F788" s="243" t="s">
        <v>1572</v>
      </c>
      <c r="G788" s="41"/>
      <c r="H788" s="41"/>
      <c r="I788" s="244"/>
      <c r="J788" s="41"/>
      <c r="K788" s="41"/>
      <c r="L788" s="45"/>
      <c r="M788" s="245"/>
      <c r="N788" s="246"/>
      <c r="O788" s="92"/>
      <c r="P788" s="92"/>
      <c r="Q788" s="92"/>
      <c r="R788" s="92"/>
      <c r="S788" s="92"/>
      <c r="T788" s="93"/>
      <c r="U788" s="39"/>
      <c r="V788" s="39"/>
      <c r="W788" s="39"/>
      <c r="X788" s="39"/>
      <c r="Y788" s="39"/>
      <c r="Z788" s="39"/>
      <c r="AA788" s="39"/>
      <c r="AB788" s="39"/>
      <c r="AC788" s="39"/>
      <c r="AD788" s="39"/>
      <c r="AE788" s="39"/>
      <c r="AT788" s="18" t="s">
        <v>249</v>
      </c>
      <c r="AU788" s="18" t="s">
        <v>88</v>
      </c>
    </row>
    <row r="789" s="2" customFormat="1" ht="24.15" customHeight="1">
      <c r="A789" s="39"/>
      <c r="B789" s="40"/>
      <c r="C789" s="229" t="s">
        <v>1063</v>
      </c>
      <c r="D789" s="229" t="s">
        <v>243</v>
      </c>
      <c r="E789" s="230" t="s">
        <v>1574</v>
      </c>
      <c r="F789" s="231" t="s">
        <v>1575</v>
      </c>
      <c r="G789" s="232" t="s">
        <v>303</v>
      </c>
      <c r="H789" s="233">
        <v>11</v>
      </c>
      <c r="I789" s="234"/>
      <c r="J789" s="235">
        <f>ROUND(I789*H789,2)</f>
        <v>0</v>
      </c>
      <c r="K789" s="231" t="s">
        <v>247</v>
      </c>
      <c r="L789" s="45"/>
      <c r="M789" s="236" t="s">
        <v>1</v>
      </c>
      <c r="N789" s="237" t="s">
        <v>45</v>
      </c>
      <c r="O789" s="92"/>
      <c r="P789" s="238">
        <f>O789*H789</f>
        <v>0</v>
      </c>
      <c r="Q789" s="238">
        <v>0</v>
      </c>
      <c r="R789" s="238">
        <f>Q789*H789</f>
        <v>0</v>
      </c>
      <c r="S789" s="238">
        <v>0</v>
      </c>
      <c r="T789" s="239">
        <f>S789*H789</f>
        <v>0</v>
      </c>
      <c r="U789" s="39"/>
      <c r="V789" s="39"/>
      <c r="W789" s="39"/>
      <c r="X789" s="39"/>
      <c r="Y789" s="39"/>
      <c r="Z789" s="39"/>
      <c r="AA789" s="39"/>
      <c r="AB789" s="39"/>
      <c r="AC789" s="39"/>
      <c r="AD789" s="39"/>
      <c r="AE789" s="39"/>
      <c r="AR789" s="240" t="s">
        <v>175</v>
      </c>
      <c r="AT789" s="240" t="s">
        <v>243</v>
      </c>
      <c r="AU789" s="240" t="s">
        <v>88</v>
      </c>
      <c r="AY789" s="18" t="s">
        <v>241</v>
      </c>
      <c r="BE789" s="241">
        <f>IF(N789="základní",J789,0)</f>
        <v>0</v>
      </c>
      <c r="BF789" s="241">
        <f>IF(N789="snížená",J789,0)</f>
        <v>0</v>
      </c>
      <c r="BG789" s="241">
        <f>IF(N789="zákl. přenesená",J789,0)</f>
        <v>0</v>
      </c>
      <c r="BH789" s="241">
        <f>IF(N789="sníž. přenesená",J789,0)</f>
        <v>0</v>
      </c>
      <c r="BI789" s="241">
        <f>IF(N789="nulová",J789,0)</f>
        <v>0</v>
      </c>
      <c r="BJ789" s="18" t="s">
        <v>14</v>
      </c>
      <c r="BK789" s="241">
        <f>ROUND(I789*H789,2)</f>
        <v>0</v>
      </c>
      <c r="BL789" s="18" t="s">
        <v>175</v>
      </c>
      <c r="BM789" s="240" t="s">
        <v>1576</v>
      </c>
    </row>
    <row r="790" s="2" customFormat="1">
      <c r="A790" s="39"/>
      <c r="B790" s="40"/>
      <c r="C790" s="41"/>
      <c r="D790" s="242" t="s">
        <v>249</v>
      </c>
      <c r="E790" s="41"/>
      <c r="F790" s="243" t="s">
        <v>1577</v>
      </c>
      <c r="G790" s="41"/>
      <c r="H790" s="41"/>
      <c r="I790" s="244"/>
      <c r="J790" s="41"/>
      <c r="K790" s="41"/>
      <c r="L790" s="45"/>
      <c r="M790" s="245"/>
      <c r="N790" s="246"/>
      <c r="O790" s="92"/>
      <c r="P790" s="92"/>
      <c r="Q790" s="92"/>
      <c r="R790" s="92"/>
      <c r="S790" s="92"/>
      <c r="T790" s="93"/>
      <c r="U790" s="39"/>
      <c r="V790" s="39"/>
      <c r="W790" s="39"/>
      <c r="X790" s="39"/>
      <c r="Y790" s="39"/>
      <c r="Z790" s="39"/>
      <c r="AA790" s="39"/>
      <c r="AB790" s="39"/>
      <c r="AC790" s="39"/>
      <c r="AD790" s="39"/>
      <c r="AE790" s="39"/>
      <c r="AT790" s="18" t="s">
        <v>249</v>
      </c>
      <c r="AU790" s="18" t="s">
        <v>88</v>
      </c>
    </row>
    <row r="791" s="2" customFormat="1">
      <c r="A791" s="39"/>
      <c r="B791" s="40"/>
      <c r="C791" s="41"/>
      <c r="D791" s="247" t="s">
        <v>251</v>
      </c>
      <c r="E791" s="41"/>
      <c r="F791" s="248" t="s">
        <v>1578</v>
      </c>
      <c r="G791" s="41"/>
      <c r="H791" s="41"/>
      <c r="I791" s="244"/>
      <c r="J791" s="41"/>
      <c r="K791" s="41"/>
      <c r="L791" s="45"/>
      <c r="M791" s="245"/>
      <c r="N791" s="246"/>
      <c r="O791" s="92"/>
      <c r="P791" s="92"/>
      <c r="Q791" s="92"/>
      <c r="R791" s="92"/>
      <c r="S791" s="92"/>
      <c r="T791" s="93"/>
      <c r="U791" s="39"/>
      <c r="V791" s="39"/>
      <c r="W791" s="39"/>
      <c r="X791" s="39"/>
      <c r="Y791" s="39"/>
      <c r="Z791" s="39"/>
      <c r="AA791" s="39"/>
      <c r="AB791" s="39"/>
      <c r="AC791" s="39"/>
      <c r="AD791" s="39"/>
      <c r="AE791" s="39"/>
      <c r="AT791" s="18" t="s">
        <v>251</v>
      </c>
      <c r="AU791" s="18" t="s">
        <v>88</v>
      </c>
    </row>
    <row r="792" s="2" customFormat="1" ht="16.5" customHeight="1">
      <c r="A792" s="39"/>
      <c r="B792" s="40"/>
      <c r="C792" s="288" t="s">
        <v>1067</v>
      </c>
      <c r="D792" s="288" t="s">
        <v>758</v>
      </c>
      <c r="E792" s="289" t="s">
        <v>1579</v>
      </c>
      <c r="F792" s="290" t="s">
        <v>1580</v>
      </c>
      <c r="G792" s="291" t="s">
        <v>303</v>
      </c>
      <c r="H792" s="292">
        <v>11</v>
      </c>
      <c r="I792" s="293"/>
      <c r="J792" s="294">
        <f>ROUND(I792*H792,2)</f>
        <v>0</v>
      </c>
      <c r="K792" s="290" t="s">
        <v>247</v>
      </c>
      <c r="L792" s="295"/>
      <c r="M792" s="296" t="s">
        <v>1</v>
      </c>
      <c r="N792" s="297" t="s">
        <v>45</v>
      </c>
      <c r="O792" s="92"/>
      <c r="P792" s="238">
        <f>O792*H792</f>
        <v>0</v>
      </c>
      <c r="Q792" s="238">
        <v>0.00072000000000000005</v>
      </c>
      <c r="R792" s="238">
        <f>Q792*H792</f>
        <v>0.00792</v>
      </c>
      <c r="S792" s="238">
        <v>0</v>
      </c>
      <c r="T792" s="239">
        <f>S792*H792</f>
        <v>0</v>
      </c>
      <c r="U792" s="39"/>
      <c r="V792" s="39"/>
      <c r="W792" s="39"/>
      <c r="X792" s="39"/>
      <c r="Y792" s="39"/>
      <c r="Z792" s="39"/>
      <c r="AA792" s="39"/>
      <c r="AB792" s="39"/>
      <c r="AC792" s="39"/>
      <c r="AD792" s="39"/>
      <c r="AE792" s="39"/>
      <c r="AR792" s="240" t="s">
        <v>300</v>
      </c>
      <c r="AT792" s="240" t="s">
        <v>758</v>
      </c>
      <c r="AU792" s="240" t="s">
        <v>88</v>
      </c>
      <c r="AY792" s="18" t="s">
        <v>241</v>
      </c>
      <c r="BE792" s="241">
        <f>IF(N792="základní",J792,0)</f>
        <v>0</v>
      </c>
      <c r="BF792" s="241">
        <f>IF(N792="snížená",J792,0)</f>
        <v>0</v>
      </c>
      <c r="BG792" s="241">
        <f>IF(N792="zákl. přenesená",J792,0)</f>
        <v>0</v>
      </c>
      <c r="BH792" s="241">
        <f>IF(N792="sníž. přenesená",J792,0)</f>
        <v>0</v>
      </c>
      <c r="BI792" s="241">
        <f>IF(N792="nulová",J792,0)</f>
        <v>0</v>
      </c>
      <c r="BJ792" s="18" t="s">
        <v>14</v>
      </c>
      <c r="BK792" s="241">
        <f>ROUND(I792*H792,2)</f>
        <v>0</v>
      </c>
      <c r="BL792" s="18" t="s">
        <v>175</v>
      </c>
      <c r="BM792" s="240" t="s">
        <v>1581</v>
      </c>
    </row>
    <row r="793" s="2" customFormat="1">
      <c r="A793" s="39"/>
      <c r="B793" s="40"/>
      <c r="C793" s="41"/>
      <c r="D793" s="242" t="s">
        <v>249</v>
      </c>
      <c r="E793" s="41"/>
      <c r="F793" s="243" t="s">
        <v>1580</v>
      </c>
      <c r="G793" s="41"/>
      <c r="H793" s="41"/>
      <c r="I793" s="244"/>
      <c r="J793" s="41"/>
      <c r="K793" s="41"/>
      <c r="L793" s="45"/>
      <c r="M793" s="245"/>
      <c r="N793" s="246"/>
      <c r="O793" s="92"/>
      <c r="P793" s="92"/>
      <c r="Q793" s="92"/>
      <c r="R793" s="92"/>
      <c r="S793" s="92"/>
      <c r="T793" s="93"/>
      <c r="U793" s="39"/>
      <c r="V793" s="39"/>
      <c r="W793" s="39"/>
      <c r="X793" s="39"/>
      <c r="Y793" s="39"/>
      <c r="Z793" s="39"/>
      <c r="AA793" s="39"/>
      <c r="AB793" s="39"/>
      <c r="AC793" s="39"/>
      <c r="AD793" s="39"/>
      <c r="AE793" s="39"/>
      <c r="AT793" s="18" t="s">
        <v>249</v>
      </c>
      <c r="AU793" s="18" t="s">
        <v>88</v>
      </c>
    </row>
    <row r="794" s="2" customFormat="1" ht="24.15" customHeight="1">
      <c r="A794" s="39"/>
      <c r="B794" s="40"/>
      <c r="C794" s="229" t="s">
        <v>1071</v>
      </c>
      <c r="D794" s="229" t="s">
        <v>243</v>
      </c>
      <c r="E794" s="230" t="s">
        <v>1582</v>
      </c>
      <c r="F794" s="231" t="s">
        <v>1583</v>
      </c>
      <c r="G794" s="232" t="s">
        <v>303</v>
      </c>
      <c r="H794" s="233">
        <v>1</v>
      </c>
      <c r="I794" s="234"/>
      <c r="J794" s="235">
        <f>ROUND(I794*H794,2)</f>
        <v>0</v>
      </c>
      <c r="K794" s="231" t="s">
        <v>247</v>
      </c>
      <c r="L794" s="45"/>
      <c r="M794" s="236" t="s">
        <v>1</v>
      </c>
      <c r="N794" s="237" t="s">
        <v>45</v>
      </c>
      <c r="O794" s="92"/>
      <c r="P794" s="238">
        <f>O794*H794</f>
        <v>0</v>
      </c>
      <c r="Q794" s="238">
        <v>0</v>
      </c>
      <c r="R794" s="238">
        <f>Q794*H794</f>
        <v>0</v>
      </c>
      <c r="S794" s="238">
        <v>0</v>
      </c>
      <c r="T794" s="239">
        <f>S794*H794</f>
        <v>0</v>
      </c>
      <c r="U794" s="39"/>
      <c r="V794" s="39"/>
      <c r="W794" s="39"/>
      <c r="X794" s="39"/>
      <c r="Y794" s="39"/>
      <c r="Z794" s="39"/>
      <c r="AA794" s="39"/>
      <c r="AB794" s="39"/>
      <c r="AC794" s="39"/>
      <c r="AD794" s="39"/>
      <c r="AE794" s="39"/>
      <c r="AR794" s="240" t="s">
        <v>175</v>
      </c>
      <c r="AT794" s="240" t="s">
        <v>243</v>
      </c>
      <c r="AU794" s="240" t="s">
        <v>88</v>
      </c>
      <c r="AY794" s="18" t="s">
        <v>241</v>
      </c>
      <c r="BE794" s="241">
        <f>IF(N794="základní",J794,0)</f>
        <v>0</v>
      </c>
      <c r="BF794" s="241">
        <f>IF(N794="snížená",J794,0)</f>
        <v>0</v>
      </c>
      <c r="BG794" s="241">
        <f>IF(N794="zákl. přenesená",J794,0)</f>
        <v>0</v>
      </c>
      <c r="BH794" s="241">
        <f>IF(N794="sníž. přenesená",J794,0)</f>
        <v>0</v>
      </c>
      <c r="BI794" s="241">
        <f>IF(N794="nulová",J794,0)</f>
        <v>0</v>
      </c>
      <c r="BJ794" s="18" t="s">
        <v>14</v>
      </c>
      <c r="BK794" s="241">
        <f>ROUND(I794*H794,2)</f>
        <v>0</v>
      </c>
      <c r="BL794" s="18" t="s">
        <v>175</v>
      </c>
      <c r="BM794" s="240" t="s">
        <v>1584</v>
      </c>
    </row>
    <row r="795" s="2" customFormat="1">
      <c r="A795" s="39"/>
      <c r="B795" s="40"/>
      <c r="C795" s="41"/>
      <c r="D795" s="242" t="s">
        <v>249</v>
      </c>
      <c r="E795" s="41"/>
      <c r="F795" s="243" t="s">
        <v>1585</v>
      </c>
      <c r="G795" s="41"/>
      <c r="H795" s="41"/>
      <c r="I795" s="244"/>
      <c r="J795" s="41"/>
      <c r="K795" s="41"/>
      <c r="L795" s="45"/>
      <c r="M795" s="245"/>
      <c r="N795" s="246"/>
      <c r="O795" s="92"/>
      <c r="P795" s="92"/>
      <c r="Q795" s="92"/>
      <c r="R795" s="92"/>
      <c r="S795" s="92"/>
      <c r="T795" s="93"/>
      <c r="U795" s="39"/>
      <c r="V795" s="39"/>
      <c r="W795" s="39"/>
      <c r="X795" s="39"/>
      <c r="Y795" s="39"/>
      <c r="Z795" s="39"/>
      <c r="AA795" s="39"/>
      <c r="AB795" s="39"/>
      <c r="AC795" s="39"/>
      <c r="AD795" s="39"/>
      <c r="AE795" s="39"/>
      <c r="AT795" s="18" t="s">
        <v>249</v>
      </c>
      <c r="AU795" s="18" t="s">
        <v>88</v>
      </c>
    </row>
    <row r="796" s="2" customFormat="1">
      <c r="A796" s="39"/>
      <c r="B796" s="40"/>
      <c r="C796" s="41"/>
      <c r="D796" s="247" t="s">
        <v>251</v>
      </c>
      <c r="E796" s="41"/>
      <c r="F796" s="248" t="s">
        <v>1586</v>
      </c>
      <c r="G796" s="41"/>
      <c r="H796" s="41"/>
      <c r="I796" s="244"/>
      <c r="J796" s="41"/>
      <c r="K796" s="41"/>
      <c r="L796" s="45"/>
      <c r="M796" s="245"/>
      <c r="N796" s="246"/>
      <c r="O796" s="92"/>
      <c r="P796" s="92"/>
      <c r="Q796" s="92"/>
      <c r="R796" s="92"/>
      <c r="S796" s="92"/>
      <c r="T796" s="93"/>
      <c r="U796" s="39"/>
      <c r="V796" s="39"/>
      <c r="W796" s="39"/>
      <c r="X796" s="39"/>
      <c r="Y796" s="39"/>
      <c r="Z796" s="39"/>
      <c r="AA796" s="39"/>
      <c r="AB796" s="39"/>
      <c r="AC796" s="39"/>
      <c r="AD796" s="39"/>
      <c r="AE796" s="39"/>
      <c r="AT796" s="18" t="s">
        <v>251</v>
      </c>
      <c r="AU796" s="18" t="s">
        <v>88</v>
      </c>
    </row>
    <row r="797" s="2" customFormat="1" ht="24.15" customHeight="1">
      <c r="A797" s="39"/>
      <c r="B797" s="40"/>
      <c r="C797" s="288" t="s">
        <v>1077</v>
      </c>
      <c r="D797" s="288" t="s">
        <v>758</v>
      </c>
      <c r="E797" s="289" t="s">
        <v>1587</v>
      </c>
      <c r="F797" s="290" t="s">
        <v>1588</v>
      </c>
      <c r="G797" s="291" t="s">
        <v>303</v>
      </c>
      <c r="H797" s="292">
        <v>1</v>
      </c>
      <c r="I797" s="293"/>
      <c r="J797" s="294">
        <f>ROUND(I797*H797,2)</f>
        <v>0</v>
      </c>
      <c r="K797" s="290" t="s">
        <v>247</v>
      </c>
      <c r="L797" s="295"/>
      <c r="M797" s="296" t="s">
        <v>1</v>
      </c>
      <c r="N797" s="297" t="s">
        <v>45</v>
      </c>
      <c r="O797" s="92"/>
      <c r="P797" s="238">
        <f>O797*H797</f>
        <v>0</v>
      </c>
      <c r="Q797" s="238">
        <v>0.0014499999999999999</v>
      </c>
      <c r="R797" s="238">
        <f>Q797*H797</f>
        <v>0.0014499999999999999</v>
      </c>
      <c r="S797" s="238">
        <v>0</v>
      </c>
      <c r="T797" s="239">
        <f>S797*H797</f>
        <v>0</v>
      </c>
      <c r="U797" s="39"/>
      <c r="V797" s="39"/>
      <c r="W797" s="39"/>
      <c r="X797" s="39"/>
      <c r="Y797" s="39"/>
      <c r="Z797" s="39"/>
      <c r="AA797" s="39"/>
      <c r="AB797" s="39"/>
      <c r="AC797" s="39"/>
      <c r="AD797" s="39"/>
      <c r="AE797" s="39"/>
      <c r="AR797" s="240" t="s">
        <v>300</v>
      </c>
      <c r="AT797" s="240" t="s">
        <v>758</v>
      </c>
      <c r="AU797" s="240" t="s">
        <v>88</v>
      </c>
      <c r="AY797" s="18" t="s">
        <v>241</v>
      </c>
      <c r="BE797" s="241">
        <f>IF(N797="základní",J797,0)</f>
        <v>0</v>
      </c>
      <c r="BF797" s="241">
        <f>IF(N797="snížená",J797,0)</f>
        <v>0</v>
      </c>
      <c r="BG797" s="241">
        <f>IF(N797="zákl. přenesená",J797,0)</f>
        <v>0</v>
      </c>
      <c r="BH797" s="241">
        <f>IF(N797="sníž. přenesená",J797,0)</f>
        <v>0</v>
      </c>
      <c r="BI797" s="241">
        <f>IF(N797="nulová",J797,0)</f>
        <v>0</v>
      </c>
      <c r="BJ797" s="18" t="s">
        <v>14</v>
      </c>
      <c r="BK797" s="241">
        <f>ROUND(I797*H797,2)</f>
        <v>0</v>
      </c>
      <c r="BL797" s="18" t="s">
        <v>175</v>
      </c>
      <c r="BM797" s="240" t="s">
        <v>1589</v>
      </c>
    </row>
    <row r="798" s="2" customFormat="1">
      <c r="A798" s="39"/>
      <c r="B798" s="40"/>
      <c r="C798" s="41"/>
      <c r="D798" s="242" t="s">
        <v>249</v>
      </c>
      <c r="E798" s="41"/>
      <c r="F798" s="243" t="s">
        <v>1588</v>
      </c>
      <c r="G798" s="41"/>
      <c r="H798" s="41"/>
      <c r="I798" s="244"/>
      <c r="J798" s="41"/>
      <c r="K798" s="41"/>
      <c r="L798" s="45"/>
      <c r="M798" s="245"/>
      <c r="N798" s="246"/>
      <c r="O798" s="92"/>
      <c r="P798" s="92"/>
      <c r="Q798" s="92"/>
      <c r="R798" s="92"/>
      <c r="S798" s="92"/>
      <c r="T798" s="93"/>
      <c r="U798" s="39"/>
      <c r="V798" s="39"/>
      <c r="W798" s="39"/>
      <c r="X798" s="39"/>
      <c r="Y798" s="39"/>
      <c r="Z798" s="39"/>
      <c r="AA798" s="39"/>
      <c r="AB798" s="39"/>
      <c r="AC798" s="39"/>
      <c r="AD798" s="39"/>
      <c r="AE798" s="39"/>
      <c r="AT798" s="18" t="s">
        <v>249</v>
      </c>
      <c r="AU798" s="18" t="s">
        <v>88</v>
      </c>
    </row>
    <row r="799" s="2" customFormat="1" ht="24.15" customHeight="1">
      <c r="A799" s="39"/>
      <c r="B799" s="40"/>
      <c r="C799" s="229" t="s">
        <v>1082</v>
      </c>
      <c r="D799" s="229" t="s">
        <v>243</v>
      </c>
      <c r="E799" s="230" t="s">
        <v>1590</v>
      </c>
      <c r="F799" s="231" t="s">
        <v>1591</v>
      </c>
      <c r="G799" s="232" t="s">
        <v>303</v>
      </c>
      <c r="H799" s="233">
        <v>1</v>
      </c>
      <c r="I799" s="234"/>
      <c r="J799" s="235">
        <f>ROUND(I799*H799,2)</f>
        <v>0</v>
      </c>
      <c r="K799" s="231" t="s">
        <v>247</v>
      </c>
      <c r="L799" s="45"/>
      <c r="M799" s="236" t="s">
        <v>1</v>
      </c>
      <c r="N799" s="237" t="s">
        <v>45</v>
      </c>
      <c r="O799" s="92"/>
      <c r="P799" s="238">
        <f>O799*H799</f>
        <v>0</v>
      </c>
      <c r="Q799" s="238">
        <v>0</v>
      </c>
      <c r="R799" s="238">
        <f>Q799*H799</f>
        <v>0</v>
      </c>
      <c r="S799" s="238">
        <v>0</v>
      </c>
      <c r="T799" s="239">
        <f>S799*H799</f>
        <v>0</v>
      </c>
      <c r="U799" s="39"/>
      <c r="V799" s="39"/>
      <c r="W799" s="39"/>
      <c r="X799" s="39"/>
      <c r="Y799" s="39"/>
      <c r="Z799" s="39"/>
      <c r="AA799" s="39"/>
      <c r="AB799" s="39"/>
      <c r="AC799" s="39"/>
      <c r="AD799" s="39"/>
      <c r="AE799" s="39"/>
      <c r="AR799" s="240" t="s">
        <v>175</v>
      </c>
      <c r="AT799" s="240" t="s">
        <v>243</v>
      </c>
      <c r="AU799" s="240" t="s">
        <v>88</v>
      </c>
      <c r="AY799" s="18" t="s">
        <v>241</v>
      </c>
      <c r="BE799" s="241">
        <f>IF(N799="základní",J799,0)</f>
        <v>0</v>
      </c>
      <c r="BF799" s="241">
        <f>IF(N799="snížená",J799,0)</f>
        <v>0</v>
      </c>
      <c r="BG799" s="241">
        <f>IF(N799="zákl. přenesená",J799,0)</f>
        <v>0</v>
      </c>
      <c r="BH799" s="241">
        <f>IF(N799="sníž. přenesená",J799,0)</f>
        <v>0</v>
      </c>
      <c r="BI799" s="241">
        <f>IF(N799="nulová",J799,0)</f>
        <v>0</v>
      </c>
      <c r="BJ799" s="18" t="s">
        <v>14</v>
      </c>
      <c r="BK799" s="241">
        <f>ROUND(I799*H799,2)</f>
        <v>0</v>
      </c>
      <c r="BL799" s="18" t="s">
        <v>175</v>
      </c>
      <c r="BM799" s="240" t="s">
        <v>1592</v>
      </c>
    </row>
    <row r="800" s="2" customFormat="1">
      <c r="A800" s="39"/>
      <c r="B800" s="40"/>
      <c r="C800" s="41"/>
      <c r="D800" s="242" t="s">
        <v>249</v>
      </c>
      <c r="E800" s="41"/>
      <c r="F800" s="243" t="s">
        <v>1593</v>
      </c>
      <c r="G800" s="41"/>
      <c r="H800" s="41"/>
      <c r="I800" s="244"/>
      <c r="J800" s="41"/>
      <c r="K800" s="41"/>
      <c r="L800" s="45"/>
      <c r="M800" s="245"/>
      <c r="N800" s="246"/>
      <c r="O800" s="92"/>
      <c r="P800" s="92"/>
      <c r="Q800" s="92"/>
      <c r="R800" s="92"/>
      <c r="S800" s="92"/>
      <c r="T800" s="93"/>
      <c r="U800" s="39"/>
      <c r="V800" s="39"/>
      <c r="W800" s="39"/>
      <c r="X800" s="39"/>
      <c r="Y800" s="39"/>
      <c r="Z800" s="39"/>
      <c r="AA800" s="39"/>
      <c r="AB800" s="39"/>
      <c r="AC800" s="39"/>
      <c r="AD800" s="39"/>
      <c r="AE800" s="39"/>
      <c r="AT800" s="18" t="s">
        <v>249</v>
      </c>
      <c r="AU800" s="18" t="s">
        <v>88</v>
      </c>
    </row>
    <row r="801" s="2" customFormat="1">
      <c r="A801" s="39"/>
      <c r="B801" s="40"/>
      <c r="C801" s="41"/>
      <c r="D801" s="247" t="s">
        <v>251</v>
      </c>
      <c r="E801" s="41"/>
      <c r="F801" s="248" t="s">
        <v>1594</v>
      </c>
      <c r="G801" s="41"/>
      <c r="H801" s="41"/>
      <c r="I801" s="244"/>
      <c r="J801" s="41"/>
      <c r="K801" s="41"/>
      <c r="L801" s="45"/>
      <c r="M801" s="245"/>
      <c r="N801" s="246"/>
      <c r="O801" s="92"/>
      <c r="P801" s="92"/>
      <c r="Q801" s="92"/>
      <c r="R801" s="92"/>
      <c r="S801" s="92"/>
      <c r="T801" s="93"/>
      <c r="U801" s="39"/>
      <c r="V801" s="39"/>
      <c r="W801" s="39"/>
      <c r="X801" s="39"/>
      <c r="Y801" s="39"/>
      <c r="Z801" s="39"/>
      <c r="AA801" s="39"/>
      <c r="AB801" s="39"/>
      <c r="AC801" s="39"/>
      <c r="AD801" s="39"/>
      <c r="AE801" s="39"/>
      <c r="AT801" s="18" t="s">
        <v>251</v>
      </c>
      <c r="AU801" s="18" t="s">
        <v>88</v>
      </c>
    </row>
    <row r="802" s="2" customFormat="1" ht="21.75" customHeight="1">
      <c r="A802" s="39"/>
      <c r="B802" s="40"/>
      <c r="C802" s="288" t="s">
        <v>1089</v>
      </c>
      <c r="D802" s="288" t="s">
        <v>758</v>
      </c>
      <c r="E802" s="289" t="s">
        <v>1595</v>
      </c>
      <c r="F802" s="290" t="s">
        <v>1596</v>
      </c>
      <c r="G802" s="291" t="s">
        <v>303</v>
      </c>
      <c r="H802" s="292">
        <v>1</v>
      </c>
      <c r="I802" s="293"/>
      <c r="J802" s="294">
        <f>ROUND(I802*H802,2)</f>
        <v>0</v>
      </c>
      <c r="K802" s="290" t="s">
        <v>247</v>
      </c>
      <c r="L802" s="295"/>
      <c r="M802" s="296" t="s">
        <v>1</v>
      </c>
      <c r="N802" s="297" t="s">
        <v>45</v>
      </c>
      <c r="O802" s="92"/>
      <c r="P802" s="238">
        <f>O802*H802</f>
        <v>0</v>
      </c>
      <c r="Q802" s="238">
        <v>0.00055999999999999995</v>
      </c>
      <c r="R802" s="238">
        <f>Q802*H802</f>
        <v>0.00055999999999999995</v>
      </c>
      <c r="S802" s="238">
        <v>0</v>
      </c>
      <c r="T802" s="239">
        <f>S802*H802</f>
        <v>0</v>
      </c>
      <c r="U802" s="39"/>
      <c r="V802" s="39"/>
      <c r="W802" s="39"/>
      <c r="X802" s="39"/>
      <c r="Y802" s="39"/>
      <c r="Z802" s="39"/>
      <c r="AA802" s="39"/>
      <c r="AB802" s="39"/>
      <c r="AC802" s="39"/>
      <c r="AD802" s="39"/>
      <c r="AE802" s="39"/>
      <c r="AR802" s="240" t="s">
        <v>300</v>
      </c>
      <c r="AT802" s="240" t="s">
        <v>758</v>
      </c>
      <c r="AU802" s="240" t="s">
        <v>88</v>
      </c>
      <c r="AY802" s="18" t="s">
        <v>241</v>
      </c>
      <c r="BE802" s="241">
        <f>IF(N802="základní",J802,0)</f>
        <v>0</v>
      </c>
      <c r="BF802" s="241">
        <f>IF(N802="snížená",J802,0)</f>
        <v>0</v>
      </c>
      <c r="BG802" s="241">
        <f>IF(N802="zákl. přenesená",J802,0)</f>
        <v>0</v>
      </c>
      <c r="BH802" s="241">
        <f>IF(N802="sníž. přenesená",J802,0)</f>
        <v>0</v>
      </c>
      <c r="BI802" s="241">
        <f>IF(N802="nulová",J802,0)</f>
        <v>0</v>
      </c>
      <c r="BJ802" s="18" t="s">
        <v>14</v>
      </c>
      <c r="BK802" s="241">
        <f>ROUND(I802*H802,2)</f>
        <v>0</v>
      </c>
      <c r="BL802" s="18" t="s">
        <v>175</v>
      </c>
      <c r="BM802" s="240" t="s">
        <v>1597</v>
      </c>
    </row>
    <row r="803" s="2" customFormat="1">
      <c r="A803" s="39"/>
      <c r="B803" s="40"/>
      <c r="C803" s="41"/>
      <c r="D803" s="242" t="s">
        <v>249</v>
      </c>
      <c r="E803" s="41"/>
      <c r="F803" s="243" t="s">
        <v>1596</v>
      </c>
      <c r="G803" s="41"/>
      <c r="H803" s="41"/>
      <c r="I803" s="244"/>
      <c r="J803" s="41"/>
      <c r="K803" s="41"/>
      <c r="L803" s="45"/>
      <c r="M803" s="245"/>
      <c r="N803" s="246"/>
      <c r="O803" s="92"/>
      <c r="P803" s="92"/>
      <c r="Q803" s="92"/>
      <c r="R803" s="92"/>
      <c r="S803" s="92"/>
      <c r="T803" s="93"/>
      <c r="U803" s="39"/>
      <c r="V803" s="39"/>
      <c r="W803" s="39"/>
      <c r="X803" s="39"/>
      <c r="Y803" s="39"/>
      <c r="Z803" s="39"/>
      <c r="AA803" s="39"/>
      <c r="AB803" s="39"/>
      <c r="AC803" s="39"/>
      <c r="AD803" s="39"/>
      <c r="AE803" s="39"/>
      <c r="AT803" s="18" t="s">
        <v>249</v>
      </c>
      <c r="AU803" s="18" t="s">
        <v>88</v>
      </c>
    </row>
    <row r="804" s="2" customFormat="1" ht="24.15" customHeight="1">
      <c r="A804" s="39"/>
      <c r="B804" s="40"/>
      <c r="C804" s="229" t="s">
        <v>1094</v>
      </c>
      <c r="D804" s="229" t="s">
        <v>243</v>
      </c>
      <c r="E804" s="230" t="s">
        <v>1598</v>
      </c>
      <c r="F804" s="231" t="s">
        <v>1599</v>
      </c>
      <c r="G804" s="232" t="s">
        <v>303</v>
      </c>
      <c r="H804" s="233">
        <v>17</v>
      </c>
      <c r="I804" s="234"/>
      <c r="J804" s="235">
        <f>ROUND(I804*H804,2)</f>
        <v>0</v>
      </c>
      <c r="K804" s="231" t="s">
        <v>1</v>
      </c>
      <c r="L804" s="45"/>
      <c r="M804" s="236" t="s">
        <v>1</v>
      </c>
      <c r="N804" s="237" t="s">
        <v>45</v>
      </c>
      <c r="O804" s="92"/>
      <c r="P804" s="238">
        <f>O804*H804</f>
        <v>0</v>
      </c>
      <c r="Q804" s="238">
        <v>0</v>
      </c>
      <c r="R804" s="238">
        <f>Q804*H804</f>
        <v>0</v>
      </c>
      <c r="S804" s="238">
        <v>0</v>
      </c>
      <c r="T804" s="239">
        <f>S804*H804</f>
        <v>0</v>
      </c>
      <c r="U804" s="39"/>
      <c r="V804" s="39"/>
      <c r="W804" s="39"/>
      <c r="X804" s="39"/>
      <c r="Y804" s="39"/>
      <c r="Z804" s="39"/>
      <c r="AA804" s="39"/>
      <c r="AB804" s="39"/>
      <c r="AC804" s="39"/>
      <c r="AD804" s="39"/>
      <c r="AE804" s="39"/>
      <c r="AR804" s="240" t="s">
        <v>175</v>
      </c>
      <c r="AT804" s="240" t="s">
        <v>243</v>
      </c>
      <c r="AU804" s="240" t="s">
        <v>88</v>
      </c>
      <c r="AY804" s="18" t="s">
        <v>241</v>
      </c>
      <c r="BE804" s="241">
        <f>IF(N804="základní",J804,0)</f>
        <v>0</v>
      </c>
      <c r="BF804" s="241">
        <f>IF(N804="snížená",J804,0)</f>
        <v>0</v>
      </c>
      <c r="BG804" s="241">
        <f>IF(N804="zákl. přenesená",J804,0)</f>
        <v>0</v>
      </c>
      <c r="BH804" s="241">
        <f>IF(N804="sníž. přenesená",J804,0)</f>
        <v>0</v>
      </c>
      <c r="BI804" s="241">
        <f>IF(N804="nulová",J804,0)</f>
        <v>0</v>
      </c>
      <c r="BJ804" s="18" t="s">
        <v>14</v>
      </c>
      <c r="BK804" s="241">
        <f>ROUND(I804*H804,2)</f>
        <v>0</v>
      </c>
      <c r="BL804" s="18" t="s">
        <v>175</v>
      </c>
      <c r="BM804" s="240" t="s">
        <v>1600</v>
      </c>
    </row>
    <row r="805" s="2" customFormat="1">
      <c r="A805" s="39"/>
      <c r="B805" s="40"/>
      <c r="C805" s="41"/>
      <c r="D805" s="242" t="s">
        <v>249</v>
      </c>
      <c r="E805" s="41"/>
      <c r="F805" s="243" t="s">
        <v>1599</v>
      </c>
      <c r="G805" s="41"/>
      <c r="H805" s="41"/>
      <c r="I805" s="244"/>
      <c r="J805" s="41"/>
      <c r="K805" s="41"/>
      <c r="L805" s="45"/>
      <c r="M805" s="245"/>
      <c r="N805" s="246"/>
      <c r="O805" s="92"/>
      <c r="P805" s="92"/>
      <c r="Q805" s="92"/>
      <c r="R805" s="92"/>
      <c r="S805" s="92"/>
      <c r="T805" s="93"/>
      <c r="U805" s="39"/>
      <c r="V805" s="39"/>
      <c r="W805" s="39"/>
      <c r="X805" s="39"/>
      <c r="Y805" s="39"/>
      <c r="Z805" s="39"/>
      <c r="AA805" s="39"/>
      <c r="AB805" s="39"/>
      <c r="AC805" s="39"/>
      <c r="AD805" s="39"/>
      <c r="AE805" s="39"/>
      <c r="AT805" s="18" t="s">
        <v>249</v>
      </c>
      <c r="AU805" s="18" t="s">
        <v>88</v>
      </c>
    </row>
    <row r="806" s="2" customFormat="1" ht="16.5" customHeight="1">
      <c r="A806" s="39"/>
      <c r="B806" s="40"/>
      <c r="C806" s="288" t="s">
        <v>1099</v>
      </c>
      <c r="D806" s="288" t="s">
        <v>758</v>
      </c>
      <c r="E806" s="289" t="s">
        <v>1601</v>
      </c>
      <c r="F806" s="290" t="s">
        <v>1602</v>
      </c>
      <c r="G806" s="291" t="s">
        <v>303</v>
      </c>
      <c r="H806" s="292">
        <v>17</v>
      </c>
      <c r="I806" s="293"/>
      <c r="J806" s="294">
        <f>ROUND(I806*H806,2)</f>
        <v>0</v>
      </c>
      <c r="K806" s="290" t="s">
        <v>1</v>
      </c>
      <c r="L806" s="295"/>
      <c r="M806" s="296" t="s">
        <v>1</v>
      </c>
      <c r="N806" s="297" t="s">
        <v>45</v>
      </c>
      <c r="O806" s="92"/>
      <c r="P806" s="238">
        <f>O806*H806</f>
        <v>0</v>
      </c>
      <c r="Q806" s="238">
        <v>0.0010100000000000001</v>
      </c>
      <c r="R806" s="238">
        <f>Q806*H806</f>
        <v>0.017170000000000001</v>
      </c>
      <c r="S806" s="238">
        <v>0</v>
      </c>
      <c r="T806" s="239">
        <f>S806*H806</f>
        <v>0</v>
      </c>
      <c r="U806" s="39"/>
      <c r="V806" s="39"/>
      <c r="W806" s="39"/>
      <c r="X806" s="39"/>
      <c r="Y806" s="39"/>
      <c r="Z806" s="39"/>
      <c r="AA806" s="39"/>
      <c r="AB806" s="39"/>
      <c r="AC806" s="39"/>
      <c r="AD806" s="39"/>
      <c r="AE806" s="39"/>
      <c r="AR806" s="240" t="s">
        <v>300</v>
      </c>
      <c r="AT806" s="240" t="s">
        <v>758</v>
      </c>
      <c r="AU806" s="240" t="s">
        <v>88</v>
      </c>
      <c r="AY806" s="18" t="s">
        <v>241</v>
      </c>
      <c r="BE806" s="241">
        <f>IF(N806="základní",J806,0)</f>
        <v>0</v>
      </c>
      <c r="BF806" s="241">
        <f>IF(N806="snížená",J806,0)</f>
        <v>0</v>
      </c>
      <c r="BG806" s="241">
        <f>IF(N806="zákl. přenesená",J806,0)</f>
        <v>0</v>
      </c>
      <c r="BH806" s="241">
        <f>IF(N806="sníž. přenesená",J806,0)</f>
        <v>0</v>
      </c>
      <c r="BI806" s="241">
        <f>IF(N806="nulová",J806,0)</f>
        <v>0</v>
      </c>
      <c r="BJ806" s="18" t="s">
        <v>14</v>
      </c>
      <c r="BK806" s="241">
        <f>ROUND(I806*H806,2)</f>
        <v>0</v>
      </c>
      <c r="BL806" s="18" t="s">
        <v>175</v>
      </c>
      <c r="BM806" s="240" t="s">
        <v>1603</v>
      </c>
    </row>
    <row r="807" s="2" customFormat="1">
      <c r="A807" s="39"/>
      <c r="B807" s="40"/>
      <c r="C807" s="41"/>
      <c r="D807" s="242" t="s">
        <v>249</v>
      </c>
      <c r="E807" s="41"/>
      <c r="F807" s="243" t="s">
        <v>1602</v>
      </c>
      <c r="G807" s="41"/>
      <c r="H807" s="41"/>
      <c r="I807" s="244"/>
      <c r="J807" s="41"/>
      <c r="K807" s="41"/>
      <c r="L807" s="45"/>
      <c r="M807" s="245"/>
      <c r="N807" s="246"/>
      <c r="O807" s="92"/>
      <c r="P807" s="92"/>
      <c r="Q807" s="92"/>
      <c r="R807" s="92"/>
      <c r="S807" s="92"/>
      <c r="T807" s="93"/>
      <c r="U807" s="39"/>
      <c r="V807" s="39"/>
      <c r="W807" s="39"/>
      <c r="X807" s="39"/>
      <c r="Y807" s="39"/>
      <c r="Z807" s="39"/>
      <c r="AA807" s="39"/>
      <c r="AB807" s="39"/>
      <c r="AC807" s="39"/>
      <c r="AD807" s="39"/>
      <c r="AE807" s="39"/>
      <c r="AT807" s="18" t="s">
        <v>249</v>
      </c>
      <c r="AU807" s="18" t="s">
        <v>88</v>
      </c>
    </row>
    <row r="808" s="2" customFormat="1" ht="21.75" customHeight="1">
      <c r="A808" s="39"/>
      <c r="B808" s="40"/>
      <c r="C808" s="229" t="s">
        <v>1104</v>
      </c>
      <c r="D808" s="229" t="s">
        <v>243</v>
      </c>
      <c r="E808" s="230" t="s">
        <v>1021</v>
      </c>
      <c r="F808" s="231" t="s">
        <v>1022</v>
      </c>
      <c r="G808" s="232" t="s">
        <v>303</v>
      </c>
      <c r="H808" s="233">
        <v>50</v>
      </c>
      <c r="I808" s="234"/>
      <c r="J808" s="235">
        <f>ROUND(I808*H808,2)</f>
        <v>0</v>
      </c>
      <c r="K808" s="231" t="s">
        <v>247</v>
      </c>
      <c r="L808" s="45"/>
      <c r="M808" s="236" t="s">
        <v>1</v>
      </c>
      <c r="N808" s="237" t="s">
        <v>45</v>
      </c>
      <c r="O808" s="92"/>
      <c r="P808" s="238">
        <f>O808*H808</f>
        <v>0</v>
      </c>
      <c r="Q808" s="238">
        <v>0.0016199999999999999</v>
      </c>
      <c r="R808" s="238">
        <f>Q808*H808</f>
        <v>0.080999999999999989</v>
      </c>
      <c r="S808" s="238">
        <v>0</v>
      </c>
      <c r="T808" s="239">
        <f>S808*H808</f>
        <v>0</v>
      </c>
      <c r="U808" s="39"/>
      <c r="V808" s="39"/>
      <c r="W808" s="39"/>
      <c r="X808" s="39"/>
      <c r="Y808" s="39"/>
      <c r="Z808" s="39"/>
      <c r="AA808" s="39"/>
      <c r="AB808" s="39"/>
      <c r="AC808" s="39"/>
      <c r="AD808" s="39"/>
      <c r="AE808" s="39"/>
      <c r="AR808" s="240" t="s">
        <v>175</v>
      </c>
      <c r="AT808" s="240" t="s">
        <v>243</v>
      </c>
      <c r="AU808" s="240" t="s">
        <v>88</v>
      </c>
      <c r="AY808" s="18" t="s">
        <v>241</v>
      </c>
      <c r="BE808" s="241">
        <f>IF(N808="základní",J808,0)</f>
        <v>0</v>
      </c>
      <c r="BF808" s="241">
        <f>IF(N808="snížená",J808,0)</f>
        <v>0</v>
      </c>
      <c r="BG808" s="241">
        <f>IF(N808="zákl. přenesená",J808,0)</f>
        <v>0</v>
      </c>
      <c r="BH808" s="241">
        <f>IF(N808="sníž. přenesená",J808,0)</f>
        <v>0</v>
      </c>
      <c r="BI808" s="241">
        <f>IF(N808="nulová",J808,0)</f>
        <v>0</v>
      </c>
      <c r="BJ808" s="18" t="s">
        <v>14</v>
      </c>
      <c r="BK808" s="241">
        <f>ROUND(I808*H808,2)</f>
        <v>0</v>
      </c>
      <c r="BL808" s="18" t="s">
        <v>175</v>
      </c>
      <c r="BM808" s="240" t="s">
        <v>1604</v>
      </c>
    </row>
    <row r="809" s="2" customFormat="1">
      <c r="A809" s="39"/>
      <c r="B809" s="40"/>
      <c r="C809" s="41"/>
      <c r="D809" s="242" t="s">
        <v>249</v>
      </c>
      <c r="E809" s="41"/>
      <c r="F809" s="243" t="s">
        <v>1024</v>
      </c>
      <c r="G809" s="41"/>
      <c r="H809" s="41"/>
      <c r="I809" s="244"/>
      <c r="J809" s="41"/>
      <c r="K809" s="41"/>
      <c r="L809" s="45"/>
      <c r="M809" s="245"/>
      <c r="N809" s="246"/>
      <c r="O809" s="92"/>
      <c r="P809" s="92"/>
      <c r="Q809" s="92"/>
      <c r="R809" s="92"/>
      <c r="S809" s="92"/>
      <c r="T809" s="93"/>
      <c r="U809" s="39"/>
      <c r="V809" s="39"/>
      <c r="W809" s="39"/>
      <c r="X809" s="39"/>
      <c r="Y809" s="39"/>
      <c r="Z809" s="39"/>
      <c r="AA809" s="39"/>
      <c r="AB809" s="39"/>
      <c r="AC809" s="39"/>
      <c r="AD809" s="39"/>
      <c r="AE809" s="39"/>
      <c r="AT809" s="18" t="s">
        <v>249</v>
      </c>
      <c r="AU809" s="18" t="s">
        <v>88</v>
      </c>
    </row>
    <row r="810" s="2" customFormat="1">
      <c r="A810" s="39"/>
      <c r="B810" s="40"/>
      <c r="C810" s="41"/>
      <c r="D810" s="247" t="s">
        <v>251</v>
      </c>
      <c r="E810" s="41"/>
      <c r="F810" s="248" t="s">
        <v>1025</v>
      </c>
      <c r="G810" s="41"/>
      <c r="H810" s="41"/>
      <c r="I810" s="244"/>
      <c r="J810" s="41"/>
      <c r="K810" s="41"/>
      <c r="L810" s="45"/>
      <c r="M810" s="245"/>
      <c r="N810" s="246"/>
      <c r="O810" s="92"/>
      <c r="P810" s="92"/>
      <c r="Q810" s="92"/>
      <c r="R810" s="92"/>
      <c r="S810" s="92"/>
      <c r="T810" s="93"/>
      <c r="U810" s="39"/>
      <c r="V810" s="39"/>
      <c r="W810" s="39"/>
      <c r="X810" s="39"/>
      <c r="Y810" s="39"/>
      <c r="Z810" s="39"/>
      <c r="AA810" s="39"/>
      <c r="AB810" s="39"/>
      <c r="AC810" s="39"/>
      <c r="AD810" s="39"/>
      <c r="AE810" s="39"/>
      <c r="AT810" s="18" t="s">
        <v>251</v>
      </c>
      <c r="AU810" s="18" t="s">
        <v>88</v>
      </c>
    </row>
    <row r="811" s="2" customFormat="1" ht="24.15" customHeight="1">
      <c r="A811" s="39"/>
      <c r="B811" s="40"/>
      <c r="C811" s="288" t="s">
        <v>1108</v>
      </c>
      <c r="D811" s="288" t="s">
        <v>758</v>
      </c>
      <c r="E811" s="289" t="s">
        <v>1027</v>
      </c>
      <c r="F811" s="290" t="s">
        <v>1028</v>
      </c>
      <c r="G811" s="291" t="s">
        <v>303</v>
      </c>
      <c r="H811" s="292">
        <v>50</v>
      </c>
      <c r="I811" s="293"/>
      <c r="J811" s="294">
        <f>ROUND(I811*H811,2)</f>
        <v>0</v>
      </c>
      <c r="K811" s="290" t="s">
        <v>247</v>
      </c>
      <c r="L811" s="295"/>
      <c r="M811" s="296" t="s">
        <v>1</v>
      </c>
      <c r="N811" s="297" t="s">
        <v>45</v>
      </c>
      <c r="O811" s="92"/>
      <c r="P811" s="238">
        <f>O811*H811</f>
        <v>0</v>
      </c>
      <c r="Q811" s="238">
        <v>0.017999999999999999</v>
      </c>
      <c r="R811" s="238">
        <f>Q811*H811</f>
        <v>0.89999999999999991</v>
      </c>
      <c r="S811" s="238">
        <v>0</v>
      </c>
      <c r="T811" s="239">
        <f>S811*H811</f>
        <v>0</v>
      </c>
      <c r="U811" s="39"/>
      <c r="V811" s="39"/>
      <c r="W811" s="39"/>
      <c r="X811" s="39"/>
      <c r="Y811" s="39"/>
      <c r="Z811" s="39"/>
      <c r="AA811" s="39"/>
      <c r="AB811" s="39"/>
      <c r="AC811" s="39"/>
      <c r="AD811" s="39"/>
      <c r="AE811" s="39"/>
      <c r="AR811" s="240" t="s">
        <v>300</v>
      </c>
      <c r="AT811" s="240" t="s">
        <v>758</v>
      </c>
      <c r="AU811" s="240" t="s">
        <v>88</v>
      </c>
      <c r="AY811" s="18" t="s">
        <v>241</v>
      </c>
      <c r="BE811" s="241">
        <f>IF(N811="základní",J811,0)</f>
        <v>0</v>
      </c>
      <c r="BF811" s="241">
        <f>IF(N811="snížená",J811,0)</f>
        <v>0</v>
      </c>
      <c r="BG811" s="241">
        <f>IF(N811="zákl. přenesená",J811,0)</f>
        <v>0</v>
      </c>
      <c r="BH811" s="241">
        <f>IF(N811="sníž. přenesená",J811,0)</f>
        <v>0</v>
      </c>
      <c r="BI811" s="241">
        <f>IF(N811="nulová",J811,0)</f>
        <v>0</v>
      </c>
      <c r="BJ811" s="18" t="s">
        <v>14</v>
      </c>
      <c r="BK811" s="241">
        <f>ROUND(I811*H811,2)</f>
        <v>0</v>
      </c>
      <c r="BL811" s="18" t="s">
        <v>175</v>
      </c>
      <c r="BM811" s="240" t="s">
        <v>1605</v>
      </c>
    </row>
    <row r="812" s="2" customFormat="1">
      <c r="A812" s="39"/>
      <c r="B812" s="40"/>
      <c r="C812" s="41"/>
      <c r="D812" s="242" t="s">
        <v>249</v>
      </c>
      <c r="E812" s="41"/>
      <c r="F812" s="243" t="s">
        <v>1028</v>
      </c>
      <c r="G812" s="41"/>
      <c r="H812" s="41"/>
      <c r="I812" s="244"/>
      <c r="J812" s="41"/>
      <c r="K812" s="41"/>
      <c r="L812" s="45"/>
      <c r="M812" s="245"/>
      <c r="N812" s="246"/>
      <c r="O812" s="92"/>
      <c r="P812" s="92"/>
      <c r="Q812" s="92"/>
      <c r="R812" s="92"/>
      <c r="S812" s="92"/>
      <c r="T812" s="93"/>
      <c r="U812" s="39"/>
      <c r="V812" s="39"/>
      <c r="W812" s="39"/>
      <c r="X812" s="39"/>
      <c r="Y812" s="39"/>
      <c r="Z812" s="39"/>
      <c r="AA812" s="39"/>
      <c r="AB812" s="39"/>
      <c r="AC812" s="39"/>
      <c r="AD812" s="39"/>
      <c r="AE812" s="39"/>
      <c r="AT812" s="18" t="s">
        <v>249</v>
      </c>
      <c r="AU812" s="18" t="s">
        <v>88</v>
      </c>
    </row>
    <row r="813" s="2" customFormat="1" ht="21.75" customHeight="1">
      <c r="A813" s="39"/>
      <c r="B813" s="40"/>
      <c r="C813" s="288" t="s">
        <v>1112</v>
      </c>
      <c r="D813" s="288" t="s">
        <v>758</v>
      </c>
      <c r="E813" s="289" t="s">
        <v>1031</v>
      </c>
      <c r="F813" s="290" t="s">
        <v>1032</v>
      </c>
      <c r="G813" s="291" t="s">
        <v>303</v>
      </c>
      <c r="H813" s="292">
        <v>50</v>
      </c>
      <c r="I813" s="293"/>
      <c r="J813" s="294">
        <f>ROUND(I813*H813,2)</f>
        <v>0</v>
      </c>
      <c r="K813" s="290" t="s">
        <v>247</v>
      </c>
      <c r="L813" s="295"/>
      <c r="M813" s="296" t="s">
        <v>1</v>
      </c>
      <c r="N813" s="297" t="s">
        <v>45</v>
      </c>
      <c r="O813" s="92"/>
      <c r="P813" s="238">
        <f>O813*H813</f>
        <v>0</v>
      </c>
      <c r="Q813" s="238">
        <v>0.0035000000000000001</v>
      </c>
      <c r="R813" s="238">
        <f>Q813*H813</f>
        <v>0.17500000000000002</v>
      </c>
      <c r="S813" s="238">
        <v>0</v>
      </c>
      <c r="T813" s="239">
        <f>S813*H813</f>
        <v>0</v>
      </c>
      <c r="U813" s="39"/>
      <c r="V813" s="39"/>
      <c r="W813" s="39"/>
      <c r="X813" s="39"/>
      <c r="Y813" s="39"/>
      <c r="Z813" s="39"/>
      <c r="AA813" s="39"/>
      <c r="AB813" s="39"/>
      <c r="AC813" s="39"/>
      <c r="AD813" s="39"/>
      <c r="AE813" s="39"/>
      <c r="AR813" s="240" t="s">
        <v>300</v>
      </c>
      <c r="AT813" s="240" t="s">
        <v>758</v>
      </c>
      <c r="AU813" s="240" t="s">
        <v>88</v>
      </c>
      <c r="AY813" s="18" t="s">
        <v>241</v>
      </c>
      <c r="BE813" s="241">
        <f>IF(N813="základní",J813,0)</f>
        <v>0</v>
      </c>
      <c r="BF813" s="241">
        <f>IF(N813="snížená",J813,0)</f>
        <v>0</v>
      </c>
      <c r="BG813" s="241">
        <f>IF(N813="zákl. přenesená",J813,0)</f>
        <v>0</v>
      </c>
      <c r="BH813" s="241">
        <f>IF(N813="sníž. přenesená",J813,0)</f>
        <v>0</v>
      </c>
      <c r="BI813" s="241">
        <f>IF(N813="nulová",J813,0)</f>
        <v>0</v>
      </c>
      <c r="BJ813" s="18" t="s">
        <v>14</v>
      </c>
      <c r="BK813" s="241">
        <f>ROUND(I813*H813,2)</f>
        <v>0</v>
      </c>
      <c r="BL813" s="18" t="s">
        <v>175</v>
      </c>
      <c r="BM813" s="240" t="s">
        <v>1606</v>
      </c>
    </row>
    <row r="814" s="2" customFormat="1">
      <c r="A814" s="39"/>
      <c r="B814" s="40"/>
      <c r="C814" s="41"/>
      <c r="D814" s="242" t="s">
        <v>249</v>
      </c>
      <c r="E814" s="41"/>
      <c r="F814" s="243" t="s">
        <v>1032</v>
      </c>
      <c r="G814" s="41"/>
      <c r="H814" s="41"/>
      <c r="I814" s="244"/>
      <c r="J814" s="41"/>
      <c r="K814" s="41"/>
      <c r="L814" s="45"/>
      <c r="M814" s="245"/>
      <c r="N814" s="246"/>
      <c r="O814" s="92"/>
      <c r="P814" s="92"/>
      <c r="Q814" s="92"/>
      <c r="R814" s="92"/>
      <c r="S814" s="92"/>
      <c r="T814" s="93"/>
      <c r="U814" s="39"/>
      <c r="V814" s="39"/>
      <c r="W814" s="39"/>
      <c r="X814" s="39"/>
      <c r="Y814" s="39"/>
      <c r="Z814" s="39"/>
      <c r="AA814" s="39"/>
      <c r="AB814" s="39"/>
      <c r="AC814" s="39"/>
      <c r="AD814" s="39"/>
      <c r="AE814" s="39"/>
      <c r="AT814" s="18" t="s">
        <v>249</v>
      </c>
      <c r="AU814" s="18" t="s">
        <v>88</v>
      </c>
    </row>
    <row r="815" s="2" customFormat="1" ht="16.5" customHeight="1">
      <c r="A815" s="39"/>
      <c r="B815" s="40"/>
      <c r="C815" s="229" t="s">
        <v>1117</v>
      </c>
      <c r="D815" s="229" t="s">
        <v>243</v>
      </c>
      <c r="E815" s="230" t="s">
        <v>1035</v>
      </c>
      <c r="F815" s="231" t="s">
        <v>1036</v>
      </c>
      <c r="G815" s="232" t="s">
        <v>303</v>
      </c>
      <c r="H815" s="233">
        <v>13</v>
      </c>
      <c r="I815" s="234"/>
      <c r="J815" s="235">
        <f>ROUND(I815*H815,2)</f>
        <v>0</v>
      </c>
      <c r="K815" s="231" t="s">
        <v>247</v>
      </c>
      <c r="L815" s="45"/>
      <c r="M815" s="236" t="s">
        <v>1</v>
      </c>
      <c r="N815" s="237" t="s">
        <v>45</v>
      </c>
      <c r="O815" s="92"/>
      <c r="P815" s="238">
        <f>O815*H815</f>
        <v>0</v>
      </c>
      <c r="Q815" s="238">
        <v>0.0013600000000000001</v>
      </c>
      <c r="R815" s="238">
        <f>Q815*H815</f>
        <v>0.017680000000000001</v>
      </c>
      <c r="S815" s="238">
        <v>0</v>
      </c>
      <c r="T815" s="239">
        <f>S815*H815</f>
        <v>0</v>
      </c>
      <c r="U815" s="39"/>
      <c r="V815" s="39"/>
      <c r="W815" s="39"/>
      <c r="X815" s="39"/>
      <c r="Y815" s="39"/>
      <c r="Z815" s="39"/>
      <c r="AA815" s="39"/>
      <c r="AB815" s="39"/>
      <c r="AC815" s="39"/>
      <c r="AD815" s="39"/>
      <c r="AE815" s="39"/>
      <c r="AR815" s="240" t="s">
        <v>175</v>
      </c>
      <c r="AT815" s="240" t="s">
        <v>243</v>
      </c>
      <c r="AU815" s="240" t="s">
        <v>88</v>
      </c>
      <c r="AY815" s="18" t="s">
        <v>241</v>
      </c>
      <c r="BE815" s="241">
        <f>IF(N815="základní",J815,0)</f>
        <v>0</v>
      </c>
      <c r="BF815" s="241">
        <f>IF(N815="snížená",J815,0)</f>
        <v>0</v>
      </c>
      <c r="BG815" s="241">
        <f>IF(N815="zákl. přenesená",J815,0)</f>
        <v>0</v>
      </c>
      <c r="BH815" s="241">
        <f>IF(N815="sníž. přenesená",J815,0)</f>
        <v>0</v>
      </c>
      <c r="BI815" s="241">
        <f>IF(N815="nulová",J815,0)</f>
        <v>0</v>
      </c>
      <c r="BJ815" s="18" t="s">
        <v>14</v>
      </c>
      <c r="BK815" s="241">
        <f>ROUND(I815*H815,2)</f>
        <v>0</v>
      </c>
      <c r="BL815" s="18" t="s">
        <v>175</v>
      </c>
      <c r="BM815" s="240" t="s">
        <v>1607</v>
      </c>
    </row>
    <row r="816" s="2" customFormat="1">
      <c r="A816" s="39"/>
      <c r="B816" s="40"/>
      <c r="C816" s="41"/>
      <c r="D816" s="242" t="s">
        <v>249</v>
      </c>
      <c r="E816" s="41"/>
      <c r="F816" s="243" t="s">
        <v>1038</v>
      </c>
      <c r="G816" s="41"/>
      <c r="H816" s="41"/>
      <c r="I816" s="244"/>
      <c r="J816" s="41"/>
      <c r="K816" s="41"/>
      <c r="L816" s="45"/>
      <c r="M816" s="245"/>
      <c r="N816" s="246"/>
      <c r="O816" s="92"/>
      <c r="P816" s="92"/>
      <c r="Q816" s="92"/>
      <c r="R816" s="92"/>
      <c r="S816" s="92"/>
      <c r="T816" s="93"/>
      <c r="U816" s="39"/>
      <c r="V816" s="39"/>
      <c r="W816" s="39"/>
      <c r="X816" s="39"/>
      <c r="Y816" s="39"/>
      <c r="Z816" s="39"/>
      <c r="AA816" s="39"/>
      <c r="AB816" s="39"/>
      <c r="AC816" s="39"/>
      <c r="AD816" s="39"/>
      <c r="AE816" s="39"/>
      <c r="AT816" s="18" t="s">
        <v>249</v>
      </c>
      <c r="AU816" s="18" t="s">
        <v>88</v>
      </c>
    </row>
    <row r="817" s="2" customFormat="1">
      <c r="A817" s="39"/>
      <c r="B817" s="40"/>
      <c r="C817" s="41"/>
      <c r="D817" s="247" t="s">
        <v>251</v>
      </c>
      <c r="E817" s="41"/>
      <c r="F817" s="248" t="s">
        <v>1039</v>
      </c>
      <c r="G817" s="41"/>
      <c r="H817" s="41"/>
      <c r="I817" s="244"/>
      <c r="J817" s="41"/>
      <c r="K817" s="41"/>
      <c r="L817" s="45"/>
      <c r="M817" s="245"/>
      <c r="N817" s="246"/>
      <c r="O817" s="92"/>
      <c r="P817" s="92"/>
      <c r="Q817" s="92"/>
      <c r="R817" s="92"/>
      <c r="S817" s="92"/>
      <c r="T817" s="93"/>
      <c r="U817" s="39"/>
      <c r="V817" s="39"/>
      <c r="W817" s="39"/>
      <c r="X817" s="39"/>
      <c r="Y817" s="39"/>
      <c r="Z817" s="39"/>
      <c r="AA817" s="39"/>
      <c r="AB817" s="39"/>
      <c r="AC817" s="39"/>
      <c r="AD817" s="39"/>
      <c r="AE817" s="39"/>
      <c r="AT817" s="18" t="s">
        <v>251</v>
      </c>
      <c r="AU817" s="18" t="s">
        <v>88</v>
      </c>
    </row>
    <row r="818" s="2" customFormat="1" ht="24.15" customHeight="1">
      <c r="A818" s="39"/>
      <c r="B818" s="40"/>
      <c r="C818" s="288" t="s">
        <v>1119</v>
      </c>
      <c r="D818" s="288" t="s">
        <v>758</v>
      </c>
      <c r="E818" s="289" t="s">
        <v>1041</v>
      </c>
      <c r="F818" s="290" t="s">
        <v>1042</v>
      </c>
      <c r="G818" s="291" t="s">
        <v>303</v>
      </c>
      <c r="H818" s="292">
        <v>13</v>
      </c>
      <c r="I818" s="293"/>
      <c r="J818" s="294">
        <f>ROUND(I818*H818,2)</f>
        <v>0</v>
      </c>
      <c r="K818" s="290" t="s">
        <v>247</v>
      </c>
      <c r="L818" s="295"/>
      <c r="M818" s="296" t="s">
        <v>1</v>
      </c>
      <c r="N818" s="297" t="s">
        <v>45</v>
      </c>
      <c r="O818" s="92"/>
      <c r="P818" s="238">
        <f>O818*H818</f>
        <v>0</v>
      </c>
      <c r="Q818" s="238">
        <v>0.048000000000000001</v>
      </c>
      <c r="R818" s="238">
        <f>Q818*H818</f>
        <v>0.624</v>
      </c>
      <c r="S818" s="238">
        <v>0</v>
      </c>
      <c r="T818" s="239">
        <f>S818*H818</f>
        <v>0</v>
      </c>
      <c r="U818" s="39"/>
      <c r="V818" s="39"/>
      <c r="W818" s="39"/>
      <c r="X818" s="39"/>
      <c r="Y818" s="39"/>
      <c r="Z818" s="39"/>
      <c r="AA818" s="39"/>
      <c r="AB818" s="39"/>
      <c r="AC818" s="39"/>
      <c r="AD818" s="39"/>
      <c r="AE818" s="39"/>
      <c r="AR818" s="240" t="s">
        <v>300</v>
      </c>
      <c r="AT818" s="240" t="s">
        <v>758</v>
      </c>
      <c r="AU818" s="240" t="s">
        <v>88</v>
      </c>
      <c r="AY818" s="18" t="s">
        <v>241</v>
      </c>
      <c r="BE818" s="241">
        <f>IF(N818="základní",J818,0)</f>
        <v>0</v>
      </c>
      <c r="BF818" s="241">
        <f>IF(N818="snížená",J818,0)</f>
        <v>0</v>
      </c>
      <c r="BG818" s="241">
        <f>IF(N818="zákl. přenesená",J818,0)</f>
        <v>0</v>
      </c>
      <c r="BH818" s="241">
        <f>IF(N818="sníž. přenesená",J818,0)</f>
        <v>0</v>
      </c>
      <c r="BI818" s="241">
        <f>IF(N818="nulová",J818,0)</f>
        <v>0</v>
      </c>
      <c r="BJ818" s="18" t="s">
        <v>14</v>
      </c>
      <c r="BK818" s="241">
        <f>ROUND(I818*H818,2)</f>
        <v>0</v>
      </c>
      <c r="BL818" s="18" t="s">
        <v>175</v>
      </c>
      <c r="BM818" s="240" t="s">
        <v>1608</v>
      </c>
    </row>
    <row r="819" s="2" customFormat="1">
      <c r="A819" s="39"/>
      <c r="B819" s="40"/>
      <c r="C819" s="41"/>
      <c r="D819" s="242" t="s">
        <v>249</v>
      </c>
      <c r="E819" s="41"/>
      <c r="F819" s="243" t="s">
        <v>1042</v>
      </c>
      <c r="G819" s="41"/>
      <c r="H819" s="41"/>
      <c r="I819" s="244"/>
      <c r="J819" s="41"/>
      <c r="K819" s="41"/>
      <c r="L819" s="45"/>
      <c r="M819" s="245"/>
      <c r="N819" s="246"/>
      <c r="O819" s="92"/>
      <c r="P819" s="92"/>
      <c r="Q819" s="92"/>
      <c r="R819" s="92"/>
      <c r="S819" s="92"/>
      <c r="T819" s="93"/>
      <c r="U819" s="39"/>
      <c r="V819" s="39"/>
      <c r="W819" s="39"/>
      <c r="X819" s="39"/>
      <c r="Y819" s="39"/>
      <c r="Z819" s="39"/>
      <c r="AA819" s="39"/>
      <c r="AB819" s="39"/>
      <c r="AC819" s="39"/>
      <c r="AD819" s="39"/>
      <c r="AE819" s="39"/>
      <c r="AT819" s="18" t="s">
        <v>249</v>
      </c>
      <c r="AU819" s="18" t="s">
        <v>88</v>
      </c>
    </row>
    <row r="820" s="2" customFormat="1" ht="16.5" customHeight="1">
      <c r="A820" s="39"/>
      <c r="B820" s="40"/>
      <c r="C820" s="229" t="s">
        <v>1121</v>
      </c>
      <c r="D820" s="229" t="s">
        <v>243</v>
      </c>
      <c r="E820" s="230" t="s">
        <v>1609</v>
      </c>
      <c r="F820" s="231" t="s">
        <v>1610</v>
      </c>
      <c r="G820" s="232" t="s">
        <v>303</v>
      </c>
      <c r="H820" s="233">
        <v>1</v>
      </c>
      <c r="I820" s="234"/>
      <c r="J820" s="235">
        <f>ROUND(I820*H820,2)</f>
        <v>0</v>
      </c>
      <c r="K820" s="231" t="s">
        <v>247</v>
      </c>
      <c r="L820" s="45"/>
      <c r="M820" s="236" t="s">
        <v>1</v>
      </c>
      <c r="N820" s="237" t="s">
        <v>45</v>
      </c>
      <c r="O820" s="92"/>
      <c r="P820" s="238">
        <f>O820*H820</f>
        <v>0</v>
      </c>
      <c r="Q820" s="238">
        <v>0.0013600000000000001</v>
      </c>
      <c r="R820" s="238">
        <f>Q820*H820</f>
        <v>0.0013600000000000001</v>
      </c>
      <c r="S820" s="238">
        <v>0</v>
      </c>
      <c r="T820" s="239">
        <f>S820*H820</f>
        <v>0</v>
      </c>
      <c r="U820" s="39"/>
      <c r="V820" s="39"/>
      <c r="W820" s="39"/>
      <c r="X820" s="39"/>
      <c r="Y820" s="39"/>
      <c r="Z820" s="39"/>
      <c r="AA820" s="39"/>
      <c r="AB820" s="39"/>
      <c r="AC820" s="39"/>
      <c r="AD820" s="39"/>
      <c r="AE820" s="39"/>
      <c r="AR820" s="240" t="s">
        <v>175</v>
      </c>
      <c r="AT820" s="240" t="s">
        <v>243</v>
      </c>
      <c r="AU820" s="240" t="s">
        <v>88</v>
      </c>
      <c r="AY820" s="18" t="s">
        <v>241</v>
      </c>
      <c r="BE820" s="241">
        <f>IF(N820="základní",J820,0)</f>
        <v>0</v>
      </c>
      <c r="BF820" s="241">
        <f>IF(N820="snížená",J820,0)</f>
        <v>0</v>
      </c>
      <c r="BG820" s="241">
        <f>IF(N820="zákl. přenesená",J820,0)</f>
        <v>0</v>
      </c>
      <c r="BH820" s="241">
        <f>IF(N820="sníž. přenesená",J820,0)</f>
        <v>0</v>
      </c>
      <c r="BI820" s="241">
        <f>IF(N820="nulová",J820,0)</f>
        <v>0</v>
      </c>
      <c r="BJ820" s="18" t="s">
        <v>14</v>
      </c>
      <c r="BK820" s="241">
        <f>ROUND(I820*H820,2)</f>
        <v>0</v>
      </c>
      <c r="BL820" s="18" t="s">
        <v>175</v>
      </c>
      <c r="BM820" s="240" t="s">
        <v>1611</v>
      </c>
    </row>
    <row r="821" s="2" customFormat="1">
      <c r="A821" s="39"/>
      <c r="B821" s="40"/>
      <c r="C821" s="41"/>
      <c r="D821" s="242" t="s">
        <v>249</v>
      </c>
      <c r="E821" s="41"/>
      <c r="F821" s="243" t="s">
        <v>1612</v>
      </c>
      <c r="G821" s="41"/>
      <c r="H821" s="41"/>
      <c r="I821" s="244"/>
      <c r="J821" s="41"/>
      <c r="K821" s="41"/>
      <c r="L821" s="45"/>
      <c r="M821" s="245"/>
      <c r="N821" s="246"/>
      <c r="O821" s="92"/>
      <c r="P821" s="92"/>
      <c r="Q821" s="92"/>
      <c r="R821" s="92"/>
      <c r="S821" s="92"/>
      <c r="T821" s="93"/>
      <c r="U821" s="39"/>
      <c r="V821" s="39"/>
      <c r="W821" s="39"/>
      <c r="X821" s="39"/>
      <c r="Y821" s="39"/>
      <c r="Z821" s="39"/>
      <c r="AA821" s="39"/>
      <c r="AB821" s="39"/>
      <c r="AC821" s="39"/>
      <c r="AD821" s="39"/>
      <c r="AE821" s="39"/>
      <c r="AT821" s="18" t="s">
        <v>249</v>
      </c>
      <c r="AU821" s="18" t="s">
        <v>88</v>
      </c>
    </row>
    <row r="822" s="2" customFormat="1">
      <c r="A822" s="39"/>
      <c r="B822" s="40"/>
      <c r="C822" s="41"/>
      <c r="D822" s="247" t="s">
        <v>251</v>
      </c>
      <c r="E822" s="41"/>
      <c r="F822" s="248" t="s">
        <v>1613</v>
      </c>
      <c r="G822" s="41"/>
      <c r="H822" s="41"/>
      <c r="I822" s="244"/>
      <c r="J822" s="41"/>
      <c r="K822" s="41"/>
      <c r="L822" s="45"/>
      <c r="M822" s="245"/>
      <c r="N822" s="246"/>
      <c r="O822" s="92"/>
      <c r="P822" s="92"/>
      <c r="Q822" s="92"/>
      <c r="R822" s="92"/>
      <c r="S822" s="92"/>
      <c r="T822" s="93"/>
      <c r="U822" s="39"/>
      <c r="V822" s="39"/>
      <c r="W822" s="39"/>
      <c r="X822" s="39"/>
      <c r="Y822" s="39"/>
      <c r="Z822" s="39"/>
      <c r="AA822" s="39"/>
      <c r="AB822" s="39"/>
      <c r="AC822" s="39"/>
      <c r="AD822" s="39"/>
      <c r="AE822" s="39"/>
      <c r="AT822" s="18" t="s">
        <v>251</v>
      </c>
      <c r="AU822" s="18" t="s">
        <v>88</v>
      </c>
    </row>
    <row r="823" s="2" customFormat="1" ht="24.15" customHeight="1">
      <c r="A823" s="39"/>
      <c r="B823" s="40"/>
      <c r="C823" s="288" t="s">
        <v>1129</v>
      </c>
      <c r="D823" s="288" t="s">
        <v>758</v>
      </c>
      <c r="E823" s="289" t="s">
        <v>1614</v>
      </c>
      <c r="F823" s="290" t="s">
        <v>1615</v>
      </c>
      <c r="G823" s="291" t="s">
        <v>303</v>
      </c>
      <c r="H823" s="292">
        <v>1</v>
      </c>
      <c r="I823" s="293"/>
      <c r="J823" s="294">
        <f>ROUND(I823*H823,2)</f>
        <v>0</v>
      </c>
      <c r="K823" s="290" t="s">
        <v>247</v>
      </c>
      <c r="L823" s="295"/>
      <c r="M823" s="296" t="s">
        <v>1</v>
      </c>
      <c r="N823" s="297" t="s">
        <v>45</v>
      </c>
      <c r="O823" s="92"/>
      <c r="P823" s="238">
        <f>O823*H823</f>
        <v>0</v>
      </c>
      <c r="Q823" s="238">
        <v>0.068000000000000005</v>
      </c>
      <c r="R823" s="238">
        <f>Q823*H823</f>
        <v>0.068000000000000005</v>
      </c>
      <c r="S823" s="238">
        <v>0</v>
      </c>
      <c r="T823" s="239">
        <f>S823*H823</f>
        <v>0</v>
      </c>
      <c r="U823" s="39"/>
      <c r="V823" s="39"/>
      <c r="W823" s="39"/>
      <c r="X823" s="39"/>
      <c r="Y823" s="39"/>
      <c r="Z823" s="39"/>
      <c r="AA823" s="39"/>
      <c r="AB823" s="39"/>
      <c r="AC823" s="39"/>
      <c r="AD823" s="39"/>
      <c r="AE823" s="39"/>
      <c r="AR823" s="240" t="s">
        <v>300</v>
      </c>
      <c r="AT823" s="240" t="s">
        <v>758</v>
      </c>
      <c r="AU823" s="240" t="s">
        <v>88</v>
      </c>
      <c r="AY823" s="18" t="s">
        <v>241</v>
      </c>
      <c r="BE823" s="241">
        <f>IF(N823="základní",J823,0)</f>
        <v>0</v>
      </c>
      <c r="BF823" s="241">
        <f>IF(N823="snížená",J823,0)</f>
        <v>0</v>
      </c>
      <c r="BG823" s="241">
        <f>IF(N823="zákl. přenesená",J823,0)</f>
        <v>0</v>
      </c>
      <c r="BH823" s="241">
        <f>IF(N823="sníž. přenesená",J823,0)</f>
        <v>0</v>
      </c>
      <c r="BI823" s="241">
        <f>IF(N823="nulová",J823,0)</f>
        <v>0</v>
      </c>
      <c r="BJ823" s="18" t="s">
        <v>14</v>
      </c>
      <c r="BK823" s="241">
        <f>ROUND(I823*H823,2)</f>
        <v>0</v>
      </c>
      <c r="BL823" s="18" t="s">
        <v>175</v>
      </c>
      <c r="BM823" s="240" t="s">
        <v>1616</v>
      </c>
    </row>
    <row r="824" s="2" customFormat="1">
      <c r="A824" s="39"/>
      <c r="B824" s="40"/>
      <c r="C824" s="41"/>
      <c r="D824" s="242" t="s">
        <v>249</v>
      </c>
      <c r="E824" s="41"/>
      <c r="F824" s="243" t="s">
        <v>1615</v>
      </c>
      <c r="G824" s="41"/>
      <c r="H824" s="41"/>
      <c r="I824" s="244"/>
      <c r="J824" s="41"/>
      <c r="K824" s="41"/>
      <c r="L824" s="45"/>
      <c r="M824" s="245"/>
      <c r="N824" s="246"/>
      <c r="O824" s="92"/>
      <c r="P824" s="92"/>
      <c r="Q824" s="92"/>
      <c r="R824" s="92"/>
      <c r="S824" s="92"/>
      <c r="T824" s="93"/>
      <c r="U824" s="39"/>
      <c r="V824" s="39"/>
      <c r="W824" s="39"/>
      <c r="X824" s="39"/>
      <c r="Y824" s="39"/>
      <c r="Z824" s="39"/>
      <c r="AA824" s="39"/>
      <c r="AB824" s="39"/>
      <c r="AC824" s="39"/>
      <c r="AD824" s="39"/>
      <c r="AE824" s="39"/>
      <c r="AT824" s="18" t="s">
        <v>249</v>
      </c>
      <c r="AU824" s="18" t="s">
        <v>88</v>
      </c>
    </row>
    <row r="825" s="2" customFormat="1" ht="16.5" customHeight="1">
      <c r="A825" s="39"/>
      <c r="B825" s="40"/>
      <c r="C825" s="229" t="s">
        <v>1135</v>
      </c>
      <c r="D825" s="229" t="s">
        <v>243</v>
      </c>
      <c r="E825" s="230" t="s">
        <v>1617</v>
      </c>
      <c r="F825" s="231" t="s">
        <v>1618</v>
      </c>
      <c r="G825" s="232" t="s">
        <v>296</v>
      </c>
      <c r="H825" s="233">
        <v>2449</v>
      </c>
      <c r="I825" s="234"/>
      <c r="J825" s="235">
        <f>ROUND(I825*H825,2)</f>
        <v>0</v>
      </c>
      <c r="K825" s="231" t="s">
        <v>247</v>
      </c>
      <c r="L825" s="45"/>
      <c r="M825" s="236" t="s">
        <v>1</v>
      </c>
      <c r="N825" s="237" t="s">
        <v>45</v>
      </c>
      <c r="O825" s="92"/>
      <c r="P825" s="238">
        <f>O825*H825</f>
        <v>0</v>
      </c>
      <c r="Q825" s="238">
        <v>0</v>
      </c>
      <c r="R825" s="238">
        <f>Q825*H825</f>
        <v>0</v>
      </c>
      <c r="S825" s="238">
        <v>0</v>
      </c>
      <c r="T825" s="239">
        <f>S825*H825</f>
        <v>0</v>
      </c>
      <c r="U825" s="39"/>
      <c r="V825" s="39"/>
      <c r="W825" s="39"/>
      <c r="X825" s="39"/>
      <c r="Y825" s="39"/>
      <c r="Z825" s="39"/>
      <c r="AA825" s="39"/>
      <c r="AB825" s="39"/>
      <c r="AC825" s="39"/>
      <c r="AD825" s="39"/>
      <c r="AE825" s="39"/>
      <c r="AR825" s="240" t="s">
        <v>175</v>
      </c>
      <c r="AT825" s="240" t="s">
        <v>243</v>
      </c>
      <c r="AU825" s="240" t="s">
        <v>88</v>
      </c>
      <c r="AY825" s="18" t="s">
        <v>241</v>
      </c>
      <c r="BE825" s="241">
        <f>IF(N825="základní",J825,0)</f>
        <v>0</v>
      </c>
      <c r="BF825" s="241">
        <f>IF(N825="snížená",J825,0)</f>
        <v>0</v>
      </c>
      <c r="BG825" s="241">
        <f>IF(N825="zákl. přenesená",J825,0)</f>
        <v>0</v>
      </c>
      <c r="BH825" s="241">
        <f>IF(N825="sníž. přenesená",J825,0)</f>
        <v>0</v>
      </c>
      <c r="BI825" s="241">
        <f>IF(N825="nulová",J825,0)</f>
        <v>0</v>
      </c>
      <c r="BJ825" s="18" t="s">
        <v>14</v>
      </c>
      <c r="BK825" s="241">
        <f>ROUND(I825*H825,2)</f>
        <v>0</v>
      </c>
      <c r="BL825" s="18" t="s">
        <v>175</v>
      </c>
      <c r="BM825" s="240" t="s">
        <v>1619</v>
      </c>
    </row>
    <row r="826" s="2" customFormat="1">
      <c r="A826" s="39"/>
      <c r="B826" s="40"/>
      <c r="C826" s="41"/>
      <c r="D826" s="242" t="s">
        <v>249</v>
      </c>
      <c r="E826" s="41"/>
      <c r="F826" s="243" t="s">
        <v>1620</v>
      </c>
      <c r="G826" s="41"/>
      <c r="H826" s="41"/>
      <c r="I826" s="244"/>
      <c r="J826" s="41"/>
      <c r="K826" s="41"/>
      <c r="L826" s="45"/>
      <c r="M826" s="245"/>
      <c r="N826" s="246"/>
      <c r="O826" s="92"/>
      <c r="P826" s="92"/>
      <c r="Q826" s="92"/>
      <c r="R826" s="92"/>
      <c r="S826" s="92"/>
      <c r="T826" s="93"/>
      <c r="U826" s="39"/>
      <c r="V826" s="39"/>
      <c r="W826" s="39"/>
      <c r="X826" s="39"/>
      <c r="Y826" s="39"/>
      <c r="Z826" s="39"/>
      <c r="AA826" s="39"/>
      <c r="AB826" s="39"/>
      <c r="AC826" s="39"/>
      <c r="AD826" s="39"/>
      <c r="AE826" s="39"/>
      <c r="AT826" s="18" t="s">
        <v>249</v>
      </c>
      <c r="AU826" s="18" t="s">
        <v>88</v>
      </c>
    </row>
    <row r="827" s="2" customFormat="1">
      <c r="A827" s="39"/>
      <c r="B827" s="40"/>
      <c r="C827" s="41"/>
      <c r="D827" s="247" t="s">
        <v>251</v>
      </c>
      <c r="E827" s="41"/>
      <c r="F827" s="248" t="s">
        <v>1621</v>
      </c>
      <c r="G827" s="41"/>
      <c r="H827" s="41"/>
      <c r="I827" s="244"/>
      <c r="J827" s="41"/>
      <c r="K827" s="41"/>
      <c r="L827" s="45"/>
      <c r="M827" s="245"/>
      <c r="N827" s="246"/>
      <c r="O827" s="92"/>
      <c r="P827" s="92"/>
      <c r="Q827" s="92"/>
      <c r="R827" s="92"/>
      <c r="S827" s="92"/>
      <c r="T827" s="93"/>
      <c r="U827" s="39"/>
      <c r="V827" s="39"/>
      <c r="W827" s="39"/>
      <c r="X827" s="39"/>
      <c r="Y827" s="39"/>
      <c r="Z827" s="39"/>
      <c r="AA827" s="39"/>
      <c r="AB827" s="39"/>
      <c r="AC827" s="39"/>
      <c r="AD827" s="39"/>
      <c r="AE827" s="39"/>
      <c r="AT827" s="18" t="s">
        <v>251</v>
      </c>
      <c r="AU827" s="18" t="s">
        <v>88</v>
      </c>
    </row>
    <row r="828" s="13" customFormat="1">
      <c r="A828" s="13"/>
      <c r="B828" s="249"/>
      <c r="C828" s="250"/>
      <c r="D828" s="242" t="s">
        <v>259</v>
      </c>
      <c r="E828" s="251" t="s">
        <v>1</v>
      </c>
      <c r="F828" s="252" t="s">
        <v>1222</v>
      </c>
      <c r="G828" s="250"/>
      <c r="H828" s="253">
        <v>2449</v>
      </c>
      <c r="I828" s="254"/>
      <c r="J828" s="250"/>
      <c r="K828" s="250"/>
      <c r="L828" s="255"/>
      <c r="M828" s="256"/>
      <c r="N828" s="257"/>
      <c r="O828" s="257"/>
      <c r="P828" s="257"/>
      <c r="Q828" s="257"/>
      <c r="R828" s="257"/>
      <c r="S828" s="257"/>
      <c r="T828" s="258"/>
      <c r="U828" s="13"/>
      <c r="V828" s="13"/>
      <c r="W828" s="13"/>
      <c r="X828" s="13"/>
      <c r="Y828" s="13"/>
      <c r="Z828" s="13"/>
      <c r="AA828" s="13"/>
      <c r="AB828" s="13"/>
      <c r="AC828" s="13"/>
      <c r="AD828" s="13"/>
      <c r="AE828" s="13"/>
      <c r="AT828" s="259" t="s">
        <v>259</v>
      </c>
      <c r="AU828" s="259" t="s">
        <v>88</v>
      </c>
      <c r="AV828" s="13" t="s">
        <v>88</v>
      </c>
      <c r="AW828" s="13" t="s">
        <v>36</v>
      </c>
      <c r="AX828" s="13" t="s">
        <v>80</v>
      </c>
      <c r="AY828" s="259" t="s">
        <v>241</v>
      </c>
    </row>
    <row r="829" s="14" customFormat="1">
      <c r="A829" s="14"/>
      <c r="B829" s="260"/>
      <c r="C829" s="261"/>
      <c r="D829" s="242" t="s">
        <v>259</v>
      </c>
      <c r="E829" s="262" t="s">
        <v>1</v>
      </c>
      <c r="F829" s="263" t="s">
        <v>261</v>
      </c>
      <c r="G829" s="261"/>
      <c r="H829" s="264">
        <v>2449</v>
      </c>
      <c r="I829" s="265"/>
      <c r="J829" s="261"/>
      <c r="K829" s="261"/>
      <c r="L829" s="266"/>
      <c r="M829" s="267"/>
      <c r="N829" s="268"/>
      <c r="O829" s="268"/>
      <c r="P829" s="268"/>
      <c r="Q829" s="268"/>
      <c r="R829" s="268"/>
      <c r="S829" s="268"/>
      <c r="T829" s="269"/>
      <c r="U829" s="14"/>
      <c r="V829" s="14"/>
      <c r="W829" s="14"/>
      <c r="X829" s="14"/>
      <c r="Y829" s="14"/>
      <c r="Z829" s="14"/>
      <c r="AA829" s="14"/>
      <c r="AB829" s="14"/>
      <c r="AC829" s="14"/>
      <c r="AD829" s="14"/>
      <c r="AE829" s="14"/>
      <c r="AT829" s="270" t="s">
        <v>259</v>
      </c>
      <c r="AU829" s="270" t="s">
        <v>88</v>
      </c>
      <c r="AV829" s="14" t="s">
        <v>175</v>
      </c>
      <c r="AW829" s="14" t="s">
        <v>36</v>
      </c>
      <c r="AX829" s="14" t="s">
        <v>14</v>
      </c>
      <c r="AY829" s="270" t="s">
        <v>241</v>
      </c>
    </row>
    <row r="830" s="2" customFormat="1" ht="24.15" customHeight="1">
      <c r="A830" s="39"/>
      <c r="B830" s="40"/>
      <c r="C830" s="229" t="s">
        <v>1141</v>
      </c>
      <c r="D830" s="229" t="s">
        <v>243</v>
      </c>
      <c r="E830" s="230" t="s">
        <v>1078</v>
      </c>
      <c r="F830" s="231" t="s">
        <v>1079</v>
      </c>
      <c r="G830" s="232" t="s">
        <v>296</v>
      </c>
      <c r="H830" s="233">
        <v>2449</v>
      </c>
      <c r="I830" s="234"/>
      <c r="J830" s="235">
        <f>ROUND(I830*H830,2)</f>
        <v>0</v>
      </c>
      <c r="K830" s="231" t="s">
        <v>247</v>
      </c>
      <c r="L830" s="45"/>
      <c r="M830" s="236" t="s">
        <v>1</v>
      </c>
      <c r="N830" s="237" t="s">
        <v>45</v>
      </c>
      <c r="O830" s="92"/>
      <c r="P830" s="238">
        <f>O830*H830</f>
        <v>0</v>
      </c>
      <c r="Q830" s="238">
        <v>0</v>
      </c>
      <c r="R830" s="238">
        <f>Q830*H830</f>
        <v>0</v>
      </c>
      <c r="S830" s="238">
        <v>0</v>
      </c>
      <c r="T830" s="239">
        <f>S830*H830</f>
        <v>0</v>
      </c>
      <c r="U830" s="39"/>
      <c r="V830" s="39"/>
      <c r="W830" s="39"/>
      <c r="X830" s="39"/>
      <c r="Y830" s="39"/>
      <c r="Z830" s="39"/>
      <c r="AA830" s="39"/>
      <c r="AB830" s="39"/>
      <c r="AC830" s="39"/>
      <c r="AD830" s="39"/>
      <c r="AE830" s="39"/>
      <c r="AR830" s="240" t="s">
        <v>175</v>
      </c>
      <c r="AT830" s="240" t="s">
        <v>243</v>
      </c>
      <c r="AU830" s="240" t="s">
        <v>88</v>
      </c>
      <c r="AY830" s="18" t="s">
        <v>241</v>
      </c>
      <c r="BE830" s="241">
        <f>IF(N830="základní",J830,0)</f>
        <v>0</v>
      </c>
      <c r="BF830" s="241">
        <f>IF(N830="snížená",J830,0)</f>
        <v>0</v>
      </c>
      <c r="BG830" s="241">
        <f>IF(N830="zákl. přenesená",J830,0)</f>
        <v>0</v>
      </c>
      <c r="BH830" s="241">
        <f>IF(N830="sníž. přenesená",J830,0)</f>
        <v>0</v>
      </c>
      <c r="BI830" s="241">
        <f>IF(N830="nulová",J830,0)</f>
        <v>0</v>
      </c>
      <c r="BJ830" s="18" t="s">
        <v>14</v>
      </c>
      <c r="BK830" s="241">
        <f>ROUND(I830*H830,2)</f>
        <v>0</v>
      </c>
      <c r="BL830" s="18" t="s">
        <v>175</v>
      </c>
      <c r="BM830" s="240" t="s">
        <v>1622</v>
      </c>
    </row>
    <row r="831" s="2" customFormat="1">
      <c r="A831" s="39"/>
      <c r="B831" s="40"/>
      <c r="C831" s="41"/>
      <c r="D831" s="242" t="s">
        <v>249</v>
      </c>
      <c r="E831" s="41"/>
      <c r="F831" s="243" t="s">
        <v>1079</v>
      </c>
      <c r="G831" s="41"/>
      <c r="H831" s="41"/>
      <c r="I831" s="244"/>
      <c r="J831" s="41"/>
      <c r="K831" s="41"/>
      <c r="L831" s="45"/>
      <c r="M831" s="245"/>
      <c r="N831" s="246"/>
      <c r="O831" s="92"/>
      <c r="P831" s="92"/>
      <c r="Q831" s="92"/>
      <c r="R831" s="92"/>
      <c r="S831" s="92"/>
      <c r="T831" s="93"/>
      <c r="U831" s="39"/>
      <c r="V831" s="39"/>
      <c r="W831" s="39"/>
      <c r="X831" s="39"/>
      <c r="Y831" s="39"/>
      <c r="Z831" s="39"/>
      <c r="AA831" s="39"/>
      <c r="AB831" s="39"/>
      <c r="AC831" s="39"/>
      <c r="AD831" s="39"/>
      <c r="AE831" s="39"/>
      <c r="AT831" s="18" t="s">
        <v>249</v>
      </c>
      <c r="AU831" s="18" t="s">
        <v>88</v>
      </c>
    </row>
    <row r="832" s="2" customFormat="1">
      <c r="A832" s="39"/>
      <c r="B832" s="40"/>
      <c r="C832" s="41"/>
      <c r="D832" s="247" t="s">
        <v>251</v>
      </c>
      <c r="E832" s="41"/>
      <c r="F832" s="248" t="s">
        <v>1081</v>
      </c>
      <c r="G832" s="41"/>
      <c r="H832" s="41"/>
      <c r="I832" s="244"/>
      <c r="J832" s="41"/>
      <c r="K832" s="41"/>
      <c r="L832" s="45"/>
      <c r="M832" s="245"/>
      <c r="N832" s="246"/>
      <c r="O832" s="92"/>
      <c r="P832" s="92"/>
      <c r="Q832" s="92"/>
      <c r="R832" s="92"/>
      <c r="S832" s="92"/>
      <c r="T832" s="93"/>
      <c r="U832" s="39"/>
      <c r="V832" s="39"/>
      <c r="W832" s="39"/>
      <c r="X832" s="39"/>
      <c r="Y832" s="39"/>
      <c r="Z832" s="39"/>
      <c r="AA832" s="39"/>
      <c r="AB832" s="39"/>
      <c r="AC832" s="39"/>
      <c r="AD832" s="39"/>
      <c r="AE832" s="39"/>
      <c r="AT832" s="18" t="s">
        <v>251</v>
      </c>
      <c r="AU832" s="18" t="s">
        <v>88</v>
      </c>
    </row>
    <row r="833" s="13" customFormat="1">
      <c r="A833" s="13"/>
      <c r="B833" s="249"/>
      <c r="C833" s="250"/>
      <c r="D833" s="242" t="s">
        <v>259</v>
      </c>
      <c r="E833" s="251" t="s">
        <v>1</v>
      </c>
      <c r="F833" s="252" t="s">
        <v>1222</v>
      </c>
      <c r="G833" s="250"/>
      <c r="H833" s="253">
        <v>2449</v>
      </c>
      <c r="I833" s="254"/>
      <c r="J833" s="250"/>
      <c r="K833" s="250"/>
      <c r="L833" s="255"/>
      <c r="M833" s="256"/>
      <c r="N833" s="257"/>
      <c r="O833" s="257"/>
      <c r="P833" s="257"/>
      <c r="Q833" s="257"/>
      <c r="R833" s="257"/>
      <c r="S833" s="257"/>
      <c r="T833" s="258"/>
      <c r="U833" s="13"/>
      <c r="V833" s="13"/>
      <c r="W833" s="13"/>
      <c r="X833" s="13"/>
      <c r="Y833" s="13"/>
      <c r="Z833" s="13"/>
      <c r="AA833" s="13"/>
      <c r="AB833" s="13"/>
      <c r="AC833" s="13"/>
      <c r="AD833" s="13"/>
      <c r="AE833" s="13"/>
      <c r="AT833" s="259" t="s">
        <v>259</v>
      </c>
      <c r="AU833" s="259" t="s">
        <v>88</v>
      </c>
      <c r="AV833" s="13" t="s">
        <v>88</v>
      </c>
      <c r="AW833" s="13" t="s">
        <v>36</v>
      </c>
      <c r="AX833" s="13" t="s">
        <v>80</v>
      </c>
      <c r="AY833" s="259" t="s">
        <v>241</v>
      </c>
    </row>
    <row r="834" s="14" customFormat="1">
      <c r="A834" s="14"/>
      <c r="B834" s="260"/>
      <c r="C834" s="261"/>
      <c r="D834" s="242" t="s">
        <v>259</v>
      </c>
      <c r="E834" s="262" t="s">
        <v>1</v>
      </c>
      <c r="F834" s="263" t="s">
        <v>261</v>
      </c>
      <c r="G834" s="261"/>
      <c r="H834" s="264">
        <v>2449</v>
      </c>
      <c r="I834" s="265"/>
      <c r="J834" s="261"/>
      <c r="K834" s="261"/>
      <c r="L834" s="266"/>
      <c r="M834" s="267"/>
      <c r="N834" s="268"/>
      <c r="O834" s="268"/>
      <c r="P834" s="268"/>
      <c r="Q834" s="268"/>
      <c r="R834" s="268"/>
      <c r="S834" s="268"/>
      <c r="T834" s="269"/>
      <c r="U834" s="14"/>
      <c r="V834" s="14"/>
      <c r="W834" s="14"/>
      <c r="X834" s="14"/>
      <c r="Y834" s="14"/>
      <c r="Z834" s="14"/>
      <c r="AA834" s="14"/>
      <c r="AB834" s="14"/>
      <c r="AC834" s="14"/>
      <c r="AD834" s="14"/>
      <c r="AE834" s="14"/>
      <c r="AT834" s="270" t="s">
        <v>259</v>
      </c>
      <c r="AU834" s="270" t="s">
        <v>88</v>
      </c>
      <c r="AV834" s="14" t="s">
        <v>175</v>
      </c>
      <c r="AW834" s="14" t="s">
        <v>36</v>
      </c>
      <c r="AX834" s="14" t="s">
        <v>14</v>
      </c>
      <c r="AY834" s="270" t="s">
        <v>241</v>
      </c>
    </row>
    <row r="835" s="2" customFormat="1" ht="24.15" customHeight="1">
      <c r="A835" s="39"/>
      <c r="B835" s="40"/>
      <c r="C835" s="229" t="s">
        <v>1152</v>
      </c>
      <c r="D835" s="229" t="s">
        <v>243</v>
      </c>
      <c r="E835" s="230" t="s">
        <v>1083</v>
      </c>
      <c r="F835" s="231" t="s">
        <v>1084</v>
      </c>
      <c r="G835" s="232" t="s">
        <v>303</v>
      </c>
      <c r="H835" s="233">
        <v>28</v>
      </c>
      <c r="I835" s="234"/>
      <c r="J835" s="235">
        <f>ROUND(I835*H835,2)</f>
        <v>0</v>
      </c>
      <c r="K835" s="231" t="s">
        <v>247</v>
      </c>
      <c r="L835" s="45"/>
      <c r="M835" s="236" t="s">
        <v>1</v>
      </c>
      <c r="N835" s="237" t="s">
        <v>45</v>
      </c>
      <c r="O835" s="92"/>
      <c r="P835" s="238">
        <f>O835*H835</f>
        <v>0</v>
      </c>
      <c r="Q835" s="238">
        <v>0.45937</v>
      </c>
      <c r="R835" s="238">
        <f>Q835*H835</f>
        <v>12.862360000000001</v>
      </c>
      <c r="S835" s="238">
        <v>0</v>
      </c>
      <c r="T835" s="239">
        <f>S835*H835</f>
        <v>0</v>
      </c>
      <c r="U835" s="39"/>
      <c r="V835" s="39"/>
      <c r="W835" s="39"/>
      <c r="X835" s="39"/>
      <c r="Y835" s="39"/>
      <c r="Z835" s="39"/>
      <c r="AA835" s="39"/>
      <c r="AB835" s="39"/>
      <c r="AC835" s="39"/>
      <c r="AD835" s="39"/>
      <c r="AE835" s="39"/>
      <c r="AR835" s="240" t="s">
        <v>175</v>
      </c>
      <c r="AT835" s="240" t="s">
        <v>243</v>
      </c>
      <c r="AU835" s="240" t="s">
        <v>88</v>
      </c>
      <c r="AY835" s="18" t="s">
        <v>241</v>
      </c>
      <c r="BE835" s="241">
        <f>IF(N835="základní",J835,0)</f>
        <v>0</v>
      </c>
      <c r="BF835" s="241">
        <f>IF(N835="snížená",J835,0)</f>
        <v>0</v>
      </c>
      <c r="BG835" s="241">
        <f>IF(N835="zákl. přenesená",J835,0)</f>
        <v>0</v>
      </c>
      <c r="BH835" s="241">
        <f>IF(N835="sníž. přenesená",J835,0)</f>
        <v>0</v>
      </c>
      <c r="BI835" s="241">
        <f>IF(N835="nulová",J835,0)</f>
        <v>0</v>
      </c>
      <c r="BJ835" s="18" t="s">
        <v>14</v>
      </c>
      <c r="BK835" s="241">
        <f>ROUND(I835*H835,2)</f>
        <v>0</v>
      </c>
      <c r="BL835" s="18" t="s">
        <v>175</v>
      </c>
      <c r="BM835" s="240" t="s">
        <v>1623</v>
      </c>
    </row>
    <row r="836" s="2" customFormat="1">
      <c r="A836" s="39"/>
      <c r="B836" s="40"/>
      <c r="C836" s="41"/>
      <c r="D836" s="242" t="s">
        <v>249</v>
      </c>
      <c r="E836" s="41"/>
      <c r="F836" s="243" t="s">
        <v>1086</v>
      </c>
      <c r="G836" s="41"/>
      <c r="H836" s="41"/>
      <c r="I836" s="244"/>
      <c r="J836" s="41"/>
      <c r="K836" s="41"/>
      <c r="L836" s="45"/>
      <c r="M836" s="245"/>
      <c r="N836" s="246"/>
      <c r="O836" s="92"/>
      <c r="P836" s="92"/>
      <c r="Q836" s="92"/>
      <c r="R836" s="92"/>
      <c r="S836" s="92"/>
      <c r="T836" s="93"/>
      <c r="U836" s="39"/>
      <c r="V836" s="39"/>
      <c r="W836" s="39"/>
      <c r="X836" s="39"/>
      <c r="Y836" s="39"/>
      <c r="Z836" s="39"/>
      <c r="AA836" s="39"/>
      <c r="AB836" s="39"/>
      <c r="AC836" s="39"/>
      <c r="AD836" s="39"/>
      <c r="AE836" s="39"/>
      <c r="AT836" s="18" t="s">
        <v>249</v>
      </c>
      <c r="AU836" s="18" t="s">
        <v>88</v>
      </c>
    </row>
    <row r="837" s="2" customFormat="1">
      <c r="A837" s="39"/>
      <c r="B837" s="40"/>
      <c r="C837" s="41"/>
      <c r="D837" s="247" t="s">
        <v>251</v>
      </c>
      <c r="E837" s="41"/>
      <c r="F837" s="248" t="s">
        <v>1087</v>
      </c>
      <c r="G837" s="41"/>
      <c r="H837" s="41"/>
      <c r="I837" s="244"/>
      <c r="J837" s="41"/>
      <c r="K837" s="41"/>
      <c r="L837" s="45"/>
      <c r="M837" s="245"/>
      <c r="N837" s="246"/>
      <c r="O837" s="92"/>
      <c r="P837" s="92"/>
      <c r="Q837" s="92"/>
      <c r="R837" s="92"/>
      <c r="S837" s="92"/>
      <c r="T837" s="93"/>
      <c r="U837" s="39"/>
      <c r="V837" s="39"/>
      <c r="W837" s="39"/>
      <c r="X837" s="39"/>
      <c r="Y837" s="39"/>
      <c r="Z837" s="39"/>
      <c r="AA837" s="39"/>
      <c r="AB837" s="39"/>
      <c r="AC837" s="39"/>
      <c r="AD837" s="39"/>
      <c r="AE837" s="39"/>
      <c r="AT837" s="18" t="s">
        <v>251</v>
      </c>
      <c r="AU837" s="18" t="s">
        <v>88</v>
      </c>
    </row>
    <row r="838" s="15" customFormat="1">
      <c r="A838" s="15"/>
      <c r="B838" s="271"/>
      <c r="C838" s="272"/>
      <c r="D838" s="242" t="s">
        <v>259</v>
      </c>
      <c r="E838" s="273" t="s">
        <v>1</v>
      </c>
      <c r="F838" s="274" t="s">
        <v>1624</v>
      </c>
      <c r="G838" s="272"/>
      <c r="H838" s="273" t="s">
        <v>1</v>
      </c>
      <c r="I838" s="275"/>
      <c r="J838" s="272"/>
      <c r="K838" s="272"/>
      <c r="L838" s="276"/>
      <c r="M838" s="277"/>
      <c r="N838" s="278"/>
      <c r="O838" s="278"/>
      <c r="P838" s="278"/>
      <c r="Q838" s="278"/>
      <c r="R838" s="278"/>
      <c r="S838" s="278"/>
      <c r="T838" s="279"/>
      <c r="U838" s="15"/>
      <c r="V838" s="15"/>
      <c r="W838" s="15"/>
      <c r="X838" s="15"/>
      <c r="Y838" s="15"/>
      <c r="Z838" s="15"/>
      <c r="AA838" s="15"/>
      <c r="AB838" s="15"/>
      <c r="AC838" s="15"/>
      <c r="AD838" s="15"/>
      <c r="AE838" s="15"/>
      <c r="AT838" s="280" t="s">
        <v>259</v>
      </c>
      <c r="AU838" s="280" t="s">
        <v>88</v>
      </c>
      <c r="AV838" s="15" t="s">
        <v>14</v>
      </c>
      <c r="AW838" s="15" t="s">
        <v>36</v>
      </c>
      <c r="AX838" s="15" t="s">
        <v>80</v>
      </c>
      <c r="AY838" s="280" t="s">
        <v>241</v>
      </c>
    </row>
    <row r="839" s="13" customFormat="1">
      <c r="A839" s="13"/>
      <c r="B839" s="249"/>
      <c r="C839" s="250"/>
      <c r="D839" s="242" t="s">
        <v>259</v>
      </c>
      <c r="E839" s="251" t="s">
        <v>1</v>
      </c>
      <c r="F839" s="252" t="s">
        <v>1625</v>
      </c>
      <c r="G839" s="250"/>
      <c r="H839" s="253">
        <v>15</v>
      </c>
      <c r="I839" s="254"/>
      <c r="J839" s="250"/>
      <c r="K839" s="250"/>
      <c r="L839" s="255"/>
      <c r="M839" s="256"/>
      <c r="N839" s="257"/>
      <c r="O839" s="257"/>
      <c r="P839" s="257"/>
      <c r="Q839" s="257"/>
      <c r="R839" s="257"/>
      <c r="S839" s="257"/>
      <c r="T839" s="258"/>
      <c r="U839" s="13"/>
      <c r="V839" s="13"/>
      <c r="W839" s="13"/>
      <c r="X839" s="13"/>
      <c r="Y839" s="13"/>
      <c r="Z839" s="13"/>
      <c r="AA839" s="13"/>
      <c r="AB839" s="13"/>
      <c r="AC839" s="13"/>
      <c r="AD839" s="13"/>
      <c r="AE839" s="13"/>
      <c r="AT839" s="259" t="s">
        <v>259</v>
      </c>
      <c r="AU839" s="259" t="s">
        <v>88</v>
      </c>
      <c r="AV839" s="13" t="s">
        <v>88</v>
      </c>
      <c r="AW839" s="13" t="s">
        <v>36</v>
      </c>
      <c r="AX839" s="13" t="s">
        <v>80</v>
      </c>
      <c r="AY839" s="259" t="s">
        <v>241</v>
      </c>
    </row>
    <row r="840" s="13" customFormat="1">
      <c r="A840" s="13"/>
      <c r="B840" s="249"/>
      <c r="C840" s="250"/>
      <c r="D840" s="242" t="s">
        <v>259</v>
      </c>
      <c r="E840" s="251" t="s">
        <v>1</v>
      </c>
      <c r="F840" s="252" t="s">
        <v>1626</v>
      </c>
      <c r="G840" s="250"/>
      <c r="H840" s="253">
        <v>5</v>
      </c>
      <c r="I840" s="254"/>
      <c r="J840" s="250"/>
      <c r="K840" s="250"/>
      <c r="L840" s="255"/>
      <c r="M840" s="256"/>
      <c r="N840" s="257"/>
      <c r="O840" s="257"/>
      <c r="P840" s="257"/>
      <c r="Q840" s="257"/>
      <c r="R840" s="257"/>
      <c r="S840" s="257"/>
      <c r="T840" s="258"/>
      <c r="U840" s="13"/>
      <c r="V840" s="13"/>
      <c r="W840" s="13"/>
      <c r="X840" s="13"/>
      <c r="Y840" s="13"/>
      <c r="Z840" s="13"/>
      <c r="AA840" s="13"/>
      <c r="AB840" s="13"/>
      <c r="AC840" s="13"/>
      <c r="AD840" s="13"/>
      <c r="AE840" s="13"/>
      <c r="AT840" s="259" t="s">
        <v>259</v>
      </c>
      <c r="AU840" s="259" t="s">
        <v>88</v>
      </c>
      <c r="AV840" s="13" t="s">
        <v>88</v>
      </c>
      <c r="AW840" s="13" t="s">
        <v>36</v>
      </c>
      <c r="AX840" s="13" t="s">
        <v>80</v>
      </c>
      <c r="AY840" s="259" t="s">
        <v>241</v>
      </c>
    </row>
    <row r="841" s="13" customFormat="1">
      <c r="A841" s="13"/>
      <c r="B841" s="249"/>
      <c r="C841" s="250"/>
      <c r="D841" s="242" t="s">
        <v>259</v>
      </c>
      <c r="E841" s="251" t="s">
        <v>1</v>
      </c>
      <c r="F841" s="252" t="s">
        <v>1627</v>
      </c>
      <c r="G841" s="250"/>
      <c r="H841" s="253">
        <v>1</v>
      </c>
      <c r="I841" s="254"/>
      <c r="J841" s="250"/>
      <c r="K841" s="250"/>
      <c r="L841" s="255"/>
      <c r="M841" s="256"/>
      <c r="N841" s="257"/>
      <c r="O841" s="257"/>
      <c r="P841" s="257"/>
      <c r="Q841" s="257"/>
      <c r="R841" s="257"/>
      <c r="S841" s="257"/>
      <c r="T841" s="258"/>
      <c r="U841" s="13"/>
      <c r="V841" s="13"/>
      <c r="W841" s="13"/>
      <c r="X841" s="13"/>
      <c r="Y841" s="13"/>
      <c r="Z841" s="13"/>
      <c r="AA841" s="13"/>
      <c r="AB841" s="13"/>
      <c r="AC841" s="13"/>
      <c r="AD841" s="13"/>
      <c r="AE841" s="13"/>
      <c r="AT841" s="259" t="s">
        <v>259</v>
      </c>
      <c r="AU841" s="259" t="s">
        <v>88</v>
      </c>
      <c r="AV841" s="13" t="s">
        <v>88</v>
      </c>
      <c r="AW841" s="13" t="s">
        <v>36</v>
      </c>
      <c r="AX841" s="13" t="s">
        <v>80</v>
      </c>
      <c r="AY841" s="259" t="s">
        <v>241</v>
      </c>
    </row>
    <row r="842" s="13" customFormat="1">
      <c r="A842" s="13"/>
      <c r="B842" s="249"/>
      <c r="C842" s="250"/>
      <c r="D842" s="242" t="s">
        <v>259</v>
      </c>
      <c r="E842" s="251" t="s">
        <v>1</v>
      </c>
      <c r="F842" s="252" t="s">
        <v>1628</v>
      </c>
      <c r="G842" s="250"/>
      <c r="H842" s="253">
        <v>1</v>
      </c>
      <c r="I842" s="254"/>
      <c r="J842" s="250"/>
      <c r="K842" s="250"/>
      <c r="L842" s="255"/>
      <c r="M842" s="256"/>
      <c r="N842" s="257"/>
      <c r="O842" s="257"/>
      <c r="P842" s="257"/>
      <c r="Q842" s="257"/>
      <c r="R842" s="257"/>
      <c r="S842" s="257"/>
      <c r="T842" s="258"/>
      <c r="U842" s="13"/>
      <c r="V842" s="13"/>
      <c r="W842" s="13"/>
      <c r="X842" s="13"/>
      <c r="Y842" s="13"/>
      <c r="Z842" s="13"/>
      <c r="AA842" s="13"/>
      <c r="AB842" s="13"/>
      <c r="AC842" s="13"/>
      <c r="AD842" s="13"/>
      <c r="AE842" s="13"/>
      <c r="AT842" s="259" t="s">
        <v>259</v>
      </c>
      <c r="AU842" s="259" t="s">
        <v>88</v>
      </c>
      <c r="AV842" s="13" t="s">
        <v>88</v>
      </c>
      <c r="AW842" s="13" t="s">
        <v>36</v>
      </c>
      <c r="AX842" s="13" t="s">
        <v>80</v>
      </c>
      <c r="AY842" s="259" t="s">
        <v>241</v>
      </c>
    </row>
    <row r="843" s="13" customFormat="1">
      <c r="A843" s="13"/>
      <c r="B843" s="249"/>
      <c r="C843" s="250"/>
      <c r="D843" s="242" t="s">
        <v>259</v>
      </c>
      <c r="E843" s="251" t="s">
        <v>1</v>
      </c>
      <c r="F843" s="252" t="s">
        <v>1629</v>
      </c>
      <c r="G843" s="250"/>
      <c r="H843" s="253">
        <v>1</v>
      </c>
      <c r="I843" s="254"/>
      <c r="J843" s="250"/>
      <c r="K843" s="250"/>
      <c r="L843" s="255"/>
      <c r="M843" s="256"/>
      <c r="N843" s="257"/>
      <c r="O843" s="257"/>
      <c r="P843" s="257"/>
      <c r="Q843" s="257"/>
      <c r="R843" s="257"/>
      <c r="S843" s="257"/>
      <c r="T843" s="258"/>
      <c r="U843" s="13"/>
      <c r="V843" s="13"/>
      <c r="W843" s="13"/>
      <c r="X843" s="13"/>
      <c r="Y843" s="13"/>
      <c r="Z843" s="13"/>
      <c r="AA843" s="13"/>
      <c r="AB843" s="13"/>
      <c r="AC843" s="13"/>
      <c r="AD843" s="13"/>
      <c r="AE843" s="13"/>
      <c r="AT843" s="259" t="s">
        <v>259</v>
      </c>
      <c r="AU843" s="259" t="s">
        <v>88</v>
      </c>
      <c r="AV843" s="13" t="s">
        <v>88</v>
      </c>
      <c r="AW843" s="13" t="s">
        <v>36</v>
      </c>
      <c r="AX843" s="13" t="s">
        <v>80</v>
      </c>
      <c r="AY843" s="259" t="s">
        <v>241</v>
      </c>
    </row>
    <row r="844" s="13" customFormat="1">
      <c r="A844" s="13"/>
      <c r="B844" s="249"/>
      <c r="C844" s="250"/>
      <c r="D844" s="242" t="s">
        <v>259</v>
      </c>
      <c r="E844" s="251" t="s">
        <v>1</v>
      </c>
      <c r="F844" s="252" t="s">
        <v>1630</v>
      </c>
      <c r="G844" s="250"/>
      <c r="H844" s="253">
        <v>1</v>
      </c>
      <c r="I844" s="254"/>
      <c r="J844" s="250"/>
      <c r="K844" s="250"/>
      <c r="L844" s="255"/>
      <c r="M844" s="256"/>
      <c r="N844" s="257"/>
      <c r="O844" s="257"/>
      <c r="P844" s="257"/>
      <c r="Q844" s="257"/>
      <c r="R844" s="257"/>
      <c r="S844" s="257"/>
      <c r="T844" s="258"/>
      <c r="U844" s="13"/>
      <c r="V844" s="13"/>
      <c r="W844" s="13"/>
      <c r="X844" s="13"/>
      <c r="Y844" s="13"/>
      <c r="Z844" s="13"/>
      <c r="AA844" s="13"/>
      <c r="AB844" s="13"/>
      <c r="AC844" s="13"/>
      <c r="AD844" s="13"/>
      <c r="AE844" s="13"/>
      <c r="AT844" s="259" t="s">
        <v>259</v>
      </c>
      <c r="AU844" s="259" t="s">
        <v>88</v>
      </c>
      <c r="AV844" s="13" t="s">
        <v>88</v>
      </c>
      <c r="AW844" s="13" t="s">
        <v>36</v>
      </c>
      <c r="AX844" s="13" t="s">
        <v>80</v>
      </c>
      <c r="AY844" s="259" t="s">
        <v>241</v>
      </c>
    </row>
    <row r="845" s="13" customFormat="1">
      <c r="A845" s="13"/>
      <c r="B845" s="249"/>
      <c r="C845" s="250"/>
      <c r="D845" s="242" t="s">
        <v>259</v>
      </c>
      <c r="E845" s="251" t="s">
        <v>1</v>
      </c>
      <c r="F845" s="252" t="s">
        <v>1631</v>
      </c>
      <c r="G845" s="250"/>
      <c r="H845" s="253">
        <v>4</v>
      </c>
      <c r="I845" s="254"/>
      <c r="J845" s="250"/>
      <c r="K845" s="250"/>
      <c r="L845" s="255"/>
      <c r="M845" s="256"/>
      <c r="N845" s="257"/>
      <c r="O845" s="257"/>
      <c r="P845" s="257"/>
      <c r="Q845" s="257"/>
      <c r="R845" s="257"/>
      <c r="S845" s="257"/>
      <c r="T845" s="258"/>
      <c r="U845" s="13"/>
      <c r="V845" s="13"/>
      <c r="W845" s="13"/>
      <c r="X845" s="13"/>
      <c r="Y845" s="13"/>
      <c r="Z845" s="13"/>
      <c r="AA845" s="13"/>
      <c r="AB845" s="13"/>
      <c r="AC845" s="13"/>
      <c r="AD845" s="13"/>
      <c r="AE845" s="13"/>
      <c r="AT845" s="259" t="s">
        <v>259</v>
      </c>
      <c r="AU845" s="259" t="s">
        <v>88</v>
      </c>
      <c r="AV845" s="13" t="s">
        <v>88</v>
      </c>
      <c r="AW845" s="13" t="s">
        <v>36</v>
      </c>
      <c r="AX845" s="13" t="s">
        <v>80</v>
      </c>
      <c r="AY845" s="259" t="s">
        <v>241</v>
      </c>
    </row>
    <row r="846" s="14" customFormat="1">
      <c r="A846" s="14"/>
      <c r="B846" s="260"/>
      <c r="C846" s="261"/>
      <c r="D846" s="242" t="s">
        <v>259</v>
      </c>
      <c r="E846" s="262" t="s">
        <v>1</v>
      </c>
      <c r="F846" s="263" t="s">
        <v>261</v>
      </c>
      <c r="G846" s="261"/>
      <c r="H846" s="264">
        <v>28</v>
      </c>
      <c r="I846" s="265"/>
      <c r="J846" s="261"/>
      <c r="K846" s="261"/>
      <c r="L846" s="266"/>
      <c r="M846" s="267"/>
      <c r="N846" s="268"/>
      <c r="O846" s="268"/>
      <c r="P846" s="268"/>
      <c r="Q846" s="268"/>
      <c r="R846" s="268"/>
      <c r="S846" s="268"/>
      <c r="T846" s="269"/>
      <c r="U846" s="14"/>
      <c r="V846" s="14"/>
      <c r="W846" s="14"/>
      <c r="X846" s="14"/>
      <c r="Y846" s="14"/>
      <c r="Z846" s="14"/>
      <c r="AA846" s="14"/>
      <c r="AB846" s="14"/>
      <c r="AC846" s="14"/>
      <c r="AD846" s="14"/>
      <c r="AE846" s="14"/>
      <c r="AT846" s="270" t="s">
        <v>259</v>
      </c>
      <c r="AU846" s="270" t="s">
        <v>88</v>
      </c>
      <c r="AV846" s="14" t="s">
        <v>175</v>
      </c>
      <c r="AW846" s="14" t="s">
        <v>36</v>
      </c>
      <c r="AX846" s="14" t="s">
        <v>14</v>
      </c>
      <c r="AY846" s="270" t="s">
        <v>241</v>
      </c>
    </row>
    <row r="847" s="2" customFormat="1" ht="21.75" customHeight="1">
      <c r="A847" s="39"/>
      <c r="B847" s="40"/>
      <c r="C847" s="229" t="s">
        <v>1158</v>
      </c>
      <c r="D847" s="229" t="s">
        <v>243</v>
      </c>
      <c r="E847" s="230" t="s">
        <v>1632</v>
      </c>
      <c r="F847" s="231" t="s">
        <v>1633</v>
      </c>
      <c r="G847" s="232" t="s">
        <v>303</v>
      </c>
      <c r="H847" s="233">
        <v>4</v>
      </c>
      <c r="I847" s="234"/>
      <c r="J847" s="235">
        <f>ROUND(I847*H847,2)</f>
        <v>0</v>
      </c>
      <c r="K847" s="231" t="s">
        <v>1</v>
      </c>
      <c r="L847" s="45"/>
      <c r="M847" s="236" t="s">
        <v>1</v>
      </c>
      <c r="N847" s="237" t="s">
        <v>45</v>
      </c>
      <c r="O847" s="92"/>
      <c r="P847" s="238">
        <f>O847*H847</f>
        <v>0</v>
      </c>
      <c r="Q847" s="238">
        <v>0.0050000000000000001</v>
      </c>
      <c r="R847" s="238">
        <f>Q847*H847</f>
        <v>0.02</v>
      </c>
      <c r="S847" s="238">
        <v>0</v>
      </c>
      <c r="T847" s="239">
        <f>S847*H847</f>
        <v>0</v>
      </c>
      <c r="U847" s="39"/>
      <c r="V847" s="39"/>
      <c r="W847" s="39"/>
      <c r="X847" s="39"/>
      <c r="Y847" s="39"/>
      <c r="Z847" s="39"/>
      <c r="AA847" s="39"/>
      <c r="AB847" s="39"/>
      <c r="AC847" s="39"/>
      <c r="AD847" s="39"/>
      <c r="AE847" s="39"/>
      <c r="AR847" s="240" t="s">
        <v>175</v>
      </c>
      <c r="AT847" s="240" t="s">
        <v>243</v>
      </c>
      <c r="AU847" s="240" t="s">
        <v>88</v>
      </c>
      <c r="AY847" s="18" t="s">
        <v>241</v>
      </c>
      <c r="BE847" s="241">
        <f>IF(N847="základní",J847,0)</f>
        <v>0</v>
      </c>
      <c r="BF847" s="241">
        <f>IF(N847="snížená",J847,0)</f>
        <v>0</v>
      </c>
      <c r="BG847" s="241">
        <f>IF(N847="zákl. přenesená",J847,0)</f>
        <v>0</v>
      </c>
      <c r="BH847" s="241">
        <f>IF(N847="sníž. přenesená",J847,0)</f>
        <v>0</v>
      </c>
      <c r="BI847" s="241">
        <f>IF(N847="nulová",J847,0)</f>
        <v>0</v>
      </c>
      <c r="BJ847" s="18" t="s">
        <v>14</v>
      </c>
      <c r="BK847" s="241">
        <f>ROUND(I847*H847,2)</f>
        <v>0</v>
      </c>
      <c r="BL847" s="18" t="s">
        <v>175</v>
      </c>
      <c r="BM847" s="240" t="s">
        <v>1634</v>
      </c>
    </row>
    <row r="848" s="2" customFormat="1">
      <c r="A848" s="39"/>
      <c r="B848" s="40"/>
      <c r="C848" s="41"/>
      <c r="D848" s="242" t="s">
        <v>249</v>
      </c>
      <c r="E848" s="41"/>
      <c r="F848" s="243" t="s">
        <v>1633</v>
      </c>
      <c r="G848" s="41"/>
      <c r="H848" s="41"/>
      <c r="I848" s="244"/>
      <c r="J848" s="41"/>
      <c r="K848" s="41"/>
      <c r="L848" s="45"/>
      <c r="M848" s="245"/>
      <c r="N848" s="246"/>
      <c r="O848" s="92"/>
      <c r="P848" s="92"/>
      <c r="Q848" s="92"/>
      <c r="R848" s="92"/>
      <c r="S848" s="92"/>
      <c r="T848" s="93"/>
      <c r="U848" s="39"/>
      <c r="V848" s="39"/>
      <c r="W848" s="39"/>
      <c r="X848" s="39"/>
      <c r="Y848" s="39"/>
      <c r="Z848" s="39"/>
      <c r="AA848" s="39"/>
      <c r="AB848" s="39"/>
      <c r="AC848" s="39"/>
      <c r="AD848" s="39"/>
      <c r="AE848" s="39"/>
      <c r="AT848" s="18" t="s">
        <v>249</v>
      </c>
      <c r="AU848" s="18" t="s">
        <v>88</v>
      </c>
    </row>
    <row r="849" s="2" customFormat="1">
      <c r="A849" s="39"/>
      <c r="B849" s="40"/>
      <c r="C849" s="41"/>
      <c r="D849" s="242" t="s">
        <v>742</v>
      </c>
      <c r="E849" s="41"/>
      <c r="F849" s="287" t="s">
        <v>1098</v>
      </c>
      <c r="G849" s="41"/>
      <c r="H849" s="41"/>
      <c r="I849" s="244"/>
      <c r="J849" s="41"/>
      <c r="K849" s="41"/>
      <c r="L849" s="45"/>
      <c r="M849" s="245"/>
      <c r="N849" s="246"/>
      <c r="O849" s="92"/>
      <c r="P849" s="92"/>
      <c r="Q849" s="92"/>
      <c r="R849" s="92"/>
      <c r="S849" s="92"/>
      <c r="T849" s="93"/>
      <c r="U849" s="39"/>
      <c r="V849" s="39"/>
      <c r="W849" s="39"/>
      <c r="X849" s="39"/>
      <c r="Y849" s="39"/>
      <c r="Z849" s="39"/>
      <c r="AA849" s="39"/>
      <c r="AB849" s="39"/>
      <c r="AC849" s="39"/>
      <c r="AD849" s="39"/>
      <c r="AE849" s="39"/>
      <c r="AT849" s="18" t="s">
        <v>742</v>
      </c>
      <c r="AU849" s="18" t="s">
        <v>88</v>
      </c>
    </row>
    <row r="850" s="2" customFormat="1" ht="33" customHeight="1">
      <c r="A850" s="39"/>
      <c r="B850" s="40"/>
      <c r="C850" s="229" t="s">
        <v>1165</v>
      </c>
      <c r="D850" s="229" t="s">
        <v>243</v>
      </c>
      <c r="E850" s="230" t="s">
        <v>1635</v>
      </c>
      <c r="F850" s="231" t="s">
        <v>1636</v>
      </c>
      <c r="G850" s="232" t="s">
        <v>296</v>
      </c>
      <c r="H850" s="233">
        <v>11</v>
      </c>
      <c r="I850" s="234"/>
      <c r="J850" s="235">
        <f>ROUND(I850*H850,2)</f>
        <v>0</v>
      </c>
      <c r="K850" s="231" t="s">
        <v>1</v>
      </c>
      <c r="L850" s="45"/>
      <c r="M850" s="236" t="s">
        <v>1</v>
      </c>
      <c r="N850" s="237" t="s">
        <v>45</v>
      </c>
      <c r="O850" s="92"/>
      <c r="P850" s="238">
        <f>O850*H850</f>
        <v>0</v>
      </c>
      <c r="Q850" s="238">
        <v>0.0050000000000000001</v>
      </c>
      <c r="R850" s="238">
        <f>Q850*H850</f>
        <v>0.055</v>
      </c>
      <c r="S850" s="238">
        <v>0</v>
      </c>
      <c r="T850" s="239">
        <f>S850*H850</f>
        <v>0</v>
      </c>
      <c r="U850" s="39"/>
      <c r="V850" s="39"/>
      <c r="W850" s="39"/>
      <c r="X850" s="39"/>
      <c r="Y850" s="39"/>
      <c r="Z850" s="39"/>
      <c r="AA850" s="39"/>
      <c r="AB850" s="39"/>
      <c r="AC850" s="39"/>
      <c r="AD850" s="39"/>
      <c r="AE850" s="39"/>
      <c r="AR850" s="240" t="s">
        <v>175</v>
      </c>
      <c r="AT850" s="240" t="s">
        <v>243</v>
      </c>
      <c r="AU850" s="240" t="s">
        <v>88</v>
      </c>
      <c r="AY850" s="18" t="s">
        <v>241</v>
      </c>
      <c r="BE850" s="241">
        <f>IF(N850="základní",J850,0)</f>
        <v>0</v>
      </c>
      <c r="BF850" s="241">
        <f>IF(N850="snížená",J850,0)</f>
        <v>0</v>
      </c>
      <c r="BG850" s="241">
        <f>IF(N850="zákl. přenesená",J850,0)</f>
        <v>0</v>
      </c>
      <c r="BH850" s="241">
        <f>IF(N850="sníž. přenesená",J850,0)</f>
        <v>0</v>
      </c>
      <c r="BI850" s="241">
        <f>IF(N850="nulová",J850,0)</f>
        <v>0</v>
      </c>
      <c r="BJ850" s="18" t="s">
        <v>14</v>
      </c>
      <c r="BK850" s="241">
        <f>ROUND(I850*H850,2)</f>
        <v>0</v>
      </c>
      <c r="BL850" s="18" t="s">
        <v>175</v>
      </c>
      <c r="BM850" s="240" t="s">
        <v>1637</v>
      </c>
    </row>
    <row r="851" s="2" customFormat="1">
      <c r="A851" s="39"/>
      <c r="B851" s="40"/>
      <c r="C851" s="41"/>
      <c r="D851" s="242" t="s">
        <v>249</v>
      </c>
      <c r="E851" s="41"/>
      <c r="F851" s="243" t="s">
        <v>1638</v>
      </c>
      <c r="G851" s="41"/>
      <c r="H851" s="41"/>
      <c r="I851" s="244"/>
      <c r="J851" s="41"/>
      <c r="K851" s="41"/>
      <c r="L851" s="45"/>
      <c r="M851" s="245"/>
      <c r="N851" s="246"/>
      <c r="O851" s="92"/>
      <c r="P851" s="92"/>
      <c r="Q851" s="92"/>
      <c r="R851" s="92"/>
      <c r="S851" s="92"/>
      <c r="T851" s="93"/>
      <c r="U851" s="39"/>
      <c r="V851" s="39"/>
      <c r="W851" s="39"/>
      <c r="X851" s="39"/>
      <c r="Y851" s="39"/>
      <c r="Z851" s="39"/>
      <c r="AA851" s="39"/>
      <c r="AB851" s="39"/>
      <c r="AC851" s="39"/>
      <c r="AD851" s="39"/>
      <c r="AE851" s="39"/>
      <c r="AT851" s="18" t="s">
        <v>249</v>
      </c>
      <c r="AU851" s="18" t="s">
        <v>88</v>
      </c>
    </row>
    <row r="852" s="13" customFormat="1">
      <c r="A852" s="13"/>
      <c r="B852" s="249"/>
      <c r="C852" s="250"/>
      <c r="D852" s="242" t="s">
        <v>259</v>
      </c>
      <c r="E852" s="251" t="s">
        <v>1</v>
      </c>
      <c r="F852" s="252" t="s">
        <v>313</v>
      </c>
      <c r="G852" s="250"/>
      <c r="H852" s="253">
        <v>11</v>
      </c>
      <c r="I852" s="254"/>
      <c r="J852" s="250"/>
      <c r="K852" s="250"/>
      <c r="L852" s="255"/>
      <c r="M852" s="256"/>
      <c r="N852" s="257"/>
      <c r="O852" s="257"/>
      <c r="P852" s="257"/>
      <c r="Q852" s="257"/>
      <c r="R852" s="257"/>
      <c r="S852" s="257"/>
      <c r="T852" s="258"/>
      <c r="U852" s="13"/>
      <c r="V852" s="13"/>
      <c r="W852" s="13"/>
      <c r="X852" s="13"/>
      <c r="Y852" s="13"/>
      <c r="Z852" s="13"/>
      <c r="AA852" s="13"/>
      <c r="AB852" s="13"/>
      <c r="AC852" s="13"/>
      <c r="AD852" s="13"/>
      <c r="AE852" s="13"/>
      <c r="AT852" s="259" t="s">
        <v>259</v>
      </c>
      <c r="AU852" s="259" t="s">
        <v>88</v>
      </c>
      <c r="AV852" s="13" t="s">
        <v>88</v>
      </c>
      <c r="AW852" s="13" t="s">
        <v>36</v>
      </c>
      <c r="AX852" s="13" t="s">
        <v>80</v>
      </c>
      <c r="AY852" s="259" t="s">
        <v>241</v>
      </c>
    </row>
    <row r="853" s="14" customFormat="1">
      <c r="A853" s="14"/>
      <c r="B853" s="260"/>
      <c r="C853" s="261"/>
      <c r="D853" s="242" t="s">
        <v>259</v>
      </c>
      <c r="E853" s="262" t="s">
        <v>1</v>
      </c>
      <c r="F853" s="263" t="s">
        <v>261</v>
      </c>
      <c r="G853" s="261"/>
      <c r="H853" s="264">
        <v>11</v>
      </c>
      <c r="I853" s="265"/>
      <c r="J853" s="261"/>
      <c r="K853" s="261"/>
      <c r="L853" s="266"/>
      <c r="M853" s="267"/>
      <c r="N853" s="268"/>
      <c r="O853" s="268"/>
      <c r="P853" s="268"/>
      <c r="Q853" s="268"/>
      <c r="R853" s="268"/>
      <c r="S853" s="268"/>
      <c r="T853" s="269"/>
      <c r="U853" s="14"/>
      <c r="V853" s="14"/>
      <c r="W853" s="14"/>
      <c r="X853" s="14"/>
      <c r="Y853" s="14"/>
      <c r="Z853" s="14"/>
      <c r="AA853" s="14"/>
      <c r="AB853" s="14"/>
      <c r="AC853" s="14"/>
      <c r="AD853" s="14"/>
      <c r="AE853" s="14"/>
      <c r="AT853" s="270" t="s">
        <v>259</v>
      </c>
      <c r="AU853" s="270" t="s">
        <v>88</v>
      </c>
      <c r="AV853" s="14" t="s">
        <v>175</v>
      </c>
      <c r="AW853" s="14" t="s">
        <v>36</v>
      </c>
      <c r="AX853" s="14" t="s">
        <v>14</v>
      </c>
      <c r="AY853" s="270" t="s">
        <v>241</v>
      </c>
    </row>
    <row r="854" s="2" customFormat="1" ht="16.5" customHeight="1">
      <c r="A854" s="39"/>
      <c r="B854" s="40"/>
      <c r="C854" s="229" t="s">
        <v>1171</v>
      </c>
      <c r="D854" s="229" t="s">
        <v>243</v>
      </c>
      <c r="E854" s="230" t="s">
        <v>1100</v>
      </c>
      <c r="F854" s="231" t="s">
        <v>1101</v>
      </c>
      <c r="G854" s="232" t="s">
        <v>303</v>
      </c>
      <c r="H854" s="233">
        <v>50</v>
      </c>
      <c r="I854" s="234"/>
      <c r="J854" s="235">
        <f>ROUND(I854*H854,2)</f>
        <v>0</v>
      </c>
      <c r="K854" s="231" t="s">
        <v>247</v>
      </c>
      <c r="L854" s="45"/>
      <c r="M854" s="236" t="s">
        <v>1</v>
      </c>
      <c r="N854" s="237" t="s">
        <v>45</v>
      </c>
      <c r="O854" s="92"/>
      <c r="P854" s="238">
        <f>O854*H854</f>
        <v>0</v>
      </c>
      <c r="Q854" s="238">
        <v>0.12303</v>
      </c>
      <c r="R854" s="238">
        <f>Q854*H854</f>
        <v>6.1515000000000004</v>
      </c>
      <c r="S854" s="238">
        <v>0</v>
      </c>
      <c r="T854" s="239">
        <f>S854*H854</f>
        <v>0</v>
      </c>
      <c r="U854" s="39"/>
      <c r="V854" s="39"/>
      <c r="W854" s="39"/>
      <c r="X854" s="39"/>
      <c r="Y854" s="39"/>
      <c r="Z854" s="39"/>
      <c r="AA854" s="39"/>
      <c r="AB854" s="39"/>
      <c r="AC854" s="39"/>
      <c r="AD854" s="39"/>
      <c r="AE854" s="39"/>
      <c r="AR854" s="240" t="s">
        <v>175</v>
      </c>
      <c r="AT854" s="240" t="s">
        <v>243</v>
      </c>
      <c r="AU854" s="240" t="s">
        <v>88</v>
      </c>
      <c r="AY854" s="18" t="s">
        <v>241</v>
      </c>
      <c r="BE854" s="241">
        <f>IF(N854="základní",J854,0)</f>
        <v>0</v>
      </c>
      <c r="BF854" s="241">
        <f>IF(N854="snížená",J854,0)</f>
        <v>0</v>
      </c>
      <c r="BG854" s="241">
        <f>IF(N854="zákl. přenesená",J854,0)</f>
        <v>0</v>
      </c>
      <c r="BH854" s="241">
        <f>IF(N854="sníž. přenesená",J854,0)</f>
        <v>0</v>
      </c>
      <c r="BI854" s="241">
        <f>IF(N854="nulová",J854,0)</f>
        <v>0</v>
      </c>
      <c r="BJ854" s="18" t="s">
        <v>14</v>
      </c>
      <c r="BK854" s="241">
        <f>ROUND(I854*H854,2)</f>
        <v>0</v>
      </c>
      <c r="BL854" s="18" t="s">
        <v>175</v>
      </c>
      <c r="BM854" s="240" t="s">
        <v>1639</v>
      </c>
    </row>
    <row r="855" s="2" customFormat="1">
      <c r="A855" s="39"/>
      <c r="B855" s="40"/>
      <c r="C855" s="41"/>
      <c r="D855" s="242" t="s">
        <v>249</v>
      </c>
      <c r="E855" s="41"/>
      <c r="F855" s="243" t="s">
        <v>1101</v>
      </c>
      <c r="G855" s="41"/>
      <c r="H855" s="41"/>
      <c r="I855" s="244"/>
      <c r="J855" s="41"/>
      <c r="K855" s="41"/>
      <c r="L855" s="45"/>
      <c r="M855" s="245"/>
      <c r="N855" s="246"/>
      <c r="O855" s="92"/>
      <c r="P855" s="92"/>
      <c r="Q855" s="92"/>
      <c r="R855" s="92"/>
      <c r="S855" s="92"/>
      <c r="T855" s="93"/>
      <c r="U855" s="39"/>
      <c r="V855" s="39"/>
      <c r="W855" s="39"/>
      <c r="X855" s="39"/>
      <c r="Y855" s="39"/>
      <c r="Z855" s="39"/>
      <c r="AA855" s="39"/>
      <c r="AB855" s="39"/>
      <c r="AC855" s="39"/>
      <c r="AD855" s="39"/>
      <c r="AE855" s="39"/>
      <c r="AT855" s="18" t="s">
        <v>249</v>
      </c>
      <c r="AU855" s="18" t="s">
        <v>88</v>
      </c>
    </row>
    <row r="856" s="2" customFormat="1">
      <c r="A856" s="39"/>
      <c r="B856" s="40"/>
      <c r="C856" s="41"/>
      <c r="D856" s="247" t="s">
        <v>251</v>
      </c>
      <c r="E856" s="41"/>
      <c r="F856" s="248" t="s">
        <v>1103</v>
      </c>
      <c r="G856" s="41"/>
      <c r="H856" s="41"/>
      <c r="I856" s="244"/>
      <c r="J856" s="41"/>
      <c r="K856" s="41"/>
      <c r="L856" s="45"/>
      <c r="M856" s="245"/>
      <c r="N856" s="246"/>
      <c r="O856" s="92"/>
      <c r="P856" s="92"/>
      <c r="Q856" s="92"/>
      <c r="R856" s="92"/>
      <c r="S856" s="92"/>
      <c r="T856" s="93"/>
      <c r="U856" s="39"/>
      <c r="V856" s="39"/>
      <c r="W856" s="39"/>
      <c r="X856" s="39"/>
      <c r="Y856" s="39"/>
      <c r="Z856" s="39"/>
      <c r="AA856" s="39"/>
      <c r="AB856" s="39"/>
      <c r="AC856" s="39"/>
      <c r="AD856" s="39"/>
      <c r="AE856" s="39"/>
      <c r="AT856" s="18" t="s">
        <v>251</v>
      </c>
      <c r="AU856" s="18" t="s">
        <v>88</v>
      </c>
    </row>
    <row r="857" s="2" customFormat="1" ht="24.15" customHeight="1">
      <c r="A857" s="39"/>
      <c r="B857" s="40"/>
      <c r="C857" s="288" t="s">
        <v>1175</v>
      </c>
      <c r="D857" s="288" t="s">
        <v>758</v>
      </c>
      <c r="E857" s="289" t="s">
        <v>1105</v>
      </c>
      <c r="F857" s="290" t="s">
        <v>1106</v>
      </c>
      <c r="G857" s="291" t="s">
        <v>303</v>
      </c>
      <c r="H857" s="292">
        <v>50</v>
      </c>
      <c r="I857" s="293"/>
      <c r="J857" s="294">
        <f>ROUND(I857*H857,2)</f>
        <v>0</v>
      </c>
      <c r="K857" s="290" t="s">
        <v>247</v>
      </c>
      <c r="L857" s="295"/>
      <c r="M857" s="296" t="s">
        <v>1</v>
      </c>
      <c r="N857" s="297" t="s">
        <v>45</v>
      </c>
      <c r="O857" s="92"/>
      <c r="P857" s="238">
        <f>O857*H857</f>
        <v>0</v>
      </c>
      <c r="Q857" s="238">
        <v>0.013299999999999999</v>
      </c>
      <c r="R857" s="238">
        <f>Q857*H857</f>
        <v>0.66499999999999992</v>
      </c>
      <c r="S857" s="238">
        <v>0</v>
      </c>
      <c r="T857" s="239">
        <f>S857*H857</f>
        <v>0</v>
      </c>
      <c r="U857" s="39"/>
      <c r="V857" s="39"/>
      <c r="W857" s="39"/>
      <c r="X857" s="39"/>
      <c r="Y857" s="39"/>
      <c r="Z857" s="39"/>
      <c r="AA857" s="39"/>
      <c r="AB857" s="39"/>
      <c r="AC857" s="39"/>
      <c r="AD857" s="39"/>
      <c r="AE857" s="39"/>
      <c r="AR857" s="240" t="s">
        <v>300</v>
      </c>
      <c r="AT857" s="240" t="s">
        <v>758</v>
      </c>
      <c r="AU857" s="240" t="s">
        <v>88</v>
      </c>
      <c r="AY857" s="18" t="s">
        <v>241</v>
      </c>
      <c r="BE857" s="241">
        <f>IF(N857="základní",J857,0)</f>
        <v>0</v>
      </c>
      <c r="BF857" s="241">
        <f>IF(N857="snížená",J857,0)</f>
        <v>0</v>
      </c>
      <c r="BG857" s="241">
        <f>IF(N857="zákl. přenesená",J857,0)</f>
        <v>0</v>
      </c>
      <c r="BH857" s="241">
        <f>IF(N857="sníž. přenesená",J857,0)</f>
        <v>0</v>
      </c>
      <c r="BI857" s="241">
        <f>IF(N857="nulová",J857,0)</f>
        <v>0</v>
      </c>
      <c r="BJ857" s="18" t="s">
        <v>14</v>
      </c>
      <c r="BK857" s="241">
        <f>ROUND(I857*H857,2)</f>
        <v>0</v>
      </c>
      <c r="BL857" s="18" t="s">
        <v>175</v>
      </c>
      <c r="BM857" s="240" t="s">
        <v>1640</v>
      </c>
    </row>
    <row r="858" s="2" customFormat="1">
      <c r="A858" s="39"/>
      <c r="B858" s="40"/>
      <c r="C858" s="41"/>
      <c r="D858" s="242" t="s">
        <v>249</v>
      </c>
      <c r="E858" s="41"/>
      <c r="F858" s="243" t="s">
        <v>1106</v>
      </c>
      <c r="G858" s="41"/>
      <c r="H858" s="41"/>
      <c r="I858" s="244"/>
      <c r="J858" s="41"/>
      <c r="K858" s="41"/>
      <c r="L858" s="45"/>
      <c r="M858" s="245"/>
      <c r="N858" s="246"/>
      <c r="O858" s="92"/>
      <c r="P858" s="92"/>
      <c r="Q858" s="92"/>
      <c r="R858" s="92"/>
      <c r="S858" s="92"/>
      <c r="T858" s="93"/>
      <c r="U858" s="39"/>
      <c r="V858" s="39"/>
      <c r="W858" s="39"/>
      <c r="X858" s="39"/>
      <c r="Y858" s="39"/>
      <c r="Z858" s="39"/>
      <c r="AA858" s="39"/>
      <c r="AB858" s="39"/>
      <c r="AC858" s="39"/>
      <c r="AD858" s="39"/>
      <c r="AE858" s="39"/>
      <c r="AT858" s="18" t="s">
        <v>249</v>
      </c>
      <c r="AU858" s="18" t="s">
        <v>88</v>
      </c>
    </row>
    <row r="859" s="2" customFormat="1" ht="24.15" customHeight="1">
      <c r="A859" s="39"/>
      <c r="B859" s="40"/>
      <c r="C859" s="288" t="s">
        <v>1182</v>
      </c>
      <c r="D859" s="288" t="s">
        <v>758</v>
      </c>
      <c r="E859" s="289" t="s">
        <v>1109</v>
      </c>
      <c r="F859" s="290" t="s">
        <v>1110</v>
      </c>
      <c r="G859" s="291" t="s">
        <v>303</v>
      </c>
      <c r="H859" s="292">
        <v>50</v>
      </c>
      <c r="I859" s="293"/>
      <c r="J859" s="294">
        <f>ROUND(I859*H859,2)</f>
        <v>0</v>
      </c>
      <c r="K859" s="290" t="s">
        <v>1</v>
      </c>
      <c r="L859" s="295"/>
      <c r="M859" s="296" t="s">
        <v>1</v>
      </c>
      <c r="N859" s="297" t="s">
        <v>45</v>
      </c>
      <c r="O859" s="92"/>
      <c r="P859" s="238">
        <f>O859*H859</f>
        <v>0</v>
      </c>
      <c r="Q859" s="238">
        <v>0.00089999999999999998</v>
      </c>
      <c r="R859" s="238">
        <f>Q859*H859</f>
        <v>0.044999999999999998</v>
      </c>
      <c r="S859" s="238">
        <v>0</v>
      </c>
      <c r="T859" s="239">
        <f>S859*H859</f>
        <v>0</v>
      </c>
      <c r="U859" s="39"/>
      <c r="V859" s="39"/>
      <c r="W859" s="39"/>
      <c r="X859" s="39"/>
      <c r="Y859" s="39"/>
      <c r="Z859" s="39"/>
      <c r="AA859" s="39"/>
      <c r="AB859" s="39"/>
      <c r="AC859" s="39"/>
      <c r="AD859" s="39"/>
      <c r="AE859" s="39"/>
      <c r="AR859" s="240" t="s">
        <v>300</v>
      </c>
      <c r="AT859" s="240" t="s">
        <v>758</v>
      </c>
      <c r="AU859" s="240" t="s">
        <v>88</v>
      </c>
      <c r="AY859" s="18" t="s">
        <v>241</v>
      </c>
      <c r="BE859" s="241">
        <f>IF(N859="základní",J859,0)</f>
        <v>0</v>
      </c>
      <c r="BF859" s="241">
        <f>IF(N859="snížená",J859,0)</f>
        <v>0</v>
      </c>
      <c r="BG859" s="241">
        <f>IF(N859="zákl. přenesená",J859,0)</f>
        <v>0</v>
      </c>
      <c r="BH859" s="241">
        <f>IF(N859="sníž. přenesená",J859,0)</f>
        <v>0</v>
      </c>
      <c r="BI859" s="241">
        <f>IF(N859="nulová",J859,0)</f>
        <v>0</v>
      </c>
      <c r="BJ859" s="18" t="s">
        <v>14</v>
      </c>
      <c r="BK859" s="241">
        <f>ROUND(I859*H859,2)</f>
        <v>0</v>
      </c>
      <c r="BL859" s="18" t="s">
        <v>175</v>
      </c>
      <c r="BM859" s="240" t="s">
        <v>1641</v>
      </c>
    </row>
    <row r="860" s="2" customFormat="1">
      <c r="A860" s="39"/>
      <c r="B860" s="40"/>
      <c r="C860" s="41"/>
      <c r="D860" s="242" t="s">
        <v>249</v>
      </c>
      <c r="E860" s="41"/>
      <c r="F860" s="243" t="s">
        <v>1110</v>
      </c>
      <c r="G860" s="41"/>
      <c r="H860" s="41"/>
      <c r="I860" s="244"/>
      <c r="J860" s="41"/>
      <c r="K860" s="41"/>
      <c r="L860" s="45"/>
      <c r="M860" s="245"/>
      <c r="N860" s="246"/>
      <c r="O860" s="92"/>
      <c r="P860" s="92"/>
      <c r="Q860" s="92"/>
      <c r="R860" s="92"/>
      <c r="S860" s="92"/>
      <c r="T860" s="93"/>
      <c r="U860" s="39"/>
      <c r="V860" s="39"/>
      <c r="W860" s="39"/>
      <c r="X860" s="39"/>
      <c r="Y860" s="39"/>
      <c r="Z860" s="39"/>
      <c r="AA860" s="39"/>
      <c r="AB860" s="39"/>
      <c r="AC860" s="39"/>
      <c r="AD860" s="39"/>
      <c r="AE860" s="39"/>
      <c r="AT860" s="18" t="s">
        <v>249</v>
      </c>
      <c r="AU860" s="18" t="s">
        <v>88</v>
      </c>
    </row>
    <row r="861" s="2" customFormat="1" ht="16.5" customHeight="1">
      <c r="A861" s="39"/>
      <c r="B861" s="40"/>
      <c r="C861" s="229" t="s">
        <v>1642</v>
      </c>
      <c r="D861" s="229" t="s">
        <v>243</v>
      </c>
      <c r="E861" s="230" t="s">
        <v>1113</v>
      </c>
      <c r="F861" s="231" t="s">
        <v>1114</v>
      </c>
      <c r="G861" s="232" t="s">
        <v>303</v>
      </c>
      <c r="H861" s="233">
        <v>13</v>
      </c>
      <c r="I861" s="234"/>
      <c r="J861" s="235">
        <f>ROUND(I861*H861,2)</f>
        <v>0</v>
      </c>
      <c r="K861" s="231" t="s">
        <v>247</v>
      </c>
      <c r="L861" s="45"/>
      <c r="M861" s="236" t="s">
        <v>1</v>
      </c>
      <c r="N861" s="237" t="s">
        <v>45</v>
      </c>
      <c r="O861" s="92"/>
      <c r="P861" s="238">
        <f>O861*H861</f>
        <v>0</v>
      </c>
      <c r="Q861" s="238">
        <v>0.32906000000000002</v>
      </c>
      <c r="R861" s="238">
        <f>Q861*H861</f>
        <v>4.2777799999999999</v>
      </c>
      <c r="S861" s="238">
        <v>0</v>
      </c>
      <c r="T861" s="239">
        <f>S861*H861</f>
        <v>0</v>
      </c>
      <c r="U861" s="39"/>
      <c r="V861" s="39"/>
      <c r="W861" s="39"/>
      <c r="X861" s="39"/>
      <c r="Y861" s="39"/>
      <c r="Z861" s="39"/>
      <c r="AA861" s="39"/>
      <c r="AB861" s="39"/>
      <c r="AC861" s="39"/>
      <c r="AD861" s="39"/>
      <c r="AE861" s="39"/>
      <c r="AR861" s="240" t="s">
        <v>175</v>
      </c>
      <c r="AT861" s="240" t="s">
        <v>243</v>
      </c>
      <c r="AU861" s="240" t="s">
        <v>88</v>
      </c>
      <c r="AY861" s="18" t="s">
        <v>241</v>
      </c>
      <c r="BE861" s="241">
        <f>IF(N861="základní",J861,0)</f>
        <v>0</v>
      </c>
      <c r="BF861" s="241">
        <f>IF(N861="snížená",J861,0)</f>
        <v>0</v>
      </c>
      <c r="BG861" s="241">
        <f>IF(N861="zákl. přenesená",J861,0)</f>
        <v>0</v>
      </c>
      <c r="BH861" s="241">
        <f>IF(N861="sníž. přenesená",J861,0)</f>
        <v>0</v>
      </c>
      <c r="BI861" s="241">
        <f>IF(N861="nulová",J861,0)</f>
        <v>0</v>
      </c>
      <c r="BJ861" s="18" t="s">
        <v>14</v>
      </c>
      <c r="BK861" s="241">
        <f>ROUND(I861*H861,2)</f>
        <v>0</v>
      </c>
      <c r="BL861" s="18" t="s">
        <v>175</v>
      </c>
      <c r="BM861" s="240" t="s">
        <v>1643</v>
      </c>
    </row>
    <row r="862" s="2" customFormat="1">
      <c r="A862" s="39"/>
      <c r="B862" s="40"/>
      <c r="C862" s="41"/>
      <c r="D862" s="242" t="s">
        <v>249</v>
      </c>
      <c r="E862" s="41"/>
      <c r="F862" s="243" t="s">
        <v>1114</v>
      </c>
      <c r="G862" s="41"/>
      <c r="H862" s="41"/>
      <c r="I862" s="244"/>
      <c r="J862" s="41"/>
      <c r="K862" s="41"/>
      <c r="L862" s="45"/>
      <c r="M862" s="245"/>
      <c r="N862" s="246"/>
      <c r="O862" s="92"/>
      <c r="P862" s="92"/>
      <c r="Q862" s="92"/>
      <c r="R862" s="92"/>
      <c r="S862" s="92"/>
      <c r="T862" s="93"/>
      <c r="U862" s="39"/>
      <c r="V862" s="39"/>
      <c r="W862" s="39"/>
      <c r="X862" s="39"/>
      <c r="Y862" s="39"/>
      <c r="Z862" s="39"/>
      <c r="AA862" s="39"/>
      <c r="AB862" s="39"/>
      <c r="AC862" s="39"/>
      <c r="AD862" s="39"/>
      <c r="AE862" s="39"/>
      <c r="AT862" s="18" t="s">
        <v>249</v>
      </c>
      <c r="AU862" s="18" t="s">
        <v>88</v>
      </c>
    </row>
    <row r="863" s="2" customFormat="1">
      <c r="A863" s="39"/>
      <c r="B863" s="40"/>
      <c r="C863" s="41"/>
      <c r="D863" s="247" t="s">
        <v>251</v>
      </c>
      <c r="E863" s="41"/>
      <c r="F863" s="248" t="s">
        <v>1116</v>
      </c>
      <c r="G863" s="41"/>
      <c r="H863" s="41"/>
      <c r="I863" s="244"/>
      <c r="J863" s="41"/>
      <c r="K863" s="41"/>
      <c r="L863" s="45"/>
      <c r="M863" s="245"/>
      <c r="N863" s="246"/>
      <c r="O863" s="92"/>
      <c r="P863" s="92"/>
      <c r="Q863" s="92"/>
      <c r="R863" s="92"/>
      <c r="S863" s="92"/>
      <c r="T863" s="93"/>
      <c r="U863" s="39"/>
      <c r="V863" s="39"/>
      <c r="W863" s="39"/>
      <c r="X863" s="39"/>
      <c r="Y863" s="39"/>
      <c r="Z863" s="39"/>
      <c r="AA863" s="39"/>
      <c r="AB863" s="39"/>
      <c r="AC863" s="39"/>
      <c r="AD863" s="39"/>
      <c r="AE863" s="39"/>
      <c r="AT863" s="18" t="s">
        <v>251</v>
      </c>
      <c r="AU863" s="18" t="s">
        <v>88</v>
      </c>
    </row>
    <row r="864" s="2" customFormat="1" ht="16.5" customHeight="1">
      <c r="A864" s="39"/>
      <c r="B864" s="40"/>
      <c r="C864" s="288" t="s">
        <v>1644</v>
      </c>
      <c r="D864" s="288" t="s">
        <v>758</v>
      </c>
      <c r="E864" s="289" t="s">
        <v>1064</v>
      </c>
      <c r="F864" s="290" t="s">
        <v>1065</v>
      </c>
      <c r="G864" s="291" t="s">
        <v>303</v>
      </c>
      <c r="H864" s="292">
        <v>13</v>
      </c>
      <c r="I864" s="293"/>
      <c r="J864" s="294">
        <f>ROUND(I864*H864,2)</f>
        <v>0</v>
      </c>
      <c r="K864" s="290" t="s">
        <v>247</v>
      </c>
      <c r="L864" s="295"/>
      <c r="M864" s="296" t="s">
        <v>1</v>
      </c>
      <c r="N864" s="297" t="s">
        <v>45</v>
      </c>
      <c r="O864" s="92"/>
      <c r="P864" s="238">
        <f>O864*H864</f>
        <v>0</v>
      </c>
      <c r="Q864" s="238">
        <v>0.029499999999999998</v>
      </c>
      <c r="R864" s="238">
        <f>Q864*H864</f>
        <v>0.38349999999999995</v>
      </c>
      <c r="S864" s="238">
        <v>0</v>
      </c>
      <c r="T864" s="239">
        <f>S864*H864</f>
        <v>0</v>
      </c>
      <c r="U864" s="39"/>
      <c r="V864" s="39"/>
      <c r="W864" s="39"/>
      <c r="X864" s="39"/>
      <c r="Y864" s="39"/>
      <c r="Z864" s="39"/>
      <c r="AA864" s="39"/>
      <c r="AB864" s="39"/>
      <c r="AC864" s="39"/>
      <c r="AD864" s="39"/>
      <c r="AE864" s="39"/>
      <c r="AR864" s="240" t="s">
        <v>300</v>
      </c>
      <c r="AT864" s="240" t="s">
        <v>758</v>
      </c>
      <c r="AU864" s="240" t="s">
        <v>88</v>
      </c>
      <c r="AY864" s="18" t="s">
        <v>241</v>
      </c>
      <c r="BE864" s="241">
        <f>IF(N864="základní",J864,0)</f>
        <v>0</v>
      </c>
      <c r="BF864" s="241">
        <f>IF(N864="snížená",J864,0)</f>
        <v>0</v>
      </c>
      <c r="BG864" s="241">
        <f>IF(N864="zákl. přenesená",J864,0)</f>
        <v>0</v>
      </c>
      <c r="BH864" s="241">
        <f>IF(N864="sníž. přenesená",J864,0)</f>
        <v>0</v>
      </c>
      <c r="BI864" s="241">
        <f>IF(N864="nulová",J864,0)</f>
        <v>0</v>
      </c>
      <c r="BJ864" s="18" t="s">
        <v>14</v>
      </c>
      <c r="BK864" s="241">
        <f>ROUND(I864*H864,2)</f>
        <v>0</v>
      </c>
      <c r="BL864" s="18" t="s">
        <v>175</v>
      </c>
      <c r="BM864" s="240" t="s">
        <v>1645</v>
      </c>
    </row>
    <row r="865" s="2" customFormat="1">
      <c r="A865" s="39"/>
      <c r="B865" s="40"/>
      <c r="C865" s="41"/>
      <c r="D865" s="242" t="s">
        <v>249</v>
      </c>
      <c r="E865" s="41"/>
      <c r="F865" s="243" t="s">
        <v>1065</v>
      </c>
      <c r="G865" s="41"/>
      <c r="H865" s="41"/>
      <c r="I865" s="244"/>
      <c r="J865" s="41"/>
      <c r="K865" s="41"/>
      <c r="L865" s="45"/>
      <c r="M865" s="245"/>
      <c r="N865" s="246"/>
      <c r="O865" s="92"/>
      <c r="P865" s="92"/>
      <c r="Q865" s="92"/>
      <c r="R865" s="92"/>
      <c r="S865" s="92"/>
      <c r="T865" s="93"/>
      <c r="U865" s="39"/>
      <c r="V865" s="39"/>
      <c r="W865" s="39"/>
      <c r="X865" s="39"/>
      <c r="Y865" s="39"/>
      <c r="Z865" s="39"/>
      <c r="AA865" s="39"/>
      <c r="AB865" s="39"/>
      <c r="AC865" s="39"/>
      <c r="AD865" s="39"/>
      <c r="AE865" s="39"/>
      <c r="AT865" s="18" t="s">
        <v>249</v>
      </c>
      <c r="AU865" s="18" t="s">
        <v>88</v>
      </c>
    </row>
    <row r="866" s="2" customFormat="1" ht="24.15" customHeight="1">
      <c r="A866" s="39"/>
      <c r="B866" s="40"/>
      <c r="C866" s="288" t="s">
        <v>1646</v>
      </c>
      <c r="D866" s="288" t="s">
        <v>758</v>
      </c>
      <c r="E866" s="289" t="s">
        <v>1068</v>
      </c>
      <c r="F866" s="290" t="s">
        <v>1069</v>
      </c>
      <c r="G866" s="291" t="s">
        <v>303</v>
      </c>
      <c r="H866" s="292">
        <v>13</v>
      </c>
      <c r="I866" s="293"/>
      <c r="J866" s="294">
        <f>ROUND(I866*H866,2)</f>
        <v>0</v>
      </c>
      <c r="K866" s="290" t="s">
        <v>1</v>
      </c>
      <c r="L866" s="295"/>
      <c r="M866" s="296" t="s">
        <v>1</v>
      </c>
      <c r="N866" s="297" t="s">
        <v>45</v>
      </c>
      <c r="O866" s="92"/>
      <c r="P866" s="238">
        <f>O866*H866</f>
        <v>0</v>
      </c>
      <c r="Q866" s="238">
        <v>0.0019</v>
      </c>
      <c r="R866" s="238">
        <f>Q866*H866</f>
        <v>0.0247</v>
      </c>
      <c r="S866" s="238">
        <v>0</v>
      </c>
      <c r="T866" s="239">
        <f>S866*H866</f>
        <v>0</v>
      </c>
      <c r="U866" s="39"/>
      <c r="V866" s="39"/>
      <c r="W866" s="39"/>
      <c r="X866" s="39"/>
      <c r="Y866" s="39"/>
      <c r="Z866" s="39"/>
      <c r="AA866" s="39"/>
      <c r="AB866" s="39"/>
      <c r="AC866" s="39"/>
      <c r="AD866" s="39"/>
      <c r="AE866" s="39"/>
      <c r="AR866" s="240" t="s">
        <v>300</v>
      </c>
      <c r="AT866" s="240" t="s">
        <v>758</v>
      </c>
      <c r="AU866" s="240" t="s">
        <v>88</v>
      </c>
      <c r="AY866" s="18" t="s">
        <v>241</v>
      </c>
      <c r="BE866" s="241">
        <f>IF(N866="základní",J866,0)</f>
        <v>0</v>
      </c>
      <c r="BF866" s="241">
        <f>IF(N866="snížená",J866,0)</f>
        <v>0</v>
      </c>
      <c r="BG866" s="241">
        <f>IF(N866="zákl. přenesená",J866,0)</f>
        <v>0</v>
      </c>
      <c r="BH866" s="241">
        <f>IF(N866="sníž. přenesená",J866,0)</f>
        <v>0</v>
      </c>
      <c r="BI866" s="241">
        <f>IF(N866="nulová",J866,0)</f>
        <v>0</v>
      </c>
      <c r="BJ866" s="18" t="s">
        <v>14</v>
      </c>
      <c r="BK866" s="241">
        <f>ROUND(I866*H866,2)</f>
        <v>0</v>
      </c>
      <c r="BL866" s="18" t="s">
        <v>175</v>
      </c>
      <c r="BM866" s="240" t="s">
        <v>1647</v>
      </c>
    </row>
    <row r="867" s="2" customFormat="1">
      <c r="A867" s="39"/>
      <c r="B867" s="40"/>
      <c r="C867" s="41"/>
      <c r="D867" s="242" t="s">
        <v>249</v>
      </c>
      <c r="E867" s="41"/>
      <c r="F867" s="243" t="s">
        <v>1069</v>
      </c>
      <c r="G867" s="41"/>
      <c r="H867" s="41"/>
      <c r="I867" s="244"/>
      <c r="J867" s="41"/>
      <c r="K867" s="41"/>
      <c r="L867" s="45"/>
      <c r="M867" s="245"/>
      <c r="N867" s="246"/>
      <c r="O867" s="92"/>
      <c r="P867" s="92"/>
      <c r="Q867" s="92"/>
      <c r="R867" s="92"/>
      <c r="S867" s="92"/>
      <c r="T867" s="93"/>
      <c r="U867" s="39"/>
      <c r="V867" s="39"/>
      <c r="W867" s="39"/>
      <c r="X867" s="39"/>
      <c r="Y867" s="39"/>
      <c r="Z867" s="39"/>
      <c r="AA867" s="39"/>
      <c r="AB867" s="39"/>
      <c r="AC867" s="39"/>
      <c r="AD867" s="39"/>
      <c r="AE867" s="39"/>
      <c r="AT867" s="18" t="s">
        <v>249</v>
      </c>
      <c r="AU867" s="18" t="s">
        <v>88</v>
      </c>
    </row>
    <row r="868" s="2" customFormat="1" ht="24.15" customHeight="1">
      <c r="A868" s="39"/>
      <c r="B868" s="40"/>
      <c r="C868" s="229" t="s">
        <v>1648</v>
      </c>
      <c r="D868" s="229" t="s">
        <v>243</v>
      </c>
      <c r="E868" s="230" t="s">
        <v>1122</v>
      </c>
      <c r="F868" s="231" t="s">
        <v>1123</v>
      </c>
      <c r="G868" s="232" t="s">
        <v>303</v>
      </c>
      <c r="H868" s="233">
        <v>35</v>
      </c>
      <c r="I868" s="234"/>
      <c r="J868" s="235">
        <f>ROUND(I868*H868,2)</f>
        <v>0</v>
      </c>
      <c r="K868" s="231" t="s">
        <v>247</v>
      </c>
      <c r="L868" s="45"/>
      <c r="M868" s="236" t="s">
        <v>1</v>
      </c>
      <c r="N868" s="237" t="s">
        <v>45</v>
      </c>
      <c r="O868" s="92"/>
      <c r="P868" s="238">
        <f>O868*H868</f>
        <v>0</v>
      </c>
      <c r="Q868" s="238">
        <v>0.00016000000000000001</v>
      </c>
      <c r="R868" s="238">
        <f>Q868*H868</f>
        <v>0.0056000000000000008</v>
      </c>
      <c r="S868" s="238">
        <v>0</v>
      </c>
      <c r="T868" s="239">
        <f>S868*H868</f>
        <v>0</v>
      </c>
      <c r="U868" s="39"/>
      <c r="V868" s="39"/>
      <c r="W868" s="39"/>
      <c r="X868" s="39"/>
      <c r="Y868" s="39"/>
      <c r="Z868" s="39"/>
      <c r="AA868" s="39"/>
      <c r="AB868" s="39"/>
      <c r="AC868" s="39"/>
      <c r="AD868" s="39"/>
      <c r="AE868" s="39"/>
      <c r="AR868" s="240" t="s">
        <v>175</v>
      </c>
      <c r="AT868" s="240" t="s">
        <v>243</v>
      </c>
      <c r="AU868" s="240" t="s">
        <v>88</v>
      </c>
      <c r="AY868" s="18" t="s">
        <v>241</v>
      </c>
      <c r="BE868" s="241">
        <f>IF(N868="základní",J868,0)</f>
        <v>0</v>
      </c>
      <c r="BF868" s="241">
        <f>IF(N868="snížená",J868,0)</f>
        <v>0</v>
      </c>
      <c r="BG868" s="241">
        <f>IF(N868="zákl. přenesená",J868,0)</f>
        <v>0</v>
      </c>
      <c r="BH868" s="241">
        <f>IF(N868="sníž. přenesená",J868,0)</f>
        <v>0</v>
      </c>
      <c r="BI868" s="241">
        <f>IF(N868="nulová",J868,0)</f>
        <v>0</v>
      </c>
      <c r="BJ868" s="18" t="s">
        <v>14</v>
      </c>
      <c r="BK868" s="241">
        <f>ROUND(I868*H868,2)</f>
        <v>0</v>
      </c>
      <c r="BL868" s="18" t="s">
        <v>175</v>
      </c>
      <c r="BM868" s="240" t="s">
        <v>1649</v>
      </c>
    </row>
    <row r="869" s="2" customFormat="1">
      <c r="A869" s="39"/>
      <c r="B869" s="40"/>
      <c r="C869" s="41"/>
      <c r="D869" s="242" t="s">
        <v>249</v>
      </c>
      <c r="E869" s="41"/>
      <c r="F869" s="243" t="s">
        <v>1125</v>
      </c>
      <c r="G869" s="41"/>
      <c r="H869" s="41"/>
      <c r="I869" s="244"/>
      <c r="J869" s="41"/>
      <c r="K869" s="41"/>
      <c r="L869" s="45"/>
      <c r="M869" s="245"/>
      <c r="N869" s="246"/>
      <c r="O869" s="92"/>
      <c r="P869" s="92"/>
      <c r="Q869" s="92"/>
      <c r="R869" s="92"/>
      <c r="S869" s="92"/>
      <c r="T869" s="93"/>
      <c r="U869" s="39"/>
      <c r="V869" s="39"/>
      <c r="W869" s="39"/>
      <c r="X869" s="39"/>
      <c r="Y869" s="39"/>
      <c r="Z869" s="39"/>
      <c r="AA869" s="39"/>
      <c r="AB869" s="39"/>
      <c r="AC869" s="39"/>
      <c r="AD869" s="39"/>
      <c r="AE869" s="39"/>
      <c r="AT869" s="18" t="s">
        <v>249</v>
      </c>
      <c r="AU869" s="18" t="s">
        <v>88</v>
      </c>
    </row>
    <row r="870" s="2" customFormat="1">
      <c r="A870" s="39"/>
      <c r="B870" s="40"/>
      <c r="C870" s="41"/>
      <c r="D870" s="247" t="s">
        <v>251</v>
      </c>
      <c r="E870" s="41"/>
      <c r="F870" s="248" t="s">
        <v>1126</v>
      </c>
      <c r="G870" s="41"/>
      <c r="H870" s="41"/>
      <c r="I870" s="244"/>
      <c r="J870" s="41"/>
      <c r="K870" s="41"/>
      <c r="L870" s="45"/>
      <c r="M870" s="245"/>
      <c r="N870" s="246"/>
      <c r="O870" s="92"/>
      <c r="P870" s="92"/>
      <c r="Q870" s="92"/>
      <c r="R870" s="92"/>
      <c r="S870" s="92"/>
      <c r="T870" s="93"/>
      <c r="U870" s="39"/>
      <c r="V870" s="39"/>
      <c r="W870" s="39"/>
      <c r="X870" s="39"/>
      <c r="Y870" s="39"/>
      <c r="Z870" s="39"/>
      <c r="AA870" s="39"/>
      <c r="AB870" s="39"/>
      <c r="AC870" s="39"/>
      <c r="AD870" s="39"/>
      <c r="AE870" s="39"/>
      <c r="AT870" s="18" t="s">
        <v>251</v>
      </c>
      <c r="AU870" s="18" t="s">
        <v>88</v>
      </c>
    </row>
    <row r="871" s="13" customFormat="1">
      <c r="A871" s="13"/>
      <c r="B871" s="249"/>
      <c r="C871" s="250"/>
      <c r="D871" s="242" t="s">
        <v>259</v>
      </c>
      <c r="E871" s="251" t="s">
        <v>1</v>
      </c>
      <c r="F871" s="252" t="s">
        <v>1127</v>
      </c>
      <c r="G871" s="250"/>
      <c r="H871" s="253">
        <v>31</v>
      </c>
      <c r="I871" s="254"/>
      <c r="J871" s="250"/>
      <c r="K871" s="250"/>
      <c r="L871" s="255"/>
      <c r="M871" s="256"/>
      <c r="N871" s="257"/>
      <c r="O871" s="257"/>
      <c r="P871" s="257"/>
      <c r="Q871" s="257"/>
      <c r="R871" s="257"/>
      <c r="S871" s="257"/>
      <c r="T871" s="258"/>
      <c r="U871" s="13"/>
      <c r="V871" s="13"/>
      <c r="W871" s="13"/>
      <c r="X871" s="13"/>
      <c r="Y871" s="13"/>
      <c r="Z871" s="13"/>
      <c r="AA871" s="13"/>
      <c r="AB871" s="13"/>
      <c r="AC871" s="13"/>
      <c r="AD871" s="13"/>
      <c r="AE871" s="13"/>
      <c r="AT871" s="259" t="s">
        <v>259</v>
      </c>
      <c r="AU871" s="259" t="s">
        <v>88</v>
      </c>
      <c r="AV871" s="13" t="s">
        <v>88</v>
      </c>
      <c r="AW871" s="13" t="s">
        <v>36</v>
      </c>
      <c r="AX871" s="13" t="s">
        <v>80</v>
      </c>
      <c r="AY871" s="259" t="s">
        <v>241</v>
      </c>
    </row>
    <row r="872" s="13" customFormat="1">
      <c r="A872" s="13"/>
      <c r="B872" s="249"/>
      <c r="C872" s="250"/>
      <c r="D872" s="242" t="s">
        <v>259</v>
      </c>
      <c r="E872" s="251" t="s">
        <v>1</v>
      </c>
      <c r="F872" s="252" t="s">
        <v>1650</v>
      </c>
      <c r="G872" s="250"/>
      <c r="H872" s="253">
        <v>4</v>
      </c>
      <c r="I872" s="254"/>
      <c r="J872" s="250"/>
      <c r="K872" s="250"/>
      <c r="L872" s="255"/>
      <c r="M872" s="256"/>
      <c r="N872" s="257"/>
      <c r="O872" s="257"/>
      <c r="P872" s="257"/>
      <c r="Q872" s="257"/>
      <c r="R872" s="257"/>
      <c r="S872" s="257"/>
      <c r="T872" s="258"/>
      <c r="U872" s="13"/>
      <c r="V872" s="13"/>
      <c r="W872" s="13"/>
      <c r="X872" s="13"/>
      <c r="Y872" s="13"/>
      <c r="Z872" s="13"/>
      <c r="AA872" s="13"/>
      <c r="AB872" s="13"/>
      <c r="AC872" s="13"/>
      <c r="AD872" s="13"/>
      <c r="AE872" s="13"/>
      <c r="AT872" s="259" t="s">
        <v>259</v>
      </c>
      <c r="AU872" s="259" t="s">
        <v>88</v>
      </c>
      <c r="AV872" s="13" t="s">
        <v>88</v>
      </c>
      <c r="AW872" s="13" t="s">
        <v>36</v>
      </c>
      <c r="AX872" s="13" t="s">
        <v>80</v>
      </c>
      <c r="AY872" s="259" t="s">
        <v>241</v>
      </c>
    </row>
    <row r="873" s="14" customFormat="1">
      <c r="A873" s="14"/>
      <c r="B873" s="260"/>
      <c r="C873" s="261"/>
      <c r="D873" s="242" t="s">
        <v>259</v>
      </c>
      <c r="E873" s="262" t="s">
        <v>1</v>
      </c>
      <c r="F873" s="263" t="s">
        <v>261</v>
      </c>
      <c r="G873" s="261"/>
      <c r="H873" s="264">
        <v>35</v>
      </c>
      <c r="I873" s="265"/>
      <c r="J873" s="261"/>
      <c r="K873" s="261"/>
      <c r="L873" s="266"/>
      <c r="M873" s="267"/>
      <c r="N873" s="268"/>
      <c r="O873" s="268"/>
      <c r="P873" s="268"/>
      <c r="Q873" s="268"/>
      <c r="R873" s="268"/>
      <c r="S873" s="268"/>
      <c r="T873" s="269"/>
      <c r="U873" s="14"/>
      <c r="V873" s="14"/>
      <c r="W873" s="14"/>
      <c r="X873" s="14"/>
      <c r="Y873" s="14"/>
      <c r="Z873" s="14"/>
      <c r="AA873" s="14"/>
      <c r="AB873" s="14"/>
      <c r="AC873" s="14"/>
      <c r="AD873" s="14"/>
      <c r="AE873" s="14"/>
      <c r="AT873" s="270" t="s">
        <v>259</v>
      </c>
      <c r="AU873" s="270" t="s">
        <v>88</v>
      </c>
      <c r="AV873" s="14" t="s">
        <v>175</v>
      </c>
      <c r="AW873" s="14" t="s">
        <v>36</v>
      </c>
      <c r="AX873" s="14" t="s">
        <v>14</v>
      </c>
      <c r="AY873" s="270" t="s">
        <v>241</v>
      </c>
    </row>
    <row r="874" s="2" customFormat="1" ht="16.5" customHeight="1">
      <c r="A874" s="39"/>
      <c r="B874" s="40"/>
      <c r="C874" s="229" t="s">
        <v>1651</v>
      </c>
      <c r="D874" s="229" t="s">
        <v>243</v>
      </c>
      <c r="E874" s="230" t="s">
        <v>1130</v>
      </c>
      <c r="F874" s="231" t="s">
        <v>1131</v>
      </c>
      <c r="G874" s="232" t="s">
        <v>296</v>
      </c>
      <c r="H874" s="233">
        <v>2449</v>
      </c>
      <c r="I874" s="234"/>
      <c r="J874" s="235">
        <f>ROUND(I874*H874,2)</f>
        <v>0</v>
      </c>
      <c r="K874" s="231" t="s">
        <v>247</v>
      </c>
      <c r="L874" s="45"/>
      <c r="M874" s="236" t="s">
        <v>1</v>
      </c>
      <c r="N874" s="237" t="s">
        <v>45</v>
      </c>
      <c r="O874" s="92"/>
      <c r="P874" s="238">
        <f>O874*H874</f>
        <v>0</v>
      </c>
      <c r="Q874" s="238">
        <v>0.00019000000000000001</v>
      </c>
      <c r="R874" s="238">
        <f>Q874*H874</f>
        <v>0.46531</v>
      </c>
      <c r="S874" s="238">
        <v>0</v>
      </c>
      <c r="T874" s="239">
        <f>S874*H874</f>
        <v>0</v>
      </c>
      <c r="U874" s="39"/>
      <c r="V874" s="39"/>
      <c r="W874" s="39"/>
      <c r="X874" s="39"/>
      <c r="Y874" s="39"/>
      <c r="Z874" s="39"/>
      <c r="AA874" s="39"/>
      <c r="AB874" s="39"/>
      <c r="AC874" s="39"/>
      <c r="AD874" s="39"/>
      <c r="AE874" s="39"/>
      <c r="AR874" s="240" t="s">
        <v>175</v>
      </c>
      <c r="AT874" s="240" t="s">
        <v>243</v>
      </c>
      <c r="AU874" s="240" t="s">
        <v>88</v>
      </c>
      <c r="AY874" s="18" t="s">
        <v>241</v>
      </c>
      <c r="BE874" s="241">
        <f>IF(N874="základní",J874,0)</f>
        <v>0</v>
      </c>
      <c r="BF874" s="241">
        <f>IF(N874="snížená",J874,0)</f>
        <v>0</v>
      </c>
      <c r="BG874" s="241">
        <f>IF(N874="zákl. přenesená",J874,0)</f>
        <v>0</v>
      </c>
      <c r="BH874" s="241">
        <f>IF(N874="sníž. přenesená",J874,0)</f>
        <v>0</v>
      </c>
      <c r="BI874" s="241">
        <f>IF(N874="nulová",J874,0)</f>
        <v>0</v>
      </c>
      <c r="BJ874" s="18" t="s">
        <v>14</v>
      </c>
      <c r="BK874" s="241">
        <f>ROUND(I874*H874,2)</f>
        <v>0</v>
      </c>
      <c r="BL874" s="18" t="s">
        <v>175</v>
      </c>
      <c r="BM874" s="240" t="s">
        <v>1652</v>
      </c>
    </row>
    <row r="875" s="2" customFormat="1">
      <c r="A875" s="39"/>
      <c r="B875" s="40"/>
      <c r="C875" s="41"/>
      <c r="D875" s="242" t="s">
        <v>249</v>
      </c>
      <c r="E875" s="41"/>
      <c r="F875" s="243" t="s">
        <v>1133</v>
      </c>
      <c r="G875" s="41"/>
      <c r="H875" s="41"/>
      <c r="I875" s="244"/>
      <c r="J875" s="41"/>
      <c r="K875" s="41"/>
      <c r="L875" s="45"/>
      <c r="M875" s="245"/>
      <c r="N875" s="246"/>
      <c r="O875" s="92"/>
      <c r="P875" s="92"/>
      <c r="Q875" s="92"/>
      <c r="R875" s="92"/>
      <c r="S875" s="92"/>
      <c r="T875" s="93"/>
      <c r="U875" s="39"/>
      <c r="V875" s="39"/>
      <c r="W875" s="39"/>
      <c r="X875" s="39"/>
      <c r="Y875" s="39"/>
      <c r="Z875" s="39"/>
      <c r="AA875" s="39"/>
      <c r="AB875" s="39"/>
      <c r="AC875" s="39"/>
      <c r="AD875" s="39"/>
      <c r="AE875" s="39"/>
      <c r="AT875" s="18" t="s">
        <v>249</v>
      </c>
      <c r="AU875" s="18" t="s">
        <v>88</v>
      </c>
    </row>
    <row r="876" s="2" customFormat="1">
      <c r="A876" s="39"/>
      <c r="B876" s="40"/>
      <c r="C876" s="41"/>
      <c r="D876" s="247" t="s">
        <v>251</v>
      </c>
      <c r="E876" s="41"/>
      <c r="F876" s="248" t="s">
        <v>1134</v>
      </c>
      <c r="G876" s="41"/>
      <c r="H876" s="41"/>
      <c r="I876" s="244"/>
      <c r="J876" s="41"/>
      <c r="K876" s="41"/>
      <c r="L876" s="45"/>
      <c r="M876" s="245"/>
      <c r="N876" s="246"/>
      <c r="O876" s="92"/>
      <c r="P876" s="92"/>
      <c r="Q876" s="92"/>
      <c r="R876" s="92"/>
      <c r="S876" s="92"/>
      <c r="T876" s="93"/>
      <c r="U876" s="39"/>
      <c r="V876" s="39"/>
      <c r="W876" s="39"/>
      <c r="X876" s="39"/>
      <c r="Y876" s="39"/>
      <c r="Z876" s="39"/>
      <c r="AA876" s="39"/>
      <c r="AB876" s="39"/>
      <c r="AC876" s="39"/>
      <c r="AD876" s="39"/>
      <c r="AE876" s="39"/>
      <c r="AT876" s="18" t="s">
        <v>251</v>
      </c>
      <c r="AU876" s="18" t="s">
        <v>88</v>
      </c>
    </row>
    <row r="877" s="13" customFormat="1">
      <c r="A877" s="13"/>
      <c r="B877" s="249"/>
      <c r="C877" s="250"/>
      <c r="D877" s="242" t="s">
        <v>259</v>
      </c>
      <c r="E877" s="251" t="s">
        <v>1</v>
      </c>
      <c r="F877" s="252" t="s">
        <v>1222</v>
      </c>
      <c r="G877" s="250"/>
      <c r="H877" s="253">
        <v>2449</v>
      </c>
      <c r="I877" s="254"/>
      <c r="J877" s="250"/>
      <c r="K877" s="250"/>
      <c r="L877" s="255"/>
      <c r="M877" s="256"/>
      <c r="N877" s="257"/>
      <c r="O877" s="257"/>
      <c r="P877" s="257"/>
      <c r="Q877" s="257"/>
      <c r="R877" s="257"/>
      <c r="S877" s="257"/>
      <c r="T877" s="258"/>
      <c r="U877" s="13"/>
      <c r="V877" s="13"/>
      <c r="W877" s="13"/>
      <c r="X877" s="13"/>
      <c r="Y877" s="13"/>
      <c r="Z877" s="13"/>
      <c r="AA877" s="13"/>
      <c r="AB877" s="13"/>
      <c r="AC877" s="13"/>
      <c r="AD877" s="13"/>
      <c r="AE877" s="13"/>
      <c r="AT877" s="259" t="s">
        <v>259</v>
      </c>
      <c r="AU877" s="259" t="s">
        <v>88</v>
      </c>
      <c r="AV877" s="13" t="s">
        <v>88</v>
      </c>
      <c r="AW877" s="13" t="s">
        <v>36</v>
      </c>
      <c r="AX877" s="13" t="s">
        <v>80</v>
      </c>
      <c r="AY877" s="259" t="s">
        <v>241</v>
      </c>
    </row>
    <row r="878" s="14" customFormat="1">
      <c r="A878" s="14"/>
      <c r="B878" s="260"/>
      <c r="C878" s="261"/>
      <c r="D878" s="242" t="s">
        <v>259</v>
      </c>
      <c r="E878" s="262" t="s">
        <v>1</v>
      </c>
      <c r="F878" s="263" t="s">
        <v>261</v>
      </c>
      <c r="G878" s="261"/>
      <c r="H878" s="264">
        <v>2449</v>
      </c>
      <c r="I878" s="265"/>
      <c r="J878" s="261"/>
      <c r="K878" s="261"/>
      <c r="L878" s="266"/>
      <c r="M878" s="267"/>
      <c r="N878" s="268"/>
      <c r="O878" s="268"/>
      <c r="P878" s="268"/>
      <c r="Q878" s="268"/>
      <c r="R878" s="268"/>
      <c r="S878" s="268"/>
      <c r="T878" s="269"/>
      <c r="U878" s="14"/>
      <c r="V878" s="14"/>
      <c r="W878" s="14"/>
      <c r="X878" s="14"/>
      <c r="Y878" s="14"/>
      <c r="Z878" s="14"/>
      <c r="AA878" s="14"/>
      <c r="AB878" s="14"/>
      <c r="AC878" s="14"/>
      <c r="AD878" s="14"/>
      <c r="AE878" s="14"/>
      <c r="AT878" s="270" t="s">
        <v>259</v>
      </c>
      <c r="AU878" s="270" t="s">
        <v>88</v>
      </c>
      <c r="AV878" s="14" t="s">
        <v>175</v>
      </c>
      <c r="AW878" s="14" t="s">
        <v>36</v>
      </c>
      <c r="AX878" s="14" t="s">
        <v>14</v>
      </c>
      <c r="AY878" s="270" t="s">
        <v>241</v>
      </c>
    </row>
    <row r="879" s="2" customFormat="1" ht="21.75" customHeight="1">
      <c r="A879" s="39"/>
      <c r="B879" s="40"/>
      <c r="C879" s="229" t="s">
        <v>1653</v>
      </c>
      <c r="D879" s="229" t="s">
        <v>243</v>
      </c>
      <c r="E879" s="230" t="s">
        <v>1136</v>
      </c>
      <c r="F879" s="231" t="s">
        <v>1137</v>
      </c>
      <c r="G879" s="232" t="s">
        <v>296</v>
      </c>
      <c r="H879" s="233">
        <v>2449</v>
      </c>
      <c r="I879" s="234"/>
      <c r="J879" s="235">
        <f>ROUND(I879*H879,2)</f>
        <v>0</v>
      </c>
      <c r="K879" s="231" t="s">
        <v>247</v>
      </c>
      <c r="L879" s="45"/>
      <c r="M879" s="236" t="s">
        <v>1</v>
      </c>
      <c r="N879" s="237" t="s">
        <v>45</v>
      </c>
      <c r="O879" s="92"/>
      <c r="P879" s="238">
        <f>O879*H879</f>
        <v>0</v>
      </c>
      <c r="Q879" s="238">
        <v>6.0000000000000002E-05</v>
      </c>
      <c r="R879" s="238">
        <f>Q879*H879</f>
        <v>0.14694000000000002</v>
      </c>
      <c r="S879" s="238">
        <v>0</v>
      </c>
      <c r="T879" s="239">
        <f>S879*H879</f>
        <v>0</v>
      </c>
      <c r="U879" s="39"/>
      <c r="V879" s="39"/>
      <c r="W879" s="39"/>
      <c r="X879" s="39"/>
      <c r="Y879" s="39"/>
      <c r="Z879" s="39"/>
      <c r="AA879" s="39"/>
      <c r="AB879" s="39"/>
      <c r="AC879" s="39"/>
      <c r="AD879" s="39"/>
      <c r="AE879" s="39"/>
      <c r="AR879" s="240" t="s">
        <v>175</v>
      </c>
      <c r="AT879" s="240" t="s">
        <v>243</v>
      </c>
      <c r="AU879" s="240" t="s">
        <v>88</v>
      </c>
      <c r="AY879" s="18" t="s">
        <v>241</v>
      </c>
      <c r="BE879" s="241">
        <f>IF(N879="základní",J879,0)</f>
        <v>0</v>
      </c>
      <c r="BF879" s="241">
        <f>IF(N879="snížená",J879,0)</f>
        <v>0</v>
      </c>
      <c r="BG879" s="241">
        <f>IF(N879="zákl. přenesená",J879,0)</f>
        <v>0</v>
      </c>
      <c r="BH879" s="241">
        <f>IF(N879="sníž. přenesená",J879,0)</f>
        <v>0</v>
      </c>
      <c r="BI879" s="241">
        <f>IF(N879="nulová",J879,0)</f>
        <v>0</v>
      </c>
      <c r="BJ879" s="18" t="s">
        <v>14</v>
      </c>
      <c r="BK879" s="241">
        <f>ROUND(I879*H879,2)</f>
        <v>0</v>
      </c>
      <c r="BL879" s="18" t="s">
        <v>175</v>
      </c>
      <c r="BM879" s="240" t="s">
        <v>1654</v>
      </c>
    </row>
    <row r="880" s="2" customFormat="1">
      <c r="A880" s="39"/>
      <c r="B880" s="40"/>
      <c r="C880" s="41"/>
      <c r="D880" s="242" t="s">
        <v>249</v>
      </c>
      <c r="E880" s="41"/>
      <c r="F880" s="243" t="s">
        <v>1139</v>
      </c>
      <c r="G880" s="41"/>
      <c r="H880" s="41"/>
      <c r="I880" s="244"/>
      <c r="J880" s="41"/>
      <c r="K880" s="41"/>
      <c r="L880" s="45"/>
      <c r="M880" s="245"/>
      <c r="N880" s="246"/>
      <c r="O880" s="92"/>
      <c r="P880" s="92"/>
      <c r="Q880" s="92"/>
      <c r="R880" s="92"/>
      <c r="S880" s="92"/>
      <c r="T880" s="93"/>
      <c r="U880" s="39"/>
      <c r="V880" s="39"/>
      <c r="W880" s="39"/>
      <c r="X880" s="39"/>
      <c r="Y880" s="39"/>
      <c r="Z880" s="39"/>
      <c r="AA880" s="39"/>
      <c r="AB880" s="39"/>
      <c r="AC880" s="39"/>
      <c r="AD880" s="39"/>
      <c r="AE880" s="39"/>
      <c r="AT880" s="18" t="s">
        <v>249</v>
      </c>
      <c r="AU880" s="18" t="s">
        <v>88</v>
      </c>
    </row>
    <row r="881" s="2" customFormat="1">
      <c r="A881" s="39"/>
      <c r="B881" s="40"/>
      <c r="C881" s="41"/>
      <c r="D881" s="247" t="s">
        <v>251</v>
      </c>
      <c r="E881" s="41"/>
      <c r="F881" s="248" t="s">
        <v>1140</v>
      </c>
      <c r="G881" s="41"/>
      <c r="H881" s="41"/>
      <c r="I881" s="244"/>
      <c r="J881" s="41"/>
      <c r="K881" s="41"/>
      <c r="L881" s="45"/>
      <c r="M881" s="245"/>
      <c r="N881" s="246"/>
      <c r="O881" s="92"/>
      <c r="P881" s="92"/>
      <c r="Q881" s="92"/>
      <c r="R881" s="92"/>
      <c r="S881" s="92"/>
      <c r="T881" s="93"/>
      <c r="U881" s="39"/>
      <c r="V881" s="39"/>
      <c r="W881" s="39"/>
      <c r="X881" s="39"/>
      <c r="Y881" s="39"/>
      <c r="Z881" s="39"/>
      <c r="AA881" s="39"/>
      <c r="AB881" s="39"/>
      <c r="AC881" s="39"/>
      <c r="AD881" s="39"/>
      <c r="AE881" s="39"/>
      <c r="AT881" s="18" t="s">
        <v>251</v>
      </c>
      <c r="AU881" s="18" t="s">
        <v>88</v>
      </c>
    </row>
    <row r="882" s="13" customFormat="1">
      <c r="A882" s="13"/>
      <c r="B882" s="249"/>
      <c r="C882" s="250"/>
      <c r="D882" s="242" t="s">
        <v>259</v>
      </c>
      <c r="E882" s="251" t="s">
        <v>1</v>
      </c>
      <c r="F882" s="252" t="s">
        <v>1222</v>
      </c>
      <c r="G882" s="250"/>
      <c r="H882" s="253">
        <v>2449</v>
      </c>
      <c r="I882" s="254"/>
      <c r="J882" s="250"/>
      <c r="K882" s="250"/>
      <c r="L882" s="255"/>
      <c r="M882" s="256"/>
      <c r="N882" s="257"/>
      <c r="O882" s="257"/>
      <c r="P882" s="257"/>
      <c r="Q882" s="257"/>
      <c r="R882" s="257"/>
      <c r="S882" s="257"/>
      <c r="T882" s="258"/>
      <c r="U882" s="13"/>
      <c r="V882" s="13"/>
      <c r="W882" s="13"/>
      <c r="X882" s="13"/>
      <c r="Y882" s="13"/>
      <c r="Z882" s="13"/>
      <c r="AA882" s="13"/>
      <c r="AB882" s="13"/>
      <c r="AC882" s="13"/>
      <c r="AD882" s="13"/>
      <c r="AE882" s="13"/>
      <c r="AT882" s="259" t="s">
        <v>259</v>
      </c>
      <c r="AU882" s="259" t="s">
        <v>88</v>
      </c>
      <c r="AV882" s="13" t="s">
        <v>88</v>
      </c>
      <c r="AW882" s="13" t="s">
        <v>36</v>
      </c>
      <c r="AX882" s="13" t="s">
        <v>80</v>
      </c>
      <c r="AY882" s="259" t="s">
        <v>241</v>
      </c>
    </row>
    <row r="883" s="14" customFormat="1">
      <c r="A883" s="14"/>
      <c r="B883" s="260"/>
      <c r="C883" s="261"/>
      <c r="D883" s="242" t="s">
        <v>259</v>
      </c>
      <c r="E883" s="262" t="s">
        <v>1</v>
      </c>
      <c r="F883" s="263" t="s">
        <v>261</v>
      </c>
      <c r="G883" s="261"/>
      <c r="H883" s="264">
        <v>2449</v>
      </c>
      <c r="I883" s="265"/>
      <c r="J883" s="261"/>
      <c r="K883" s="261"/>
      <c r="L883" s="266"/>
      <c r="M883" s="267"/>
      <c r="N883" s="268"/>
      <c r="O883" s="268"/>
      <c r="P883" s="268"/>
      <c r="Q883" s="268"/>
      <c r="R883" s="268"/>
      <c r="S883" s="268"/>
      <c r="T883" s="269"/>
      <c r="U883" s="14"/>
      <c r="V883" s="14"/>
      <c r="W883" s="14"/>
      <c r="X883" s="14"/>
      <c r="Y883" s="14"/>
      <c r="Z883" s="14"/>
      <c r="AA883" s="14"/>
      <c r="AB883" s="14"/>
      <c r="AC883" s="14"/>
      <c r="AD883" s="14"/>
      <c r="AE883" s="14"/>
      <c r="AT883" s="270" t="s">
        <v>259</v>
      </c>
      <c r="AU883" s="270" t="s">
        <v>88</v>
      </c>
      <c r="AV883" s="14" t="s">
        <v>175</v>
      </c>
      <c r="AW883" s="14" t="s">
        <v>36</v>
      </c>
      <c r="AX883" s="14" t="s">
        <v>14</v>
      </c>
      <c r="AY883" s="270" t="s">
        <v>241</v>
      </c>
    </row>
    <row r="884" s="2" customFormat="1" ht="24.15" customHeight="1">
      <c r="A884" s="39"/>
      <c r="B884" s="40"/>
      <c r="C884" s="229" t="s">
        <v>1655</v>
      </c>
      <c r="D884" s="229" t="s">
        <v>243</v>
      </c>
      <c r="E884" s="230" t="s">
        <v>1656</v>
      </c>
      <c r="F884" s="231" t="s">
        <v>1657</v>
      </c>
      <c r="G884" s="232" t="s">
        <v>303</v>
      </c>
      <c r="H884" s="233">
        <v>45</v>
      </c>
      <c r="I884" s="234"/>
      <c r="J884" s="235">
        <f>ROUND(I884*H884,2)</f>
        <v>0</v>
      </c>
      <c r="K884" s="231" t="s">
        <v>247</v>
      </c>
      <c r="L884" s="45"/>
      <c r="M884" s="236" t="s">
        <v>1</v>
      </c>
      <c r="N884" s="237" t="s">
        <v>45</v>
      </c>
      <c r="O884" s="92"/>
      <c r="P884" s="238">
        <f>O884*H884</f>
        <v>0</v>
      </c>
      <c r="Q884" s="238">
        <v>0.00017000000000000001</v>
      </c>
      <c r="R884" s="238">
        <f>Q884*H884</f>
        <v>0.0076500000000000005</v>
      </c>
      <c r="S884" s="238">
        <v>0</v>
      </c>
      <c r="T884" s="239">
        <f>S884*H884</f>
        <v>0</v>
      </c>
      <c r="U884" s="39"/>
      <c r="V884" s="39"/>
      <c r="W884" s="39"/>
      <c r="X884" s="39"/>
      <c r="Y884" s="39"/>
      <c r="Z884" s="39"/>
      <c r="AA884" s="39"/>
      <c r="AB884" s="39"/>
      <c r="AC884" s="39"/>
      <c r="AD884" s="39"/>
      <c r="AE884" s="39"/>
      <c r="AR884" s="240" t="s">
        <v>175</v>
      </c>
      <c r="AT884" s="240" t="s">
        <v>243</v>
      </c>
      <c r="AU884" s="240" t="s">
        <v>88</v>
      </c>
      <c r="AY884" s="18" t="s">
        <v>241</v>
      </c>
      <c r="BE884" s="241">
        <f>IF(N884="základní",J884,0)</f>
        <v>0</v>
      </c>
      <c r="BF884" s="241">
        <f>IF(N884="snížená",J884,0)</f>
        <v>0</v>
      </c>
      <c r="BG884" s="241">
        <f>IF(N884="zákl. přenesená",J884,0)</f>
        <v>0</v>
      </c>
      <c r="BH884" s="241">
        <f>IF(N884="sníž. přenesená",J884,0)</f>
        <v>0</v>
      </c>
      <c r="BI884" s="241">
        <f>IF(N884="nulová",J884,0)</f>
        <v>0</v>
      </c>
      <c r="BJ884" s="18" t="s">
        <v>14</v>
      </c>
      <c r="BK884" s="241">
        <f>ROUND(I884*H884,2)</f>
        <v>0</v>
      </c>
      <c r="BL884" s="18" t="s">
        <v>175</v>
      </c>
      <c r="BM884" s="240" t="s">
        <v>1658</v>
      </c>
    </row>
    <row r="885" s="2" customFormat="1">
      <c r="A885" s="39"/>
      <c r="B885" s="40"/>
      <c r="C885" s="41"/>
      <c r="D885" s="242" t="s">
        <v>249</v>
      </c>
      <c r="E885" s="41"/>
      <c r="F885" s="243" t="s">
        <v>1659</v>
      </c>
      <c r="G885" s="41"/>
      <c r="H885" s="41"/>
      <c r="I885" s="244"/>
      <c r="J885" s="41"/>
      <c r="K885" s="41"/>
      <c r="L885" s="45"/>
      <c r="M885" s="245"/>
      <c r="N885" s="246"/>
      <c r="O885" s="92"/>
      <c r="P885" s="92"/>
      <c r="Q885" s="92"/>
      <c r="R885" s="92"/>
      <c r="S885" s="92"/>
      <c r="T885" s="93"/>
      <c r="U885" s="39"/>
      <c r="V885" s="39"/>
      <c r="W885" s="39"/>
      <c r="X885" s="39"/>
      <c r="Y885" s="39"/>
      <c r="Z885" s="39"/>
      <c r="AA885" s="39"/>
      <c r="AB885" s="39"/>
      <c r="AC885" s="39"/>
      <c r="AD885" s="39"/>
      <c r="AE885" s="39"/>
      <c r="AT885" s="18" t="s">
        <v>249</v>
      </c>
      <c r="AU885" s="18" t="s">
        <v>88</v>
      </c>
    </row>
    <row r="886" s="2" customFormat="1">
      <c r="A886" s="39"/>
      <c r="B886" s="40"/>
      <c r="C886" s="41"/>
      <c r="D886" s="247" t="s">
        <v>251</v>
      </c>
      <c r="E886" s="41"/>
      <c r="F886" s="248" t="s">
        <v>1660</v>
      </c>
      <c r="G886" s="41"/>
      <c r="H886" s="41"/>
      <c r="I886" s="244"/>
      <c r="J886" s="41"/>
      <c r="K886" s="41"/>
      <c r="L886" s="45"/>
      <c r="M886" s="245"/>
      <c r="N886" s="246"/>
      <c r="O886" s="92"/>
      <c r="P886" s="92"/>
      <c r="Q886" s="92"/>
      <c r="R886" s="92"/>
      <c r="S886" s="92"/>
      <c r="T886" s="93"/>
      <c r="U886" s="39"/>
      <c r="V886" s="39"/>
      <c r="W886" s="39"/>
      <c r="X886" s="39"/>
      <c r="Y886" s="39"/>
      <c r="Z886" s="39"/>
      <c r="AA886" s="39"/>
      <c r="AB886" s="39"/>
      <c r="AC886" s="39"/>
      <c r="AD886" s="39"/>
      <c r="AE886" s="39"/>
      <c r="AT886" s="18" t="s">
        <v>251</v>
      </c>
      <c r="AU886" s="18" t="s">
        <v>88</v>
      </c>
    </row>
    <row r="887" s="12" customFormat="1" ht="22.8" customHeight="1">
      <c r="A887" s="12"/>
      <c r="B887" s="213"/>
      <c r="C887" s="214"/>
      <c r="D887" s="215" t="s">
        <v>79</v>
      </c>
      <c r="E887" s="227" t="s">
        <v>281</v>
      </c>
      <c r="F887" s="227" t="s">
        <v>282</v>
      </c>
      <c r="G887" s="214"/>
      <c r="H887" s="214"/>
      <c r="I887" s="217"/>
      <c r="J887" s="228">
        <f>BK887</f>
        <v>0</v>
      </c>
      <c r="K887" s="214"/>
      <c r="L887" s="219"/>
      <c r="M887" s="220"/>
      <c r="N887" s="221"/>
      <c r="O887" s="221"/>
      <c r="P887" s="222">
        <f>SUM(P888:P914)</f>
        <v>0</v>
      </c>
      <c r="Q887" s="221"/>
      <c r="R887" s="222">
        <f>SUM(R888:R914)</f>
        <v>1.1262368999999999</v>
      </c>
      <c r="S887" s="221"/>
      <c r="T887" s="223">
        <f>SUM(T888:T914)</f>
        <v>0</v>
      </c>
      <c r="U887" s="12"/>
      <c r="V887" s="12"/>
      <c r="W887" s="12"/>
      <c r="X887" s="12"/>
      <c r="Y887" s="12"/>
      <c r="Z887" s="12"/>
      <c r="AA887" s="12"/>
      <c r="AB887" s="12"/>
      <c r="AC887" s="12"/>
      <c r="AD887" s="12"/>
      <c r="AE887" s="12"/>
      <c r="AR887" s="224" t="s">
        <v>14</v>
      </c>
      <c r="AT887" s="225" t="s">
        <v>79</v>
      </c>
      <c r="AU887" s="225" t="s">
        <v>14</v>
      </c>
      <c r="AY887" s="224" t="s">
        <v>241</v>
      </c>
      <c r="BK887" s="226">
        <f>SUM(BK888:BK914)</f>
        <v>0</v>
      </c>
    </row>
    <row r="888" s="2" customFormat="1" ht="33" customHeight="1">
      <c r="A888" s="39"/>
      <c r="B888" s="40"/>
      <c r="C888" s="229" t="s">
        <v>1661</v>
      </c>
      <c r="D888" s="229" t="s">
        <v>243</v>
      </c>
      <c r="E888" s="230" t="s">
        <v>1142</v>
      </c>
      <c r="F888" s="231" t="s">
        <v>1143</v>
      </c>
      <c r="G888" s="232" t="s">
        <v>296</v>
      </c>
      <c r="H888" s="233">
        <v>1846.29</v>
      </c>
      <c r="I888" s="234"/>
      <c r="J888" s="235">
        <f>ROUND(I888*H888,2)</f>
        <v>0</v>
      </c>
      <c r="K888" s="231" t="s">
        <v>247</v>
      </c>
      <c r="L888" s="45"/>
      <c r="M888" s="236" t="s">
        <v>1</v>
      </c>
      <c r="N888" s="237" t="s">
        <v>45</v>
      </c>
      <c r="O888" s="92"/>
      <c r="P888" s="238">
        <f>O888*H888</f>
        <v>0</v>
      </c>
      <c r="Q888" s="238">
        <v>0.00060999999999999997</v>
      </c>
      <c r="R888" s="238">
        <f>Q888*H888</f>
        <v>1.1262368999999999</v>
      </c>
      <c r="S888" s="238">
        <v>0</v>
      </c>
      <c r="T888" s="239">
        <f>S888*H888</f>
        <v>0</v>
      </c>
      <c r="U888" s="39"/>
      <c r="V888" s="39"/>
      <c r="W888" s="39"/>
      <c r="X888" s="39"/>
      <c r="Y888" s="39"/>
      <c r="Z888" s="39"/>
      <c r="AA888" s="39"/>
      <c r="AB888" s="39"/>
      <c r="AC888" s="39"/>
      <c r="AD888" s="39"/>
      <c r="AE888" s="39"/>
      <c r="AR888" s="240" t="s">
        <v>175</v>
      </c>
      <c r="AT888" s="240" t="s">
        <v>243</v>
      </c>
      <c r="AU888" s="240" t="s">
        <v>88</v>
      </c>
      <c r="AY888" s="18" t="s">
        <v>241</v>
      </c>
      <c r="BE888" s="241">
        <f>IF(N888="základní",J888,0)</f>
        <v>0</v>
      </c>
      <c r="BF888" s="241">
        <f>IF(N888="snížená",J888,0)</f>
        <v>0</v>
      </c>
      <c r="BG888" s="241">
        <f>IF(N888="zákl. přenesená",J888,0)</f>
        <v>0</v>
      </c>
      <c r="BH888" s="241">
        <f>IF(N888="sníž. přenesená",J888,0)</f>
        <v>0</v>
      </c>
      <c r="BI888" s="241">
        <f>IF(N888="nulová",J888,0)</f>
        <v>0</v>
      </c>
      <c r="BJ888" s="18" t="s">
        <v>14</v>
      </c>
      <c r="BK888" s="241">
        <f>ROUND(I888*H888,2)</f>
        <v>0</v>
      </c>
      <c r="BL888" s="18" t="s">
        <v>175</v>
      </c>
      <c r="BM888" s="240" t="s">
        <v>1662</v>
      </c>
    </row>
    <row r="889" s="2" customFormat="1">
      <c r="A889" s="39"/>
      <c r="B889" s="40"/>
      <c r="C889" s="41"/>
      <c r="D889" s="242" t="s">
        <v>249</v>
      </c>
      <c r="E889" s="41"/>
      <c r="F889" s="243" t="s">
        <v>1145</v>
      </c>
      <c r="G889" s="41"/>
      <c r="H889" s="41"/>
      <c r="I889" s="244"/>
      <c r="J889" s="41"/>
      <c r="K889" s="41"/>
      <c r="L889" s="45"/>
      <c r="M889" s="245"/>
      <c r="N889" s="246"/>
      <c r="O889" s="92"/>
      <c r="P889" s="92"/>
      <c r="Q889" s="92"/>
      <c r="R889" s="92"/>
      <c r="S889" s="92"/>
      <c r="T889" s="93"/>
      <c r="U889" s="39"/>
      <c r="V889" s="39"/>
      <c r="W889" s="39"/>
      <c r="X889" s="39"/>
      <c r="Y889" s="39"/>
      <c r="Z889" s="39"/>
      <c r="AA889" s="39"/>
      <c r="AB889" s="39"/>
      <c r="AC889" s="39"/>
      <c r="AD889" s="39"/>
      <c r="AE889" s="39"/>
      <c r="AT889" s="18" t="s">
        <v>249</v>
      </c>
      <c r="AU889" s="18" t="s">
        <v>88</v>
      </c>
    </row>
    <row r="890" s="2" customFormat="1">
      <c r="A890" s="39"/>
      <c r="B890" s="40"/>
      <c r="C890" s="41"/>
      <c r="D890" s="247" t="s">
        <v>251</v>
      </c>
      <c r="E890" s="41"/>
      <c r="F890" s="248" t="s">
        <v>1146</v>
      </c>
      <c r="G890" s="41"/>
      <c r="H890" s="41"/>
      <c r="I890" s="244"/>
      <c r="J890" s="41"/>
      <c r="K890" s="41"/>
      <c r="L890" s="45"/>
      <c r="M890" s="245"/>
      <c r="N890" s="246"/>
      <c r="O890" s="92"/>
      <c r="P890" s="92"/>
      <c r="Q890" s="92"/>
      <c r="R890" s="92"/>
      <c r="S890" s="92"/>
      <c r="T890" s="93"/>
      <c r="U890" s="39"/>
      <c r="V890" s="39"/>
      <c r="W890" s="39"/>
      <c r="X890" s="39"/>
      <c r="Y890" s="39"/>
      <c r="Z890" s="39"/>
      <c r="AA890" s="39"/>
      <c r="AB890" s="39"/>
      <c r="AC890" s="39"/>
      <c r="AD890" s="39"/>
      <c r="AE890" s="39"/>
      <c r="AT890" s="18" t="s">
        <v>251</v>
      </c>
      <c r="AU890" s="18" t="s">
        <v>88</v>
      </c>
    </row>
    <row r="891" s="15" customFormat="1">
      <c r="A891" s="15"/>
      <c r="B891" s="271"/>
      <c r="C891" s="272"/>
      <c r="D891" s="242" t="s">
        <v>259</v>
      </c>
      <c r="E891" s="273" t="s">
        <v>1</v>
      </c>
      <c r="F891" s="274" t="s">
        <v>1147</v>
      </c>
      <c r="G891" s="272"/>
      <c r="H891" s="273" t="s">
        <v>1</v>
      </c>
      <c r="I891" s="275"/>
      <c r="J891" s="272"/>
      <c r="K891" s="272"/>
      <c r="L891" s="276"/>
      <c r="M891" s="277"/>
      <c r="N891" s="278"/>
      <c r="O891" s="278"/>
      <c r="P891" s="278"/>
      <c r="Q891" s="278"/>
      <c r="R891" s="278"/>
      <c r="S891" s="278"/>
      <c r="T891" s="279"/>
      <c r="U891" s="15"/>
      <c r="V891" s="15"/>
      <c r="W891" s="15"/>
      <c r="X891" s="15"/>
      <c r="Y891" s="15"/>
      <c r="Z891" s="15"/>
      <c r="AA891" s="15"/>
      <c r="AB891" s="15"/>
      <c r="AC891" s="15"/>
      <c r="AD891" s="15"/>
      <c r="AE891" s="15"/>
      <c r="AT891" s="280" t="s">
        <v>259</v>
      </c>
      <c r="AU891" s="280" t="s">
        <v>88</v>
      </c>
      <c r="AV891" s="15" t="s">
        <v>14</v>
      </c>
      <c r="AW891" s="15" t="s">
        <v>36</v>
      </c>
      <c r="AX891" s="15" t="s">
        <v>80</v>
      </c>
      <c r="AY891" s="280" t="s">
        <v>241</v>
      </c>
    </row>
    <row r="892" s="15" customFormat="1">
      <c r="A892" s="15"/>
      <c r="B892" s="271"/>
      <c r="C892" s="272"/>
      <c r="D892" s="242" t="s">
        <v>259</v>
      </c>
      <c r="E892" s="273" t="s">
        <v>1</v>
      </c>
      <c r="F892" s="274" t="s">
        <v>1430</v>
      </c>
      <c r="G892" s="272"/>
      <c r="H892" s="273" t="s">
        <v>1</v>
      </c>
      <c r="I892" s="275"/>
      <c r="J892" s="272"/>
      <c r="K892" s="272"/>
      <c r="L892" s="276"/>
      <c r="M892" s="277"/>
      <c r="N892" s="278"/>
      <c r="O892" s="278"/>
      <c r="P892" s="278"/>
      <c r="Q892" s="278"/>
      <c r="R892" s="278"/>
      <c r="S892" s="278"/>
      <c r="T892" s="279"/>
      <c r="U892" s="15"/>
      <c r="V892" s="15"/>
      <c r="W892" s="15"/>
      <c r="X892" s="15"/>
      <c r="Y892" s="15"/>
      <c r="Z892" s="15"/>
      <c r="AA892" s="15"/>
      <c r="AB892" s="15"/>
      <c r="AC892" s="15"/>
      <c r="AD892" s="15"/>
      <c r="AE892" s="15"/>
      <c r="AT892" s="280" t="s">
        <v>259</v>
      </c>
      <c r="AU892" s="280" t="s">
        <v>88</v>
      </c>
      <c r="AV892" s="15" t="s">
        <v>14</v>
      </c>
      <c r="AW892" s="15" t="s">
        <v>36</v>
      </c>
      <c r="AX892" s="15" t="s">
        <v>80</v>
      </c>
      <c r="AY892" s="280" t="s">
        <v>241</v>
      </c>
    </row>
    <row r="893" s="13" customFormat="1">
      <c r="A893" s="13"/>
      <c r="B893" s="249"/>
      <c r="C893" s="250"/>
      <c r="D893" s="242" t="s">
        <v>259</v>
      </c>
      <c r="E893" s="251" t="s">
        <v>1</v>
      </c>
      <c r="F893" s="252" t="s">
        <v>1663</v>
      </c>
      <c r="G893" s="250"/>
      <c r="H893" s="253">
        <v>1016.5</v>
      </c>
      <c r="I893" s="254"/>
      <c r="J893" s="250"/>
      <c r="K893" s="250"/>
      <c r="L893" s="255"/>
      <c r="M893" s="256"/>
      <c r="N893" s="257"/>
      <c r="O893" s="257"/>
      <c r="P893" s="257"/>
      <c r="Q893" s="257"/>
      <c r="R893" s="257"/>
      <c r="S893" s="257"/>
      <c r="T893" s="258"/>
      <c r="U893" s="13"/>
      <c r="V893" s="13"/>
      <c r="W893" s="13"/>
      <c r="X893" s="13"/>
      <c r="Y893" s="13"/>
      <c r="Z893" s="13"/>
      <c r="AA893" s="13"/>
      <c r="AB893" s="13"/>
      <c r="AC893" s="13"/>
      <c r="AD893" s="13"/>
      <c r="AE893" s="13"/>
      <c r="AT893" s="259" t="s">
        <v>259</v>
      </c>
      <c r="AU893" s="259" t="s">
        <v>88</v>
      </c>
      <c r="AV893" s="13" t="s">
        <v>88</v>
      </c>
      <c r="AW893" s="13" t="s">
        <v>36</v>
      </c>
      <c r="AX893" s="13" t="s">
        <v>80</v>
      </c>
      <c r="AY893" s="259" t="s">
        <v>241</v>
      </c>
    </row>
    <row r="894" s="13" customFormat="1">
      <c r="A894" s="13"/>
      <c r="B894" s="249"/>
      <c r="C894" s="250"/>
      <c r="D894" s="242" t="s">
        <v>259</v>
      </c>
      <c r="E894" s="251" t="s">
        <v>1</v>
      </c>
      <c r="F894" s="252" t="s">
        <v>1664</v>
      </c>
      <c r="G894" s="250"/>
      <c r="H894" s="253">
        <v>403</v>
      </c>
      <c r="I894" s="254"/>
      <c r="J894" s="250"/>
      <c r="K894" s="250"/>
      <c r="L894" s="255"/>
      <c r="M894" s="256"/>
      <c r="N894" s="257"/>
      <c r="O894" s="257"/>
      <c r="P894" s="257"/>
      <c r="Q894" s="257"/>
      <c r="R894" s="257"/>
      <c r="S894" s="257"/>
      <c r="T894" s="258"/>
      <c r="U894" s="13"/>
      <c r="V894" s="13"/>
      <c r="W894" s="13"/>
      <c r="X894" s="13"/>
      <c r="Y894" s="13"/>
      <c r="Z894" s="13"/>
      <c r="AA894" s="13"/>
      <c r="AB894" s="13"/>
      <c r="AC894" s="13"/>
      <c r="AD894" s="13"/>
      <c r="AE894" s="13"/>
      <c r="AT894" s="259" t="s">
        <v>259</v>
      </c>
      <c r="AU894" s="259" t="s">
        <v>88</v>
      </c>
      <c r="AV894" s="13" t="s">
        <v>88</v>
      </c>
      <c r="AW894" s="13" t="s">
        <v>36</v>
      </c>
      <c r="AX894" s="13" t="s">
        <v>80</v>
      </c>
      <c r="AY894" s="259" t="s">
        <v>241</v>
      </c>
    </row>
    <row r="895" s="15" customFormat="1">
      <c r="A895" s="15"/>
      <c r="B895" s="271"/>
      <c r="C895" s="272"/>
      <c r="D895" s="242" t="s">
        <v>259</v>
      </c>
      <c r="E895" s="273" t="s">
        <v>1</v>
      </c>
      <c r="F895" s="274" t="s">
        <v>1432</v>
      </c>
      <c r="G895" s="272"/>
      <c r="H895" s="273" t="s">
        <v>1</v>
      </c>
      <c r="I895" s="275"/>
      <c r="J895" s="272"/>
      <c r="K895" s="272"/>
      <c r="L895" s="276"/>
      <c r="M895" s="277"/>
      <c r="N895" s="278"/>
      <c r="O895" s="278"/>
      <c r="P895" s="278"/>
      <c r="Q895" s="278"/>
      <c r="R895" s="278"/>
      <c r="S895" s="278"/>
      <c r="T895" s="279"/>
      <c r="U895" s="15"/>
      <c r="V895" s="15"/>
      <c r="W895" s="15"/>
      <c r="X895" s="15"/>
      <c r="Y895" s="15"/>
      <c r="Z895" s="15"/>
      <c r="AA895" s="15"/>
      <c r="AB895" s="15"/>
      <c r="AC895" s="15"/>
      <c r="AD895" s="15"/>
      <c r="AE895" s="15"/>
      <c r="AT895" s="280" t="s">
        <v>259</v>
      </c>
      <c r="AU895" s="280" t="s">
        <v>88</v>
      </c>
      <c r="AV895" s="15" t="s">
        <v>14</v>
      </c>
      <c r="AW895" s="15" t="s">
        <v>36</v>
      </c>
      <c r="AX895" s="15" t="s">
        <v>80</v>
      </c>
      <c r="AY895" s="280" t="s">
        <v>241</v>
      </c>
    </row>
    <row r="896" s="13" customFormat="1">
      <c r="A896" s="13"/>
      <c r="B896" s="249"/>
      <c r="C896" s="250"/>
      <c r="D896" s="242" t="s">
        <v>259</v>
      </c>
      <c r="E896" s="251" t="s">
        <v>1</v>
      </c>
      <c r="F896" s="252" t="s">
        <v>1665</v>
      </c>
      <c r="G896" s="250"/>
      <c r="H896" s="253">
        <v>203.78999999999999</v>
      </c>
      <c r="I896" s="254"/>
      <c r="J896" s="250"/>
      <c r="K896" s="250"/>
      <c r="L896" s="255"/>
      <c r="M896" s="256"/>
      <c r="N896" s="257"/>
      <c r="O896" s="257"/>
      <c r="P896" s="257"/>
      <c r="Q896" s="257"/>
      <c r="R896" s="257"/>
      <c r="S896" s="257"/>
      <c r="T896" s="258"/>
      <c r="U896" s="13"/>
      <c r="V896" s="13"/>
      <c r="W896" s="13"/>
      <c r="X896" s="13"/>
      <c r="Y896" s="13"/>
      <c r="Z896" s="13"/>
      <c r="AA896" s="13"/>
      <c r="AB896" s="13"/>
      <c r="AC896" s="13"/>
      <c r="AD896" s="13"/>
      <c r="AE896" s="13"/>
      <c r="AT896" s="259" t="s">
        <v>259</v>
      </c>
      <c r="AU896" s="259" t="s">
        <v>88</v>
      </c>
      <c r="AV896" s="13" t="s">
        <v>88</v>
      </c>
      <c r="AW896" s="13" t="s">
        <v>36</v>
      </c>
      <c r="AX896" s="13" t="s">
        <v>80</v>
      </c>
      <c r="AY896" s="259" t="s">
        <v>241</v>
      </c>
    </row>
    <row r="897" s="13" customFormat="1">
      <c r="A897" s="13"/>
      <c r="B897" s="249"/>
      <c r="C897" s="250"/>
      <c r="D897" s="242" t="s">
        <v>259</v>
      </c>
      <c r="E897" s="251" t="s">
        <v>1</v>
      </c>
      <c r="F897" s="252" t="s">
        <v>1666</v>
      </c>
      <c r="G897" s="250"/>
      <c r="H897" s="253">
        <v>100.56999999999999</v>
      </c>
      <c r="I897" s="254"/>
      <c r="J897" s="250"/>
      <c r="K897" s="250"/>
      <c r="L897" s="255"/>
      <c r="M897" s="256"/>
      <c r="N897" s="257"/>
      <c r="O897" s="257"/>
      <c r="P897" s="257"/>
      <c r="Q897" s="257"/>
      <c r="R897" s="257"/>
      <c r="S897" s="257"/>
      <c r="T897" s="258"/>
      <c r="U897" s="13"/>
      <c r="V897" s="13"/>
      <c r="W897" s="13"/>
      <c r="X897" s="13"/>
      <c r="Y897" s="13"/>
      <c r="Z897" s="13"/>
      <c r="AA897" s="13"/>
      <c r="AB897" s="13"/>
      <c r="AC897" s="13"/>
      <c r="AD897" s="13"/>
      <c r="AE897" s="13"/>
      <c r="AT897" s="259" t="s">
        <v>259</v>
      </c>
      <c r="AU897" s="259" t="s">
        <v>88</v>
      </c>
      <c r="AV897" s="13" t="s">
        <v>88</v>
      </c>
      <c r="AW897" s="13" t="s">
        <v>36</v>
      </c>
      <c r="AX897" s="13" t="s">
        <v>80</v>
      </c>
      <c r="AY897" s="259" t="s">
        <v>241</v>
      </c>
    </row>
    <row r="898" s="15" customFormat="1">
      <c r="A898" s="15"/>
      <c r="B898" s="271"/>
      <c r="C898" s="272"/>
      <c r="D898" s="242" t="s">
        <v>259</v>
      </c>
      <c r="E898" s="273" t="s">
        <v>1</v>
      </c>
      <c r="F898" s="274" t="s">
        <v>1434</v>
      </c>
      <c r="G898" s="272"/>
      <c r="H898" s="273" t="s">
        <v>1</v>
      </c>
      <c r="I898" s="275"/>
      <c r="J898" s="272"/>
      <c r="K898" s="272"/>
      <c r="L898" s="276"/>
      <c r="M898" s="277"/>
      <c r="N898" s="278"/>
      <c r="O898" s="278"/>
      <c r="P898" s="278"/>
      <c r="Q898" s="278"/>
      <c r="R898" s="278"/>
      <c r="S898" s="278"/>
      <c r="T898" s="279"/>
      <c r="U898" s="15"/>
      <c r="V898" s="15"/>
      <c r="W898" s="15"/>
      <c r="X898" s="15"/>
      <c r="Y898" s="15"/>
      <c r="Z898" s="15"/>
      <c r="AA898" s="15"/>
      <c r="AB898" s="15"/>
      <c r="AC898" s="15"/>
      <c r="AD898" s="15"/>
      <c r="AE898" s="15"/>
      <c r="AT898" s="280" t="s">
        <v>259</v>
      </c>
      <c r="AU898" s="280" t="s">
        <v>88</v>
      </c>
      <c r="AV898" s="15" t="s">
        <v>14</v>
      </c>
      <c r="AW898" s="15" t="s">
        <v>36</v>
      </c>
      <c r="AX898" s="15" t="s">
        <v>80</v>
      </c>
      <c r="AY898" s="280" t="s">
        <v>241</v>
      </c>
    </row>
    <row r="899" s="13" customFormat="1">
      <c r="A899" s="13"/>
      <c r="B899" s="249"/>
      <c r="C899" s="250"/>
      <c r="D899" s="242" t="s">
        <v>259</v>
      </c>
      <c r="E899" s="251" t="s">
        <v>1</v>
      </c>
      <c r="F899" s="252" t="s">
        <v>1667</v>
      </c>
      <c r="G899" s="250"/>
      <c r="H899" s="253">
        <v>3</v>
      </c>
      <c r="I899" s="254"/>
      <c r="J899" s="250"/>
      <c r="K899" s="250"/>
      <c r="L899" s="255"/>
      <c r="M899" s="256"/>
      <c r="N899" s="257"/>
      <c r="O899" s="257"/>
      <c r="P899" s="257"/>
      <c r="Q899" s="257"/>
      <c r="R899" s="257"/>
      <c r="S899" s="257"/>
      <c r="T899" s="258"/>
      <c r="U899" s="13"/>
      <c r="V899" s="13"/>
      <c r="W899" s="13"/>
      <c r="X899" s="13"/>
      <c r="Y899" s="13"/>
      <c r="Z899" s="13"/>
      <c r="AA899" s="13"/>
      <c r="AB899" s="13"/>
      <c r="AC899" s="13"/>
      <c r="AD899" s="13"/>
      <c r="AE899" s="13"/>
      <c r="AT899" s="259" t="s">
        <v>259</v>
      </c>
      <c r="AU899" s="259" t="s">
        <v>88</v>
      </c>
      <c r="AV899" s="13" t="s">
        <v>88</v>
      </c>
      <c r="AW899" s="13" t="s">
        <v>36</v>
      </c>
      <c r="AX899" s="13" t="s">
        <v>80</v>
      </c>
      <c r="AY899" s="259" t="s">
        <v>241</v>
      </c>
    </row>
    <row r="900" s="13" customFormat="1">
      <c r="A900" s="13"/>
      <c r="B900" s="249"/>
      <c r="C900" s="250"/>
      <c r="D900" s="242" t="s">
        <v>259</v>
      </c>
      <c r="E900" s="251" t="s">
        <v>1</v>
      </c>
      <c r="F900" s="252" t="s">
        <v>1452</v>
      </c>
      <c r="G900" s="250"/>
      <c r="H900" s="253">
        <v>0</v>
      </c>
      <c r="I900" s="254"/>
      <c r="J900" s="250"/>
      <c r="K900" s="250"/>
      <c r="L900" s="255"/>
      <c r="M900" s="256"/>
      <c r="N900" s="257"/>
      <c r="O900" s="257"/>
      <c r="P900" s="257"/>
      <c r="Q900" s="257"/>
      <c r="R900" s="257"/>
      <c r="S900" s="257"/>
      <c r="T900" s="258"/>
      <c r="U900" s="13"/>
      <c r="V900" s="13"/>
      <c r="W900" s="13"/>
      <c r="X900" s="13"/>
      <c r="Y900" s="13"/>
      <c r="Z900" s="13"/>
      <c r="AA900" s="13"/>
      <c r="AB900" s="13"/>
      <c r="AC900" s="13"/>
      <c r="AD900" s="13"/>
      <c r="AE900" s="13"/>
      <c r="AT900" s="259" t="s">
        <v>259</v>
      </c>
      <c r="AU900" s="259" t="s">
        <v>88</v>
      </c>
      <c r="AV900" s="13" t="s">
        <v>88</v>
      </c>
      <c r="AW900" s="13" t="s">
        <v>36</v>
      </c>
      <c r="AX900" s="13" t="s">
        <v>80</v>
      </c>
      <c r="AY900" s="259" t="s">
        <v>241</v>
      </c>
    </row>
    <row r="901" s="15" customFormat="1">
      <c r="A901" s="15"/>
      <c r="B901" s="271"/>
      <c r="C901" s="272"/>
      <c r="D901" s="242" t="s">
        <v>259</v>
      </c>
      <c r="E901" s="273" t="s">
        <v>1</v>
      </c>
      <c r="F901" s="274" t="s">
        <v>1436</v>
      </c>
      <c r="G901" s="272"/>
      <c r="H901" s="273" t="s">
        <v>1</v>
      </c>
      <c r="I901" s="275"/>
      <c r="J901" s="272"/>
      <c r="K901" s="272"/>
      <c r="L901" s="276"/>
      <c r="M901" s="277"/>
      <c r="N901" s="278"/>
      <c r="O901" s="278"/>
      <c r="P901" s="278"/>
      <c r="Q901" s="278"/>
      <c r="R901" s="278"/>
      <c r="S901" s="278"/>
      <c r="T901" s="279"/>
      <c r="U901" s="15"/>
      <c r="V901" s="15"/>
      <c r="W901" s="15"/>
      <c r="X901" s="15"/>
      <c r="Y901" s="15"/>
      <c r="Z901" s="15"/>
      <c r="AA901" s="15"/>
      <c r="AB901" s="15"/>
      <c r="AC901" s="15"/>
      <c r="AD901" s="15"/>
      <c r="AE901" s="15"/>
      <c r="AT901" s="280" t="s">
        <v>259</v>
      </c>
      <c r="AU901" s="280" t="s">
        <v>88</v>
      </c>
      <c r="AV901" s="15" t="s">
        <v>14</v>
      </c>
      <c r="AW901" s="15" t="s">
        <v>36</v>
      </c>
      <c r="AX901" s="15" t="s">
        <v>80</v>
      </c>
      <c r="AY901" s="280" t="s">
        <v>241</v>
      </c>
    </row>
    <row r="902" s="13" customFormat="1">
      <c r="A902" s="13"/>
      <c r="B902" s="249"/>
      <c r="C902" s="250"/>
      <c r="D902" s="242" t="s">
        <v>259</v>
      </c>
      <c r="E902" s="251" t="s">
        <v>1</v>
      </c>
      <c r="F902" s="252" t="s">
        <v>1668</v>
      </c>
      <c r="G902" s="250"/>
      <c r="H902" s="253">
        <v>30</v>
      </c>
      <c r="I902" s="254"/>
      <c r="J902" s="250"/>
      <c r="K902" s="250"/>
      <c r="L902" s="255"/>
      <c r="M902" s="256"/>
      <c r="N902" s="257"/>
      <c r="O902" s="257"/>
      <c r="P902" s="257"/>
      <c r="Q902" s="257"/>
      <c r="R902" s="257"/>
      <c r="S902" s="257"/>
      <c r="T902" s="258"/>
      <c r="U902" s="13"/>
      <c r="V902" s="13"/>
      <c r="W902" s="13"/>
      <c r="X902" s="13"/>
      <c r="Y902" s="13"/>
      <c r="Z902" s="13"/>
      <c r="AA902" s="13"/>
      <c r="AB902" s="13"/>
      <c r="AC902" s="13"/>
      <c r="AD902" s="13"/>
      <c r="AE902" s="13"/>
      <c r="AT902" s="259" t="s">
        <v>259</v>
      </c>
      <c r="AU902" s="259" t="s">
        <v>88</v>
      </c>
      <c r="AV902" s="13" t="s">
        <v>88</v>
      </c>
      <c r="AW902" s="13" t="s">
        <v>36</v>
      </c>
      <c r="AX902" s="13" t="s">
        <v>80</v>
      </c>
      <c r="AY902" s="259" t="s">
        <v>241</v>
      </c>
    </row>
    <row r="903" s="13" customFormat="1">
      <c r="A903" s="13"/>
      <c r="B903" s="249"/>
      <c r="C903" s="250"/>
      <c r="D903" s="242" t="s">
        <v>259</v>
      </c>
      <c r="E903" s="251" t="s">
        <v>1</v>
      </c>
      <c r="F903" s="252" t="s">
        <v>1669</v>
      </c>
      <c r="G903" s="250"/>
      <c r="H903" s="253">
        <v>18</v>
      </c>
      <c r="I903" s="254"/>
      <c r="J903" s="250"/>
      <c r="K903" s="250"/>
      <c r="L903" s="255"/>
      <c r="M903" s="256"/>
      <c r="N903" s="257"/>
      <c r="O903" s="257"/>
      <c r="P903" s="257"/>
      <c r="Q903" s="257"/>
      <c r="R903" s="257"/>
      <c r="S903" s="257"/>
      <c r="T903" s="258"/>
      <c r="U903" s="13"/>
      <c r="V903" s="13"/>
      <c r="W903" s="13"/>
      <c r="X903" s="13"/>
      <c r="Y903" s="13"/>
      <c r="Z903" s="13"/>
      <c r="AA903" s="13"/>
      <c r="AB903" s="13"/>
      <c r="AC903" s="13"/>
      <c r="AD903" s="13"/>
      <c r="AE903" s="13"/>
      <c r="AT903" s="259" t="s">
        <v>259</v>
      </c>
      <c r="AU903" s="259" t="s">
        <v>88</v>
      </c>
      <c r="AV903" s="13" t="s">
        <v>88</v>
      </c>
      <c r="AW903" s="13" t="s">
        <v>36</v>
      </c>
      <c r="AX903" s="13" t="s">
        <v>80</v>
      </c>
      <c r="AY903" s="259" t="s">
        <v>241</v>
      </c>
    </row>
    <row r="904" s="15" customFormat="1">
      <c r="A904" s="15"/>
      <c r="B904" s="271"/>
      <c r="C904" s="272"/>
      <c r="D904" s="242" t="s">
        <v>259</v>
      </c>
      <c r="E904" s="273" t="s">
        <v>1</v>
      </c>
      <c r="F904" s="274" t="s">
        <v>1438</v>
      </c>
      <c r="G904" s="272"/>
      <c r="H904" s="273" t="s">
        <v>1</v>
      </c>
      <c r="I904" s="275"/>
      <c r="J904" s="272"/>
      <c r="K904" s="272"/>
      <c r="L904" s="276"/>
      <c r="M904" s="277"/>
      <c r="N904" s="278"/>
      <c r="O904" s="278"/>
      <c r="P904" s="278"/>
      <c r="Q904" s="278"/>
      <c r="R904" s="278"/>
      <c r="S904" s="278"/>
      <c r="T904" s="279"/>
      <c r="U904" s="15"/>
      <c r="V904" s="15"/>
      <c r="W904" s="15"/>
      <c r="X904" s="15"/>
      <c r="Y904" s="15"/>
      <c r="Z904" s="15"/>
      <c r="AA904" s="15"/>
      <c r="AB904" s="15"/>
      <c r="AC904" s="15"/>
      <c r="AD904" s="15"/>
      <c r="AE904" s="15"/>
      <c r="AT904" s="280" t="s">
        <v>259</v>
      </c>
      <c r="AU904" s="280" t="s">
        <v>88</v>
      </c>
      <c r="AV904" s="15" t="s">
        <v>14</v>
      </c>
      <c r="AW904" s="15" t="s">
        <v>36</v>
      </c>
      <c r="AX904" s="15" t="s">
        <v>80</v>
      </c>
      <c r="AY904" s="280" t="s">
        <v>241</v>
      </c>
    </row>
    <row r="905" s="13" customFormat="1">
      <c r="A905" s="13"/>
      <c r="B905" s="249"/>
      <c r="C905" s="250"/>
      <c r="D905" s="242" t="s">
        <v>259</v>
      </c>
      <c r="E905" s="251" t="s">
        <v>1</v>
      </c>
      <c r="F905" s="252" t="s">
        <v>1455</v>
      </c>
      <c r="G905" s="250"/>
      <c r="H905" s="253">
        <v>0</v>
      </c>
      <c r="I905" s="254"/>
      <c r="J905" s="250"/>
      <c r="K905" s="250"/>
      <c r="L905" s="255"/>
      <c r="M905" s="256"/>
      <c r="N905" s="257"/>
      <c r="O905" s="257"/>
      <c r="P905" s="257"/>
      <c r="Q905" s="257"/>
      <c r="R905" s="257"/>
      <c r="S905" s="257"/>
      <c r="T905" s="258"/>
      <c r="U905" s="13"/>
      <c r="V905" s="13"/>
      <c r="W905" s="13"/>
      <c r="X905" s="13"/>
      <c r="Y905" s="13"/>
      <c r="Z905" s="13"/>
      <c r="AA905" s="13"/>
      <c r="AB905" s="13"/>
      <c r="AC905" s="13"/>
      <c r="AD905" s="13"/>
      <c r="AE905" s="13"/>
      <c r="AT905" s="259" t="s">
        <v>259</v>
      </c>
      <c r="AU905" s="259" t="s">
        <v>88</v>
      </c>
      <c r="AV905" s="13" t="s">
        <v>88</v>
      </c>
      <c r="AW905" s="13" t="s">
        <v>36</v>
      </c>
      <c r="AX905" s="13" t="s">
        <v>80</v>
      </c>
      <c r="AY905" s="259" t="s">
        <v>241</v>
      </c>
    </row>
    <row r="906" s="13" customFormat="1">
      <c r="A906" s="13"/>
      <c r="B906" s="249"/>
      <c r="C906" s="250"/>
      <c r="D906" s="242" t="s">
        <v>259</v>
      </c>
      <c r="E906" s="251" t="s">
        <v>1</v>
      </c>
      <c r="F906" s="252" t="s">
        <v>1670</v>
      </c>
      <c r="G906" s="250"/>
      <c r="H906" s="253">
        <v>2</v>
      </c>
      <c r="I906" s="254"/>
      <c r="J906" s="250"/>
      <c r="K906" s="250"/>
      <c r="L906" s="255"/>
      <c r="M906" s="256"/>
      <c r="N906" s="257"/>
      <c r="O906" s="257"/>
      <c r="P906" s="257"/>
      <c r="Q906" s="257"/>
      <c r="R906" s="257"/>
      <c r="S906" s="257"/>
      <c r="T906" s="258"/>
      <c r="U906" s="13"/>
      <c r="V906" s="13"/>
      <c r="W906" s="13"/>
      <c r="X906" s="13"/>
      <c r="Y906" s="13"/>
      <c r="Z906" s="13"/>
      <c r="AA906" s="13"/>
      <c r="AB906" s="13"/>
      <c r="AC906" s="13"/>
      <c r="AD906" s="13"/>
      <c r="AE906" s="13"/>
      <c r="AT906" s="259" t="s">
        <v>259</v>
      </c>
      <c r="AU906" s="259" t="s">
        <v>88</v>
      </c>
      <c r="AV906" s="13" t="s">
        <v>88</v>
      </c>
      <c r="AW906" s="13" t="s">
        <v>36</v>
      </c>
      <c r="AX906" s="13" t="s">
        <v>80</v>
      </c>
      <c r="AY906" s="259" t="s">
        <v>241</v>
      </c>
    </row>
    <row r="907" s="15" customFormat="1">
      <c r="A907" s="15"/>
      <c r="B907" s="271"/>
      <c r="C907" s="272"/>
      <c r="D907" s="242" t="s">
        <v>259</v>
      </c>
      <c r="E907" s="273" t="s">
        <v>1</v>
      </c>
      <c r="F907" s="274" t="s">
        <v>1440</v>
      </c>
      <c r="G907" s="272"/>
      <c r="H907" s="273" t="s">
        <v>1</v>
      </c>
      <c r="I907" s="275"/>
      <c r="J907" s="272"/>
      <c r="K907" s="272"/>
      <c r="L907" s="276"/>
      <c r="M907" s="277"/>
      <c r="N907" s="278"/>
      <c r="O907" s="278"/>
      <c r="P907" s="278"/>
      <c r="Q907" s="278"/>
      <c r="R907" s="278"/>
      <c r="S907" s="278"/>
      <c r="T907" s="279"/>
      <c r="U907" s="15"/>
      <c r="V907" s="15"/>
      <c r="W907" s="15"/>
      <c r="X907" s="15"/>
      <c r="Y907" s="15"/>
      <c r="Z907" s="15"/>
      <c r="AA907" s="15"/>
      <c r="AB907" s="15"/>
      <c r="AC907" s="15"/>
      <c r="AD907" s="15"/>
      <c r="AE907" s="15"/>
      <c r="AT907" s="280" t="s">
        <v>259</v>
      </c>
      <c r="AU907" s="280" t="s">
        <v>88</v>
      </c>
      <c r="AV907" s="15" t="s">
        <v>14</v>
      </c>
      <c r="AW907" s="15" t="s">
        <v>36</v>
      </c>
      <c r="AX907" s="15" t="s">
        <v>80</v>
      </c>
      <c r="AY907" s="280" t="s">
        <v>241</v>
      </c>
    </row>
    <row r="908" s="13" customFormat="1">
      <c r="A908" s="13"/>
      <c r="B908" s="249"/>
      <c r="C908" s="250"/>
      <c r="D908" s="242" t="s">
        <v>259</v>
      </c>
      <c r="E908" s="251" t="s">
        <v>1</v>
      </c>
      <c r="F908" s="252" t="s">
        <v>1671</v>
      </c>
      <c r="G908" s="250"/>
      <c r="H908" s="253">
        <v>3.5</v>
      </c>
      <c r="I908" s="254"/>
      <c r="J908" s="250"/>
      <c r="K908" s="250"/>
      <c r="L908" s="255"/>
      <c r="M908" s="256"/>
      <c r="N908" s="257"/>
      <c r="O908" s="257"/>
      <c r="P908" s="257"/>
      <c r="Q908" s="257"/>
      <c r="R908" s="257"/>
      <c r="S908" s="257"/>
      <c r="T908" s="258"/>
      <c r="U908" s="13"/>
      <c r="V908" s="13"/>
      <c r="W908" s="13"/>
      <c r="X908" s="13"/>
      <c r="Y908" s="13"/>
      <c r="Z908" s="13"/>
      <c r="AA908" s="13"/>
      <c r="AB908" s="13"/>
      <c r="AC908" s="13"/>
      <c r="AD908" s="13"/>
      <c r="AE908" s="13"/>
      <c r="AT908" s="259" t="s">
        <v>259</v>
      </c>
      <c r="AU908" s="259" t="s">
        <v>88</v>
      </c>
      <c r="AV908" s="13" t="s">
        <v>88</v>
      </c>
      <c r="AW908" s="13" t="s">
        <v>36</v>
      </c>
      <c r="AX908" s="13" t="s">
        <v>80</v>
      </c>
      <c r="AY908" s="259" t="s">
        <v>241</v>
      </c>
    </row>
    <row r="909" s="13" customFormat="1">
      <c r="A909" s="13"/>
      <c r="B909" s="249"/>
      <c r="C909" s="250"/>
      <c r="D909" s="242" t="s">
        <v>259</v>
      </c>
      <c r="E909" s="251" t="s">
        <v>1</v>
      </c>
      <c r="F909" s="252" t="s">
        <v>1452</v>
      </c>
      <c r="G909" s="250"/>
      <c r="H909" s="253">
        <v>0</v>
      </c>
      <c r="I909" s="254"/>
      <c r="J909" s="250"/>
      <c r="K909" s="250"/>
      <c r="L909" s="255"/>
      <c r="M909" s="256"/>
      <c r="N909" s="257"/>
      <c r="O909" s="257"/>
      <c r="P909" s="257"/>
      <c r="Q909" s="257"/>
      <c r="R909" s="257"/>
      <c r="S909" s="257"/>
      <c r="T909" s="258"/>
      <c r="U909" s="13"/>
      <c r="V909" s="13"/>
      <c r="W909" s="13"/>
      <c r="X909" s="13"/>
      <c r="Y909" s="13"/>
      <c r="Z909" s="13"/>
      <c r="AA909" s="13"/>
      <c r="AB909" s="13"/>
      <c r="AC909" s="13"/>
      <c r="AD909" s="13"/>
      <c r="AE909" s="13"/>
      <c r="AT909" s="259" t="s">
        <v>259</v>
      </c>
      <c r="AU909" s="259" t="s">
        <v>88</v>
      </c>
      <c r="AV909" s="13" t="s">
        <v>88</v>
      </c>
      <c r="AW909" s="13" t="s">
        <v>36</v>
      </c>
      <c r="AX909" s="13" t="s">
        <v>80</v>
      </c>
      <c r="AY909" s="259" t="s">
        <v>241</v>
      </c>
    </row>
    <row r="910" s="15" customFormat="1">
      <c r="A910" s="15"/>
      <c r="B910" s="271"/>
      <c r="C910" s="272"/>
      <c r="D910" s="242" t="s">
        <v>259</v>
      </c>
      <c r="E910" s="273" t="s">
        <v>1</v>
      </c>
      <c r="F910" s="274" t="s">
        <v>1442</v>
      </c>
      <c r="G910" s="272"/>
      <c r="H910" s="273" t="s">
        <v>1</v>
      </c>
      <c r="I910" s="275"/>
      <c r="J910" s="272"/>
      <c r="K910" s="272"/>
      <c r="L910" s="276"/>
      <c r="M910" s="277"/>
      <c r="N910" s="278"/>
      <c r="O910" s="278"/>
      <c r="P910" s="278"/>
      <c r="Q910" s="278"/>
      <c r="R910" s="278"/>
      <c r="S910" s="278"/>
      <c r="T910" s="279"/>
      <c r="U910" s="15"/>
      <c r="V910" s="15"/>
      <c r="W910" s="15"/>
      <c r="X910" s="15"/>
      <c r="Y910" s="15"/>
      <c r="Z910" s="15"/>
      <c r="AA910" s="15"/>
      <c r="AB910" s="15"/>
      <c r="AC910" s="15"/>
      <c r="AD910" s="15"/>
      <c r="AE910" s="15"/>
      <c r="AT910" s="280" t="s">
        <v>259</v>
      </c>
      <c r="AU910" s="280" t="s">
        <v>88</v>
      </c>
      <c r="AV910" s="15" t="s">
        <v>14</v>
      </c>
      <c r="AW910" s="15" t="s">
        <v>36</v>
      </c>
      <c r="AX910" s="15" t="s">
        <v>80</v>
      </c>
      <c r="AY910" s="280" t="s">
        <v>241</v>
      </c>
    </row>
    <row r="911" s="13" customFormat="1">
      <c r="A911" s="13"/>
      <c r="B911" s="249"/>
      <c r="C911" s="250"/>
      <c r="D911" s="242" t="s">
        <v>259</v>
      </c>
      <c r="E911" s="251" t="s">
        <v>1</v>
      </c>
      <c r="F911" s="252" t="s">
        <v>1672</v>
      </c>
      <c r="G911" s="250"/>
      <c r="H911" s="253">
        <v>9.4000000000000004</v>
      </c>
      <c r="I911" s="254"/>
      <c r="J911" s="250"/>
      <c r="K911" s="250"/>
      <c r="L911" s="255"/>
      <c r="M911" s="256"/>
      <c r="N911" s="257"/>
      <c r="O911" s="257"/>
      <c r="P911" s="257"/>
      <c r="Q911" s="257"/>
      <c r="R911" s="257"/>
      <c r="S911" s="257"/>
      <c r="T911" s="258"/>
      <c r="U911" s="13"/>
      <c r="V911" s="13"/>
      <c r="W911" s="13"/>
      <c r="X911" s="13"/>
      <c r="Y911" s="13"/>
      <c r="Z911" s="13"/>
      <c r="AA911" s="13"/>
      <c r="AB911" s="13"/>
      <c r="AC911" s="13"/>
      <c r="AD911" s="13"/>
      <c r="AE911" s="13"/>
      <c r="AT911" s="259" t="s">
        <v>259</v>
      </c>
      <c r="AU911" s="259" t="s">
        <v>88</v>
      </c>
      <c r="AV911" s="13" t="s">
        <v>88</v>
      </c>
      <c r="AW911" s="13" t="s">
        <v>36</v>
      </c>
      <c r="AX911" s="13" t="s">
        <v>80</v>
      </c>
      <c r="AY911" s="259" t="s">
        <v>241</v>
      </c>
    </row>
    <row r="912" s="13" customFormat="1">
      <c r="A912" s="13"/>
      <c r="B912" s="249"/>
      <c r="C912" s="250"/>
      <c r="D912" s="242" t="s">
        <v>259</v>
      </c>
      <c r="E912" s="251" t="s">
        <v>1</v>
      </c>
      <c r="F912" s="252" t="s">
        <v>1673</v>
      </c>
      <c r="G912" s="250"/>
      <c r="H912" s="253">
        <v>54.729999999999997</v>
      </c>
      <c r="I912" s="254"/>
      <c r="J912" s="250"/>
      <c r="K912" s="250"/>
      <c r="L912" s="255"/>
      <c r="M912" s="256"/>
      <c r="N912" s="257"/>
      <c r="O912" s="257"/>
      <c r="P912" s="257"/>
      <c r="Q912" s="257"/>
      <c r="R912" s="257"/>
      <c r="S912" s="257"/>
      <c r="T912" s="258"/>
      <c r="U912" s="13"/>
      <c r="V912" s="13"/>
      <c r="W912" s="13"/>
      <c r="X912" s="13"/>
      <c r="Y912" s="13"/>
      <c r="Z912" s="13"/>
      <c r="AA912" s="13"/>
      <c r="AB912" s="13"/>
      <c r="AC912" s="13"/>
      <c r="AD912" s="13"/>
      <c r="AE912" s="13"/>
      <c r="AT912" s="259" t="s">
        <v>259</v>
      </c>
      <c r="AU912" s="259" t="s">
        <v>88</v>
      </c>
      <c r="AV912" s="13" t="s">
        <v>88</v>
      </c>
      <c r="AW912" s="13" t="s">
        <v>36</v>
      </c>
      <c r="AX912" s="13" t="s">
        <v>80</v>
      </c>
      <c r="AY912" s="259" t="s">
        <v>241</v>
      </c>
    </row>
    <row r="913" s="13" customFormat="1">
      <c r="A913" s="13"/>
      <c r="B913" s="249"/>
      <c r="C913" s="250"/>
      <c r="D913" s="242" t="s">
        <v>259</v>
      </c>
      <c r="E913" s="251" t="s">
        <v>1</v>
      </c>
      <c r="F913" s="252" t="s">
        <v>1674</v>
      </c>
      <c r="G913" s="250"/>
      <c r="H913" s="253">
        <v>1.8</v>
      </c>
      <c r="I913" s="254"/>
      <c r="J913" s="250"/>
      <c r="K913" s="250"/>
      <c r="L913" s="255"/>
      <c r="M913" s="256"/>
      <c r="N913" s="257"/>
      <c r="O913" s="257"/>
      <c r="P913" s="257"/>
      <c r="Q913" s="257"/>
      <c r="R913" s="257"/>
      <c r="S913" s="257"/>
      <c r="T913" s="258"/>
      <c r="U913" s="13"/>
      <c r="V913" s="13"/>
      <c r="W913" s="13"/>
      <c r="X913" s="13"/>
      <c r="Y913" s="13"/>
      <c r="Z913" s="13"/>
      <c r="AA913" s="13"/>
      <c r="AB913" s="13"/>
      <c r="AC913" s="13"/>
      <c r="AD913" s="13"/>
      <c r="AE913" s="13"/>
      <c r="AT913" s="259" t="s">
        <v>259</v>
      </c>
      <c r="AU913" s="259" t="s">
        <v>88</v>
      </c>
      <c r="AV913" s="13" t="s">
        <v>88</v>
      </c>
      <c r="AW913" s="13" t="s">
        <v>36</v>
      </c>
      <c r="AX913" s="13" t="s">
        <v>80</v>
      </c>
      <c r="AY913" s="259" t="s">
        <v>241</v>
      </c>
    </row>
    <row r="914" s="14" customFormat="1">
      <c r="A914" s="14"/>
      <c r="B914" s="260"/>
      <c r="C914" s="261"/>
      <c r="D914" s="242" t="s">
        <v>259</v>
      </c>
      <c r="E914" s="262" t="s">
        <v>1</v>
      </c>
      <c r="F914" s="263" t="s">
        <v>261</v>
      </c>
      <c r="G914" s="261"/>
      <c r="H914" s="264">
        <v>1846.29</v>
      </c>
      <c r="I914" s="265"/>
      <c r="J914" s="261"/>
      <c r="K914" s="261"/>
      <c r="L914" s="266"/>
      <c r="M914" s="267"/>
      <c r="N914" s="268"/>
      <c r="O914" s="268"/>
      <c r="P914" s="268"/>
      <c r="Q914" s="268"/>
      <c r="R914" s="268"/>
      <c r="S914" s="268"/>
      <c r="T914" s="269"/>
      <c r="U914" s="14"/>
      <c r="V914" s="14"/>
      <c r="W914" s="14"/>
      <c r="X914" s="14"/>
      <c r="Y914" s="14"/>
      <c r="Z914" s="14"/>
      <c r="AA914" s="14"/>
      <c r="AB914" s="14"/>
      <c r="AC914" s="14"/>
      <c r="AD914" s="14"/>
      <c r="AE914" s="14"/>
      <c r="AT914" s="270" t="s">
        <v>259</v>
      </c>
      <c r="AU914" s="270" t="s">
        <v>88</v>
      </c>
      <c r="AV914" s="14" t="s">
        <v>175</v>
      </c>
      <c r="AW914" s="14" t="s">
        <v>36</v>
      </c>
      <c r="AX914" s="14" t="s">
        <v>14</v>
      </c>
      <c r="AY914" s="270" t="s">
        <v>241</v>
      </c>
    </row>
    <row r="915" s="12" customFormat="1" ht="22.8" customHeight="1">
      <c r="A915" s="12"/>
      <c r="B915" s="213"/>
      <c r="C915" s="214"/>
      <c r="D915" s="215" t="s">
        <v>79</v>
      </c>
      <c r="E915" s="227" t="s">
        <v>1150</v>
      </c>
      <c r="F915" s="227" t="s">
        <v>1151</v>
      </c>
      <c r="G915" s="214"/>
      <c r="H915" s="214"/>
      <c r="I915" s="217"/>
      <c r="J915" s="228">
        <f>BK915</f>
        <v>0</v>
      </c>
      <c r="K915" s="214"/>
      <c r="L915" s="219"/>
      <c r="M915" s="220"/>
      <c r="N915" s="221"/>
      <c r="O915" s="221"/>
      <c r="P915" s="222">
        <f>SUM(P916:P943)</f>
        <v>0</v>
      </c>
      <c r="Q915" s="221"/>
      <c r="R915" s="222">
        <f>SUM(R916:R943)</f>
        <v>0</v>
      </c>
      <c r="S915" s="221"/>
      <c r="T915" s="223">
        <f>SUM(T916:T943)</f>
        <v>0</v>
      </c>
      <c r="U915" s="12"/>
      <c r="V915" s="12"/>
      <c r="W915" s="12"/>
      <c r="X915" s="12"/>
      <c r="Y915" s="12"/>
      <c r="Z915" s="12"/>
      <c r="AA915" s="12"/>
      <c r="AB915" s="12"/>
      <c r="AC915" s="12"/>
      <c r="AD915" s="12"/>
      <c r="AE915" s="12"/>
      <c r="AR915" s="224" t="s">
        <v>14</v>
      </c>
      <c r="AT915" s="225" t="s">
        <v>79</v>
      </c>
      <c r="AU915" s="225" t="s">
        <v>14</v>
      </c>
      <c r="AY915" s="224" t="s">
        <v>241</v>
      </c>
      <c r="BK915" s="226">
        <f>SUM(BK916:BK943)</f>
        <v>0</v>
      </c>
    </row>
    <row r="916" s="2" customFormat="1" ht="33" customHeight="1">
      <c r="A916" s="39"/>
      <c r="B916" s="40"/>
      <c r="C916" s="229" t="s">
        <v>1675</v>
      </c>
      <c r="D916" s="229" t="s">
        <v>243</v>
      </c>
      <c r="E916" s="230" t="s">
        <v>1153</v>
      </c>
      <c r="F916" s="231" t="s">
        <v>1154</v>
      </c>
      <c r="G916" s="232" t="s">
        <v>487</v>
      </c>
      <c r="H916" s="233">
        <v>1601.644</v>
      </c>
      <c r="I916" s="234"/>
      <c r="J916" s="235">
        <f>ROUND(I916*H916,2)</f>
        <v>0</v>
      </c>
      <c r="K916" s="231" t="s">
        <v>247</v>
      </c>
      <c r="L916" s="45"/>
      <c r="M916" s="236" t="s">
        <v>1</v>
      </c>
      <c r="N916" s="237" t="s">
        <v>45</v>
      </c>
      <c r="O916" s="92"/>
      <c r="P916" s="238">
        <f>O916*H916</f>
        <v>0</v>
      </c>
      <c r="Q916" s="238">
        <v>0</v>
      </c>
      <c r="R916" s="238">
        <f>Q916*H916</f>
        <v>0</v>
      </c>
      <c r="S916" s="238">
        <v>0</v>
      </c>
      <c r="T916" s="239">
        <f>S916*H916</f>
        <v>0</v>
      </c>
      <c r="U916" s="39"/>
      <c r="V916" s="39"/>
      <c r="W916" s="39"/>
      <c r="X916" s="39"/>
      <c r="Y916" s="39"/>
      <c r="Z916" s="39"/>
      <c r="AA916" s="39"/>
      <c r="AB916" s="39"/>
      <c r="AC916" s="39"/>
      <c r="AD916" s="39"/>
      <c r="AE916" s="39"/>
      <c r="AR916" s="240" t="s">
        <v>175</v>
      </c>
      <c r="AT916" s="240" t="s">
        <v>243</v>
      </c>
      <c r="AU916" s="240" t="s">
        <v>88</v>
      </c>
      <c r="AY916" s="18" t="s">
        <v>241</v>
      </c>
      <c r="BE916" s="241">
        <f>IF(N916="základní",J916,0)</f>
        <v>0</v>
      </c>
      <c r="BF916" s="241">
        <f>IF(N916="snížená",J916,0)</f>
        <v>0</v>
      </c>
      <c r="BG916" s="241">
        <f>IF(N916="zákl. přenesená",J916,0)</f>
        <v>0</v>
      </c>
      <c r="BH916" s="241">
        <f>IF(N916="sníž. přenesená",J916,0)</f>
        <v>0</v>
      </c>
      <c r="BI916" s="241">
        <f>IF(N916="nulová",J916,0)</f>
        <v>0</v>
      </c>
      <c r="BJ916" s="18" t="s">
        <v>14</v>
      </c>
      <c r="BK916" s="241">
        <f>ROUND(I916*H916,2)</f>
        <v>0</v>
      </c>
      <c r="BL916" s="18" t="s">
        <v>175</v>
      </c>
      <c r="BM916" s="240" t="s">
        <v>1676</v>
      </c>
    </row>
    <row r="917" s="2" customFormat="1">
      <c r="A917" s="39"/>
      <c r="B917" s="40"/>
      <c r="C917" s="41"/>
      <c r="D917" s="242" t="s">
        <v>249</v>
      </c>
      <c r="E917" s="41"/>
      <c r="F917" s="243" t="s">
        <v>1156</v>
      </c>
      <c r="G917" s="41"/>
      <c r="H917" s="41"/>
      <c r="I917" s="244"/>
      <c r="J917" s="41"/>
      <c r="K917" s="41"/>
      <c r="L917" s="45"/>
      <c r="M917" s="245"/>
      <c r="N917" s="246"/>
      <c r="O917" s="92"/>
      <c r="P917" s="92"/>
      <c r="Q917" s="92"/>
      <c r="R917" s="92"/>
      <c r="S917" s="92"/>
      <c r="T917" s="93"/>
      <c r="U917" s="39"/>
      <c r="V917" s="39"/>
      <c r="W917" s="39"/>
      <c r="X917" s="39"/>
      <c r="Y917" s="39"/>
      <c r="Z917" s="39"/>
      <c r="AA917" s="39"/>
      <c r="AB917" s="39"/>
      <c r="AC917" s="39"/>
      <c r="AD917" s="39"/>
      <c r="AE917" s="39"/>
      <c r="AT917" s="18" t="s">
        <v>249</v>
      </c>
      <c r="AU917" s="18" t="s">
        <v>88</v>
      </c>
    </row>
    <row r="918" s="2" customFormat="1">
      <c r="A918" s="39"/>
      <c r="B918" s="40"/>
      <c r="C918" s="41"/>
      <c r="D918" s="247" t="s">
        <v>251</v>
      </c>
      <c r="E918" s="41"/>
      <c r="F918" s="248" t="s">
        <v>1157</v>
      </c>
      <c r="G918" s="41"/>
      <c r="H918" s="41"/>
      <c r="I918" s="244"/>
      <c r="J918" s="41"/>
      <c r="K918" s="41"/>
      <c r="L918" s="45"/>
      <c r="M918" s="245"/>
      <c r="N918" s="246"/>
      <c r="O918" s="92"/>
      <c r="P918" s="92"/>
      <c r="Q918" s="92"/>
      <c r="R918" s="92"/>
      <c r="S918" s="92"/>
      <c r="T918" s="93"/>
      <c r="U918" s="39"/>
      <c r="V918" s="39"/>
      <c r="W918" s="39"/>
      <c r="X918" s="39"/>
      <c r="Y918" s="39"/>
      <c r="Z918" s="39"/>
      <c r="AA918" s="39"/>
      <c r="AB918" s="39"/>
      <c r="AC918" s="39"/>
      <c r="AD918" s="39"/>
      <c r="AE918" s="39"/>
      <c r="AT918" s="18" t="s">
        <v>251</v>
      </c>
      <c r="AU918" s="18" t="s">
        <v>88</v>
      </c>
    </row>
    <row r="919" s="13" customFormat="1">
      <c r="A919" s="13"/>
      <c r="B919" s="249"/>
      <c r="C919" s="250"/>
      <c r="D919" s="242" t="s">
        <v>259</v>
      </c>
      <c r="E919" s="251" t="s">
        <v>1</v>
      </c>
      <c r="F919" s="252" t="s">
        <v>485</v>
      </c>
      <c r="G919" s="250"/>
      <c r="H919" s="253">
        <v>1601.644</v>
      </c>
      <c r="I919" s="254"/>
      <c r="J919" s="250"/>
      <c r="K919" s="250"/>
      <c r="L919" s="255"/>
      <c r="M919" s="256"/>
      <c r="N919" s="257"/>
      <c r="O919" s="257"/>
      <c r="P919" s="257"/>
      <c r="Q919" s="257"/>
      <c r="R919" s="257"/>
      <c r="S919" s="257"/>
      <c r="T919" s="258"/>
      <c r="U919" s="13"/>
      <c r="V919" s="13"/>
      <c r="W919" s="13"/>
      <c r="X919" s="13"/>
      <c r="Y919" s="13"/>
      <c r="Z919" s="13"/>
      <c r="AA919" s="13"/>
      <c r="AB919" s="13"/>
      <c r="AC919" s="13"/>
      <c r="AD919" s="13"/>
      <c r="AE919" s="13"/>
      <c r="AT919" s="259" t="s">
        <v>259</v>
      </c>
      <c r="AU919" s="259" t="s">
        <v>88</v>
      </c>
      <c r="AV919" s="13" t="s">
        <v>88</v>
      </c>
      <c r="AW919" s="13" t="s">
        <v>36</v>
      </c>
      <c r="AX919" s="13" t="s">
        <v>80</v>
      </c>
      <c r="AY919" s="259" t="s">
        <v>241</v>
      </c>
    </row>
    <row r="920" s="14" customFormat="1">
      <c r="A920" s="14"/>
      <c r="B920" s="260"/>
      <c r="C920" s="261"/>
      <c r="D920" s="242" t="s">
        <v>259</v>
      </c>
      <c r="E920" s="262" t="s">
        <v>1</v>
      </c>
      <c r="F920" s="263" t="s">
        <v>261</v>
      </c>
      <c r="G920" s="261"/>
      <c r="H920" s="264">
        <v>1601.644</v>
      </c>
      <c r="I920" s="265"/>
      <c r="J920" s="261"/>
      <c r="K920" s="261"/>
      <c r="L920" s="266"/>
      <c r="M920" s="267"/>
      <c r="N920" s="268"/>
      <c r="O920" s="268"/>
      <c r="P920" s="268"/>
      <c r="Q920" s="268"/>
      <c r="R920" s="268"/>
      <c r="S920" s="268"/>
      <c r="T920" s="269"/>
      <c r="U920" s="14"/>
      <c r="V920" s="14"/>
      <c r="W920" s="14"/>
      <c r="X920" s="14"/>
      <c r="Y920" s="14"/>
      <c r="Z920" s="14"/>
      <c r="AA920" s="14"/>
      <c r="AB920" s="14"/>
      <c r="AC920" s="14"/>
      <c r="AD920" s="14"/>
      <c r="AE920" s="14"/>
      <c r="AT920" s="270" t="s">
        <v>259</v>
      </c>
      <c r="AU920" s="270" t="s">
        <v>88</v>
      </c>
      <c r="AV920" s="14" t="s">
        <v>175</v>
      </c>
      <c r="AW920" s="14" t="s">
        <v>36</v>
      </c>
      <c r="AX920" s="14" t="s">
        <v>14</v>
      </c>
      <c r="AY920" s="270" t="s">
        <v>241</v>
      </c>
    </row>
    <row r="921" s="2" customFormat="1" ht="21.75" customHeight="1">
      <c r="A921" s="39"/>
      <c r="B921" s="40"/>
      <c r="C921" s="229" t="s">
        <v>1677</v>
      </c>
      <c r="D921" s="229" t="s">
        <v>243</v>
      </c>
      <c r="E921" s="230" t="s">
        <v>1159</v>
      </c>
      <c r="F921" s="231" t="s">
        <v>1160</v>
      </c>
      <c r="G921" s="232" t="s">
        <v>487</v>
      </c>
      <c r="H921" s="233">
        <v>35236.167999999998</v>
      </c>
      <c r="I921" s="234"/>
      <c r="J921" s="235">
        <f>ROUND(I921*H921,2)</f>
        <v>0</v>
      </c>
      <c r="K921" s="231" t="s">
        <v>247</v>
      </c>
      <c r="L921" s="45"/>
      <c r="M921" s="236" t="s">
        <v>1</v>
      </c>
      <c r="N921" s="237" t="s">
        <v>45</v>
      </c>
      <c r="O921" s="92"/>
      <c r="P921" s="238">
        <f>O921*H921</f>
        <v>0</v>
      </c>
      <c r="Q921" s="238">
        <v>0</v>
      </c>
      <c r="R921" s="238">
        <f>Q921*H921</f>
        <v>0</v>
      </c>
      <c r="S921" s="238">
        <v>0</v>
      </c>
      <c r="T921" s="239">
        <f>S921*H921</f>
        <v>0</v>
      </c>
      <c r="U921" s="39"/>
      <c r="V921" s="39"/>
      <c r="W921" s="39"/>
      <c r="X921" s="39"/>
      <c r="Y921" s="39"/>
      <c r="Z921" s="39"/>
      <c r="AA921" s="39"/>
      <c r="AB921" s="39"/>
      <c r="AC921" s="39"/>
      <c r="AD921" s="39"/>
      <c r="AE921" s="39"/>
      <c r="AR921" s="240" t="s">
        <v>175</v>
      </c>
      <c r="AT921" s="240" t="s">
        <v>243</v>
      </c>
      <c r="AU921" s="240" t="s">
        <v>88</v>
      </c>
      <c r="AY921" s="18" t="s">
        <v>241</v>
      </c>
      <c r="BE921" s="241">
        <f>IF(N921="základní",J921,0)</f>
        <v>0</v>
      </c>
      <c r="BF921" s="241">
        <f>IF(N921="snížená",J921,0)</f>
        <v>0</v>
      </c>
      <c r="BG921" s="241">
        <f>IF(N921="zákl. přenesená",J921,0)</f>
        <v>0</v>
      </c>
      <c r="BH921" s="241">
        <f>IF(N921="sníž. přenesená",J921,0)</f>
        <v>0</v>
      </c>
      <c r="BI921" s="241">
        <f>IF(N921="nulová",J921,0)</f>
        <v>0</v>
      </c>
      <c r="BJ921" s="18" t="s">
        <v>14</v>
      </c>
      <c r="BK921" s="241">
        <f>ROUND(I921*H921,2)</f>
        <v>0</v>
      </c>
      <c r="BL921" s="18" t="s">
        <v>175</v>
      </c>
      <c r="BM921" s="240" t="s">
        <v>1678</v>
      </c>
    </row>
    <row r="922" s="2" customFormat="1">
      <c r="A922" s="39"/>
      <c r="B922" s="40"/>
      <c r="C922" s="41"/>
      <c r="D922" s="242" t="s">
        <v>249</v>
      </c>
      <c r="E922" s="41"/>
      <c r="F922" s="243" t="s">
        <v>1162</v>
      </c>
      <c r="G922" s="41"/>
      <c r="H922" s="41"/>
      <c r="I922" s="244"/>
      <c r="J922" s="41"/>
      <c r="K922" s="41"/>
      <c r="L922" s="45"/>
      <c r="M922" s="245"/>
      <c r="N922" s="246"/>
      <c r="O922" s="92"/>
      <c r="P922" s="92"/>
      <c r="Q922" s="92"/>
      <c r="R922" s="92"/>
      <c r="S922" s="92"/>
      <c r="T922" s="93"/>
      <c r="U922" s="39"/>
      <c r="V922" s="39"/>
      <c r="W922" s="39"/>
      <c r="X922" s="39"/>
      <c r="Y922" s="39"/>
      <c r="Z922" s="39"/>
      <c r="AA922" s="39"/>
      <c r="AB922" s="39"/>
      <c r="AC922" s="39"/>
      <c r="AD922" s="39"/>
      <c r="AE922" s="39"/>
      <c r="AT922" s="18" t="s">
        <v>249</v>
      </c>
      <c r="AU922" s="18" t="s">
        <v>88</v>
      </c>
    </row>
    <row r="923" s="2" customFormat="1">
      <c r="A923" s="39"/>
      <c r="B923" s="40"/>
      <c r="C923" s="41"/>
      <c r="D923" s="247" t="s">
        <v>251</v>
      </c>
      <c r="E923" s="41"/>
      <c r="F923" s="248" t="s">
        <v>1163</v>
      </c>
      <c r="G923" s="41"/>
      <c r="H923" s="41"/>
      <c r="I923" s="244"/>
      <c r="J923" s="41"/>
      <c r="K923" s="41"/>
      <c r="L923" s="45"/>
      <c r="M923" s="245"/>
      <c r="N923" s="246"/>
      <c r="O923" s="92"/>
      <c r="P923" s="92"/>
      <c r="Q923" s="92"/>
      <c r="R923" s="92"/>
      <c r="S923" s="92"/>
      <c r="T923" s="93"/>
      <c r="U923" s="39"/>
      <c r="V923" s="39"/>
      <c r="W923" s="39"/>
      <c r="X923" s="39"/>
      <c r="Y923" s="39"/>
      <c r="Z923" s="39"/>
      <c r="AA923" s="39"/>
      <c r="AB923" s="39"/>
      <c r="AC923" s="39"/>
      <c r="AD923" s="39"/>
      <c r="AE923" s="39"/>
      <c r="AT923" s="18" t="s">
        <v>251</v>
      </c>
      <c r="AU923" s="18" t="s">
        <v>88</v>
      </c>
    </row>
    <row r="924" s="15" customFormat="1">
      <c r="A924" s="15"/>
      <c r="B924" s="271"/>
      <c r="C924" s="272"/>
      <c r="D924" s="242" t="s">
        <v>259</v>
      </c>
      <c r="E924" s="273" t="s">
        <v>1</v>
      </c>
      <c r="F924" s="274" t="s">
        <v>703</v>
      </c>
      <c r="G924" s="272"/>
      <c r="H924" s="273" t="s">
        <v>1</v>
      </c>
      <c r="I924" s="275"/>
      <c r="J924" s="272"/>
      <c r="K924" s="272"/>
      <c r="L924" s="276"/>
      <c r="M924" s="277"/>
      <c r="N924" s="278"/>
      <c r="O924" s="278"/>
      <c r="P924" s="278"/>
      <c r="Q924" s="278"/>
      <c r="R924" s="278"/>
      <c r="S924" s="278"/>
      <c r="T924" s="279"/>
      <c r="U924" s="15"/>
      <c r="V924" s="15"/>
      <c r="W924" s="15"/>
      <c r="X924" s="15"/>
      <c r="Y924" s="15"/>
      <c r="Z924" s="15"/>
      <c r="AA924" s="15"/>
      <c r="AB924" s="15"/>
      <c r="AC924" s="15"/>
      <c r="AD924" s="15"/>
      <c r="AE924" s="15"/>
      <c r="AT924" s="280" t="s">
        <v>259</v>
      </c>
      <c r="AU924" s="280" t="s">
        <v>88</v>
      </c>
      <c r="AV924" s="15" t="s">
        <v>14</v>
      </c>
      <c r="AW924" s="15" t="s">
        <v>36</v>
      </c>
      <c r="AX924" s="15" t="s">
        <v>80</v>
      </c>
      <c r="AY924" s="280" t="s">
        <v>241</v>
      </c>
    </row>
    <row r="925" s="13" customFormat="1">
      <c r="A925" s="13"/>
      <c r="B925" s="249"/>
      <c r="C925" s="250"/>
      <c r="D925" s="242" t="s">
        <v>259</v>
      </c>
      <c r="E925" s="251" t="s">
        <v>1</v>
      </c>
      <c r="F925" s="252" t="s">
        <v>1164</v>
      </c>
      <c r="G925" s="250"/>
      <c r="H925" s="253">
        <v>35236.167999999998</v>
      </c>
      <c r="I925" s="254"/>
      <c r="J925" s="250"/>
      <c r="K925" s="250"/>
      <c r="L925" s="255"/>
      <c r="M925" s="256"/>
      <c r="N925" s="257"/>
      <c r="O925" s="257"/>
      <c r="P925" s="257"/>
      <c r="Q925" s="257"/>
      <c r="R925" s="257"/>
      <c r="S925" s="257"/>
      <c r="T925" s="258"/>
      <c r="U925" s="13"/>
      <c r="V925" s="13"/>
      <c r="W925" s="13"/>
      <c r="X925" s="13"/>
      <c r="Y925" s="13"/>
      <c r="Z925" s="13"/>
      <c r="AA925" s="13"/>
      <c r="AB925" s="13"/>
      <c r="AC925" s="13"/>
      <c r="AD925" s="13"/>
      <c r="AE925" s="13"/>
      <c r="AT925" s="259" t="s">
        <v>259</v>
      </c>
      <c r="AU925" s="259" t="s">
        <v>88</v>
      </c>
      <c r="AV925" s="13" t="s">
        <v>88</v>
      </c>
      <c r="AW925" s="13" t="s">
        <v>36</v>
      </c>
      <c r="AX925" s="13" t="s">
        <v>80</v>
      </c>
      <c r="AY925" s="259" t="s">
        <v>241</v>
      </c>
    </row>
    <row r="926" s="14" customFormat="1">
      <c r="A926" s="14"/>
      <c r="B926" s="260"/>
      <c r="C926" s="261"/>
      <c r="D926" s="242" t="s">
        <v>259</v>
      </c>
      <c r="E926" s="262" t="s">
        <v>1</v>
      </c>
      <c r="F926" s="263" t="s">
        <v>261</v>
      </c>
      <c r="G926" s="261"/>
      <c r="H926" s="264">
        <v>35236.167999999998</v>
      </c>
      <c r="I926" s="265"/>
      <c r="J926" s="261"/>
      <c r="K926" s="261"/>
      <c r="L926" s="266"/>
      <c r="M926" s="267"/>
      <c r="N926" s="268"/>
      <c r="O926" s="268"/>
      <c r="P926" s="268"/>
      <c r="Q926" s="268"/>
      <c r="R926" s="268"/>
      <c r="S926" s="268"/>
      <c r="T926" s="269"/>
      <c r="U926" s="14"/>
      <c r="V926" s="14"/>
      <c r="W926" s="14"/>
      <c r="X926" s="14"/>
      <c r="Y926" s="14"/>
      <c r="Z926" s="14"/>
      <c r="AA926" s="14"/>
      <c r="AB926" s="14"/>
      <c r="AC926" s="14"/>
      <c r="AD926" s="14"/>
      <c r="AE926" s="14"/>
      <c r="AT926" s="270" t="s">
        <v>259</v>
      </c>
      <c r="AU926" s="270" t="s">
        <v>88</v>
      </c>
      <c r="AV926" s="14" t="s">
        <v>175</v>
      </c>
      <c r="AW926" s="14" t="s">
        <v>36</v>
      </c>
      <c r="AX926" s="14" t="s">
        <v>14</v>
      </c>
      <c r="AY926" s="270" t="s">
        <v>241</v>
      </c>
    </row>
    <row r="927" s="2" customFormat="1" ht="44.25" customHeight="1">
      <c r="A927" s="39"/>
      <c r="B927" s="40"/>
      <c r="C927" s="229" t="s">
        <v>1679</v>
      </c>
      <c r="D927" s="229" t="s">
        <v>243</v>
      </c>
      <c r="E927" s="230" t="s">
        <v>1166</v>
      </c>
      <c r="F927" s="231" t="s">
        <v>1167</v>
      </c>
      <c r="G927" s="232" t="s">
        <v>487</v>
      </c>
      <c r="H927" s="233">
        <v>0.22500000000000001</v>
      </c>
      <c r="I927" s="234"/>
      <c r="J927" s="235">
        <f>ROUND(I927*H927,2)</f>
        <v>0</v>
      </c>
      <c r="K927" s="231" t="s">
        <v>247</v>
      </c>
      <c r="L927" s="45"/>
      <c r="M927" s="236" t="s">
        <v>1</v>
      </c>
      <c r="N927" s="237" t="s">
        <v>45</v>
      </c>
      <c r="O927" s="92"/>
      <c r="P927" s="238">
        <f>O927*H927</f>
        <v>0</v>
      </c>
      <c r="Q927" s="238">
        <v>0</v>
      </c>
      <c r="R927" s="238">
        <f>Q927*H927</f>
        <v>0</v>
      </c>
      <c r="S927" s="238">
        <v>0</v>
      </c>
      <c r="T927" s="239">
        <f>S927*H927</f>
        <v>0</v>
      </c>
      <c r="U927" s="39"/>
      <c r="V927" s="39"/>
      <c r="W927" s="39"/>
      <c r="X927" s="39"/>
      <c r="Y927" s="39"/>
      <c r="Z927" s="39"/>
      <c r="AA927" s="39"/>
      <c r="AB927" s="39"/>
      <c r="AC927" s="39"/>
      <c r="AD927" s="39"/>
      <c r="AE927" s="39"/>
      <c r="AR927" s="240" t="s">
        <v>175</v>
      </c>
      <c r="AT927" s="240" t="s">
        <v>243</v>
      </c>
      <c r="AU927" s="240" t="s">
        <v>88</v>
      </c>
      <c r="AY927" s="18" t="s">
        <v>241</v>
      </c>
      <c r="BE927" s="241">
        <f>IF(N927="základní",J927,0)</f>
        <v>0</v>
      </c>
      <c r="BF927" s="241">
        <f>IF(N927="snížená",J927,0)</f>
        <v>0</v>
      </c>
      <c r="BG927" s="241">
        <f>IF(N927="zákl. přenesená",J927,0)</f>
        <v>0</v>
      </c>
      <c r="BH927" s="241">
        <f>IF(N927="sníž. přenesená",J927,0)</f>
        <v>0</v>
      </c>
      <c r="BI927" s="241">
        <f>IF(N927="nulová",J927,0)</f>
        <v>0</v>
      </c>
      <c r="BJ927" s="18" t="s">
        <v>14</v>
      </c>
      <c r="BK927" s="241">
        <f>ROUND(I927*H927,2)</f>
        <v>0</v>
      </c>
      <c r="BL927" s="18" t="s">
        <v>175</v>
      </c>
      <c r="BM927" s="240" t="s">
        <v>1680</v>
      </c>
    </row>
    <row r="928" s="2" customFormat="1">
      <c r="A928" s="39"/>
      <c r="B928" s="40"/>
      <c r="C928" s="41"/>
      <c r="D928" s="242" t="s">
        <v>249</v>
      </c>
      <c r="E928" s="41"/>
      <c r="F928" s="243" t="s">
        <v>1169</v>
      </c>
      <c r="G928" s="41"/>
      <c r="H928" s="41"/>
      <c r="I928" s="244"/>
      <c r="J928" s="41"/>
      <c r="K928" s="41"/>
      <c r="L928" s="45"/>
      <c r="M928" s="245"/>
      <c r="N928" s="246"/>
      <c r="O928" s="92"/>
      <c r="P928" s="92"/>
      <c r="Q928" s="92"/>
      <c r="R928" s="92"/>
      <c r="S928" s="92"/>
      <c r="T928" s="93"/>
      <c r="U928" s="39"/>
      <c r="V928" s="39"/>
      <c r="W928" s="39"/>
      <c r="X928" s="39"/>
      <c r="Y928" s="39"/>
      <c r="Z928" s="39"/>
      <c r="AA928" s="39"/>
      <c r="AB928" s="39"/>
      <c r="AC928" s="39"/>
      <c r="AD928" s="39"/>
      <c r="AE928" s="39"/>
      <c r="AT928" s="18" t="s">
        <v>249</v>
      </c>
      <c r="AU928" s="18" t="s">
        <v>88</v>
      </c>
    </row>
    <row r="929" s="2" customFormat="1">
      <c r="A929" s="39"/>
      <c r="B929" s="40"/>
      <c r="C929" s="41"/>
      <c r="D929" s="247" t="s">
        <v>251</v>
      </c>
      <c r="E929" s="41"/>
      <c r="F929" s="248" t="s">
        <v>1170</v>
      </c>
      <c r="G929" s="41"/>
      <c r="H929" s="41"/>
      <c r="I929" s="244"/>
      <c r="J929" s="41"/>
      <c r="K929" s="41"/>
      <c r="L929" s="45"/>
      <c r="M929" s="245"/>
      <c r="N929" s="246"/>
      <c r="O929" s="92"/>
      <c r="P929" s="92"/>
      <c r="Q929" s="92"/>
      <c r="R929" s="92"/>
      <c r="S929" s="92"/>
      <c r="T929" s="93"/>
      <c r="U929" s="39"/>
      <c r="V929" s="39"/>
      <c r="W929" s="39"/>
      <c r="X929" s="39"/>
      <c r="Y929" s="39"/>
      <c r="Z929" s="39"/>
      <c r="AA929" s="39"/>
      <c r="AB929" s="39"/>
      <c r="AC929" s="39"/>
      <c r="AD929" s="39"/>
      <c r="AE929" s="39"/>
      <c r="AT929" s="18" t="s">
        <v>251</v>
      </c>
      <c r="AU929" s="18" t="s">
        <v>88</v>
      </c>
    </row>
    <row r="930" s="13" customFormat="1">
      <c r="A930" s="13"/>
      <c r="B930" s="249"/>
      <c r="C930" s="250"/>
      <c r="D930" s="242" t="s">
        <v>259</v>
      </c>
      <c r="E930" s="251" t="s">
        <v>1</v>
      </c>
      <c r="F930" s="252" t="s">
        <v>492</v>
      </c>
      <c r="G930" s="250"/>
      <c r="H930" s="253">
        <v>0.22500000000000001</v>
      </c>
      <c r="I930" s="254"/>
      <c r="J930" s="250"/>
      <c r="K930" s="250"/>
      <c r="L930" s="255"/>
      <c r="M930" s="256"/>
      <c r="N930" s="257"/>
      <c r="O930" s="257"/>
      <c r="P930" s="257"/>
      <c r="Q930" s="257"/>
      <c r="R930" s="257"/>
      <c r="S930" s="257"/>
      <c r="T930" s="258"/>
      <c r="U930" s="13"/>
      <c r="V930" s="13"/>
      <c r="W930" s="13"/>
      <c r="X930" s="13"/>
      <c r="Y930" s="13"/>
      <c r="Z930" s="13"/>
      <c r="AA930" s="13"/>
      <c r="AB930" s="13"/>
      <c r="AC930" s="13"/>
      <c r="AD930" s="13"/>
      <c r="AE930" s="13"/>
      <c r="AT930" s="259" t="s">
        <v>259</v>
      </c>
      <c r="AU930" s="259" t="s">
        <v>88</v>
      </c>
      <c r="AV930" s="13" t="s">
        <v>88</v>
      </c>
      <c r="AW930" s="13" t="s">
        <v>36</v>
      </c>
      <c r="AX930" s="13" t="s">
        <v>80</v>
      </c>
      <c r="AY930" s="259" t="s">
        <v>241</v>
      </c>
    </row>
    <row r="931" s="14" customFormat="1">
      <c r="A931" s="14"/>
      <c r="B931" s="260"/>
      <c r="C931" s="261"/>
      <c r="D931" s="242" t="s">
        <v>259</v>
      </c>
      <c r="E931" s="262" t="s">
        <v>1</v>
      </c>
      <c r="F931" s="263" t="s">
        <v>261</v>
      </c>
      <c r="G931" s="261"/>
      <c r="H931" s="264">
        <v>0.22500000000000001</v>
      </c>
      <c r="I931" s="265"/>
      <c r="J931" s="261"/>
      <c r="K931" s="261"/>
      <c r="L931" s="266"/>
      <c r="M931" s="267"/>
      <c r="N931" s="268"/>
      <c r="O931" s="268"/>
      <c r="P931" s="268"/>
      <c r="Q931" s="268"/>
      <c r="R931" s="268"/>
      <c r="S931" s="268"/>
      <c r="T931" s="269"/>
      <c r="U931" s="14"/>
      <c r="V931" s="14"/>
      <c r="W931" s="14"/>
      <c r="X931" s="14"/>
      <c r="Y931" s="14"/>
      <c r="Z931" s="14"/>
      <c r="AA931" s="14"/>
      <c r="AB931" s="14"/>
      <c r="AC931" s="14"/>
      <c r="AD931" s="14"/>
      <c r="AE931" s="14"/>
      <c r="AT931" s="270" t="s">
        <v>259</v>
      </c>
      <c r="AU931" s="270" t="s">
        <v>88</v>
      </c>
      <c r="AV931" s="14" t="s">
        <v>175</v>
      </c>
      <c r="AW931" s="14" t="s">
        <v>36</v>
      </c>
      <c r="AX931" s="14" t="s">
        <v>14</v>
      </c>
      <c r="AY931" s="270" t="s">
        <v>241</v>
      </c>
    </row>
    <row r="932" s="2" customFormat="1" ht="44.25" customHeight="1">
      <c r="A932" s="39"/>
      <c r="B932" s="40"/>
      <c r="C932" s="229" t="s">
        <v>1681</v>
      </c>
      <c r="D932" s="229" t="s">
        <v>243</v>
      </c>
      <c r="E932" s="230" t="s">
        <v>1172</v>
      </c>
      <c r="F932" s="231" t="s">
        <v>740</v>
      </c>
      <c r="G932" s="232" t="s">
        <v>487</v>
      </c>
      <c r="H932" s="233">
        <v>1065.6489999999999</v>
      </c>
      <c r="I932" s="234"/>
      <c r="J932" s="235">
        <f>ROUND(I932*H932,2)</f>
        <v>0</v>
      </c>
      <c r="K932" s="231" t="s">
        <v>247</v>
      </c>
      <c r="L932" s="45"/>
      <c r="M932" s="236" t="s">
        <v>1</v>
      </c>
      <c r="N932" s="237" t="s">
        <v>45</v>
      </c>
      <c r="O932" s="92"/>
      <c r="P932" s="238">
        <f>O932*H932</f>
        <v>0</v>
      </c>
      <c r="Q932" s="238">
        <v>0</v>
      </c>
      <c r="R932" s="238">
        <f>Q932*H932</f>
        <v>0</v>
      </c>
      <c r="S932" s="238">
        <v>0</v>
      </c>
      <c r="T932" s="239">
        <f>S932*H932</f>
        <v>0</v>
      </c>
      <c r="U932" s="39"/>
      <c r="V932" s="39"/>
      <c r="W932" s="39"/>
      <c r="X932" s="39"/>
      <c r="Y932" s="39"/>
      <c r="Z932" s="39"/>
      <c r="AA932" s="39"/>
      <c r="AB932" s="39"/>
      <c r="AC932" s="39"/>
      <c r="AD932" s="39"/>
      <c r="AE932" s="39"/>
      <c r="AR932" s="240" t="s">
        <v>175</v>
      </c>
      <c r="AT932" s="240" t="s">
        <v>243</v>
      </c>
      <c r="AU932" s="240" t="s">
        <v>88</v>
      </c>
      <c r="AY932" s="18" t="s">
        <v>241</v>
      </c>
      <c r="BE932" s="241">
        <f>IF(N932="základní",J932,0)</f>
        <v>0</v>
      </c>
      <c r="BF932" s="241">
        <f>IF(N932="snížená",J932,0)</f>
        <v>0</v>
      </c>
      <c r="BG932" s="241">
        <f>IF(N932="zákl. přenesená",J932,0)</f>
        <v>0</v>
      </c>
      <c r="BH932" s="241">
        <f>IF(N932="sníž. přenesená",J932,0)</f>
        <v>0</v>
      </c>
      <c r="BI932" s="241">
        <f>IF(N932="nulová",J932,0)</f>
        <v>0</v>
      </c>
      <c r="BJ932" s="18" t="s">
        <v>14</v>
      </c>
      <c r="BK932" s="241">
        <f>ROUND(I932*H932,2)</f>
        <v>0</v>
      </c>
      <c r="BL932" s="18" t="s">
        <v>175</v>
      </c>
      <c r="BM932" s="240" t="s">
        <v>1682</v>
      </c>
    </row>
    <row r="933" s="2" customFormat="1">
      <c r="A933" s="39"/>
      <c r="B933" s="40"/>
      <c r="C933" s="41"/>
      <c r="D933" s="242" t="s">
        <v>249</v>
      </c>
      <c r="E933" s="41"/>
      <c r="F933" s="243" t="s">
        <v>740</v>
      </c>
      <c r="G933" s="41"/>
      <c r="H933" s="41"/>
      <c r="I933" s="244"/>
      <c r="J933" s="41"/>
      <c r="K933" s="41"/>
      <c r="L933" s="45"/>
      <c r="M933" s="245"/>
      <c r="N933" s="246"/>
      <c r="O933" s="92"/>
      <c r="P933" s="92"/>
      <c r="Q933" s="92"/>
      <c r="R933" s="92"/>
      <c r="S933" s="92"/>
      <c r="T933" s="93"/>
      <c r="U933" s="39"/>
      <c r="V933" s="39"/>
      <c r="W933" s="39"/>
      <c r="X933" s="39"/>
      <c r="Y933" s="39"/>
      <c r="Z933" s="39"/>
      <c r="AA933" s="39"/>
      <c r="AB933" s="39"/>
      <c r="AC933" s="39"/>
      <c r="AD933" s="39"/>
      <c r="AE933" s="39"/>
      <c r="AT933" s="18" t="s">
        <v>249</v>
      </c>
      <c r="AU933" s="18" t="s">
        <v>88</v>
      </c>
    </row>
    <row r="934" s="2" customFormat="1">
      <c r="A934" s="39"/>
      <c r="B934" s="40"/>
      <c r="C934" s="41"/>
      <c r="D934" s="247" t="s">
        <v>251</v>
      </c>
      <c r="E934" s="41"/>
      <c r="F934" s="248" t="s">
        <v>1174</v>
      </c>
      <c r="G934" s="41"/>
      <c r="H934" s="41"/>
      <c r="I934" s="244"/>
      <c r="J934" s="41"/>
      <c r="K934" s="41"/>
      <c r="L934" s="45"/>
      <c r="M934" s="245"/>
      <c r="N934" s="246"/>
      <c r="O934" s="92"/>
      <c r="P934" s="92"/>
      <c r="Q934" s="92"/>
      <c r="R934" s="92"/>
      <c r="S934" s="92"/>
      <c r="T934" s="93"/>
      <c r="U934" s="39"/>
      <c r="V934" s="39"/>
      <c r="W934" s="39"/>
      <c r="X934" s="39"/>
      <c r="Y934" s="39"/>
      <c r="Z934" s="39"/>
      <c r="AA934" s="39"/>
      <c r="AB934" s="39"/>
      <c r="AC934" s="39"/>
      <c r="AD934" s="39"/>
      <c r="AE934" s="39"/>
      <c r="AT934" s="18" t="s">
        <v>251</v>
      </c>
      <c r="AU934" s="18" t="s">
        <v>88</v>
      </c>
    </row>
    <row r="935" s="2" customFormat="1">
      <c r="A935" s="39"/>
      <c r="B935" s="40"/>
      <c r="C935" s="41"/>
      <c r="D935" s="242" t="s">
        <v>742</v>
      </c>
      <c r="E935" s="41"/>
      <c r="F935" s="287" t="s">
        <v>743</v>
      </c>
      <c r="G935" s="41"/>
      <c r="H935" s="41"/>
      <c r="I935" s="244"/>
      <c r="J935" s="41"/>
      <c r="K935" s="41"/>
      <c r="L935" s="45"/>
      <c r="M935" s="245"/>
      <c r="N935" s="246"/>
      <c r="O935" s="92"/>
      <c r="P935" s="92"/>
      <c r="Q935" s="92"/>
      <c r="R935" s="92"/>
      <c r="S935" s="92"/>
      <c r="T935" s="93"/>
      <c r="U935" s="39"/>
      <c r="V935" s="39"/>
      <c r="W935" s="39"/>
      <c r="X935" s="39"/>
      <c r="Y935" s="39"/>
      <c r="Z935" s="39"/>
      <c r="AA935" s="39"/>
      <c r="AB935" s="39"/>
      <c r="AC935" s="39"/>
      <c r="AD935" s="39"/>
      <c r="AE935" s="39"/>
      <c r="AT935" s="18" t="s">
        <v>742</v>
      </c>
      <c r="AU935" s="18" t="s">
        <v>88</v>
      </c>
    </row>
    <row r="936" s="13" customFormat="1">
      <c r="A936" s="13"/>
      <c r="B936" s="249"/>
      <c r="C936" s="250"/>
      <c r="D936" s="242" t="s">
        <v>259</v>
      </c>
      <c r="E936" s="251" t="s">
        <v>1</v>
      </c>
      <c r="F936" s="252" t="s">
        <v>489</v>
      </c>
      <c r="G936" s="250"/>
      <c r="H936" s="253">
        <v>1065.6489999999999</v>
      </c>
      <c r="I936" s="254"/>
      <c r="J936" s="250"/>
      <c r="K936" s="250"/>
      <c r="L936" s="255"/>
      <c r="M936" s="256"/>
      <c r="N936" s="257"/>
      <c r="O936" s="257"/>
      <c r="P936" s="257"/>
      <c r="Q936" s="257"/>
      <c r="R936" s="257"/>
      <c r="S936" s="257"/>
      <c r="T936" s="258"/>
      <c r="U936" s="13"/>
      <c r="V936" s="13"/>
      <c r="W936" s="13"/>
      <c r="X936" s="13"/>
      <c r="Y936" s="13"/>
      <c r="Z936" s="13"/>
      <c r="AA936" s="13"/>
      <c r="AB936" s="13"/>
      <c r="AC936" s="13"/>
      <c r="AD936" s="13"/>
      <c r="AE936" s="13"/>
      <c r="AT936" s="259" t="s">
        <v>259</v>
      </c>
      <c r="AU936" s="259" t="s">
        <v>88</v>
      </c>
      <c r="AV936" s="13" t="s">
        <v>88</v>
      </c>
      <c r="AW936" s="13" t="s">
        <v>36</v>
      </c>
      <c r="AX936" s="13" t="s">
        <v>80</v>
      </c>
      <c r="AY936" s="259" t="s">
        <v>241</v>
      </c>
    </row>
    <row r="937" s="14" customFormat="1">
      <c r="A937" s="14"/>
      <c r="B937" s="260"/>
      <c r="C937" s="261"/>
      <c r="D937" s="242" t="s">
        <v>259</v>
      </c>
      <c r="E937" s="262" t="s">
        <v>1</v>
      </c>
      <c r="F937" s="263" t="s">
        <v>261</v>
      </c>
      <c r="G937" s="261"/>
      <c r="H937" s="264">
        <v>1065.6489999999999</v>
      </c>
      <c r="I937" s="265"/>
      <c r="J937" s="261"/>
      <c r="K937" s="261"/>
      <c r="L937" s="266"/>
      <c r="M937" s="267"/>
      <c r="N937" s="268"/>
      <c r="O937" s="268"/>
      <c r="P937" s="268"/>
      <c r="Q937" s="268"/>
      <c r="R937" s="268"/>
      <c r="S937" s="268"/>
      <c r="T937" s="269"/>
      <c r="U937" s="14"/>
      <c r="V937" s="14"/>
      <c r="W937" s="14"/>
      <c r="X937" s="14"/>
      <c r="Y937" s="14"/>
      <c r="Z937" s="14"/>
      <c r="AA937" s="14"/>
      <c r="AB937" s="14"/>
      <c r="AC937" s="14"/>
      <c r="AD937" s="14"/>
      <c r="AE937" s="14"/>
      <c r="AT937" s="270" t="s">
        <v>259</v>
      </c>
      <c r="AU937" s="270" t="s">
        <v>88</v>
      </c>
      <c r="AV937" s="14" t="s">
        <v>175</v>
      </c>
      <c r="AW937" s="14" t="s">
        <v>36</v>
      </c>
      <c r="AX937" s="14" t="s">
        <v>14</v>
      </c>
      <c r="AY937" s="270" t="s">
        <v>241</v>
      </c>
    </row>
    <row r="938" s="2" customFormat="1" ht="44.25" customHeight="1">
      <c r="A938" s="39"/>
      <c r="B938" s="40"/>
      <c r="C938" s="229" t="s">
        <v>1683</v>
      </c>
      <c r="D938" s="229" t="s">
        <v>243</v>
      </c>
      <c r="E938" s="230" t="s">
        <v>1176</v>
      </c>
      <c r="F938" s="231" t="s">
        <v>1177</v>
      </c>
      <c r="G938" s="232" t="s">
        <v>487</v>
      </c>
      <c r="H938" s="233">
        <v>535.76999999999998</v>
      </c>
      <c r="I938" s="234"/>
      <c r="J938" s="235">
        <f>ROUND(I938*H938,2)</f>
        <v>0</v>
      </c>
      <c r="K938" s="231" t="s">
        <v>247</v>
      </c>
      <c r="L938" s="45"/>
      <c r="M938" s="236" t="s">
        <v>1</v>
      </c>
      <c r="N938" s="237" t="s">
        <v>45</v>
      </c>
      <c r="O938" s="92"/>
      <c r="P938" s="238">
        <f>O938*H938</f>
        <v>0</v>
      </c>
      <c r="Q938" s="238">
        <v>0</v>
      </c>
      <c r="R938" s="238">
        <f>Q938*H938</f>
        <v>0</v>
      </c>
      <c r="S938" s="238">
        <v>0</v>
      </c>
      <c r="T938" s="239">
        <f>S938*H938</f>
        <v>0</v>
      </c>
      <c r="U938" s="39"/>
      <c r="V938" s="39"/>
      <c r="W938" s="39"/>
      <c r="X938" s="39"/>
      <c r="Y938" s="39"/>
      <c r="Z938" s="39"/>
      <c r="AA938" s="39"/>
      <c r="AB938" s="39"/>
      <c r="AC938" s="39"/>
      <c r="AD938" s="39"/>
      <c r="AE938" s="39"/>
      <c r="AR938" s="240" t="s">
        <v>175</v>
      </c>
      <c r="AT938" s="240" t="s">
        <v>243</v>
      </c>
      <c r="AU938" s="240" t="s">
        <v>88</v>
      </c>
      <c r="AY938" s="18" t="s">
        <v>241</v>
      </c>
      <c r="BE938" s="241">
        <f>IF(N938="základní",J938,0)</f>
        <v>0</v>
      </c>
      <c r="BF938" s="241">
        <f>IF(N938="snížená",J938,0)</f>
        <v>0</v>
      </c>
      <c r="BG938" s="241">
        <f>IF(N938="zákl. přenesená",J938,0)</f>
        <v>0</v>
      </c>
      <c r="BH938" s="241">
        <f>IF(N938="sníž. přenesená",J938,0)</f>
        <v>0</v>
      </c>
      <c r="BI938" s="241">
        <f>IF(N938="nulová",J938,0)</f>
        <v>0</v>
      </c>
      <c r="BJ938" s="18" t="s">
        <v>14</v>
      </c>
      <c r="BK938" s="241">
        <f>ROUND(I938*H938,2)</f>
        <v>0</v>
      </c>
      <c r="BL938" s="18" t="s">
        <v>175</v>
      </c>
      <c r="BM938" s="240" t="s">
        <v>1684</v>
      </c>
    </row>
    <row r="939" s="2" customFormat="1">
      <c r="A939" s="39"/>
      <c r="B939" s="40"/>
      <c r="C939" s="41"/>
      <c r="D939" s="242" t="s">
        <v>249</v>
      </c>
      <c r="E939" s="41"/>
      <c r="F939" s="243" t="s">
        <v>1177</v>
      </c>
      <c r="G939" s="41"/>
      <c r="H939" s="41"/>
      <c r="I939" s="244"/>
      <c r="J939" s="41"/>
      <c r="K939" s="41"/>
      <c r="L939" s="45"/>
      <c r="M939" s="245"/>
      <c r="N939" s="246"/>
      <c r="O939" s="92"/>
      <c r="P939" s="92"/>
      <c r="Q939" s="92"/>
      <c r="R939" s="92"/>
      <c r="S939" s="92"/>
      <c r="T939" s="93"/>
      <c r="U939" s="39"/>
      <c r="V939" s="39"/>
      <c r="W939" s="39"/>
      <c r="X939" s="39"/>
      <c r="Y939" s="39"/>
      <c r="Z939" s="39"/>
      <c r="AA939" s="39"/>
      <c r="AB939" s="39"/>
      <c r="AC939" s="39"/>
      <c r="AD939" s="39"/>
      <c r="AE939" s="39"/>
      <c r="AT939" s="18" t="s">
        <v>249</v>
      </c>
      <c r="AU939" s="18" t="s">
        <v>88</v>
      </c>
    </row>
    <row r="940" s="2" customFormat="1">
      <c r="A940" s="39"/>
      <c r="B940" s="40"/>
      <c r="C940" s="41"/>
      <c r="D940" s="247" t="s">
        <v>251</v>
      </c>
      <c r="E940" s="41"/>
      <c r="F940" s="248" t="s">
        <v>1179</v>
      </c>
      <c r="G940" s="41"/>
      <c r="H940" s="41"/>
      <c r="I940" s="244"/>
      <c r="J940" s="41"/>
      <c r="K940" s="41"/>
      <c r="L940" s="45"/>
      <c r="M940" s="245"/>
      <c r="N940" s="246"/>
      <c r="O940" s="92"/>
      <c r="P940" s="92"/>
      <c r="Q940" s="92"/>
      <c r="R940" s="92"/>
      <c r="S940" s="92"/>
      <c r="T940" s="93"/>
      <c r="U940" s="39"/>
      <c r="V940" s="39"/>
      <c r="W940" s="39"/>
      <c r="X940" s="39"/>
      <c r="Y940" s="39"/>
      <c r="Z940" s="39"/>
      <c r="AA940" s="39"/>
      <c r="AB940" s="39"/>
      <c r="AC940" s="39"/>
      <c r="AD940" s="39"/>
      <c r="AE940" s="39"/>
      <c r="AT940" s="18" t="s">
        <v>251</v>
      </c>
      <c r="AU940" s="18" t="s">
        <v>88</v>
      </c>
    </row>
    <row r="941" s="2" customFormat="1">
      <c r="A941" s="39"/>
      <c r="B941" s="40"/>
      <c r="C941" s="41"/>
      <c r="D941" s="242" t="s">
        <v>742</v>
      </c>
      <c r="E941" s="41"/>
      <c r="F941" s="287" t="s">
        <v>743</v>
      </c>
      <c r="G941" s="41"/>
      <c r="H941" s="41"/>
      <c r="I941" s="244"/>
      <c r="J941" s="41"/>
      <c r="K941" s="41"/>
      <c r="L941" s="45"/>
      <c r="M941" s="245"/>
      <c r="N941" s="246"/>
      <c r="O941" s="92"/>
      <c r="P941" s="92"/>
      <c r="Q941" s="92"/>
      <c r="R941" s="92"/>
      <c r="S941" s="92"/>
      <c r="T941" s="93"/>
      <c r="U941" s="39"/>
      <c r="V941" s="39"/>
      <c r="W941" s="39"/>
      <c r="X941" s="39"/>
      <c r="Y941" s="39"/>
      <c r="Z941" s="39"/>
      <c r="AA941" s="39"/>
      <c r="AB941" s="39"/>
      <c r="AC941" s="39"/>
      <c r="AD941" s="39"/>
      <c r="AE941" s="39"/>
      <c r="AT941" s="18" t="s">
        <v>742</v>
      </c>
      <c r="AU941" s="18" t="s">
        <v>88</v>
      </c>
    </row>
    <row r="942" s="13" customFormat="1">
      <c r="A942" s="13"/>
      <c r="B942" s="249"/>
      <c r="C942" s="250"/>
      <c r="D942" s="242" t="s">
        <v>259</v>
      </c>
      <c r="E942" s="251" t="s">
        <v>1</v>
      </c>
      <c r="F942" s="252" t="s">
        <v>495</v>
      </c>
      <c r="G942" s="250"/>
      <c r="H942" s="253">
        <v>535.76999999999998</v>
      </c>
      <c r="I942" s="254"/>
      <c r="J942" s="250"/>
      <c r="K942" s="250"/>
      <c r="L942" s="255"/>
      <c r="M942" s="256"/>
      <c r="N942" s="257"/>
      <c r="O942" s="257"/>
      <c r="P942" s="257"/>
      <c r="Q942" s="257"/>
      <c r="R942" s="257"/>
      <c r="S942" s="257"/>
      <c r="T942" s="258"/>
      <c r="U942" s="13"/>
      <c r="V942" s="13"/>
      <c r="W942" s="13"/>
      <c r="X942" s="13"/>
      <c r="Y942" s="13"/>
      <c r="Z942" s="13"/>
      <c r="AA942" s="13"/>
      <c r="AB942" s="13"/>
      <c r="AC942" s="13"/>
      <c r="AD942" s="13"/>
      <c r="AE942" s="13"/>
      <c r="AT942" s="259" t="s">
        <v>259</v>
      </c>
      <c r="AU942" s="259" t="s">
        <v>88</v>
      </c>
      <c r="AV942" s="13" t="s">
        <v>88</v>
      </c>
      <c r="AW942" s="13" t="s">
        <v>36</v>
      </c>
      <c r="AX942" s="13" t="s">
        <v>80</v>
      </c>
      <c r="AY942" s="259" t="s">
        <v>241</v>
      </c>
    </row>
    <row r="943" s="14" customFormat="1">
      <c r="A943" s="14"/>
      <c r="B943" s="260"/>
      <c r="C943" s="261"/>
      <c r="D943" s="242" t="s">
        <v>259</v>
      </c>
      <c r="E943" s="262" t="s">
        <v>1</v>
      </c>
      <c r="F943" s="263" t="s">
        <v>261</v>
      </c>
      <c r="G943" s="261"/>
      <c r="H943" s="264">
        <v>535.76999999999998</v>
      </c>
      <c r="I943" s="265"/>
      <c r="J943" s="261"/>
      <c r="K943" s="261"/>
      <c r="L943" s="266"/>
      <c r="M943" s="267"/>
      <c r="N943" s="268"/>
      <c r="O943" s="268"/>
      <c r="P943" s="268"/>
      <c r="Q943" s="268"/>
      <c r="R943" s="268"/>
      <c r="S943" s="268"/>
      <c r="T943" s="269"/>
      <c r="U943" s="14"/>
      <c r="V943" s="14"/>
      <c r="W943" s="14"/>
      <c r="X943" s="14"/>
      <c r="Y943" s="14"/>
      <c r="Z943" s="14"/>
      <c r="AA943" s="14"/>
      <c r="AB943" s="14"/>
      <c r="AC943" s="14"/>
      <c r="AD943" s="14"/>
      <c r="AE943" s="14"/>
      <c r="AT943" s="270" t="s">
        <v>259</v>
      </c>
      <c r="AU943" s="270" t="s">
        <v>88</v>
      </c>
      <c r="AV943" s="14" t="s">
        <v>175</v>
      </c>
      <c r="AW943" s="14" t="s">
        <v>36</v>
      </c>
      <c r="AX943" s="14" t="s">
        <v>14</v>
      </c>
      <c r="AY943" s="270" t="s">
        <v>241</v>
      </c>
    </row>
    <row r="944" s="12" customFormat="1" ht="22.8" customHeight="1">
      <c r="A944" s="12"/>
      <c r="B944" s="213"/>
      <c r="C944" s="214"/>
      <c r="D944" s="215" t="s">
        <v>79</v>
      </c>
      <c r="E944" s="227" t="s">
        <v>1180</v>
      </c>
      <c r="F944" s="227" t="s">
        <v>1181</v>
      </c>
      <c r="G944" s="214"/>
      <c r="H944" s="214"/>
      <c r="I944" s="217"/>
      <c r="J944" s="228">
        <f>BK944</f>
        <v>0</v>
      </c>
      <c r="K944" s="214"/>
      <c r="L944" s="219"/>
      <c r="M944" s="220"/>
      <c r="N944" s="221"/>
      <c r="O944" s="221"/>
      <c r="P944" s="222">
        <f>SUM(P945:P947)</f>
        <v>0</v>
      </c>
      <c r="Q944" s="221"/>
      <c r="R944" s="222">
        <f>SUM(R945:R947)</f>
        <v>0</v>
      </c>
      <c r="S944" s="221"/>
      <c r="T944" s="223">
        <f>SUM(T945:T947)</f>
        <v>0</v>
      </c>
      <c r="U944" s="12"/>
      <c r="V944" s="12"/>
      <c r="W944" s="12"/>
      <c r="X944" s="12"/>
      <c r="Y944" s="12"/>
      <c r="Z944" s="12"/>
      <c r="AA944" s="12"/>
      <c r="AB944" s="12"/>
      <c r="AC944" s="12"/>
      <c r="AD944" s="12"/>
      <c r="AE944" s="12"/>
      <c r="AR944" s="224" t="s">
        <v>14</v>
      </c>
      <c r="AT944" s="225" t="s">
        <v>79</v>
      </c>
      <c r="AU944" s="225" t="s">
        <v>14</v>
      </c>
      <c r="AY944" s="224" t="s">
        <v>241</v>
      </c>
      <c r="BK944" s="226">
        <f>SUM(BK945:BK947)</f>
        <v>0</v>
      </c>
    </row>
    <row r="945" s="2" customFormat="1" ht="24.15" customHeight="1">
      <c r="A945" s="39"/>
      <c r="B945" s="40"/>
      <c r="C945" s="229" t="s">
        <v>1685</v>
      </c>
      <c r="D945" s="229" t="s">
        <v>243</v>
      </c>
      <c r="E945" s="230" t="s">
        <v>1183</v>
      </c>
      <c r="F945" s="231" t="s">
        <v>1184</v>
      </c>
      <c r="G945" s="232" t="s">
        <v>487</v>
      </c>
      <c r="H945" s="233">
        <v>119.262</v>
      </c>
      <c r="I945" s="234"/>
      <c r="J945" s="235">
        <f>ROUND(I945*H945,2)</f>
        <v>0</v>
      </c>
      <c r="K945" s="231" t="s">
        <v>247</v>
      </c>
      <c r="L945" s="45"/>
      <c r="M945" s="236" t="s">
        <v>1</v>
      </c>
      <c r="N945" s="237" t="s">
        <v>45</v>
      </c>
      <c r="O945" s="92"/>
      <c r="P945" s="238">
        <f>O945*H945</f>
        <v>0</v>
      </c>
      <c r="Q945" s="238">
        <v>0</v>
      </c>
      <c r="R945" s="238">
        <f>Q945*H945</f>
        <v>0</v>
      </c>
      <c r="S945" s="238">
        <v>0</v>
      </c>
      <c r="T945" s="239">
        <f>S945*H945</f>
        <v>0</v>
      </c>
      <c r="U945" s="39"/>
      <c r="V945" s="39"/>
      <c r="W945" s="39"/>
      <c r="X945" s="39"/>
      <c r="Y945" s="39"/>
      <c r="Z945" s="39"/>
      <c r="AA945" s="39"/>
      <c r="AB945" s="39"/>
      <c r="AC945" s="39"/>
      <c r="AD945" s="39"/>
      <c r="AE945" s="39"/>
      <c r="AR945" s="240" t="s">
        <v>175</v>
      </c>
      <c r="AT945" s="240" t="s">
        <v>243</v>
      </c>
      <c r="AU945" s="240" t="s">
        <v>88</v>
      </c>
      <c r="AY945" s="18" t="s">
        <v>241</v>
      </c>
      <c r="BE945" s="241">
        <f>IF(N945="základní",J945,0)</f>
        <v>0</v>
      </c>
      <c r="BF945" s="241">
        <f>IF(N945="snížená",J945,0)</f>
        <v>0</v>
      </c>
      <c r="BG945" s="241">
        <f>IF(N945="zákl. přenesená",J945,0)</f>
        <v>0</v>
      </c>
      <c r="BH945" s="241">
        <f>IF(N945="sníž. přenesená",J945,0)</f>
        <v>0</v>
      </c>
      <c r="BI945" s="241">
        <f>IF(N945="nulová",J945,0)</f>
        <v>0</v>
      </c>
      <c r="BJ945" s="18" t="s">
        <v>14</v>
      </c>
      <c r="BK945" s="241">
        <f>ROUND(I945*H945,2)</f>
        <v>0</v>
      </c>
      <c r="BL945" s="18" t="s">
        <v>175</v>
      </c>
      <c r="BM945" s="240" t="s">
        <v>1686</v>
      </c>
    </row>
    <row r="946" s="2" customFormat="1">
      <c r="A946" s="39"/>
      <c r="B946" s="40"/>
      <c r="C946" s="41"/>
      <c r="D946" s="242" t="s">
        <v>249</v>
      </c>
      <c r="E946" s="41"/>
      <c r="F946" s="243" t="s">
        <v>1186</v>
      </c>
      <c r="G946" s="41"/>
      <c r="H946" s="41"/>
      <c r="I946" s="244"/>
      <c r="J946" s="41"/>
      <c r="K946" s="41"/>
      <c r="L946" s="45"/>
      <c r="M946" s="245"/>
      <c r="N946" s="246"/>
      <c r="O946" s="92"/>
      <c r="P946" s="92"/>
      <c r="Q946" s="92"/>
      <c r="R946" s="92"/>
      <c r="S946" s="92"/>
      <c r="T946" s="93"/>
      <c r="U946" s="39"/>
      <c r="V946" s="39"/>
      <c r="W946" s="39"/>
      <c r="X946" s="39"/>
      <c r="Y946" s="39"/>
      <c r="Z946" s="39"/>
      <c r="AA946" s="39"/>
      <c r="AB946" s="39"/>
      <c r="AC946" s="39"/>
      <c r="AD946" s="39"/>
      <c r="AE946" s="39"/>
      <c r="AT946" s="18" t="s">
        <v>249</v>
      </c>
      <c r="AU946" s="18" t="s">
        <v>88</v>
      </c>
    </row>
    <row r="947" s="2" customFormat="1">
      <c r="A947" s="39"/>
      <c r="B947" s="40"/>
      <c r="C947" s="41"/>
      <c r="D947" s="247" t="s">
        <v>251</v>
      </c>
      <c r="E947" s="41"/>
      <c r="F947" s="248" t="s">
        <v>1187</v>
      </c>
      <c r="G947" s="41"/>
      <c r="H947" s="41"/>
      <c r="I947" s="244"/>
      <c r="J947" s="41"/>
      <c r="K947" s="41"/>
      <c r="L947" s="45"/>
      <c r="M947" s="281"/>
      <c r="N947" s="282"/>
      <c r="O947" s="283"/>
      <c r="P947" s="283"/>
      <c r="Q947" s="283"/>
      <c r="R947" s="283"/>
      <c r="S947" s="283"/>
      <c r="T947" s="284"/>
      <c r="U947" s="39"/>
      <c r="V947" s="39"/>
      <c r="W947" s="39"/>
      <c r="X947" s="39"/>
      <c r="Y947" s="39"/>
      <c r="Z947" s="39"/>
      <c r="AA947" s="39"/>
      <c r="AB947" s="39"/>
      <c r="AC947" s="39"/>
      <c r="AD947" s="39"/>
      <c r="AE947" s="39"/>
      <c r="AT947" s="18" t="s">
        <v>251</v>
      </c>
      <c r="AU947" s="18" t="s">
        <v>88</v>
      </c>
    </row>
    <row r="948" s="2" customFormat="1" ht="6.96" customHeight="1">
      <c r="A948" s="39"/>
      <c r="B948" s="67"/>
      <c r="C948" s="68"/>
      <c r="D948" s="68"/>
      <c r="E948" s="68"/>
      <c r="F948" s="68"/>
      <c r="G948" s="68"/>
      <c r="H948" s="68"/>
      <c r="I948" s="68"/>
      <c r="J948" s="68"/>
      <c r="K948" s="68"/>
      <c r="L948" s="45"/>
      <c r="M948" s="39"/>
      <c r="O948" s="39"/>
      <c r="P948" s="39"/>
      <c r="Q948" s="39"/>
      <c r="R948" s="39"/>
      <c r="S948" s="39"/>
      <c r="T948" s="39"/>
      <c r="U948" s="39"/>
      <c r="V948" s="39"/>
      <c r="W948" s="39"/>
      <c r="X948" s="39"/>
      <c r="Y948" s="39"/>
      <c r="Z948" s="39"/>
      <c r="AA948" s="39"/>
      <c r="AB948" s="39"/>
      <c r="AC948" s="39"/>
      <c r="AD948" s="39"/>
      <c r="AE948" s="39"/>
    </row>
  </sheetData>
  <sheetProtection sheet="1" autoFilter="0" formatColumns="0" formatRows="0" objects="1" scenarios="1" spinCount="100000" saltValue="5J980JhDnaifxJE6LFbDmGDZ5yoymaWo0JU4pS9EUOMsZVQ3qGMgGX1MDG+cZxp6X7pY3naSnkMssgqZWLGqMA==" hashValue="ia9V/ukupG157ZX0gIyY51UT2HF8D5/MIDfOd453Syw8CyfZbSoYYJfjdaIvF9mcYQRhOQJQj56NVlTESfpl8w==" algorithmName="SHA-512" password="CC35"/>
  <autoFilter ref="C131:K947"/>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hyperlinks>
    <hyperlink ref="F137" r:id="rId1" display="https://podminky.urs.cz/item/CS_URS_2021_02/113107122"/>
    <hyperlink ref="F145" r:id="rId2" display="https://podminky.urs.cz/item/CS_URS_2021_02/113107123"/>
    <hyperlink ref="F153" r:id="rId3" display="https://podminky.urs.cz/item/CS_URS_2021_02/113107221"/>
    <hyperlink ref="F160" r:id="rId4" display="https://podminky.urs.cz/item/CS_URS_2021_02/113107222"/>
    <hyperlink ref="F168" r:id="rId5" display="https://podminky.urs.cz/item/CS_URS_2021_02/113107223"/>
    <hyperlink ref="F176" r:id="rId6" display="https://podminky.urs.cz/item/CS_URS_2021_02/113154123"/>
    <hyperlink ref="F181" r:id="rId7" display="https://podminky.urs.cz/item/CS_URS_2021_02/113154232"/>
    <hyperlink ref="F186" r:id="rId8" display="https://podminky.urs.cz/item/CS_URS_2021_02/113154234"/>
    <hyperlink ref="F191" r:id="rId9" display="https://podminky.urs.cz/item/CS_URS_2021_02/113154333"/>
    <hyperlink ref="F196" r:id="rId10" display="https://podminky.urs.cz/item/CS_URS_2021_02/115001101"/>
    <hyperlink ref="F202" r:id="rId11" display="https://podminky.urs.cz/item/CS_URS_2021_02/115101202"/>
    <hyperlink ref="F208" r:id="rId12" display="https://podminky.urs.cz/item/CS_URS_2021_02/115101302"/>
    <hyperlink ref="F214" r:id="rId13" display="https://podminky.urs.cz/item/CS_URS_2021_02/119001422"/>
    <hyperlink ref="F226" r:id="rId14" display="https://podminky.urs.cz/item/CS_URS_2021_02/121112003"/>
    <hyperlink ref="F231" r:id="rId15" display="https://podminky.urs.cz/item/CS_URS_2021_02/131213102"/>
    <hyperlink ref="F236" r:id="rId16" display="https://podminky.urs.cz/item/CS_URS_2021_02/131251102"/>
    <hyperlink ref="F241" r:id="rId17" display="https://podminky.urs.cz/item/CS_URS_2021_02/131313102"/>
    <hyperlink ref="F246" r:id="rId18" display="https://podminky.urs.cz/item/CS_URS_2021_02/131351103"/>
    <hyperlink ref="F251" r:id="rId19" display="https://podminky.urs.cz/item/CS_URS_2021_02/132212212"/>
    <hyperlink ref="F256" r:id="rId20" display="https://podminky.urs.cz/item/CS_URS_2021_02/132251401"/>
    <hyperlink ref="F270" r:id="rId21" display="https://podminky.urs.cz/item/CS_URS_2021_02/132254204"/>
    <hyperlink ref="F275" r:id="rId22" display="https://podminky.urs.cz/item/CS_URS_2021_02/132312212"/>
    <hyperlink ref="F280" r:id="rId23" display="https://podminky.urs.cz/item/CS_URS_2021_02/132351401"/>
    <hyperlink ref="F285" r:id="rId24" display="https://podminky.urs.cz/item/CS_URS_2021_02/132354204"/>
    <hyperlink ref="F290" r:id="rId25" display="https://podminky.urs.cz/item/CS_URS_2021_02/139001101"/>
    <hyperlink ref="F381" r:id="rId26" display="https://podminky.urs.cz/item/CS_URS_2021_02/151101101"/>
    <hyperlink ref="F401" r:id="rId27" display="https://podminky.urs.cz/item/CS_URS_2021_02/151101111"/>
    <hyperlink ref="F406" r:id="rId28" display="https://podminky.urs.cz/item/CS_URS_2021_02/162551108"/>
    <hyperlink ref="F416" r:id="rId29" display="https://podminky.urs.cz/item/CS_URS_2021_02/162551128"/>
    <hyperlink ref="F422" r:id="rId30" display="https://podminky.urs.cz/item/CS_URS_2021_02/162751117"/>
    <hyperlink ref="F432" r:id="rId31" display="https://podminky.urs.cz/item/CS_URS_2021_02/162751119"/>
    <hyperlink ref="F438" r:id="rId32" display="https://podminky.urs.cz/item/CS_URS_2021_02/162751137"/>
    <hyperlink ref="F447" r:id="rId33" display="https://podminky.urs.cz/item/CS_URS_2021_02/162751139"/>
    <hyperlink ref="F453" r:id="rId34" display="https://podminky.urs.cz/item/CS_URS_2021_02/167151101"/>
    <hyperlink ref="F461" r:id="rId35" display="https://podminky.urs.cz/item/CS_URS_2021_02/167151102"/>
    <hyperlink ref="F467" r:id="rId36" display="https://podminky.urs.cz/item/CS_URS_2021_02/171151111"/>
    <hyperlink ref="F473" r:id="rId37" display="https://podminky.urs.cz/item/CS_URS_2021_02/171201231"/>
    <hyperlink ref="F479" r:id="rId38" display="https://podminky.urs.cz/item/CS_URS_2021_02/171251201"/>
    <hyperlink ref="F485" r:id="rId39" display="https://podminky.urs.cz/item/CS_URS_2021_02/172153102"/>
    <hyperlink ref="F498" r:id="rId40" display="https://podminky.urs.cz/item/CS_URS_2021_02/174151101"/>
    <hyperlink ref="F512" r:id="rId41" display="https://podminky.urs.cz/item/CS_URS_2021_02/175111101"/>
    <hyperlink ref="F517" r:id="rId42" display="https://podminky.urs.cz/item/CS_URS_2021_02/175151101"/>
    <hyperlink ref="F530" r:id="rId43" display="https://podminky.urs.cz/item/CS_URS_2021_02/181311103"/>
    <hyperlink ref="F535" r:id="rId44" display="https://podminky.urs.cz/item/CS_URS_2021_02/181451131"/>
    <hyperlink ref="F544" r:id="rId45" display="https://podminky.urs.cz/item/CS_URS_2021_02/181913111"/>
    <hyperlink ref="F562" r:id="rId46" display="https://podminky.urs.cz/item/CS_URS_2021_02/181913112"/>
    <hyperlink ref="F598" r:id="rId47" display="https://podminky.urs.cz/item/CS_URS_2021_02/184802111"/>
    <hyperlink ref="F603" r:id="rId48" display="https://podminky.urs.cz/item/CS_URS_2021_02/184802611"/>
    <hyperlink ref="F609" r:id="rId49" display="https://podminky.urs.cz/item/CS_URS_2021_02/451573111"/>
    <hyperlink ref="F614" r:id="rId50" display="https://podminky.urs.cz/item/CS_URS_2021_02/462512161"/>
    <hyperlink ref="F623" r:id="rId51" display="https://podminky.urs.cz/item/CS_URS_2021_02/564782111"/>
    <hyperlink ref="F643" r:id="rId52" display="https://podminky.urs.cz/item/CS_URS_2021_02/564821112"/>
    <hyperlink ref="F649" r:id="rId53" display="https://podminky.urs.cz/item/CS_URS_2021_02/564851111"/>
    <hyperlink ref="F656" r:id="rId54" display="https://podminky.urs.cz/item/CS_URS_2021_02/564861111"/>
    <hyperlink ref="F661" r:id="rId55" display="https://podminky.urs.cz/item/CS_URS_2021_02/565135111"/>
    <hyperlink ref="F666" r:id="rId56" display="https://podminky.urs.cz/item/CS_URS_2021_02/577134111"/>
    <hyperlink ref="F685" r:id="rId57" display="https://podminky.urs.cz/item/CS_URS_2021_02/577144111"/>
    <hyperlink ref="F709" r:id="rId58" display="https://podminky.urs.cz/item/CS_URS_2021_02/577146111"/>
    <hyperlink ref="F715" r:id="rId59" display="https://podminky.urs.cz/item/CS_URS_2021_02/857242122"/>
    <hyperlink ref="F740" r:id="rId60" display="https://podminky.urs.cz/item/CS_URS_2021_02/857244122"/>
    <hyperlink ref="F750" r:id="rId61" display="https://podminky.urs.cz/item/CS_URS_2021_02/871241141"/>
    <hyperlink ref="F758" r:id="rId62" display="https://podminky.urs.cz/item/CS_URS_2021_02/871321141"/>
    <hyperlink ref="F770" r:id="rId63" display="https://podminky.urs.cz/item/CS_URS_2021_02/871393121"/>
    <hyperlink ref="F779" r:id="rId64" display="https://podminky.urs.cz/item/CS_URS_2021_02/871395811"/>
    <hyperlink ref="F786" r:id="rId65" display="https://podminky.urs.cz/item/CS_URS_2021_02/877241101"/>
    <hyperlink ref="F791" r:id="rId66" display="https://podminky.urs.cz/item/CS_URS_2021_02/877241110"/>
    <hyperlink ref="F796" r:id="rId67" display="https://podminky.urs.cz/item/CS_URS_2021_02/877241113"/>
    <hyperlink ref="F801" r:id="rId68" display="https://podminky.urs.cz/item/CS_URS_2021_02/877241118"/>
    <hyperlink ref="F810" r:id="rId69" display="https://podminky.urs.cz/item/CS_URS_2021_02/891241112"/>
    <hyperlink ref="F817" r:id="rId70" display="https://podminky.urs.cz/item/CS_URS_2021_02/891247112"/>
    <hyperlink ref="F822" r:id="rId71" display="https://podminky.urs.cz/item/CS_URS_2021_02/891247212"/>
    <hyperlink ref="F827" r:id="rId72" display="https://podminky.urs.cz/item/CS_URS_2021_02/892241111"/>
    <hyperlink ref="F832" r:id="rId73" display="https://podminky.urs.cz/item/CS_URS_2021_02/892273122"/>
    <hyperlink ref="F837" r:id="rId74" display="https://podminky.urs.cz/item/CS_URS_2021_02/892372111"/>
    <hyperlink ref="F856" r:id="rId75" display="https://podminky.urs.cz/item/CS_URS_2021_02/899401112"/>
    <hyperlink ref="F863" r:id="rId76" display="https://podminky.urs.cz/item/CS_URS_2021_02/899401113"/>
    <hyperlink ref="F870" r:id="rId77" display="https://podminky.urs.cz/item/CS_URS_2021_02/899713111"/>
    <hyperlink ref="F876" r:id="rId78" display="https://podminky.urs.cz/item/CS_URS_2021_02/899721111"/>
    <hyperlink ref="F881" r:id="rId79" display="https://podminky.urs.cz/item/CS_URS_2021_02/899722111"/>
    <hyperlink ref="F886" r:id="rId80" display="https://podminky.urs.cz/item/CS_URS_2021_02/899911102"/>
    <hyperlink ref="F890" r:id="rId81" display="https://podminky.urs.cz/item/CS_URS_2021_02/919732211"/>
    <hyperlink ref="F918" r:id="rId82" display="https://podminky.urs.cz/item/CS_URS_2021_02/997002511"/>
    <hyperlink ref="F923" r:id="rId83" display="https://podminky.urs.cz/item/CS_URS_2021_02/997002519"/>
    <hyperlink ref="F929" r:id="rId84" display="https://podminky.urs.cz/item/CS_URS_2021_02/997013871"/>
    <hyperlink ref="F934" r:id="rId85" display="https://podminky.urs.cz/item/CS_URS_2021_02/997221873"/>
    <hyperlink ref="F940" r:id="rId86" display="https://podminky.urs.cz/item/CS_URS_2021_02/997221875"/>
    <hyperlink ref="F947" r:id="rId87" display="https://podminky.urs.cz/item/CS_URS_2021_02/998276101"/>
  </hyperlinks>
  <pageMargins left="0.39375" right="0.39375" top="0.39375" bottom="0.39375" header="0" footer="0"/>
  <pageSetup paperSize="9" orientation="portrait" blackAndWhite="1" fitToHeight="100"/>
  <headerFooter>
    <oddFooter>&amp;CStrana &amp;P z &amp;N</oddFooter>
  </headerFooter>
  <drawing r:id="rId8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c r="AZ2" s="285" t="s">
        <v>1687</v>
      </c>
      <c r="BA2" s="285" t="s">
        <v>1688</v>
      </c>
      <c r="BB2" s="285" t="s">
        <v>255</v>
      </c>
      <c r="BC2" s="285" t="s">
        <v>1689</v>
      </c>
      <c r="BD2" s="285" t="s">
        <v>88</v>
      </c>
    </row>
    <row r="3" s="1" customFormat="1" ht="6.96" customHeight="1">
      <c r="B3" s="148"/>
      <c r="C3" s="149"/>
      <c r="D3" s="149"/>
      <c r="E3" s="149"/>
      <c r="F3" s="149"/>
      <c r="G3" s="149"/>
      <c r="H3" s="149"/>
      <c r="I3" s="149"/>
      <c r="J3" s="149"/>
      <c r="K3" s="149"/>
      <c r="L3" s="21"/>
      <c r="AT3" s="18" t="s">
        <v>88</v>
      </c>
      <c r="AZ3" s="285" t="s">
        <v>1188</v>
      </c>
      <c r="BA3" s="285" t="s">
        <v>1189</v>
      </c>
      <c r="BB3" s="285" t="s">
        <v>255</v>
      </c>
      <c r="BC3" s="285" t="s">
        <v>1690</v>
      </c>
      <c r="BD3" s="285" t="s">
        <v>88</v>
      </c>
    </row>
    <row r="4" s="1" customFormat="1" ht="24.96" customHeight="1">
      <c r="B4" s="21"/>
      <c r="D4" s="150" t="s">
        <v>210</v>
      </c>
      <c r="L4" s="21"/>
      <c r="M4" s="151" t="s">
        <v>10</v>
      </c>
      <c r="AT4" s="18" t="s">
        <v>4</v>
      </c>
      <c r="AZ4" s="285" t="s">
        <v>1191</v>
      </c>
      <c r="BA4" s="285" t="s">
        <v>1192</v>
      </c>
      <c r="BB4" s="285" t="s">
        <v>255</v>
      </c>
      <c r="BC4" s="285" t="s">
        <v>1691</v>
      </c>
      <c r="BD4" s="285" t="s">
        <v>88</v>
      </c>
    </row>
    <row r="5" s="1" customFormat="1" ht="6.96" customHeight="1">
      <c r="B5" s="21"/>
      <c r="L5" s="21"/>
      <c r="AZ5" s="285" t="s">
        <v>1194</v>
      </c>
      <c r="BA5" s="285" t="s">
        <v>1195</v>
      </c>
      <c r="BB5" s="285" t="s">
        <v>255</v>
      </c>
      <c r="BC5" s="285" t="s">
        <v>1692</v>
      </c>
      <c r="BD5" s="285" t="s">
        <v>88</v>
      </c>
    </row>
    <row r="6" s="1" customFormat="1" ht="12" customHeight="1">
      <c r="B6" s="21"/>
      <c r="D6" s="152" t="s">
        <v>16</v>
      </c>
      <c r="L6" s="21"/>
      <c r="AZ6" s="285" t="s">
        <v>1197</v>
      </c>
      <c r="BA6" s="285" t="s">
        <v>1198</v>
      </c>
      <c r="BB6" s="285" t="s">
        <v>255</v>
      </c>
      <c r="BC6" s="285" t="s">
        <v>1692</v>
      </c>
      <c r="BD6" s="285" t="s">
        <v>88</v>
      </c>
    </row>
    <row r="7" s="1" customFormat="1" ht="26.25" customHeight="1">
      <c r="B7" s="21"/>
      <c r="E7" s="153" t="str">
        <f>'Rekapitulace stavby'!K6</f>
        <v>Zaječov rozšíření a intenzifikace ČOV Horní Kváň - kanalizace a vodovod</v>
      </c>
      <c r="F7" s="152"/>
      <c r="G7" s="152"/>
      <c r="H7" s="152"/>
      <c r="L7" s="21"/>
      <c r="AZ7" s="285" t="s">
        <v>1200</v>
      </c>
      <c r="BA7" s="285" t="s">
        <v>1201</v>
      </c>
      <c r="BB7" s="285" t="s">
        <v>255</v>
      </c>
      <c r="BC7" s="285" t="s">
        <v>1693</v>
      </c>
      <c r="BD7" s="285" t="s">
        <v>88</v>
      </c>
    </row>
    <row r="8">
      <c r="B8" s="21"/>
      <c r="D8" s="152" t="s">
        <v>211</v>
      </c>
      <c r="L8" s="21"/>
      <c r="AZ8" s="285" t="s">
        <v>422</v>
      </c>
      <c r="BA8" s="285" t="s">
        <v>423</v>
      </c>
      <c r="BB8" s="285" t="s">
        <v>255</v>
      </c>
      <c r="BC8" s="285" t="s">
        <v>1694</v>
      </c>
      <c r="BD8" s="285" t="s">
        <v>88</v>
      </c>
    </row>
    <row r="9" s="1" customFormat="1" ht="16.5" customHeight="1">
      <c r="B9" s="21"/>
      <c r="E9" s="153" t="s">
        <v>212</v>
      </c>
      <c r="F9" s="1"/>
      <c r="G9" s="1"/>
      <c r="H9" s="1"/>
      <c r="L9" s="21"/>
      <c r="AZ9" s="285" t="s">
        <v>425</v>
      </c>
      <c r="BA9" s="285" t="s">
        <v>426</v>
      </c>
      <c r="BB9" s="285" t="s">
        <v>255</v>
      </c>
      <c r="BC9" s="285" t="s">
        <v>1695</v>
      </c>
      <c r="BD9" s="285" t="s">
        <v>88</v>
      </c>
    </row>
    <row r="10" s="1" customFormat="1" ht="12" customHeight="1">
      <c r="B10" s="21"/>
      <c r="D10" s="152" t="s">
        <v>213</v>
      </c>
      <c r="L10" s="21"/>
      <c r="AZ10" s="285" t="s">
        <v>428</v>
      </c>
      <c r="BA10" s="285" t="s">
        <v>429</v>
      </c>
      <c r="BB10" s="285" t="s">
        <v>255</v>
      </c>
      <c r="BC10" s="285" t="s">
        <v>1696</v>
      </c>
      <c r="BD10" s="285" t="s">
        <v>88</v>
      </c>
    </row>
    <row r="11" s="2" customFormat="1" ht="16.5" customHeight="1">
      <c r="A11" s="39"/>
      <c r="B11" s="45"/>
      <c r="C11" s="39"/>
      <c r="D11" s="39"/>
      <c r="E11" s="154" t="s">
        <v>214</v>
      </c>
      <c r="F11" s="39"/>
      <c r="G11" s="39"/>
      <c r="H11" s="39"/>
      <c r="I11" s="39"/>
      <c r="J11" s="39"/>
      <c r="K11" s="39"/>
      <c r="L11" s="64"/>
      <c r="S11" s="39"/>
      <c r="T11" s="39"/>
      <c r="U11" s="39"/>
      <c r="V11" s="39"/>
      <c r="W11" s="39"/>
      <c r="X11" s="39"/>
      <c r="Y11" s="39"/>
      <c r="Z11" s="39"/>
      <c r="AA11" s="39"/>
      <c r="AB11" s="39"/>
      <c r="AC11" s="39"/>
      <c r="AD11" s="39"/>
      <c r="AE11" s="39"/>
      <c r="AZ11" s="285" t="s">
        <v>431</v>
      </c>
      <c r="BA11" s="285" t="s">
        <v>432</v>
      </c>
      <c r="BB11" s="285" t="s">
        <v>255</v>
      </c>
      <c r="BC11" s="285" t="s">
        <v>1697</v>
      </c>
      <c r="BD11" s="285" t="s">
        <v>88</v>
      </c>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c r="AZ12" s="285" t="s">
        <v>434</v>
      </c>
      <c r="BA12" s="285" t="s">
        <v>435</v>
      </c>
      <c r="BB12" s="285" t="s">
        <v>255</v>
      </c>
      <c r="BC12" s="285" t="s">
        <v>1698</v>
      </c>
      <c r="BD12" s="285" t="s">
        <v>88</v>
      </c>
    </row>
    <row r="13" s="2" customFormat="1" ht="16.5" customHeight="1">
      <c r="A13" s="39"/>
      <c r="B13" s="45"/>
      <c r="C13" s="39"/>
      <c r="D13" s="39"/>
      <c r="E13" s="155" t="s">
        <v>1699</v>
      </c>
      <c r="F13" s="39"/>
      <c r="G13" s="39"/>
      <c r="H13" s="39"/>
      <c r="I13" s="39"/>
      <c r="J13" s="39"/>
      <c r="K13" s="39"/>
      <c r="L13" s="64"/>
      <c r="S13" s="39"/>
      <c r="T13" s="39"/>
      <c r="U13" s="39"/>
      <c r="V13" s="39"/>
      <c r="W13" s="39"/>
      <c r="X13" s="39"/>
      <c r="Y13" s="39"/>
      <c r="Z13" s="39"/>
      <c r="AA13" s="39"/>
      <c r="AB13" s="39"/>
      <c r="AC13" s="39"/>
      <c r="AD13" s="39"/>
      <c r="AE13" s="39"/>
      <c r="AZ13" s="285" t="s">
        <v>452</v>
      </c>
      <c r="BA13" s="285" t="s">
        <v>453</v>
      </c>
      <c r="BB13" s="285" t="s">
        <v>255</v>
      </c>
      <c r="BC13" s="285" t="s">
        <v>1700</v>
      </c>
      <c r="BD13" s="285" t="s">
        <v>88</v>
      </c>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c r="AZ14" s="285" t="s">
        <v>1701</v>
      </c>
      <c r="BA14" s="285" t="s">
        <v>1702</v>
      </c>
      <c r="BB14" s="285" t="s">
        <v>255</v>
      </c>
      <c r="BC14" s="285" t="s">
        <v>1689</v>
      </c>
      <c r="BD14" s="285" t="s">
        <v>88</v>
      </c>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c r="AZ15" s="285" t="s">
        <v>456</v>
      </c>
      <c r="BA15" s="285" t="s">
        <v>457</v>
      </c>
      <c r="BB15" s="285" t="s">
        <v>246</v>
      </c>
      <c r="BC15" s="285" t="s">
        <v>1703</v>
      </c>
      <c r="BD15" s="285" t="s">
        <v>88</v>
      </c>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c r="AZ16" s="285" t="s">
        <v>459</v>
      </c>
      <c r="BA16" s="285" t="s">
        <v>460</v>
      </c>
      <c r="BB16" s="285" t="s">
        <v>246</v>
      </c>
      <c r="BC16" s="285" t="s">
        <v>1704</v>
      </c>
      <c r="BD16" s="285" t="s">
        <v>88</v>
      </c>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c r="AZ17" s="285" t="s">
        <v>462</v>
      </c>
      <c r="BA17" s="285" t="s">
        <v>463</v>
      </c>
      <c r="BB17" s="285" t="s">
        <v>246</v>
      </c>
      <c r="BC17" s="285" t="s">
        <v>1705</v>
      </c>
      <c r="BD17" s="285" t="s">
        <v>88</v>
      </c>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c r="AZ18" s="285" t="s">
        <v>465</v>
      </c>
      <c r="BA18" s="285" t="s">
        <v>466</v>
      </c>
      <c r="BB18" s="285" t="s">
        <v>255</v>
      </c>
      <c r="BC18" s="285" t="s">
        <v>1706</v>
      </c>
      <c r="BD18" s="285" t="s">
        <v>88</v>
      </c>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c r="AZ19" s="285" t="s">
        <v>468</v>
      </c>
      <c r="BA19" s="285" t="s">
        <v>469</v>
      </c>
      <c r="BB19" s="285" t="s">
        <v>255</v>
      </c>
      <c r="BC19" s="285" t="s">
        <v>1707</v>
      </c>
      <c r="BD19" s="285" t="s">
        <v>88</v>
      </c>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c r="AZ20" s="285" t="s">
        <v>1708</v>
      </c>
      <c r="BA20" s="285" t="s">
        <v>1708</v>
      </c>
      <c r="BB20" s="285" t="s">
        <v>296</v>
      </c>
      <c r="BC20" s="285" t="s">
        <v>1709</v>
      </c>
      <c r="BD20" s="285" t="s">
        <v>88</v>
      </c>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c r="AZ21" s="285" t="s">
        <v>1710</v>
      </c>
      <c r="BA21" s="285" t="s">
        <v>1711</v>
      </c>
      <c r="BB21" s="285" t="s">
        <v>246</v>
      </c>
      <c r="BC21" s="285" t="s">
        <v>1712</v>
      </c>
      <c r="BD21" s="285" t="s">
        <v>88</v>
      </c>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c r="AZ22" s="285" t="s">
        <v>1713</v>
      </c>
      <c r="BA22" s="285" t="s">
        <v>1714</v>
      </c>
      <c r="BB22" s="285" t="s">
        <v>296</v>
      </c>
      <c r="BC22" s="285" t="s">
        <v>1715</v>
      </c>
      <c r="BD22" s="285" t="s">
        <v>88</v>
      </c>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c r="AZ23" s="285" t="s">
        <v>1716</v>
      </c>
      <c r="BA23" s="285" t="s">
        <v>1717</v>
      </c>
      <c r="BB23" s="285" t="s">
        <v>296</v>
      </c>
      <c r="BC23" s="285" t="s">
        <v>1718</v>
      </c>
      <c r="BD23" s="285" t="s">
        <v>88</v>
      </c>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c r="AZ24" s="285" t="s">
        <v>833</v>
      </c>
      <c r="BA24" s="285" t="s">
        <v>1231</v>
      </c>
      <c r="BB24" s="285" t="s">
        <v>246</v>
      </c>
      <c r="BC24" s="285" t="s">
        <v>1719</v>
      </c>
      <c r="BD24" s="285" t="s">
        <v>88</v>
      </c>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c r="AZ25" s="285" t="s">
        <v>1233</v>
      </c>
      <c r="BA25" s="285" t="s">
        <v>1234</v>
      </c>
      <c r="BB25" s="285" t="s">
        <v>246</v>
      </c>
      <c r="BC25" s="285" t="s">
        <v>1720</v>
      </c>
      <c r="BD25" s="285" t="s">
        <v>88</v>
      </c>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c r="AZ26" s="285" t="s">
        <v>479</v>
      </c>
      <c r="BA26" s="285" t="s">
        <v>480</v>
      </c>
      <c r="BB26" s="285" t="s">
        <v>255</v>
      </c>
      <c r="BC26" s="285" t="s">
        <v>1721</v>
      </c>
      <c r="BD26" s="285" t="s">
        <v>88</v>
      </c>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c r="AZ27" s="285" t="s">
        <v>482</v>
      </c>
      <c r="BA27" s="285" t="s">
        <v>483</v>
      </c>
      <c r="BB27" s="285" t="s">
        <v>255</v>
      </c>
      <c r="BC27" s="285" t="s">
        <v>1722</v>
      </c>
      <c r="BD27" s="285" t="s">
        <v>88</v>
      </c>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c r="AZ28" s="285" t="s">
        <v>485</v>
      </c>
      <c r="BA28" s="285" t="s">
        <v>486</v>
      </c>
      <c r="BB28" s="285" t="s">
        <v>487</v>
      </c>
      <c r="BC28" s="285" t="s">
        <v>1723</v>
      </c>
      <c r="BD28" s="285" t="s">
        <v>88</v>
      </c>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c r="AZ29" s="285" t="s">
        <v>489</v>
      </c>
      <c r="BA29" s="285" t="s">
        <v>490</v>
      </c>
      <c r="BB29" s="285" t="s">
        <v>487</v>
      </c>
      <c r="BC29" s="285" t="s">
        <v>1724</v>
      </c>
      <c r="BD29" s="285" t="s">
        <v>88</v>
      </c>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c r="AZ30" s="285" t="s">
        <v>495</v>
      </c>
      <c r="BA30" s="285" t="s">
        <v>496</v>
      </c>
      <c r="BB30" s="285" t="s">
        <v>487</v>
      </c>
      <c r="BC30" s="285" t="s">
        <v>1725</v>
      </c>
      <c r="BD30" s="285" t="s">
        <v>88</v>
      </c>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c r="AZ31" s="286" t="s">
        <v>498</v>
      </c>
      <c r="BA31" s="286" t="s">
        <v>499</v>
      </c>
      <c r="BB31" s="286" t="s">
        <v>296</v>
      </c>
      <c r="BC31" s="286" t="s">
        <v>500</v>
      </c>
      <c r="BD31" s="286" t="s">
        <v>88</v>
      </c>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c r="AZ32" s="285" t="s">
        <v>501</v>
      </c>
      <c r="BA32" s="285" t="s">
        <v>502</v>
      </c>
      <c r="BB32" s="285" t="s">
        <v>296</v>
      </c>
      <c r="BC32" s="285" t="s">
        <v>503</v>
      </c>
      <c r="BD32" s="285" t="s">
        <v>88</v>
      </c>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c r="AZ33" s="285" t="s">
        <v>504</v>
      </c>
      <c r="BA33" s="285" t="s">
        <v>505</v>
      </c>
      <c r="BB33" s="285" t="s">
        <v>296</v>
      </c>
      <c r="BC33" s="285" t="s">
        <v>506</v>
      </c>
      <c r="BD33" s="285" t="s">
        <v>88</v>
      </c>
    </row>
    <row r="34" s="2" customFormat="1" ht="25.44" customHeight="1">
      <c r="A34" s="39"/>
      <c r="B34" s="45"/>
      <c r="C34" s="39"/>
      <c r="D34" s="162" t="s">
        <v>40</v>
      </c>
      <c r="E34" s="39"/>
      <c r="F34" s="39"/>
      <c r="G34" s="39"/>
      <c r="H34" s="39"/>
      <c r="I34" s="39"/>
      <c r="J34" s="163">
        <f>ROUND(J132, 2)</f>
        <v>0</v>
      </c>
      <c r="K34" s="39"/>
      <c r="L34" s="64"/>
      <c r="S34" s="39"/>
      <c r="T34" s="39"/>
      <c r="U34" s="39"/>
      <c r="V34" s="39"/>
      <c r="W34" s="39"/>
      <c r="X34" s="39"/>
      <c r="Y34" s="39"/>
      <c r="Z34" s="39"/>
      <c r="AA34" s="39"/>
      <c r="AB34" s="39"/>
      <c r="AC34" s="39"/>
      <c r="AD34" s="39"/>
      <c r="AE34" s="39"/>
      <c r="AZ34" s="285" t="s">
        <v>507</v>
      </c>
      <c r="BA34" s="285" t="s">
        <v>508</v>
      </c>
      <c r="BB34" s="285" t="s">
        <v>296</v>
      </c>
      <c r="BC34" s="285" t="s">
        <v>509</v>
      </c>
      <c r="BD34" s="285" t="s">
        <v>88</v>
      </c>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c r="AZ35" s="285" t="s">
        <v>510</v>
      </c>
      <c r="BA35" s="285" t="s">
        <v>511</v>
      </c>
      <c r="BB35" s="285" t="s">
        <v>296</v>
      </c>
      <c r="BC35" s="285" t="s">
        <v>512</v>
      </c>
      <c r="BD35" s="285" t="s">
        <v>88</v>
      </c>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c r="AZ36" s="285" t="s">
        <v>513</v>
      </c>
      <c r="BA36" s="285" t="s">
        <v>514</v>
      </c>
      <c r="BB36" s="285" t="s">
        <v>246</v>
      </c>
      <c r="BC36" s="285" t="s">
        <v>1726</v>
      </c>
      <c r="BD36" s="285" t="s">
        <v>88</v>
      </c>
    </row>
    <row r="37" s="2" customFormat="1" ht="14.4" customHeight="1">
      <c r="A37" s="39"/>
      <c r="B37" s="45"/>
      <c r="C37" s="39"/>
      <c r="D37" s="154" t="s">
        <v>44</v>
      </c>
      <c r="E37" s="152" t="s">
        <v>45</v>
      </c>
      <c r="F37" s="165">
        <f>ROUND((SUM(BE132:BE655)),  2)</f>
        <v>0</v>
      </c>
      <c r="G37" s="39"/>
      <c r="H37" s="39"/>
      <c r="I37" s="166">
        <v>0.20999999999999999</v>
      </c>
      <c r="J37" s="165">
        <f>ROUND(((SUM(BE132:BE655))*I37),  2)</f>
        <v>0</v>
      </c>
      <c r="K37" s="39"/>
      <c r="L37" s="64"/>
      <c r="S37" s="39"/>
      <c r="T37" s="39"/>
      <c r="U37" s="39"/>
      <c r="V37" s="39"/>
      <c r="W37" s="39"/>
      <c r="X37" s="39"/>
      <c r="Y37" s="39"/>
      <c r="Z37" s="39"/>
      <c r="AA37" s="39"/>
      <c r="AB37" s="39"/>
      <c r="AC37" s="39"/>
      <c r="AD37" s="39"/>
      <c r="AE37" s="39"/>
      <c r="AZ37" s="285" t="s">
        <v>516</v>
      </c>
      <c r="BA37" s="285" t="s">
        <v>516</v>
      </c>
      <c r="BB37" s="285" t="s">
        <v>255</v>
      </c>
      <c r="BC37" s="285" t="s">
        <v>1727</v>
      </c>
      <c r="BD37" s="285" t="s">
        <v>88</v>
      </c>
    </row>
    <row r="38" s="2" customFormat="1" ht="14.4" customHeight="1">
      <c r="A38" s="39"/>
      <c r="B38" s="45"/>
      <c r="C38" s="39"/>
      <c r="D38" s="39"/>
      <c r="E38" s="152" t="s">
        <v>46</v>
      </c>
      <c r="F38" s="165">
        <f>ROUND((SUM(BF132:BF655)),  2)</f>
        <v>0</v>
      </c>
      <c r="G38" s="39"/>
      <c r="H38" s="39"/>
      <c r="I38" s="166">
        <v>0.14999999999999999</v>
      </c>
      <c r="J38" s="165">
        <f>ROUND(((SUM(BF132:BF655))*I38),  2)</f>
        <v>0</v>
      </c>
      <c r="K38" s="39"/>
      <c r="L38" s="64"/>
      <c r="S38" s="39"/>
      <c r="T38" s="39"/>
      <c r="U38" s="39"/>
      <c r="V38" s="39"/>
      <c r="W38" s="39"/>
      <c r="X38" s="39"/>
      <c r="Y38" s="39"/>
      <c r="Z38" s="39"/>
      <c r="AA38" s="39"/>
      <c r="AB38" s="39"/>
      <c r="AC38" s="39"/>
      <c r="AD38" s="39"/>
      <c r="AE38" s="39"/>
      <c r="AZ38" s="285" t="s">
        <v>518</v>
      </c>
      <c r="BA38" s="285" t="s">
        <v>518</v>
      </c>
      <c r="BB38" s="285" t="s">
        <v>246</v>
      </c>
      <c r="BC38" s="285" t="s">
        <v>1728</v>
      </c>
      <c r="BD38" s="285" t="s">
        <v>88</v>
      </c>
    </row>
    <row r="39" hidden="1" s="2" customFormat="1" ht="14.4" customHeight="1">
      <c r="A39" s="39"/>
      <c r="B39" s="45"/>
      <c r="C39" s="39"/>
      <c r="D39" s="39"/>
      <c r="E39" s="152" t="s">
        <v>47</v>
      </c>
      <c r="F39" s="165">
        <f>ROUND((SUM(BG132:BG655)),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ROUND((SUM(BH132:BH655)),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ROUND((SUM(BI132:BI655)),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214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01.4 - Vodovodní přípojky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222</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223</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224</v>
      </c>
      <c r="E103" s="199"/>
      <c r="F103" s="199"/>
      <c r="G103" s="199"/>
      <c r="H103" s="199"/>
      <c r="I103" s="199"/>
      <c r="J103" s="200">
        <f>J477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520</v>
      </c>
      <c r="E104" s="199"/>
      <c r="F104" s="199"/>
      <c r="G104" s="199"/>
      <c r="H104" s="199"/>
      <c r="I104" s="199"/>
      <c r="J104" s="200">
        <f>J493</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521</v>
      </c>
      <c r="E105" s="199"/>
      <c r="F105" s="199"/>
      <c r="G105" s="199"/>
      <c r="H105" s="199"/>
      <c r="I105" s="199"/>
      <c r="J105" s="200">
        <f>J542</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225</v>
      </c>
      <c r="E106" s="199"/>
      <c r="F106" s="199"/>
      <c r="G106" s="199"/>
      <c r="H106" s="199"/>
      <c r="I106" s="199"/>
      <c r="J106" s="200">
        <f>J619</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522</v>
      </c>
      <c r="E107" s="199"/>
      <c r="F107" s="199"/>
      <c r="G107" s="199"/>
      <c r="H107" s="199"/>
      <c r="I107" s="199"/>
      <c r="J107" s="200">
        <f>J628</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523</v>
      </c>
      <c r="E108" s="199"/>
      <c r="F108" s="199"/>
      <c r="G108" s="199"/>
      <c r="H108" s="199"/>
      <c r="I108" s="199"/>
      <c r="J108" s="200">
        <f>J652</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6.25" customHeight="1">
      <c r="A118" s="39"/>
      <c r="B118" s="40"/>
      <c r="C118" s="41"/>
      <c r="D118" s="41"/>
      <c r="E118" s="185" t="str">
        <f>E7</f>
        <v>Zaječov rozšíření a intenzifikace ČOV Horní Kváň - kanalizace a vodovod</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211</v>
      </c>
      <c r="D119" s="23"/>
      <c r="E119" s="23"/>
      <c r="F119" s="23"/>
      <c r="G119" s="23"/>
      <c r="H119" s="23"/>
      <c r="I119" s="23"/>
      <c r="J119" s="23"/>
      <c r="K119" s="23"/>
      <c r="L119" s="21"/>
    </row>
    <row r="120" s="1" customFormat="1" ht="16.5" customHeight="1">
      <c r="B120" s="22"/>
      <c r="C120" s="23"/>
      <c r="D120" s="23"/>
      <c r="E120" s="185" t="s">
        <v>212</v>
      </c>
      <c r="F120" s="23"/>
      <c r="G120" s="23"/>
      <c r="H120" s="23"/>
      <c r="I120" s="23"/>
      <c r="J120" s="23"/>
      <c r="K120" s="23"/>
      <c r="L120" s="21"/>
    </row>
    <row r="121" s="1" customFormat="1" ht="12" customHeight="1">
      <c r="B121" s="22"/>
      <c r="C121" s="33" t="s">
        <v>213</v>
      </c>
      <c r="D121" s="23"/>
      <c r="E121" s="23"/>
      <c r="F121" s="23"/>
      <c r="G121" s="23"/>
      <c r="H121" s="23"/>
      <c r="I121" s="23"/>
      <c r="J121" s="23"/>
      <c r="K121" s="23"/>
      <c r="L121" s="21"/>
    </row>
    <row r="122" s="2" customFormat="1" ht="16.5" customHeight="1">
      <c r="A122" s="39"/>
      <c r="B122" s="40"/>
      <c r="C122" s="41"/>
      <c r="D122" s="41"/>
      <c r="E122" s="186" t="s">
        <v>214</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215</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SO 01.4 - Vodovodní přípojky</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obec Zaječov, místní část Kvaň, Nová Ves</v>
      </c>
      <c r="G126" s="41"/>
      <c r="H126" s="41"/>
      <c r="I126" s="33" t="s">
        <v>22</v>
      </c>
      <c r="J126" s="80" t="str">
        <f>IF(J16="","",J16)</f>
        <v>18. 8. 2021</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54.45" customHeight="1">
      <c r="A128" s="39"/>
      <c r="B128" s="40"/>
      <c r="C128" s="33" t="s">
        <v>24</v>
      </c>
      <c r="D128" s="41"/>
      <c r="E128" s="41"/>
      <c r="F128" s="28" t="str">
        <f>E19</f>
        <v>Obec Zaječov, Zaječov 265, 267 63 Zaječov</v>
      </c>
      <c r="G128" s="41"/>
      <c r="H128" s="41"/>
      <c r="I128" s="33" t="s">
        <v>32</v>
      </c>
      <c r="J128" s="37" t="str">
        <f>E25</f>
        <v>PIK VÍTEK s.r.o.,Kořenského 1025/7, 150 00 Praha 5</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30</v>
      </c>
      <c r="D129" s="41"/>
      <c r="E129" s="41"/>
      <c r="F129" s="28" t="str">
        <f>IF(E22="","",E22)</f>
        <v>Vyplň údaj</v>
      </c>
      <c r="G129" s="41"/>
      <c r="H129" s="41"/>
      <c r="I129" s="33" t="s">
        <v>37</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227</v>
      </c>
      <c r="D131" s="205" t="s">
        <v>65</v>
      </c>
      <c r="E131" s="205" t="s">
        <v>61</v>
      </c>
      <c r="F131" s="205" t="s">
        <v>62</v>
      </c>
      <c r="G131" s="205" t="s">
        <v>228</v>
      </c>
      <c r="H131" s="205" t="s">
        <v>229</v>
      </c>
      <c r="I131" s="205" t="s">
        <v>230</v>
      </c>
      <c r="J131" s="205" t="s">
        <v>219</v>
      </c>
      <c r="K131" s="206" t="s">
        <v>231</v>
      </c>
      <c r="L131" s="207"/>
      <c r="M131" s="101" t="s">
        <v>1</v>
      </c>
      <c r="N131" s="102" t="s">
        <v>44</v>
      </c>
      <c r="O131" s="102" t="s">
        <v>232</v>
      </c>
      <c r="P131" s="102" t="s">
        <v>233</v>
      </c>
      <c r="Q131" s="102" t="s">
        <v>234</v>
      </c>
      <c r="R131" s="102" t="s">
        <v>235</v>
      </c>
      <c r="S131" s="102" t="s">
        <v>236</v>
      </c>
      <c r="T131" s="103" t="s">
        <v>237</v>
      </c>
      <c r="U131" s="202"/>
      <c r="V131" s="202"/>
      <c r="W131" s="202"/>
      <c r="X131" s="202"/>
      <c r="Y131" s="202"/>
      <c r="Z131" s="202"/>
      <c r="AA131" s="202"/>
      <c r="AB131" s="202"/>
      <c r="AC131" s="202"/>
      <c r="AD131" s="202"/>
      <c r="AE131" s="202"/>
    </row>
    <row r="132" s="2" customFormat="1" ht="22.8" customHeight="1">
      <c r="A132" s="39"/>
      <c r="B132" s="40"/>
      <c r="C132" s="108" t="s">
        <v>238</v>
      </c>
      <c r="D132" s="41"/>
      <c r="E132" s="41"/>
      <c r="F132" s="41"/>
      <c r="G132" s="41"/>
      <c r="H132" s="41"/>
      <c r="I132" s="41"/>
      <c r="J132" s="208">
        <f>BK132</f>
        <v>0</v>
      </c>
      <c r="K132" s="41"/>
      <c r="L132" s="45"/>
      <c r="M132" s="104"/>
      <c r="N132" s="209"/>
      <c r="O132" s="105"/>
      <c r="P132" s="210">
        <f>P133</f>
        <v>0</v>
      </c>
      <c r="Q132" s="105"/>
      <c r="R132" s="210">
        <f>R133</f>
        <v>214.38014027999998</v>
      </c>
      <c r="S132" s="105"/>
      <c r="T132" s="211">
        <f>T133</f>
        <v>198.80927799999998</v>
      </c>
      <c r="U132" s="39"/>
      <c r="V132" s="39"/>
      <c r="W132" s="39"/>
      <c r="X132" s="39"/>
      <c r="Y132" s="39"/>
      <c r="Z132" s="39"/>
      <c r="AA132" s="39"/>
      <c r="AB132" s="39"/>
      <c r="AC132" s="39"/>
      <c r="AD132" s="39"/>
      <c r="AE132" s="39"/>
      <c r="AT132" s="18" t="s">
        <v>79</v>
      </c>
      <c r="AU132" s="18" t="s">
        <v>221</v>
      </c>
      <c r="BK132" s="212">
        <f>BK133</f>
        <v>0</v>
      </c>
    </row>
    <row r="133" s="12" customFormat="1" ht="25.92" customHeight="1">
      <c r="A133" s="12"/>
      <c r="B133" s="213"/>
      <c r="C133" s="214"/>
      <c r="D133" s="215" t="s">
        <v>79</v>
      </c>
      <c r="E133" s="216" t="s">
        <v>239</v>
      </c>
      <c r="F133" s="216" t="s">
        <v>240</v>
      </c>
      <c r="G133" s="214"/>
      <c r="H133" s="214"/>
      <c r="I133" s="217"/>
      <c r="J133" s="218">
        <f>BK133</f>
        <v>0</v>
      </c>
      <c r="K133" s="214"/>
      <c r="L133" s="219"/>
      <c r="M133" s="220"/>
      <c r="N133" s="221"/>
      <c r="O133" s="221"/>
      <c r="P133" s="222">
        <f>P134+P477+P493+P542+P619+P628+P652</f>
        <v>0</v>
      </c>
      <c r="Q133" s="221"/>
      <c r="R133" s="222">
        <f>R134+R477+R493+R542+R619+R628+R652</f>
        <v>214.38014027999998</v>
      </c>
      <c r="S133" s="221"/>
      <c r="T133" s="223">
        <f>T134+T477+T493+T542+T619+T628+T652</f>
        <v>198.80927799999998</v>
      </c>
      <c r="U133" s="12"/>
      <c r="V133" s="12"/>
      <c r="W133" s="12"/>
      <c r="X133" s="12"/>
      <c r="Y133" s="12"/>
      <c r="Z133" s="12"/>
      <c r="AA133" s="12"/>
      <c r="AB133" s="12"/>
      <c r="AC133" s="12"/>
      <c r="AD133" s="12"/>
      <c r="AE133" s="12"/>
      <c r="AR133" s="224" t="s">
        <v>14</v>
      </c>
      <c r="AT133" s="225" t="s">
        <v>79</v>
      </c>
      <c r="AU133" s="225" t="s">
        <v>80</v>
      </c>
      <c r="AY133" s="224" t="s">
        <v>241</v>
      </c>
      <c r="BK133" s="226">
        <f>BK134+BK477+BK493+BK542+BK619+BK628+BK652</f>
        <v>0</v>
      </c>
    </row>
    <row r="134" s="12" customFormat="1" ht="22.8" customHeight="1">
      <c r="A134" s="12"/>
      <c r="B134" s="213"/>
      <c r="C134" s="214"/>
      <c r="D134" s="215" t="s">
        <v>79</v>
      </c>
      <c r="E134" s="227" t="s">
        <v>14</v>
      </c>
      <c r="F134" s="227" t="s">
        <v>242</v>
      </c>
      <c r="G134" s="214"/>
      <c r="H134" s="214"/>
      <c r="I134" s="217"/>
      <c r="J134" s="228">
        <f>BK134</f>
        <v>0</v>
      </c>
      <c r="K134" s="214"/>
      <c r="L134" s="219"/>
      <c r="M134" s="220"/>
      <c r="N134" s="221"/>
      <c r="O134" s="221"/>
      <c r="P134" s="222">
        <f>SUM(P135:P476)</f>
        <v>0</v>
      </c>
      <c r="Q134" s="221"/>
      <c r="R134" s="222">
        <f>SUM(R135:R476)</f>
        <v>6.6655324</v>
      </c>
      <c r="S134" s="221"/>
      <c r="T134" s="223">
        <f>SUM(T135:T476)</f>
        <v>198.80927799999998</v>
      </c>
      <c r="U134" s="12"/>
      <c r="V134" s="12"/>
      <c r="W134" s="12"/>
      <c r="X134" s="12"/>
      <c r="Y134" s="12"/>
      <c r="Z134" s="12"/>
      <c r="AA134" s="12"/>
      <c r="AB134" s="12"/>
      <c r="AC134" s="12"/>
      <c r="AD134" s="12"/>
      <c r="AE134" s="12"/>
      <c r="AR134" s="224" t="s">
        <v>14</v>
      </c>
      <c r="AT134" s="225" t="s">
        <v>79</v>
      </c>
      <c r="AU134" s="225" t="s">
        <v>14</v>
      </c>
      <c r="AY134" s="224" t="s">
        <v>241</v>
      </c>
      <c r="BK134" s="226">
        <f>SUM(BK135:BK476)</f>
        <v>0</v>
      </c>
    </row>
    <row r="135" s="2" customFormat="1" ht="24.15" customHeight="1">
      <c r="A135" s="39"/>
      <c r="B135" s="40"/>
      <c r="C135" s="229" t="s">
        <v>14</v>
      </c>
      <c r="D135" s="229" t="s">
        <v>243</v>
      </c>
      <c r="E135" s="230" t="s">
        <v>1729</v>
      </c>
      <c r="F135" s="231" t="s">
        <v>1730</v>
      </c>
      <c r="G135" s="232" t="s">
        <v>246</v>
      </c>
      <c r="H135" s="233">
        <v>130.02000000000001</v>
      </c>
      <c r="I135" s="234"/>
      <c r="J135" s="235">
        <f>ROUND(I135*H135,2)</f>
        <v>0</v>
      </c>
      <c r="K135" s="231" t="s">
        <v>247</v>
      </c>
      <c r="L135" s="45"/>
      <c r="M135" s="236" t="s">
        <v>1</v>
      </c>
      <c r="N135" s="237" t="s">
        <v>45</v>
      </c>
      <c r="O135" s="92"/>
      <c r="P135" s="238">
        <f>O135*H135</f>
        <v>0</v>
      </c>
      <c r="Q135" s="238">
        <v>0</v>
      </c>
      <c r="R135" s="238">
        <f>Q135*H135</f>
        <v>0</v>
      </c>
      <c r="S135" s="238">
        <v>0.17000000000000001</v>
      </c>
      <c r="T135" s="239">
        <f>S135*H135</f>
        <v>22.103400000000004</v>
      </c>
      <c r="U135" s="39"/>
      <c r="V135" s="39"/>
      <c r="W135" s="39"/>
      <c r="X135" s="39"/>
      <c r="Y135" s="39"/>
      <c r="Z135" s="39"/>
      <c r="AA135" s="39"/>
      <c r="AB135" s="39"/>
      <c r="AC135" s="39"/>
      <c r="AD135" s="39"/>
      <c r="AE135" s="39"/>
      <c r="AR135" s="240" t="s">
        <v>175</v>
      </c>
      <c r="AT135" s="240" t="s">
        <v>243</v>
      </c>
      <c r="AU135" s="240" t="s">
        <v>88</v>
      </c>
      <c r="AY135" s="18" t="s">
        <v>241</v>
      </c>
      <c r="BE135" s="241">
        <f>IF(N135="základní",J135,0)</f>
        <v>0</v>
      </c>
      <c r="BF135" s="241">
        <f>IF(N135="snížená",J135,0)</f>
        <v>0</v>
      </c>
      <c r="BG135" s="241">
        <f>IF(N135="zákl. přenesená",J135,0)</f>
        <v>0</v>
      </c>
      <c r="BH135" s="241">
        <f>IF(N135="sníž. přenesená",J135,0)</f>
        <v>0</v>
      </c>
      <c r="BI135" s="241">
        <f>IF(N135="nulová",J135,0)</f>
        <v>0</v>
      </c>
      <c r="BJ135" s="18" t="s">
        <v>14</v>
      </c>
      <c r="BK135" s="241">
        <f>ROUND(I135*H135,2)</f>
        <v>0</v>
      </c>
      <c r="BL135" s="18" t="s">
        <v>175</v>
      </c>
      <c r="BM135" s="240" t="s">
        <v>1731</v>
      </c>
    </row>
    <row r="136" s="2" customFormat="1">
      <c r="A136" s="39"/>
      <c r="B136" s="40"/>
      <c r="C136" s="41"/>
      <c r="D136" s="242" t="s">
        <v>249</v>
      </c>
      <c r="E136" s="41"/>
      <c r="F136" s="243" t="s">
        <v>1732</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249</v>
      </c>
      <c r="AU136" s="18" t="s">
        <v>88</v>
      </c>
    </row>
    <row r="137" s="2" customFormat="1">
      <c r="A137" s="39"/>
      <c r="B137" s="40"/>
      <c r="C137" s="41"/>
      <c r="D137" s="247" t="s">
        <v>251</v>
      </c>
      <c r="E137" s="41"/>
      <c r="F137" s="248" t="s">
        <v>1733</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251</v>
      </c>
      <c r="AU137" s="18" t="s">
        <v>88</v>
      </c>
    </row>
    <row r="138" s="15" customFormat="1">
      <c r="A138" s="15"/>
      <c r="B138" s="271"/>
      <c r="C138" s="272"/>
      <c r="D138" s="242" t="s">
        <v>259</v>
      </c>
      <c r="E138" s="273" t="s">
        <v>1</v>
      </c>
      <c r="F138" s="274" t="s">
        <v>1734</v>
      </c>
      <c r="G138" s="272"/>
      <c r="H138" s="273" t="s">
        <v>1</v>
      </c>
      <c r="I138" s="275"/>
      <c r="J138" s="272"/>
      <c r="K138" s="272"/>
      <c r="L138" s="276"/>
      <c r="M138" s="277"/>
      <c r="N138" s="278"/>
      <c r="O138" s="278"/>
      <c r="P138" s="278"/>
      <c r="Q138" s="278"/>
      <c r="R138" s="278"/>
      <c r="S138" s="278"/>
      <c r="T138" s="279"/>
      <c r="U138" s="15"/>
      <c r="V138" s="15"/>
      <c r="W138" s="15"/>
      <c r="X138" s="15"/>
      <c r="Y138" s="15"/>
      <c r="Z138" s="15"/>
      <c r="AA138" s="15"/>
      <c r="AB138" s="15"/>
      <c r="AC138" s="15"/>
      <c r="AD138" s="15"/>
      <c r="AE138" s="15"/>
      <c r="AT138" s="280" t="s">
        <v>259</v>
      </c>
      <c r="AU138" s="280" t="s">
        <v>88</v>
      </c>
      <c r="AV138" s="15" t="s">
        <v>14</v>
      </c>
      <c r="AW138" s="15" t="s">
        <v>36</v>
      </c>
      <c r="AX138" s="15" t="s">
        <v>80</v>
      </c>
      <c r="AY138" s="280" t="s">
        <v>241</v>
      </c>
    </row>
    <row r="139" s="15" customFormat="1">
      <c r="A139" s="15"/>
      <c r="B139" s="271"/>
      <c r="C139" s="272"/>
      <c r="D139" s="242" t="s">
        <v>259</v>
      </c>
      <c r="E139" s="273" t="s">
        <v>1</v>
      </c>
      <c r="F139" s="274" t="s">
        <v>1478</v>
      </c>
      <c r="G139" s="272"/>
      <c r="H139" s="273" t="s">
        <v>1</v>
      </c>
      <c r="I139" s="275"/>
      <c r="J139" s="272"/>
      <c r="K139" s="272"/>
      <c r="L139" s="276"/>
      <c r="M139" s="277"/>
      <c r="N139" s="278"/>
      <c r="O139" s="278"/>
      <c r="P139" s="278"/>
      <c r="Q139" s="278"/>
      <c r="R139" s="278"/>
      <c r="S139" s="278"/>
      <c r="T139" s="279"/>
      <c r="U139" s="15"/>
      <c r="V139" s="15"/>
      <c r="W139" s="15"/>
      <c r="X139" s="15"/>
      <c r="Y139" s="15"/>
      <c r="Z139" s="15"/>
      <c r="AA139" s="15"/>
      <c r="AB139" s="15"/>
      <c r="AC139" s="15"/>
      <c r="AD139" s="15"/>
      <c r="AE139" s="15"/>
      <c r="AT139" s="280" t="s">
        <v>259</v>
      </c>
      <c r="AU139" s="280" t="s">
        <v>88</v>
      </c>
      <c r="AV139" s="15" t="s">
        <v>14</v>
      </c>
      <c r="AW139" s="15" t="s">
        <v>36</v>
      </c>
      <c r="AX139" s="15" t="s">
        <v>80</v>
      </c>
      <c r="AY139" s="280" t="s">
        <v>241</v>
      </c>
    </row>
    <row r="140" s="13" customFormat="1">
      <c r="A140" s="13"/>
      <c r="B140" s="249"/>
      <c r="C140" s="250"/>
      <c r="D140" s="242" t="s">
        <v>259</v>
      </c>
      <c r="E140" s="251" t="s">
        <v>1</v>
      </c>
      <c r="F140" s="252" t="s">
        <v>1735</v>
      </c>
      <c r="G140" s="250"/>
      <c r="H140" s="253">
        <v>79.319999999999993</v>
      </c>
      <c r="I140" s="254"/>
      <c r="J140" s="250"/>
      <c r="K140" s="250"/>
      <c r="L140" s="255"/>
      <c r="M140" s="256"/>
      <c r="N140" s="257"/>
      <c r="O140" s="257"/>
      <c r="P140" s="257"/>
      <c r="Q140" s="257"/>
      <c r="R140" s="257"/>
      <c r="S140" s="257"/>
      <c r="T140" s="258"/>
      <c r="U140" s="13"/>
      <c r="V140" s="13"/>
      <c r="W140" s="13"/>
      <c r="X140" s="13"/>
      <c r="Y140" s="13"/>
      <c r="Z140" s="13"/>
      <c r="AA140" s="13"/>
      <c r="AB140" s="13"/>
      <c r="AC140" s="13"/>
      <c r="AD140" s="13"/>
      <c r="AE140" s="13"/>
      <c r="AT140" s="259" t="s">
        <v>259</v>
      </c>
      <c r="AU140" s="259" t="s">
        <v>88</v>
      </c>
      <c r="AV140" s="13" t="s">
        <v>88</v>
      </c>
      <c r="AW140" s="13" t="s">
        <v>36</v>
      </c>
      <c r="AX140" s="13" t="s">
        <v>80</v>
      </c>
      <c r="AY140" s="259" t="s">
        <v>241</v>
      </c>
    </row>
    <row r="141" s="15" customFormat="1">
      <c r="A141" s="15"/>
      <c r="B141" s="271"/>
      <c r="C141" s="272"/>
      <c r="D141" s="242" t="s">
        <v>259</v>
      </c>
      <c r="E141" s="273" t="s">
        <v>1</v>
      </c>
      <c r="F141" s="274" t="s">
        <v>536</v>
      </c>
      <c r="G141" s="272"/>
      <c r="H141" s="273" t="s">
        <v>1</v>
      </c>
      <c r="I141" s="275"/>
      <c r="J141" s="272"/>
      <c r="K141" s="272"/>
      <c r="L141" s="276"/>
      <c r="M141" s="277"/>
      <c r="N141" s="278"/>
      <c r="O141" s="278"/>
      <c r="P141" s="278"/>
      <c r="Q141" s="278"/>
      <c r="R141" s="278"/>
      <c r="S141" s="278"/>
      <c r="T141" s="279"/>
      <c r="U141" s="15"/>
      <c r="V141" s="15"/>
      <c r="W141" s="15"/>
      <c r="X141" s="15"/>
      <c r="Y141" s="15"/>
      <c r="Z141" s="15"/>
      <c r="AA141" s="15"/>
      <c r="AB141" s="15"/>
      <c r="AC141" s="15"/>
      <c r="AD141" s="15"/>
      <c r="AE141" s="15"/>
      <c r="AT141" s="280" t="s">
        <v>259</v>
      </c>
      <c r="AU141" s="280" t="s">
        <v>88</v>
      </c>
      <c r="AV141" s="15" t="s">
        <v>14</v>
      </c>
      <c r="AW141" s="15" t="s">
        <v>36</v>
      </c>
      <c r="AX141" s="15" t="s">
        <v>80</v>
      </c>
      <c r="AY141" s="280" t="s">
        <v>241</v>
      </c>
    </row>
    <row r="142" s="13" customFormat="1">
      <c r="A142" s="13"/>
      <c r="B142" s="249"/>
      <c r="C142" s="250"/>
      <c r="D142" s="242" t="s">
        <v>259</v>
      </c>
      <c r="E142" s="251" t="s">
        <v>1</v>
      </c>
      <c r="F142" s="252" t="s">
        <v>1736</v>
      </c>
      <c r="G142" s="250"/>
      <c r="H142" s="253">
        <v>50.700000000000003</v>
      </c>
      <c r="I142" s="254"/>
      <c r="J142" s="250"/>
      <c r="K142" s="250"/>
      <c r="L142" s="255"/>
      <c r="M142" s="256"/>
      <c r="N142" s="257"/>
      <c r="O142" s="257"/>
      <c r="P142" s="257"/>
      <c r="Q142" s="257"/>
      <c r="R142" s="257"/>
      <c r="S142" s="257"/>
      <c r="T142" s="258"/>
      <c r="U142" s="13"/>
      <c r="V142" s="13"/>
      <c r="W142" s="13"/>
      <c r="X142" s="13"/>
      <c r="Y142" s="13"/>
      <c r="Z142" s="13"/>
      <c r="AA142" s="13"/>
      <c r="AB142" s="13"/>
      <c r="AC142" s="13"/>
      <c r="AD142" s="13"/>
      <c r="AE142" s="13"/>
      <c r="AT142" s="259" t="s">
        <v>259</v>
      </c>
      <c r="AU142" s="259" t="s">
        <v>88</v>
      </c>
      <c r="AV142" s="13" t="s">
        <v>88</v>
      </c>
      <c r="AW142" s="13" t="s">
        <v>36</v>
      </c>
      <c r="AX142" s="13" t="s">
        <v>80</v>
      </c>
      <c r="AY142" s="259" t="s">
        <v>241</v>
      </c>
    </row>
    <row r="143" s="14" customFormat="1">
      <c r="A143" s="14"/>
      <c r="B143" s="260"/>
      <c r="C143" s="261"/>
      <c r="D143" s="242" t="s">
        <v>259</v>
      </c>
      <c r="E143" s="262" t="s">
        <v>1</v>
      </c>
      <c r="F143" s="263" t="s">
        <v>261</v>
      </c>
      <c r="G143" s="261"/>
      <c r="H143" s="264">
        <v>130.02000000000001</v>
      </c>
      <c r="I143" s="265"/>
      <c r="J143" s="261"/>
      <c r="K143" s="261"/>
      <c r="L143" s="266"/>
      <c r="M143" s="267"/>
      <c r="N143" s="268"/>
      <c r="O143" s="268"/>
      <c r="P143" s="268"/>
      <c r="Q143" s="268"/>
      <c r="R143" s="268"/>
      <c r="S143" s="268"/>
      <c r="T143" s="269"/>
      <c r="U143" s="14"/>
      <c r="V143" s="14"/>
      <c r="W143" s="14"/>
      <c r="X143" s="14"/>
      <c r="Y143" s="14"/>
      <c r="Z143" s="14"/>
      <c r="AA143" s="14"/>
      <c r="AB143" s="14"/>
      <c r="AC143" s="14"/>
      <c r="AD143" s="14"/>
      <c r="AE143" s="14"/>
      <c r="AT143" s="270" t="s">
        <v>259</v>
      </c>
      <c r="AU143" s="270" t="s">
        <v>88</v>
      </c>
      <c r="AV143" s="14" t="s">
        <v>175</v>
      </c>
      <c r="AW143" s="14" t="s">
        <v>36</v>
      </c>
      <c r="AX143" s="14" t="s">
        <v>14</v>
      </c>
      <c r="AY143" s="270" t="s">
        <v>241</v>
      </c>
    </row>
    <row r="144" s="2" customFormat="1" ht="24.15" customHeight="1">
      <c r="A144" s="39"/>
      <c r="B144" s="40"/>
      <c r="C144" s="229" t="s">
        <v>88</v>
      </c>
      <c r="D144" s="229" t="s">
        <v>243</v>
      </c>
      <c r="E144" s="230" t="s">
        <v>524</v>
      </c>
      <c r="F144" s="231" t="s">
        <v>525</v>
      </c>
      <c r="G144" s="232" t="s">
        <v>246</v>
      </c>
      <c r="H144" s="233">
        <v>130.02000000000001</v>
      </c>
      <c r="I144" s="234"/>
      <c r="J144" s="235">
        <f>ROUND(I144*H144,2)</f>
        <v>0</v>
      </c>
      <c r="K144" s="231" t="s">
        <v>247</v>
      </c>
      <c r="L144" s="45"/>
      <c r="M144" s="236" t="s">
        <v>1</v>
      </c>
      <c r="N144" s="237" t="s">
        <v>45</v>
      </c>
      <c r="O144" s="92"/>
      <c r="P144" s="238">
        <f>O144*H144</f>
        <v>0</v>
      </c>
      <c r="Q144" s="238">
        <v>0</v>
      </c>
      <c r="R144" s="238">
        <f>Q144*H144</f>
        <v>0</v>
      </c>
      <c r="S144" s="238">
        <v>0.28999999999999998</v>
      </c>
      <c r="T144" s="239">
        <f>S144*H144</f>
        <v>37.705800000000004</v>
      </c>
      <c r="U144" s="39"/>
      <c r="V144" s="39"/>
      <c r="W144" s="39"/>
      <c r="X144" s="39"/>
      <c r="Y144" s="39"/>
      <c r="Z144" s="39"/>
      <c r="AA144" s="39"/>
      <c r="AB144" s="39"/>
      <c r="AC144" s="39"/>
      <c r="AD144" s="39"/>
      <c r="AE144" s="39"/>
      <c r="AR144" s="240" t="s">
        <v>175</v>
      </c>
      <c r="AT144" s="240" t="s">
        <v>243</v>
      </c>
      <c r="AU144" s="240" t="s">
        <v>88</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175</v>
      </c>
      <c r="BM144" s="240" t="s">
        <v>1737</v>
      </c>
    </row>
    <row r="145" s="2" customFormat="1">
      <c r="A145" s="39"/>
      <c r="B145" s="40"/>
      <c r="C145" s="41"/>
      <c r="D145" s="242" t="s">
        <v>249</v>
      </c>
      <c r="E145" s="41"/>
      <c r="F145" s="243" t="s">
        <v>527</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88</v>
      </c>
    </row>
    <row r="146" s="2" customFormat="1">
      <c r="A146" s="39"/>
      <c r="B146" s="40"/>
      <c r="C146" s="41"/>
      <c r="D146" s="247" t="s">
        <v>251</v>
      </c>
      <c r="E146" s="41"/>
      <c r="F146" s="248" t="s">
        <v>528</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251</v>
      </c>
      <c r="AU146" s="18" t="s">
        <v>88</v>
      </c>
    </row>
    <row r="147" s="15" customFormat="1">
      <c r="A147" s="15"/>
      <c r="B147" s="271"/>
      <c r="C147" s="272"/>
      <c r="D147" s="242" t="s">
        <v>259</v>
      </c>
      <c r="E147" s="273" t="s">
        <v>1</v>
      </c>
      <c r="F147" s="274" t="s">
        <v>1734</v>
      </c>
      <c r="G147" s="272"/>
      <c r="H147" s="273" t="s">
        <v>1</v>
      </c>
      <c r="I147" s="275"/>
      <c r="J147" s="272"/>
      <c r="K147" s="272"/>
      <c r="L147" s="276"/>
      <c r="M147" s="277"/>
      <c r="N147" s="278"/>
      <c r="O147" s="278"/>
      <c r="P147" s="278"/>
      <c r="Q147" s="278"/>
      <c r="R147" s="278"/>
      <c r="S147" s="278"/>
      <c r="T147" s="279"/>
      <c r="U147" s="15"/>
      <c r="V147" s="15"/>
      <c r="W147" s="15"/>
      <c r="X147" s="15"/>
      <c r="Y147" s="15"/>
      <c r="Z147" s="15"/>
      <c r="AA147" s="15"/>
      <c r="AB147" s="15"/>
      <c r="AC147" s="15"/>
      <c r="AD147" s="15"/>
      <c r="AE147" s="15"/>
      <c r="AT147" s="280" t="s">
        <v>259</v>
      </c>
      <c r="AU147" s="280" t="s">
        <v>88</v>
      </c>
      <c r="AV147" s="15" t="s">
        <v>14</v>
      </c>
      <c r="AW147" s="15" t="s">
        <v>36</v>
      </c>
      <c r="AX147" s="15" t="s">
        <v>80</v>
      </c>
      <c r="AY147" s="280" t="s">
        <v>241</v>
      </c>
    </row>
    <row r="148" s="13" customFormat="1">
      <c r="A148" s="13"/>
      <c r="B148" s="249"/>
      <c r="C148" s="250"/>
      <c r="D148" s="242" t="s">
        <v>259</v>
      </c>
      <c r="E148" s="251" t="s">
        <v>1</v>
      </c>
      <c r="F148" s="252" t="s">
        <v>1256</v>
      </c>
      <c r="G148" s="250"/>
      <c r="H148" s="253">
        <v>79.319999999999993</v>
      </c>
      <c r="I148" s="254"/>
      <c r="J148" s="250"/>
      <c r="K148" s="250"/>
      <c r="L148" s="255"/>
      <c r="M148" s="256"/>
      <c r="N148" s="257"/>
      <c r="O148" s="257"/>
      <c r="P148" s="257"/>
      <c r="Q148" s="257"/>
      <c r="R148" s="257"/>
      <c r="S148" s="257"/>
      <c r="T148" s="258"/>
      <c r="U148" s="13"/>
      <c r="V148" s="13"/>
      <c r="W148" s="13"/>
      <c r="X148" s="13"/>
      <c r="Y148" s="13"/>
      <c r="Z148" s="13"/>
      <c r="AA148" s="13"/>
      <c r="AB148" s="13"/>
      <c r="AC148" s="13"/>
      <c r="AD148" s="13"/>
      <c r="AE148" s="13"/>
      <c r="AT148" s="259" t="s">
        <v>259</v>
      </c>
      <c r="AU148" s="259" t="s">
        <v>88</v>
      </c>
      <c r="AV148" s="13" t="s">
        <v>88</v>
      </c>
      <c r="AW148" s="13" t="s">
        <v>36</v>
      </c>
      <c r="AX148" s="13" t="s">
        <v>80</v>
      </c>
      <c r="AY148" s="259" t="s">
        <v>241</v>
      </c>
    </row>
    <row r="149" s="13" customFormat="1">
      <c r="A149" s="13"/>
      <c r="B149" s="249"/>
      <c r="C149" s="250"/>
      <c r="D149" s="242" t="s">
        <v>259</v>
      </c>
      <c r="E149" s="251" t="s">
        <v>1</v>
      </c>
      <c r="F149" s="252" t="s">
        <v>545</v>
      </c>
      <c r="G149" s="250"/>
      <c r="H149" s="253">
        <v>50.700000000000003</v>
      </c>
      <c r="I149" s="254"/>
      <c r="J149" s="250"/>
      <c r="K149" s="250"/>
      <c r="L149" s="255"/>
      <c r="M149" s="256"/>
      <c r="N149" s="257"/>
      <c r="O149" s="257"/>
      <c r="P149" s="257"/>
      <c r="Q149" s="257"/>
      <c r="R149" s="257"/>
      <c r="S149" s="257"/>
      <c r="T149" s="258"/>
      <c r="U149" s="13"/>
      <c r="V149" s="13"/>
      <c r="W149" s="13"/>
      <c r="X149" s="13"/>
      <c r="Y149" s="13"/>
      <c r="Z149" s="13"/>
      <c r="AA149" s="13"/>
      <c r="AB149" s="13"/>
      <c r="AC149" s="13"/>
      <c r="AD149" s="13"/>
      <c r="AE149" s="13"/>
      <c r="AT149" s="259" t="s">
        <v>259</v>
      </c>
      <c r="AU149" s="259" t="s">
        <v>88</v>
      </c>
      <c r="AV149" s="13" t="s">
        <v>88</v>
      </c>
      <c r="AW149" s="13" t="s">
        <v>36</v>
      </c>
      <c r="AX149" s="13" t="s">
        <v>80</v>
      </c>
      <c r="AY149" s="259" t="s">
        <v>241</v>
      </c>
    </row>
    <row r="150" s="14" customFormat="1">
      <c r="A150" s="14"/>
      <c r="B150" s="260"/>
      <c r="C150" s="261"/>
      <c r="D150" s="242" t="s">
        <v>259</v>
      </c>
      <c r="E150" s="262" t="s">
        <v>1</v>
      </c>
      <c r="F150" s="263" t="s">
        <v>261</v>
      </c>
      <c r="G150" s="261"/>
      <c r="H150" s="264">
        <v>130.02000000000001</v>
      </c>
      <c r="I150" s="265"/>
      <c r="J150" s="261"/>
      <c r="K150" s="261"/>
      <c r="L150" s="266"/>
      <c r="M150" s="267"/>
      <c r="N150" s="268"/>
      <c r="O150" s="268"/>
      <c r="P150" s="268"/>
      <c r="Q150" s="268"/>
      <c r="R150" s="268"/>
      <c r="S150" s="268"/>
      <c r="T150" s="269"/>
      <c r="U150" s="14"/>
      <c r="V150" s="14"/>
      <c r="W150" s="14"/>
      <c r="X150" s="14"/>
      <c r="Y150" s="14"/>
      <c r="Z150" s="14"/>
      <c r="AA150" s="14"/>
      <c r="AB150" s="14"/>
      <c r="AC150" s="14"/>
      <c r="AD150" s="14"/>
      <c r="AE150" s="14"/>
      <c r="AT150" s="270" t="s">
        <v>259</v>
      </c>
      <c r="AU150" s="270" t="s">
        <v>88</v>
      </c>
      <c r="AV150" s="14" t="s">
        <v>175</v>
      </c>
      <c r="AW150" s="14" t="s">
        <v>36</v>
      </c>
      <c r="AX150" s="14" t="s">
        <v>14</v>
      </c>
      <c r="AY150" s="270" t="s">
        <v>241</v>
      </c>
    </row>
    <row r="151" s="2" customFormat="1" ht="24.15" customHeight="1">
      <c r="A151" s="39"/>
      <c r="B151" s="40"/>
      <c r="C151" s="229" t="s">
        <v>96</v>
      </c>
      <c r="D151" s="229" t="s">
        <v>243</v>
      </c>
      <c r="E151" s="230" t="s">
        <v>1247</v>
      </c>
      <c r="F151" s="231" t="s">
        <v>1248</v>
      </c>
      <c r="G151" s="232" t="s">
        <v>246</v>
      </c>
      <c r="H151" s="233">
        <v>96.719999999999999</v>
      </c>
      <c r="I151" s="234"/>
      <c r="J151" s="235">
        <f>ROUND(I151*H151,2)</f>
        <v>0</v>
      </c>
      <c r="K151" s="231" t="s">
        <v>247</v>
      </c>
      <c r="L151" s="45"/>
      <c r="M151" s="236" t="s">
        <v>1</v>
      </c>
      <c r="N151" s="237" t="s">
        <v>45</v>
      </c>
      <c r="O151" s="92"/>
      <c r="P151" s="238">
        <f>O151*H151</f>
        <v>0</v>
      </c>
      <c r="Q151" s="238">
        <v>0</v>
      </c>
      <c r="R151" s="238">
        <f>Q151*H151</f>
        <v>0</v>
      </c>
      <c r="S151" s="238">
        <v>0.44</v>
      </c>
      <c r="T151" s="239">
        <f>S151*H151</f>
        <v>42.556800000000003</v>
      </c>
      <c r="U151" s="39"/>
      <c r="V151" s="39"/>
      <c r="W151" s="39"/>
      <c r="X151" s="39"/>
      <c r="Y151" s="39"/>
      <c r="Z151" s="39"/>
      <c r="AA151" s="39"/>
      <c r="AB151" s="39"/>
      <c r="AC151" s="39"/>
      <c r="AD151" s="39"/>
      <c r="AE151" s="39"/>
      <c r="AR151" s="240" t="s">
        <v>175</v>
      </c>
      <c r="AT151" s="240" t="s">
        <v>243</v>
      </c>
      <c r="AU151" s="240" t="s">
        <v>88</v>
      </c>
      <c r="AY151" s="18" t="s">
        <v>241</v>
      </c>
      <c r="BE151" s="241">
        <f>IF(N151="základní",J151,0)</f>
        <v>0</v>
      </c>
      <c r="BF151" s="241">
        <f>IF(N151="snížená",J151,0)</f>
        <v>0</v>
      </c>
      <c r="BG151" s="241">
        <f>IF(N151="zákl. přenesená",J151,0)</f>
        <v>0</v>
      </c>
      <c r="BH151" s="241">
        <f>IF(N151="sníž. přenesená",J151,0)</f>
        <v>0</v>
      </c>
      <c r="BI151" s="241">
        <f>IF(N151="nulová",J151,0)</f>
        <v>0</v>
      </c>
      <c r="BJ151" s="18" t="s">
        <v>14</v>
      </c>
      <c r="BK151" s="241">
        <f>ROUND(I151*H151,2)</f>
        <v>0</v>
      </c>
      <c r="BL151" s="18" t="s">
        <v>175</v>
      </c>
      <c r="BM151" s="240" t="s">
        <v>1738</v>
      </c>
    </row>
    <row r="152" s="2" customFormat="1">
      <c r="A152" s="39"/>
      <c r="B152" s="40"/>
      <c r="C152" s="41"/>
      <c r="D152" s="242" t="s">
        <v>249</v>
      </c>
      <c r="E152" s="41"/>
      <c r="F152" s="243" t="s">
        <v>1250</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249</v>
      </c>
      <c r="AU152" s="18" t="s">
        <v>88</v>
      </c>
    </row>
    <row r="153" s="2" customFormat="1">
      <c r="A153" s="39"/>
      <c r="B153" s="40"/>
      <c r="C153" s="41"/>
      <c r="D153" s="247" t="s">
        <v>251</v>
      </c>
      <c r="E153" s="41"/>
      <c r="F153" s="248" t="s">
        <v>1251</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251</v>
      </c>
      <c r="AU153" s="18" t="s">
        <v>88</v>
      </c>
    </row>
    <row r="154" s="15" customFormat="1">
      <c r="A154" s="15"/>
      <c r="B154" s="271"/>
      <c r="C154" s="272"/>
      <c r="D154" s="242" t="s">
        <v>259</v>
      </c>
      <c r="E154" s="273" t="s">
        <v>1</v>
      </c>
      <c r="F154" s="274" t="s">
        <v>1734</v>
      </c>
      <c r="G154" s="272"/>
      <c r="H154" s="273" t="s">
        <v>1</v>
      </c>
      <c r="I154" s="275"/>
      <c r="J154" s="272"/>
      <c r="K154" s="272"/>
      <c r="L154" s="276"/>
      <c r="M154" s="277"/>
      <c r="N154" s="278"/>
      <c r="O154" s="278"/>
      <c r="P154" s="278"/>
      <c r="Q154" s="278"/>
      <c r="R154" s="278"/>
      <c r="S154" s="278"/>
      <c r="T154" s="279"/>
      <c r="U154" s="15"/>
      <c r="V154" s="15"/>
      <c r="W154" s="15"/>
      <c r="X154" s="15"/>
      <c r="Y154" s="15"/>
      <c r="Z154" s="15"/>
      <c r="AA154" s="15"/>
      <c r="AB154" s="15"/>
      <c r="AC154" s="15"/>
      <c r="AD154" s="15"/>
      <c r="AE154" s="15"/>
      <c r="AT154" s="280" t="s">
        <v>259</v>
      </c>
      <c r="AU154" s="280" t="s">
        <v>88</v>
      </c>
      <c r="AV154" s="15" t="s">
        <v>14</v>
      </c>
      <c r="AW154" s="15" t="s">
        <v>36</v>
      </c>
      <c r="AX154" s="15" t="s">
        <v>80</v>
      </c>
      <c r="AY154" s="280" t="s">
        <v>241</v>
      </c>
    </row>
    <row r="155" s="13" customFormat="1">
      <c r="A155" s="13"/>
      <c r="B155" s="249"/>
      <c r="C155" s="250"/>
      <c r="D155" s="242" t="s">
        <v>259</v>
      </c>
      <c r="E155" s="251" t="s">
        <v>1</v>
      </c>
      <c r="F155" s="252" t="s">
        <v>1256</v>
      </c>
      <c r="G155" s="250"/>
      <c r="H155" s="253">
        <v>79.319999999999993</v>
      </c>
      <c r="I155" s="254"/>
      <c r="J155" s="250"/>
      <c r="K155" s="250"/>
      <c r="L155" s="255"/>
      <c r="M155" s="256"/>
      <c r="N155" s="257"/>
      <c r="O155" s="257"/>
      <c r="P155" s="257"/>
      <c r="Q155" s="257"/>
      <c r="R155" s="257"/>
      <c r="S155" s="257"/>
      <c r="T155" s="258"/>
      <c r="U155" s="13"/>
      <c r="V155" s="13"/>
      <c r="W155" s="13"/>
      <c r="X155" s="13"/>
      <c r="Y155" s="13"/>
      <c r="Z155" s="13"/>
      <c r="AA155" s="13"/>
      <c r="AB155" s="13"/>
      <c r="AC155" s="13"/>
      <c r="AD155" s="13"/>
      <c r="AE155" s="13"/>
      <c r="AT155" s="259" t="s">
        <v>259</v>
      </c>
      <c r="AU155" s="259" t="s">
        <v>88</v>
      </c>
      <c r="AV155" s="13" t="s">
        <v>88</v>
      </c>
      <c r="AW155" s="13" t="s">
        <v>36</v>
      </c>
      <c r="AX155" s="13" t="s">
        <v>80</v>
      </c>
      <c r="AY155" s="259" t="s">
        <v>241</v>
      </c>
    </row>
    <row r="156" s="13" customFormat="1">
      <c r="A156" s="13"/>
      <c r="B156" s="249"/>
      <c r="C156" s="250"/>
      <c r="D156" s="242" t="s">
        <v>259</v>
      </c>
      <c r="E156" s="251" t="s">
        <v>1</v>
      </c>
      <c r="F156" s="252" t="s">
        <v>544</v>
      </c>
      <c r="G156" s="250"/>
      <c r="H156" s="253">
        <v>17.399999999999999</v>
      </c>
      <c r="I156" s="254"/>
      <c r="J156" s="250"/>
      <c r="K156" s="250"/>
      <c r="L156" s="255"/>
      <c r="M156" s="256"/>
      <c r="N156" s="257"/>
      <c r="O156" s="257"/>
      <c r="P156" s="257"/>
      <c r="Q156" s="257"/>
      <c r="R156" s="257"/>
      <c r="S156" s="257"/>
      <c r="T156" s="258"/>
      <c r="U156" s="13"/>
      <c r="V156" s="13"/>
      <c r="W156" s="13"/>
      <c r="X156" s="13"/>
      <c r="Y156" s="13"/>
      <c r="Z156" s="13"/>
      <c r="AA156" s="13"/>
      <c r="AB156" s="13"/>
      <c r="AC156" s="13"/>
      <c r="AD156" s="13"/>
      <c r="AE156" s="13"/>
      <c r="AT156" s="259" t="s">
        <v>259</v>
      </c>
      <c r="AU156" s="259" t="s">
        <v>88</v>
      </c>
      <c r="AV156" s="13" t="s">
        <v>88</v>
      </c>
      <c r="AW156" s="13" t="s">
        <v>36</v>
      </c>
      <c r="AX156" s="13" t="s">
        <v>80</v>
      </c>
      <c r="AY156" s="259" t="s">
        <v>241</v>
      </c>
    </row>
    <row r="157" s="14" customFormat="1">
      <c r="A157" s="14"/>
      <c r="B157" s="260"/>
      <c r="C157" s="261"/>
      <c r="D157" s="242" t="s">
        <v>259</v>
      </c>
      <c r="E157" s="262" t="s">
        <v>1</v>
      </c>
      <c r="F157" s="263" t="s">
        <v>261</v>
      </c>
      <c r="G157" s="261"/>
      <c r="H157" s="264">
        <v>96.719999999999999</v>
      </c>
      <c r="I157" s="265"/>
      <c r="J157" s="261"/>
      <c r="K157" s="261"/>
      <c r="L157" s="266"/>
      <c r="M157" s="267"/>
      <c r="N157" s="268"/>
      <c r="O157" s="268"/>
      <c r="P157" s="268"/>
      <c r="Q157" s="268"/>
      <c r="R157" s="268"/>
      <c r="S157" s="268"/>
      <c r="T157" s="269"/>
      <c r="U157" s="14"/>
      <c r="V157" s="14"/>
      <c r="W157" s="14"/>
      <c r="X157" s="14"/>
      <c r="Y157" s="14"/>
      <c r="Z157" s="14"/>
      <c r="AA157" s="14"/>
      <c r="AB157" s="14"/>
      <c r="AC157" s="14"/>
      <c r="AD157" s="14"/>
      <c r="AE157" s="14"/>
      <c r="AT157" s="270" t="s">
        <v>259</v>
      </c>
      <c r="AU157" s="270" t="s">
        <v>88</v>
      </c>
      <c r="AV157" s="14" t="s">
        <v>175</v>
      </c>
      <c r="AW157" s="14" t="s">
        <v>36</v>
      </c>
      <c r="AX157" s="14" t="s">
        <v>14</v>
      </c>
      <c r="AY157" s="270" t="s">
        <v>241</v>
      </c>
    </row>
    <row r="158" s="2" customFormat="1" ht="16.5" customHeight="1">
      <c r="A158" s="39"/>
      <c r="B158" s="40"/>
      <c r="C158" s="229" t="s">
        <v>175</v>
      </c>
      <c r="D158" s="229" t="s">
        <v>243</v>
      </c>
      <c r="E158" s="230" t="s">
        <v>1739</v>
      </c>
      <c r="F158" s="231" t="s">
        <v>1740</v>
      </c>
      <c r="G158" s="232" t="s">
        <v>246</v>
      </c>
      <c r="H158" s="233">
        <v>298.88299999999998</v>
      </c>
      <c r="I158" s="234"/>
      <c r="J158" s="235">
        <f>ROUND(I158*H158,2)</f>
        <v>0</v>
      </c>
      <c r="K158" s="231" t="s">
        <v>247</v>
      </c>
      <c r="L158" s="45"/>
      <c r="M158" s="236" t="s">
        <v>1</v>
      </c>
      <c r="N158" s="237" t="s">
        <v>45</v>
      </c>
      <c r="O158" s="92"/>
      <c r="P158" s="238">
        <f>O158*H158</f>
        <v>0</v>
      </c>
      <c r="Q158" s="238">
        <v>0</v>
      </c>
      <c r="R158" s="238">
        <f>Q158*H158</f>
        <v>0</v>
      </c>
      <c r="S158" s="238">
        <v>0.098000000000000004</v>
      </c>
      <c r="T158" s="239">
        <f>S158*H158</f>
        <v>29.290534000000001</v>
      </c>
      <c r="U158" s="39"/>
      <c r="V158" s="39"/>
      <c r="W158" s="39"/>
      <c r="X158" s="39"/>
      <c r="Y158" s="39"/>
      <c r="Z158" s="39"/>
      <c r="AA158" s="39"/>
      <c r="AB158" s="39"/>
      <c r="AC158" s="39"/>
      <c r="AD158" s="39"/>
      <c r="AE158" s="39"/>
      <c r="AR158" s="240" t="s">
        <v>175</v>
      </c>
      <c r="AT158" s="240" t="s">
        <v>243</v>
      </c>
      <c r="AU158" s="240" t="s">
        <v>88</v>
      </c>
      <c r="AY158" s="18" t="s">
        <v>241</v>
      </c>
      <c r="BE158" s="241">
        <f>IF(N158="základní",J158,0)</f>
        <v>0</v>
      </c>
      <c r="BF158" s="241">
        <f>IF(N158="snížená",J158,0)</f>
        <v>0</v>
      </c>
      <c r="BG158" s="241">
        <f>IF(N158="zákl. přenesená",J158,0)</f>
        <v>0</v>
      </c>
      <c r="BH158" s="241">
        <f>IF(N158="sníž. přenesená",J158,0)</f>
        <v>0</v>
      </c>
      <c r="BI158" s="241">
        <f>IF(N158="nulová",J158,0)</f>
        <v>0</v>
      </c>
      <c r="BJ158" s="18" t="s">
        <v>14</v>
      </c>
      <c r="BK158" s="241">
        <f>ROUND(I158*H158,2)</f>
        <v>0</v>
      </c>
      <c r="BL158" s="18" t="s">
        <v>175</v>
      </c>
      <c r="BM158" s="240" t="s">
        <v>1741</v>
      </c>
    </row>
    <row r="159" s="2" customFormat="1">
      <c r="A159" s="39"/>
      <c r="B159" s="40"/>
      <c r="C159" s="41"/>
      <c r="D159" s="242" t="s">
        <v>249</v>
      </c>
      <c r="E159" s="41"/>
      <c r="F159" s="243" t="s">
        <v>1742</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249</v>
      </c>
      <c r="AU159" s="18" t="s">
        <v>88</v>
      </c>
    </row>
    <row r="160" s="2" customFormat="1">
      <c r="A160" s="39"/>
      <c r="B160" s="40"/>
      <c r="C160" s="41"/>
      <c r="D160" s="247" t="s">
        <v>251</v>
      </c>
      <c r="E160" s="41"/>
      <c r="F160" s="248" t="s">
        <v>1743</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251</v>
      </c>
      <c r="AU160" s="18" t="s">
        <v>88</v>
      </c>
    </row>
    <row r="161" s="15" customFormat="1">
      <c r="A161" s="15"/>
      <c r="B161" s="271"/>
      <c r="C161" s="272"/>
      <c r="D161" s="242" t="s">
        <v>259</v>
      </c>
      <c r="E161" s="273" t="s">
        <v>1</v>
      </c>
      <c r="F161" s="274" t="s">
        <v>1734</v>
      </c>
      <c r="G161" s="272"/>
      <c r="H161" s="273" t="s">
        <v>1</v>
      </c>
      <c r="I161" s="275"/>
      <c r="J161" s="272"/>
      <c r="K161" s="272"/>
      <c r="L161" s="276"/>
      <c r="M161" s="277"/>
      <c r="N161" s="278"/>
      <c r="O161" s="278"/>
      <c r="P161" s="278"/>
      <c r="Q161" s="278"/>
      <c r="R161" s="278"/>
      <c r="S161" s="278"/>
      <c r="T161" s="279"/>
      <c r="U161" s="15"/>
      <c r="V161" s="15"/>
      <c r="W161" s="15"/>
      <c r="X161" s="15"/>
      <c r="Y161" s="15"/>
      <c r="Z161" s="15"/>
      <c r="AA161" s="15"/>
      <c r="AB161" s="15"/>
      <c r="AC161" s="15"/>
      <c r="AD161" s="15"/>
      <c r="AE161" s="15"/>
      <c r="AT161" s="280" t="s">
        <v>259</v>
      </c>
      <c r="AU161" s="280" t="s">
        <v>88</v>
      </c>
      <c r="AV161" s="15" t="s">
        <v>14</v>
      </c>
      <c r="AW161" s="15" t="s">
        <v>36</v>
      </c>
      <c r="AX161" s="15" t="s">
        <v>80</v>
      </c>
      <c r="AY161" s="280" t="s">
        <v>241</v>
      </c>
    </row>
    <row r="162" s="13" customFormat="1">
      <c r="A162" s="13"/>
      <c r="B162" s="249"/>
      <c r="C162" s="250"/>
      <c r="D162" s="242" t="s">
        <v>259</v>
      </c>
      <c r="E162" s="251" t="s">
        <v>1</v>
      </c>
      <c r="F162" s="252" t="s">
        <v>1744</v>
      </c>
      <c r="G162" s="250"/>
      <c r="H162" s="253">
        <v>178.47</v>
      </c>
      <c r="I162" s="254"/>
      <c r="J162" s="250"/>
      <c r="K162" s="250"/>
      <c r="L162" s="255"/>
      <c r="M162" s="256"/>
      <c r="N162" s="257"/>
      <c r="O162" s="257"/>
      <c r="P162" s="257"/>
      <c r="Q162" s="257"/>
      <c r="R162" s="257"/>
      <c r="S162" s="257"/>
      <c r="T162" s="258"/>
      <c r="U162" s="13"/>
      <c r="V162" s="13"/>
      <c r="W162" s="13"/>
      <c r="X162" s="13"/>
      <c r="Y162" s="13"/>
      <c r="Z162" s="13"/>
      <c r="AA162" s="13"/>
      <c r="AB162" s="13"/>
      <c r="AC162" s="13"/>
      <c r="AD162" s="13"/>
      <c r="AE162" s="13"/>
      <c r="AT162" s="259" t="s">
        <v>259</v>
      </c>
      <c r="AU162" s="259" t="s">
        <v>88</v>
      </c>
      <c r="AV162" s="13" t="s">
        <v>88</v>
      </c>
      <c r="AW162" s="13" t="s">
        <v>36</v>
      </c>
      <c r="AX162" s="13" t="s">
        <v>80</v>
      </c>
      <c r="AY162" s="259" t="s">
        <v>241</v>
      </c>
    </row>
    <row r="163" s="13" customFormat="1">
      <c r="A163" s="13"/>
      <c r="B163" s="249"/>
      <c r="C163" s="250"/>
      <c r="D163" s="242" t="s">
        <v>259</v>
      </c>
      <c r="E163" s="251" t="s">
        <v>1</v>
      </c>
      <c r="F163" s="252" t="s">
        <v>1745</v>
      </c>
      <c r="G163" s="250"/>
      <c r="H163" s="253">
        <v>69.712999999999994</v>
      </c>
      <c r="I163" s="254"/>
      <c r="J163" s="250"/>
      <c r="K163" s="250"/>
      <c r="L163" s="255"/>
      <c r="M163" s="256"/>
      <c r="N163" s="257"/>
      <c r="O163" s="257"/>
      <c r="P163" s="257"/>
      <c r="Q163" s="257"/>
      <c r="R163" s="257"/>
      <c r="S163" s="257"/>
      <c r="T163" s="258"/>
      <c r="U163" s="13"/>
      <c r="V163" s="13"/>
      <c r="W163" s="13"/>
      <c r="X163" s="13"/>
      <c r="Y163" s="13"/>
      <c r="Z163" s="13"/>
      <c r="AA163" s="13"/>
      <c r="AB163" s="13"/>
      <c r="AC163" s="13"/>
      <c r="AD163" s="13"/>
      <c r="AE163" s="13"/>
      <c r="AT163" s="259" t="s">
        <v>259</v>
      </c>
      <c r="AU163" s="259" t="s">
        <v>88</v>
      </c>
      <c r="AV163" s="13" t="s">
        <v>88</v>
      </c>
      <c r="AW163" s="13" t="s">
        <v>36</v>
      </c>
      <c r="AX163" s="13" t="s">
        <v>80</v>
      </c>
      <c r="AY163" s="259" t="s">
        <v>241</v>
      </c>
    </row>
    <row r="164" s="13" customFormat="1">
      <c r="A164" s="13"/>
      <c r="B164" s="249"/>
      <c r="C164" s="250"/>
      <c r="D164" s="242" t="s">
        <v>259</v>
      </c>
      <c r="E164" s="251" t="s">
        <v>1</v>
      </c>
      <c r="F164" s="252" t="s">
        <v>545</v>
      </c>
      <c r="G164" s="250"/>
      <c r="H164" s="253">
        <v>50.700000000000003</v>
      </c>
      <c r="I164" s="254"/>
      <c r="J164" s="250"/>
      <c r="K164" s="250"/>
      <c r="L164" s="255"/>
      <c r="M164" s="256"/>
      <c r="N164" s="257"/>
      <c r="O164" s="257"/>
      <c r="P164" s="257"/>
      <c r="Q164" s="257"/>
      <c r="R164" s="257"/>
      <c r="S164" s="257"/>
      <c r="T164" s="258"/>
      <c r="U164" s="13"/>
      <c r="V164" s="13"/>
      <c r="W164" s="13"/>
      <c r="X164" s="13"/>
      <c r="Y164" s="13"/>
      <c r="Z164" s="13"/>
      <c r="AA164" s="13"/>
      <c r="AB164" s="13"/>
      <c r="AC164" s="13"/>
      <c r="AD164" s="13"/>
      <c r="AE164" s="13"/>
      <c r="AT164" s="259" t="s">
        <v>259</v>
      </c>
      <c r="AU164" s="259" t="s">
        <v>88</v>
      </c>
      <c r="AV164" s="13" t="s">
        <v>88</v>
      </c>
      <c r="AW164" s="13" t="s">
        <v>36</v>
      </c>
      <c r="AX164" s="13" t="s">
        <v>80</v>
      </c>
      <c r="AY164" s="259" t="s">
        <v>241</v>
      </c>
    </row>
    <row r="165" s="14" customFormat="1">
      <c r="A165" s="14"/>
      <c r="B165" s="260"/>
      <c r="C165" s="261"/>
      <c r="D165" s="242" t="s">
        <v>259</v>
      </c>
      <c r="E165" s="262" t="s">
        <v>1</v>
      </c>
      <c r="F165" s="263" t="s">
        <v>261</v>
      </c>
      <c r="G165" s="261"/>
      <c r="H165" s="264">
        <v>298.88299999999998</v>
      </c>
      <c r="I165" s="265"/>
      <c r="J165" s="261"/>
      <c r="K165" s="261"/>
      <c r="L165" s="266"/>
      <c r="M165" s="267"/>
      <c r="N165" s="268"/>
      <c r="O165" s="268"/>
      <c r="P165" s="268"/>
      <c r="Q165" s="268"/>
      <c r="R165" s="268"/>
      <c r="S165" s="268"/>
      <c r="T165" s="269"/>
      <c r="U165" s="14"/>
      <c r="V165" s="14"/>
      <c r="W165" s="14"/>
      <c r="X165" s="14"/>
      <c r="Y165" s="14"/>
      <c r="Z165" s="14"/>
      <c r="AA165" s="14"/>
      <c r="AB165" s="14"/>
      <c r="AC165" s="14"/>
      <c r="AD165" s="14"/>
      <c r="AE165" s="14"/>
      <c r="AT165" s="270" t="s">
        <v>259</v>
      </c>
      <c r="AU165" s="270" t="s">
        <v>88</v>
      </c>
      <c r="AV165" s="14" t="s">
        <v>175</v>
      </c>
      <c r="AW165" s="14" t="s">
        <v>36</v>
      </c>
      <c r="AX165" s="14" t="s">
        <v>14</v>
      </c>
      <c r="AY165" s="270" t="s">
        <v>241</v>
      </c>
    </row>
    <row r="166" s="2" customFormat="1" ht="24.15" customHeight="1">
      <c r="A166" s="39"/>
      <c r="B166" s="40"/>
      <c r="C166" s="229" t="s">
        <v>274</v>
      </c>
      <c r="D166" s="229" t="s">
        <v>243</v>
      </c>
      <c r="E166" s="230" t="s">
        <v>1746</v>
      </c>
      <c r="F166" s="231" t="s">
        <v>1747</v>
      </c>
      <c r="G166" s="232" t="s">
        <v>246</v>
      </c>
      <c r="H166" s="233">
        <v>79.319999999999993</v>
      </c>
      <c r="I166" s="234"/>
      <c r="J166" s="235">
        <f>ROUND(I166*H166,2)</f>
        <v>0</v>
      </c>
      <c r="K166" s="231" t="s">
        <v>247</v>
      </c>
      <c r="L166" s="45"/>
      <c r="M166" s="236" t="s">
        <v>1</v>
      </c>
      <c r="N166" s="237" t="s">
        <v>45</v>
      </c>
      <c r="O166" s="92"/>
      <c r="P166" s="238">
        <f>O166*H166</f>
        <v>0</v>
      </c>
      <c r="Q166" s="238">
        <v>0</v>
      </c>
      <c r="R166" s="238">
        <f>Q166*H166</f>
        <v>0</v>
      </c>
      <c r="S166" s="238">
        <v>0.22</v>
      </c>
      <c r="T166" s="239">
        <f>S166*H166</f>
        <v>17.450399999999998</v>
      </c>
      <c r="U166" s="39"/>
      <c r="V166" s="39"/>
      <c r="W166" s="39"/>
      <c r="X166" s="39"/>
      <c r="Y166" s="39"/>
      <c r="Z166" s="39"/>
      <c r="AA166" s="39"/>
      <c r="AB166" s="39"/>
      <c r="AC166" s="39"/>
      <c r="AD166" s="39"/>
      <c r="AE166" s="39"/>
      <c r="AR166" s="240" t="s">
        <v>175</v>
      </c>
      <c r="AT166" s="240" t="s">
        <v>243</v>
      </c>
      <c r="AU166" s="240" t="s">
        <v>88</v>
      </c>
      <c r="AY166" s="18" t="s">
        <v>241</v>
      </c>
      <c r="BE166" s="241">
        <f>IF(N166="základní",J166,0)</f>
        <v>0</v>
      </c>
      <c r="BF166" s="241">
        <f>IF(N166="snížená",J166,0)</f>
        <v>0</v>
      </c>
      <c r="BG166" s="241">
        <f>IF(N166="zákl. přenesená",J166,0)</f>
        <v>0</v>
      </c>
      <c r="BH166" s="241">
        <f>IF(N166="sníž. přenesená",J166,0)</f>
        <v>0</v>
      </c>
      <c r="BI166" s="241">
        <f>IF(N166="nulová",J166,0)</f>
        <v>0</v>
      </c>
      <c r="BJ166" s="18" t="s">
        <v>14</v>
      </c>
      <c r="BK166" s="241">
        <f>ROUND(I166*H166,2)</f>
        <v>0</v>
      </c>
      <c r="BL166" s="18" t="s">
        <v>175</v>
      </c>
      <c r="BM166" s="240" t="s">
        <v>1748</v>
      </c>
    </row>
    <row r="167" s="2" customFormat="1">
      <c r="A167" s="39"/>
      <c r="B167" s="40"/>
      <c r="C167" s="41"/>
      <c r="D167" s="242" t="s">
        <v>249</v>
      </c>
      <c r="E167" s="41"/>
      <c r="F167" s="243" t="s">
        <v>1749</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249</v>
      </c>
      <c r="AU167" s="18" t="s">
        <v>88</v>
      </c>
    </row>
    <row r="168" s="2" customFormat="1">
      <c r="A168" s="39"/>
      <c r="B168" s="40"/>
      <c r="C168" s="41"/>
      <c r="D168" s="247" t="s">
        <v>251</v>
      </c>
      <c r="E168" s="41"/>
      <c r="F168" s="248" t="s">
        <v>1750</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251</v>
      </c>
      <c r="AU168" s="18" t="s">
        <v>88</v>
      </c>
    </row>
    <row r="169" s="15" customFormat="1">
      <c r="A169" s="15"/>
      <c r="B169" s="271"/>
      <c r="C169" s="272"/>
      <c r="D169" s="242" t="s">
        <v>259</v>
      </c>
      <c r="E169" s="273" t="s">
        <v>1</v>
      </c>
      <c r="F169" s="274" t="s">
        <v>1734</v>
      </c>
      <c r="G169" s="272"/>
      <c r="H169" s="273" t="s">
        <v>1</v>
      </c>
      <c r="I169" s="275"/>
      <c r="J169" s="272"/>
      <c r="K169" s="272"/>
      <c r="L169" s="276"/>
      <c r="M169" s="277"/>
      <c r="N169" s="278"/>
      <c r="O169" s="278"/>
      <c r="P169" s="278"/>
      <c r="Q169" s="278"/>
      <c r="R169" s="278"/>
      <c r="S169" s="278"/>
      <c r="T169" s="279"/>
      <c r="U169" s="15"/>
      <c r="V169" s="15"/>
      <c r="W169" s="15"/>
      <c r="X169" s="15"/>
      <c r="Y169" s="15"/>
      <c r="Z169" s="15"/>
      <c r="AA169" s="15"/>
      <c r="AB169" s="15"/>
      <c r="AC169" s="15"/>
      <c r="AD169" s="15"/>
      <c r="AE169" s="15"/>
      <c r="AT169" s="280" t="s">
        <v>259</v>
      </c>
      <c r="AU169" s="280" t="s">
        <v>88</v>
      </c>
      <c r="AV169" s="15" t="s">
        <v>14</v>
      </c>
      <c r="AW169" s="15" t="s">
        <v>36</v>
      </c>
      <c r="AX169" s="15" t="s">
        <v>80</v>
      </c>
      <c r="AY169" s="280" t="s">
        <v>241</v>
      </c>
    </row>
    <row r="170" s="13" customFormat="1">
      <c r="A170" s="13"/>
      <c r="B170" s="249"/>
      <c r="C170" s="250"/>
      <c r="D170" s="242" t="s">
        <v>259</v>
      </c>
      <c r="E170" s="251" t="s">
        <v>1</v>
      </c>
      <c r="F170" s="252" t="s">
        <v>1256</v>
      </c>
      <c r="G170" s="250"/>
      <c r="H170" s="253">
        <v>79.319999999999993</v>
      </c>
      <c r="I170" s="254"/>
      <c r="J170" s="250"/>
      <c r="K170" s="250"/>
      <c r="L170" s="255"/>
      <c r="M170" s="256"/>
      <c r="N170" s="257"/>
      <c r="O170" s="257"/>
      <c r="P170" s="257"/>
      <c r="Q170" s="257"/>
      <c r="R170" s="257"/>
      <c r="S170" s="257"/>
      <c r="T170" s="258"/>
      <c r="U170" s="13"/>
      <c r="V170" s="13"/>
      <c r="W170" s="13"/>
      <c r="X170" s="13"/>
      <c r="Y170" s="13"/>
      <c r="Z170" s="13"/>
      <c r="AA170" s="13"/>
      <c r="AB170" s="13"/>
      <c r="AC170" s="13"/>
      <c r="AD170" s="13"/>
      <c r="AE170" s="13"/>
      <c r="AT170" s="259" t="s">
        <v>259</v>
      </c>
      <c r="AU170" s="259" t="s">
        <v>88</v>
      </c>
      <c r="AV170" s="13" t="s">
        <v>88</v>
      </c>
      <c r="AW170" s="13" t="s">
        <v>36</v>
      </c>
      <c r="AX170" s="13" t="s">
        <v>80</v>
      </c>
      <c r="AY170" s="259" t="s">
        <v>241</v>
      </c>
    </row>
    <row r="171" s="14" customFormat="1">
      <c r="A171" s="14"/>
      <c r="B171" s="260"/>
      <c r="C171" s="261"/>
      <c r="D171" s="242" t="s">
        <v>259</v>
      </c>
      <c r="E171" s="262" t="s">
        <v>1</v>
      </c>
      <c r="F171" s="263" t="s">
        <v>261</v>
      </c>
      <c r="G171" s="261"/>
      <c r="H171" s="264">
        <v>79.319999999999993</v>
      </c>
      <c r="I171" s="265"/>
      <c r="J171" s="261"/>
      <c r="K171" s="261"/>
      <c r="L171" s="266"/>
      <c r="M171" s="267"/>
      <c r="N171" s="268"/>
      <c r="O171" s="268"/>
      <c r="P171" s="268"/>
      <c r="Q171" s="268"/>
      <c r="R171" s="268"/>
      <c r="S171" s="268"/>
      <c r="T171" s="269"/>
      <c r="U171" s="14"/>
      <c r="V171" s="14"/>
      <c r="W171" s="14"/>
      <c r="X171" s="14"/>
      <c r="Y171" s="14"/>
      <c r="Z171" s="14"/>
      <c r="AA171" s="14"/>
      <c r="AB171" s="14"/>
      <c r="AC171" s="14"/>
      <c r="AD171" s="14"/>
      <c r="AE171" s="14"/>
      <c r="AT171" s="270" t="s">
        <v>259</v>
      </c>
      <c r="AU171" s="270" t="s">
        <v>88</v>
      </c>
      <c r="AV171" s="14" t="s">
        <v>175</v>
      </c>
      <c r="AW171" s="14" t="s">
        <v>36</v>
      </c>
      <c r="AX171" s="14" t="s">
        <v>14</v>
      </c>
      <c r="AY171" s="270" t="s">
        <v>241</v>
      </c>
    </row>
    <row r="172" s="2" customFormat="1" ht="24.15" customHeight="1">
      <c r="A172" s="39"/>
      <c r="B172" s="40"/>
      <c r="C172" s="229" t="s">
        <v>283</v>
      </c>
      <c r="D172" s="229" t="s">
        <v>243</v>
      </c>
      <c r="E172" s="230" t="s">
        <v>1751</v>
      </c>
      <c r="F172" s="231" t="s">
        <v>1752</v>
      </c>
      <c r="G172" s="232" t="s">
        <v>246</v>
      </c>
      <c r="H172" s="233">
        <v>43.340000000000003</v>
      </c>
      <c r="I172" s="234"/>
      <c r="J172" s="235">
        <f>ROUND(I172*H172,2)</f>
        <v>0</v>
      </c>
      <c r="K172" s="231" t="s">
        <v>247</v>
      </c>
      <c r="L172" s="45"/>
      <c r="M172" s="236" t="s">
        <v>1</v>
      </c>
      <c r="N172" s="237" t="s">
        <v>45</v>
      </c>
      <c r="O172" s="92"/>
      <c r="P172" s="238">
        <f>O172*H172</f>
        <v>0</v>
      </c>
      <c r="Q172" s="238">
        <v>0</v>
      </c>
      <c r="R172" s="238">
        <f>Q172*H172</f>
        <v>0</v>
      </c>
      <c r="S172" s="238">
        <v>0.17000000000000001</v>
      </c>
      <c r="T172" s="239">
        <f>S172*H172</f>
        <v>7.3678000000000008</v>
      </c>
      <c r="U172" s="39"/>
      <c r="V172" s="39"/>
      <c r="W172" s="39"/>
      <c r="X172" s="39"/>
      <c r="Y172" s="39"/>
      <c r="Z172" s="39"/>
      <c r="AA172" s="39"/>
      <c r="AB172" s="39"/>
      <c r="AC172" s="39"/>
      <c r="AD172" s="39"/>
      <c r="AE172" s="39"/>
      <c r="AR172" s="240" t="s">
        <v>175</v>
      </c>
      <c r="AT172" s="240" t="s">
        <v>243</v>
      </c>
      <c r="AU172" s="240" t="s">
        <v>88</v>
      </c>
      <c r="AY172" s="18" t="s">
        <v>241</v>
      </c>
      <c r="BE172" s="241">
        <f>IF(N172="základní",J172,0)</f>
        <v>0</v>
      </c>
      <c r="BF172" s="241">
        <f>IF(N172="snížená",J172,0)</f>
        <v>0</v>
      </c>
      <c r="BG172" s="241">
        <f>IF(N172="zákl. přenesená",J172,0)</f>
        <v>0</v>
      </c>
      <c r="BH172" s="241">
        <f>IF(N172="sníž. přenesená",J172,0)</f>
        <v>0</v>
      </c>
      <c r="BI172" s="241">
        <f>IF(N172="nulová",J172,0)</f>
        <v>0</v>
      </c>
      <c r="BJ172" s="18" t="s">
        <v>14</v>
      </c>
      <c r="BK172" s="241">
        <f>ROUND(I172*H172,2)</f>
        <v>0</v>
      </c>
      <c r="BL172" s="18" t="s">
        <v>175</v>
      </c>
      <c r="BM172" s="240" t="s">
        <v>1753</v>
      </c>
    </row>
    <row r="173" s="2" customFormat="1">
      <c r="A173" s="39"/>
      <c r="B173" s="40"/>
      <c r="C173" s="41"/>
      <c r="D173" s="242" t="s">
        <v>249</v>
      </c>
      <c r="E173" s="41"/>
      <c r="F173" s="243" t="s">
        <v>1754</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249</v>
      </c>
      <c r="AU173" s="18" t="s">
        <v>88</v>
      </c>
    </row>
    <row r="174" s="2" customFormat="1">
      <c r="A174" s="39"/>
      <c r="B174" s="40"/>
      <c r="C174" s="41"/>
      <c r="D174" s="247" t="s">
        <v>251</v>
      </c>
      <c r="E174" s="41"/>
      <c r="F174" s="248" t="s">
        <v>1755</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251</v>
      </c>
      <c r="AU174" s="18" t="s">
        <v>88</v>
      </c>
    </row>
    <row r="175" s="15" customFormat="1">
      <c r="A175" s="15"/>
      <c r="B175" s="271"/>
      <c r="C175" s="272"/>
      <c r="D175" s="242" t="s">
        <v>259</v>
      </c>
      <c r="E175" s="273" t="s">
        <v>1</v>
      </c>
      <c r="F175" s="274" t="s">
        <v>1756</v>
      </c>
      <c r="G175" s="272"/>
      <c r="H175" s="273" t="s">
        <v>1</v>
      </c>
      <c r="I175" s="275"/>
      <c r="J175" s="272"/>
      <c r="K175" s="272"/>
      <c r="L175" s="276"/>
      <c r="M175" s="277"/>
      <c r="N175" s="278"/>
      <c r="O175" s="278"/>
      <c r="P175" s="278"/>
      <c r="Q175" s="278"/>
      <c r="R175" s="278"/>
      <c r="S175" s="278"/>
      <c r="T175" s="279"/>
      <c r="U175" s="15"/>
      <c r="V175" s="15"/>
      <c r="W175" s="15"/>
      <c r="X175" s="15"/>
      <c r="Y175" s="15"/>
      <c r="Z175" s="15"/>
      <c r="AA175" s="15"/>
      <c r="AB175" s="15"/>
      <c r="AC175" s="15"/>
      <c r="AD175" s="15"/>
      <c r="AE175" s="15"/>
      <c r="AT175" s="280" t="s">
        <v>259</v>
      </c>
      <c r="AU175" s="280" t="s">
        <v>88</v>
      </c>
      <c r="AV175" s="15" t="s">
        <v>14</v>
      </c>
      <c r="AW175" s="15" t="s">
        <v>36</v>
      </c>
      <c r="AX175" s="15" t="s">
        <v>80</v>
      </c>
      <c r="AY175" s="280" t="s">
        <v>241</v>
      </c>
    </row>
    <row r="176" s="15" customFormat="1">
      <c r="A176" s="15"/>
      <c r="B176" s="271"/>
      <c r="C176" s="272"/>
      <c r="D176" s="242" t="s">
        <v>259</v>
      </c>
      <c r="E176" s="273" t="s">
        <v>1</v>
      </c>
      <c r="F176" s="274" t="s">
        <v>1478</v>
      </c>
      <c r="G176" s="272"/>
      <c r="H176" s="273" t="s">
        <v>1</v>
      </c>
      <c r="I176" s="275"/>
      <c r="J176" s="272"/>
      <c r="K176" s="272"/>
      <c r="L176" s="276"/>
      <c r="M176" s="277"/>
      <c r="N176" s="278"/>
      <c r="O176" s="278"/>
      <c r="P176" s="278"/>
      <c r="Q176" s="278"/>
      <c r="R176" s="278"/>
      <c r="S176" s="278"/>
      <c r="T176" s="279"/>
      <c r="U176" s="15"/>
      <c r="V176" s="15"/>
      <c r="W176" s="15"/>
      <c r="X176" s="15"/>
      <c r="Y176" s="15"/>
      <c r="Z176" s="15"/>
      <c r="AA176" s="15"/>
      <c r="AB176" s="15"/>
      <c r="AC176" s="15"/>
      <c r="AD176" s="15"/>
      <c r="AE176" s="15"/>
      <c r="AT176" s="280" t="s">
        <v>259</v>
      </c>
      <c r="AU176" s="280" t="s">
        <v>88</v>
      </c>
      <c r="AV176" s="15" t="s">
        <v>14</v>
      </c>
      <c r="AW176" s="15" t="s">
        <v>36</v>
      </c>
      <c r="AX176" s="15" t="s">
        <v>80</v>
      </c>
      <c r="AY176" s="280" t="s">
        <v>241</v>
      </c>
    </row>
    <row r="177" s="13" customFormat="1">
      <c r="A177" s="13"/>
      <c r="B177" s="249"/>
      <c r="C177" s="250"/>
      <c r="D177" s="242" t="s">
        <v>259</v>
      </c>
      <c r="E177" s="251" t="s">
        <v>1</v>
      </c>
      <c r="F177" s="252" t="s">
        <v>1757</v>
      </c>
      <c r="G177" s="250"/>
      <c r="H177" s="253">
        <v>26.440000000000001</v>
      </c>
      <c r="I177" s="254"/>
      <c r="J177" s="250"/>
      <c r="K177" s="250"/>
      <c r="L177" s="255"/>
      <c r="M177" s="256"/>
      <c r="N177" s="257"/>
      <c r="O177" s="257"/>
      <c r="P177" s="257"/>
      <c r="Q177" s="257"/>
      <c r="R177" s="257"/>
      <c r="S177" s="257"/>
      <c r="T177" s="258"/>
      <c r="U177" s="13"/>
      <c r="V177" s="13"/>
      <c r="W177" s="13"/>
      <c r="X177" s="13"/>
      <c r="Y177" s="13"/>
      <c r="Z177" s="13"/>
      <c r="AA177" s="13"/>
      <c r="AB177" s="13"/>
      <c r="AC177" s="13"/>
      <c r="AD177" s="13"/>
      <c r="AE177" s="13"/>
      <c r="AT177" s="259" t="s">
        <v>259</v>
      </c>
      <c r="AU177" s="259" t="s">
        <v>88</v>
      </c>
      <c r="AV177" s="13" t="s">
        <v>88</v>
      </c>
      <c r="AW177" s="13" t="s">
        <v>36</v>
      </c>
      <c r="AX177" s="13" t="s">
        <v>80</v>
      </c>
      <c r="AY177" s="259" t="s">
        <v>241</v>
      </c>
    </row>
    <row r="178" s="15" customFormat="1">
      <c r="A178" s="15"/>
      <c r="B178" s="271"/>
      <c r="C178" s="272"/>
      <c r="D178" s="242" t="s">
        <v>259</v>
      </c>
      <c r="E178" s="273" t="s">
        <v>1</v>
      </c>
      <c r="F178" s="274" t="s">
        <v>536</v>
      </c>
      <c r="G178" s="272"/>
      <c r="H178" s="273" t="s">
        <v>1</v>
      </c>
      <c r="I178" s="275"/>
      <c r="J178" s="272"/>
      <c r="K178" s="272"/>
      <c r="L178" s="276"/>
      <c r="M178" s="277"/>
      <c r="N178" s="278"/>
      <c r="O178" s="278"/>
      <c r="P178" s="278"/>
      <c r="Q178" s="278"/>
      <c r="R178" s="278"/>
      <c r="S178" s="278"/>
      <c r="T178" s="279"/>
      <c r="U178" s="15"/>
      <c r="V178" s="15"/>
      <c r="W178" s="15"/>
      <c r="X178" s="15"/>
      <c r="Y178" s="15"/>
      <c r="Z178" s="15"/>
      <c r="AA178" s="15"/>
      <c r="AB178" s="15"/>
      <c r="AC178" s="15"/>
      <c r="AD178" s="15"/>
      <c r="AE178" s="15"/>
      <c r="AT178" s="280" t="s">
        <v>259</v>
      </c>
      <c r="AU178" s="280" t="s">
        <v>88</v>
      </c>
      <c r="AV178" s="15" t="s">
        <v>14</v>
      </c>
      <c r="AW178" s="15" t="s">
        <v>36</v>
      </c>
      <c r="AX178" s="15" t="s">
        <v>80</v>
      </c>
      <c r="AY178" s="280" t="s">
        <v>241</v>
      </c>
    </row>
    <row r="179" s="13" customFormat="1">
      <c r="A179" s="13"/>
      <c r="B179" s="249"/>
      <c r="C179" s="250"/>
      <c r="D179" s="242" t="s">
        <v>259</v>
      </c>
      <c r="E179" s="251" t="s">
        <v>1</v>
      </c>
      <c r="F179" s="252" t="s">
        <v>1758</v>
      </c>
      <c r="G179" s="250"/>
      <c r="H179" s="253">
        <v>16.899999999999999</v>
      </c>
      <c r="I179" s="254"/>
      <c r="J179" s="250"/>
      <c r="K179" s="250"/>
      <c r="L179" s="255"/>
      <c r="M179" s="256"/>
      <c r="N179" s="257"/>
      <c r="O179" s="257"/>
      <c r="P179" s="257"/>
      <c r="Q179" s="257"/>
      <c r="R179" s="257"/>
      <c r="S179" s="257"/>
      <c r="T179" s="258"/>
      <c r="U179" s="13"/>
      <c r="V179" s="13"/>
      <c r="W179" s="13"/>
      <c r="X179" s="13"/>
      <c r="Y179" s="13"/>
      <c r="Z179" s="13"/>
      <c r="AA179" s="13"/>
      <c r="AB179" s="13"/>
      <c r="AC179" s="13"/>
      <c r="AD179" s="13"/>
      <c r="AE179" s="13"/>
      <c r="AT179" s="259" t="s">
        <v>259</v>
      </c>
      <c r="AU179" s="259" t="s">
        <v>88</v>
      </c>
      <c r="AV179" s="13" t="s">
        <v>88</v>
      </c>
      <c r="AW179" s="13" t="s">
        <v>36</v>
      </c>
      <c r="AX179" s="13" t="s">
        <v>80</v>
      </c>
      <c r="AY179" s="259" t="s">
        <v>241</v>
      </c>
    </row>
    <row r="180" s="14" customFormat="1">
      <c r="A180" s="14"/>
      <c r="B180" s="260"/>
      <c r="C180" s="261"/>
      <c r="D180" s="242" t="s">
        <v>259</v>
      </c>
      <c r="E180" s="262" t="s">
        <v>1</v>
      </c>
      <c r="F180" s="263" t="s">
        <v>261</v>
      </c>
      <c r="G180" s="261"/>
      <c r="H180" s="264">
        <v>43.340000000000003</v>
      </c>
      <c r="I180" s="265"/>
      <c r="J180" s="261"/>
      <c r="K180" s="261"/>
      <c r="L180" s="266"/>
      <c r="M180" s="267"/>
      <c r="N180" s="268"/>
      <c r="O180" s="268"/>
      <c r="P180" s="268"/>
      <c r="Q180" s="268"/>
      <c r="R180" s="268"/>
      <c r="S180" s="268"/>
      <c r="T180" s="269"/>
      <c r="U180" s="14"/>
      <c r="V180" s="14"/>
      <c r="W180" s="14"/>
      <c r="X180" s="14"/>
      <c r="Y180" s="14"/>
      <c r="Z180" s="14"/>
      <c r="AA180" s="14"/>
      <c r="AB180" s="14"/>
      <c r="AC180" s="14"/>
      <c r="AD180" s="14"/>
      <c r="AE180" s="14"/>
      <c r="AT180" s="270" t="s">
        <v>259</v>
      </c>
      <c r="AU180" s="270" t="s">
        <v>88</v>
      </c>
      <c r="AV180" s="14" t="s">
        <v>175</v>
      </c>
      <c r="AW180" s="14" t="s">
        <v>36</v>
      </c>
      <c r="AX180" s="14" t="s">
        <v>14</v>
      </c>
      <c r="AY180" s="270" t="s">
        <v>241</v>
      </c>
    </row>
    <row r="181" s="2" customFormat="1" ht="24.15" customHeight="1">
      <c r="A181" s="39"/>
      <c r="B181" s="40"/>
      <c r="C181" s="229" t="s">
        <v>293</v>
      </c>
      <c r="D181" s="229" t="s">
        <v>243</v>
      </c>
      <c r="E181" s="230" t="s">
        <v>1759</v>
      </c>
      <c r="F181" s="231" t="s">
        <v>1760</v>
      </c>
      <c r="G181" s="232" t="s">
        <v>246</v>
      </c>
      <c r="H181" s="233">
        <v>43.340000000000003</v>
      </c>
      <c r="I181" s="234"/>
      <c r="J181" s="235">
        <f>ROUND(I181*H181,2)</f>
        <v>0</v>
      </c>
      <c r="K181" s="231" t="s">
        <v>247</v>
      </c>
      <c r="L181" s="45"/>
      <c r="M181" s="236" t="s">
        <v>1</v>
      </c>
      <c r="N181" s="237" t="s">
        <v>45</v>
      </c>
      <c r="O181" s="92"/>
      <c r="P181" s="238">
        <f>O181*H181</f>
        <v>0</v>
      </c>
      <c r="Q181" s="238">
        <v>0</v>
      </c>
      <c r="R181" s="238">
        <f>Q181*H181</f>
        <v>0</v>
      </c>
      <c r="S181" s="238">
        <v>0.28999999999999998</v>
      </c>
      <c r="T181" s="239">
        <f>S181*H181</f>
        <v>12.5686</v>
      </c>
      <c r="U181" s="39"/>
      <c r="V181" s="39"/>
      <c r="W181" s="39"/>
      <c r="X181" s="39"/>
      <c r="Y181" s="39"/>
      <c r="Z181" s="39"/>
      <c r="AA181" s="39"/>
      <c r="AB181" s="39"/>
      <c r="AC181" s="39"/>
      <c r="AD181" s="39"/>
      <c r="AE181" s="39"/>
      <c r="AR181" s="240" t="s">
        <v>175</v>
      </c>
      <c r="AT181" s="240" t="s">
        <v>243</v>
      </c>
      <c r="AU181" s="240" t="s">
        <v>88</v>
      </c>
      <c r="AY181" s="18" t="s">
        <v>241</v>
      </c>
      <c r="BE181" s="241">
        <f>IF(N181="základní",J181,0)</f>
        <v>0</v>
      </c>
      <c r="BF181" s="241">
        <f>IF(N181="snížená",J181,0)</f>
        <v>0</v>
      </c>
      <c r="BG181" s="241">
        <f>IF(N181="zákl. přenesená",J181,0)</f>
        <v>0</v>
      </c>
      <c r="BH181" s="241">
        <f>IF(N181="sníž. přenesená",J181,0)</f>
        <v>0</v>
      </c>
      <c r="BI181" s="241">
        <f>IF(N181="nulová",J181,0)</f>
        <v>0</v>
      </c>
      <c r="BJ181" s="18" t="s">
        <v>14</v>
      </c>
      <c r="BK181" s="241">
        <f>ROUND(I181*H181,2)</f>
        <v>0</v>
      </c>
      <c r="BL181" s="18" t="s">
        <v>175</v>
      </c>
      <c r="BM181" s="240" t="s">
        <v>1761</v>
      </c>
    </row>
    <row r="182" s="2" customFormat="1">
      <c r="A182" s="39"/>
      <c r="B182" s="40"/>
      <c r="C182" s="41"/>
      <c r="D182" s="242" t="s">
        <v>249</v>
      </c>
      <c r="E182" s="41"/>
      <c r="F182" s="243" t="s">
        <v>1762</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249</v>
      </c>
      <c r="AU182" s="18" t="s">
        <v>88</v>
      </c>
    </row>
    <row r="183" s="2" customFormat="1">
      <c r="A183" s="39"/>
      <c r="B183" s="40"/>
      <c r="C183" s="41"/>
      <c r="D183" s="247" t="s">
        <v>251</v>
      </c>
      <c r="E183" s="41"/>
      <c r="F183" s="248" t="s">
        <v>1763</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251</v>
      </c>
      <c r="AU183" s="18" t="s">
        <v>88</v>
      </c>
    </row>
    <row r="184" s="15" customFormat="1">
      <c r="A184" s="15"/>
      <c r="B184" s="271"/>
      <c r="C184" s="272"/>
      <c r="D184" s="242" t="s">
        <v>259</v>
      </c>
      <c r="E184" s="273" t="s">
        <v>1</v>
      </c>
      <c r="F184" s="274" t="s">
        <v>1756</v>
      </c>
      <c r="G184" s="272"/>
      <c r="H184" s="273" t="s">
        <v>1</v>
      </c>
      <c r="I184" s="275"/>
      <c r="J184" s="272"/>
      <c r="K184" s="272"/>
      <c r="L184" s="276"/>
      <c r="M184" s="277"/>
      <c r="N184" s="278"/>
      <c r="O184" s="278"/>
      <c r="P184" s="278"/>
      <c r="Q184" s="278"/>
      <c r="R184" s="278"/>
      <c r="S184" s="278"/>
      <c r="T184" s="279"/>
      <c r="U184" s="15"/>
      <c r="V184" s="15"/>
      <c r="W184" s="15"/>
      <c r="X184" s="15"/>
      <c r="Y184" s="15"/>
      <c r="Z184" s="15"/>
      <c r="AA184" s="15"/>
      <c r="AB184" s="15"/>
      <c r="AC184" s="15"/>
      <c r="AD184" s="15"/>
      <c r="AE184" s="15"/>
      <c r="AT184" s="280" t="s">
        <v>259</v>
      </c>
      <c r="AU184" s="280" t="s">
        <v>88</v>
      </c>
      <c r="AV184" s="15" t="s">
        <v>14</v>
      </c>
      <c r="AW184" s="15" t="s">
        <v>36</v>
      </c>
      <c r="AX184" s="15" t="s">
        <v>80</v>
      </c>
      <c r="AY184" s="280" t="s">
        <v>241</v>
      </c>
    </row>
    <row r="185" s="13" customFormat="1">
      <c r="A185" s="13"/>
      <c r="B185" s="249"/>
      <c r="C185" s="250"/>
      <c r="D185" s="242" t="s">
        <v>259</v>
      </c>
      <c r="E185" s="251" t="s">
        <v>1</v>
      </c>
      <c r="F185" s="252" t="s">
        <v>1246</v>
      </c>
      <c r="G185" s="250"/>
      <c r="H185" s="253">
        <v>26.440000000000001</v>
      </c>
      <c r="I185" s="254"/>
      <c r="J185" s="250"/>
      <c r="K185" s="250"/>
      <c r="L185" s="255"/>
      <c r="M185" s="256"/>
      <c r="N185" s="257"/>
      <c r="O185" s="257"/>
      <c r="P185" s="257"/>
      <c r="Q185" s="257"/>
      <c r="R185" s="257"/>
      <c r="S185" s="257"/>
      <c r="T185" s="258"/>
      <c r="U185" s="13"/>
      <c r="V185" s="13"/>
      <c r="W185" s="13"/>
      <c r="X185" s="13"/>
      <c r="Y185" s="13"/>
      <c r="Z185" s="13"/>
      <c r="AA185" s="13"/>
      <c r="AB185" s="13"/>
      <c r="AC185" s="13"/>
      <c r="AD185" s="13"/>
      <c r="AE185" s="13"/>
      <c r="AT185" s="259" t="s">
        <v>259</v>
      </c>
      <c r="AU185" s="259" t="s">
        <v>88</v>
      </c>
      <c r="AV185" s="13" t="s">
        <v>88</v>
      </c>
      <c r="AW185" s="13" t="s">
        <v>36</v>
      </c>
      <c r="AX185" s="13" t="s">
        <v>80</v>
      </c>
      <c r="AY185" s="259" t="s">
        <v>241</v>
      </c>
    </row>
    <row r="186" s="13" customFormat="1">
      <c r="A186" s="13"/>
      <c r="B186" s="249"/>
      <c r="C186" s="250"/>
      <c r="D186" s="242" t="s">
        <v>259</v>
      </c>
      <c r="E186" s="251" t="s">
        <v>1</v>
      </c>
      <c r="F186" s="252" t="s">
        <v>530</v>
      </c>
      <c r="G186" s="250"/>
      <c r="H186" s="253">
        <v>16.899999999999999</v>
      </c>
      <c r="I186" s="254"/>
      <c r="J186" s="250"/>
      <c r="K186" s="250"/>
      <c r="L186" s="255"/>
      <c r="M186" s="256"/>
      <c r="N186" s="257"/>
      <c r="O186" s="257"/>
      <c r="P186" s="257"/>
      <c r="Q186" s="257"/>
      <c r="R186" s="257"/>
      <c r="S186" s="257"/>
      <c r="T186" s="258"/>
      <c r="U186" s="13"/>
      <c r="V186" s="13"/>
      <c r="W186" s="13"/>
      <c r="X186" s="13"/>
      <c r="Y186" s="13"/>
      <c r="Z186" s="13"/>
      <c r="AA186" s="13"/>
      <c r="AB186" s="13"/>
      <c r="AC186" s="13"/>
      <c r="AD186" s="13"/>
      <c r="AE186" s="13"/>
      <c r="AT186" s="259" t="s">
        <v>259</v>
      </c>
      <c r="AU186" s="259" t="s">
        <v>88</v>
      </c>
      <c r="AV186" s="13" t="s">
        <v>88</v>
      </c>
      <c r="AW186" s="13" t="s">
        <v>36</v>
      </c>
      <c r="AX186" s="13" t="s">
        <v>80</v>
      </c>
      <c r="AY186" s="259" t="s">
        <v>241</v>
      </c>
    </row>
    <row r="187" s="14" customFormat="1">
      <c r="A187" s="14"/>
      <c r="B187" s="260"/>
      <c r="C187" s="261"/>
      <c r="D187" s="242" t="s">
        <v>259</v>
      </c>
      <c r="E187" s="262" t="s">
        <v>1</v>
      </c>
      <c r="F187" s="263" t="s">
        <v>261</v>
      </c>
      <c r="G187" s="261"/>
      <c r="H187" s="264">
        <v>43.340000000000003</v>
      </c>
      <c r="I187" s="265"/>
      <c r="J187" s="261"/>
      <c r="K187" s="261"/>
      <c r="L187" s="266"/>
      <c r="M187" s="267"/>
      <c r="N187" s="268"/>
      <c r="O187" s="268"/>
      <c r="P187" s="268"/>
      <c r="Q187" s="268"/>
      <c r="R187" s="268"/>
      <c r="S187" s="268"/>
      <c r="T187" s="269"/>
      <c r="U187" s="14"/>
      <c r="V187" s="14"/>
      <c r="W187" s="14"/>
      <c r="X187" s="14"/>
      <c r="Y187" s="14"/>
      <c r="Z187" s="14"/>
      <c r="AA187" s="14"/>
      <c r="AB187" s="14"/>
      <c r="AC187" s="14"/>
      <c r="AD187" s="14"/>
      <c r="AE187" s="14"/>
      <c r="AT187" s="270" t="s">
        <v>259</v>
      </c>
      <c r="AU187" s="270" t="s">
        <v>88</v>
      </c>
      <c r="AV187" s="14" t="s">
        <v>175</v>
      </c>
      <c r="AW187" s="14" t="s">
        <v>36</v>
      </c>
      <c r="AX187" s="14" t="s">
        <v>14</v>
      </c>
      <c r="AY187" s="270" t="s">
        <v>241</v>
      </c>
    </row>
    <row r="188" s="2" customFormat="1" ht="24.15" customHeight="1">
      <c r="A188" s="39"/>
      <c r="B188" s="40"/>
      <c r="C188" s="229" t="s">
        <v>300</v>
      </c>
      <c r="D188" s="229" t="s">
        <v>243</v>
      </c>
      <c r="E188" s="230" t="s">
        <v>1764</v>
      </c>
      <c r="F188" s="231" t="s">
        <v>1765</v>
      </c>
      <c r="G188" s="232" t="s">
        <v>246</v>
      </c>
      <c r="H188" s="233">
        <v>32.240000000000002</v>
      </c>
      <c r="I188" s="234"/>
      <c r="J188" s="235">
        <f>ROUND(I188*H188,2)</f>
        <v>0</v>
      </c>
      <c r="K188" s="231" t="s">
        <v>247</v>
      </c>
      <c r="L188" s="45"/>
      <c r="M188" s="236" t="s">
        <v>1</v>
      </c>
      <c r="N188" s="237" t="s">
        <v>45</v>
      </c>
      <c r="O188" s="92"/>
      <c r="P188" s="238">
        <f>O188*H188</f>
        <v>0</v>
      </c>
      <c r="Q188" s="238">
        <v>0</v>
      </c>
      <c r="R188" s="238">
        <f>Q188*H188</f>
        <v>0</v>
      </c>
      <c r="S188" s="238">
        <v>0.44</v>
      </c>
      <c r="T188" s="239">
        <f>S188*H188</f>
        <v>14.185600000000001</v>
      </c>
      <c r="U188" s="39"/>
      <c r="V188" s="39"/>
      <c r="W188" s="39"/>
      <c r="X188" s="39"/>
      <c r="Y188" s="39"/>
      <c r="Z188" s="39"/>
      <c r="AA188" s="39"/>
      <c r="AB188" s="39"/>
      <c r="AC188" s="39"/>
      <c r="AD188" s="39"/>
      <c r="AE188" s="39"/>
      <c r="AR188" s="240" t="s">
        <v>175</v>
      </c>
      <c r="AT188" s="240" t="s">
        <v>243</v>
      </c>
      <c r="AU188" s="240" t="s">
        <v>88</v>
      </c>
      <c r="AY188" s="18" t="s">
        <v>241</v>
      </c>
      <c r="BE188" s="241">
        <f>IF(N188="základní",J188,0)</f>
        <v>0</v>
      </c>
      <c r="BF188" s="241">
        <f>IF(N188="snížená",J188,0)</f>
        <v>0</v>
      </c>
      <c r="BG188" s="241">
        <f>IF(N188="zákl. přenesená",J188,0)</f>
        <v>0</v>
      </c>
      <c r="BH188" s="241">
        <f>IF(N188="sníž. přenesená",J188,0)</f>
        <v>0</v>
      </c>
      <c r="BI188" s="241">
        <f>IF(N188="nulová",J188,0)</f>
        <v>0</v>
      </c>
      <c r="BJ188" s="18" t="s">
        <v>14</v>
      </c>
      <c r="BK188" s="241">
        <f>ROUND(I188*H188,2)</f>
        <v>0</v>
      </c>
      <c r="BL188" s="18" t="s">
        <v>175</v>
      </c>
      <c r="BM188" s="240" t="s">
        <v>1766</v>
      </c>
    </row>
    <row r="189" s="2" customFormat="1">
      <c r="A189" s="39"/>
      <c r="B189" s="40"/>
      <c r="C189" s="41"/>
      <c r="D189" s="242" t="s">
        <v>249</v>
      </c>
      <c r="E189" s="41"/>
      <c r="F189" s="243" t="s">
        <v>1767</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249</v>
      </c>
      <c r="AU189" s="18" t="s">
        <v>88</v>
      </c>
    </row>
    <row r="190" s="2" customFormat="1">
      <c r="A190" s="39"/>
      <c r="B190" s="40"/>
      <c r="C190" s="41"/>
      <c r="D190" s="247" t="s">
        <v>251</v>
      </c>
      <c r="E190" s="41"/>
      <c r="F190" s="248" t="s">
        <v>1768</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251</v>
      </c>
      <c r="AU190" s="18" t="s">
        <v>88</v>
      </c>
    </row>
    <row r="191" s="15" customFormat="1">
      <c r="A191" s="15"/>
      <c r="B191" s="271"/>
      <c r="C191" s="272"/>
      <c r="D191" s="242" t="s">
        <v>259</v>
      </c>
      <c r="E191" s="273" t="s">
        <v>1</v>
      </c>
      <c r="F191" s="274" t="s">
        <v>1756</v>
      </c>
      <c r="G191" s="272"/>
      <c r="H191" s="273" t="s">
        <v>1</v>
      </c>
      <c r="I191" s="275"/>
      <c r="J191" s="272"/>
      <c r="K191" s="272"/>
      <c r="L191" s="276"/>
      <c r="M191" s="277"/>
      <c r="N191" s="278"/>
      <c r="O191" s="278"/>
      <c r="P191" s="278"/>
      <c r="Q191" s="278"/>
      <c r="R191" s="278"/>
      <c r="S191" s="278"/>
      <c r="T191" s="279"/>
      <c r="U191" s="15"/>
      <c r="V191" s="15"/>
      <c r="W191" s="15"/>
      <c r="X191" s="15"/>
      <c r="Y191" s="15"/>
      <c r="Z191" s="15"/>
      <c r="AA191" s="15"/>
      <c r="AB191" s="15"/>
      <c r="AC191" s="15"/>
      <c r="AD191" s="15"/>
      <c r="AE191" s="15"/>
      <c r="AT191" s="280" t="s">
        <v>259</v>
      </c>
      <c r="AU191" s="280" t="s">
        <v>88</v>
      </c>
      <c r="AV191" s="15" t="s">
        <v>14</v>
      </c>
      <c r="AW191" s="15" t="s">
        <v>36</v>
      </c>
      <c r="AX191" s="15" t="s">
        <v>80</v>
      </c>
      <c r="AY191" s="280" t="s">
        <v>241</v>
      </c>
    </row>
    <row r="192" s="13" customFormat="1">
      <c r="A192" s="13"/>
      <c r="B192" s="249"/>
      <c r="C192" s="250"/>
      <c r="D192" s="242" t="s">
        <v>259</v>
      </c>
      <c r="E192" s="251" t="s">
        <v>1</v>
      </c>
      <c r="F192" s="252" t="s">
        <v>1246</v>
      </c>
      <c r="G192" s="250"/>
      <c r="H192" s="253">
        <v>26.440000000000001</v>
      </c>
      <c r="I192" s="254"/>
      <c r="J192" s="250"/>
      <c r="K192" s="250"/>
      <c r="L192" s="255"/>
      <c r="M192" s="256"/>
      <c r="N192" s="257"/>
      <c r="O192" s="257"/>
      <c r="P192" s="257"/>
      <c r="Q192" s="257"/>
      <c r="R192" s="257"/>
      <c r="S192" s="257"/>
      <c r="T192" s="258"/>
      <c r="U192" s="13"/>
      <c r="V192" s="13"/>
      <c r="W192" s="13"/>
      <c r="X192" s="13"/>
      <c r="Y192" s="13"/>
      <c r="Z192" s="13"/>
      <c r="AA192" s="13"/>
      <c r="AB192" s="13"/>
      <c r="AC192" s="13"/>
      <c r="AD192" s="13"/>
      <c r="AE192" s="13"/>
      <c r="AT192" s="259" t="s">
        <v>259</v>
      </c>
      <c r="AU192" s="259" t="s">
        <v>88</v>
      </c>
      <c r="AV192" s="13" t="s">
        <v>88</v>
      </c>
      <c r="AW192" s="13" t="s">
        <v>36</v>
      </c>
      <c r="AX192" s="13" t="s">
        <v>80</v>
      </c>
      <c r="AY192" s="259" t="s">
        <v>241</v>
      </c>
    </row>
    <row r="193" s="13" customFormat="1">
      <c r="A193" s="13"/>
      <c r="B193" s="249"/>
      <c r="C193" s="250"/>
      <c r="D193" s="242" t="s">
        <v>259</v>
      </c>
      <c r="E193" s="251" t="s">
        <v>1</v>
      </c>
      <c r="F193" s="252" t="s">
        <v>1253</v>
      </c>
      <c r="G193" s="250"/>
      <c r="H193" s="253">
        <v>5.7999999999999998</v>
      </c>
      <c r="I193" s="254"/>
      <c r="J193" s="250"/>
      <c r="K193" s="250"/>
      <c r="L193" s="255"/>
      <c r="M193" s="256"/>
      <c r="N193" s="257"/>
      <c r="O193" s="257"/>
      <c r="P193" s="257"/>
      <c r="Q193" s="257"/>
      <c r="R193" s="257"/>
      <c r="S193" s="257"/>
      <c r="T193" s="258"/>
      <c r="U193" s="13"/>
      <c r="V193" s="13"/>
      <c r="W193" s="13"/>
      <c r="X193" s="13"/>
      <c r="Y193" s="13"/>
      <c r="Z193" s="13"/>
      <c r="AA193" s="13"/>
      <c r="AB193" s="13"/>
      <c r="AC193" s="13"/>
      <c r="AD193" s="13"/>
      <c r="AE193" s="13"/>
      <c r="AT193" s="259" t="s">
        <v>259</v>
      </c>
      <c r="AU193" s="259" t="s">
        <v>88</v>
      </c>
      <c r="AV193" s="13" t="s">
        <v>88</v>
      </c>
      <c r="AW193" s="13" t="s">
        <v>36</v>
      </c>
      <c r="AX193" s="13" t="s">
        <v>80</v>
      </c>
      <c r="AY193" s="259" t="s">
        <v>241</v>
      </c>
    </row>
    <row r="194" s="14" customFormat="1">
      <c r="A194" s="14"/>
      <c r="B194" s="260"/>
      <c r="C194" s="261"/>
      <c r="D194" s="242" t="s">
        <v>259</v>
      </c>
      <c r="E194" s="262" t="s">
        <v>1</v>
      </c>
      <c r="F194" s="263" t="s">
        <v>261</v>
      </c>
      <c r="G194" s="261"/>
      <c r="H194" s="264">
        <v>32.240000000000002</v>
      </c>
      <c r="I194" s="265"/>
      <c r="J194" s="261"/>
      <c r="K194" s="261"/>
      <c r="L194" s="266"/>
      <c r="M194" s="267"/>
      <c r="N194" s="268"/>
      <c r="O194" s="268"/>
      <c r="P194" s="268"/>
      <c r="Q194" s="268"/>
      <c r="R194" s="268"/>
      <c r="S194" s="268"/>
      <c r="T194" s="269"/>
      <c r="U194" s="14"/>
      <c r="V194" s="14"/>
      <c r="W194" s="14"/>
      <c r="X194" s="14"/>
      <c r="Y194" s="14"/>
      <c r="Z194" s="14"/>
      <c r="AA194" s="14"/>
      <c r="AB194" s="14"/>
      <c r="AC194" s="14"/>
      <c r="AD194" s="14"/>
      <c r="AE194" s="14"/>
      <c r="AT194" s="270" t="s">
        <v>259</v>
      </c>
      <c r="AU194" s="270" t="s">
        <v>88</v>
      </c>
      <c r="AV194" s="14" t="s">
        <v>175</v>
      </c>
      <c r="AW194" s="14" t="s">
        <v>36</v>
      </c>
      <c r="AX194" s="14" t="s">
        <v>14</v>
      </c>
      <c r="AY194" s="270" t="s">
        <v>241</v>
      </c>
    </row>
    <row r="195" s="2" customFormat="1" ht="24.15" customHeight="1">
      <c r="A195" s="39"/>
      <c r="B195" s="40"/>
      <c r="C195" s="229" t="s">
        <v>281</v>
      </c>
      <c r="D195" s="229" t="s">
        <v>243</v>
      </c>
      <c r="E195" s="230" t="s">
        <v>1769</v>
      </c>
      <c r="F195" s="231" t="s">
        <v>1770</v>
      </c>
      <c r="G195" s="232" t="s">
        <v>246</v>
      </c>
      <c r="H195" s="233">
        <v>99.628</v>
      </c>
      <c r="I195" s="234"/>
      <c r="J195" s="235">
        <f>ROUND(I195*H195,2)</f>
        <v>0</v>
      </c>
      <c r="K195" s="231" t="s">
        <v>247</v>
      </c>
      <c r="L195" s="45"/>
      <c r="M195" s="236" t="s">
        <v>1</v>
      </c>
      <c r="N195" s="237" t="s">
        <v>45</v>
      </c>
      <c r="O195" s="92"/>
      <c r="P195" s="238">
        <f>O195*H195</f>
        <v>0</v>
      </c>
      <c r="Q195" s="238">
        <v>0</v>
      </c>
      <c r="R195" s="238">
        <f>Q195*H195</f>
        <v>0</v>
      </c>
      <c r="S195" s="238">
        <v>0.098000000000000004</v>
      </c>
      <c r="T195" s="239">
        <f>S195*H195</f>
        <v>9.7635439999999996</v>
      </c>
      <c r="U195" s="39"/>
      <c r="V195" s="39"/>
      <c r="W195" s="39"/>
      <c r="X195" s="39"/>
      <c r="Y195" s="39"/>
      <c r="Z195" s="39"/>
      <c r="AA195" s="39"/>
      <c r="AB195" s="39"/>
      <c r="AC195" s="39"/>
      <c r="AD195" s="39"/>
      <c r="AE195" s="39"/>
      <c r="AR195" s="240" t="s">
        <v>175</v>
      </c>
      <c r="AT195" s="240" t="s">
        <v>243</v>
      </c>
      <c r="AU195" s="240" t="s">
        <v>88</v>
      </c>
      <c r="AY195" s="18" t="s">
        <v>241</v>
      </c>
      <c r="BE195" s="241">
        <f>IF(N195="základní",J195,0)</f>
        <v>0</v>
      </c>
      <c r="BF195" s="241">
        <f>IF(N195="snížená",J195,0)</f>
        <v>0</v>
      </c>
      <c r="BG195" s="241">
        <f>IF(N195="zákl. přenesená",J195,0)</f>
        <v>0</v>
      </c>
      <c r="BH195" s="241">
        <f>IF(N195="sníž. přenesená",J195,0)</f>
        <v>0</v>
      </c>
      <c r="BI195" s="241">
        <f>IF(N195="nulová",J195,0)</f>
        <v>0</v>
      </c>
      <c r="BJ195" s="18" t="s">
        <v>14</v>
      </c>
      <c r="BK195" s="241">
        <f>ROUND(I195*H195,2)</f>
        <v>0</v>
      </c>
      <c r="BL195" s="18" t="s">
        <v>175</v>
      </c>
      <c r="BM195" s="240" t="s">
        <v>1771</v>
      </c>
    </row>
    <row r="196" s="2" customFormat="1">
      <c r="A196" s="39"/>
      <c r="B196" s="40"/>
      <c r="C196" s="41"/>
      <c r="D196" s="242" t="s">
        <v>249</v>
      </c>
      <c r="E196" s="41"/>
      <c r="F196" s="243" t="s">
        <v>1772</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249</v>
      </c>
      <c r="AU196" s="18" t="s">
        <v>88</v>
      </c>
    </row>
    <row r="197" s="2" customFormat="1">
      <c r="A197" s="39"/>
      <c r="B197" s="40"/>
      <c r="C197" s="41"/>
      <c r="D197" s="247" t="s">
        <v>251</v>
      </c>
      <c r="E197" s="41"/>
      <c r="F197" s="248" t="s">
        <v>1773</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251</v>
      </c>
      <c r="AU197" s="18" t="s">
        <v>88</v>
      </c>
    </row>
    <row r="198" s="15" customFormat="1">
      <c r="A198" s="15"/>
      <c r="B198" s="271"/>
      <c r="C198" s="272"/>
      <c r="D198" s="242" t="s">
        <v>259</v>
      </c>
      <c r="E198" s="273" t="s">
        <v>1</v>
      </c>
      <c r="F198" s="274" t="s">
        <v>1756</v>
      </c>
      <c r="G198" s="272"/>
      <c r="H198" s="273" t="s">
        <v>1</v>
      </c>
      <c r="I198" s="275"/>
      <c r="J198" s="272"/>
      <c r="K198" s="272"/>
      <c r="L198" s="276"/>
      <c r="M198" s="277"/>
      <c r="N198" s="278"/>
      <c r="O198" s="278"/>
      <c r="P198" s="278"/>
      <c r="Q198" s="278"/>
      <c r="R198" s="278"/>
      <c r="S198" s="278"/>
      <c r="T198" s="279"/>
      <c r="U198" s="15"/>
      <c r="V198" s="15"/>
      <c r="W198" s="15"/>
      <c r="X198" s="15"/>
      <c r="Y198" s="15"/>
      <c r="Z198" s="15"/>
      <c r="AA198" s="15"/>
      <c r="AB198" s="15"/>
      <c r="AC198" s="15"/>
      <c r="AD198" s="15"/>
      <c r="AE198" s="15"/>
      <c r="AT198" s="280" t="s">
        <v>259</v>
      </c>
      <c r="AU198" s="280" t="s">
        <v>88</v>
      </c>
      <c r="AV198" s="15" t="s">
        <v>14</v>
      </c>
      <c r="AW198" s="15" t="s">
        <v>36</v>
      </c>
      <c r="AX198" s="15" t="s">
        <v>80</v>
      </c>
      <c r="AY198" s="280" t="s">
        <v>241</v>
      </c>
    </row>
    <row r="199" s="13" customFormat="1">
      <c r="A199" s="13"/>
      <c r="B199" s="249"/>
      <c r="C199" s="250"/>
      <c r="D199" s="242" t="s">
        <v>259</v>
      </c>
      <c r="E199" s="251" t="s">
        <v>1</v>
      </c>
      <c r="F199" s="252" t="s">
        <v>1774</v>
      </c>
      <c r="G199" s="250"/>
      <c r="H199" s="253">
        <v>59.490000000000002</v>
      </c>
      <c r="I199" s="254"/>
      <c r="J199" s="250"/>
      <c r="K199" s="250"/>
      <c r="L199" s="255"/>
      <c r="M199" s="256"/>
      <c r="N199" s="257"/>
      <c r="O199" s="257"/>
      <c r="P199" s="257"/>
      <c r="Q199" s="257"/>
      <c r="R199" s="257"/>
      <c r="S199" s="257"/>
      <c r="T199" s="258"/>
      <c r="U199" s="13"/>
      <c r="V199" s="13"/>
      <c r="W199" s="13"/>
      <c r="X199" s="13"/>
      <c r="Y199" s="13"/>
      <c r="Z199" s="13"/>
      <c r="AA199" s="13"/>
      <c r="AB199" s="13"/>
      <c r="AC199" s="13"/>
      <c r="AD199" s="13"/>
      <c r="AE199" s="13"/>
      <c r="AT199" s="259" t="s">
        <v>259</v>
      </c>
      <c r="AU199" s="259" t="s">
        <v>88</v>
      </c>
      <c r="AV199" s="13" t="s">
        <v>88</v>
      </c>
      <c r="AW199" s="13" t="s">
        <v>36</v>
      </c>
      <c r="AX199" s="13" t="s">
        <v>80</v>
      </c>
      <c r="AY199" s="259" t="s">
        <v>241</v>
      </c>
    </row>
    <row r="200" s="13" customFormat="1">
      <c r="A200" s="13"/>
      <c r="B200" s="249"/>
      <c r="C200" s="250"/>
      <c r="D200" s="242" t="s">
        <v>259</v>
      </c>
      <c r="E200" s="251" t="s">
        <v>1</v>
      </c>
      <c r="F200" s="252" t="s">
        <v>1775</v>
      </c>
      <c r="G200" s="250"/>
      <c r="H200" s="253">
        <v>23.238</v>
      </c>
      <c r="I200" s="254"/>
      <c r="J200" s="250"/>
      <c r="K200" s="250"/>
      <c r="L200" s="255"/>
      <c r="M200" s="256"/>
      <c r="N200" s="257"/>
      <c r="O200" s="257"/>
      <c r="P200" s="257"/>
      <c r="Q200" s="257"/>
      <c r="R200" s="257"/>
      <c r="S200" s="257"/>
      <c r="T200" s="258"/>
      <c r="U200" s="13"/>
      <c r="V200" s="13"/>
      <c r="W200" s="13"/>
      <c r="X200" s="13"/>
      <c r="Y200" s="13"/>
      <c r="Z200" s="13"/>
      <c r="AA200" s="13"/>
      <c r="AB200" s="13"/>
      <c r="AC200" s="13"/>
      <c r="AD200" s="13"/>
      <c r="AE200" s="13"/>
      <c r="AT200" s="259" t="s">
        <v>259</v>
      </c>
      <c r="AU200" s="259" t="s">
        <v>88</v>
      </c>
      <c r="AV200" s="13" t="s">
        <v>88</v>
      </c>
      <c r="AW200" s="13" t="s">
        <v>36</v>
      </c>
      <c r="AX200" s="13" t="s">
        <v>80</v>
      </c>
      <c r="AY200" s="259" t="s">
        <v>241</v>
      </c>
    </row>
    <row r="201" s="13" customFormat="1">
      <c r="A201" s="13"/>
      <c r="B201" s="249"/>
      <c r="C201" s="250"/>
      <c r="D201" s="242" t="s">
        <v>259</v>
      </c>
      <c r="E201" s="251" t="s">
        <v>1</v>
      </c>
      <c r="F201" s="252" t="s">
        <v>530</v>
      </c>
      <c r="G201" s="250"/>
      <c r="H201" s="253">
        <v>16.899999999999999</v>
      </c>
      <c r="I201" s="254"/>
      <c r="J201" s="250"/>
      <c r="K201" s="250"/>
      <c r="L201" s="255"/>
      <c r="M201" s="256"/>
      <c r="N201" s="257"/>
      <c r="O201" s="257"/>
      <c r="P201" s="257"/>
      <c r="Q201" s="257"/>
      <c r="R201" s="257"/>
      <c r="S201" s="257"/>
      <c r="T201" s="258"/>
      <c r="U201" s="13"/>
      <c r="V201" s="13"/>
      <c r="W201" s="13"/>
      <c r="X201" s="13"/>
      <c r="Y201" s="13"/>
      <c r="Z201" s="13"/>
      <c r="AA201" s="13"/>
      <c r="AB201" s="13"/>
      <c r="AC201" s="13"/>
      <c r="AD201" s="13"/>
      <c r="AE201" s="13"/>
      <c r="AT201" s="259" t="s">
        <v>259</v>
      </c>
      <c r="AU201" s="259" t="s">
        <v>88</v>
      </c>
      <c r="AV201" s="13" t="s">
        <v>88</v>
      </c>
      <c r="AW201" s="13" t="s">
        <v>36</v>
      </c>
      <c r="AX201" s="13" t="s">
        <v>80</v>
      </c>
      <c r="AY201" s="259" t="s">
        <v>241</v>
      </c>
    </row>
    <row r="202" s="14" customFormat="1">
      <c r="A202" s="14"/>
      <c r="B202" s="260"/>
      <c r="C202" s="261"/>
      <c r="D202" s="242" t="s">
        <v>259</v>
      </c>
      <c r="E202" s="262" t="s">
        <v>1</v>
      </c>
      <c r="F202" s="263" t="s">
        <v>261</v>
      </c>
      <c r="G202" s="261"/>
      <c r="H202" s="264">
        <v>99.628</v>
      </c>
      <c r="I202" s="265"/>
      <c r="J202" s="261"/>
      <c r="K202" s="261"/>
      <c r="L202" s="266"/>
      <c r="M202" s="267"/>
      <c r="N202" s="268"/>
      <c r="O202" s="268"/>
      <c r="P202" s="268"/>
      <c r="Q202" s="268"/>
      <c r="R202" s="268"/>
      <c r="S202" s="268"/>
      <c r="T202" s="269"/>
      <c r="U202" s="14"/>
      <c r="V202" s="14"/>
      <c r="W202" s="14"/>
      <c r="X202" s="14"/>
      <c r="Y202" s="14"/>
      <c r="Z202" s="14"/>
      <c r="AA202" s="14"/>
      <c r="AB202" s="14"/>
      <c r="AC202" s="14"/>
      <c r="AD202" s="14"/>
      <c r="AE202" s="14"/>
      <c r="AT202" s="270" t="s">
        <v>259</v>
      </c>
      <c r="AU202" s="270" t="s">
        <v>88</v>
      </c>
      <c r="AV202" s="14" t="s">
        <v>175</v>
      </c>
      <c r="AW202" s="14" t="s">
        <v>36</v>
      </c>
      <c r="AX202" s="14" t="s">
        <v>14</v>
      </c>
      <c r="AY202" s="270" t="s">
        <v>241</v>
      </c>
    </row>
    <row r="203" s="2" customFormat="1" ht="24.15" customHeight="1">
      <c r="A203" s="39"/>
      <c r="B203" s="40"/>
      <c r="C203" s="229" t="s">
        <v>309</v>
      </c>
      <c r="D203" s="229" t="s">
        <v>243</v>
      </c>
      <c r="E203" s="230" t="s">
        <v>1776</v>
      </c>
      <c r="F203" s="231" t="s">
        <v>1777</v>
      </c>
      <c r="G203" s="232" t="s">
        <v>246</v>
      </c>
      <c r="H203" s="233">
        <v>26.440000000000001</v>
      </c>
      <c r="I203" s="234"/>
      <c r="J203" s="235">
        <f>ROUND(I203*H203,2)</f>
        <v>0</v>
      </c>
      <c r="K203" s="231" t="s">
        <v>247</v>
      </c>
      <c r="L203" s="45"/>
      <c r="M203" s="236" t="s">
        <v>1</v>
      </c>
      <c r="N203" s="237" t="s">
        <v>45</v>
      </c>
      <c r="O203" s="92"/>
      <c r="P203" s="238">
        <f>O203*H203</f>
        <v>0</v>
      </c>
      <c r="Q203" s="238">
        <v>0</v>
      </c>
      <c r="R203" s="238">
        <f>Q203*H203</f>
        <v>0</v>
      </c>
      <c r="S203" s="238">
        <v>0.22</v>
      </c>
      <c r="T203" s="239">
        <f>S203*H203</f>
        <v>5.8168000000000006</v>
      </c>
      <c r="U203" s="39"/>
      <c r="V203" s="39"/>
      <c r="W203" s="39"/>
      <c r="X203" s="39"/>
      <c r="Y203" s="39"/>
      <c r="Z203" s="39"/>
      <c r="AA203" s="39"/>
      <c r="AB203" s="39"/>
      <c r="AC203" s="39"/>
      <c r="AD203" s="39"/>
      <c r="AE203" s="39"/>
      <c r="AR203" s="240" t="s">
        <v>175</v>
      </c>
      <c r="AT203" s="240" t="s">
        <v>243</v>
      </c>
      <c r="AU203" s="240" t="s">
        <v>88</v>
      </c>
      <c r="AY203" s="18" t="s">
        <v>241</v>
      </c>
      <c r="BE203" s="241">
        <f>IF(N203="základní",J203,0)</f>
        <v>0</v>
      </c>
      <c r="BF203" s="241">
        <f>IF(N203="snížená",J203,0)</f>
        <v>0</v>
      </c>
      <c r="BG203" s="241">
        <f>IF(N203="zákl. přenesená",J203,0)</f>
        <v>0</v>
      </c>
      <c r="BH203" s="241">
        <f>IF(N203="sníž. přenesená",J203,0)</f>
        <v>0</v>
      </c>
      <c r="BI203" s="241">
        <f>IF(N203="nulová",J203,0)</f>
        <v>0</v>
      </c>
      <c r="BJ203" s="18" t="s">
        <v>14</v>
      </c>
      <c r="BK203" s="241">
        <f>ROUND(I203*H203,2)</f>
        <v>0</v>
      </c>
      <c r="BL203" s="18" t="s">
        <v>175</v>
      </c>
      <c r="BM203" s="240" t="s">
        <v>1778</v>
      </c>
    </row>
    <row r="204" s="2" customFormat="1">
      <c r="A204" s="39"/>
      <c r="B204" s="40"/>
      <c r="C204" s="41"/>
      <c r="D204" s="242" t="s">
        <v>249</v>
      </c>
      <c r="E204" s="41"/>
      <c r="F204" s="243" t="s">
        <v>1779</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249</v>
      </c>
      <c r="AU204" s="18" t="s">
        <v>88</v>
      </c>
    </row>
    <row r="205" s="2" customFormat="1">
      <c r="A205" s="39"/>
      <c r="B205" s="40"/>
      <c r="C205" s="41"/>
      <c r="D205" s="247" t="s">
        <v>251</v>
      </c>
      <c r="E205" s="41"/>
      <c r="F205" s="248" t="s">
        <v>1780</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251</v>
      </c>
      <c r="AU205" s="18" t="s">
        <v>88</v>
      </c>
    </row>
    <row r="206" s="15" customFormat="1">
      <c r="A206" s="15"/>
      <c r="B206" s="271"/>
      <c r="C206" s="272"/>
      <c r="D206" s="242" t="s">
        <v>259</v>
      </c>
      <c r="E206" s="273" t="s">
        <v>1</v>
      </c>
      <c r="F206" s="274" t="s">
        <v>1756</v>
      </c>
      <c r="G206" s="272"/>
      <c r="H206" s="273" t="s">
        <v>1</v>
      </c>
      <c r="I206" s="275"/>
      <c r="J206" s="272"/>
      <c r="K206" s="272"/>
      <c r="L206" s="276"/>
      <c r="M206" s="277"/>
      <c r="N206" s="278"/>
      <c r="O206" s="278"/>
      <c r="P206" s="278"/>
      <c r="Q206" s="278"/>
      <c r="R206" s="278"/>
      <c r="S206" s="278"/>
      <c r="T206" s="279"/>
      <c r="U206" s="15"/>
      <c r="V206" s="15"/>
      <c r="W206" s="15"/>
      <c r="X206" s="15"/>
      <c r="Y206" s="15"/>
      <c r="Z206" s="15"/>
      <c r="AA206" s="15"/>
      <c r="AB206" s="15"/>
      <c r="AC206" s="15"/>
      <c r="AD206" s="15"/>
      <c r="AE206" s="15"/>
      <c r="AT206" s="280" t="s">
        <v>259</v>
      </c>
      <c r="AU206" s="280" t="s">
        <v>88</v>
      </c>
      <c r="AV206" s="15" t="s">
        <v>14</v>
      </c>
      <c r="AW206" s="15" t="s">
        <v>36</v>
      </c>
      <c r="AX206" s="15" t="s">
        <v>80</v>
      </c>
      <c r="AY206" s="280" t="s">
        <v>241</v>
      </c>
    </row>
    <row r="207" s="13" customFormat="1">
      <c r="A207" s="13"/>
      <c r="B207" s="249"/>
      <c r="C207" s="250"/>
      <c r="D207" s="242" t="s">
        <v>259</v>
      </c>
      <c r="E207" s="251" t="s">
        <v>1</v>
      </c>
      <c r="F207" s="252" t="s">
        <v>1246</v>
      </c>
      <c r="G207" s="250"/>
      <c r="H207" s="253">
        <v>26.440000000000001</v>
      </c>
      <c r="I207" s="254"/>
      <c r="J207" s="250"/>
      <c r="K207" s="250"/>
      <c r="L207" s="255"/>
      <c r="M207" s="256"/>
      <c r="N207" s="257"/>
      <c r="O207" s="257"/>
      <c r="P207" s="257"/>
      <c r="Q207" s="257"/>
      <c r="R207" s="257"/>
      <c r="S207" s="257"/>
      <c r="T207" s="258"/>
      <c r="U207" s="13"/>
      <c r="V207" s="13"/>
      <c r="W207" s="13"/>
      <c r="X207" s="13"/>
      <c r="Y207" s="13"/>
      <c r="Z207" s="13"/>
      <c r="AA207" s="13"/>
      <c r="AB207" s="13"/>
      <c r="AC207" s="13"/>
      <c r="AD207" s="13"/>
      <c r="AE207" s="13"/>
      <c r="AT207" s="259" t="s">
        <v>259</v>
      </c>
      <c r="AU207" s="259" t="s">
        <v>88</v>
      </c>
      <c r="AV207" s="13" t="s">
        <v>88</v>
      </c>
      <c r="AW207" s="13" t="s">
        <v>36</v>
      </c>
      <c r="AX207" s="13" t="s">
        <v>80</v>
      </c>
      <c r="AY207" s="259" t="s">
        <v>241</v>
      </c>
    </row>
    <row r="208" s="14" customFormat="1">
      <c r="A208" s="14"/>
      <c r="B208" s="260"/>
      <c r="C208" s="261"/>
      <c r="D208" s="242" t="s">
        <v>259</v>
      </c>
      <c r="E208" s="262" t="s">
        <v>1</v>
      </c>
      <c r="F208" s="263" t="s">
        <v>261</v>
      </c>
      <c r="G208" s="261"/>
      <c r="H208" s="264">
        <v>26.440000000000001</v>
      </c>
      <c r="I208" s="265"/>
      <c r="J208" s="261"/>
      <c r="K208" s="261"/>
      <c r="L208" s="266"/>
      <c r="M208" s="267"/>
      <c r="N208" s="268"/>
      <c r="O208" s="268"/>
      <c r="P208" s="268"/>
      <c r="Q208" s="268"/>
      <c r="R208" s="268"/>
      <c r="S208" s="268"/>
      <c r="T208" s="269"/>
      <c r="U208" s="14"/>
      <c r="V208" s="14"/>
      <c r="W208" s="14"/>
      <c r="X208" s="14"/>
      <c r="Y208" s="14"/>
      <c r="Z208" s="14"/>
      <c r="AA208" s="14"/>
      <c r="AB208" s="14"/>
      <c r="AC208" s="14"/>
      <c r="AD208" s="14"/>
      <c r="AE208" s="14"/>
      <c r="AT208" s="270" t="s">
        <v>259</v>
      </c>
      <c r="AU208" s="270" t="s">
        <v>88</v>
      </c>
      <c r="AV208" s="14" t="s">
        <v>175</v>
      </c>
      <c r="AW208" s="14" t="s">
        <v>36</v>
      </c>
      <c r="AX208" s="14" t="s">
        <v>14</v>
      </c>
      <c r="AY208" s="270" t="s">
        <v>241</v>
      </c>
    </row>
    <row r="209" s="2" customFormat="1" ht="24.15" customHeight="1">
      <c r="A209" s="39"/>
      <c r="B209" s="40"/>
      <c r="C209" s="229" t="s">
        <v>313</v>
      </c>
      <c r="D209" s="229" t="s">
        <v>243</v>
      </c>
      <c r="E209" s="230" t="s">
        <v>581</v>
      </c>
      <c r="F209" s="231" t="s">
        <v>582</v>
      </c>
      <c r="G209" s="232" t="s">
        <v>296</v>
      </c>
      <c r="H209" s="233">
        <v>64</v>
      </c>
      <c r="I209" s="234"/>
      <c r="J209" s="235">
        <f>ROUND(I209*H209,2)</f>
        <v>0</v>
      </c>
      <c r="K209" s="231" t="s">
        <v>247</v>
      </c>
      <c r="L209" s="45"/>
      <c r="M209" s="236" t="s">
        <v>1</v>
      </c>
      <c r="N209" s="237" t="s">
        <v>45</v>
      </c>
      <c r="O209" s="92"/>
      <c r="P209" s="238">
        <f>O209*H209</f>
        <v>0</v>
      </c>
      <c r="Q209" s="238">
        <v>0.06053</v>
      </c>
      <c r="R209" s="238">
        <f>Q209*H209</f>
        <v>3.87392</v>
      </c>
      <c r="S209" s="238">
        <v>0</v>
      </c>
      <c r="T209" s="239">
        <f>S209*H209</f>
        <v>0</v>
      </c>
      <c r="U209" s="39"/>
      <c r="V209" s="39"/>
      <c r="W209" s="39"/>
      <c r="X209" s="39"/>
      <c r="Y209" s="39"/>
      <c r="Z209" s="39"/>
      <c r="AA209" s="39"/>
      <c r="AB209" s="39"/>
      <c r="AC209" s="39"/>
      <c r="AD209" s="39"/>
      <c r="AE209" s="39"/>
      <c r="AR209" s="240" t="s">
        <v>175</v>
      </c>
      <c r="AT209" s="240" t="s">
        <v>243</v>
      </c>
      <c r="AU209" s="240" t="s">
        <v>88</v>
      </c>
      <c r="AY209" s="18" t="s">
        <v>241</v>
      </c>
      <c r="BE209" s="241">
        <f>IF(N209="základní",J209,0)</f>
        <v>0</v>
      </c>
      <c r="BF209" s="241">
        <f>IF(N209="snížená",J209,0)</f>
        <v>0</v>
      </c>
      <c r="BG209" s="241">
        <f>IF(N209="zákl. přenesená",J209,0)</f>
        <v>0</v>
      </c>
      <c r="BH209" s="241">
        <f>IF(N209="sníž. přenesená",J209,0)</f>
        <v>0</v>
      </c>
      <c r="BI209" s="241">
        <f>IF(N209="nulová",J209,0)</f>
        <v>0</v>
      </c>
      <c r="BJ209" s="18" t="s">
        <v>14</v>
      </c>
      <c r="BK209" s="241">
        <f>ROUND(I209*H209,2)</f>
        <v>0</v>
      </c>
      <c r="BL209" s="18" t="s">
        <v>175</v>
      </c>
      <c r="BM209" s="240" t="s">
        <v>1781</v>
      </c>
    </row>
    <row r="210" s="2" customFormat="1">
      <c r="A210" s="39"/>
      <c r="B210" s="40"/>
      <c r="C210" s="41"/>
      <c r="D210" s="242" t="s">
        <v>249</v>
      </c>
      <c r="E210" s="41"/>
      <c r="F210" s="243" t="s">
        <v>584</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249</v>
      </c>
      <c r="AU210" s="18" t="s">
        <v>88</v>
      </c>
    </row>
    <row r="211" s="2" customFormat="1">
      <c r="A211" s="39"/>
      <c r="B211" s="40"/>
      <c r="C211" s="41"/>
      <c r="D211" s="247" t="s">
        <v>251</v>
      </c>
      <c r="E211" s="41"/>
      <c r="F211" s="248" t="s">
        <v>585</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251</v>
      </c>
      <c r="AU211" s="18" t="s">
        <v>88</v>
      </c>
    </row>
    <row r="212" s="15" customFormat="1">
      <c r="A212" s="15"/>
      <c r="B212" s="271"/>
      <c r="C212" s="272"/>
      <c r="D212" s="242" t="s">
        <v>259</v>
      </c>
      <c r="E212" s="273" t="s">
        <v>1</v>
      </c>
      <c r="F212" s="274" t="s">
        <v>586</v>
      </c>
      <c r="G212" s="272"/>
      <c r="H212" s="273" t="s">
        <v>1</v>
      </c>
      <c r="I212" s="275"/>
      <c r="J212" s="272"/>
      <c r="K212" s="272"/>
      <c r="L212" s="276"/>
      <c r="M212" s="277"/>
      <c r="N212" s="278"/>
      <c r="O212" s="278"/>
      <c r="P212" s="278"/>
      <c r="Q212" s="278"/>
      <c r="R212" s="278"/>
      <c r="S212" s="278"/>
      <c r="T212" s="279"/>
      <c r="U212" s="15"/>
      <c r="V212" s="15"/>
      <c r="W212" s="15"/>
      <c r="X212" s="15"/>
      <c r="Y212" s="15"/>
      <c r="Z212" s="15"/>
      <c r="AA212" s="15"/>
      <c r="AB212" s="15"/>
      <c r="AC212" s="15"/>
      <c r="AD212" s="15"/>
      <c r="AE212" s="15"/>
      <c r="AT212" s="280" t="s">
        <v>259</v>
      </c>
      <c r="AU212" s="280" t="s">
        <v>88</v>
      </c>
      <c r="AV212" s="15" t="s">
        <v>14</v>
      </c>
      <c r="AW212" s="15" t="s">
        <v>36</v>
      </c>
      <c r="AX212" s="15" t="s">
        <v>80</v>
      </c>
      <c r="AY212" s="280" t="s">
        <v>241</v>
      </c>
    </row>
    <row r="213" s="13" customFormat="1">
      <c r="A213" s="13"/>
      <c r="B213" s="249"/>
      <c r="C213" s="250"/>
      <c r="D213" s="242" t="s">
        <v>259</v>
      </c>
      <c r="E213" s="251" t="s">
        <v>1</v>
      </c>
      <c r="F213" s="252" t="s">
        <v>1782</v>
      </c>
      <c r="G213" s="250"/>
      <c r="H213" s="253">
        <v>64</v>
      </c>
      <c r="I213" s="254"/>
      <c r="J213" s="250"/>
      <c r="K213" s="250"/>
      <c r="L213" s="255"/>
      <c r="M213" s="256"/>
      <c r="N213" s="257"/>
      <c r="O213" s="257"/>
      <c r="P213" s="257"/>
      <c r="Q213" s="257"/>
      <c r="R213" s="257"/>
      <c r="S213" s="257"/>
      <c r="T213" s="258"/>
      <c r="U213" s="13"/>
      <c r="V213" s="13"/>
      <c r="W213" s="13"/>
      <c r="X213" s="13"/>
      <c r="Y213" s="13"/>
      <c r="Z213" s="13"/>
      <c r="AA213" s="13"/>
      <c r="AB213" s="13"/>
      <c r="AC213" s="13"/>
      <c r="AD213" s="13"/>
      <c r="AE213" s="13"/>
      <c r="AT213" s="259" t="s">
        <v>259</v>
      </c>
      <c r="AU213" s="259" t="s">
        <v>88</v>
      </c>
      <c r="AV213" s="13" t="s">
        <v>88</v>
      </c>
      <c r="AW213" s="13" t="s">
        <v>36</v>
      </c>
      <c r="AX213" s="13" t="s">
        <v>80</v>
      </c>
      <c r="AY213" s="259" t="s">
        <v>241</v>
      </c>
    </row>
    <row r="214" s="14" customFormat="1">
      <c r="A214" s="14"/>
      <c r="B214" s="260"/>
      <c r="C214" s="261"/>
      <c r="D214" s="242" t="s">
        <v>259</v>
      </c>
      <c r="E214" s="262" t="s">
        <v>1</v>
      </c>
      <c r="F214" s="263" t="s">
        <v>261</v>
      </c>
      <c r="G214" s="261"/>
      <c r="H214" s="264">
        <v>64</v>
      </c>
      <c r="I214" s="265"/>
      <c r="J214" s="261"/>
      <c r="K214" s="261"/>
      <c r="L214" s="266"/>
      <c r="M214" s="267"/>
      <c r="N214" s="268"/>
      <c r="O214" s="268"/>
      <c r="P214" s="268"/>
      <c r="Q214" s="268"/>
      <c r="R214" s="268"/>
      <c r="S214" s="268"/>
      <c r="T214" s="269"/>
      <c r="U214" s="14"/>
      <c r="V214" s="14"/>
      <c r="W214" s="14"/>
      <c r="X214" s="14"/>
      <c r="Y214" s="14"/>
      <c r="Z214" s="14"/>
      <c r="AA214" s="14"/>
      <c r="AB214" s="14"/>
      <c r="AC214" s="14"/>
      <c r="AD214" s="14"/>
      <c r="AE214" s="14"/>
      <c r="AT214" s="270" t="s">
        <v>259</v>
      </c>
      <c r="AU214" s="270" t="s">
        <v>88</v>
      </c>
      <c r="AV214" s="14" t="s">
        <v>175</v>
      </c>
      <c r="AW214" s="14" t="s">
        <v>36</v>
      </c>
      <c r="AX214" s="14" t="s">
        <v>14</v>
      </c>
      <c r="AY214" s="270" t="s">
        <v>241</v>
      </c>
    </row>
    <row r="215" s="2" customFormat="1" ht="16.5" customHeight="1">
      <c r="A215" s="39"/>
      <c r="B215" s="40"/>
      <c r="C215" s="229" t="s">
        <v>317</v>
      </c>
      <c r="D215" s="229" t="s">
        <v>243</v>
      </c>
      <c r="E215" s="230" t="s">
        <v>1783</v>
      </c>
      <c r="F215" s="231" t="s">
        <v>1784</v>
      </c>
      <c r="G215" s="232" t="s">
        <v>296</v>
      </c>
      <c r="H215" s="233">
        <v>1029.5999999999999</v>
      </c>
      <c r="I215" s="234"/>
      <c r="J215" s="235">
        <f>ROUND(I215*H215,2)</f>
        <v>0</v>
      </c>
      <c r="K215" s="231" t="s">
        <v>247</v>
      </c>
      <c r="L215" s="45"/>
      <c r="M215" s="236" t="s">
        <v>1</v>
      </c>
      <c r="N215" s="237" t="s">
        <v>45</v>
      </c>
      <c r="O215" s="92"/>
      <c r="P215" s="238">
        <f>O215*H215</f>
        <v>0</v>
      </c>
      <c r="Q215" s="238">
        <v>0.00055000000000000003</v>
      </c>
      <c r="R215" s="238">
        <f>Q215*H215</f>
        <v>0.56628000000000001</v>
      </c>
      <c r="S215" s="238">
        <v>0</v>
      </c>
      <c r="T215" s="239">
        <f>S215*H215</f>
        <v>0</v>
      </c>
      <c r="U215" s="39"/>
      <c r="V215" s="39"/>
      <c r="W215" s="39"/>
      <c r="X215" s="39"/>
      <c r="Y215" s="39"/>
      <c r="Z215" s="39"/>
      <c r="AA215" s="39"/>
      <c r="AB215" s="39"/>
      <c r="AC215" s="39"/>
      <c r="AD215" s="39"/>
      <c r="AE215" s="39"/>
      <c r="AR215" s="240" t="s">
        <v>175</v>
      </c>
      <c r="AT215" s="240" t="s">
        <v>243</v>
      </c>
      <c r="AU215" s="240" t="s">
        <v>88</v>
      </c>
      <c r="AY215" s="18" t="s">
        <v>241</v>
      </c>
      <c r="BE215" s="241">
        <f>IF(N215="základní",J215,0)</f>
        <v>0</v>
      </c>
      <c r="BF215" s="241">
        <f>IF(N215="snížená",J215,0)</f>
        <v>0</v>
      </c>
      <c r="BG215" s="241">
        <f>IF(N215="zákl. přenesená",J215,0)</f>
        <v>0</v>
      </c>
      <c r="BH215" s="241">
        <f>IF(N215="sníž. přenesená",J215,0)</f>
        <v>0</v>
      </c>
      <c r="BI215" s="241">
        <f>IF(N215="nulová",J215,0)</f>
        <v>0</v>
      </c>
      <c r="BJ215" s="18" t="s">
        <v>14</v>
      </c>
      <c r="BK215" s="241">
        <f>ROUND(I215*H215,2)</f>
        <v>0</v>
      </c>
      <c r="BL215" s="18" t="s">
        <v>175</v>
      </c>
      <c r="BM215" s="240" t="s">
        <v>1785</v>
      </c>
    </row>
    <row r="216" s="2" customFormat="1">
      <c r="A216" s="39"/>
      <c r="B216" s="40"/>
      <c r="C216" s="41"/>
      <c r="D216" s="242" t="s">
        <v>249</v>
      </c>
      <c r="E216" s="41"/>
      <c r="F216" s="243" t="s">
        <v>1786</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249</v>
      </c>
      <c r="AU216" s="18" t="s">
        <v>88</v>
      </c>
    </row>
    <row r="217" s="2" customFormat="1">
      <c r="A217" s="39"/>
      <c r="B217" s="40"/>
      <c r="C217" s="41"/>
      <c r="D217" s="247" t="s">
        <v>251</v>
      </c>
      <c r="E217" s="41"/>
      <c r="F217" s="248" t="s">
        <v>1787</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251</v>
      </c>
      <c r="AU217" s="18" t="s">
        <v>88</v>
      </c>
    </row>
    <row r="218" s="13" customFormat="1">
      <c r="A218" s="13"/>
      <c r="B218" s="249"/>
      <c r="C218" s="250"/>
      <c r="D218" s="242" t="s">
        <v>259</v>
      </c>
      <c r="E218" s="251" t="s">
        <v>1</v>
      </c>
      <c r="F218" s="252" t="s">
        <v>1788</v>
      </c>
      <c r="G218" s="250"/>
      <c r="H218" s="253">
        <v>1029.5999999999999</v>
      </c>
      <c r="I218" s="254"/>
      <c r="J218" s="250"/>
      <c r="K218" s="250"/>
      <c r="L218" s="255"/>
      <c r="M218" s="256"/>
      <c r="N218" s="257"/>
      <c r="O218" s="257"/>
      <c r="P218" s="257"/>
      <c r="Q218" s="257"/>
      <c r="R218" s="257"/>
      <c r="S218" s="257"/>
      <c r="T218" s="258"/>
      <c r="U218" s="13"/>
      <c r="V218" s="13"/>
      <c r="W218" s="13"/>
      <c r="X218" s="13"/>
      <c r="Y218" s="13"/>
      <c r="Z218" s="13"/>
      <c r="AA218" s="13"/>
      <c r="AB218" s="13"/>
      <c r="AC218" s="13"/>
      <c r="AD218" s="13"/>
      <c r="AE218" s="13"/>
      <c r="AT218" s="259" t="s">
        <v>259</v>
      </c>
      <c r="AU218" s="259" t="s">
        <v>88</v>
      </c>
      <c r="AV218" s="13" t="s">
        <v>88</v>
      </c>
      <c r="AW218" s="13" t="s">
        <v>36</v>
      </c>
      <c r="AX218" s="13" t="s">
        <v>80</v>
      </c>
      <c r="AY218" s="259" t="s">
        <v>241</v>
      </c>
    </row>
    <row r="219" s="14" customFormat="1">
      <c r="A219" s="14"/>
      <c r="B219" s="260"/>
      <c r="C219" s="261"/>
      <c r="D219" s="242" t="s">
        <v>259</v>
      </c>
      <c r="E219" s="262" t="s">
        <v>1708</v>
      </c>
      <c r="F219" s="263" t="s">
        <v>261</v>
      </c>
      <c r="G219" s="261"/>
      <c r="H219" s="264">
        <v>1029.5999999999999</v>
      </c>
      <c r="I219" s="265"/>
      <c r="J219" s="261"/>
      <c r="K219" s="261"/>
      <c r="L219" s="266"/>
      <c r="M219" s="267"/>
      <c r="N219" s="268"/>
      <c r="O219" s="268"/>
      <c r="P219" s="268"/>
      <c r="Q219" s="268"/>
      <c r="R219" s="268"/>
      <c r="S219" s="268"/>
      <c r="T219" s="269"/>
      <c r="U219" s="14"/>
      <c r="V219" s="14"/>
      <c r="W219" s="14"/>
      <c r="X219" s="14"/>
      <c r="Y219" s="14"/>
      <c r="Z219" s="14"/>
      <c r="AA219" s="14"/>
      <c r="AB219" s="14"/>
      <c r="AC219" s="14"/>
      <c r="AD219" s="14"/>
      <c r="AE219" s="14"/>
      <c r="AT219" s="270" t="s">
        <v>259</v>
      </c>
      <c r="AU219" s="270" t="s">
        <v>88</v>
      </c>
      <c r="AV219" s="14" t="s">
        <v>175</v>
      </c>
      <c r="AW219" s="14" t="s">
        <v>36</v>
      </c>
      <c r="AX219" s="14" t="s">
        <v>14</v>
      </c>
      <c r="AY219" s="270" t="s">
        <v>241</v>
      </c>
    </row>
    <row r="220" s="2" customFormat="1" ht="21.75" customHeight="1">
      <c r="A220" s="39"/>
      <c r="B220" s="40"/>
      <c r="C220" s="229" t="s">
        <v>325</v>
      </c>
      <c r="D220" s="229" t="s">
        <v>243</v>
      </c>
      <c r="E220" s="230" t="s">
        <v>1789</v>
      </c>
      <c r="F220" s="231" t="s">
        <v>1790</v>
      </c>
      <c r="G220" s="232" t="s">
        <v>296</v>
      </c>
      <c r="H220" s="233">
        <v>1029.5999999999999</v>
      </c>
      <c r="I220" s="234"/>
      <c r="J220" s="235">
        <f>ROUND(I220*H220,2)</f>
        <v>0</v>
      </c>
      <c r="K220" s="231" t="s">
        <v>247</v>
      </c>
      <c r="L220" s="45"/>
      <c r="M220" s="236" t="s">
        <v>1</v>
      </c>
      <c r="N220" s="237" t="s">
        <v>45</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175</v>
      </c>
      <c r="AT220" s="240" t="s">
        <v>243</v>
      </c>
      <c r="AU220" s="240" t="s">
        <v>88</v>
      </c>
      <c r="AY220" s="18" t="s">
        <v>241</v>
      </c>
      <c r="BE220" s="241">
        <f>IF(N220="základní",J220,0)</f>
        <v>0</v>
      </c>
      <c r="BF220" s="241">
        <f>IF(N220="snížená",J220,0)</f>
        <v>0</v>
      </c>
      <c r="BG220" s="241">
        <f>IF(N220="zákl. přenesená",J220,0)</f>
        <v>0</v>
      </c>
      <c r="BH220" s="241">
        <f>IF(N220="sníž. přenesená",J220,0)</f>
        <v>0</v>
      </c>
      <c r="BI220" s="241">
        <f>IF(N220="nulová",J220,0)</f>
        <v>0</v>
      </c>
      <c r="BJ220" s="18" t="s">
        <v>14</v>
      </c>
      <c r="BK220" s="241">
        <f>ROUND(I220*H220,2)</f>
        <v>0</v>
      </c>
      <c r="BL220" s="18" t="s">
        <v>175</v>
      </c>
      <c r="BM220" s="240" t="s">
        <v>1791</v>
      </c>
    </row>
    <row r="221" s="2" customFormat="1">
      <c r="A221" s="39"/>
      <c r="B221" s="40"/>
      <c r="C221" s="41"/>
      <c r="D221" s="242" t="s">
        <v>249</v>
      </c>
      <c r="E221" s="41"/>
      <c r="F221" s="243" t="s">
        <v>1792</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249</v>
      </c>
      <c r="AU221" s="18" t="s">
        <v>88</v>
      </c>
    </row>
    <row r="222" s="2" customFormat="1">
      <c r="A222" s="39"/>
      <c r="B222" s="40"/>
      <c r="C222" s="41"/>
      <c r="D222" s="247" t="s">
        <v>251</v>
      </c>
      <c r="E222" s="41"/>
      <c r="F222" s="248" t="s">
        <v>1793</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251</v>
      </c>
      <c r="AU222" s="18" t="s">
        <v>88</v>
      </c>
    </row>
    <row r="223" s="13" customFormat="1">
      <c r="A223" s="13"/>
      <c r="B223" s="249"/>
      <c r="C223" s="250"/>
      <c r="D223" s="242" t="s">
        <v>259</v>
      </c>
      <c r="E223" s="251" t="s">
        <v>1</v>
      </c>
      <c r="F223" s="252" t="s">
        <v>1708</v>
      </c>
      <c r="G223" s="250"/>
      <c r="H223" s="253">
        <v>1029.5999999999999</v>
      </c>
      <c r="I223" s="254"/>
      <c r="J223" s="250"/>
      <c r="K223" s="250"/>
      <c r="L223" s="255"/>
      <c r="M223" s="256"/>
      <c r="N223" s="257"/>
      <c r="O223" s="257"/>
      <c r="P223" s="257"/>
      <c r="Q223" s="257"/>
      <c r="R223" s="257"/>
      <c r="S223" s="257"/>
      <c r="T223" s="258"/>
      <c r="U223" s="13"/>
      <c r="V223" s="13"/>
      <c r="W223" s="13"/>
      <c r="X223" s="13"/>
      <c r="Y223" s="13"/>
      <c r="Z223" s="13"/>
      <c r="AA223" s="13"/>
      <c r="AB223" s="13"/>
      <c r="AC223" s="13"/>
      <c r="AD223" s="13"/>
      <c r="AE223" s="13"/>
      <c r="AT223" s="259" t="s">
        <v>259</v>
      </c>
      <c r="AU223" s="259" t="s">
        <v>88</v>
      </c>
      <c r="AV223" s="13" t="s">
        <v>88</v>
      </c>
      <c r="AW223" s="13" t="s">
        <v>36</v>
      </c>
      <c r="AX223" s="13" t="s">
        <v>80</v>
      </c>
      <c r="AY223" s="259" t="s">
        <v>241</v>
      </c>
    </row>
    <row r="224" s="14" customFormat="1">
      <c r="A224" s="14"/>
      <c r="B224" s="260"/>
      <c r="C224" s="261"/>
      <c r="D224" s="242" t="s">
        <v>259</v>
      </c>
      <c r="E224" s="262" t="s">
        <v>1</v>
      </c>
      <c r="F224" s="263" t="s">
        <v>261</v>
      </c>
      <c r="G224" s="261"/>
      <c r="H224" s="264">
        <v>1029.5999999999999</v>
      </c>
      <c r="I224" s="265"/>
      <c r="J224" s="261"/>
      <c r="K224" s="261"/>
      <c r="L224" s="266"/>
      <c r="M224" s="267"/>
      <c r="N224" s="268"/>
      <c r="O224" s="268"/>
      <c r="P224" s="268"/>
      <c r="Q224" s="268"/>
      <c r="R224" s="268"/>
      <c r="S224" s="268"/>
      <c r="T224" s="269"/>
      <c r="U224" s="14"/>
      <c r="V224" s="14"/>
      <c r="W224" s="14"/>
      <c r="X224" s="14"/>
      <c r="Y224" s="14"/>
      <c r="Z224" s="14"/>
      <c r="AA224" s="14"/>
      <c r="AB224" s="14"/>
      <c r="AC224" s="14"/>
      <c r="AD224" s="14"/>
      <c r="AE224" s="14"/>
      <c r="AT224" s="270" t="s">
        <v>259</v>
      </c>
      <c r="AU224" s="270" t="s">
        <v>88</v>
      </c>
      <c r="AV224" s="14" t="s">
        <v>175</v>
      </c>
      <c r="AW224" s="14" t="s">
        <v>36</v>
      </c>
      <c r="AX224" s="14" t="s">
        <v>14</v>
      </c>
      <c r="AY224" s="270" t="s">
        <v>241</v>
      </c>
    </row>
    <row r="225" s="2" customFormat="1" ht="16.5" customHeight="1">
      <c r="A225" s="39"/>
      <c r="B225" s="40"/>
      <c r="C225" s="229" t="s">
        <v>332</v>
      </c>
      <c r="D225" s="229" t="s">
        <v>243</v>
      </c>
      <c r="E225" s="230" t="s">
        <v>244</v>
      </c>
      <c r="F225" s="231" t="s">
        <v>245</v>
      </c>
      <c r="G225" s="232" t="s">
        <v>246</v>
      </c>
      <c r="H225" s="233">
        <v>242.63999999999999</v>
      </c>
      <c r="I225" s="234"/>
      <c r="J225" s="235">
        <f>ROUND(I225*H225,2)</f>
        <v>0</v>
      </c>
      <c r="K225" s="231" t="s">
        <v>247</v>
      </c>
      <c r="L225" s="45"/>
      <c r="M225" s="236" t="s">
        <v>1</v>
      </c>
      <c r="N225" s="237" t="s">
        <v>45</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175</v>
      </c>
      <c r="AT225" s="240" t="s">
        <v>243</v>
      </c>
      <c r="AU225" s="240" t="s">
        <v>88</v>
      </c>
      <c r="AY225" s="18" t="s">
        <v>241</v>
      </c>
      <c r="BE225" s="241">
        <f>IF(N225="základní",J225,0)</f>
        <v>0</v>
      </c>
      <c r="BF225" s="241">
        <f>IF(N225="snížená",J225,0)</f>
        <v>0</v>
      </c>
      <c r="BG225" s="241">
        <f>IF(N225="zákl. přenesená",J225,0)</f>
        <v>0</v>
      </c>
      <c r="BH225" s="241">
        <f>IF(N225="sníž. přenesená",J225,0)</f>
        <v>0</v>
      </c>
      <c r="BI225" s="241">
        <f>IF(N225="nulová",J225,0)</f>
        <v>0</v>
      </c>
      <c r="BJ225" s="18" t="s">
        <v>14</v>
      </c>
      <c r="BK225" s="241">
        <f>ROUND(I225*H225,2)</f>
        <v>0</v>
      </c>
      <c r="BL225" s="18" t="s">
        <v>175</v>
      </c>
      <c r="BM225" s="240" t="s">
        <v>1794</v>
      </c>
    </row>
    <row r="226" s="2" customFormat="1">
      <c r="A226" s="39"/>
      <c r="B226" s="40"/>
      <c r="C226" s="41"/>
      <c r="D226" s="242" t="s">
        <v>249</v>
      </c>
      <c r="E226" s="41"/>
      <c r="F226" s="243" t="s">
        <v>250</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249</v>
      </c>
      <c r="AU226" s="18" t="s">
        <v>88</v>
      </c>
    </row>
    <row r="227" s="2" customFormat="1">
      <c r="A227" s="39"/>
      <c r="B227" s="40"/>
      <c r="C227" s="41"/>
      <c r="D227" s="247" t="s">
        <v>251</v>
      </c>
      <c r="E227" s="41"/>
      <c r="F227" s="248" t="s">
        <v>252</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251</v>
      </c>
      <c r="AU227" s="18" t="s">
        <v>88</v>
      </c>
    </row>
    <row r="228" s="13" customFormat="1">
      <c r="A228" s="13"/>
      <c r="B228" s="249"/>
      <c r="C228" s="250"/>
      <c r="D228" s="242" t="s">
        <v>259</v>
      </c>
      <c r="E228" s="251" t="s">
        <v>1</v>
      </c>
      <c r="F228" s="252" t="s">
        <v>513</v>
      </c>
      <c r="G228" s="250"/>
      <c r="H228" s="253">
        <v>242.63999999999999</v>
      </c>
      <c r="I228" s="254"/>
      <c r="J228" s="250"/>
      <c r="K228" s="250"/>
      <c r="L228" s="255"/>
      <c r="M228" s="256"/>
      <c r="N228" s="257"/>
      <c r="O228" s="257"/>
      <c r="P228" s="257"/>
      <c r="Q228" s="257"/>
      <c r="R228" s="257"/>
      <c r="S228" s="257"/>
      <c r="T228" s="258"/>
      <c r="U228" s="13"/>
      <c r="V228" s="13"/>
      <c r="W228" s="13"/>
      <c r="X228" s="13"/>
      <c r="Y228" s="13"/>
      <c r="Z228" s="13"/>
      <c r="AA228" s="13"/>
      <c r="AB228" s="13"/>
      <c r="AC228" s="13"/>
      <c r="AD228" s="13"/>
      <c r="AE228" s="13"/>
      <c r="AT228" s="259" t="s">
        <v>259</v>
      </c>
      <c r="AU228" s="259" t="s">
        <v>88</v>
      </c>
      <c r="AV228" s="13" t="s">
        <v>88</v>
      </c>
      <c r="AW228" s="13" t="s">
        <v>36</v>
      </c>
      <c r="AX228" s="13" t="s">
        <v>80</v>
      </c>
      <c r="AY228" s="259" t="s">
        <v>241</v>
      </c>
    </row>
    <row r="229" s="14" customFormat="1">
      <c r="A229" s="14"/>
      <c r="B229" s="260"/>
      <c r="C229" s="261"/>
      <c r="D229" s="242" t="s">
        <v>259</v>
      </c>
      <c r="E229" s="262" t="s">
        <v>1</v>
      </c>
      <c r="F229" s="263" t="s">
        <v>261</v>
      </c>
      <c r="G229" s="261"/>
      <c r="H229" s="264">
        <v>242.63999999999999</v>
      </c>
      <c r="I229" s="265"/>
      <c r="J229" s="261"/>
      <c r="K229" s="261"/>
      <c r="L229" s="266"/>
      <c r="M229" s="267"/>
      <c r="N229" s="268"/>
      <c r="O229" s="268"/>
      <c r="P229" s="268"/>
      <c r="Q229" s="268"/>
      <c r="R229" s="268"/>
      <c r="S229" s="268"/>
      <c r="T229" s="269"/>
      <c r="U229" s="14"/>
      <c r="V229" s="14"/>
      <c r="W229" s="14"/>
      <c r="X229" s="14"/>
      <c r="Y229" s="14"/>
      <c r="Z229" s="14"/>
      <c r="AA229" s="14"/>
      <c r="AB229" s="14"/>
      <c r="AC229" s="14"/>
      <c r="AD229" s="14"/>
      <c r="AE229" s="14"/>
      <c r="AT229" s="270" t="s">
        <v>259</v>
      </c>
      <c r="AU229" s="270" t="s">
        <v>88</v>
      </c>
      <c r="AV229" s="14" t="s">
        <v>175</v>
      </c>
      <c r="AW229" s="14" t="s">
        <v>36</v>
      </c>
      <c r="AX229" s="14" t="s">
        <v>14</v>
      </c>
      <c r="AY229" s="270" t="s">
        <v>241</v>
      </c>
    </row>
    <row r="230" s="2" customFormat="1" ht="24.15" customHeight="1">
      <c r="A230" s="39"/>
      <c r="B230" s="40"/>
      <c r="C230" s="229" t="s">
        <v>8</v>
      </c>
      <c r="D230" s="229" t="s">
        <v>243</v>
      </c>
      <c r="E230" s="230" t="s">
        <v>1286</v>
      </c>
      <c r="F230" s="231" t="s">
        <v>1287</v>
      </c>
      <c r="G230" s="232" t="s">
        <v>255</v>
      </c>
      <c r="H230" s="233">
        <v>271.81400000000002</v>
      </c>
      <c r="I230" s="234"/>
      <c r="J230" s="235">
        <f>ROUND(I230*H230,2)</f>
        <v>0</v>
      </c>
      <c r="K230" s="231" t="s">
        <v>247</v>
      </c>
      <c r="L230" s="45"/>
      <c r="M230" s="236" t="s">
        <v>1</v>
      </c>
      <c r="N230" s="237" t="s">
        <v>45</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175</v>
      </c>
      <c r="AT230" s="240" t="s">
        <v>243</v>
      </c>
      <c r="AU230" s="240" t="s">
        <v>88</v>
      </c>
      <c r="AY230" s="18" t="s">
        <v>241</v>
      </c>
      <c r="BE230" s="241">
        <f>IF(N230="základní",J230,0)</f>
        <v>0</v>
      </c>
      <c r="BF230" s="241">
        <f>IF(N230="snížená",J230,0)</f>
        <v>0</v>
      </c>
      <c r="BG230" s="241">
        <f>IF(N230="zákl. přenesená",J230,0)</f>
        <v>0</v>
      </c>
      <c r="BH230" s="241">
        <f>IF(N230="sníž. přenesená",J230,0)</f>
        <v>0</v>
      </c>
      <c r="BI230" s="241">
        <f>IF(N230="nulová",J230,0)</f>
        <v>0</v>
      </c>
      <c r="BJ230" s="18" t="s">
        <v>14</v>
      </c>
      <c r="BK230" s="241">
        <f>ROUND(I230*H230,2)</f>
        <v>0</v>
      </c>
      <c r="BL230" s="18" t="s">
        <v>175</v>
      </c>
      <c r="BM230" s="240" t="s">
        <v>1795</v>
      </c>
    </row>
    <row r="231" s="2" customFormat="1">
      <c r="A231" s="39"/>
      <c r="B231" s="40"/>
      <c r="C231" s="41"/>
      <c r="D231" s="242" t="s">
        <v>249</v>
      </c>
      <c r="E231" s="41"/>
      <c r="F231" s="243" t="s">
        <v>1289</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249</v>
      </c>
      <c r="AU231" s="18" t="s">
        <v>88</v>
      </c>
    </row>
    <row r="232" s="2" customFormat="1">
      <c r="A232" s="39"/>
      <c r="B232" s="40"/>
      <c r="C232" s="41"/>
      <c r="D232" s="247" t="s">
        <v>251</v>
      </c>
      <c r="E232" s="41"/>
      <c r="F232" s="248" t="s">
        <v>1290</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251</v>
      </c>
      <c r="AU232" s="18" t="s">
        <v>88</v>
      </c>
    </row>
    <row r="233" s="13" customFormat="1">
      <c r="A233" s="13"/>
      <c r="B233" s="249"/>
      <c r="C233" s="250"/>
      <c r="D233" s="242" t="s">
        <v>259</v>
      </c>
      <c r="E233" s="251" t="s">
        <v>1</v>
      </c>
      <c r="F233" s="252" t="s">
        <v>1191</v>
      </c>
      <c r="G233" s="250"/>
      <c r="H233" s="253">
        <v>271.81400000000002</v>
      </c>
      <c r="I233" s="254"/>
      <c r="J233" s="250"/>
      <c r="K233" s="250"/>
      <c r="L233" s="255"/>
      <c r="M233" s="256"/>
      <c r="N233" s="257"/>
      <c r="O233" s="257"/>
      <c r="P233" s="257"/>
      <c r="Q233" s="257"/>
      <c r="R233" s="257"/>
      <c r="S233" s="257"/>
      <c r="T233" s="258"/>
      <c r="U233" s="13"/>
      <c r="V233" s="13"/>
      <c r="W233" s="13"/>
      <c r="X233" s="13"/>
      <c r="Y233" s="13"/>
      <c r="Z233" s="13"/>
      <c r="AA233" s="13"/>
      <c r="AB233" s="13"/>
      <c r="AC233" s="13"/>
      <c r="AD233" s="13"/>
      <c r="AE233" s="13"/>
      <c r="AT233" s="259" t="s">
        <v>259</v>
      </c>
      <c r="AU233" s="259" t="s">
        <v>88</v>
      </c>
      <c r="AV233" s="13" t="s">
        <v>88</v>
      </c>
      <c r="AW233" s="13" t="s">
        <v>36</v>
      </c>
      <c r="AX233" s="13" t="s">
        <v>80</v>
      </c>
      <c r="AY233" s="259" t="s">
        <v>241</v>
      </c>
    </row>
    <row r="234" s="14" customFormat="1">
      <c r="A234" s="14"/>
      <c r="B234" s="260"/>
      <c r="C234" s="261"/>
      <c r="D234" s="242" t="s">
        <v>259</v>
      </c>
      <c r="E234" s="262" t="s">
        <v>1</v>
      </c>
      <c r="F234" s="263" t="s">
        <v>261</v>
      </c>
      <c r="G234" s="261"/>
      <c r="H234" s="264">
        <v>271.81400000000002</v>
      </c>
      <c r="I234" s="265"/>
      <c r="J234" s="261"/>
      <c r="K234" s="261"/>
      <c r="L234" s="266"/>
      <c r="M234" s="267"/>
      <c r="N234" s="268"/>
      <c r="O234" s="268"/>
      <c r="P234" s="268"/>
      <c r="Q234" s="268"/>
      <c r="R234" s="268"/>
      <c r="S234" s="268"/>
      <c r="T234" s="269"/>
      <c r="U234" s="14"/>
      <c r="V234" s="14"/>
      <c r="W234" s="14"/>
      <c r="X234" s="14"/>
      <c r="Y234" s="14"/>
      <c r="Z234" s="14"/>
      <c r="AA234" s="14"/>
      <c r="AB234" s="14"/>
      <c r="AC234" s="14"/>
      <c r="AD234" s="14"/>
      <c r="AE234" s="14"/>
      <c r="AT234" s="270" t="s">
        <v>259</v>
      </c>
      <c r="AU234" s="270" t="s">
        <v>88</v>
      </c>
      <c r="AV234" s="14" t="s">
        <v>175</v>
      </c>
      <c r="AW234" s="14" t="s">
        <v>36</v>
      </c>
      <c r="AX234" s="14" t="s">
        <v>14</v>
      </c>
      <c r="AY234" s="270" t="s">
        <v>241</v>
      </c>
    </row>
    <row r="235" s="2" customFormat="1" ht="24.15" customHeight="1">
      <c r="A235" s="39"/>
      <c r="B235" s="40"/>
      <c r="C235" s="229" t="s">
        <v>344</v>
      </c>
      <c r="D235" s="229" t="s">
        <v>243</v>
      </c>
      <c r="E235" s="230" t="s">
        <v>1796</v>
      </c>
      <c r="F235" s="231" t="s">
        <v>1797</v>
      </c>
      <c r="G235" s="232" t="s">
        <v>255</v>
      </c>
      <c r="H235" s="233">
        <v>407.72199999999998</v>
      </c>
      <c r="I235" s="234"/>
      <c r="J235" s="235">
        <f>ROUND(I235*H235,2)</f>
        <v>0</v>
      </c>
      <c r="K235" s="231" t="s">
        <v>247</v>
      </c>
      <c r="L235" s="45"/>
      <c r="M235" s="236" t="s">
        <v>1</v>
      </c>
      <c r="N235" s="237" t="s">
        <v>45</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175</v>
      </c>
      <c r="AT235" s="240" t="s">
        <v>243</v>
      </c>
      <c r="AU235" s="240" t="s">
        <v>88</v>
      </c>
      <c r="AY235" s="18" t="s">
        <v>241</v>
      </c>
      <c r="BE235" s="241">
        <f>IF(N235="základní",J235,0)</f>
        <v>0</v>
      </c>
      <c r="BF235" s="241">
        <f>IF(N235="snížená",J235,0)</f>
        <v>0</v>
      </c>
      <c r="BG235" s="241">
        <f>IF(N235="zákl. přenesená",J235,0)</f>
        <v>0</v>
      </c>
      <c r="BH235" s="241">
        <f>IF(N235="sníž. přenesená",J235,0)</f>
        <v>0</v>
      </c>
      <c r="BI235" s="241">
        <f>IF(N235="nulová",J235,0)</f>
        <v>0</v>
      </c>
      <c r="BJ235" s="18" t="s">
        <v>14</v>
      </c>
      <c r="BK235" s="241">
        <f>ROUND(I235*H235,2)</f>
        <v>0</v>
      </c>
      <c r="BL235" s="18" t="s">
        <v>175</v>
      </c>
      <c r="BM235" s="240" t="s">
        <v>1798</v>
      </c>
    </row>
    <row r="236" s="2" customFormat="1">
      <c r="A236" s="39"/>
      <c r="B236" s="40"/>
      <c r="C236" s="41"/>
      <c r="D236" s="242" t="s">
        <v>249</v>
      </c>
      <c r="E236" s="41"/>
      <c r="F236" s="243" t="s">
        <v>1799</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249</v>
      </c>
      <c r="AU236" s="18" t="s">
        <v>88</v>
      </c>
    </row>
    <row r="237" s="2" customFormat="1">
      <c r="A237" s="39"/>
      <c r="B237" s="40"/>
      <c r="C237" s="41"/>
      <c r="D237" s="247" t="s">
        <v>251</v>
      </c>
      <c r="E237" s="41"/>
      <c r="F237" s="248" t="s">
        <v>1800</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251</v>
      </c>
      <c r="AU237" s="18" t="s">
        <v>88</v>
      </c>
    </row>
    <row r="238" s="13" customFormat="1">
      <c r="A238" s="13"/>
      <c r="B238" s="249"/>
      <c r="C238" s="250"/>
      <c r="D238" s="242" t="s">
        <v>259</v>
      </c>
      <c r="E238" s="251" t="s">
        <v>1</v>
      </c>
      <c r="F238" s="252" t="s">
        <v>1194</v>
      </c>
      <c r="G238" s="250"/>
      <c r="H238" s="253">
        <v>407.72199999999998</v>
      </c>
      <c r="I238" s="254"/>
      <c r="J238" s="250"/>
      <c r="K238" s="250"/>
      <c r="L238" s="255"/>
      <c r="M238" s="256"/>
      <c r="N238" s="257"/>
      <c r="O238" s="257"/>
      <c r="P238" s="257"/>
      <c r="Q238" s="257"/>
      <c r="R238" s="257"/>
      <c r="S238" s="257"/>
      <c r="T238" s="258"/>
      <c r="U238" s="13"/>
      <c r="V238" s="13"/>
      <c r="W238" s="13"/>
      <c r="X238" s="13"/>
      <c r="Y238" s="13"/>
      <c r="Z238" s="13"/>
      <c r="AA238" s="13"/>
      <c r="AB238" s="13"/>
      <c r="AC238" s="13"/>
      <c r="AD238" s="13"/>
      <c r="AE238" s="13"/>
      <c r="AT238" s="259" t="s">
        <v>259</v>
      </c>
      <c r="AU238" s="259" t="s">
        <v>88</v>
      </c>
      <c r="AV238" s="13" t="s">
        <v>88</v>
      </c>
      <c r="AW238" s="13" t="s">
        <v>36</v>
      </c>
      <c r="AX238" s="13" t="s">
        <v>80</v>
      </c>
      <c r="AY238" s="259" t="s">
        <v>241</v>
      </c>
    </row>
    <row r="239" s="14" customFormat="1">
      <c r="A239" s="14"/>
      <c r="B239" s="260"/>
      <c r="C239" s="261"/>
      <c r="D239" s="242" t="s">
        <v>259</v>
      </c>
      <c r="E239" s="262" t="s">
        <v>1</v>
      </c>
      <c r="F239" s="263" t="s">
        <v>261</v>
      </c>
      <c r="G239" s="261"/>
      <c r="H239" s="264">
        <v>407.72199999999998</v>
      </c>
      <c r="I239" s="265"/>
      <c r="J239" s="261"/>
      <c r="K239" s="261"/>
      <c r="L239" s="266"/>
      <c r="M239" s="267"/>
      <c r="N239" s="268"/>
      <c r="O239" s="268"/>
      <c r="P239" s="268"/>
      <c r="Q239" s="268"/>
      <c r="R239" s="268"/>
      <c r="S239" s="268"/>
      <c r="T239" s="269"/>
      <c r="U239" s="14"/>
      <c r="V239" s="14"/>
      <c r="W239" s="14"/>
      <c r="X239" s="14"/>
      <c r="Y239" s="14"/>
      <c r="Z239" s="14"/>
      <c r="AA239" s="14"/>
      <c r="AB239" s="14"/>
      <c r="AC239" s="14"/>
      <c r="AD239" s="14"/>
      <c r="AE239" s="14"/>
      <c r="AT239" s="270" t="s">
        <v>259</v>
      </c>
      <c r="AU239" s="270" t="s">
        <v>88</v>
      </c>
      <c r="AV239" s="14" t="s">
        <v>175</v>
      </c>
      <c r="AW239" s="14" t="s">
        <v>36</v>
      </c>
      <c r="AX239" s="14" t="s">
        <v>14</v>
      </c>
      <c r="AY239" s="270" t="s">
        <v>241</v>
      </c>
    </row>
    <row r="240" s="2" customFormat="1" ht="24.15" customHeight="1">
      <c r="A240" s="39"/>
      <c r="B240" s="40"/>
      <c r="C240" s="229" t="s">
        <v>349</v>
      </c>
      <c r="D240" s="229" t="s">
        <v>243</v>
      </c>
      <c r="E240" s="230" t="s">
        <v>1296</v>
      </c>
      <c r="F240" s="231" t="s">
        <v>1297</v>
      </c>
      <c r="G240" s="232" t="s">
        <v>255</v>
      </c>
      <c r="H240" s="233">
        <v>407.72199999999998</v>
      </c>
      <c r="I240" s="234"/>
      <c r="J240" s="235">
        <f>ROUND(I240*H240,2)</f>
        <v>0</v>
      </c>
      <c r="K240" s="231" t="s">
        <v>247</v>
      </c>
      <c r="L240" s="45"/>
      <c r="M240" s="236" t="s">
        <v>1</v>
      </c>
      <c r="N240" s="237" t="s">
        <v>45</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175</v>
      </c>
      <c r="AT240" s="240" t="s">
        <v>243</v>
      </c>
      <c r="AU240" s="240" t="s">
        <v>88</v>
      </c>
      <c r="AY240" s="18" t="s">
        <v>241</v>
      </c>
      <c r="BE240" s="241">
        <f>IF(N240="základní",J240,0)</f>
        <v>0</v>
      </c>
      <c r="BF240" s="241">
        <f>IF(N240="snížená",J240,0)</f>
        <v>0</v>
      </c>
      <c r="BG240" s="241">
        <f>IF(N240="zákl. přenesená",J240,0)</f>
        <v>0</v>
      </c>
      <c r="BH240" s="241">
        <f>IF(N240="sníž. přenesená",J240,0)</f>
        <v>0</v>
      </c>
      <c r="BI240" s="241">
        <f>IF(N240="nulová",J240,0)</f>
        <v>0</v>
      </c>
      <c r="BJ240" s="18" t="s">
        <v>14</v>
      </c>
      <c r="BK240" s="241">
        <f>ROUND(I240*H240,2)</f>
        <v>0</v>
      </c>
      <c r="BL240" s="18" t="s">
        <v>175</v>
      </c>
      <c r="BM240" s="240" t="s">
        <v>1801</v>
      </c>
    </row>
    <row r="241" s="2" customFormat="1">
      <c r="A241" s="39"/>
      <c r="B241" s="40"/>
      <c r="C241" s="41"/>
      <c r="D241" s="242" t="s">
        <v>249</v>
      </c>
      <c r="E241" s="41"/>
      <c r="F241" s="243" t="s">
        <v>1299</v>
      </c>
      <c r="G241" s="41"/>
      <c r="H241" s="41"/>
      <c r="I241" s="244"/>
      <c r="J241" s="41"/>
      <c r="K241" s="41"/>
      <c r="L241" s="45"/>
      <c r="M241" s="245"/>
      <c r="N241" s="246"/>
      <c r="O241" s="92"/>
      <c r="P241" s="92"/>
      <c r="Q241" s="92"/>
      <c r="R241" s="92"/>
      <c r="S241" s="92"/>
      <c r="T241" s="93"/>
      <c r="U241" s="39"/>
      <c r="V241" s="39"/>
      <c r="W241" s="39"/>
      <c r="X241" s="39"/>
      <c r="Y241" s="39"/>
      <c r="Z241" s="39"/>
      <c r="AA241" s="39"/>
      <c r="AB241" s="39"/>
      <c r="AC241" s="39"/>
      <c r="AD241" s="39"/>
      <c r="AE241" s="39"/>
      <c r="AT241" s="18" t="s">
        <v>249</v>
      </c>
      <c r="AU241" s="18" t="s">
        <v>88</v>
      </c>
    </row>
    <row r="242" s="2" customFormat="1">
      <c r="A242" s="39"/>
      <c r="B242" s="40"/>
      <c r="C242" s="41"/>
      <c r="D242" s="247" t="s">
        <v>251</v>
      </c>
      <c r="E242" s="41"/>
      <c r="F242" s="248" t="s">
        <v>1300</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251</v>
      </c>
      <c r="AU242" s="18" t="s">
        <v>88</v>
      </c>
    </row>
    <row r="243" s="13" customFormat="1">
      <c r="A243" s="13"/>
      <c r="B243" s="249"/>
      <c r="C243" s="250"/>
      <c r="D243" s="242" t="s">
        <v>259</v>
      </c>
      <c r="E243" s="251" t="s">
        <v>1</v>
      </c>
      <c r="F243" s="252" t="s">
        <v>1197</v>
      </c>
      <c r="G243" s="250"/>
      <c r="H243" s="253">
        <v>407.72199999999998</v>
      </c>
      <c r="I243" s="254"/>
      <c r="J243" s="250"/>
      <c r="K243" s="250"/>
      <c r="L243" s="255"/>
      <c r="M243" s="256"/>
      <c r="N243" s="257"/>
      <c r="O243" s="257"/>
      <c r="P243" s="257"/>
      <c r="Q243" s="257"/>
      <c r="R243" s="257"/>
      <c r="S243" s="257"/>
      <c r="T243" s="258"/>
      <c r="U243" s="13"/>
      <c r="V243" s="13"/>
      <c r="W243" s="13"/>
      <c r="X243" s="13"/>
      <c r="Y243" s="13"/>
      <c r="Z243" s="13"/>
      <c r="AA243" s="13"/>
      <c r="AB243" s="13"/>
      <c r="AC243" s="13"/>
      <c r="AD243" s="13"/>
      <c r="AE243" s="13"/>
      <c r="AT243" s="259" t="s">
        <v>259</v>
      </c>
      <c r="AU243" s="259" t="s">
        <v>88</v>
      </c>
      <c r="AV243" s="13" t="s">
        <v>88</v>
      </c>
      <c r="AW243" s="13" t="s">
        <v>36</v>
      </c>
      <c r="AX243" s="13" t="s">
        <v>80</v>
      </c>
      <c r="AY243" s="259" t="s">
        <v>241</v>
      </c>
    </row>
    <row r="244" s="14" customFormat="1">
      <c r="A244" s="14"/>
      <c r="B244" s="260"/>
      <c r="C244" s="261"/>
      <c r="D244" s="242" t="s">
        <v>259</v>
      </c>
      <c r="E244" s="262" t="s">
        <v>1</v>
      </c>
      <c r="F244" s="263" t="s">
        <v>261</v>
      </c>
      <c r="G244" s="261"/>
      <c r="H244" s="264">
        <v>407.72199999999998</v>
      </c>
      <c r="I244" s="265"/>
      <c r="J244" s="261"/>
      <c r="K244" s="261"/>
      <c r="L244" s="266"/>
      <c r="M244" s="267"/>
      <c r="N244" s="268"/>
      <c r="O244" s="268"/>
      <c r="P244" s="268"/>
      <c r="Q244" s="268"/>
      <c r="R244" s="268"/>
      <c r="S244" s="268"/>
      <c r="T244" s="269"/>
      <c r="U244" s="14"/>
      <c r="V244" s="14"/>
      <c r="W244" s="14"/>
      <c r="X244" s="14"/>
      <c r="Y244" s="14"/>
      <c r="Z244" s="14"/>
      <c r="AA244" s="14"/>
      <c r="AB244" s="14"/>
      <c r="AC244" s="14"/>
      <c r="AD244" s="14"/>
      <c r="AE244" s="14"/>
      <c r="AT244" s="270" t="s">
        <v>259</v>
      </c>
      <c r="AU244" s="270" t="s">
        <v>88</v>
      </c>
      <c r="AV244" s="14" t="s">
        <v>175</v>
      </c>
      <c r="AW244" s="14" t="s">
        <v>36</v>
      </c>
      <c r="AX244" s="14" t="s">
        <v>14</v>
      </c>
      <c r="AY244" s="270" t="s">
        <v>241</v>
      </c>
    </row>
    <row r="245" s="2" customFormat="1" ht="33" customHeight="1">
      <c r="A245" s="39"/>
      <c r="B245" s="40"/>
      <c r="C245" s="229" t="s">
        <v>354</v>
      </c>
      <c r="D245" s="229" t="s">
        <v>243</v>
      </c>
      <c r="E245" s="230" t="s">
        <v>1802</v>
      </c>
      <c r="F245" s="231" t="s">
        <v>1803</v>
      </c>
      <c r="G245" s="232" t="s">
        <v>255</v>
      </c>
      <c r="H245" s="233">
        <v>611.58199999999999</v>
      </c>
      <c r="I245" s="234"/>
      <c r="J245" s="235">
        <f>ROUND(I245*H245,2)</f>
        <v>0</v>
      </c>
      <c r="K245" s="231" t="s">
        <v>247</v>
      </c>
      <c r="L245" s="45"/>
      <c r="M245" s="236" t="s">
        <v>1</v>
      </c>
      <c r="N245" s="237" t="s">
        <v>45</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175</v>
      </c>
      <c r="AT245" s="240" t="s">
        <v>243</v>
      </c>
      <c r="AU245" s="240" t="s">
        <v>88</v>
      </c>
      <c r="AY245" s="18" t="s">
        <v>241</v>
      </c>
      <c r="BE245" s="241">
        <f>IF(N245="základní",J245,0)</f>
        <v>0</v>
      </c>
      <c r="BF245" s="241">
        <f>IF(N245="snížená",J245,0)</f>
        <v>0</v>
      </c>
      <c r="BG245" s="241">
        <f>IF(N245="zákl. přenesená",J245,0)</f>
        <v>0</v>
      </c>
      <c r="BH245" s="241">
        <f>IF(N245="sníž. přenesená",J245,0)</f>
        <v>0</v>
      </c>
      <c r="BI245" s="241">
        <f>IF(N245="nulová",J245,0)</f>
        <v>0</v>
      </c>
      <c r="BJ245" s="18" t="s">
        <v>14</v>
      </c>
      <c r="BK245" s="241">
        <f>ROUND(I245*H245,2)</f>
        <v>0</v>
      </c>
      <c r="BL245" s="18" t="s">
        <v>175</v>
      </c>
      <c r="BM245" s="240" t="s">
        <v>1804</v>
      </c>
    </row>
    <row r="246" s="2" customFormat="1">
      <c r="A246" s="39"/>
      <c r="B246" s="40"/>
      <c r="C246" s="41"/>
      <c r="D246" s="242" t="s">
        <v>249</v>
      </c>
      <c r="E246" s="41"/>
      <c r="F246" s="243" t="s">
        <v>1805</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249</v>
      </c>
      <c r="AU246" s="18" t="s">
        <v>88</v>
      </c>
    </row>
    <row r="247" s="2" customFormat="1">
      <c r="A247" s="39"/>
      <c r="B247" s="40"/>
      <c r="C247" s="41"/>
      <c r="D247" s="247" t="s">
        <v>251</v>
      </c>
      <c r="E247" s="41"/>
      <c r="F247" s="248" t="s">
        <v>1806</v>
      </c>
      <c r="G247" s="41"/>
      <c r="H247" s="41"/>
      <c r="I247" s="244"/>
      <c r="J247" s="41"/>
      <c r="K247" s="41"/>
      <c r="L247" s="45"/>
      <c r="M247" s="245"/>
      <c r="N247" s="246"/>
      <c r="O247" s="92"/>
      <c r="P247" s="92"/>
      <c r="Q247" s="92"/>
      <c r="R247" s="92"/>
      <c r="S247" s="92"/>
      <c r="T247" s="93"/>
      <c r="U247" s="39"/>
      <c r="V247" s="39"/>
      <c r="W247" s="39"/>
      <c r="X247" s="39"/>
      <c r="Y247" s="39"/>
      <c r="Z247" s="39"/>
      <c r="AA247" s="39"/>
      <c r="AB247" s="39"/>
      <c r="AC247" s="39"/>
      <c r="AD247" s="39"/>
      <c r="AE247" s="39"/>
      <c r="AT247" s="18" t="s">
        <v>251</v>
      </c>
      <c r="AU247" s="18" t="s">
        <v>88</v>
      </c>
    </row>
    <row r="248" s="13" customFormat="1">
      <c r="A248" s="13"/>
      <c r="B248" s="249"/>
      <c r="C248" s="250"/>
      <c r="D248" s="242" t="s">
        <v>259</v>
      </c>
      <c r="E248" s="251" t="s">
        <v>1</v>
      </c>
      <c r="F248" s="252" t="s">
        <v>1200</v>
      </c>
      <c r="G248" s="250"/>
      <c r="H248" s="253">
        <v>611.58199999999999</v>
      </c>
      <c r="I248" s="254"/>
      <c r="J248" s="250"/>
      <c r="K248" s="250"/>
      <c r="L248" s="255"/>
      <c r="M248" s="256"/>
      <c r="N248" s="257"/>
      <c r="O248" s="257"/>
      <c r="P248" s="257"/>
      <c r="Q248" s="257"/>
      <c r="R248" s="257"/>
      <c r="S248" s="257"/>
      <c r="T248" s="258"/>
      <c r="U248" s="13"/>
      <c r="V248" s="13"/>
      <c r="W248" s="13"/>
      <c r="X248" s="13"/>
      <c r="Y248" s="13"/>
      <c r="Z248" s="13"/>
      <c r="AA248" s="13"/>
      <c r="AB248" s="13"/>
      <c r="AC248" s="13"/>
      <c r="AD248" s="13"/>
      <c r="AE248" s="13"/>
      <c r="AT248" s="259" t="s">
        <v>259</v>
      </c>
      <c r="AU248" s="259" t="s">
        <v>88</v>
      </c>
      <c r="AV248" s="13" t="s">
        <v>88</v>
      </c>
      <c r="AW248" s="13" t="s">
        <v>36</v>
      </c>
      <c r="AX248" s="13" t="s">
        <v>80</v>
      </c>
      <c r="AY248" s="259" t="s">
        <v>241</v>
      </c>
    </row>
    <row r="249" s="14" customFormat="1">
      <c r="A249" s="14"/>
      <c r="B249" s="260"/>
      <c r="C249" s="261"/>
      <c r="D249" s="242" t="s">
        <v>259</v>
      </c>
      <c r="E249" s="262" t="s">
        <v>1</v>
      </c>
      <c r="F249" s="263" t="s">
        <v>261</v>
      </c>
      <c r="G249" s="261"/>
      <c r="H249" s="264">
        <v>611.58199999999999</v>
      </c>
      <c r="I249" s="265"/>
      <c r="J249" s="261"/>
      <c r="K249" s="261"/>
      <c r="L249" s="266"/>
      <c r="M249" s="267"/>
      <c r="N249" s="268"/>
      <c r="O249" s="268"/>
      <c r="P249" s="268"/>
      <c r="Q249" s="268"/>
      <c r="R249" s="268"/>
      <c r="S249" s="268"/>
      <c r="T249" s="269"/>
      <c r="U249" s="14"/>
      <c r="V249" s="14"/>
      <c r="W249" s="14"/>
      <c r="X249" s="14"/>
      <c r="Y249" s="14"/>
      <c r="Z249" s="14"/>
      <c r="AA249" s="14"/>
      <c r="AB249" s="14"/>
      <c r="AC249" s="14"/>
      <c r="AD249" s="14"/>
      <c r="AE249" s="14"/>
      <c r="AT249" s="270" t="s">
        <v>259</v>
      </c>
      <c r="AU249" s="270" t="s">
        <v>88</v>
      </c>
      <c r="AV249" s="14" t="s">
        <v>175</v>
      </c>
      <c r="AW249" s="14" t="s">
        <v>36</v>
      </c>
      <c r="AX249" s="14" t="s">
        <v>14</v>
      </c>
      <c r="AY249" s="270" t="s">
        <v>241</v>
      </c>
    </row>
    <row r="250" s="2" customFormat="1" ht="24.15" customHeight="1">
      <c r="A250" s="39"/>
      <c r="B250" s="40"/>
      <c r="C250" s="229" t="s">
        <v>359</v>
      </c>
      <c r="D250" s="229" t="s">
        <v>243</v>
      </c>
      <c r="E250" s="230" t="s">
        <v>593</v>
      </c>
      <c r="F250" s="231" t="s">
        <v>594</v>
      </c>
      <c r="G250" s="232" t="s">
        <v>255</v>
      </c>
      <c r="H250" s="233">
        <v>37.408999999999999</v>
      </c>
      <c r="I250" s="234"/>
      <c r="J250" s="235">
        <f>ROUND(I250*H250,2)</f>
        <v>0</v>
      </c>
      <c r="K250" s="231" t="s">
        <v>247</v>
      </c>
      <c r="L250" s="45"/>
      <c r="M250" s="236" t="s">
        <v>1</v>
      </c>
      <c r="N250" s="237" t="s">
        <v>45</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175</v>
      </c>
      <c r="AT250" s="240" t="s">
        <v>243</v>
      </c>
      <c r="AU250" s="240" t="s">
        <v>88</v>
      </c>
      <c r="AY250" s="18" t="s">
        <v>241</v>
      </c>
      <c r="BE250" s="241">
        <f>IF(N250="základní",J250,0)</f>
        <v>0</v>
      </c>
      <c r="BF250" s="241">
        <f>IF(N250="snížená",J250,0)</f>
        <v>0</v>
      </c>
      <c r="BG250" s="241">
        <f>IF(N250="zákl. přenesená",J250,0)</f>
        <v>0</v>
      </c>
      <c r="BH250" s="241">
        <f>IF(N250="sníž. přenesená",J250,0)</f>
        <v>0</v>
      </c>
      <c r="BI250" s="241">
        <f>IF(N250="nulová",J250,0)</f>
        <v>0</v>
      </c>
      <c r="BJ250" s="18" t="s">
        <v>14</v>
      </c>
      <c r="BK250" s="241">
        <f>ROUND(I250*H250,2)</f>
        <v>0</v>
      </c>
      <c r="BL250" s="18" t="s">
        <v>175</v>
      </c>
      <c r="BM250" s="240" t="s">
        <v>1807</v>
      </c>
    </row>
    <row r="251" s="2" customFormat="1">
      <c r="A251" s="39"/>
      <c r="B251" s="40"/>
      <c r="C251" s="41"/>
      <c r="D251" s="242" t="s">
        <v>249</v>
      </c>
      <c r="E251" s="41"/>
      <c r="F251" s="243" t="s">
        <v>596</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249</v>
      </c>
      <c r="AU251" s="18" t="s">
        <v>88</v>
      </c>
    </row>
    <row r="252" s="2" customFormat="1">
      <c r="A252" s="39"/>
      <c r="B252" s="40"/>
      <c r="C252" s="41"/>
      <c r="D252" s="247" t="s">
        <v>251</v>
      </c>
      <c r="E252" s="41"/>
      <c r="F252" s="248" t="s">
        <v>597</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251</v>
      </c>
      <c r="AU252" s="18" t="s">
        <v>88</v>
      </c>
    </row>
    <row r="253" s="13" customFormat="1">
      <c r="A253" s="13"/>
      <c r="B253" s="249"/>
      <c r="C253" s="250"/>
      <c r="D253" s="242" t="s">
        <v>259</v>
      </c>
      <c r="E253" s="251" t="s">
        <v>1</v>
      </c>
      <c r="F253" s="252" t="s">
        <v>425</v>
      </c>
      <c r="G253" s="250"/>
      <c r="H253" s="253">
        <v>37.408999999999999</v>
      </c>
      <c r="I253" s="254"/>
      <c r="J253" s="250"/>
      <c r="K253" s="250"/>
      <c r="L253" s="255"/>
      <c r="M253" s="256"/>
      <c r="N253" s="257"/>
      <c r="O253" s="257"/>
      <c r="P253" s="257"/>
      <c r="Q253" s="257"/>
      <c r="R253" s="257"/>
      <c r="S253" s="257"/>
      <c r="T253" s="258"/>
      <c r="U253" s="13"/>
      <c r="V253" s="13"/>
      <c r="W253" s="13"/>
      <c r="X253" s="13"/>
      <c r="Y253" s="13"/>
      <c r="Z253" s="13"/>
      <c r="AA253" s="13"/>
      <c r="AB253" s="13"/>
      <c r="AC253" s="13"/>
      <c r="AD253" s="13"/>
      <c r="AE253" s="13"/>
      <c r="AT253" s="259" t="s">
        <v>259</v>
      </c>
      <c r="AU253" s="259" t="s">
        <v>88</v>
      </c>
      <c r="AV253" s="13" t="s">
        <v>88</v>
      </c>
      <c r="AW253" s="13" t="s">
        <v>36</v>
      </c>
      <c r="AX253" s="13" t="s">
        <v>80</v>
      </c>
      <c r="AY253" s="259" t="s">
        <v>241</v>
      </c>
    </row>
    <row r="254" s="14" customFormat="1">
      <c r="A254" s="14"/>
      <c r="B254" s="260"/>
      <c r="C254" s="261"/>
      <c r="D254" s="242" t="s">
        <v>259</v>
      </c>
      <c r="E254" s="262" t="s">
        <v>1</v>
      </c>
      <c r="F254" s="263" t="s">
        <v>261</v>
      </c>
      <c r="G254" s="261"/>
      <c r="H254" s="264">
        <v>37.408999999999999</v>
      </c>
      <c r="I254" s="265"/>
      <c r="J254" s="261"/>
      <c r="K254" s="261"/>
      <c r="L254" s="266"/>
      <c r="M254" s="267"/>
      <c r="N254" s="268"/>
      <c r="O254" s="268"/>
      <c r="P254" s="268"/>
      <c r="Q254" s="268"/>
      <c r="R254" s="268"/>
      <c r="S254" s="268"/>
      <c r="T254" s="269"/>
      <c r="U254" s="14"/>
      <c r="V254" s="14"/>
      <c r="W254" s="14"/>
      <c r="X254" s="14"/>
      <c r="Y254" s="14"/>
      <c r="Z254" s="14"/>
      <c r="AA254" s="14"/>
      <c r="AB254" s="14"/>
      <c r="AC254" s="14"/>
      <c r="AD254" s="14"/>
      <c r="AE254" s="14"/>
      <c r="AT254" s="270" t="s">
        <v>259</v>
      </c>
      <c r="AU254" s="270" t="s">
        <v>88</v>
      </c>
      <c r="AV254" s="14" t="s">
        <v>175</v>
      </c>
      <c r="AW254" s="14" t="s">
        <v>36</v>
      </c>
      <c r="AX254" s="14" t="s">
        <v>14</v>
      </c>
      <c r="AY254" s="270" t="s">
        <v>241</v>
      </c>
    </row>
    <row r="255" s="2" customFormat="1" ht="33" customHeight="1">
      <c r="A255" s="39"/>
      <c r="B255" s="40"/>
      <c r="C255" s="229" t="s">
        <v>365</v>
      </c>
      <c r="D255" s="229" t="s">
        <v>243</v>
      </c>
      <c r="E255" s="230" t="s">
        <v>1808</v>
      </c>
      <c r="F255" s="231" t="s">
        <v>1809</v>
      </c>
      <c r="G255" s="232" t="s">
        <v>255</v>
      </c>
      <c r="H255" s="233">
        <v>211.98599999999999</v>
      </c>
      <c r="I255" s="234"/>
      <c r="J255" s="235">
        <f>ROUND(I255*H255,2)</f>
        <v>0</v>
      </c>
      <c r="K255" s="231" t="s">
        <v>247</v>
      </c>
      <c r="L255" s="45"/>
      <c r="M255" s="236" t="s">
        <v>1</v>
      </c>
      <c r="N255" s="237" t="s">
        <v>45</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175</v>
      </c>
      <c r="AT255" s="240" t="s">
        <v>243</v>
      </c>
      <c r="AU255" s="240" t="s">
        <v>88</v>
      </c>
      <c r="AY255" s="18" t="s">
        <v>241</v>
      </c>
      <c r="BE255" s="241">
        <f>IF(N255="základní",J255,0)</f>
        <v>0</v>
      </c>
      <c r="BF255" s="241">
        <f>IF(N255="snížená",J255,0)</f>
        <v>0</v>
      </c>
      <c r="BG255" s="241">
        <f>IF(N255="zákl. přenesená",J255,0)</f>
        <v>0</v>
      </c>
      <c r="BH255" s="241">
        <f>IF(N255="sníž. přenesená",J255,0)</f>
        <v>0</v>
      </c>
      <c r="BI255" s="241">
        <f>IF(N255="nulová",J255,0)</f>
        <v>0</v>
      </c>
      <c r="BJ255" s="18" t="s">
        <v>14</v>
      </c>
      <c r="BK255" s="241">
        <f>ROUND(I255*H255,2)</f>
        <v>0</v>
      </c>
      <c r="BL255" s="18" t="s">
        <v>175</v>
      </c>
      <c r="BM255" s="240" t="s">
        <v>1810</v>
      </c>
    </row>
    <row r="256" s="2" customFormat="1">
      <c r="A256" s="39"/>
      <c r="B256" s="40"/>
      <c r="C256" s="41"/>
      <c r="D256" s="242" t="s">
        <v>249</v>
      </c>
      <c r="E256" s="41"/>
      <c r="F256" s="243" t="s">
        <v>1811</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249</v>
      </c>
      <c r="AU256" s="18" t="s">
        <v>88</v>
      </c>
    </row>
    <row r="257" s="2" customFormat="1">
      <c r="A257" s="39"/>
      <c r="B257" s="40"/>
      <c r="C257" s="41"/>
      <c r="D257" s="247" t="s">
        <v>251</v>
      </c>
      <c r="E257" s="41"/>
      <c r="F257" s="248" t="s">
        <v>1812</v>
      </c>
      <c r="G257" s="41"/>
      <c r="H257" s="41"/>
      <c r="I257" s="244"/>
      <c r="J257" s="41"/>
      <c r="K257" s="41"/>
      <c r="L257" s="45"/>
      <c r="M257" s="245"/>
      <c r="N257" s="246"/>
      <c r="O257" s="92"/>
      <c r="P257" s="92"/>
      <c r="Q257" s="92"/>
      <c r="R257" s="92"/>
      <c r="S257" s="92"/>
      <c r="T257" s="93"/>
      <c r="U257" s="39"/>
      <c r="V257" s="39"/>
      <c r="W257" s="39"/>
      <c r="X257" s="39"/>
      <c r="Y257" s="39"/>
      <c r="Z257" s="39"/>
      <c r="AA257" s="39"/>
      <c r="AB257" s="39"/>
      <c r="AC257" s="39"/>
      <c r="AD257" s="39"/>
      <c r="AE257" s="39"/>
      <c r="AT257" s="18" t="s">
        <v>251</v>
      </c>
      <c r="AU257" s="18" t="s">
        <v>88</v>
      </c>
    </row>
    <row r="258" s="13" customFormat="1">
      <c r="A258" s="13"/>
      <c r="B258" s="249"/>
      <c r="C258" s="250"/>
      <c r="D258" s="242" t="s">
        <v>259</v>
      </c>
      <c r="E258" s="251" t="s">
        <v>1</v>
      </c>
      <c r="F258" s="252" t="s">
        <v>428</v>
      </c>
      <c r="G258" s="250"/>
      <c r="H258" s="253">
        <v>211.98599999999999</v>
      </c>
      <c r="I258" s="254"/>
      <c r="J258" s="250"/>
      <c r="K258" s="250"/>
      <c r="L258" s="255"/>
      <c r="M258" s="256"/>
      <c r="N258" s="257"/>
      <c r="O258" s="257"/>
      <c r="P258" s="257"/>
      <c r="Q258" s="257"/>
      <c r="R258" s="257"/>
      <c r="S258" s="257"/>
      <c r="T258" s="258"/>
      <c r="U258" s="13"/>
      <c r="V258" s="13"/>
      <c r="W258" s="13"/>
      <c r="X258" s="13"/>
      <c r="Y258" s="13"/>
      <c r="Z258" s="13"/>
      <c r="AA258" s="13"/>
      <c r="AB258" s="13"/>
      <c r="AC258" s="13"/>
      <c r="AD258" s="13"/>
      <c r="AE258" s="13"/>
      <c r="AT258" s="259" t="s">
        <v>259</v>
      </c>
      <c r="AU258" s="259" t="s">
        <v>88</v>
      </c>
      <c r="AV258" s="13" t="s">
        <v>88</v>
      </c>
      <c r="AW258" s="13" t="s">
        <v>36</v>
      </c>
      <c r="AX258" s="13" t="s">
        <v>80</v>
      </c>
      <c r="AY258" s="259" t="s">
        <v>241</v>
      </c>
    </row>
    <row r="259" s="14" customFormat="1">
      <c r="A259" s="14"/>
      <c r="B259" s="260"/>
      <c r="C259" s="261"/>
      <c r="D259" s="242" t="s">
        <v>259</v>
      </c>
      <c r="E259" s="262" t="s">
        <v>1</v>
      </c>
      <c r="F259" s="263" t="s">
        <v>261</v>
      </c>
      <c r="G259" s="261"/>
      <c r="H259" s="264">
        <v>211.98599999999999</v>
      </c>
      <c r="I259" s="265"/>
      <c r="J259" s="261"/>
      <c r="K259" s="261"/>
      <c r="L259" s="266"/>
      <c r="M259" s="267"/>
      <c r="N259" s="268"/>
      <c r="O259" s="268"/>
      <c r="P259" s="268"/>
      <c r="Q259" s="268"/>
      <c r="R259" s="268"/>
      <c r="S259" s="268"/>
      <c r="T259" s="269"/>
      <c r="U259" s="14"/>
      <c r="V259" s="14"/>
      <c r="W259" s="14"/>
      <c r="X259" s="14"/>
      <c r="Y259" s="14"/>
      <c r="Z259" s="14"/>
      <c r="AA259" s="14"/>
      <c r="AB259" s="14"/>
      <c r="AC259" s="14"/>
      <c r="AD259" s="14"/>
      <c r="AE259" s="14"/>
      <c r="AT259" s="270" t="s">
        <v>259</v>
      </c>
      <c r="AU259" s="270" t="s">
        <v>88</v>
      </c>
      <c r="AV259" s="14" t="s">
        <v>175</v>
      </c>
      <c r="AW259" s="14" t="s">
        <v>36</v>
      </c>
      <c r="AX259" s="14" t="s">
        <v>14</v>
      </c>
      <c r="AY259" s="270" t="s">
        <v>241</v>
      </c>
    </row>
    <row r="260" s="2" customFormat="1" ht="24.15" customHeight="1">
      <c r="A260" s="39"/>
      <c r="B260" s="40"/>
      <c r="C260" s="229" t="s">
        <v>7</v>
      </c>
      <c r="D260" s="229" t="s">
        <v>243</v>
      </c>
      <c r="E260" s="230" t="s">
        <v>619</v>
      </c>
      <c r="F260" s="231" t="s">
        <v>620</v>
      </c>
      <c r="G260" s="232" t="s">
        <v>255</v>
      </c>
      <c r="H260" s="233">
        <v>56.113999999999997</v>
      </c>
      <c r="I260" s="234"/>
      <c r="J260" s="235">
        <f>ROUND(I260*H260,2)</f>
        <v>0</v>
      </c>
      <c r="K260" s="231" t="s">
        <v>247</v>
      </c>
      <c r="L260" s="45"/>
      <c r="M260" s="236" t="s">
        <v>1</v>
      </c>
      <c r="N260" s="237" t="s">
        <v>45</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175</v>
      </c>
      <c r="AT260" s="240" t="s">
        <v>243</v>
      </c>
      <c r="AU260" s="240" t="s">
        <v>88</v>
      </c>
      <c r="AY260" s="18" t="s">
        <v>241</v>
      </c>
      <c r="BE260" s="241">
        <f>IF(N260="základní",J260,0)</f>
        <v>0</v>
      </c>
      <c r="BF260" s="241">
        <f>IF(N260="snížená",J260,0)</f>
        <v>0</v>
      </c>
      <c r="BG260" s="241">
        <f>IF(N260="zákl. přenesená",J260,0)</f>
        <v>0</v>
      </c>
      <c r="BH260" s="241">
        <f>IF(N260="sníž. přenesená",J260,0)</f>
        <v>0</v>
      </c>
      <c r="BI260" s="241">
        <f>IF(N260="nulová",J260,0)</f>
        <v>0</v>
      </c>
      <c r="BJ260" s="18" t="s">
        <v>14</v>
      </c>
      <c r="BK260" s="241">
        <f>ROUND(I260*H260,2)</f>
        <v>0</v>
      </c>
      <c r="BL260" s="18" t="s">
        <v>175</v>
      </c>
      <c r="BM260" s="240" t="s">
        <v>1813</v>
      </c>
    </row>
    <row r="261" s="2" customFormat="1">
      <c r="A261" s="39"/>
      <c r="B261" s="40"/>
      <c r="C261" s="41"/>
      <c r="D261" s="242" t="s">
        <v>249</v>
      </c>
      <c r="E261" s="41"/>
      <c r="F261" s="243" t="s">
        <v>622</v>
      </c>
      <c r="G261" s="41"/>
      <c r="H261" s="41"/>
      <c r="I261" s="244"/>
      <c r="J261" s="41"/>
      <c r="K261" s="41"/>
      <c r="L261" s="45"/>
      <c r="M261" s="245"/>
      <c r="N261" s="246"/>
      <c r="O261" s="92"/>
      <c r="P261" s="92"/>
      <c r="Q261" s="92"/>
      <c r="R261" s="92"/>
      <c r="S261" s="92"/>
      <c r="T261" s="93"/>
      <c r="U261" s="39"/>
      <c r="V261" s="39"/>
      <c r="W261" s="39"/>
      <c r="X261" s="39"/>
      <c r="Y261" s="39"/>
      <c r="Z261" s="39"/>
      <c r="AA261" s="39"/>
      <c r="AB261" s="39"/>
      <c r="AC261" s="39"/>
      <c r="AD261" s="39"/>
      <c r="AE261" s="39"/>
      <c r="AT261" s="18" t="s">
        <v>249</v>
      </c>
      <c r="AU261" s="18" t="s">
        <v>88</v>
      </c>
    </row>
    <row r="262" s="2" customFormat="1">
      <c r="A262" s="39"/>
      <c r="B262" s="40"/>
      <c r="C262" s="41"/>
      <c r="D262" s="247" t="s">
        <v>251</v>
      </c>
      <c r="E262" s="41"/>
      <c r="F262" s="248" t="s">
        <v>623</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251</v>
      </c>
      <c r="AU262" s="18" t="s">
        <v>88</v>
      </c>
    </row>
    <row r="263" s="13" customFormat="1">
      <c r="A263" s="13"/>
      <c r="B263" s="249"/>
      <c r="C263" s="250"/>
      <c r="D263" s="242" t="s">
        <v>259</v>
      </c>
      <c r="E263" s="251" t="s">
        <v>1</v>
      </c>
      <c r="F263" s="252" t="s">
        <v>431</v>
      </c>
      <c r="G263" s="250"/>
      <c r="H263" s="253">
        <v>56.113999999999997</v>
      </c>
      <c r="I263" s="254"/>
      <c r="J263" s="250"/>
      <c r="K263" s="250"/>
      <c r="L263" s="255"/>
      <c r="M263" s="256"/>
      <c r="N263" s="257"/>
      <c r="O263" s="257"/>
      <c r="P263" s="257"/>
      <c r="Q263" s="257"/>
      <c r="R263" s="257"/>
      <c r="S263" s="257"/>
      <c r="T263" s="258"/>
      <c r="U263" s="13"/>
      <c r="V263" s="13"/>
      <c r="W263" s="13"/>
      <c r="X263" s="13"/>
      <c r="Y263" s="13"/>
      <c r="Z263" s="13"/>
      <c r="AA263" s="13"/>
      <c r="AB263" s="13"/>
      <c r="AC263" s="13"/>
      <c r="AD263" s="13"/>
      <c r="AE263" s="13"/>
      <c r="AT263" s="259" t="s">
        <v>259</v>
      </c>
      <c r="AU263" s="259" t="s">
        <v>88</v>
      </c>
      <c r="AV263" s="13" t="s">
        <v>88</v>
      </c>
      <c r="AW263" s="13" t="s">
        <v>36</v>
      </c>
      <c r="AX263" s="13" t="s">
        <v>80</v>
      </c>
      <c r="AY263" s="259" t="s">
        <v>241</v>
      </c>
    </row>
    <row r="264" s="14" customFormat="1">
      <c r="A264" s="14"/>
      <c r="B264" s="260"/>
      <c r="C264" s="261"/>
      <c r="D264" s="242" t="s">
        <v>259</v>
      </c>
      <c r="E264" s="262" t="s">
        <v>1</v>
      </c>
      <c r="F264" s="263" t="s">
        <v>261</v>
      </c>
      <c r="G264" s="261"/>
      <c r="H264" s="264">
        <v>56.113999999999997</v>
      </c>
      <c r="I264" s="265"/>
      <c r="J264" s="261"/>
      <c r="K264" s="261"/>
      <c r="L264" s="266"/>
      <c r="M264" s="267"/>
      <c r="N264" s="268"/>
      <c r="O264" s="268"/>
      <c r="P264" s="268"/>
      <c r="Q264" s="268"/>
      <c r="R264" s="268"/>
      <c r="S264" s="268"/>
      <c r="T264" s="269"/>
      <c r="U264" s="14"/>
      <c r="V264" s="14"/>
      <c r="W264" s="14"/>
      <c r="X264" s="14"/>
      <c r="Y264" s="14"/>
      <c r="Z264" s="14"/>
      <c r="AA264" s="14"/>
      <c r="AB264" s="14"/>
      <c r="AC264" s="14"/>
      <c r="AD264" s="14"/>
      <c r="AE264" s="14"/>
      <c r="AT264" s="270" t="s">
        <v>259</v>
      </c>
      <c r="AU264" s="270" t="s">
        <v>88</v>
      </c>
      <c r="AV264" s="14" t="s">
        <v>175</v>
      </c>
      <c r="AW264" s="14" t="s">
        <v>36</v>
      </c>
      <c r="AX264" s="14" t="s">
        <v>14</v>
      </c>
      <c r="AY264" s="270" t="s">
        <v>241</v>
      </c>
    </row>
    <row r="265" s="2" customFormat="1" ht="33" customHeight="1">
      <c r="A265" s="39"/>
      <c r="B265" s="40"/>
      <c r="C265" s="229" t="s">
        <v>376</v>
      </c>
      <c r="D265" s="229" t="s">
        <v>243</v>
      </c>
      <c r="E265" s="230" t="s">
        <v>1814</v>
      </c>
      <c r="F265" s="231" t="s">
        <v>1815</v>
      </c>
      <c r="G265" s="232" t="s">
        <v>255</v>
      </c>
      <c r="H265" s="233">
        <v>317.97899999999998</v>
      </c>
      <c r="I265" s="234"/>
      <c r="J265" s="235">
        <f>ROUND(I265*H265,2)</f>
        <v>0</v>
      </c>
      <c r="K265" s="231" t="s">
        <v>247</v>
      </c>
      <c r="L265" s="45"/>
      <c r="M265" s="236" t="s">
        <v>1</v>
      </c>
      <c r="N265" s="237" t="s">
        <v>45</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175</v>
      </c>
      <c r="AT265" s="240" t="s">
        <v>243</v>
      </c>
      <c r="AU265" s="240" t="s">
        <v>88</v>
      </c>
      <c r="AY265" s="18" t="s">
        <v>241</v>
      </c>
      <c r="BE265" s="241">
        <f>IF(N265="základní",J265,0)</f>
        <v>0</v>
      </c>
      <c r="BF265" s="241">
        <f>IF(N265="snížená",J265,0)</f>
        <v>0</v>
      </c>
      <c r="BG265" s="241">
        <f>IF(N265="zákl. přenesená",J265,0)</f>
        <v>0</v>
      </c>
      <c r="BH265" s="241">
        <f>IF(N265="sníž. přenesená",J265,0)</f>
        <v>0</v>
      </c>
      <c r="BI265" s="241">
        <f>IF(N265="nulová",J265,0)</f>
        <v>0</v>
      </c>
      <c r="BJ265" s="18" t="s">
        <v>14</v>
      </c>
      <c r="BK265" s="241">
        <f>ROUND(I265*H265,2)</f>
        <v>0</v>
      </c>
      <c r="BL265" s="18" t="s">
        <v>175</v>
      </c>
      <c r="BM265" s="240" t="s">
        <v>1816</v>
      </c>
    </row>
    <row r="266" s="2" customFormat="1">
      <c r="A266" s="39"/>
      <c r="B266" s="40"/>
      <c r="C266" s="41"/>
      <c r="D266" s="242" t="s">
        <v>249</v>
      </c>
      <c r="E266" s="41"/>
      <c r="F266" s="243" t="s">
        <v>1817</v>
      </c>
      <c r="G266" s="41"/>
      <c r="H266" s="41"/>
      <c r="I266" s="244"/>
      <c r="J266" s="41"/>
      <c r="K266" s="41"/>
      <c r="L266" s="45"/>
      <c r="M266" s="245"/>
      <c r="N266" s="246"/>
      <c r="O266" s="92"/>
      <c r="P266" s="92"/>
      <c r="Q266" s="92"/>
      <c r="R266" s="92"/>
      <c r="S266" s="92"/>
      <c r="T266" s="93"/>
      <c r="U266" s="39"/>
      <c r="V266" s="39"/>
      <c r="W266" s="39"/>
      <c r="X266" s="39"/>
      <c r="Y266" s="39"/>
      <c r="Z266" s="39"/>
      <c r="AA266" s="39"/>
      <c r="AB266" s="39"/>
      <c r="AC266" s="39"/>
      <c r="AD266" s="39"/>
      <c r="AE266" s="39"/>
      <c r="AT266" s="18" t="s">
        <v>249</v>
      </c>
      <c r="AU266" s="18" t="s">
        <v>88</v>
      </c>
    </row>
    <row r="267" s="2" customFormat="1">
      <c r="A267" s="39"/>
      <c r="B267" s="40"/>
      <c r="C267" s="41"/>
      <c r="D267" s="247" t="s">
        <v>251</v>
      </c>
      <c r="E267" s="41"/>
      <c r="F267" s="248" t="s">
        <v>1818</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251</v>
      </c>
      <c r="AU267" s="18" t="s">
        <v>88</v>
      </c>
    </row>
    <row r="268" s="13" customFormat="1">
      <c r="A268" s="13"/>
      <c r="B268" s="249"/>
      <c r="C268" s="250"/>
      <c r="D268" s="242" t="s">
        <v>259</v>
      </c>
      <c r="E268" s="251" t="s">
        <v>1</v>
      </c>
      <c r="F268" s="252" t="s">
        <v>434</v>
      </c>
      <c r="G268" s="250"/>
      <c r="H268" s="253">
        <v>317.97899999999998</v>
      </c>
      <c r="I268" s="254"/>
      <c r="J268" s="250"/>
      <c r="K268" s="250"/>
      <c r="L268" s="255"/>
      <c r="M268" s="256"/>
      <c r="N268" s="257"/>
      <c r="O268" s="257"/>
      <c r="P268" s="257"/>
      <c r="Q268" s="257"/>
      <c r="R268" s="257"/>
      <c r="S268" s="257"/>
      <c r="T268" s="258"/>
      <c r="U268" s="13"/>
      <c r="V268" s="13"/>
      <c r="W268" s="13"/>
      <c r="X268" s="13"/>
      <c r="Y268" s="13"/>
      <c r="Z268" s="13"/>
      <c r="AA268" s="13"/>
      <c r="AB268" s="13"/>
      <c r="AC268" s="13"/>
      <c r="AD268" s="13"/>
      <c r="AE268" s="13"/>
      <c r="AT268" s="259" t="s">
        <v>259</v>
      </c>
      <c r="AU268" s="259" t="s">
        <v>88</v>
      </c>
      <c r="AV268" s="13" t="s">
        <v>88</v>
      </c>
      <c r="AW268" s="13" t="s">
        <v>36</v>
      </c>
      <c r="AX268" s="13" t="s">
        <v>80</v>
      </c>
      <c r="AY268" s="259" t="s">
        <v>241</v>
      </c>
    </row>
    <row r="269" s="14" customFormat="1">
      <c r="A269" s="14"/>
      <c r="B269" s="260"/>
      <c r="C269" s="261"/>
      <c r="D269" s="242" t="s">
        <v>259</v>
      </c>
      <c r="E269" s="262" t="s">
        <v>1</v>
      </c>
      <c r="F269" s="263" t="s">
        <v>261</v>
      </c>
      <c r="G269" s="261"/>
      <c r="H269" s="264">
        <v>317.97899999999998</v>
      </c>
      <c r="I269" s="265"/>
      <c r="J269" s="261"/>
      <c r="K269" s="261"/>
      <c r="L269" s="266"/>
      <c r="M269" s="267"/>
      <c r="N269" s="268"/>
      <c r="O269" s="268"/>
      <c r="P269" s="268"/>
      <c r="Q269" s="268"/>
      <c r="R269" s="268"/>
      <c r="S269" s="268"/>
      <c r="T269" s="269"/>
      <c r="U269" s="14"/>
      <c r="V269" s="14"/>
      <c r="W269" s="14"/>
      <c r="X269" s="14"/>
      <c r="Y269" s="14"/>
      <c r="Z269" s="14"/>
      <c r="AA269" s="14"/>
      <c r="AB269" s="14"/>
      <c r="AC269" s="14"/>
      <c r="AD269" s="14"/>
      <c r="AE269" s="14"/>
      <c r="AT269" s="270" t="s">
        <v>259</v>
      </c>
      <c r="AU269" s="270" t="s">
        <v>88</v>
      </c>
      <c r="AV269" s="14" t="s">
        <v>175</v>
      </c>
      <c r="AW269" s="14" t="s">
        <v>36</v>
      </c>
      <c r="AX269" s="14" t="s">
        <v>14</v>
      </c>
      <c r="AY269" s="270" t="s">
        <v>241</v>
      </c>
    </row>
    <row r="270" s="2" customFormat="1" ht="24.15" customHeight="1">
      <c r="A270" s="39"/>
      <c r="B270" s="40"/>
      <c r="C270" s="229" t="s">
        <v>382</v>
      </c>
      <c r="D270" s="229" t="s">
        <v>243</v>
      </c>
      <c r="E270" s="230" t="s">
        <v>634</v>
      </c>
      <c r="F270" s="231" t="s">
        <v>635</v>
      </c>
      <c r="G270" s="232" t="s">
        <v>255</v>
      </c>
      <c r="H270" s="233">
        <v>387.31700000000001</v>
      </c>
      <c r="I270" s="234"/>
      <c r="J270" s="235">
        <f>ROUND(I270*H270,2)</f>
        <v>0</v>
      </c>
      <c r="K270" s="231" t="s">
        <v>247</v>
      </c>
      <c r="L270" s="45"/>
      <c r="M270" s="236" t="s">
        <v>1</v>
      </c>
      <c r="N270" s="237" t="s">
        <v>45</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175</v>
      </c>
      <c r="AT270" s="240" t="s">
        <v>243</v>
      </c>
      <c r="AU270" s="240" t="s">
        <v>88</v>
      </c>
      <c r="AY270" s="18" t="s">
        <v>241</v>
      </c>
      <c r="BE270" s="241">
        <f>IF(N270="základní",J270,0)</f>
        <v>0</v>
      </c>
      <c r="BF270" s="241">
        <f>IF(N270="snížená",J270,0)</f>
        <v>0</v>
      </c>
      <c r="BG270" s="241">
        <f>IF(N270="zákl. přenesená",J270,0)</f>
        <v>0</v>
      </c>
      <c r="BH270" s="241">
        <f>IF(N270="sníž. přenesená",J270,0)</f>
        <v>0</v>
      </c>
      <c r="BI270" s="241">
        <f>IF(N270="nulová",J270,0)</f>
        <v>0</v>
      </c>
      <c r="BJ270" s="18" t="s">
        <v>14</v>
      </c>
      <c r="BK270" s="241">
        <f>ROUND(I270*H270,2)</f>
        <v>0</v>
      </c>
      <c r="BL270" s="18" t="s">
        <v>175</v>
      </c>
      <c r="BM270" s="240" t="s">
        <v>1819</v>
      </c>
    </row>
    <row r="271" s="2" customFormat="1">
      <c r="A271" s="39"/>
      <c r="B271" s="40"/>
      <c r="C271" s="41"/>
      <c r="D271" s="242" t="s">
        <v>249</v>
      </c>
      <c r="E271" s="41"/>
      <c r="F271" s="243" t="s">
        <v>637</v>
      </c>
      <c r="G271" s="41"/>
      <c r="H271" s="41"/>
      <c r="I271" s="244"/>
      <c r="J271" s="41"/>
      <c r="K271" s="41"/>
      <c r="L271" s="45"/>
      <c r="M271" s="245"/>
      <c r="N271" s="246"/>
      <c r="O271" s="92"/>
      <c r="P271" s="92"/>
      <c r="Q271" s="92"/>
      <c r="R271" s="92"/>
      <c r="S271" s="92"/>
      <c r="T271" s="93"/>
      <c r="U271" s="39"/>
      <c r="V271" s="39"/>
      <c r="W271" s="39"/>
      <c r="X271" s="39"/>
      <c r="Y271" s="39"/>
      <c r="Z271" s="39"/>
      <c r="AA271" s="39"/>
      <c r="AB271" s="39"/>
      <c r="AC271" s="39"/>
      <c r="AD271" s="39"/>
      <c r="AE271" s="39"/>
      <c r="AT271" s="18" t="s">
        <v>249</v>
      </c>
      <c r="AU271" s="18" t="s">
        <v>88</v>
      </c>
    </row>
    <row r="272" s="2" customFormat="1">
      <c r="A272" s="39"/>
      <c r="B272" s="40"/>
      <c r="C272" s="41"/>
      <c r="D272" s="247" t="s">
        <v>251</v>
      </c>
      <c r="E272" s="41"/>
      <c r="F272" s="248" t="s">
        <v>638</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251</v>
      </c>
      <c r="AU272" s="18" t="s">
        <v>88</v>
      </c>
    </row>
    <row r="273" s="13" customFormat="1">
      <c r="A273" s="13"/>
      <c r="B273" s="249"/>
      <c r="C273" s="250"/>
      <c r="D273" s="242" t="s">
        <v>259</v>
      </c>
      <c r="E273" s="251" t="s">
        <v>1713</v>
      </c>
      <c r="F273" s="252" t="s">
        <v>1820</v>
      </c>
      <c r="G273" s="250"/>
      <c r="H273" s="253">
        <v>551.39999999999998</v>
      </c>
      <c r="I273" s="254"/>
      <c r="J273" s="250"/>
      <c r="K273" s="250"/>
      <c r="L273" s="255"/>
      <c r="M273" s="256"/>
      <c r="N273" s="257"/>
      <c r="O273" s="257"/>
      <c r="P273" s="257"/>
      <c r="Q273" s="257"/>
      <c r="R273" s="257"/>
      <c r="S273" s="257"/>
      <c r="T273" s="258"/>
      <c r="U273" s="13"/>
      <c r="V273" s="13"/>
      <c r="W273" s="13"/>
      <c r="X273" s="13"/>
      <c r="Y273" s="13"/>
      <c r="Z273" s="13"/>
      <c r="AA273" s="13"/>
      <c r="AB273" s="13"/>
      <c r="AC273" s="13"/>
      <c r="AD273" s="13"/>
      <c r="AE273" s="13"/>
      <c r="AT273" s="259" t="s">
        <v>259</v>
      </c>
      <c r="AU273" s="259" t="s">
        <v>88</v>
      </c>
      <c r="AV273" s="13" t="s">
        <v>88</v>
      </c>
      <c r="AW273" s="13" t="s">
        <v>36</v>
      </c>
      <c r="AX273" s="13" t="s">
        <v>80</v>
      </c>
      <c r="AY273" s="259" t="s">
        <v>241</v>
      </c>
    </row>
    <row r="274" s="13" customFormat="1">
      <c r="A274" s="13"/>
      <c r="B274" s="249"/>
      <c r="C274" s="250"/>
      <c r="D274" s="242" t="s">
        <v>259</v>
      </c>
      <c r="E274" s="251" t="s">
        <v>1</v>
      </c>
      <c r="F274" s="252" t="s">
        <v>1821</v>
      </c>
      <c r="G274" s="250"/>
      <c r="H274" s="253">
        <v>1.6000000000000001</v>
      </c>
      <c r="I274" s="254"/>
      <c r="J274" s="250"/>
      <c r="K274" s="250"/>
      <c r="L274" s="255"/>
      <c r="M274" s="256"/>
      <c r="N274" s="257"/>
      <c r="O274" s="257"/>
      <c r="P274" s="257"/>
      <c r="Q274" s="257"/>
      <c r="R274" s="257"/>
      <c r="S274" s="257"/>
      <c r="T274" s="258"/>
      <c r="U274" s="13"/>
      <c r="V274" s="13"/>
      <c r="W274" s="13"/>
      <c r="X274" s="13"/>
      <c r="Y274" s="13"/>
      <c r="Z274" s="13"/>
      <c r="AA274" s="13"/>
      <c r="AB274" s="13"/>
      <c r="AC274" s="13"/>
      <c r="AD274" s="13"/>
      <c r="AE274" s="13"/>
      <c r="AT274" s="259" t="s">
        <v>259</v>
      </c>
      <c r="AU274" s="259" t="s">
        <v>88</v>
      </c>
      <c r="AV274" s="13" t="s">
        <v>88</v>
      </c>
      <c r="AW274" s="13" t="s">
        <v>36</v>
      </c>
      <c r="AX274" s="13" t="s">
        <v>80</v>
      </c>
      <c r="AY274" s="259" t="s">
        <v>241</v>
      </c>
    </row>
    <row r="275" s="13" customFormat="1">
      <c r="A275" s="13"/>
      <c r="B275" s="249"/>
      <c r="C275" s="250"/>
      <c r="D275" s="242" t="s">
        <v>259</v>
      </c>
      <c r="E275" s="251" t="s">
        <v>1716</v>
      </c>
      <c r="F275" s="252" t="s">
        <v>1822</v>
      </c>
      <c r="G275" s="250"/>
      <c r="H275" s="253">
        <v>0.80000000000000004</v>
      </c>
      <c r="I275" s="254"/>
      <c r="J275" s="250"/>
      <c r="K275" s="250"/>
      <c r="L275" s="255"/>
      <c r="M275" s="256"/>
      <c r="N275" s="257"/>
      <c r="O275" s="257"/>
      <c r="P275" s="257"/>
      <c r="Q275" s="257"/>
      <c r="R275" s="257"/>
      <c r="S275" s="257"/>
      <c r="T275" s="258"/>
      <c r="U275" s="13"/>
      <c r="V275" s="13"/>
      <c r="W275" s="13"/>
      <c r="X275" s="13"/>
      <c r="Y275" s="13"/>
      <c r="Z275" s="13"/>
      <c r="AA275" s="13"/>
      <c r="AB275" s="13"/>
      <c r="AC275" s="13"/>
      <c r="AD275" s="13"/>
      <c r="AE275" s="13"/>
      <c r="AT275" s="259" t="s">
        <v>259</v>
      </c>
      <c r="AU275" s="259" t="s">
        <v>88</v>
      </c>
      <c r="AV275" s="13" t="s">
        <v>88</v>
      </c>
      <c r="AW275" s="13" t="s">
        <v>36</v>
      </c>
      <c r="AX275" s="13" t="s">
        <v>80</v>
      </c>
      <c r="AY275" s="259" t="s">
        <v>241</v>
      </c>
    </row>
    <row r="276" s="13" customFormat="1">
      <c r="A276" s="13"/>
      <c r="B276" s="249"/>
      <c r="C276" s="250"/>
      <c r="D276" s="242" t="s">
        <v>259</v>
      </c>
      <c r="E276" s="251" t="s">
        <v>504</v>
      </c>
      <c r="F276" s="252" t="s">
        <v>642</v>
      </c>
      <c r="G276" s="250"/>
      <c r="H276" s="253">
        <v>0.59999999999999998</v>
      </c>
      <c r="I276" s="254"/>
      <c r="J276" s="250"/>
      <c r="K276" s="250"/>
      <c r="L276" s="255"/>
      <c r="M276" s="256"/>
      <c r="N276" s="257"/>
      <c r="O276" s="257"/>
      <c r="P276" s="257"/>
      <c r="Q276" s="257"/>
      <c r="R276" s="257"/>
      <c r="S276" s="257"/>
      <c r="T276" s="258"/>
      <c r="U276" s="13"/>
      <c r="V276" s="13"/>
      <c r="W276" s="13"/>
      <c r="X276" s="13"/>
      <c r="Y276" s="13"/>
      <c r="Z276" s="13"/>
      <c r="AA276" s="13"/>
      <c r="AB276" s="13"/>
      <c r="AC276" s="13"/>
      <c r="AD276" s="13"/>
      <c r="AE276" s="13"/>
      <c r="AT276" s="259" t="s">
        <v>259</v>
      </c>
      <c r="AU276" s="259" t="s">
        <v>88</v>
      </c>
      <c r="AV276" s="13" t="s">
        <v>88</v>
      </c>
      <c r="AW276" s="13" t="s">
        <v>36</v>
      </c>
      <c r="AX276" s="13" t="s">
        <v>80</v>
      </c>
      <c r="AY276" s="259" t="s">
        <v>241</v>
      </c>
    </row>
    <row r="277" s="13" customFormat="1">
      <c r="A277" s="13"/>
      <c r="B277" s="249"/>
      <c r="C277" s="250"/>
      <c r="D277" s="242" t="s">
        <v>259</v>
      </c>
      <c r="E277" s="251" t="s">
        <v>498</v>
      </c>
      <c r="F277" s="252" t="s">
        <v>643</v>
      </c>
      <c r="G277" s="250"/>
      <c r="H277" s="253">
        <v>0.28999999999999998</v>
      </c>
      <c r="I277" s="254"/>
      <c r="J277" s="250"/>
      <c r="K277" s="250"/>
      <c r="L277" s="255"/>
      <c r="M277" s="256"/>
      <c r="N277" s="257"/>
      <c r="O277" s="257"/>
      <c r="P277" s="257"/>
      <c r="Q277" s="257"/>
      <c r="R277" s="257"/>
      <c r="S277" s="257"/>
      <c r="T277" s="258"/>
      <c r="U277" s="13"/>
      <c r="V277" s="13"/>
      <c r="W277" s="13"/>
      <c r="X277" s="13"/>
      <c r="Y277" s="13"/>
      <c r="Z277" s="13"/>
      <c r="AA277" s="13"/>
      <c r="AB277" s="13"/>
      <c r="AC277" s="13"/>
      <c r="AD277" s="13"/>
      <c r="AE277" s="13"/>
      <c r="AT277" s="259" t="s">
        <v>259</v>
      </c>
      <c r="AU277" s="259" t="s">
        <v>88</v>
      </c>
      <c r="AV277" s="13" t="s">
        <v>88</v>
      </c>
      <c r="AW277" s="13" t="s">
        <v>36</v>
      </c>
      <c r="AX277" s="13" t="s">
        <v>80</v>
      </c>
      <c r="AY277" s="259" t="s">
        <v>241</v>
      </c>
    </row>
    <row r="278" s="13" customFormat="1">
      <c r="A278" s="13"/>
      <c r="B278" s="249"/>
      <c r="C278" s="250"/>
      <c r="D278" s="242" t="s">
        <v>259</v>
      </c>
      <c r="E278" s="251" t="s">
        <v>501</v>
      </c>
      <c r="F278" s="252" t="s">
        <v>644</v>
      </c>
      <c r="G278" s="250"/>
      <c r="H278" s="253">
        <v>0.29999999999999999</v>
      </c>
      <c r="I278" s="254"/>
      <c r="J278" s="250"/>
      <c r="K278" s="250"/>
      <c r="L278" s="255"/>
      <c r="M278" s="256"/>
      <c r="N278" s="257"/>
      <c r="O278" s="257"/>
      <c r="P278" s="257"/>
      <c r="Q278" s="257"/>
      <c r="R278" s="257"/>
      <c r="S278" s="257"/>
      <c r="T278" s="258"/>
      <c r="U278" s="13"/>
      <c r="V278" s="13"/>
      <c r="W278" s="13"/>
      <c r="X278" s="13"/>
      <c r="Y278" s="13"/>
      <c r="Z278" s="13"/>
      <c r="AA278" s="13"/>
      <c r="AB278" s="13"/>
      <c r="AC278" s="13"/>
      <c r="AD278" s="13"/>
      <c r="AE278" s="13"/>
      <c r="AT278" s="259" t="s">
        <v>259</v>
      </c>
      <c r="AU278" s="259" t="s">
        <v>88</v>
      </c>
      <c r="AV278" s="13" t="s">
        <v>88</v>
      </c>
      <c r="AW278" s="13" t="s">
        <v>36</v>
      </c>
      <c r="AX278" s="13" t="s">
        <v>80</v>
      </c>
      <c r="AY278" s="259" t="s">
        <v>241</v>
      </c>
    </row>
    <row r="279" s="13" customFormat="1">
      <c r="A279" s="13"/>
      <c r="B279" s="249"/>
      <c r="C279" s="250"/>
      <c r="D279" s="242" t="s">
        <v>259</v>
      </c>
      <c r="E279" s="251" t="s">
        <v>510</v>
      </c>
      <c r="F279" s="252" t="s">
        <v>645</v>
      </c>
      <c r="G279" s="250"/>
      <c r="H279" s="253">
        <v>0.14999999999999999</v>
      </c>
      <c r="I279" s="254"/>
      <c r="J279" s="250"/>
      <c r="K279" s="250"/>
      <c r="L279" s="255"/>
      <c r="M279" s="256"/>
      <c r="N279" s="257"/>
      <c r="O279" s="257"/>
      <c r="P279" s="257"/>
      <c r="Q279" s="257"/>
      <c r="R279" s="257"/>
      <c r="S279" s="257"/>
      <c r="T279" s="258"/>
      <c r="U279" s="13"/>
      <c r="V279" s="13"/>
      <c r="W279" s="13"/>
      <c r="X279" s="13"/>
      <c r="Y279" s="13"/>
      <c r="Z279" s="13"/>
      <c r="AA279" s="13"/>
      <c r="AB279" s="13"/>
      <c r="AC279" s="13"/>
      <c r="AD279" s="13"/>
      <c r="AE279" s="13"/>
      <c r="AT279" s="259" t="s">
        <v>259</v>
      </c>
      <c r="AU279" s="259" t="s">
        <v>88</v>
      </c>
      <c r="AV279" s="13" t="s">
        <v>88</v>
      </c>
      <c r="AW279" s="13" t="s">
        <v>36</v>
      </c>
      <c r="AX279" s="13" t="s">
        <v>80</v>
      </c>
      <c r="AY279" s="259" t="s">
        <v>241</v>
      </c>
    </row>
    <row r="280" s="13" customFormat="1">
      <c r="A280" s="13"/>
      <c r="B280" s="249"/>
      <c r="C280" s="250"/>
      <c r="D280" s="242" t="s">
        <v>259</v>
      </c>
      <c r="E280" s="251" t="s">
        <v>507</v>
      </c>
      <c r="F280" s="252" t="s">
        <v>646</v>
      </c>
      <c r="G280" s="250"/>
      <c r="H280" s="253">
        <v>0.10000000000000001</v>
      </c>
      <c r="I280" s="254"/>
      <c r="J280" s="250"/>
      <c r="K280" s="250"/>
      <c r="L280" s="255"/>
      <c r="M280" s="256"/>
      <c r="N280" s="257"/>
      <c r="O280" s="257"/>
      <c r="P280" s="257"/>
      <c r="Q280" s="257"/>
      <c r="R280" s="257"/>
      <c r="S280" s="257"/>
      <c r="T280" s="258"/>
      <c r="U280" s="13"/>
      <c r="V280" s="13"/>
      <c r="W280" s="13"/>
      <c r="X280" s="13"/>
      <c r="Y280" s="13"/>
      <c r="Z280" s="13"/>
      <c r="AA280" s="13"/>
      <c r="AB280" s="13"/>
      <c r="AC280" s="13"/>
      <c r="AD280" s="13"/>
      <c r="AE280" s="13"/>
      <c r="AT280" s="259" t="s">
        <v>259</v>
      </c>
      <c r="AU280" s="259" t="s">
        <v>88</v>
      </c>
      <c r="AV280" s="13" t="s">
        <v>88</v>
      </c>
      <c r="AW280" s="13" t="s">
        <v>36</v>
      </c>
      <c r="AX280" s="13" t="s">
        <v>80</v>
      </c>
      <c r="AY280" s="259" t="s">
        <v>241</v>
      </c>
    </row>
    <row r="281" s="14" customFormat="1">
      <c r="A281" s="14"/>
      <c r="B281" s="260"/>
      <c r="C281" s="261"/>
      <c r="D281" s="242" t="s">
        <v>259</v>
      </c>
      <c r="E281" s="262" t="s">
        <v>1</v>
      </c>
      <c r="F281" s="263" t="s">
        <v>261</v>
      </c>
      <c r="G281" s="261"/>
      <c r="H281" s="264">
        <v>555.2399999999999</v>
      </c>
      <c r="I281" s="265"/>
      <c r="J281" s="261"/>
      <c r="K281" s="261"/>
      <c r="L281" s="266"/>
      <c r="M281" s="267"/>
      <c r="N281" s="268"/>
      <c r="O281" s="268"/>
      <c r="P281" s="268"/>
      <c r="Q281" s="268"/>
      <c r="R281" s="268"/>
      <c r="S281" s="268"/>
      <c r="T281" s="269"/>
      <c r="U281" s="14"/>
      <c r="V281" s="14"/>
      <c r="W281" s="14"/>
      <c r="X281" s="14"/>
      <c r="Y281" s="14"/>
      <c r="Z281" s="14"/>
      <c r="AA281" s="14"/>
      <c r="AB281" s="14"/>
      <c r="AC281" s="14"/>
      <c r="AD281" s="14"/>
      <c r="AE281" s="14"/>
      <c r="AT281" s="270" t="s">
        <v>259</v>
      </c>
      <c r="AU281" s="270" t="s">
        <v>88</v>
      </c>
      <c r="AV281" s="14" t="s">
        <v>175</v>
      </c>
      <c r="AW281" s="14" t="s">
        <v>36</v>
      </c>
      <c r="AX281" s="14" t="s">
        <v>80</v>
      </c>
      <c r="AY281" s="270" t="s">
        <v>241</v>
      </c>
    </row>
    <row r="282" s="15" customFormat="1">
      <c r="A282" s="15"/>
      <c r="B282" s="271"/>
      <c r="C282" s="272"/>
      <c r="D282" s="242" t="s">
        <v>259</v>
      </c>
      <c r="E282" s="273" t="s">
        <v>1</v>
      </c>
      <c r="F282" s="274" t="s">
        <v>242</v>
      </c>
      <c r="G282" s="272"/>
      <c r="H282" s="273" t="s">
        <v>1</v>
      </c>
      <c r="I282" s="275"/>
      <c r="J282" s="272"/>
      <c r="K282" s="272"/>
      <c r="L282" s="276"/>
      <c r="M282" s="277"/>
      <c r="N282" s="278"/>
      <c r="O282" s="278"/>
      <c r="P282" s="278"/>
      <c r="Q282" s="278"/>
      <c r="R282" s="278"/>
      <c r="S282" s="278"/>
      <c r="T282" s="279"/>
      <c r="U282" s="15"/>
      <c r="V282" s="15"/>
      <c r="W282" s="15"/>
      <c r="X282" s="15"/>
      <c r="Y282" s="15"/>
      <c r="Z282" s="15"/>
      <c r="AA282" s="15"/>
      <c r="AB282" s="15"/>
      <c r="AC282" s="15"/>
      <c r="AD282" s="15"/>
      <c r="AE282" s="15"/>
      <c r="AT282" s="280" t="s">
        <v>259</v>
      </c>
      <c r="AU282" s="280" t="s">
        <v>88</v>
      </c>
      <c r="AV282" s="15" t="s">
        <v>14</v>
      </c>
      <c r="AW282" s="15" t="s">
        <v>36</v>
      </c>
      <c r="AX282" s="15" t="s">
        <v>80</v>
      </c>
      <c r="AY282" s="280" t="s">
        <v>241</v>
      </c>
    </row>
    <row r="283" s="13" customFormat="1">
      <c r="A283" s="13"/>
      <c r="B283" s="249"/>
      <c r="C283" s="250"/>
      <c r="D283" s="242" t="s">
        <v>259</v>
      </c>
      <c r="E283" s="251" t="s">
        <v>1</v>
      </c>
      <c r="F283" s="252" t="s">
        <v>1823</v>
      </c>
      <c r="G283" s="250"/>
      <c r="H283" s="253">
        <v>749.904</v>
      </c>
      <c r="I283" s="254"/>
      <c r="J283" s="250"/>
      <c r="K283" s="250"/>
      <c r="L283" s="255"/>
      <c r="M283" s="256"/>
      <c r="N283" s="257"/>
      <c r="O283" s="257"/>
      <c r="P283" s="257"/>
      <c r="Q283" s="257"/>
      <c r="R283" s="257"/>
      <c r="S283" s="257"/>
      <c r="T283" s="258"/>
      <c r="U283" s="13"/>
      <c r="V283" s="13"/>
      <c r="W283" s="13"/>
      <c r="X283" s="13"/>
      <c r="Y283" s="13"/>
      <c r="Z283" s="13"/>
      <c r="AA283" s="13"/>
      <c r="AB283" s="13"/>
      <c r="AC283" s="13"/>
      <c r="AD283" s="13"/>
      <c r="AE283" s="13"/>
      <c r="AT283" s="259" t="s">
        <v>259</v>
      </c>
      <c r="AU283" s="259" t="s">
        <v>88</v>
      </c>
      <c r="AV283" s="13" t="s">
        <v>88</v>
      </c>
      <c r="AW283" s="13" t="s">
        <v>36</v>
      </c>
      <c r="AX283" s="13" t="s">
        <v>80</v>
      </c>
      <c r="AY283" s="259" t="s">
        <v>241</v>
      </c>
    </row>
    <row r="284" s="15" customFormat="1">
      <c r="A284" s="15"/>
      <c r="B284" s="271"/>
      <c r="C284" s="272"/>
      <c r="D284" s="242" t="s">
        <v>259</v>
      </c>
      <c r="E284" s="273" t="s">
        <v>1</v>
      </c>
      <c r="F284" s="274" t="s">
        <v>648</v>
      </c>
      <c r="G284" s="272"/>
      <c r="H284" s="273" t="s">
        <v>1</v>
      </c>
      <c r="I284" s="275"/>
      <c r="J284" s="272"/>
      <c r="K284" s="272"/>
      <c r="L284" s="276"/>
      <c r="M284" s="277"/>
      <c r="N284" s="278"/>
      <c r="O284" s="278"/>
      <c r="P284" s="278"/>
      <c r="Q284" s="278"/>
      <c r="R284" s="278"/>
      <c r="S284" s="278"/>
      <c r="T284" s="279"/>
      <c r="U284" s="15"/>
      <c r="V284" s="15"/>
      <c r="W284" s="15"/>
      <c r="X284" s="15"/>
      <c r="Y284" s="15"/>
      <c r="Z284" s="15"/>
      <c r="AA284" s="15"/>
      <c r="AB284" s="15"/>
      <c r="AC284" s="15"/>
      <c r="AD284" s="15"/>
      <c r="AE284" s="15"/>
      <c r="AT284" s="280" t="s">
        <v>259</v>
      </c>
      <c r="AU284" s="280" t="s">
        <v>88</v>
      </c>
      <c r="AV284" s="15" t="s">
        <v>14</v>
      </c>
      <c r="AW284" s="15" t="s">
        <v>36</v>
      </c>
      <c r="AX284" s="15" t="s">
        <v>80</v>
      </c>
      <c r="AY284" s="280" t="s">
        <v>241</v>
      </c>
    </row>
    <row r="285" s="13" customFormat="1">
      <c r="A285" s="13"/>
      <c r="B285" s="249"/>
      <c r="C285" s="250"/>
      <c r="D285" s="242" t="s">
        <v>259</v>
      </c>
      <c r="E285" s="251" t="s">
        <v>1</v>
      </c>
      <c r="F285" s="252" t="s">
        <v>1824</v>
      </c>
      <c r="G285" s="250"/>
      <c r="H285" s="253">
        <v>-63.456000000000003</v>
      </c>
      <c r="I285" s="254"/>
      <c r="J285" s="250"/>
      <c r="K285" s="250"/>
      <c r="L285" s="255"/>
      <c r="M285" s="256"/>
      <c r="N285" s="257"/>
      <c r="O285" s="257"/>
      <c r="P285" s="257"/>
      <c r="Q285" s="257"/>
      <c r="R285" s="257"/>
      <c r="S285" s="257"/>
      <c r="T285" s="258"/>
      <c r="U285" s="13"/>
      <c r="V285" s="13"/>
      <c r="W285" s="13"/>
      <c r="X285" s="13"/>
      <c r="Y285" s="13"/>
      <c r="Z285" s="13"/>
      <c r="AA285" s="13"/>
      <c r="AB285" s="13"/>
      <c r="AC285" s="13"/>
      <c r="AD285" s="13"/>
      <c r="AE285" s="13"/>
      <c r="AT285" s="259" t="s">
        <v>259</v>
      </c>
      <c r="AU285" s="259" t="s">
        <v>88</v>
      </c>
      <c r="AV285" s="13" t="s">
        <v>88</v>
      </c>
      <c r="AW285" s="13" t="s">
        <v>36</v>
      </c>
      <c r="AX285" s="13" t="s">
        <v>80</v>
      </c>
      <c r="AY285" s="259" t="s">
        <v>241</v>
      </c>
    </row>
    <row r="286" s="13" customFormat="1">
      <c r="A286" s="13"/>
      <c r="B286" s="249"/>
      <c r="C286" s="250"/>
      <c r="D286" s="242" t="s">
        <v>259</v>
      </c>
      <c r="E286" s="251" t="s">
        <v>1</v>
      </c>
      <c r="F286" s="252" t="s">
        <v>1825</v>
      </c>
      <c r="G286" s="250"/>
      <c r="H286" s="253">
        <v>-19.603999999999999</v>
      </c>
      <c r="I286" s="254"/>
      <c r="J286" s="250"/>
      <c r="K286" s="250"/>
      <c r="L286" s="255"/>
      <c r="M286" s="256"/>
      <c r="N286" s="257"/>
      <c r="O286" s="257"/>
      <c r="P286" s="257"/>
      <c r="Q286" s="257"/>
      <c r="R286" s="257"/>
      <c r="S286" s="257"/>
      <c r="T286" s="258"/>
      <c r="U286" s="13"/>
      <c r="V286" s="13"/>
      <c r="W286" s="13"/>
      <c r="X286" s="13"/>
      <c r="Y286" s="13"/>
      <c r="Z286" s="13"/>
      <c r="AA286" s="13"/>
      <c r="AB286" s="13"/>
      <c r="AC286" s="13"/>
      <c r="AD286" s="13"/>
      <c r="AE286" s="13"/>
      <c r="AT286" s="259" t="s">
        <v>259</v>
      </c>
      <c r="AU286" s="259" t="s">
        <v>88</v>
      </c>
      <c r="AV286" s="13" t="s">
        <v>88</v>
      </c>
      <c r="AW286" s="13" t="s">
        <v>36</v>
      </c>
      <c r="AX286" s="13" t="s">
        <v>80</v>
      </c>
      <c r="AY286" s="259" t="s">
        <v>241</v>
      </c>
    </row>
    <row r="287" s="13" customFormat="1">
      <c r="A287" s="13"/>
      <c r="B287" s="249"/>
      <c r="C287" s="250"/>
      <c r="D287" s="242" t="s">
        <v>259</v>
      </c>
      <c r="E287" s="251" t="s">
        <v>1</v>
      </c>
      <c r="F287" s="252" t="s">
        <v>1826</v>
      </c>
      <c r="G287" s="250"/>
      <c r="H287" s="253">
        <v>-6.96</v>
      </c>
      <c r="I287" s="254"/>
      <c r="J287" s="250"/>
      <c r="K287" s="250"/>
      <c r="L287" s="255"/>
      <c r="M287" s="256"/>
      <c r="N287" s="257"/>
      <c r="O287" s="257"/>
      <c r="P287" s="257"/>
      <c r="Q287" s="257"/>
      <c r="R287" s="257"/>
      <c r="S287" s="257"/>
      <c r="T287" s="258"/>
      <c r="U287" s="13"/>
      <c r="V287" s="13"/>
      <c r="W287" s="13"/>
      <c r="X287" s="13"/>
      <c r="Y287" s="13"/>
      <c r="Z287" s="13"/>
      <c r="AA287" s="13"/>
      <c r="AB287" s="13"/>
      <c r="AC287" s="13"/>
      <c r="AD287" s="13"/>
      <c r="AE287" s="13"/>
      <c r="AT287" s="259" t="s">
        <v>259</v>
      </c>
      <c r="AU287" s="259" t="s">
        <v>88</v>
      </c>
      <c r="AV287" s="13" t="s">
        <v>88</v>
      </c>
      <c r="AW287" s="13" t="s">
        <v>36</v>
      </c>
      <c r="AX287" s="13" t="s">
        <v>80</v>
      </c>
      <c r="AY287" s="259" t="s">
        <v>241</v>
      </c>
    </row>
    <row r="288" s="13" customFormat="1">
      <c r="A288" s="13"/>
      <c r="B288" s="249"/>
      <c r="C288" s="250"/>
      <c r="D288" s="242" t="s">
        <v>259</v>
      </c>
      <c r="E288" s="251" t="s">
        <v>1</v>
      </c>
      <c r="F288" s="252" t="s">
        <v>1827</v>
      </c>
      <c r="G288" s="250"/>
      <c r="H288" s="253">
        <v>-36.396000000000001</v>
      </c>
      <c r="I288" s="254"/>
      <c r="J288" s="250"/>
      <c r="K288" s="250"/>
      <c r="L288" s="255"/>
      <c r="M288" s="256"/>
      <c r="N288" s="257"/>
      <c r="O288" s="257"/>
      <c r="P288" s="257"/>
      <c r="Q288" s="257"/>
      <c r="R288" s="257"/>
      <c r="S288" s="257"/>
      <c r="T288" s="258"/>
      <c r="U288" s="13"/>
      <c r="V288" s="13"/>
      <c r="W288" s="13"/>
      <c r="X288" s="13"/>
      <c r="Y288" s="13"/>
      <c r="Z288" s="13"/>
      <c r="AA288" s="13"/>
      <c r="AB288" s="13"/>
      <c r="AC288" s="13"/>
      <c r="AD288" s="13"/>
      <c r="AE288" s="13"/>
      <c r="AT288" s="259" t="s">
        <v>259</v>
      </c>
      <c r="AU288" s="259" t="s">
        <v>88</v>
      </c>
      <c r="AV288" s="13" t="s">
        <v>88</v>
      </c>
      <c r="AW288" s="13" t="s">
        <v>36</v>
      </c>
      <c r="AX288" s="13" t="s">
        <v>80</v>
      </c>
      <c r="AY288" s="259" t="s">
        <v>241</v>
      </c>
    </row>
    <row r="289" s="14" customFormat="1">
      <c r="A289" s="14"/>
      <c r="B289" s="260"/>
      <c r="C289" s="261"/>
      <c r="D289" s="242" t="s">
        <v>259</v>
      </c>
      <c r="E289" s="262" t="s">
        <v>422</v>
      </c>
      <c r="F289" s="263" t="s">
        <v>261</v>
      </c>
      <c r="G289" s="261"/>
      <c r="H289" s="264">
        <v>623.48799999999994</v>
      </c>
      <c r="I289" s="265"/>
      <c r="J289" s="261"/>
      <c r="K289" s="261"/>
      <c r="L289" s="266"/>
      <c r="M289" s="267"/>
      <c r="N289" s="268"/>
      <c r="O289" s="268"/>
      <c r="P289" s="268"/>
      <c r="Q289" s="268"/>
      <c r="R289" s="268"/>
      <c r="S289" s="268"/>
      <c r="T289" s="269"/>
      <c r="U289" s="14"/>
      <c r="V289" s="14"/>
      <c r="W289" s="14"/>
      <c r="X289" s="14"/>
      <c r="Y289" s="14"/>
      <c r="Z289" s="14"/>
      <c r="AA289" s="14"/>
      <c r="AB289" s="14"/>
      <c r="AC289" s="14"/>
      <c r="AD289" s="14"/>
      <c r="AE289" s="14"/>
      <c r="AT289" s="270" t="s">
        <v>259</v>
      </c>
      <c r="AU289" s="270" t="s">
        <v>88</v>
      </c>
      <c r="AV289" s="14" t="s">
        <v>175</v>
      </c>
      <c r="AW289" s="14" t="s">
        <v>36</v>
      </c>
      <c r="AX289" s="14" t="s">
        <v>80</v>
      </c>
      <c r="AY289" s="270" t="s">
        <v>241</v>
      </c>
    </row>
    <row r="290" s="13" customFormat="1">
      <c r="A290" s="13"/>
      <c r="B290" s="249"/>
      <c r="C290" s="250"/>
      <c r="D290" s="242" t="s">
        <v>259</v>
      </c>
      <c r="E290" s="251" t="s">
        <v>428</v>
      </c>
      <c r="F290" s="252" t="s">
        <v>655</v>
      </c>
      <c r="G290" s="250"/>
      <c r="H290" s="253">
        <v>211.98599999999999</v>
      </c>
      <c r="I290" s="254"/>
      <c r="J290" s="250"/>
      <c r="K290" s="250"/>
      <c r="L290" s="255"/>
      <c r="M290" s="256"/>
      <c r="N290" s="257"/>
      <c r="O290" s="257"/>
      <c r="P290" s="257"/>
      <c r="Q290" s="257"/>
      <c r="R290" s="257"/>
      <c r="S290" s="257"/>
      <c r="T290" s="258"/>
      <c r="U290" s="13"/>
      <c r="V290" s="13"/>
      <c r="W290" s="13"/>
      <c r="X290" s="13"/>
      <c r="Y290" s="13"/>
      <c r="Z290" s="13"/>
      <c r="AA290" s="13"/>
      <c r="AB290" s="13"/>
      <c r="AC290" s="13"/>
      <c r="AD290" s="13"/>
      <c r="AE290" s="13"/>
      <c r="AT290" s="259" t="s">
        <v>259</v>
      </c>
      <c r="AU290" s="259" t="s">
        <v>88</v>
      </c>
      <c r="AV290" s="13" t="s">
        <v>88</v>
      </c>
      <c r="AW290" s="13" t="s">
        <v>36</v>
      </c>
      <c r="AX290" s="13" t="s">
        <v>80</v>
      </c>
      <c r="AY290" s="259" t="s">
        <v>241</v>
      </c>
    </row>
    <row r="291" s="13" customFormat="1">
      <c r="A291" s="13"/>
      <c r="B291" s="249"/>
      <c r="C291" s="250"/>
      <c r="D291" s="242" t="s">
        <v>259</v>
      </c>
      <c r="E291" s="251" t="s">
        <v>425</v>
      </c>
      <c r="F291" s="252" t="s">
        <v>656</v>
      </c>
      <c r="G291" s="250"/>
      <c r="H291" s="253">
        <v>37.408999999999999</v>
      </c>
      <c r="I291" s="254"/>
      <c r="J291" s="250"/>
      <c r="K291" s="250"/>
      <c r="L291" s="255"/>
      <c r="M291" s="256"/>
      <c r="N291" s="257"/>
      <c r="O291" s="257"/>
      <c r="P291" s="257"/>
      <c r="Q291" s="257"/>
      <c r="R291" s="257"/>
      <c r="S291" s="257"/>
      <c r="T291" s="258"/>
      <c r="U291" s="13"/>
      <c r="V291" s="13"/>
      <c r="W291" s="13"/>
      <c r="X291" s="13"/>
      <c r="Y291" s="13"/>
      <c r="Z291" s="13"/>
      <c r="AA291" s="13"/>
      <c r="AB291" s="13"/>
      <c r="AC291" s="13"/>
      <c r="AD291" s="13"/>
      <c r="AE291" s="13"/>
      <c r="AT291" s="259" t="s">
        <v>259</v>
      </c>
      <c r="AU291" s="259" t="s">
        <v>88</v>
      </c>
      <c r="AV291" s="13" t="s">
        <v>88</v>
      </c>
      <c r="AW291" s="13" t="s">
        <v>36</v>
      </c>
      <c r="AX291" s="13" t="s">
        <v>80</v>
      </c>
      <c r="AY291" s="259" t="s">
        <v>241</v>
      </c>
    </row>
    <row r="292" s="13" customFormat="1">
      <c r="A292" s="13"/>
      <c r="B292" s="249"/>
      <c r="C292" s="250"/>
      <c r="D292" s="242" t="s">
        <v>259</v>
      </c>
      <c r="E292" s="251" t="s">
        <v>434</v>
      </c>
      <c r="F292" s="252" t="s">
        <v>657</v>
      </c>
      <c r="G292" s="250"/>
      <c r="H292" s="253">
        <v>317.97899999999998</v>
      </c>
      <c r="I292" s="254"/>
      <c r="J292" s="250"/>
      <c r="K292" s="250"/>
      <c r="L292" s="255"/>
      <c r="M292" s="256"/>
      <c r="N292" s="257"/>
      <c r="O292" s="257"/>
      <c r="P292" s="257"/>
      <c r="Q292" s="257"/>
      <c r="R292" s="257"/>
      <c r="S292" s="257"/>
      <c r="T292" s="258"/>
      <c r="U292" s="13"/>
      <c r="V292" s="13"/>
      <c r="W292" s="13"/>
      <c r="X292" s="13"/>
      <c r="Y292" s="13"/>
      <c r="Z292" s="13"/>
      <c r="AA292" s="13"/>
      <c r="AB292" s="13"/>
      <c r="AC292" s="13"/>
      <c r="AD292" s="13"/>
      <c r="AE292" s="13"/>
      <c r="AT292" s="259" t="s">
        <v>259</v>
      </c>
      <c r="AU292" s="259" t="s">
        <v>88</v>
      </c>
      <c r="AV292" s="13" t="s">
        <v>88</v>
      </c>
      <c r="AW292" s="13" t="s">
        <v>36</v>
      </c>
      <c r="AX292" s="13" t="s">
        <v>80</v>
      </c>
      <c r="AY292" s="259" t="s">
        <v>241</v>
      </c>
    </row>
    <row r="293" s="13" customFormat="1">
      <c r="A293" s="13"/>
      <c r="B293" s="249"/>
      <c r="C293" s="250"/>
      <c r="D293" s="242" t="s">
        <v>259</v>
      </c>
      <c r="E293" s="251" t="s">
        <v>431</v>
      </c>
      <c r="F293" s="252" t="s">
        <v>658</v>
      </c>
      <c r="G293" s="250"/>
      <c r="H293" s="253">
        <v>56.113999999999997</v>
      </c>
      <c r="I293" s="254"/>
      <c r="J293" s="250"/>
      <c r="K293" s="250"/>
      <c r="L293" s="255"/>
      <c r="M293" s="256"/>
      <c r="N293" s="257"/>
      <c r="O293" s="257"/>
      <c r="P293" s="257"/>
      <c r="Q293" s="257"/>
      <c r="R293" s="257"/>
      <c r="S293" s="257"/>
      <c r="T293" s="258"/>
      <c r="U293" s="13"/>
      <c r="V293" s="13"/>
      <c r="W293" s="13"/>
      <c r="X293" s="13"/>
      <c r="Y293" s="13"/>
      <c r="Z293" s="13"/>
      <c r="AA293" s="13"/>
      <c r="AB293" s="13"/>
      <c r="AC293" s="13"/>
      <c r="AD293" s="13"/>
      <c r="AE293" s="13"/>
      <c r="AT293" s="259" t="s">
        <v>259</v>
      </c>
      <c r="AU293" s="259" t="s">
        <v>88</v>
      </c>
      <c r="AV293" s="13" t="s">
        <v>88</v>
      </c>
      <c r="AW293" s="13" t="s">
        <v>36</v>
      </c>
      <c r="AX293" s="13" t="s">
        <v>80</v>
      </c>
      <c r="AY293" s="259" t="s">
        <v>241</v>
      </c>
    </row>
    <row r="294" s="14" customFormat="1">
      <c r="A294" s="14"/>
      <c r="B294" s="260"/>
      <c r="C294" s="261"/>
      <c r="D294" s="242" t="s">
        <v>259</v>
      </c>
      <c r="E294" s="262" t="s">
        <v>1</v>
      </c>
      <c r="F294" s="263" t="s">
        <v>261</v>
      </c>
      <c r="G294" s="261"/>
      <c r="H294" s="264">
        <v>623.48800000000006</v>
      </c>
      <c r="I294" s="265"/>
      <c r="J294" s="261"/>
      <c r="K294" s="261"/>
      <c r="L294" s="266"/>
      <c r="M294" s="267"/>
      <c r="N294" s="268"/>
      <c r="O294" s="268"/>
      <c r="P294" s="268"/>
      <c r="Q294" s="268"/>
      <c r="R294" s="268"/>
      <c r="S294" s="268"/>
      <c r="T294" s="269"/>
      <c r="U294" s="14"/>
      <c r="V294" s="14"/>
      <c r="W294" s="14"/>
      <c r="X294" s="14"/>
      <c r="Y294" s="14"/>
      <c r="Z294" s="14"/>
      <c r="AA294" s="14"/>
      <c r="AB294" s="14"/>
      <c r="AC294" s="14"/>
      <c r="AD294" s="14"/>
      <c r="AE294" s="14"/>
      <c r="AT294" s="270" t="s">
        <v>259</v>
      </c>
      <c r="AU294" s="270" t="s">
        <v>88</v>
      </c>
      <c r="AV294" s="14" t="s">
        <v>175</v>
      </c>
      <c r="AW294" s="14" t="s">
        <v>36</v>
      </c>
      <c r="AX294" s="14" t="s">
        <v>80</v>
      </c>
      <c r="AY294" s="270" t="s">
        <v>241</v>
      </c>
    </row>
    <row r="295" s="15" customFormat="1">
      <c r="A295" s="15"/>
      <c r="B295" s="271"/>
      <c r="C295" s="272"/>
      <c r="D295" s="242" t="s">
        <v>259</v>
      </c>
      <c r="E295" s="273" t="s">
        <v>1</v>
      </c>
      <c r="F295" s="274" t="s">
        <v>1828</v>
      </c>
      <c r="G295" s="272"/>
      <c r="H295" s="273" t="s">
        <v>1</v>
      </c>
      <c r="I295" s="275"/>
      <c r="J295" s="272"/>
      <c r="K295" s="272"/>
      <c r="L295" s="276"/>
      <c r="M295" s="277"/>
      <c r="N295" s="278"/>
      <c r="O295" s="278"/>
      <c r="P295" s="278"/>
      <c r="Q295" s="278"/>
      <c r="R295" s="278"/>
      <c r="S295" s="278"/>
      <c r="T295" s="279"/>
      <c r="U295" s="15"/>
      <c r="V295" s="15"/>
      <c r="W295" s="15"/>
      <c r="X295" s="15"/>
      <c r="Y295" s="15"/>
      <c r="Z295" s="15"/>
      <c r="AA295" s="15"/>
      <c r="AB295" s="15"/>
      <c r="AC295" s="15"/>
      <c r="AD295" s="15"/>
      <c r="AE295" s="15"/>
      <c r="AT295" s="280" t="s">
        <v>259</v>
      </c>
      <c r="AU295" s="280" t="s">
        <v>88</v>
      </c>
      <c r="AV295" s="15" t="s">
        <v>14</v>
      </c>
      <c r="AW295" s="15" t="s">
        <v>36</v>
      </c>
      <c r="AX295" s="15" t="s">
        <v>80</v>
      </c>
      <c r="AY295" s="280" t="s">
        <v>241</v>
      </c>
    </row>
    <row r="296" s="13" customFormat="1">
      <c r="A296" s="13"/>
      <c r="B296" s="249"/>
      <c r="C296" s="250"/>
      <c r="D296" s="242" t="s">
        <v>259</v>
      </c>
      <c r="E296" s="251" t="s">
        <v>1</v>
      </c>
      <c r="F296" s="252" t="s">
        <v>1829</v>
      </c>
      <c r="G296" s="250"/>
      <c r="H296" s="253">
        <v>1698.8399999999999</v>
      </c>
      <c r="I296" s="254"/>
      <c r="J296" s="250"/>
      <c r="K296" s="250"/>
      <c r="L296" s="255"/>
      <c r="M296" s="256"/>
      <c r="N296" s="257"/>
      <c r="O296" s="257"/>
      <c r="P296" s="257"/>
      <c r="Q296" s="257"/>
      <c r="R296" s="257"/>
      <c r="S296" s="257"/>
      <c r="T296" s="258"/>
      <c r="U296" s="13"/>
      <c r="V296" s="13"/>
      <c r="W296" s="13"/>
      <c r="X296" s="13"/>
      <c r="Y296" s="13"/>
      <c r="Z296" s="13"/>
      <c r="AA296" s="13"/>
      <c r="AB296" s="13"/>
      <c r="AC296" s="13"/>
      <c r="AD296" s="13"/>
      <c r="AE296" s="13"/>
      <c r="AT296" s="259" t="s">
        <v>259</v>
      </c>
      <c r="AU296" s="259" t="s">
        <v>88</v>
      </c>
      <c r="AV296" s="13" t="s">
        <v>88</v>
      </c>
      <c r="AW296" s="13" t="s">
        <v>36</v>
      </c>
      <c r="AX296" s="13" t="s">
        <v>80</v>
      </c>
      <c r="AY296" s="259" t="s">
        <v>241</v>
      </c>
    </row>
    <row r="297" s="14" customFormat="1">
      <c r="A297" s="14"/>
      <c r="B297" s="260"/>
      <c r="C297" s="261"/>
      <c r="D297" s="242" t="s">
        <v>259</v>
      </c>
      <c r="E297" s="262" t="s">
        <v>1188</v>
      </c>
      <c r="F297" s="263" t="s">
        <v>261</v>
      </c>
      <c r="G297" s="261"/>
      <c r="H297" s="264">
        <v>1698.8399999999999</v>
      </c>
      <c r="I297" s="265"/>
      <c r="J297" s="261"/>
      <c r="K297" s="261"/>
      <c r="L297" s="266"/>
      <c r="M297" s="267"/>
      <c r="N297" s="268"/>
      <c r="O297" s="268"/>
      <c r="P297" s="268"/>
      <c r="Q297" s="268"/>
      <c r="R297" s="268"/>
      <c r="S297" s="268"/>
      <c r="T297" s="269"/>
      <c r="U297" s="14"/>
      <c r="V297" s="14"/>
      <c r="W297" s="14"/>
      <c r="X297" s="14"/>
      <c r="Y297" s="14"/>
      <c r="Z297" s="14"/>
      <c r="AA297" s="14"/>
      <c r="AB297" s="14"/>
      <c r="AC297" s="14"/>
      <c r="AD297" s="14"/>
      <c r="AE297" s="14"/>
      <c r="AT297" s="270" t="s">
        <v>259</v>
      </c>
      <c r="AU297" s="270" t="s">
        <v>88</v>
      </c>
      <c r="AV297" s="14" t="s">
        <v>175</v>
      </c>
      <c r="AW297" s="14" t="s">
        <v>36</v>
      </c>
      <c r="AX297" s="14" t="s">
        <v>80</v>
      </c>
      <c r="AY297" s="270" t="s">
        <v>241</v>
      </c>
    </row>
    <row r="298" s="13" customFormat="1">
      <c r="A298" s="13"/>
      <c r="B298" s="249"/>
      <c r="C298" s="250"/>
      <c r="D298" s="242" t="s">
        <v>259</v>
      </c>
      <c r="E298" s="251" t="s">
        <v>1194</v>
      </c>
      <c r="F298" s="252" t="s">
        <v>1830</v>
      </c>
      <c r="G298" s="250"/>
      <c r="H298" s="253">
        <v>407.72199999999998</v>
      </c>
      <c r="I298" s="254"/>
      <c r="J298" s="250"/>
      <c r="K298" s="250"/>
      <c r="L298" s="255"/>
      <c r="M298" s="256"/>
      <c r="N298" s="257"/>
      <c r="O298" s="257"/>
      <c r="P298" s="257"/>
      <c r="Q298" s="257"/>
      <c r="R298" s="257"/>
      <c r="S298" s="257"/>
      <c r="T298" s="258"/>
      <c r="U298" s="13"/>
      <c r="V298" s="13"/>
      <c r="W298" s="13"/>
      <c r="X298" s="13"/>
      <c r="Y298" s="13"/>
      <c r="Z298" s="13"/>
      <c r="AA298" s="13"/>
      <c r="AB298" s="13"/>
      <c r="AC298" s="13"/>
      <c r="AD298" s="13"/>
      <c r="AE298" s="13"/>
      <c r="AT298" s="259" t="s">
        <v>259</v>
      </c>
      <c r="AU298" s="259" t="s">
        <v>88</v>
      </c>
      <c r="AV298" s="13" t="s">
        <v>88</v>
      </c>
      <c r="AW298" s="13" t="s">
        <v>36</v>
      </c>
      <c r="AX298" s="13" t="s">
        <v>80</v>
      </c>
      <c r="AY298" s="259" t="s">
        <v>241</v>
      </c>
    </row>
    <row r="299" s="13" customFormat="1">
      <c r="A299" s="13"/>
      <c r="B299" s="249"/>
      <c r="C299" s="250"/>
      <c r="D299" s="242" t="s">
        <v>259</v>
      </c>
      <c r="E299" s="251" t="s">
        <v>1191</v>
      </c>
      <c r="F299" s="252" t="s">
        <v>1831</v>
      </c>
      <c r="G299" s="250"/>
      <c r="H299" s="253">
        <v>271.81400000000002</v>
      </c>
      <c r="I299" s="254"/>
      <c r="J299" s="250"/>
      <c r="K299" s="250"/>
      <c r="L299" s="255"/>
      <c r="M299" s="256"/>
      <c r="N299" s="257"/>
      <c r="O299" s="257"/>
      <c r="P299" s="257"/>
      <c r="Q299" s="257"/>
      <c r="R299" s="257"/>
      <c r="S299" s="257"/>
      <c r="T299" s="258"/>
      <c r="U299" s="13"/>
      <c r="V299" s="13"/>
      <c r="W299" s="13"/>
      <c r="X299" s="13"/>
      <c r="Y299" s="13"/>
      <c r="Z299" s="13"/>
      <c r="AA299" s="13"/>
      <c r="AB299" s="13"/>
      <c r="AC299" s="13"/>
      <c r="AD299" s="13"/>
      <c r="AE299" s="13"/>
      <c r="AT299" s="259" t="s">
        <v>259</v>
      </c>
      <c r="AU299" s="259" t="s">
        <v>88</v>
      </c>
      <c r="AV299" s="13" t="s">
        <v>88</v>
      </c>
      <c r="AW299" s="13" t="s">
        <v>36</v>
      </c>
      <c r="AX299" s="13" t="s">
        <v>80</v>
      </c>
      <c r="AY299" s="259" t="s">
        <v>241</v>
      </c>
    </row>
    <row r="300" s="13" customFormat="1">
      <c r="A300" s="13"/>
      <c r="B300" s="249"/>
      <c r="C300" s="250"/>
      <c r="D300" s="242" t="s">
        <v>259</v>
      </c>
      <c r="E300" s="251" t="s">
        <v>1200</v>
      </c>
      <c r="F300" s="252" t="s">
        <v>1832</v>
      </c>
      <c r="G300" s="250"/>
      <c r="H300" s="253">
        <v>611.58199999999999</v>
      </c>
      <c r="I300" s="254"/>
      <c r="J300" s="250"/>
      <c r="K300" s="250"/>
      <c r="L300" s="255"/>
      <c r="M300" s="256"/>
      <c r="N300" s="257"/>
      <c r="O300" s="257"/>
      <c r="P300" s="257"/>
      <c r="Q300" s="257"/>
      <c r="R300" s="257"/>
      <c r="S300" s="257"/>
      <c r="T300" s="258"/>
      <c r="U300" s="13"/>
      <c r="V300" s="13"/>
      <c r="W300" s="13"/>
      <c r="X300" s="13"/>
      <c r="Y300" s="13"/>
      <c r="Z300" s="13"/>
      <c r="AA300" s="13"/>
      <c r="AB300" s="13"/>
      <c r="AC300" s="13"/>
      <c r="AD300" s="13"/>
      <c r="AE300" s="13"/>
      <c r="AT300" s="259" t="s">
        <v>259</v>
      </c>
      <c r="AU300" s="259" t="s">
        <v>88</v>
      </c>
      <c r="AV300" s="13" t="s">
        <v>88</v>
      </c>
      <c r="AW300" s="13" t="s">
        <v>36</v>
      </c>
      <c r="AX300" s="13" t="s">
        <v>80</v>
      </c>
      <c r="AY300" s="259" t="s">
        <v>241</v>
      </c>
    </row>
    <row r="301" s="13" customFormat="1">
      <c r="A301" s="13"/>
      <c r="B301" s="249"/>
      <c r="C301" s="250"/>
      <c r="D301" s="242" t="s">
        <v>259</v>
      </c>
      <c r="E301" s="251" t="s">
        <v>1197</v>
      </c>
      <c r="F301" s="252" t="s">
        <v>1833</v>
      </c>
      <c r="G301" s="250"/>
      <c r="H301" s="253">
        <v>407.72199999999998</v>
      </c>
      <c r="I301" s="254"/>
      <c r="J301" s="250"/>
      <c r="K301" s="250"/>
      <c r="L301" s="255"/>
      <c r="M301" s="256"/>
      <c r="N301" s="257"/>
      <c r="O301" s="257"/>
      <c r="P301" s="257"/>
      <c r="Q301" s="257"/>
      <c r="R301" s="257"/>
      <c r="S301" s="257"/>
      <c r="T301" s="258"/>
      <c r="U301" s="13"/>
      <c r="V301" s="13"/>
      <c r="W301" s="13"/>
      <c r="X301" s="13"/>
      <c r="Y301" s="13"/>
      <c r="Z301" s="13"/>
      <c r="AA301" s="13"/>
      <c r="AB301" s="13"/>
      <c r="AC301" s="13"/>
      <c r="AD301" s="13"/>
      <c r="AE301" s="13"/>
      <c r="AT301" s="259" t="s">
        <v>259</v>
      </c>
      <c r="AU301" s="259" t="s">
        <v>88</v>
      </c>
      <c r="AV301" s="13" t="s">
        <v>88</v>
      </c>
      <c r="AW301" s="13" t="s">
        <v>36</v>
      </c>
      <c r="AX301" s="13" t="s">
        <v>80</v>
      </c>
      <c r="AY301" s="259" t="s">
        <v>241</v>
      </c>
    </row>
    <row r="302" s="14" customFormat="1">
      <c r="A302" s="14"/>
      <c r="B302" s="260"/>
      <c r="C302" s="261"/>
      <c r="D302" s="242" t="s">
        <v>259</v>
      </c>
      <c r="E302" s="262" t="s">
        <v>1</v>
      </c>
      <c r="F302" s="263" t="s">
        <v>261</v>
      </c>
      <c r="G302" s="261"/>
      <c r="H302" s="264">
        <v>1698.8399999999999</v>
      </c>
      <c r="I302" s="265"/>
      <c r="J302" s="261"/>
      <c r="K302" s="261"/>
      <c r="L302" s="266"/>
      <c r="M302" s="267"/>
      <c r="N302" s="268"/>
      <c r="O302" s="268"/>
      <c r="P302" s="268"/>
      <c r="Q302" s="268"/>
      <c r="R302" s="268"/>
      <c r="S302" s="268"/>
      <c r="T302" s="269"/>
      <c r="U302" s="14"/>
      <c r="V302" s="14"/>
      <c r="W302" s="14"/>
      <c r="X302" s="14"/>
      <c r="Y302" s="14"/>
      <c r="Z302" s="14"/>
      <c r="AA302" s="14"/>
      <c r="AB302" s="14"/>
      <c r="AC302" s="14"/>
      <c r="AD302" s="14"/>
      <c r="AE302" s="14"/>
      <c r="AT302" s="270" t="s">
        <v>259</v>
      </c>
      <c r="AU302" s="270" t="s">
        <v>88</v>
      </c>
      <c r="AV302" s="14" t="s">
        <v>175</v>
      </c>
      <c r="AW302" s="14" t="s">
        <v>36</v>
      </c>
      <c r="AX302" s="14" t="s">
        <v>80</v>
      </c>
      <c r="AY302" s="270" t="s">
        <v>241</v>
      </c>
    </row>
    <row r="303" s="13" customFormat="1">
      <c r="A303" s="13"/>
      <c r="B303" s="249"/>
      <c r="C303" s="250"/>
      <c r="D303" s="242" t="s">
        <v>259</v>
      </c>
      <c r="E303" s="251" t="s">
        <v>1</v>
      </c>
      <c r="F303" s="252" t="s">
        <v>1385</v>
      </c>
      <c r="G303" s="250"/>
      <c r="H303" s="253">
        <v>387.31700000000001</v>
      </c>
      <c r="I303" s="254"/>
      <c r="J303" s="250"/>
      <c r="K303" s="250"/>
      <c r="L303" s="255"/>
      <c r="M303" s="256"/>
      <c r="N303" s="257"/>
      <c r="O303" s="257"/>
      <c r="P303" s="257"/>
      <c r="Q303" s="257"/>
      <c r="R303" s="257"/>
      <c r="S303" s="257"/>
      <c r="T303" s="258"/>
      <c r="U303" s="13"/>
      <c r="V303" s="13"/>
      <c r="W303" s="13"/>
      <c r="X303" s="13"/>
      <c r="Y303" s="13"/>
      <c r="Z303" s="13"/>
      <c r="AA303" s="13"/>
      <c r="AB303" s="13"/>
      <c r="AC303" s="13"/>
      <c r="AD303" s="13"/>
      <c r="AE303" s="13"/>
      <c r="AT303" s="259" t="s">
        <v>259</v>
      </c>
      <c r="AU303" s="259" t="s">
        <v>88</v>
      </c>
      <c r="AV303" s="13" t="s">
        <v>88</v>
      </c>
      <c r="AW303" s="13" t="s">
        <v>36</v>
      </c>
      <c r="AX303" s="13" t="s">
        <v>80</v>
      </c>
      <c r="AY303" s="259" t="s">
        <v>241</v>
      </c>
    </row>
    <row r="304" s="14" customFormat="1">
      <c r="A304" s="14"/>
      <c r="B304" s="260"/>
      <c r="C304" s="261"/>
      <c r="D304" s="242" t="s">
        <v>259</v>
      </c>
      <c r="E304" s="262" t="s">
        <v>1</v>
      </c>
      <c r="F304" s="263" t="s">
        <v>261</v>
      </c>
      <c r="G304" s="261"/>
      <c r="H304" s="264">
        <v>387.31700000000001</v>
      </c>
      <c r="I304" s="265"/>
      <c r="J304" s="261"/>
      <c r="K304" s="261"/>
      <c r="L304" s="266"/>
      <c r="M304" s="267"/>
      <c r="N304" s="268"/>
      <c r="O304" s="268"/>
      <c r="P304" s="268"/>
      <c r="Q304" s="268"/>
      <c r="R304" s="268"/>
      <c r="S304" s="268"/>
      <c r="T304" s="269"/>
      <c r="U304" s="14"/>
      <c r="V304" s="14"/>
      <c r="W304" s="14"/>
      <c r="X304" s="14"/>
      <c r="Y304" s="14"/>
      <c r="Z304" s="14"/>
      <c r="AA304" s="14"/>
      <c r="AB304" s="14"/>
      <c r="AC304" s="14"/>
      <c r="AD304" s="14"/>
      <c r="AE304" s="14"/>
      <c r="AT304" s="270" t="s">
        <v>259</v>
      </c>
      <c r="AU304" s="270" t="s">
        <v>88</v>
      </c>
      <c r="AV304" s="14" t="s">
        <v>175</v>
      </c>
      <c r="AW304" s="14" t="s">
        <v>36</v>
      </c>
      <c r="AX304" s="14" t="s">
        <v>14</v>
      </c>
      <c r="AY304" s="270" t="s">
        <v>241</v>
      </c>
    </row>
    <row r="305" s="2" customFormat="1" ht="21.75" customHeight="1">
      <c r="A305" s="39"/>
      <c r="B305" s="40"/>
      <c r="C305" s="229" t="s">
        <v>388</v>
      </c>
      <c r="D305" s="229" t="s">
        <v>243</v>
      </c>
      <c r="E305" s="230" t="s">
        <v>1834</v>
      </c>
      <c r="F305" s="231" t="s">
        <v>1835</v>
      </c>
      <c r="G305" s="232" t="s">
        <v>246</v>
      </c>
      <c r="H305" s="233">
        <v>2059.1999999999998</v>
      </c>
      <c r="I305" s="234"/>
      <c r="J305" s="235">
        <f>ROUND(I305*H305,2)</f>
        <v>0</v>
      </c>
      <c r="K305" s="231" t="s">
        <v>247</v>
      </c>
      <c r="L305" s="45"/>
      <c r="M305" s="236" t="s">
        <v>1</v>
      </c>
      <c r="N305" s="237" t="s">
        <v>45</v>
      </c>
      <c r="O305" s="92"/>
      <c r="P305" s="238">
        <f>O305*H305</f>
        <v>0</v>
      </c>
      <c r="Q305" s="238">
        <v>0.00069999999999999999</v>
      </c>
      <c r="R305" s="238">
        <f>Q305*H305</f>
        <v>1.4414399999999998</v>
      </c>
      <c r="S305" s="238">
        <v>0</v>
      </c>
      <c r="T305" s="239">
        <f>S305*H305</f>
        <v>0</v>
      </c>
      <c r="U305" s="39"/>
      <c r="V305" s="39"/>
      <c r="W305" s="39"/>
      <c r="X305" s="39"/>
      <c r="Y305" s="39"/>
      <c r="Z305" s="39"/>
      <c r="AA305" s="39"/>
      <c r="AB305" s="39"/>
      <c r="AC305" s="39"/>
      <c r="AD305" s="39"/>
      <c r="AE305" s="39"/>
      <c r="AR305" s="240" t="s">
        <v>175</v>
      </c>
      <c r="AT305" s="240" t="s">
        <v>243</v>
      </c>
      <c r="AU305" s="240" t="s">
        <v>88</v>
      </c>
      <c r="AY305" s="18" t="s">
        <v>241</v>
      </c>
      <c r="BE305" s="241">
        <f>IF(N305="základní",J305,0)</f>
        <v>0</v>
      </c>
      <c r="BF305" s="241">
        <f>IF(N305="snížená",J305,0)</f>
        <v>0</v>
      </c>
      <c r="BG305" s="241">
        <f>IF(N305="zákl. přenesená",J305,0)</f>
        <v>0</v>
      </c>
      <c r="BH305" s="241">
        <f>IF(N305="sníž. přenesená",J305,0)</f>
        <v>0</v>
      </c>
      <c r="BI305" s="241">
        <f>IF(N305="nulová",J305,0)</f>
        <v>0</v>
      </c>
      <c r="BJ305" s="18" t="s">
        <v>14</v>
      </c>
      <c r="BK305" s="241">
        <f>ROUND(I305*H305,2)</f>
        <v>0</v>
      </c>
      <c r="BL305" s="18" t="s">
        <v>175</v>
      </c>
      <c r="BM305" s="240" t="s">
        <v>1836</v>
      </c>
    </row>
    <row r="306" s="2" customFormat="1">
      <c r="A306" s="39"/>
      <c r="B306" s="40"/>
      <c r="C306" s="41"/>
      <c r="D306" s="242" t="s">
        <v>249</v>
      </c>
      <c r="E306" s="41"/>
      <c r="F306" s="243" t="s">
        <v>1837</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249</v>
      </c>
      <c r="AU306" s="18" t="s">
        <v>88</v>
      </c>
    </row>
    <row r="307" s="2" customFormat="1">
      <c r="A307" s="39"/>
      <c r="B307" s="40"/>
      <c r="C307" s="41"/>
      <c r="D307" s="247" t="s">
        <v>251</v>
      </c>
      <c r="E307" s="41"/>
      <c r="F307" s="248" t="s">
        <v>1838</v>
      </c>
      <c r="G307" s="41"/>
      <c r="H307" s="41"/>
      <c r="I307" s="244"/>
      <c r="J307" s="41"/>
      <c r="K307" s="41"/>
      <c r="L307" s="45"/>
      <c r="M307" s="245"/>
      <c r="N307" s="246"/>
      <c r="O307" s="92"/>
      <c r="P307" s="92"/>
      <c r="Q307" s="92"/>
      <c r="R307" s="92"/>
      <c r="S307" s="92"/>
      <c r="T307" s="93"/>
      <c r="U307" s="39"/>
      <c r="V307" s="39"/>
      <c r="W307" s="39"/>
      <c r="X307" s="39"/>
      <c r="Y307" s="39"/>
      <c r="Z307" s="39"/>
      <c r="AA307" s="39"/>
      <c r="AB307" s="39"/>
      <c r="AC307" s="39"/>
      <c r="AD307" s="39"/>
      <c r="AE307" s="39"/>
      <c r="AT307" s="18" t="s">
        <v>251</v>
      </c>
      <c r="AU307" s="18" t="s">
        <v>88</v>
      </c>
    </row>
    <row r="308" s="13" customFormat="1">
      <c r="A308" s="13"/>
      <c r="B308" s="249"/>
      <c r="C308" s="250"/>
      <c r="D308" s="242" t="s">
        <v>259</v>
      </c>
      <c r="E308" s="251" t="s">
        <v>1</v>
      </c>
      <c r="F308" s="252" t="s">
        <v>1839</v>
      </c>
      <c r="G308" s="250"/>
      <c r="H308" s="253">
        <v>2059.1999999999998</v>
      </c>
      <c r="I308" s="254"/>
      <c r="J308" s="250"/>
      <c r="K308" s="250"/>
      <c r="L308" s="255"/>
      <c r="M308" s="256"/>
      <c r="N308" s="257"/>
      <c r="O308" s="257"/>
      <c r="P308" s="257"/>
      <c r="Q308" s="257"/>
      <c r="R308" s="257"/>
      <c r="S308" s="257"/>
      <c r="T308" s="258"/>
      <c r="U308" s="13"/>
      <c r="V308" s="13"/>
      <c r="W308" s="13"/>
      <c r="X308" s="13"/>
      <c r="Y308" s="13"/>
      <c r="Z308" s="13"/>
      <c r="AA308" s="13"/>
      <c r="AB308" s="13"/>
      <c r="AC308" s="13"/>
      <c r="AD308" s="13"/>
      <c r="AE308" s="13"/>
      <c r="AT308" s="259" t="s">
        <v>259</v>
      </c>
      <c r="AU308" s="259" t="s">
        <v>88</v>
      </c>
      <c r="AV308" s="13" t="s">
        <v>88</v>
      </c>
      <c r="AW308" s="13" t="s">
        <v>36</v>
      </c>
      <c r="AX308" s="13" t="s">
        <v>80</v>
      </c>
      <c r="AY308" s="259" t="s">
        <v>241</v>
      </c>
    </row>
    <row r="309" s="14" customFormat="1">
      <c r="A309" s="14"/>
      <c r="B309" s="260"/>
      <c r="C309" s="261"/>
      <c r="D309" s="242" t="s">
        <v>259</v>
      </c>
      <c r="E309" s="262" t="s">
        <v>1710</v>
      </c>
      <c r="F309" s="263" t="s">
        <v>261</v>
      </c>
      <c r="G309" s="261"/>
      <c r="H309" s="264">
        <v>2059.1999999999998</v>
      </c>
      <c r="I309" s="265"/>
      <c r="J309" s="261"/>
      <c r="K309" s="261"/>
      <c r="L309" s="266"/>
      <c r="M309" s="267"/>
      <c r="N309" s="268"/>
      <c r="O309" s="268"/>
      <c r="P309" s="268"/>
      <c r="Q309" s="268"/>
      <c r="R309" s="268"/>
      <c r="S309" s="268"/>
      <c r="T309" s="269"/>
      <c r="U309" s="14"/>
      <c r="V309" s="14"/>
      <c r="W309" s="14"/>
      <c r="X309" s="14"/>
      <c r="Y309" s="14"/>
      <c r="Z309" s="14"/>
      <c r="AA309" s="14"/>
      <c r="AB309" s="14"/>
      <c r="AC309" s="14"/>
      <c r="AD309" s="14"/>
      <c r="AE309" s="14"/>
      <c r="AT309" s="270" t="s">
        <v>259</v>
      </c>
      <c r="AU309" s="270" t="s">
        <v>88</v>
      </c>
      <c r="AV309" s="14" t="s">
        <v>175</v>
      </c>
      <c r="AW309" s="14" t="s">
        <v>36</v>
      </c>
      <c r="AX309" s="14" t="s">
        <v>14</v>
      </c>
      <c r="AY309" s="270" t="s">
        <v>241</v>
      </c>
    </row>
    <row r="310" s="2" customFormat="1" ht="16.5" customHeight="1">
      <c r="A310" s="39"/>
      <c r="B310" s="40"/>
      <c r="C310" s="229" t="s">
        <v>394</v>
      </c>
      <c r="D310" s="229" t="s">
        <v>243</v>
      </c>
      <c r="E310" s="230" t="s">
        <v>1840</v>
      </c>
      <c r="F310" s="231" t="s">
        <v>1841</v>
      </c>
      <c r="G310" s="232" t="s">
        <v>246</v>
      </c>
      <c r="H310" s="233">
        <v>2059.1999999999998</v>
      </c>
      <c r="I310" s="234"/>
      <c r="J310" s="235">
        <f>ROUND(I310*H310,2)</f>
        <v>0</v>
      </c>
      <c r="K310" s="231" t="s">
        <v>247</v>
      </c>
      <c r="L310" s="45"/>
      <c r="M310" s="236" t="s">
        <v>1</v>
      </c>
      <c r="N310" s="237" t="s">
        <v>45</v>
      </c>
      <c r="O310" s="92"/>
      <c r="P310" s="238">
        <f>O310*H310</f>
        <v>0</v>
      </c>
      <c r="Q310" s="238">
        <v>0</v>
      </c>
      <c r="R310" s="238">
        <f>Q310*H310</f>
        <v>0</v>
      </c>
      <c r="S310" s="238">
        <v>0</v>
      </c>
      <c r="T310" s="239">
        <f>S310*H310</f>
        <v>0</v>
      </c>
      <c r="U310" s="39"/>
      <c r="V310" s="39"/>
      <c r="W310" s="39"/>
      <c r="X310" s="39"/>
      <c r="Y310" s="39"/>
      <c r="Z310" s="39"/>
      <c r="AA310" s="39"/>
      <c r="AB310" s="39"/>
      <c r="AC310" s="39"/>
      <c r="AD310" s="39"/>
      <c r="AE310" s="39"/>
      <c r="AR310" s="240" t="s">
        <v>175</v>
      </c>
      <c r="AT310" s="240" t="s">
        <v>243</v>
      </c>
      <c r="AU310" s="240" t="s">
        <v>88</v>
      </c>
      <c r="AY310" s="18" t="s">
        <v>241</v>
      </c>
      <c r="BE310" s="241">
        <f>IF(N310="základní",J310,0)</f>
        <v>0</v>
      </c>
      <c r="BF310" s="241">
        <f>IF(N310="snížená",J310,0)</f>
        <v>0</v>
      </c>
      <c r="BG310" s="241">
        <f>IF(N310="zákl. přenesená",J310,0)</f>
        <v>0</v>
      </c>
      <c r="BH310" s="241">
        <f>IF(N310="sníž. přenesená",J310,0)</f>
        <v>0</v>
      </c>
      <c r="BI310" s="241">
        <f>IF(N310="nulová",J310,0)</f>
        <v>0</v>
      </c>
      <c r="BJ310" s="18" t="s">
        <v>14</v>
      </c>
      <c r="BK310" s="241">
        <f>ROUND(I310*H310,2)</f>
        <v>0</v>
      </c>
      <c r="BL310" s="18" t="s">
        <v>175</v>
      </c>
      <c r="BM310" s="240" t="s">
        <v>1842</v>
      </c>
    </row>
    <row r="311" s="2" customFormat="1">
      <c r="A311" s="39"/>
      <c r="B311" s="40"/>
      <c r="C311" s="41"/>
      <c r="D311" s="242" t="s">
        <v>249</v>
      </c>
      <c r="E311" s="41"/>
      <c r="F311" s="243" t="s">
        <v>1843</v>
      </c>
      <c r="G311" s="41"/>
      <c r="H311" s="41"/>
      <c r="I311" s="244"/>
      <c r="J311" s="41"/>
      <c r="K311" s="41"/>
      <c r="L311" s="45"/>
      <c r="M311" s="245"/>
      <c r="N311" s="246"/>
      <c r="O311" s="92"/>
      <c r="P311" s="92"/>
      <c r="Q311" s="92"/>
      <c r="R311" s="92"/>
      <c r="S311" s="92"/>
      <c r="T311" s="93"/>
      <c r="U311" s="39"/>
      <c r="V311" s="39"/>
      <c r="W311" s="39"/>
      <c r="X311" s="39"/>
      <c r="Y311" s="39"/>
      <c r="Z311" s="39"/>
      <c r="AA311" s="39"/>
      <c r="AB311" s="39"/>
      <c r="AC311" s="39"/>
      <c r="AD311" s="39"/>
      <c r="AE311" s="39"/>
      <c r="AT311" s="18" t="s">
        <v>249</v>
      </c>
      <c r="AU311" s="18" t="s">
        <v>88</v>
      </c>
    </row>
    <row r="312" s="2" customFormat="1">
      <c r="A312" s="39"/>
      <c r="B312" s="40"/>
      <c r="C312" s="41"/>
      <c r="D312" s="247" t="s">
        <v>251</v>
      </c>
      <c r="E312" s="41"/>
      <c r="F312" s="248" t="s">
        <v>1844</v>
      </c>
      <c r="G312" s="41"/>
      <c r="H312" s="41"/>
      <c r="I312" s="244"/>
      <c r="J312" s="41"/>
      <c r="K312" s="41"/>
      <c r="L312" s="45"/>
      <c r="M312" s="245"/>
      <c r="N312" s="246"/>
      <c r="O312" s="92"/>
      <c r="P312" s="92"/>
      <c r="Q312" s="92"/>
      <c r="R312" s="92"/>
      <c r="S312" s="92"/>
      <c r="T312" s="93"/>
      <c r="U312" s="39"/>
      <c r="V312" s="39"/>
      <c r="W312" s="39"/>
      <c r="X312" s="39"/>
      <c r="Y312" s="39"/>
      <c r="Z312" s="39"/>
      <c r="AA312" s="39"/>
      <c r="AB312" s="39"/>
      <c r="AC312" s="39"/>
      <c r="AD312" s="39"/>
      <c r="AE312" s="39"/>
      <c r="AT312" s="18" t="s">
        <v>251</v>
      </c>
      <c r="AU312" s="18" t="s">
        <v>88</v>
      </c>
    </row>
    <row r="313" s="13" customFormat="1">
      <c r="A313" s="13"/>
      <c r="B313" s="249"/>
      <c r="C313" s="250"/>
      <c r="D313" s="242" t="s">
        <v>259</v>
      </c>
      <c r="E313" s="251" t="s">
        <v>1</v>
      </c>
      <c r="F313" s="252" t="s">
        <v>1710</v>
      </c>
      <c r="G313" s="250"/>
      <c r="H313" s="253">
        <v>2059.1999999999998</v>
      </c>
      <c r="I313" s="254"/>
      <c r="J313" s="250"/>
      <c r="K313" s="250"/>
      <c r="L313" s="255"/>
      <c r="M313" s="256"/>
      <c r="N313" s="257"/>
      <c r="O313" s="257"/>
      <c r="P313" s="257"/>
      <c r="Q313" s="257"/>
      <c r="R313" s="257"/>
      <c r="S313" s="257"/>
      <c r="T313" s="258"/>
      <c r="U313" s="13"/>
      <c r="V313" s="13"/>
      <c r="W313" s="13"/>
      <c r="X313" s="13"/>
      <c r="Y313" s="13"/>
      <c r="Z313" s="13"/>
      <c r="AA313" s="13"/>
      <c r="AB313" s="13"/>
      <c r="AC313" s="13"/>
      <c r="AD313" s="13"/>
      <c r="AE313" s="13"/>
      <c r="AT313" s="259" t="s">
        <v>259</v>
      </c>
      <c r="AU313" s="259" t="s">
        <v>88</v>
      </c>
      <c r="AV313" s="13" t="s">
        <v>88</v>
      </c>
      <c r="AW313" s="13" t="s">
        <v>36</v>
      </c>
      <c r="AX313" s="13" t="s">
        <v>80</v>
      </c>
      <c r="AY313" s="259" t="s">
        <v>241</v>
      </c>
    </row>
    <row r="314" s="14" customFormat="1">
      <c r="A314" s="14"/>
      <c r="B314" s="260"/>
      <c r="C314" s="261"/>
      <c r="D314" s="242" t="s">
        <v>259</v>
      </c>
      <c r="E314" s="262" t="s">
        <v>1</v>
      </c>
      <c r="F314" s="263" t="s">
        <v>261</v>
      </c>
      <c r="G314" s="261"/>
      <c r="H314" s="264">
        <v>2059.1999999999998</v>
      </c>
      <c r="I314" s="265"/>
      <c r="J314" s="261"/>
      <c r="K314" s="261"/>
      <c r="L314" s="266"/>
      <c r="M314" s="267"/>
      <c r="N314" s="268"/>
      <c r="O314" s="268"/>
      <c r="P314" s="268"/>
      <c r="Q314" s="268"/>
      <c r="R314" s="268"/>
      <c r="S314" s="268"/>
      <c r="T314" s="269"/>
      <c r="U314" s="14"/>
      <c r="V314" s="14"/>
      <c r="W314" s="14"/>
      <c r="X314" s="14"/>
      <c r="Y314" s="14"/>
      <c r="Z314" s="14"/>
      <c r="AA314" s="14"/>
      <c r="AB314" s="14"/>
      <c r="AC314" s="14"/>
      <c r="AD314" s="14"/>
      <c r="AE314" s="14"/>
      <c r="AT314" s="270" t="s">
        <v>259</v>
      </c>
      <c r="AU314" s="270" t="s">
        <v>88</v>
      </c>
      <c r="AV314" s="14" t="s">
        <v>175</v>
      </c>
      <c r="AW314" s="14" t="s">
        <v>36</v>
      </c>
      <c r="AX314" s="14" t="s">
        <v>14</v>
      </c>
      <c r="AY314" s="270" t="s">
        <v>241</v>
      </c>
    </row>
    <row r="315" s="2" customFormat="1" ht="21.75" customHeight="1">
      <c r="A315" s="39"/>
      <c r="B315" s="40"/>
      <c r="C315" s="229" t="s">
        <v>400</v>
      </c>
      <c r="D315" s="229" t="s">
        <v>243</v>
      </c>
      <c r="E315" s="230" t="s">
        <v>1845</v>
      </c>
      <c r="F315" s="231" t="s">
        <v>1846</v>
      </c>
      <c r="G315" s="232" t="s">
        <v>255</v>
      </c>
      <c r="H315" s="233">
        <v>1698.8399999999999</v>
      </c>
      <c r="I315" s="234"/>
      <c r="J315" s="235">
        <f>ROUND(I315*H315,2)</f>
        <v>0</v>
      </c>
      <c r="K315" s="231" t="s">
        <v>247</v>
      </c>
      <c r="L315" s="45"/>
      <c r="M315" s="236" t="s">
        <v>1</v>
      </c>
      <c r="N315" s="237" t="s">
        <v>45</v>
      </c>
      <c r="O315" s="92"/>
      <c r="P315" s="238">
        <f>O315*H315</f>
        <v>0</v>
      </c>
      <c r="Q315" s="238">
        <v>0.00046000000000000001</v>
      </c>
      <c r="R315" s="238">
        <f>Q315*H315</f>
        <v>0.78146640000000001</v>
      </c>
      <c r="S315" s="238">
        <v>0</v>
      </c>
      <c r="T315" s="239">
        <f>S315*H315</f>
        <v>0</v>
      </c>
      <c r="U315" s="39"/>
      <c r="V315" s="39"/>
      <c r="W315" s="39"/>
      <c r="X315" s="39"/>
      <c r="Y315" s="39"/>
      <c r="Z315" s="39"/>
      <c r="AA315" s="39"/>
      <c r="AB315" s="39"/>
      <c r="AC315" s="39"/>
      <c r="AD315" s="39"/>
      <c r="AE315" s="39"/>
      <c r="AR315" s="240" t="s">
        <v>175</v>
      </c>
      <c r="AT315" s="240" t="s">
        <v>243</v>
      </c>
      <c r="AU315" s="240" t="s">
        <v>88</v>
      </c>
      <c r="AY315" s="18" t="s">
        <v>241</v>
      </c>
      <c r="BE315" s="241">
        <f>IF(N315="základní",J315,0)</f>
        <v>0</v>
      </c>
      <c r="BF315" s="241">
        <f>IF(N315="snížená",J315,0)</f>
        <v>0</v>
      </c>
      <c r="BG315" s="241">
        <f>IF(N315="zákl. přenesená",J315,0)</f>
        <v>0</v>
      </c>
      <c r="BH315" s="241">
        <f>IF(N315="sníž. přenesená",J315,0)</f>
        <v>0</v>
      </c>
      <c r="BI315" s="241">
        <f>IF(N315="nulová",J315,0)</f>
        <v>0</v>
      </c>
      <c r="BJ315" s="18" t="s">
        <v>14</v>
      </c>
      <c r="BK315" s="241">
        <f>ROUND(I315*H315,2)</f>
        <v>0</v>
      </c>
      <c r="BL315" s="18" t="s">
        <v>175</v>
      </c>
      <c r="BM315" s="240" t="s">
        <v>1847</v>
      </c>
    </row>
    <row r="316" s="2" customFormat="1">
      <c r="A316" s="39"/>
      <c r="B316" s="40"/>
      <c r="C316" s="41"/>
      <c r="D316" s="242" t="s">
        <v>249</v>
      </c>
      <c r="E316" s="41"/>
      <c r="F316" s="243" t="s">
        <v>1848</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249</v>
      </c>
      <c r="AU316" s="18" t="s">
        <v>88</v>
      </c>
    </row>
    <row r="317" s="2" customFormat="1">
      <c r="A317" s="39"/>
      <c r="B317" s="40"/>
      <c r="C317" s="41"/>
      <c r="D317" s="247" t="s">
        <v>251</v>
      </c>
      <c r="E317" s="41"/>
      <c r="F317" s="248" t="s">
        <v>1849</v>
      </c>
      <c r="G317" s="41"/>
      <c r="H317" s="41"/>
      <c r="I317" s="244"/>
      <c r="J317" s="41"/>
      <c r="K317" s="41"/>
      <c r="L317" s="45"/>
      <c r="M317" s="245"/>
      <c r="N317" s="246"/>
      <c r="O317" s="92"/>
      <c r="P317" s="92"/>
      <c r="Q317" s="92"/>
      <c r="R317" s="92"/>
      <c r="S317" s="92"/>
      <c r="T317" s="93"/>
      <c r="U317" s="39"/>
      <c r="V317" s="39"/>
      <c r="W317" s="39"/>
      <c r="X317" s="39"/>
      <c r="Y317" s="39"/>
      <c r="Z317" s="39"/>
      <c r="AA317" s="39"/>
      <c r="AB317" s="39"/>
      <c r="AC317" s="39"/>
      <c r="AD317" s="39"/>
      <c r="AE317" s="39"/>
      <c r="AT317" s="18" t="s">
        <v>251</v>
      </c>
      <c r="AU317" s="18" t="s">
        <v>88</v>
      </c>
    </row>
    <row r="318" s="13" customFormat="1">
      <c r="A318" s="13"/>
      <c r="B318" s="249"/>
      <c r="C318" s="250"/>
      <c r="D318" s="242" t="s">
        <v>259</v>
      </c>
      <c r="E318" s="251" t="s">
        <v>1</v>
      </c>
      <c r="F318" s="252" t="s">
        <v>1188</v>
      </c>
      <c r="G318" s="250"/>
      <c r="H318" s="253">
        <v>1698.8399999999999</v>
      </c>
      <c r="I318" s="254"/>
      <c r="J318" s="250"/>
      <c r="K318" s="250"/>
      <c r="L318" s="255"/>
      <c r="M318" s="256"/>
      <c r="N318" s="257"/>
      <c r="O318" s="257"/>
      <c r="P318" s="257"/>
      <c r="Q318" s="257"/>
      <c r="R318" s="257"/>
      <c r="S318" s="257"/>
      <c r="T318" s="258"/>
      <c r="U318" s="13"/>
      <c r="V318" s="13"/>
      <c r="W318" s="13"/>
      <c r="X318" s="13"/>
      <c r="Y318" s="13"/>
      <c r="Z318" s="13"/>
      <c r="AA318" s="13"/>
      <c r="AB318" s="13"/>
      <c r="AC318" s="13"/>
      <c r="AD318" s="13"/>
      <c r="AE318" s="13"/>
      <c r="AT318" s="259" t="s">
        <v>259</v>
      </c>
      <c r="AU318" s="259" t="s">
        <v>88</v>
      </c>
      <c r="AV318" s="13" t="s">
        <v>88</v>
      </c>
      <c r="AW318" s="13" t="s">
        <v>36</v>
      </c>
      <c r="AX318" s="13" t="s">
        <v>80</v>
      </c>
      <c r="AY318" s="259" t="s">
        <v>241</v>
      </c>
    </row>
    <row r="319" s="14" customFormat="1">
      <c r="A319" s="14"/>
      <c r="B319" s="260"/>
      <c r="C319" s="261"/>
      <c r="D319" s="242" t="s">
        <v>259</v>
      </c>
      <c r="E319" s="262" t="s">
        <v>1</v>
      </c>
      <c r="F319" s="263" t="s">
        <v>261</v>
      </c>
      <c r="G319" s="261"/>
      <c r="H319" s="264">
        <v>1698.8399999999999</v>
      </c>
      <c r="I319" s="265"/>
      <c r="J319" s="261"/>
      <c r="K319" s="261"/>
      <c r="L319" s="266"/>
      <c r="M319" s="267"/>
      <c r="N319" s="268"/>
      <c r="O319" s="268"/>
      <c r="P319" s="268"/>
      <c r="Q319" s="268"/>
      <c r="R319" s="268"/>
      <c r="S319" s="268"/>
      <c r="T319" s="269"/>
      <c r="U319" s="14"/>
      <c r="V319" s="14"/>
      <c r="W319" s="14"/>
      <c r="X319" s="14"/>
      <c r="Y319" s="14"/>
      <c r="Z319" s="14"/>
      <c r="AA319" s="14"/>
      <c r="AB319" s="14"/>
      <c r="AC319" s="14"/>
      <c r="AD319" s="14"/>
      <c r="AE319" s="14"/>
      <c r="AT319" s="270" t="s">
        <v>259</v>
      </c>
      <c r="AU319" s="270" t="s">
        <v>88</v>
      </c>
      <c r="AV319" s="14" t="s">
        <v>175</v>
      </c>
      <c r="AW319" s="14" t="s">
        <v>36</v>
      </c>
      <c r="AX319" s="14" t="s">
        <v>14</v>
      </c>
      <c r="AY319" s="270" t="s">
        <v>241</v>
      </c>
    </row>
    <row r="320" s="2" customFormat="1" ht="24.15" customHeight="1">
      <c r="A320" s="39"/>
      <c r="B320" s="40"/>
      <c r="C320" s="229" t="s">
        <v>406</v>
      </c>
      <c r="D320" s="229" t="s">
        <v>243</v>
      </c>
      <c r="E320" s="230" t="s">
        <v>1850</v>
      </c>
      <c r="F320" s="231" t="s">
        <v>1851</v>
      </c>
      <c r="G320" s="232" t="s">
        <v>255</v>
      </c>
      <c r="H320" s="233">
        <v>1698.8399999999999</v>
      </c>
      <c r="I320" s="234"/>
      <c r="J320" s="235">
        <f>ROUND(I320*H320,2)</f>
        <v>0</v>
      </c>
      <c r="K320" s="231" t="s">
        <v>247</v>
      </c>
      <c r="L320" s="45"/>
      <c r="M320" s="236" t="s">
        <v>1</v>
      </c>
      <c r="N320" s="237" t="s">
        <v>45</v>
      </c>
      <c r="O320" s="92"/>
      <c r="P320" s="238">
        <f>O320*H320</f>
        <v>0</v>
      </c>
      <c r="Q320" s="238">
        <v>0</v>
      </c>
      <c r="R320" s="238">
        <f>Q320*H320</f>
        <v>0</v>
      </c>
      <c r="S320" s="238">
        <v>0</v>
      </c>
      <c r="T320" s="239">
        <f>S320*H320</f>
        <v>0</v>
      </c>
      <c r="U320" s="39"/>
      <c r="V320" s="39"/>
      <c r="W320" s="39"/>
      <c r="X320" s="39"/>
      <c r="Y320" s="39"/>
      <c r="Z320" s="39"/>
      <c r="AA320" s="39"/>
      <c r="AB320" s="39"/>
      <c r="AC320" s="39"/>
      <c r="AD320" s="39"/>
      <c r="AE320" s="39"/>
      <c r="AR320" s="240" t="s">
        <v>175</v>
      </c>
      <c r="AT320" s="240" t="s">
        <v>243</v>
      </c>
      <c r="AU320" s="240" t="s">
        <v>88</v>
      </c>
      <c r="AY320" s="18" t="s">
        <v>241</v>
      </c>
      <c r="BE320" s="241">
        <f>IF(N320="základní",J320,0)</f>
        <v>0</v>
      </c>
      <c r="BF320" s="241">
        <f>IF(N320="snížená",J320,0)</f>
        <v>0</v>
      </c>
      <c r="BG320" s="241">
        <f>IF(N320="zákl. přenesená",J320,0)</f>
        <v>0</v>
      </c>
      <c r="BH320" s="241">
        <f>IF(N320="sníž. přenesená",J320,0)</f>
        <v>0</v>
      </c>
      <c r="BI320" s="241">
        <f>IF(N320="nulová",J320,0)</f>
        <v>0</v>
      </c>
      <c r="BJ320" s="18" t="s">
        <v>14</v>
      </c>
      <c r="BK320" s="241">
        <f>ROUND(I320*H320,2)</f>
        <v>0</v>
      </c>
      <c r="BL320" s="18" t="s">
        <v>175</v>
      </c>
      <c r="BM320" s="240" t="s">
        <v>1852</v>
      </c>
    </row>
    <row r="321" s="2" customFormat="1">
      <c r="A321" s="39"/>
      <c r="B321" s="40"/>
      <c r="C321" s="41"/>
      <c r="D321" s="242" t="s">
        <v>249</v>
      </c>
      <c r="E321" s="41"/>
      <c r="F321" s="243" t="s">
        <v>1853</v>
      </c>
      <c r="G321" s="41"/>
      <c r="H321" s="41"/>
      <c r="I321" s="244"/>
      <c r="J321" s="41"/>
      <c r="K321" s="41"/>
      <c r="L321" s="45"/>
      <c r="M321" s="245"/>
      <c r="N321" s="246"/>
      <c r="O321" s="92"/>
      <c r="P321" s="92"/>
      <c r="Q321" s="92"/>
      <c r="R321" s="92"/>
      <c r="S321" s="92"/>
      <c r="T321" s="93"/>
      <c r="U321" s="39"/>
      <c r="V321" s="39"/>
      <c r="W321" s="39"/>
      <c r="X321" s="39"/>
      <c r="Y321" s="39"/>
      <c r="Z321" s="39"/>
      <c r="AA321" s="39"/>
      <c r="AB321" s="39"/>
      <c r="AC321" s="39"/>
      <c r="AD321" s="39"/>
      <c r="AE321" s="39"/>
      <c r="AT321" s="18" t="s">
        <v>249</v>
      </c>
      <c r="AU321" s="18" t="s">
        <v>88</v>
      </c>
    </row>
    <row r="322" s="2" customFormat="1">
      <c r="A322" s="39"/>
      <c r="B322" s="40"/>
      <c r="C322" s="41"/>
      <c r="D322" s="247" t="s">
        <v>251</v>
      </c>
      <c r="E322" s="41"/>
      <c r="F322" s="248" t="s">
        <v>1854</v>
      </c>
      <c r="G322" s="41"/>
      <c r="H322" s="41"/>
      <c r="I322" s="244"/>
      <c r="J322" s="41"/>
      <c r="K322" s="41"/>
      <c r="L322" s="45"/>
      <c r="M322" s="245"/>
      <c r="N322" s="246"/>
      <c r="O322" s="92"/>
      <c r="P322" s="92"/>
      <c r="Q322" s="92"/>
      <c r="R322" s="92"/>
      <c r="S322" s="92"/>
      <c r="T322" s="93"/>
      <c r="U322" s="39"/>
      <c r="V322" s="39"/>
      <c r="W322" s="39"/>
      <c r="X322" s="39"/>
      <c r="Y322" s="39"/>
      <c r="Z322" s="39"/>
      <c r="AA322" s="39"/>
      <c r="AB322" s="39"/>
      <c r="AC322" s="39"/>
      <c r="AD322" s="39"/>
      <c r="AE322" s="39"/>
      <c r="AT322" s="18" t="s">
        <v>251</v>
      </c>
      <c r="AU322" s="18" t="s">
        <v>88</v>
      </c>
    </row>
    <row r="323" s="13" customFormat="1">
      <c r="A323" s="13"/>
      <c r="B323" s="249"/>
      <c r="C323" s="250"/>
      <c r="D323" s="242" t="s">
        <v>259</v>
      </c>
      <c r="E323" s="251" t="s">
        <v>1</v>
      </c>
      <c r="F323" s="252" t="s">
        <v>1188</v>
      </c>
      <c r="G323" s="250"/>
      <c r="H323" s="253">
        <v>1698.8399999999999</v>
      </c>
      <c r="I323" s="254"/>
      <c r="J323" s="250"/>
      <c r="K323" s="250"/>
      <c r="L323" s="255"/>
      <c r="M323" s="256"/>
      <c r="N323" s="257"/>
      <c r="O323" s="257"/>
      <c r="P323" s="257"/>
      <c r="Q323" s="257"/>
      <c r="R323" s="257"/>
      <c r="S323" s="257"/>
      <c r="T323" s="258"/>
      <c r="U323" s="13"/>
      <c r="V323" s="13"/>
      <c r="W323" s="13"/>
      <c r="X323" s="13"/>
      <c r="Y323" s="13"/>
      <c r="Z323" s="13"/>
      <c r="AA323" s="13"/>
      <c r="AB323" s="13"/>
      <c r="AC323" s="13"/>
      <c r="AD323" s="13"/>
      <c r="AE323" s="13"/>
      <c r="AT323" s="259" t="s">
        <v>259</v>
      </c>
      <c r="AU323" s="259" t="s">
        <v>88</v>
      </c>
      <c r="AV323" s="13" t="s">
        <v>88</v>
      </c>
      <c r="AW323" s="13" t="s">
        <v>36</v>
      </c>
      <c r="AX323" s="13" t="s">
        <v>80</v>
      </c>
      <c r="AY323" s="259" t="s">
        <v>241</v>
      </c>
    </row>
    <row r="324" s="14" customFormat="1">
      <c r="A324" s="14"/>
      <c r="B324" s="260"/>
      <c r="C324" s="261"/>
      <c r="D324" s="242" t="s">
        <v>259</v>
      </c>
      <c r="E324" s="262" t="s">
        <v>1</v>
      </c>
      <c r="F324" s="263" t="s">
        <v>261</v>
      </c>
      <c r="G324" s="261"/>
      <c r="H324" s="264">
        <v>1698.8399999999999</v>
      </c>
      <c r="I324" s="265"/>
      <c r="J324" s="261"/>
      <c r="K324" s="261"/>
      <c r="L324" s="266"/>
      <c r="M324" s="267"/>
      <c r="N324" s="268"/>
      <c r="O324" s="268"/>
      <c r="P324" s="268"/>
      <c r="Q324" s="268"/>
      <c r="R324" s="268"/>
      <c r="S324" s="268"/>
      <c r="T324" s="269"/>
      <c r="U324" s="14"/>
      <c r="V324" s="14"/>
      <c r="W324" s="14"/>
      <c r="X324" s="14"/>
      <c r="Y324" s="14"/>
      <c r="Z324" s="14"/>
      <c r="AA324" s="14"/>
      <c r="AB324" s="14"/>
      <c r="AC324" s="14"/>
      <c r="AD324" s="14"/>
      <c r="AE324" s="14"/>
      <c r="AT324" s="270" t="s">
        <v>259</v>
      </c>
      <c r="AU324" s="270" t="s">
        <v>88</v>
      </c>
      <c r="AV324" s="14" t="s">
        <v>175</v>
      </c>
      <c r="AW324" s="14" t="s">
        <v>36</v>
      </c>
      <c r="AX324" s="14" t="s">
        <v>14</v>
      </c>
      <c r="AY324" s="270" t="s">
        <v>241</v>
      </c>
    </row>
    <row r="325" s="2" customFormat="1" ht="37.8" customHeight="1">
      <c r="A325" s="39"/>
      <c r="B325" s="40"/>
      <c r="C325" s="229" t="s">
        <v>410</v>
      </c>
      <c r="D325" s="229" t="s">
        <v>243</v>
      </c>
      <c r="E325" s="230" t="s">
        <v>671</v>
      </c>
      <c r="F325" s="231" t="s">
        <v>672</v>
      </c>
      <c r="G325" s="232" t="s">
        <v>255</v>
      </c>
      <c r="H325" s="233">
        <v>1183.73</v>
      </c>
      <c r="I325" s="234"/>
      <c r="J325" s="235">
        <f>ROUND(I325*H325,2)</f>
        <v>0</v>
      </c>
      <c r="K325" s="231" t="s">
        <v>247</v>
      </c>
      <c r="L325" s="45"/>
      <c r="M325" s="236" t="s">
        <v>1</v>
      </c>
      <c r="N325" s="237" t="s">
        <v>45</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175</v>
      </c>
      <c r="AT325" s="240" t="s">
        <v>243</v>
      </c>
      <c r="AU325" s="240" t="s">
        <v>88</v>
      </c>
      <c r="AY325" s="18" t="s">
        <v>241</v>
      </c>
      <c r="BE325" s="241">
        <f>IF(N325="základní",J325,0)</f>
        <v>0</v>
      </c>
      <c r="BF325" s="241">
        <f>IF(N325="snížená",J325,0)</f>
        <v>0</v>
      </c>
      <c r="BG325" s="241">
        <f>IF(N325="zákl. přenesená",J325,0)</f>
        <v>0</v>
      </c>
      <c r="BH325" s="241">
        <f>IF(N325="sníž. přenesená",J325,0)</f>
        <v>0</v>
      </c>
      <c r="BI325" s="241">
        <f>IF(N325="nulová",J325,0)</f>
        <v>0</v>
      </c>
      <c r="BJ325" s="18" t="s">
        <v>14</v>
      </c>
      <c r="BK325" s="241">
        <f>ROUND(I325*H325,2)</f>
        <v>0</v>
      </c>
      <c r="BL325" s="18" t="s">
        <v>175</v>
      </c>
      <c r="BM325" s="240" t="s">
        <v>1855</v>
      </c>
    </row>
    <row r="326" s="2" customFormat="1">
      <c r="A326" s="39"/>
      <c r="B326" s="40"/>
      <c r="C326" s="41"/>
      <c r="D326" s="242" t="s">
        <v>249</v>
      </c>
      <c r="E326" s="41"/>
      <c r="F326" s="243" t="s">
        <v>674</v>
      </c>
      <c r="G326" s="41"/>
      <c r="H326" s="41"/>
      <c r="I326" s="244"/>
      <c r="J326" s="41"/>
      <c r="K326" s="41"/>
      <c r="L326" s="45"/>
      <c r="M326" s="245"/>
      <c r="N326" s="246"/>
      <c r="O326" s="92"/>
      <c r="P326" s="92"/>
      <c r="Q326" s="92"/>
      <c r="R326" s="92"/>
      <c r="S326" s="92"/>
      <c r="T326" s="93"/>
      <c r="U326" s="39"/>
      <c r="V326" s="39"/>
      <c r="W326" s="39"/>
      <c r="X326" s="39"/>
      <c r="Y326" s="39"/>
      <c r="Z326" s="39"/>
      <c r="AA326" s="39"/>
      <c r="AB326" s="39"/>
      <c r="AC326" s="39"/>
      <c r="AD326" s="39"/>
      <c r="AE326" s="39"/>
      <c r="AT326" s="18" t="s">
        <v>249</v>
      </c>
      <c r="AU326" s="18" t="s">
        <v>88</v>
      </c>
    </row>
    <row r="327" s="2" customFormat="1">
      <c r="A327" s="39"/>
      <c r="B327" s="40"/>
      <c r="C327" s="41"/>
      <c r="D327" s="247" t="s">
        <v>251</v>
      </c>
      <c r="E327" s="41"/>
      <c r="F327" s="248" t="s">
        <v>675</v>
      </c>
      <c r="G327" s="41"/>
      <c r="H327" s="41"/>
      <c r="I327" s="244"/>
      <c r="J327" s="41"/>
      <c r="K327" s="41"/>
      <c r="L327" s="45"/>
      <c r="M327" s="245"/>
      <c r="N327" s="246"/>
      <c r="O327" s="92"/>
      <c r="P327" s="92"/>
      <c r="Q327" s="92"/>
      <c r="R327" s="92"/>
      <c r="S327" s="92"/>
      <c r="T327" s="93"/>
      <c r="U327" s="39"/>
      <c r="V327" s="39"/>
      <c r="W327" s="39"/>
      <c r="X327" s="39"/>
      <c r="Y327" s="39"/>
      <c r="Z327" s="39"/>
      <c r="AA327" s="39"/>
      <c r="AB327" s="39"/>
      <c r="AC327" s="39"/>
      <c r="AD327" s="39"/>
      <c r="AE327" s="39"/>
      <c r="AT327" s="18" t="s">
        <v>251</v>
      </c>
      <c r="AU327" s="18" t="s">
        <v>88</v>
      </c>
    </row>
    <row r="328" s="15" customFormat="1">
      <c r="A328" s="15"/>
      <c r="B328" s="271"/>
      <c r="C328" s="272"/>
      <c r="D328" s="242" t="s">
        <v>259</v>
      </c>
      <c r="E328" s="273" t="s">
        <v>1</v>
      </c>
      <c r="F328" s="274" t="s">
        <v>676</v>
      </c>
      <c r="G328" s="272"/>
      <c r="H328" s="273" t="s">
        <v>1</v>
      </c>
      <c r="I328" s="275"/>
      <c r="J328" s="272"/>
      <c r="K328" s="272"/>
      <c r="L328" s="276"/>
      <c r="M328" s="277"/>
      <c r="N328" s="278"/>
      <c r="O328" s="278"/>
      <c r="P328" s="278"/>
      <c r="Q328" s="278"/>
      <c r="R328" s="278"/>
      <c r="S328" s="278"/>
      <c r="T328" s="279"/>
      <c r="U328" s="15"/>
      <c r="V328" s="15"/>
      <c r="W328" s="15"/>
      <c r="X328" s="15"/>
      <c r="Y328" s="15"/>
      <c r="Z328" s="15"/>
      <c r="AA328" s="15"/>
      <c r="AB328" s="15"/>
      <c r="AC328" s="15"/>
      <c r="AD328" s="15"/>
      <c r="AE328" s="15"/>
      <c r="AT328" s="280" t="s">
        <v>259</v>
      </c>
      <c r="AU328" s="280" t="s">
        <v>88</v>
      </c>
      <c r="AV328" s="15" t="s">
        <v>14</v>
      </c>
      <c r="AW328" s="15" t="s">
        <v>36</v>
      </c>
      <c r="AX328" s="15" t="s">
        <v>80</v>
      </c>
      <c r="AY328" s="280" t="s">
        <v>241</v>
      </c>
    </row>
    <row r="329" s="13" customFormat="1">
      <c r="A329" s="13"/>
      <c r="B329" s="249"/>
      <c r="C329" s="250"/>
      <c r="D329" s="242" t="s">
        <v>259</v>
      </c>
      <c r="E329" s="251" t="s">
        <v>1</v>
      </c>
      <c r="F329" s="252" t="s">
        <v>1398</v>
      </c>
      <c r="G329" s="250"/>
      <c r="H329" s="253">
        <v>928.93100000000004</v>
      </c>
      <c r="I329" s="254"/>
      <c r="J329" s="250"/>
      <c r="K329" s="250"/>
      <c r="L329" s="255"/>
      <c r="M329" s="256"/>
      <c r="N329" s="257"/>
      <c r="O329" s="257"/>
      <c r="P329" s="257"/>
      <c r="Q329" s="257"/>
      <c r="R329" s="257"/>
      <c r="S329" s="257"/>
      <c r="T329" s="258"/>
      <c r="U329" s="13"/>
      <c r="V329" s="13"/>
      <c r="W329" s="13"/>
      <c r="X329" s="13"/>
      <c r="Y329" s="13"/>
      <c r="Z329" s="13"/>
      <c r="AA329" s="13"/>
      <c r="AB329" s="13"/>
      <c r="AC329" s="13"/>
      <c r="AD329" s="13"/>
      <c r="AE329" s="13"/>
      <c r="AT329" s="259" t="s">
        <v>259</v>
      </c>
      <c r="AU329" s="259" t="s">
        <v>88</v>
      </c>
      <c r="AV329" s="13" t="s">
        <v>88</v>
      </c>
      <c r="AW329" s="13" t="s">
        <v>36</v>
      </c>
      <c r="AX329" s="13" t="s">
        <v>80</v>
      </c>
      <c r="AY329" s="259" t="s">
        <v>241</v>
      </c>
    </row>
    <row r="330" s="15" customFormat="1">
      <c r="A330" s="15"/>
      <c r="B330" s="271"/>
      <c r="C330" s="272"/>
      <c r="D330" s="242" t="s">
        <v>259</v>
      </c>
      <c r="E330" s="273" t="s">
        <v>1</v>
      </c>
      <c r="F330" s="274" t="s">
        <v>678</v>
      </c>
      <c r="G330" s="272"/>
      <c r="H330" s="273" t="s">
        <v>1</v>
      </c>
      <c r="I330" s="275"/>
      <c r="J330" s="272"/>
      <c r="K330" s="272"/>
      <c r="L330" s="276"/>
      <c r="M330" s="277"/>
      <c r="N330" s="278"/>
      <c r="O330" s="278"/>
      <c r="P330" s="278"/>
      <c r="Q330" s="278"/>
      <c r="R330" s="278"/>
      <c r="S330" s="278"/>
      <c r="T330" s="279"/>
      <c r="U330" s="15"/>
      <c r="V330" s="15"/>
      <c r="W330" s="15"/>
      <c r="X330" s="15"/>
      <c r="Y330" s="15"/>
      <c r="Z330" s="15"/>
      <c r="AA330" s="15"/>
      <c r="AB330" s="15"/>
      <c r="AC330" s="15"/>
      <c r="AD330" s="15"/>
      <c r="AE330" s="15"/>
      <c r="AT330" s="280" t="s">
        <v>259</v>
      </c>
      <c r="AU330" s="280" t="s">
        <v>88</v>
      </c>
      <c r="AV330" s="15" t="s">
        <v>14</v>
      </c>
      <c r="AW330" s="15" t="s">
        <v>36</v>
      </c>
      <c r="AX330" s="15" t="s">
        <v>80</v>
      </c>
      <c r="AY330" s="280" t="s">
        <v>241</v>
      </c>
    </row>
    <row r="331" s="13" customFormat="1">
      <c r="A331" s="13"/>
      <c r="B331" s="249"/>
      <c r="C331" s="250"/>
      <c r="D331" s="242" t="s">
        <v>259</v>
      </c>
      <c r="E331" s="251" t="s">
        <v>1</v>
      </c>
      <c r="F331" s="252" t="s">
        <v>679</v>
      </c>
      <c r="G331" s="250"/>
      <c r="H331" s="253">
        <v>218.40299999999999</v>
      </c>
      <c r="I331" s="254"/>
      <c r="J331" s="250"/>
      <c r="K331" s="250"/>
      <c r="L331" s="255"/>
      <c r="M331" s="256"/>
      <c r="N331" s="257"/>
      <c r="O331" s="257"/>
      <c r="P331" s="257"/>
      <c r="Q331" s="257"/>
      <c r="R331" s="257"/>
      <c r="S331" s="257"/>
      <c r="T331" s="258"/>
      <c r="U331" s="13"/>
      <c r="V331" s="13"/>
      <c r="W331" s="13"/>
      <c r="X331" s="13"/>
      <c r="Y331" s="13"/>
      <c r="Z331" s="13"/>
      <c r="AA331" s="13"/>
      <c r="AB331" s="13"/>
      <c r="AC331" s="13"/>
      <c r="AD331" s="13"/>
      <c r="AE331" s="13"/>
      <c r="AT331" s="259" t="s">
        <v>259</v>
      </c>
      <c r="AU331" s="259" t="s">
        <v>88</v>
      </c>
      <c r="AV331" s="13" t="s">
        <v>88</v>
      </c>
      <c r="AW331" s="13" t="s">
        <v>36</v>
      </c>
      <c r="AX331" s="13" t="s">
        <v>80</v>
      </c>
      <c r="AY331" s="259" t="s">
        <v>241</v>
      </c>
    </row>
    <row r="332" s="15" customFormat="1">
      <c r="A332" s="15"/>
      <c r="B332" s="271"/>
      <c r="C332" s="272"/>
      <c r="D332" s="242" t="s">
        <v>259</v>
      </c>
      <c r="E332" s="273" t="s">
        <v>1</v>
      </c>
      <c r="F332" s="274" t="s">
        <v>680</v>
      </c>
      <c r="G332" s="272"/>
      <c r="H332" s="273" t="s">
        <v>1</v>
      </c>
      <c r="I332" s="275"/>
      <c r="J332" s="272"/>
      <c r="K332" s="272"/>
      <c r="L332" s="276"/>
      <c r="M332" s="277"/>
      <c r="N332" s="278"/>
      <c r="O332" s="278"/>
      <c r="P332" s="278"/>
      <c r="Q332" s="278"/>
      <c r="R332" s="278"/>
      <c r="S332" s="278"/>
      <c r="T332" s="279"/>
      <c r="U332" s="15"/>
      <c r="V332" s="15"/>
      <c r="W332" s="15"/>
      <c r="X332" s="15"/>
      <c r="Y332" s="15"/>
      <c r="Z332" s="15"/>
      <c r="AA332" s="15"/>
      <c r="AB332" s="15"/>
      <c r="AC332" s="15"/>
      <c r="AD332" s="15"/>
      <c r="AE332" s="15"/>
      <c r="AT332" s="280" t="s">
        <v>259</v>
      </c>
      <c r="AU332" s="280" t="s">
        <v>88</v>
      </c>
      <c r="AV332" s="15" t="s">
        <v>14</v>
      </c>
      <c r="AW332" s="15" t="s">
        <v>36</v>
      </c>
      <c r="AX332" s="15" t="s">
        <v>80</v>
      </c>
      <c r="AY332" s="280" t="s">
        <v>241</v>
      </c>
    </row>
    <row r="333" s="13" customFormat="1">
      <c r="A333" s="13"/>
      <c r="B333" s="249"/>
      <c r="C333" s="250"/>
      <c r="D333" s="242" t="s">
        <v>259</v>
      </c>
      <c r="E333" s="251" t="s">
        <v>1</v>
      </c>
      <c r="F333" s="252" t="s">
        <v>681</v>
      </c>
      <c r="G333" s="250"/>
      <c r="H333" s="253">
        <v>36.396000000000001</v>
      </c>
      <c r="I333" s="254"/>
      <c r="J333" s="250"/>
      <c r="K333" s="250"/>
      <c r="L333" s="255"/>
      <c r="M333" s="256"/>
      <c r="N333" s="257"/>
      <c r="O333" s="257"/>
      <c r="P333" s="257"/>
      <c r="Q333" s="257"/>
      <c r="R333" s="257"/>
      <c r="S333" s="257"/>
      <c r="T333" s="258"/>
      <c r="U333" s="13"/>
      <c r="V333" s="13"/>
      <c r="W333" s="13"/>
      <c r="X333" s="13"/>
      <c r="Y333" s="13"/>
      <c r="Z333" s="13"/>
      <c r="AA333" s="13"/>
      <c r="AB333" s="13"/>
      <c r="AC333" s="13"/>
      <c r="AD333" s="13"/>
      <c r="AE333" s="13"/>
      <c r="AT333" s="259" t="s">
        <v>259</v>
      </c>
      <c r="AU333" s="259" t="s">
        <v>88</v>
      </c>
      <c r="AV333" s="13" t="s">
        <v>88</v>
      </c>
      <c r="AW333" s="13" t="s">
        <v>36</v>
      </c>
      <c r="AX333" s="13" t="s">
        <v>80</v>
      </c>
      <c r="AY333" s="259" t="s">
        <v>241</v>
      </c>
    </row>
    <row r="334" s="14" customFormat="1">
      <c r="A334" s="14"/>
      <c r="B334" s="260"/>
      <c r="C334" s="261"/>
      <c r="D334" s="242" t="s">
        <v>259</v>
      </c>
      <c r="E334" s="262" t="s">
        <v>1</v>
      </c>
      <c r="F334" s="263" t="s">
        <v>261</v>
      </c>
      <c r="G334" s="261"/>
      <c r="H334" s="264">
        <v>1183.73</v>
      </c>
      <c r="I334" s="265"/>
      <c r="J334" s="261"/>
      <c r="K334" s="261"/>
      <c r="L334" s="266"/>
      <c r="M334" s="267"/>
      <c r="N334" s="268"/>
      <c r="O334" s="268"/>
      <c r="P334" s="268"/>
      <c r="Q334" s="268"/>
      <c r="R334" s="268"/>
      <c r="S334" s="268"/>
      <c r="T334" s="269"/>
      <c r="U334" s="14"/>
      <c r="V334" s="14"/>
      <c r="W334" s="14"/>
      <c r="X334" s="14"/>
      <c r="Y334" s="14"/>
      <c r="Z334" s="14"/>
      <c r="AA334" s="14"/>
      <c r="AB334" s="14"/>
      <c r="AC334" s="14"/>
      <c r="AD334" s="14"/>
      <c r="AE334" s="14"/>
      <c r="AT334" s="270" t="s">
        <v>259</v>
      </c>
      <c r="AU334" s="270" t="s">
        <v>88</v>
      </c>
      <c r="AV334" s="14" t="s">
        <v>175</v>
      </c>
      <c r="AW334" s="14" t="s">
        <v>36</v>
      </c>
      <c r="AX334" s="14" t="s">
        <v>14</v>
      </c>
      <c r="AY334" s="270" t="s">
        <v>241</v>
      </c>
    </row>
    <row r="335" s="2" customFormat="1" ht="37.8" customHeight="1">
      <c r="A335" s="39"/>
      <c r="B335" s="40"/>
      <c r="C335" s="229" t="s">
        <v>414</v>
      </c>
      <c r="D335" s="229" t="s">
        <v>243</v>
      </c>
      <c r="E335" s="230" t="s">
        <v>682</v>
      </c>
      <c r="F335" s="231" t="s">
        <v>683</v>
      </c>
      <c r="G335" s="232" t="s">
        <v>255</v>
      </c>
      <c r="H335" s="233">
        <v>1393.3969999999999</v>
      </c>
      <c r="I335" s="234"/>
      <c r="J335" s="235">
        <f>ROUND(I335*H335,2)</f>
        <v>0</v>
      </c>
      <c r="K335" s="231" t="s">
        <v>247</v>
      </c>
      <c r="L335" s="45"/>
      <c r="M335" s="236" t="s">
        <v>1</v>
      </c>
      <c r="N335" s="237" t="s">
        <v>45</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175</v>
      </c>
      <c r="AT335" s="240" t="s">
        <v>243</v>
      </c>
      <c r="AU335" s="240" t="s">
        <v>88</v>
      </c>
      <c r="AY335" s="18" t="s">
        <v>241</v>
      </c>
      <c r="BE335" s="241">
        <f>IF(N335="základní",J335,0)</f>
        <v>0</v>
      </c>
      <c r="BF335" s="241">
        <f>IF(N335="snížená",J335,0)</f>
        <v>0</v>
      </c>
      <c r="BG335" s="241">
        <f>IF(N335="zákl. přenesená",J335,0)</f>
        <v>0</v>
      </c>
      <c r="BH335" s="241">
        <f>IF(N335="sníž. přenesená",J335,0)</f>
        <v>0</v>
      </c>
      <c r="BI335" s="241">
        <f>IF(N335="nulová",J335,0)</f>
        <v>0</v>
      </c>
      <c r="BJ335" s="18" t="s">
        <v>14</v>
      </c>
      <c r="BK335" s="241">
        <f>ROUND(I335*H335,2)</f>
        <v>0</v>
      </c>
      <c r="BL335" s="18" t="s">
        <v>175</v>
      </c>
      <c r="BM335" s="240" t="s">
        <v>1856</v>
      </c>
    </row>
    <row r="336" s="2" customFormat="1">
      <c r="A336" s="39"/>
      <c r="B336" s="40"/>
      <c r="C336" s="41"/>
      <c r="D336" s="242" t="s">
        <v>249</v>
      </c>
      <c r="E336" s="41"/>
      <c r="F336" s="243" t="s">
        <v>685</v>
      </c>
      <c r="G336" s="41"/>
      <c r="H336" s="41"/>
      <c r="I336" s="244"/>
      <c r="J336" s="41"/>
      <c r="K336" s="41"/>
      <c r="L336" s="45"/>
      <c r="M336" s="245"/>
      <c r="N336" s="246"/>
      <c r="O336" s="92"/>
      <c r="P336" s="92"/>
      <c r="Q336" s="92"/>
      <c r="R336" s="92"/>
      <c r="S336" s="92"/>
      <c r="T336" s="93"/>
      <c r="U336" s="39"/>
      <c r="V336" s="39"/>
      <c r="W336" s="39"/>
      <c r="X336" s="39"/>
      <c r="Y336" s="39"/>
      <c r="Z336" s="39"/>
      <c r="AA336" s="39"/>
      <c r="AB336" s="39"/>
      <c r="AC336" s="39"/>
      <c r="AD336" s="39"/>
      <c r="AE336" s="39"/>
      <c r="AT336" s="18" t="s">
        <v>249</v>
      </c>
      <c r="AU336" s="18" t="s">
        <v>88</v>
      </c>
    </row>
    <row r="337" s="2" customFormat="1">
      <c r="A337" s="39"/>
      <c r="B337" s="40"/>
      <c r="C337" s="41"/>
      <c r="D337" s="247" t="s">
        <v>251</v>
      </c>
      <c r="E337" s="41"/>
      <c r="F337" s="248" t="s">
        <v>686</v>
      </c>
      <c r="G337" s="41"/>
      <c r="H337" s="41"/>
      <c r="I337" s="244"/>
      <c r="J337" s="41"/>
      <c r="K337" s="41"/>
      <c r="L337" s="45"/>
      <c r="M337" s="245"/>
      <c r="N337" s="246"/>
      <c r="O337" s="92"/>
      <c r="P337" s="92"/>
      <c r="Q337" s="92"/>
      <c r="R337" s="92"/>
      <c r="S337" s="92"/>
      <c r="T337" s="93"/>
      <c r="U337" s="39"/>
      <c r="V337" s="39"/>
      <c r="W337" s="39"/>
      <c r="X337" s="39"/>
      <c r="Y337" s="39"/>
      <c r="Z337" s="39"/>
      <c r="AA337" s="39"/>
      <c r="AB337" s="39"/>
      <c r="AC337" s="39"/>
      <c r="AD337" s="39"/>
      <c r="AE337" s="39"/>
      <c r="AT337" s="18" t="s">
        <v>251</v>
      </c>
      <c r="AU337" s="18" t="s">
        <v>88</v>
      </c>
    </row>
    <row r="338" s="15" customFormat="1">
      <c r="A338" s="15"/>
      <c r="B338" s="271"/>
      <c r="C338" s="272"/>
      <c r="D338" s="242" t="s">
        <v>259</v>
      </c>
      <c r="E338" s="273" t="s">
        <v>1</v>
      </c>
      <c r="F338" s="274" t="s">
        <v>676</v>
      </c>
      <c r="G338" s="272"/>
      <c r="H338" s="273" t="s">
        <v>1</v>
      </c>
      <c r="I338" s="275"/>
      <c r="J338" s="272"/>
      <c r="K338" s="272"/>
      <c r="L338" s="276"/>
      <c r="M338" s="277"/>
      <c r="N338" s="278"/>
      <c r="O338" s="278"/>
      <c r="P338" s="278"/>
      <c r="Q338" s="278"/>
      <c r="R338" s="278"/>
      <c r="S338" s="278"/>
      <c r="T338" s="279"/>
      <c r="U338" s="15"/>
      <c r="V338" s="15"/>
      <c r="W338" s="15"/>
      <c r="X338" s="15"/>
      <c r="Y338" s="15"/>
      <c r="Z338" s="15"/>
      <c r="AA338" s="15"/>
      <c r="AB338" s="15"/>
      <c r="AC338" s="15"/>
      <c r="AD338" s="15"/>
      <c r="AE338" s="15"/>
      <c r="AT338" s="280" t="s">
        <v>259</v>
      </c>
      <c r="AU338" s="280" t="s">
        <v>88</v>
      </c>
      <c r="AV338" s="15" t="s">
        <v>14</v>
      </c>
      <c r="AW338" s="15" t="s">
        <v>36</v>
      </c>
      <c r="AX338" s="15" t="s">
        <v>80</v>
      </c>
      <c r="AY338" s="280" t="s">
        <v>241</v>
      </c>
    </row>
    <row r="339" s="13" customFormat="1">
      <c r="A339" s="13"/>
      <c r="B339" s="249"/>
      <c r="C339" s="250"/>
      <c r="D339" s="242" t="s">
        <v>259</v>
      </c>
      <c r="E339" s="251" t="s">
        <v>1</v>
      </c>
      <c r="F339" s="252" t="s">
        <v>1400</v>
      </c>
      <c r="G339" s="250"/>
      <c r="H339" s="253">
        <v>1393.3969999999999</v>
      </c>
      <c r="I339" s="254"/>
      <c r="J339" s="250"/>
      <c r="K339" s="250"/>
      <c r="L339" s="255"/>
      <c r="M339" s="256"/>
      <c r="N339" s="257"/>
      <c r="O339" s="257"/>
      <c r="P339" s="257"/>
      <c r="Q339" s="257"/>
      <c r="R339" s="257"/>
      <c r="S339" s="257"/>
      <c r="T339" s="258"/>
      <c r="U339" s="13"/>
      <c r="V339" s="13"/>
      <c r="W339" s="13"/>
      <c r="X339" s="13"/>
      <c r="Y339" s="13"/>
      <c r="Z339" s="13"/>
      <c r="AA339" s="13"/>
      <c r="AB339" s="13"/>
      <c r="AC339" s="13"/>
      <c r="AD339" s="13"/>
      <c r="AE339" s="13"/>
      <c r="AT339" s="259" t="s">
        <v>259</v>
      </c>
      <c r="AU339" s="259" t="s">
        <v>88</v>
      </c>
      <c r="AV339" s="13" t="s">
        <v>88</v>
      </c>
      <c r="AW339" s="13" t="s">
        <v>36</v>
      </c>
      <c r="AX339" s="13" t="s">
        <v>80</v>
      </c>
      <c r="AY339" s="259" t="s">
        <v>241</v>
      </c>
    </row>
    <row r="340" s="14" customFormat="1">
      <c r="A340" s="14"/>
      <c r="B340" s="260"/>
      <c r="C340" s="261"/>
      <c r="D340" s="242" t="s">
        <v>259</v>
      </c>
      <c r="E340" s="262" t="s">
        <v>1</v>
      </c>
      <c r="F340" s="263" t="s">
        <v>261</v>
      </c>
      <c r="G340" s="261"/>
      <c r="H340" s="264">
        <v>1393.3969999999999</v>
      </c>
      <c r="I340" s="265"/>
      <c r="J340" s="261"/>
      <c r="K340" s="261"/>
      <c r="L340" s="266"/>
      <c r="M340" s="267"/>
      <c r="N340" s="268"/>
      <c r="O340" s="268"/>
      <c r="P340" s="268"/>
      <c r="Q340" s="268"/>
      <c r="R340" s="268"/>
      <c r="S340" s="268"/>
      <c r="T340" s="269"/>
      <c r="U340" s="14"/>
      <c r="V340" s="14"/>
      <c r="W340" s="14"/>
      <c r="X340" s="14"/>
      <c r="Y340" s="14"/>
      <c r="Z340" s="14"/>
      <c r="AA340" s="14"/>
      <c r="AB340" s="14"/>
      <c r="AC340" s="14"/>
      <c r="AD340" s="14"/>
      <c r="AE340" s="14"/>
      <c r="AT340" s="270" t="s">
        <v>259</v>
      </c>
      <c r="AU340" s="270" t="s">
        <v>88</v>
      </c>
      <c r="AV340" s="14" t="s">
        <v>175</v>
      </c>
      <c r="AW340" s="14" t="s">
        <v>36</v>
      </c>
      <c r="AX340" s="14" t="s">
        <v>14</v>
      </c>
      <c r="AY340" s="270" t="s">
        <v>241</v>
      </c>
    </row>
    <row r="341" s="2" customFormat="1" ht="37.8" customHeight="1">
      <c r="A341" s="39"/>
      <c r="B341" s="40"/>
      <c r="C341" s="229" t="s">
        <v>418</v>
      </c>
      <c r="D341" s="229" t="s">
        <v>243</v>
      </c>
      <c r="E341" s="230" t="s">
        <v>688</v>
      </c>
      <c r="F341" s="231" t="s">
        <v>689</v>
      </c>
      <c r="G341" s="232" t="s">
        <v>255</v>
      </c>
      <c r="H341" s="233">
        <v>710.52800000000002</v>
      </c>
      <c r="I341" s="234"/>
      <c r="J341" s="235">
        <f>ROUND(I341*H341,2)</f>
        <v>0</v>
      </c>
      <c r="K341" s="231" t="s">
        <v>247</v>
      </c>
      <c r="L341" s="45"/>
      <c r="M341" s="236" t="s">
        <v>1</v>
      </c>
      <c r="N341" s="237" t="s">
        <v>45</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175</v>
      </c>
      <c r="AT341" s="240" t="s">
        <v>243</v>
      </c>
      <c r="AU341" s="240" t="s">
        <v>88</v>
      </c>
      <c r="AY341" s="18" t="s">
        <v>241</v>
      </c>
      <c r="BE341" s="241">
        <f>IF(N341="základní",J341,0)</f>
        <v>0</v>
      </c>
      <c r="BF341" s="241">
        <f>IF(N341="snížená",J341,0)</f>
        <v>0</v>
      </c>
      <c r="BG341" s="241">
        <f>IF(N341="zákl. přenesená",J341,0)</f>
        <v>0</v>
      </c>
      <c r="BH341" s="241">
        <f>IF(N341="sníž. přenesená",J341,0)</f>
        <v>0</v>
      </c>
      <c r="BI341" s="241">
        <f>IF(N341="nulová",J341,0)</f>
        <v>0</v>
      </c>
      <c r="BJ341" s="18" t="s">
        <v>14</v>
      </c>
      <c r="BK341" s="241">
        <f>ROUND(I341*H341,2)</f>
        <v>0</v>
      </c>
      <c r="BL341" s="18" t="s">
        <v>175</v>
      </c>
      <c r="BM341" s="240" t="s">
        <v>1857</v>
      </c>
    </row>
    <row r="342" s="2" customFormat="1">
      <c r="A342" s="39"/>
      <c r="B342" s="40"/>
      <c r="C342" s="41"/>
      <c r="D342" s="242" t="s">
        <v>249</v>
      </c>
      <c r="E342" s="41"/>
      <c r="F342" s="243" t="s">
        <v>691</v>
      </c>
      <c r="G342" s="41"/>
      <c r="H342" s="41"/>
      <c r="I342" s="244"/>
      <c r="J342" s="41"/>
      <c r="K342" s="41"/>
      <c r="L342" s="45"/>
      <c r="M342" s="245"/>
      <c r="N342" s="246"/>
      <c r="O342" s="92"/>
      <c r="P342" s="92"/>
      <c r="Q342" s="92"/>
      <c r="R342" s="92"/>
      <c r="S342" s="92"/>
      <c r="T342" s="93"/>
      <c r="U342" s="39"/>
      <c r="V342" s="39"/>
      <c r="W342" s="39"/>
      <c r="X342" s="39"/>
      <c r="Y342" s="39"/>
      <c r="Z342" s="39"/>
      <c r="AA342" s="39"/>
      <c r="AB342" s="39"/>
      <c r="AC342" s="39"/>
      <c r="AD342" s="39"/>
      <c r="AE342" s="39"/>
      <c r="AT342" s="18" t="s">
        <v>249</v>
      </c>
      <c r="AU342" s="18" t="s">
        <v>88</v>
      </c>
    </row>
    <row r="343" s="2" customFormat="1">
      <c r="A343" s="39"/>
      <c r="B343" s="40"/>
      <c r="C343" s="41"/>
      <c r="D343" s="247" t="s">
        <v>251</v>
      </c>
      <c r="E343" s="41"/>
      <c r="F343" s="248" t="s">
        <v>692</v>
      </c>
      <c r="G343" s="41"/>
      <c r="H343" s="41"/>
      <c r="I343" s="244"/>
      <c r="J343" s="41"/>
      <c r="K343" s="41"/>
      <c r="L343" s="45"/>
      <c r="M343" s="245"/>
      <c r="N343" s="246"/>
      <c r="O343" s="92"/>
      <c r="P343" s="92"/>
      <c r="Q343" s="92"/>
      <c r="R343" s="92"/>
      <c r="S343" s="92"/>
      <c r="T343" s="93"/>
      <c r="U343" s="39"/>
      <c r="V343" s="39"/>
      <c r="W343" s="39"/>
      <c r="X343" s="39"/>
      <c r="Y343" s="39"/>
      <c r="Z343" s="39"/>
      <c r="AA343" s="39"/>
      <c r="AB343" s="39"/>
      <c r="AC343" s="39"/>
      <c r="AD343" s="39"/>
      <c r="AE343" s="39"/>
      <c r="AT343" s="18" t="s">
        <v>251</v>
      </c>
      <c r="AU343" s="18" t="s">
        <v>88</v>
      </c>
    </row>
    <row r="344" s="15" customFormat="1">
      <c r="A344" s="15"/>
      <c r="B344" s="271"/>
      <c r="C344" s="272"/>
      <c r="D344" s="242" t="s">
        <v>259</v>
      </c>
      <c r="E344" s="273" t="s">
        <v>1</v>
      </c>
      <c r="F344" s="274" t="s">
        <v>693</v>
      </c>
      <c r="G344" s="272"/>
      <c r="H344" s="273" t="s">
        <v>1</v>
      </c>
      <c r="I344" s="275"/>
      <c r="J344" s="272"/>
      <c r="K344" s="272"/>
      <c r="L344" s="276"/>
      <c r="M344" s="277"/>
      <c r="N344" s="278"/>
      <c r="O344" s="278"/>
      <c r="P344" s="278"/>
      <c r="Q344" s="278"/>
      <c r="R344" s="278"/>
      <c r="S344" s="278"/>
      <c r="T344" s="279"/>
      <c r="U344" s="15"/>
      <c r="V344" s="15"/>
      <c r="W344" s="15"/>
      <c r="X344" s="15"/>
      <c r="Y344" s="15"/>
      <c r="Z344" s="15"/>
      <c r="AA344" s="15"/>
      <c r="AB344" s="15"/>
      <c r="AC344" s="15"/>
      <c r="AD344" s="15"/>
      <c r="AE344" s="15"/>
      <c r="AT344" s="280" t="s">
        <v>259</v>
      </c>
      <c r="AU344" s="280" t="s">
        <v>88</v>
      </c>
      <c r="AV344" s="15" t="s">
        <v>14</v>
      </c>
      <c r="AW344" s="15" t="s">
        <v>36</v>
      </c>
      <c r="AX344" s="15" t="s">
        <v>80</v>
      </c>
      <c r="AY344" s="280" t="s">
        <v>241</v>
      </c>
    </row>
    <row r="345" s="13" customFormat="1">
      <c r="A345" s="13"/>
      <c r="B345" s="249"/>
      <c r="C345" s="250"/>
      <c r="D345" s="242" t="s">
        <v>259</v>
      </c>
      <c r="E345" s="251" t="s">
        <v>1</v>
      </c>
      <c r="F345" s="252" t="s">
        <v>1858</v>
      </c>
      <c r="G345" s="250"/>
      <c r="H345" s="253">
        <v>928.93100000000004</v>
      </c>
      <c r="I345" s="254"/>
      <c r="J345" s="250"/>
      <c r="K345" s="250"/>
      <c r="L345" s="255"/>
      <c r="M345" s="256"/>
      <c r="N345" s="257"/>
      <c r="O345" s="257"/>
      <c r="P345" s="257"/>
      <c r="Q345" s="257"/>
      <c r="R345" s="257"/>
      <c r="S345" s="257"/>
      <c r="T345" s="258"/>
      <c r="U345" s="13"/>
      <c r="V345" s="13"/>
      <c r="W345" s="13"/>
      <c r="X345" s="13"/>
      <c r="Y345" s="13"/>
      <c r="Z345" s="13"/>
      <c r="AA345" s="13"/>
      <c r="AB345" s="13"/>
      <c r="AC345" s="13"/>
      <c r="AD345" s="13"/>
      <c r="AE345" s="13"/>
      <c r="AT345" s="259" t="s">
        <v>259</v>
      </c>
      <c r="AU345" s="259" t="s">
        <v>88</v>
      </c>
      <c r="AV345" s="13" t="s">
        <v>88</v>
      </c>
      <c r="AW345" s="13" t="s">
        <v>36</v>
      </c>
      <c r="AX345" s="13" t="s">
        <v>80</v>
      </c>
      <c r="AY345" s="259" t="s">
        <v>241</v>
      </c>
    </row>
    <row r="346" s="15" customFormat="1">
      <c r="A346" s="15"/>
      <c r="B346" s="271"/>
      <c r="C346" s="272"/>
      <c r="D346" s="242" t="s">
        <v>259</v>
      </c>
      <c r="E346" s="273" t="s">
        <v>1</v>
      </c>
      <c r="F346" s="274" t="s">
        <v>696</v>
      </c>
      <c r="G346" s="272"/>
      <c r="H346" s="273" t="s">
        <v>1</v>
      </c>
      <c r="I346" s="275"/>
      <c r="J346" s="272"/>
      <c r="K346" s="272"/>
      <c r="L346" s="276"/>
      <c r="M346" s="277"/>
      <c r="N346" s="278"/>
      <c r="O346" s="278"/>
      <c r="P346" s="278"/>
      <c r="Q346" s="278"/>
      <c r="R346" s="278"/>
      <c r="S346" s="278"/>
      <c r="T346" s="279"/>
      <c r="U346" s="15"/>
      <c r="V346" s="15"/>
      <c r="W346" s="15"/>
      <c r="X346" s="15"/>
      <c r="Y346" s="15"/>
      <c r="Z346" s="15"/>
      <c r="AA346" s="15"/>
      <c r="AB346" s="15"/>
      <c r="AC346" s="15"/>
      <c r="AD346" s="15"/>
      <c r="AE346" s="15"/>
      <c r="AT346" s="280" t="s">
        <v>259</v>
      </c>
      <c r="AU346" s="280" t="s">
        <v>88</v>
      </c>
      <c r="AV346" s="15" t="s">
        <v>14</v>
      </c>
      <c r="AW346" s="15" t="s">
        <v>36</v>
      </c>
      <c r="AX346" s="15" t="s">
        <v>80</v>
      </c>
      <c r="AY346" s="280" t="s">
        <v>241</v>
      </c>
    </row>
    <row r="347" s="13" customFormat="1">
      <c r="A347" s="13"/>
      <c r="B347" s="249"/>
      <c r="C347" s="250"/>
      <c r="D347" s="242" t="s">
        <v>259</v>
      </c>
      <c r="E347" s="251" t="s">
        <v>1</v>
      </c>
      <c r="F347" s="252" t="s">
        <v>697</v>
      </c>
      <c r="G347" s="250"/>
      <c r="H347" s="253">
        <v>-218.40299999999999</v>
      </c>
      <c r="I347" s="254"/>
      <c r="J347" s="250"/>
      <c r="K347" s="250"/>
      <c r="L347" s="255"/>
      <c r="M347" s="256"/>
      <c r="N347" s="257"/>
      <c r="O347" s="257"/>
      <c r="P347" s="257"/>
      <c r="Q347" s="257"/>
      <c r="R347" s="257"/>
      <c r="S347" s="257"/>
      <c r="T347" s="258"/>
      <c r="U347" s="13"/>
      <c r="V347" s="13"/>
      <c r="W347" s="13"/>
      <c r="X347" s="13"/>
      <c r="Y347" s="13"/>
      <c r="Z347" s="13"/>
      <c r="AA347" s="13"/>
      <c r="AB347" s="13"/>
      <c r="AC347" s="13"/>
      <c r="AD347" s="13"/>
      <c r="AE347" s="13"/>
      <c r="AT347" s="259" t="s">
        <v>259</v>
      </c>
      <c r="AU347" s="259" t="s">
        <v>88</v>
      </c>
      <c r="AV347" s="13" t="s">
        <v>88</v>
      </c>
      <c r="AW347" s="13" t="s">
        <v>36</v>
      </c>
      <c r="AX347" s="13" t="s">
        <v>80</v>
      </c>
      <c r="AY347" s="259" t="s">
        <v>241</v>
      </c>
    </row>
    <row r="348" s="14" customFormat="1">
      <c r="A348" s="14"/>
      <c r="B348" s="260"/>
      <c r="C348" s="261"/>
      <c r="D348" s="242" t="s">
        <v>259</v>
      </c>
      <c r="E348" s="262" t="s">
        <v>479</v>
      </c>
      <c r="F348" s="263" t="s">
        <v>261</v>
      </c>
      <c r="G348" s="261"/>
      <c r="H348" s="264">
        <v>710.52800000000002</v>
      </c>
      <c r="I348" s="265"/>
      <c r="J348" s="261"/>
      <c r="K348" s="261"/>
      <c r="L348" s="266"/>
      <c r="M348" s="267"/>
      <c r="N348" s="268"/>
      <c r="O348" s="268"/>
      <c r="P348" s="268"/>
      <c r="Q348" s="268"/>
      <c r="R348" s="268"/>
      <c r="S348" s="268"/>
      <c r="T348" s="269"/>
      <c r="U348" s="14"/>
      <c r="V348" s="14"/>
      <c r="W348" s="14"/>
      <c r="X348" s="14"/>
      <c r="Y348" s="14"/>
      <c r="Z348" s="14"/>
      <c r="AA348" s="14"/>
      <c r="AB348" s="14"/>
      <c r="AC348" s="14"/>
      <c r="AD348" s="14"/>
      <c r="AE348" s="14"/>
      <c r="AT348" s="270" t="s">
        <v>259</v>
      </c>
      <c r="AU348" s="270" t="s">
        <v>88</v>
      </c>
      <c r="AV348" s="14" t="s">
        <v>175</v>
      </c>
      <c r="AW348" s="14" t="s">
        <v>36</v>
      </c>
      <c r="AX348" s="14" t="s">
        <v>14</v>
      </c>
      <c r="AY348" s="270" t="s">
        <v>241</v>
      </c>
    </row>
    <row r="349" s="2" customFormat="1" ht="37.8" customHeight="1">
      <c r="A349" s="39"/>
      <c r="B349" s="40"/>
      <c r="C349" s="229" t="s">
        <v>745</v>
      </c>
      <c r="D349" s="229" t="s">
        <v>243</v>
      </c>
      <c r="E349" s="230" t="s">
        <v>698</v>
      </c>
      <c r="F349" s="231" t="s">
        <v>699</v>
      </c>
      <c r="G349" s="232" t="s">
        <v>255</v>
      </c>
      <c r="H349" s="233">
        <v>9236.8639999999996</v>
      </c>
      <c r="I349" s="234"/>
      <c r="J349" s="235">
        <f>ROUND(I349*H349,2)</f>
        <v>0</v>
      </c>
      <c r="K349" s="231" t="s">
        <v>247</v>
      </c>
      <c r="L349" s="45"/>
      <c r="M349" s="236" t="s">
        <v>1</v>
      </c>
      <c r="N349" s="237" t="s">
        <v>45</v>
      </c>
      <c r="O349" s="92"/>
      <c r="P349" s="238">
        <f>O349*H349</f>
        <v>0</v>
      </c>
      <c r="Q349" s="238">
        <v>0</v>
      </c>
      <c r="R349" s="238">
        <f>Q349*H349</f>
        <v>0</v>
      </c>
      <c r="S349" s="238">
        <v>0</v>
      </c>
      <c r="T349" s="239">
        <f>S349*H349</f>
        <v>0</v>
      </c>
      <c r="U349" s="39"/>
      <c r="V349" s="39"/>
      <c r="W349" s="39"/>
      <c r="X349" s="39"/>
      <c r="Y349" s="39"/>
      <c r="Z349" s="39"/>
      <c r="AA349" s="39"/>
      <c r="AB349" s="39"/>
      <c r="AC349" s="39"/>
      <c r="AD349" s="39"/>
      <c r="AE349" s="39"/>
      <c r="AR349" s="240" t="s">
        <v>175</v>
      </c>
      <c r="AT349" s="240" t="s">
        <v>243</v>
      </c>
      <c r="AU349" s="240" t="s">
        <v>88</v>
      </c>
      <c r="AY349" s="18" t="s">
        <v>241</v>
      </c>
      <c r="BE349" s="241">
        <f>IF(N349="základní",J349,0)</f>
        <v>0</v>
      </c>
      <c r="BF349" s="241">
        <f>IF(N349="snížená",J349,0)</f>
        <v>0</v>
      </c>
      <c r="BG349" s="241">
        <f>IF(N349="zákl. přenesená",J349,0)</f>
        <v>0</v>
      </c>
      <c r="BH349" s="241">
        <f>IF(N349="sníž. přenesená",J349,0)</f>
        <v>0</v>
      </c>
      <c r="BI349" s="241">
        <f>IF(N349="nulová",J349,0)</f>
        <v>0</v>
      </c>
      <c r="BJ349" s="18" t="s">
        <v>14</v>
      </c>
      <c r="BK349" s="241">
        <f>ROUND(I349*H349,2)</f>
        <v>0</v>
      </c>
      <c r="BL349" s="18" t="s">
        <v>175</v>
      </c>
      <c r="BM349" s="240" t="s">
        <v>1859</v>
      </c>
    </row>
    <row r="350" s="2" customFormat="1">
      <c r="A350" s="39"/>
      <c r="B350" s="40"/>
      <c r="C350" s="41"/>
      <c r="D350" s="242" t="s">
        <v>249</v>
      </c>
      <c r="E350" s="41"/>
      <c r="F350" s="243" t="s">
        <v>701</v>
      </c>
      <c r="G350" s="41"/>
      <c r="H350" s="41"/>
      <c r="I350" s="244"/>
      <c r="J350" s="41"/>
      <c r="K350" s="41"/>
      <c r="L350" s="45"/>
      <c r="M350" s="245"/>
      <c r="N350" s="246"/>
      <c r="O350" s="92"/>
      <c r="P350" s="92"/>
      <c r="Q350" s="92"/>
      <c r="R350" s="92"/>
      <c r="S350" s="92"/>
      <c r="T350" s="93"/>
      <c r="U350" s="39"/>
      <c r="V350" s="39"/>
      <c r="W350" s="39"/>
      <c r="X350" s="39"/>
      <c r="Y350" s="39"/>
      <c r="Z350" s="39"/>
      <c r="AA350" s="39"/>
      <c r="AB350" s="39"/>
      <c r="AC350" s="39"/>
      <c r="AD350" s="39"/>
      <c r="AE350" s="39"/>
      <c r="AT350" s="18" t="s">
        <v>249</v>
      </c>
      <c r="AU350" s="18" t="s">
        <v>88</v>
      </c>
    </row>
    <row r="351" s="2" customFormat="1">
      <c r="A351" s="39"/>
      <c r="B351" s="40"/>
      <c r="C351" s="41"/>
      <c r="D351" s="247" t="s">
        <v>251</v>
      </c>
      <c r="E351" s="41"/>
      <c r="F351" s="248" t="s">
        <v>702</v>
      </c>
      <c r="G351" s="41"/>
      <c r="H351" s="41"/>
      <c r="I351" s="244"/>
      <c r="J351" s="41"/>
      <c r="K351" s="41"/>
      <c r="L351" s="45"/>
      <c r="M351" s="245"/>
      <c r="N351" s="246"/>
      <c r="O351" s="92"/>
      <c r="P351" s="92"/>
      <c r="Q351" s="92"/>
      <c r="R351" s="92"/>
      <c r="S351" s="92"/>
      <c r="T351" s="93"/>
      <c r="U351" s="39"/>
      <c r="V351" s="39"/>
      <c r="W351" s="39"/>
      <c r="X351" s="39"/>
      <c r="Y351" s="39"/>
      <c r="Z351" s="39"/>
      <c r="AA351" s="39"/>
      <c r="AB351" s="39"/>
      <c r="AC351" s="39"/>
      <c r="AD351" s="39"/>
      <c r="AE351" s="39"/>
      <c r="AT351" s="18" t="s">
        <v>251</v>
      </c>
      <c r="AU351" s="18" t="s">
        <v>88</v>
      </c>
    </row>
    <row r="352" s="15" customFormat="1">
      <c r="A352" s="15"/>
      <c r="B352" s="271"/>
      <c r="C352" s="272"/>
      <c r="D352" s="242" t="s">
        <v>259</v>
      </c>
      <c r="E352" s="273" t="s">
        <v>1</v>
      </c>
      <c r="F352" s="274" t="s">
        <v>703</v>
      </c>
      <c r="G352" s="272"/>
      <c r="H352" s="273" t="s">
        <v>1</v>
      </c>
      <c r="I352" s="275"/>
      <c r="J352" s="272"/>
      <c r="K352" s="272"/>
      <c r="L352" s="276"/>
      <c r="M352" s="277"/>
      <c r="N352" s="278"/>
      <c r="O352" s="278"/>
      <c r="P352" s="278"/>
      <c r="Q352" s="278"/>
      <c r="R352" s="278"/>
      <c r="S352" s="278"/>
      <c r="T352" s="279"/>
      <c r="U352" s="15"/>
      <c r="V352" s="15"/>
      <c r="W352" s="15"/>
      <c r="X352" s="15"/>
      <c r="Y352" s="15"/>
      <c r="Z352" s="15"/>
      <c r="AA352" s="15"/>
      <c r="AB352" s="15"/>
      <c r="AC352" s="15"/>
      <c r="AD352" s="15"/>
      <c r="AE352" s="15"/>
      <c r="AT352" s="280" t="s">
        <v>259</v>
      </c>
      <c r="AU352" s="280" t="s">
        <v>88</v>
      </c>
      <c r="AV352" s="15" t="s">
        <v>14</v>
      </c>
      <c r="AW352" s="15" t="s">
        <v>36</v>
      </c>
      <c r="AX352" s="15" t="s">
        <v>80</v>
      </c>
      <c r="AY352" s="280" t="s">
        <v>241</v>
      </c>
    </row>
    <row r="353" s="13" customFormat="1">
      <c r="A353" s="13"/>
      <c r="B353" s="249"/>
      <c r="C353" s="250"/>
      <c r="D353" s="242" t="s">
        <v>259</v>
      </c>
      <c r="E353" s="251" t="s">
        <v>1</v>
      </c>
      <c r="F353" s="252" t="s">
        <v>704</v>
      </c>
      <c r="G353" s="250"/>
      <c r="H353" s="253">
        <v>9236.8639999999996</v>
      </c>
      <c r="I353" s="254"/>
      <c r="J353" s="250"/>
      <c r="K353" s="250"/>
      <c r="L353" s="255"/>
      <c r="M353" s="256"/>
      <c r="N353" s="257"/>
      <c r="O353" s="257"/>
      <c r="P353" s="257"/>
      <c r="Q353" s="257"/>
      <c r="R353" s="257"/>
      <c r="S353" s="257"/>
      <c r="T353" s="258"/>
      <c r="U353" s="13"/>
      <c r="V353" s="13"/>
      <c r="W353" s="13"/>
      <c r="X353" s="13"/>
      <c r="Y353" s="13"/>
      <c r="Z353" s="13"/>
      <c r="AA353" s="13"/>
      <c r="AB353" s="13"/>
      <c r="AC353" s="13"/>
      <c r="AD353" s="13"/>
      <c r="AE353" s="13"/>
      <c r="AT353" s="259" t="s">
        <v>259</v>
      </c>
      <c r="AU353" s="259" t="s">
        <v>88</v>
      </c>
      <c r="AV353" s="13" t="s">
        <v>88</v>
      </c>
      <c r="AW353" s="13" t="s">
        <v>36</v>
      </c>
      <c r="AX353" s="13" t="s">
        <v>80</v>
      </c>
      <c r="AY353" s="259" t="s">
        <v>241</v>
      </c>
    </row>
    <row r="354" s="14" customFormat="1">
      <c r="A354" s="14"/>
      <c r="B354" s="260"/>
      <c r="C354" s="261"/>
      <c r="D354" s="242" t="s">
        <v>259</v>
      </c>
      <c r="E354" s="262" t="s">
        <v>1</v>
      </c>
      <c r="F354" s="263" t="s">
        <v>261</v>
      </c>
      <c r="G354" s="261"/>
      <c r="H354" s="264">
        <v>9236.8639999999996</v>
      </c>
      <c r="I354" s="265"/>
      <c r="J354" s="261"/>
      <c r="K354" s="261"/>
      <c r="L354" s="266"/>
      <c r="M354" s="267"/>
      <c r="N354" s="268"/>
      <c r="O354" s="268"/>
      <c r="P354" s="268"/>
      <c r="Q354" s="268"/>
      <c r="R354" s="268"/>
      <c r="S354" s="268"/>
      <c r="T354" s="269"/>
      <c r="U354" s="14"/>
      <c r="V354" s="14"/>
      <c r="W354" s="14"/>
      <c r="X354" s="14"/>
      <c r="Y354" s="14"/>
      <c r="Z354" s="14"/>
      <c r="AA354" s="14"/>
      <c r="AB354" s="14"/>
      <c r="AC354" s="14"/>
      <c r="AD354" s="14"/>
      <c r="AE354" s="14"/>
      <c r="AT354" s="270" t="s">
        <v>259</v>
      </c>
      <c r="AU354" s="270" t="s">
        <v>88</v>
      </c>
      <c r="AV354" s="14" t="s">
        <v>175</v>
      </c>
      <c r="AW354" s="14" t="s">
        <v>36</v>
      </c>
      <c r="AX354" s="14" t="s">
        <v>14</v>
      </c>
      <c r="AY354" s="270" t="s">
        <v>241</v>
      </c>
    </row>
    <row r="355" s="2" customFormat="1" ht="37.8" customHeight="1">
      <c r="A355" s="39"/>
      <c r="B355" s="40"/>
      <c r="C355" s="229" t="s">
        <v>747</v>
      </c>
      <c r="D355" s="229" t="s">
        <v>243</v>
      </c>
      <c r="E355" s="230" t="s">
        <v>705</v>
      </c>
      <c r="F355" s="231" t="s">
        <v>706</v>
      </c>
      <c r="G355" s="232" t="s">
        <v>255</v>
      </c>
      <c r="H355" s="233">
        <v>1393.3969999999999</v>
      </c>
      <c r="I355" s="234"/>
      <c r="J355" s="235">
        <f>ROUND(I355*H355,2)</f>
        <v>0</v>
      </c>
      <c r="K355" s="231" t="s">
        <v>247</v>
      </c>
      <c r="L355" s="45"/>
      <c r="M355" s="236" t="s">
        <v>1</v>
      </c>
      <c r="N355" s="237" t="s">
        <v>45</v>
      </c>
      <c r="O355" s="92"/>
      <c r="P355" s="238">
        <f>O355*H355</f>
        <v>0</v>
      </c>
      <c r="Q355" s="238">
        <v>0</v>
      </c>
      <c r="R355" s="238">
        <f>Q355*H355</f>
        <v>0</v>
      </c>
      <c r="S355" s="238">
        <v>0</v>
      </c>
      <c r="T355" s="239">
        <f>S355*H355</f>
        <v>0</v>
      </c>
      <c r="U355" s="39"/>
      <c r="V355" s="39"/>
      <c r="W355" s="39"/>
      <c r="X355" s="39"/>
      <c r="Y355" s="39"/>
      <c r="Z355" s="39"/>
      <c r="AA355" s="39"/>
      <c r="AB355" s="39"/>
      <c r="AC355" s="39"/>
      <c r="AD355" s="39"/>
      <c r="AE355" s="39"/>
      <c r="AR355" s="240" t="s">
        <v>175</v>
      </c>
      <c r="AT355" s="240" t="s">
        <v>243</v>
      </c>
      <c r="AU355" s="240" t="s">
        <v>88</v>
      </c>
      <c r="AY355" s="18" t="s">
        <v>241</v>
      </c>
      <c r="BE355" s="241">
        <f>IF(N355="základní",J355,0)</f>
        <v>0</v>
      </c>
      <c r="BF355" s="241">
        <f>IF(N355="snížená",J355,0)</f>
        <v>0</v>
      </c>
      <c r="BG355" s="241">
        <f>IF(N355="zákl. přenesená",J355,0)</f>
        <v>0</v>
      </c>
      <c r="BH355" s="241">
        <f>IF(N355="sníž. přenesená",J355,0)</f>
        <v>0</v>
      </c>
      <c r="BI355" s="241">
        <f>IF(N355="nulová",J355,0)</f>
        <v>0</v>
      </c>
      <c r="BJ355" s="18" t="s">
        <v>14</v>
      </c>
      <c r="BK355" s="241">
        <f>ROUND(I355*H355,2)</f>
        <v>0</v>
      </c>
      <c r="BL355" s="18" t="s">
        <v>175</v>
      </c>
      <c r="BM355" s="240" t="s">
        <v>1860</v>
      </c>
    </row>
    <row r="356" s="2" customFormat="1">
      <c r="A356" s="39"/>
      <c r="B356" s="40"/>
      <c r="C356" s="41"/>
      <c r="D356" s="242" t="s">
        <v>249</v>
      </c>
      <c r="E356" s="41"/>
      <c r="F356" s="243" t="s">
        <v>708</v>
      </c>
      <c r="G356" s="41"/>
      <c r="H356" s="41"/>
      <c r="I356" s="244"/>
      <c r="J356" s="41"/>
      <c r="K356" s="41"/>
      <c r="L356" s="45"/>
      <c r="M356" s="245"/>
      <c r="N356" s="246"/>
      <c r="O356" s="92"/>
      <c r="P356" s="92"/>
      <c r="Q356" s="92"/>
      <c r="R356" s="92"/>
      <c r="S356" s="92"/>
      <c r="T356" s="93"/>
      <c r="U356" s="39"/>
      <c r="V356" s="39"/>
      <c r="W356" s="39"/>
      <c r="X356" s="39"/>
      <c r="Y356" s="39"/>
      <c r="Z356" s="39"/>
      <c r="AA356" s="39"/>
      <c r="AB356" s="39"/>
      <c r="AC356" s="39"/>
      <c r="AD356" s="39"/>
      <c r="AE356" s="39"/>
      <c r="AT356" s="18" t="s">
        <v>249</v>
      </c>
      <c r="AU356" s="18" t="s">
        <v>88</v>
      </c>
    </row>
    <row r="357" s="2" customFormat="1">
      <c r="A357" s="39"/>
      <c r="B357" s="40"/>
      <c r="C357" s="41"/>
      <c r="D357" s="247" t="s">
        <v>251</v>
      </c>
      <c r="E357" s="41"/>
      <c r="F357" s="248" t="s">
        <v>709</v>
      </c>
      <c r="G357" s="41"/>
      <c r="H357" s="41"/>
      <c r="I357" s="244"/>
      <c r="J357" s="41"/>
      <c r="K357" s="41"/>
      <c r="L357" s="45"/>
      <c r="M357" s="245"/>
      <c r="N357" s="246"/>
      <c r="O357" s="92"/>
      <c r="P357" s="92"/>
      <c r="Q357" s="92"/>
      <c r="R357" s="92"/>
      <c r="S357" s="92"/>
      <c r="T357" s="93"/>
      <c r="U357" s="39"/>
      <c r="V357" s="39"/>
      <c r="W357" s="39"/>
      <c r="X357" s="39"/>
      <c r="Y357" s="39"/>
      <c r="Z357" s="39"/>
      <c r="AA357" s="39"/>
      <c r="AB357" s="39"/>
      <c r="AC357" s="39"/>
      <c r="AD357" s="39"/>
      <c r="AE357" s="39"/>
      <c r="AT357" s="18" t="s">
        <v>251</v>
      </c>
      <c r="AU357" s="18" t="s">
        <v>88</v>
      </c>
    </row>
    <row r="358" s="15" customFormat="1">
      <c r="A358" s="15"/>
      <c r="B358" s="271"/>
      <c r="C358" s="272"/>
      <c r="D358" s="242" t="s">
        <v>259</v>
      </c>
      <c r="E358" s="273" t="s">
        <v>1</v>
      </c>
      <c r="F358" s="274" t="s">
        <v>710</v>
      </c>
      <c r="G358" s="272"/>
      <c r="H358" s="273" t="s">
        <v>1</v>
      </c>
      <c r="I358" s="275"/>
      <c r="J358" s="272"/>
      <c r="K358" s="272"/>
      <c r="L358" s="276"/>
      <c r="M358" s="277"/>
      <c r="N358" s="278"/>
      <c r="O358" s="278"/>
      <c r="P358" s="278"/>
      <c r="Q358" s="278"/>
      <c r="R358" s="278"/>
      <c r="S358" s="278"/>
      <c r="T358" s="279"/>
      <c r="U358" s="15"/>
      <c r="V358" s="15"/>
      <c r="W358" s="15"/>
      <c r="X358" s="15"/>
      <c r="Y358" s="15"/>
      <c r="Z358" s="15"/>
      <c r="AA358" s="15"/>
      <c r="AB358" s="15"/>
      <c r="AC358" s="15"/>
      <c r="AD358" s="15"/>
      <c r="AE358" s="15"/>
      <c r="AT358" s="280" t="s">
        <v>259</v>
      </c>
      <c r="AU358" s="280" t="s">
        <v>88</v>
      </c>
      <c r="AV358" s="15" t="s">
        <v>14</v>
      </c>
      <c r="AW358" s="15" t="s">
        <v>36</v>
      </c>
      <c r="AX358" s="15" t="s">
        <v>80</v>
      </c>
      <c r="AY358" s="280" t="s">
        <v>241</v>
      </c>
    </row>
    <row r="359" s="13" customFormat="1">
      <c r="A359" s="13"/>
      <c r="B359" s="249"/>
      <c r="C359" s="250"/>
      <c r="D359" s="242" t="s">
        <v>259</v>
      </c>
      <c r="E359" s="251" t="s">
        <v>1</v>
      </c>
      <c r="F359" s="252" t="s">
        <v>1861</v>
      </c>
      <c r="G359" s="250"/>
      <c r="H359" s="253">
        <v>1393.3969999999999</v>
      </c>
      <c r="I359" s="254"/>
      <c r="J359" s="250"/>
      <c r="K359" s="250"/>
      <c r="L359" s="255"/>
      <c r="M359" s="256"/>
      <c r="N359" s="257"/>
      <c r="O359" s="257"/>
      <c r="P359" s="257"/>
      <c r="Q359" s="257"/>
      <c r="R359" s="257"/>
      <c r="S359" s="257"/>
      <c r="T359" s="258"/>
      <c r="U359" s="13"/>
      <c r="V359" s="13"/>
      <c r="W359" s="13"/>
      <c r="X359" s="13"/>
      <c r="Y359" s="13"/>
      <c r="Z359" s="13"/>
      <c r="AA359" s="13"/>
      <c r="AB359" s="13"/>
      <c r="AC359" s="13"/>
      <c r="AD359" s="13"/>
      <c r="AE359" s="13"/>
      <c r="AT359" s="259" t="s">
        <v>259</v>
      </c>
      <c r="AU359" s="259" t="s">
        <v>88</v>
      </c>
      <c r="AV359" s="13" t="s">
        <v>88</v>
      </c>
      <c r="AW359" s="13" t="s">
        <v>36</v>
      </c>
      <c r="AX359" s="13" t="s">
        <v>80</v>
      </c>
      <c r="AY359" s="259" t="s">
        <v>241</v>
      </c>
    </row>
    <row r="360" s="14" customFormat="1">
      <c r="A360" s="14"/>
      <c r="B360" s="260"/>
      <c r="C360" s="261"/>
      <c r="D360" s="242" t="s">
        <v>259</v>
      </c>
      <c r="E360" s="262" t="s">
        <v>482</v>
      </c>
      <c r="F360" s="263" t="s">
        <v>261</v>
      </c>
      <c r="G360" s="261"/>
      <c r="H360" s="264">
        <v>1393.3969999999999</v>
      </c>
      <c r="I360" s="265"/>
      <c r="J360" s="261"/>
      <c r="K360" s="261"/>
      <c r="L360" s="266"/>
      <c r="M360" s="267"/>
      <c r="N360" s="268"/>
      <c r="O360" s="268"/>
      <c r="P360" s="268"/>
      <c r="Q360" s="268"/>
      <c r="R360" s="268"/>
      <c r="S360" s="268"/>
      <c r="T360" s="269"/>
      <c r="U360" s="14"/>
      <c r="V360" s="14"/>
      <c r="W360" s="14"/>
      <c r="X360" s="14"/>
      <c r="Y360" s="14"/>
      <c r="Z360" s="14"/>
      <c r="AA360" s="14"/>
      <c r="AB360" s="14"/>
      <c r="AC360" s="14"/>
      <c r="AD360" s="14"/>
      <c r="AE360" s="14"/>
      <c r="AT360" s="270" t="s">
        <v>259</v>
      </c>
      <c r="AU360" s="270" t="s">
        <v>88</v>
      </c>
      <c r="AV360" s="14" t="s">
        <v>175</v>
      </c>
      <c r="AW360" s="14" t="s">
        <v>36</v>
      </c>
      <c r="AX360" s="14" t="s">
        <v>14</v>
      </c>
      <c r="AY360" s="270" t="s">
        <v>241</v>
      </c>
    </row>
    <row r="361" s="2" customFormat="1" ht="37.8" customHeight="1">
      <c r="A361" s="39"/>
      <c r="B361" s="40"/>
      <c r="C361" s="229" t="s">
        <v>757</v>
      </c>
      <c r="D361" s="229" t="s">
        <v>243</v>
      </c>
      <c r="E361" s="230" t="s">
        <v>713</v>
      </c>
      <c r="F361" s="231" t="s">
        <v>714</v>
      </c>
      <c r="G361" s="232" t="s">
        <v>255</v>
      </c>
      <c r="H361" s="233">
        <v>18114.161</v>
      </c>
      <c r="I361" s="234"/>
      <c r="J361" s="235">
        <f>ROUND(I361*H361,2)</f>
        <v>0</v>
      </c>
      <c r="K361" s="231" t="s">
        <v>247</v>
      </c>
      <c r="L361" s="45"/>
      <c r="M361" s="236" t="s">
        <v>1</v>
      </c>
      <c r="N361" s="237" t="s">
        <v>45</v>
      </c>
      <c r="O361" s="92"/>
      <c r="P361" s="238">
        <f>O361*H361</f>
        <v>0</v>
      </c>
      <c r="Q361" s="238">
        <v>0</v>
      </c>
      <c r="R361" s="238">
        <f>Q361*H361</f>
        <v>0</v>
      </c>
      <c r="S361" s="238">
        <v>0</v>
      </c>
      <c r="T361" s="239">
        <f>S361*H361</f>
        <v>0</v>
      </c>
      <c r="U361" s="39"/>
      <c r="V361" s="39"/>
      <c r="W361" s="39"/>
      <c r="X361" s="39"/>
      <c r="Y361" s="39"/>
      <c r="Z361" s="39"/>
      <c r="AA361" s="39"/>
      <c r="AB361" s="39"/>
      <c r="AC361" s="39"/>
      <c r="AD361" s="39"/>
      <c r="AE361" s="39"/>
      <c r="AR361" s="240" t="s">
        <v>175</v>
      </c>
      <c r="AT361" s="240" t="s">
        <v>243</v>
      </c>
      <c r="AU361" s="240" t="s">
        <v>88</v>
      </c>
      <c r="AY361" s="18" t="s">
        <v>241</v>
      </c>
      <c r="BE361" s="241">
        <f>IF(N361="základní",J361,0)</f>
        <v>0</v>
      </c>
      <c r="BF361" s="241">
        <f>IF(N361="snížená",J361,0)</f>
        <v>0</v>
      </c>
      <c r="BG361" s="241">
        <f>IF(N361="zákl. přenesená",J361,0)</f>
        <v>0</v>
      </c>
      <c r="BH361" s="241">
        <f>IF(N361="sníž. přenesená",J361,0)</f>
        <v>0</v>
      </c>
      <c r="BI361" s="241">
        <f>IF(N361="nulová",J361,0)</f>
        <v>0</v>
      </c>
      <c r="BJ361" s="18" t="s">
        <v>14</v>
      </c>
      <c r="BK361" s="241">
        <f>ROUND(I361*H361,2)</f>
        <v>0</v>
      </c>
      <c r="BL361" s="18" t="s">
        <v>175</v>
      </c>
      <c r="BM361" s="240" t="s">
        <v>1862</v>
      </c>
    </row>
    <row r="362" s="2" customFormat="1">
      <c r="A362" s="39"/>
      <c r="B362" s="40"/>
      <c r="C362" s="41"/>
      <c r="D362" s="242" t="s">
        <v>249</v>
      </c>
      <c r="E362" s="41"/>
      <c r="F362" s="243" t="s">
        <v>716</v>
      </c>
      <c r="G362" s="41"/>
      <c r="H362" s="41"/>
      <c r="I362" s="244"/>
      <c r="J362" s="41"/>
      <c r="K362" s="41"/>
      <c r="L362" s="45"/>
      <c r="M362" s="245"/>
      <c r="N362" s="246"/>
      <c r="O362" s="92"/>
      <c r="P362" s="92"/>
      <c r="Q362" s="92"/>
      <c r="R362" s="92"/>
      <c r="S362" s="92"/>
      <c r="T362" s="93"/>
      <c r="U362" s="39"/>
      <c r="V362" s="39"/>
      <c r="W362" s="39"/>
      <c r="X362" s="39"/>
      <c r="Y362" s="39"/>
      <c r="Z362" s="39"/>
      <c r="AA362" s="39"/>
      <c r="AB362" s="39"/>
      <c r="AC362" s="39"/>
      <c r="AD362" s="39"/>
      <c r="AE362" s="39"/>
      <c r="AT362" s="18" t="s">
        <v>249</v>
      </c>
      <c r="AU362" s="18" t="s">
        <v>88</v>
      </c>
    </row>
    <row r="363" s="2" customFormat="1">
      <c r="A363" s="39"/>
      <c r="B363" s="40"/>
      <c r="C363" s="41"/>
      <c r="D363" s="247" t="s">
        <v>251</v>
      </c>
      <c r="E363" s="41"/>
      <c r="F363" s="248" t="s">
        <v>717</v>
      </c>
      <c r="G363" s="41"/>
      <c r="H363" s="41"/>
      <c r="I363" s="244"/>
      <c r="J363" s="41"/>
      <c r="K363" s="41"/>
      <c r="L363" s="45"/>
      <c r="M363" s="245"/>
      <c r="N363" s="246"/>
      <c r="O363" s="92"/>
      <c r="P363" s="92"/>
      <c r="Q363" s="92"/>
      <c r="R363" s="92"/>
      <c r="S363" s="92"/>
      <c r="T363" s="93"/>
      <c r="U363" s="39"/>
      <c r="V363" s="39"/>
      <c r="W363" s="39"/>
      <c r="X363" s="39"/>
      <c r="Y363" s="39"/>
      <c r="Z363" s="39"/>
      <c r="AA363" s="39"/>
      <c r="AB363" s="39"/>
      <c r="AC363" s="39"/>
      <c r="AD363" s="39"/>
      <c r="AE363" s="39"/>
      <c r="AT363" s="18" t="s">
        <v>251</v>
      </c>
      <c r="AU363" s="18" t="s">
        <v>88</v>
      </c>
    </row>
    <row r="364" s="15" customFormat="1">
      <c r="A364" s="15"/>
      <c r="B364" s="271"/>
      <c r="C364" s="272"/>
      <c r="D364" s="242" t="s">
        <v>259</v>
      </c>
      <c r="E364" s="273" t="s">
        <v>1</v>
      </c>
      <c r="F364" s="274" t="s">
        <v>703</v>
      </c>
      <c r="G364" s="272"/>
      <c r="H364" s="273" t="s">
        <v>1</v>
      </c>
      <c r="I364" s="275"/>
      <c r="J364" s="272"/>
      <c r="K364" s="272"/>
      <c r="L364" s="276"/>
      <c r="M364" s="277"/>
      <c r="N364" s="278"/>
      <c r="O364" s="278"/>
      <c r="P364" s="278"/>
      <c r="Q364" s="278"/>
      <c r="R364" s="278"/>
      <c r="S364" s="278"/>
      <c r="T364" s="279"/>
      <c r="U364" s="15"/>
      <c r="V364" s="15"/>
      <c r="W364" s="15"/>
      <c r="X364" s="15"/>
      <c r="Y364" s="15"/>
      <c r="Z364" s="15"/>
      <c r="AA364" s="15"/>
      <c r="AB364" s="15"/>
      <c r="AC364" s="15"/>
      <c r="AD364" s="15"/>
      <c r="AE364" s="15"/>
      <c r="AT364" s="280" t="s">
        <v>259</v>
      </c>
      <c r="AU364" s="280" t="s">
        <v>88</v>
      </c>
      <c r="AV364" s="15" t="s">
        <v>14</v>
      </c>
      <c r="AW364" s="15" t="s">
        <v>36</v>
      </c>
      <c r="AX364" s="15" t="s">
        <v>80</v>
      </c>
      <c r="AY364" s="280" t="s">
        <v>241</v>
      </c>
    </row>
    <row r="365" s="13" customFormat="1">
      <c r="A365" s="13"/>
      <c r="B365" s="249"/>
      <c r="C365" s="250"/>
      <c r="D365" s="242" t="s">
        <v>259</v>
      </c>
      <c r="E365" s="251" t="s">
        <v>1</v>
      </c>
      <c r="F365" s="252" t="s">
        <v>718</v>
      </c>
      <c r="G365" s="250"/>
      <c r="H365" s="253">
        <v>18114.161</v>
      </c>
      <c r="I365" s="254"/>
      <c r="J365" s="250"/>
      <c r="K365" s="250"/>
      <c r="L365" s="255"/>
      <c r="M365" s="256"/>
      <c r="N365" s="257"/>
      <c r="O365" s="257"/>
      <c r="P365" s="257"/>
      <c r="Q365" s="257"/>
      <c r="R365" s="257"/>
      <c r="S365" s="257"/>
      <c r="T365" s="258"/>
      <c r="U365" s="13"/>
      <c r="V365" s="13"/>
      <c r="W365" s="13"/>
      <c r="X365" s="13"/>
      <c r="Y365" s="13"/>
      <c r="Z365" s="13"/>
      <c r="AA365" s="13"/>
      <c r="AB365" s="13"/>
      <c r="AC365" s="13"/>
      <c r="AD365" s="13"/>
      <c r="AE365" s="13"/>
      <c r="AT365" s="259" t="s">
        <v>259</v>
      </c>
      <c r="AU365" s="259" t="s">
        <v>88</v>
      </c>
      <c r="AV365" s="13" t="s">
        <v>88</v>
      </c>
      <c r="AW365" s="13" t="s">
        <v>36</v>
      </c>
      <c r="AX365" s="13" t="s">
        <v>80</v>
      </c>
      <c r="AY365" s="259" t="s">
        <v>241</v>
      </c>
    </row>
    <row r="366" s="14" customFormat="1">
      <c r="A366" s="14"/>
      <c r="B366" s="260"/>
      <c r="C366" s="261"/>
      <c r="D366" s="242" t="s">
        <v>259</v>
      </c>
      <c r="E366" s="262" t="s">
        <v>1</v>
      </c>
      <c r="F366" s="263" t="s">
        <v>261</v>
      </c>
      <c r="G366" s="261"/>
      <c r="H366" s="264">
        <v>18114.161</v>
      </c>
      <c r="I366" s="265"/>
      <c r="J366" s="261"/>
      <c r="K366" s="261"/>
      <c r="L366" s="266"/>
      <c r="M366" s="267"/>
      <c r="N366" s="268"/>
      <c r="O366" s="268"/>
      <c r="P366" s="268"/>
      <c r="Q366" s="268"/>
      <c r="R366" s="268"/>
      <c r="S366" s="268"/>
      <c r="T366" s="269"/>
      <c r="U366" s="14"/>
      <c r="V366" s="14"/>
      <c r="W366" s="14"/>
      <c r="X366" s="14"/>
      <c r="Y366" s="14"/>
      <c r="Z366" s="14"/>
      <c r="AA366" s="14"/>
      <c r="AB366" s="14"/>
      <c r="AC366" s="14"/>
      <c r="AD366" s="14"/>
      <c r="AE366" s="14"/>
      <c r="AT366" s="270" t="s">
        <v>259</v>
      </c>
      <c r="AU366" s="270" t="s">
        <v>88</v>
      </c>
      <c r="AV366" s="14" t="s">
        <v>175</v>
      </c>
      <c r="AW366" s="14" t="s">
        <v>36</v>
      </c>
      <c r="AX366" s="14" t="s">
        <v>14</v>
      </c>
      <c r="AY366" s="270" t="s">
        <v>241</v>
      </c>
    </row>
    <row r="367" s="2" customFormat="1" ht="24.15" customHeight="1">
      <c r="A367" s="39"/>
      <c r="B367" s="40"/>
      <c r="C367" s="229" t="s">
        <v>763</v>
      </c>
      <c r="D367" s="229" t="s">
        <v>243</v>
      </c>
      <c r="E367" s="230" t="s">
        <v>719</v>
      </c>
      <c r="F367" s="231" t="s">
        <v>720</v>
      </c>
      <c r="G367" s="232" t="s">
        <v>255</v>
      </c>
      <c r="H367" s="233">
        <v>965.327</v>
      </c>
      <c r="I367" s="234"/>
      <c r="J367" s="235">
        <f>ROUND(I367*H367,2)</f>
        <v>0</v>
      </c>
      <c r="K367" s="231" t="s">
        <v>247</v>
      </c>
      <c r="L367" s="45"/>
      <c r="M367" s="236" t="s">
        <v>1</v>
      </c>
      <c r="N367" s="237" t="s">
        <v>45</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175</v>
      </c>
      <c r="AT367" s="240" t="s">
        <v>243</v>
      </c>
      <c r="AU367" s="240" t="s">
        <v>88</v>
      </c>
      <c r="AY367" s="18" t="s">
        <v>241</v>
      </c>
      <c r="BE367" s="241">
        <f>IF(N367="základní",J367,0)</f>
        <v>0</v>
      </c>
      <c r="BF367" s="241">
        <f>IF(N367="snížená",J367,0)</f>
        <v>0</v>
      </c>
      <c r="BG367" s="241">
        <f>IF(N367="zákl. přenesená",J367,0)</f>
        <v>0</v>
      </c>
      <c r="BH367" s="241">
        <f>IF(N367="sníž. přenesená",J367,0)</f>
        <v>0</v>
      </c>
      <c r="BI367" s="241">
        <f>IF(N367="nulová",J367,0)</f>
        <v>0</v>
      </c>
      <c r="BJ367" s="18" t="s">
        <v>14</v>
      </c>
      <c r="BK367" s="241">
        <f>ROUND(I367*H367,2)</f>
        <v>0</v>
      </c>
      <c r="BL367" s="18" t="s">
        <v>175</v>
      </c>
      <c r="BM367" s="240" t="s">
        <v>1863</v>
      </c>
    </row>
    <row r="368" s="2" customFormat="1">
      <c r="A368" s="39"/>
      <c r="B368" s="40"/>
      <c r="C368" s="41"/>
      <c r="D368" s="242" t="s">
        <v>249</v>
      </c>
      <c r="E368" s="41"/>
      <c r="F368" s="243" t="s">
        <v>722</v>
      </c>
      <c r="G368" s="41"/>
      <c r="H368" s="41"/>
      <c r="I368" s="244"/>
      <c r="J368" s="41"/>
      <c r="K368" s="41"/>
      <c r="L368" s="45"/>
      <c r="M368" s="245"/>
      <c r="N368" s="246"/>
      <c r="O368" s="92"/>
      <c r="P368" s="92"/>
      <c r="Q368" s="92"/>
      <c r="R368" s="92"/>
      <c r="S368" s="92"/>
      <c r="T368" s="93"/>
      <c r="U368" s="39"/>
      <c r="V368" s="39"/>
      <c r="W368" s="39"/>
      <c r="X368" s="39"/>
      <c r="Y368" s="39"/>
      <c r="Z368" s="39"/>
      <c r="AA368" s="39"/>
      <c r="AB368" s="39"/>
      <c r="AC368" s="39"/>
      <c r="AD368" s="39"/>
      <c r="AE368" s="39"/>
      <c r="AT368" s="18" t="s">
        <v>249</v>
      </c>
      <c r="AU368" s="18" t="s">
        <v>88</v>
      </c>
    </row>
    <row r="369" s="2" customFormat="1">
      <c r="A369" s="39"/>
      <c r="B369" s="40"/>
      <c r="C369" s="41"/>
      <c r="D369" s="247" t="s">
        <v>251</v>
      </c>
      <c r="E369" s="41"/>
      <c r="F369" s="248" t="s">
        <v>723</v>
      </c>
      <c r="G369" s="41"/>
      <c r="H369" s="41"/>
      <c r="I369" s="244"/>
      <c r="J369" s="41"/>
      <c r="K369" s="41"/>
      <c r="L369" s="45"/>
      <c r="M369" s="245"/>
      <c r="N369" s="246"/>
      <c r="O369" s="92"/>
      <c r="P369" s="92"/>
      <c r="Q369" s="92"/>
      <c r="R369" s="92"/>
      <c r="S369" s="92"/>
      <c r="T369" s="93"/>
      <c r="U369" s="39"/>
      <c r="V369" s="39"/>
      <c r="W369" s="39"/>
      <c r="X369" s="39"/>
      <c r="Y369" s="39"/>
      <c r="Z369" s="39"/>
      <c r="AA369" s="39"/>
      <c r="AB369" s="39"/>
      <c r="AC369" s="39"/>
      <c r="AD369" s="39"/>
      <c r="AE369" s="39"/>
      <c r="AT369" s="18" t="s">
        <v>251</v>
      </c>
      <c r="AU369" s="18" t="s">
        <v>88</v>
      </c>
    </row>
    <row r="370" s="15" customFormat="1">
      <c r="A370" s="15"/>
      <c r="B370" s="271"/>
      <c r="C370" s="272"/>
      <c r="D370" s="242" t="s">
        <v>259</v>
      </c>
      <c r="E370" s="273" t="s">
        <v>1</v>
      </c>
      <c r="F370" s="274" t="s">
        <v>724</v>
      </c>
      <c r="G370" s="272"/>
      <c r="H370" s="273" t="s">
        <v>1</v>
      </c>
      <c r="I370" s="275"/>
      <c r="J370" s="272"/>
      <c r="K370" s="272"/>
      <c r="L370" s="276"/>
      <c r="M370" s="277"/>
      <c r="N370" s="278"/>
      <c r="O370" s="278"/>
      <c r="P370" s="278"/>
      <c r="Q370" s="278"/>
      <c r="R370" s="278"/>
      <c r="S370" s="278"/>
      <c r="T370" s="279"/>
      <c r="U370" s="15"/>
      <c r="V370" s="15"/>
      <c r="W370" s="15"/>
      <c r="X370" s="15"/>
      <c r="Y370" s="15"/>
      <c r="Z370" s="15"/>
      <c r="AA370" s="15"/>
      <c r="AB370" s="15"/>
      <c r="AC370" s="15"/>
      <c r="AD370" s="15"/>
      <c r="AE370" s="15"/>
      <c r="AT370" s="280" t="s">
        <v>259</v>
      </c>
      <c r="AU370" s="280" t="s">
        <v>88</v>
      </c>
      <c r="AV370" s="15" t="s">
        <v>14</v>
      </c>
      <c r="AW370" s="15" t="s">
        <v>36</v>
      </c>
      <c r="AX370" s="15" t="s">
        <v>80</v>
      </c>
      <c r="AY370" s="280" t="s">
        <v>241</v>
      </c>
    </row>
    <row r="371" s="13" customFormat="1">
      <c r="A371" s="13"/>
      <c r="B371" s="249"/>
      <c r="C371" s="250"/>
      <c r="D371" s="242" t="s">
        <v>259</v>
      </c>
      <c r="E371" s="251" t="s">
        <v>1</v>
      </c>
      <c r="F371" s="252" t="s">
        <v>1398</v>
      </c>
      <c r="G371" s="250"/>
      <c r="H371" s="253">
        <v>928.93100000000004</v>
      </c>
      <c r="I371" s="254"/>
      <c r="J371" s="250"/>
      <c r="K371" s="250"/>
      <c r="L371" s="255"/>
      <c r="M371" s="256"/>
      <c r="N371" s="257"/>
      <c r="O371" s="257"/>
      <c r="P371" s="257"/>
      <c r="Q371" s="257"/>
      <c r="R371" s="257"/>
      <c r="S371" s="257"/>
      <c r="T371" s="258"/>
      <c r="U371" s="13"/>
      <c r="V371" s="13"/>
      <c r="W371" s="13"/>
      <c r="X371" s="13"/>
      <c r="Y371" s="13"/>
      <c r="Z371" s="13"/>
      <c r="AA371" s="13"/>
      <c r="AB371" s="13"/>
      <c r="AC371" s="13"/>
      <c r="AD371" s="13"/>
      <c r="AE371" s="13"/>
      <c r="AT371" s="259" t="s">
        <v>259</v>
      </c>
      <c r="AU371" s="259" t="s">
        <v>88</v>
      </c>
      <c r="AV371" s="13" t="s">
        <v>88</v>
      </c>
      <c r="AW371" s="13" t="s">
        <v>36</v>
      </c>
      <c r="AX371" s="13" t="s">
        <v>80</v>
      </c>
      <c r="AY371" s="259" t="s">
        <v>241</v>
      </c>
    </row>
    <row r="372" s="15" customFormat="1">
      <c r="A372" s="15"/>
      <c r="B372" s="271"/>
      <c r="C372" s="272"/>
      <c r="D372" s="242" t="s">
        <v>259</v>
      </c>
      <c r="E372" s="273" t="s">
        <v>1</v>
      </c>
      <c r="F372" s="274" t="s">
        <v>725</v>
      </c>
      <c r="G372" s="272"/>
      <c r="H372" s="273" t="s">
        <v>1</v>
      </c>
      <c r="I372" s="275"/>
      <c r="J372" s="272"/>
      <c r="K372" s="272"/>
      <c r="L372" s="276"/>
      <c r="M372" s="277"/>
      <c r="N372" s="278"/>
      <c r="O372" s="278"/>
      <c r="P372" s="278"/>
      <c r="Q372" s="278"/>
      <c r="R372" s="278"/>
      <c r="S372" s="278"/>
      <c r="T372" s="279"/>
      <c r="U372" s="15"/>
      <c r="V372" s="15"/>
      <c r="W372" s="15"/>
      <c r="X372" s="15"/>
      <c r="Y372" s="15"/>
      <c r="Z372" s="15"/>
      <c r="AA372" s="15"/>
      <c r="AB372" s="15"/>
      <c r="AC372" s="15"/>
      <c r="AD372" s="15"/>
      <c r="AE372" s="15"/>
      <c r="AT372" s="280" t="s">
        <v>259</v>
      </c>
      <c r="AU372" s="280" t="s">
        <v>88</v>
      </c>
      <c r="AV372" s="15" t="s">
        <v>14</v>
      </c>
      <c r="AW372" s="15" t="s">
        <v>36</v>
      </c>
      <c r="AX372" s="15" t="s">
        <v>80</v>
      </c>
      <c r="AY372" s="280" t="s">
        <v>241</v>
      </c>
    </row>
    <row r="373" s="13" customFormat="1">
      <c r="A373" s="13"/>
      <c r="B373" s="249"/>
      <c r="C373" s="250"/>
      <c r="D373" s="242" t="s">
        <v>259</v>
      </c>
      <c r="E373" s="251" t="s">
        <v>1</v>
      </c>
      <c r="F373" s="252" t="s">
        <v>681</v>
      </c>
      <c r="G373" s="250"/>
      <c r="H373" s="253">
        <v>36.396000000000001</v>
      </c>
      <c r="I373" s="254"/>
      <c r="J373" s="250"/>
      <c r="K373" s="250"/>
      <c r="L373" s="255"/>
      <c r="M373" s="256"/>
      <c r="N373" s="257"/>
      <c r="O373" s="257"/>
      <c r="P373" s="257"/>
      <c r="Q373" s="257"/>
      <c r="R373" s="257"/>
      <c r="S373" s="257"/>
      <c r="T373" s="258"/>
      <c r="U373" s="13"/>
      <c r="V373" s="13"/>
      <c r="W373" s="13"/>
      <c r="X373" s="13"/>
      <c r="Y373" s="13"/>
      <c r="Z373" s="13"/>
      <c r="AA373" s="13"/>
      <c r="AB373" s="13"/>
      <c r="AC373" s="13"/>
      <c r="AD373" s="13"/>
      <c r="AE373" s="13"/>
      <c r="AT373" s="259" t="s">
        <v>259</v>
      </c>
      <c r="AU373" s="259" t="s">
        <v>88</v>
      </c>
      <c r="AV373" s="13" t="s">
        <v>88</v>
      </c>
      <c r="AW373" s="13" t="s">
        <v>36</v>
      </c>
      <c r="AX373" s="13" t="s">
        <v>80</v>
      </c>
      <c r="AY373" s="259" t="s">
        <v>241</v>
      </c>
    </row>
    <row r="374" s="14" customFormat="1">
      <c r="A374" s="14"/>
      <c r="B374" s="260"/>
      <c r="C374" s="261"/>
      <c r="D374" s="242" t="s">
        <v>259</v>
      </c>
      <c r="E374" s="262" t="s">
        <v>1</v>
      </c>
      <c r="F374" s="263" t="s">
        <v>261</v>
      </c>
      <c r="G374" s="261"/>
      <c r="H374" s="264">
        <v>965.327</v>
      </c>
      <c r="I374" s="265"/>
      <c r="J374" s="261"/>
      <c r="K374" s="261"/>
      <c r="L374" s="266"/>
      <c r="M374" s="267"/>
      <c r="N374" s="268"/>
      <c r="O374" s="268"/>
      <c r="P374" s="268"/>
      <c r="Q374" s="268"/>
      <c r="R374" s="268"/>
      <c r="S374" s="268"/>
      <c r="T374" s="269"/>
      <c r="U374" s="14"/>
      <c r="V374" s="14"/>
      <c r="W374" s="14"/>
      <c r="X374" s="14"/>
      <c r="Y374" s="14"/>
      <c r="Z374" s="14"/>
      <c r="AA374" s="14"/>
      <c r="AB374" s="14"/>
      <c r="AC374" s="14"/>
      <c r="AD374" s="14"/>
      <c r="AE374" s="14"/>
      <c r="AT374" s="270" t="s">
        <v>259</v>
      </c>
      <c r="AU374" s="270" t="s">
        <v>88</v>
      </c>
      <c r="AV374" s="14" t="s">
        <v>175</v>
      </c>
      <c r="AW374" s="14" t="s">
        <v>36</v>
      </c>
      <c r="AX374" s="14" t="s">
        <v>14</v>
      </c>
      <c r="AY374" s="270" t="s">
        <v>241</v>
      </c>
    </row>
    <row r="375" s="2" customFormat="1" ht="24.15" customHeight="1">
      <c r="A375" s="39"/>
      <c r="B375" s="40"/>
      <c r="C375" s="229" t="s">
        <v>772</v>
      </c>
      <c r="D375" s="229" t="s">
        <v>243</v>
      </c>
      <c r="E375" s="230" t="s">
        <v>726</v>
      </c>
      <c r="F375" s="231" t="s">
        <v>727</v>
      </c>
      <c r="G375" s="232" t="s">
        <v>255</v>
      </c>
      <c r="H375" s="233">
        <v>1393.3969999999999</v>
      </c>
      <c r="I375" s="234"/>
      <c r="J375" s="235">
        <f>ROUND(I375*H375,2)</f>
        <v>0</v>
      </c>
      <c r="K375" s="231" t="s">
        <v>247</v>
      </c>
      <c r="L375" s="45"/>
      <c r="M375" s="236" t="s">
        <v>1</v>
      </c>
      <c r="N375" s="237" t="s">
        <v>45</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175</v>
      </c>
      <c r="AT375" s="240" t="s">
        <v>243</v>
      </c>
      <c r="AU375" s="240" t="s">
        <v>88</v>
      </c>
      <c r="AY375" s="18" t="s">
        <v>241</v>
      </c>
      <c r="BE375" s="241">
        <f>IF(N375="základní",J375,0)</f>
        <v>0</v>
      </c>
      <c r="BF375" s="241">
        <f>IF(N375="snížená",J375,0)</f>
        <v>0</v>
      </c>
      <c r="BG375" s="241">
        <f>IF(N375="zákl. přenesená",J375,0)</f>
        <v>0</v>
      </c>
      <c r="BH375" s="241">
        <f>IF(N375="sníž. přenesená",J375,0)</f>
        <v>0</v>
      </c>
      <c r="BI375" s="241">
        <f>IF(N375="nulová",J375,0)</f>
        <v>0</v>
      </c>
      <c r="BJ375" s="18" t="s">
        <v>14</v>
      </c>
      <c r="BK375" s="241">
        <f>ROUND(I375*H375,2)</f>
        <v>0</v>
      </c>
      <c r="BL375" s="18" t="s">
        <v>175</v>
      </c>
      <c r="BM375" s="240" t="s">
        <v>1864</v>
      </c>
    </row>
    <row r="376" s="2" customFormat="1">
      <c r="A376" s="39"/>
      <c r="B376" s="40"/>
      <c r="C376" s="41"/>
      <c r="D376" s="242" t="s">
        <v>249</v>
      </c>
      <c r="E376" s="41"/>
      <c r="F376" s="243" t="s">
        <v>729</v>
      </c>
      <c r="G376" s="41"/>
      <c r="H376" s="41"/>
      <c r="I376" s="244"/>
      <c r="J376" s="41"/>
      <c r="K376" s="41"/>
      <c r="L376" s="45"/>
      <c r="M376" s="245"/>
      <c r="N376" s="246"/>
      <c r="O376" s="92"/>
      <c r="P376" s="92"/>
      <c r="Q376" s="92"/>
      <c r="R376" s="92"/>
      <c r="S376" s="92"/>
      <c r="T376" s="93"/>
      <c r="U376" s="39"/>
      <c r="V376" s="39"/>
      <c r="W376" s="39"/>
      <c r="X376" s="39"/>
      <c r="Y376" s="39"/>
      <c r="Z376" s="39"/>
      <c r="AA376" s="39"/>
      <c r="AB376" s="39"/>
      <c r="AC376" s="39"/>
      <c r="AD376" s="39"/>
      <c r="AE376" s="39"/>
      <c r="AT376" s="18" t="s">
        <v>249</v>
      </c>
      <c r="AU376" s="18" t="s">
        <v>88</v>
      </c>
    </row>
    <row r="377" s="2" customFormat="1">
      <c r="A377" s="39"/>
      <c r="B377" s="40"/>
      <c r="C377" s="41"/>
      <c r="D377" s="247" t="s">
        <v>251</v>
      </c>
      <c r="E377" s="41"/>
      <c r="F377" s="248" t="s">
        <v>730</v>
      </c>
      <c r="G377" s="41"/>
      <c r="H377" s="41"/>
      <c r="I377" s="244"/>
      <c r="J377" s="41"/>
      <c r="K377" s="41"/>
      <c r="L377" s="45"/>
      <c r="M377" s="245"/>
      <c r="N377" s="246"/>
      <c r="O377" s="92"/>
      <c r="P377" s="92"/>
      <c r="Q377" s="92"/>
      <c r="R377" s="92"/>
      <c r="S377" s="92"/>
      <c r="T377" s="93"/>
      <c r="U377" s="39"/>
      <c r="V377" s="39"/>
      <c r="W377" s="39"/>
      <c r="X377" s="39"/>
      <c r="Y377" s="39"/>
      <c r="Z377" s="39"/>
      <c r="AA377" s="39"/>
      <c r="AB377" s="39"/>
      <c r="AC377" s="39"/>
      <c r="AD377" s="39"/>
      <c r="AE377" s="39"/>
      <c r="AT377" s="18" t="s">
        <v>251</v>
      </c>
      <c r="AU377" s="18" t="s">
        <v>88</v>
      </c>
    </row>
    <row r="378" s="15" customFormat="1">
      <c r="A378" s="15"/>
      <c r="B378" s="271"/>
      <c r="C378" s="272"/>
      <c r="D378" s="242" t="s">
        <v>259</v>
      </c>
      <c r="E378" s="273" t="s">
        <v>1</v>
      </c>
      <c r="F378" s="274" t="s">
        <v>731</v>
      </c>
      <c r="G378" s="272"/>
      <c r="H378" s="273" t="s">
        <v>1</v>
      </c>
      <c r="I378" s="275"/>
      <c r="J378" s="272"/>
      <c r="K378" s="272"/>
      <c r="L378" s="276"/>
      <c r="M378" s="277"/>
      <c r="N378" s="278"/>
      <c r="O378" s="278"/>
      <c r="P378" s="278"/>
      <c r="Q378" s="278"/>
      <c r="R378" s="278"/>
      <c r="S378" s="278"/>
      <c r="T378" s="279"/>
      <c r="U378" s="15"/>
      <c r="V378" s="15"/>
      <c r="W378" s="15"/>
      <c r="X378" s="15"/>
      <c r="Y378" s="15"/>
      <c r="Z378" s="15"/>
      <c r="AA378" s="15"/>
      <c r="AB378" s="15"/>
      <c r="AC378" s="15"/>
      <c r="AD378" s="15"/>
      <c r="AE378" s="15"/>
      <c r="AT378" s="280" t="s">
        <v>259</v>
      </c>
      <c r="AU378" s="280" t="s">
        <v>88</v>
      </c>
      <c r="AV378" s="15" t="s">
        <v>14</v>
      </c>
      <c r="AW378" s="15" t="s">
        <v>36</v>
      </c>
      <c r="AX378" s="15" t="s">
        <v>80</v>
      </c>
      <c r="AY378" s="280" t="s">
        <v>241</v>
      </c>
    </row>
    <row r="379" s="13" customFormat="1">
      <c r="A379" s="13"/>
      <c r="B379" s="249"/>
      <c r="C379" s="250"/>
      <c r="D379" s="242" t="s">
        <v>259</v>
      </c>
      <c r="E379" s="251" t="s">
        <v>1</v>
      </c>
      <c r="F379" s="252" t="s">
        <v>1400</v>
      </c>
      <c r="G379" s="250"/>
      <c r="H379" s="253">
        <v>1393.3969999999999</v>
      </c>
      <c r="I379" s="254"/>
      <c r="J379" s="250"/>
      <c r="K379" s="250"/>
      <c r="L379" s="255"/>
      <c r="M379" s="256"/>
      <c r="N379" s="257"/>
      <c r="O379" s="257"/>
      <c r="P379" s="257"/>
      <c r="Q379" s="257"/>
      <c r="R379" s="257"/>
      <c r="S379" s="257"/>
      <c r="T379" s="258"/>
      <c r="U379" s="13"/>
      <c r="V379" s="13"/>
      <c r="W379" s="13"/>
      <c r="X379" s="13"/>
      <c r="Y379" s="13"/>
      <c r="Z379" s="13"/>
      <c r="AA379" s="13"/>
      <c r="AB379" s="13"/>
      <c r="AC379" s="13"/>
      <c r="AD379" s="13"/>
      <c r="AE379" s="13"/>
      <c r="AT379" s="259" t="s">
        <v>259</v>
      </c>
      <c r="AU379" s="259" t="s">
        <v>88</v>
      </c>
      <c r="AV379" s="13" t="s">
        <v>88</v>
      </c>
      <c r="AW379" s="13" t="s">
        <v>36</v>
      </c>
      <c r="AX379" s="13" t="s">
        <v>80</v>
      </c>
      <c r="AY379" s="259" t="s">
        <v>241</v>
      </c>
    </row>
    <row r="380" s="14" customFormat="1">
      <c r="A380" s="14"/>
      <c r="B380" s="260"/>
      <c r="C380" s="261"/>
      <c r="D380" s="242" t="s">
        <v>259</v>
      </c>
      <c r="E380" s="262" t="s">
        <v>1</v>
      </c>
      <c r="F380" s="263" t="s">
        <v>261</v>
      </c>
      <c r="G380" s="261"/>
      <c r="H380" s="264">
        <v>1393.3969999999999</v>
      </c>
      <c r="I380" s="265"/>
      <c r="J380" s="261"/>
      <c r="K380" s="261"/>
      <c r="L380" s="266"/>
      <c r="M380" s="267"/>
      <c r="N380" s="268"/>
      <c r="O380" s="268"/>
      <c r="P380" s="268"/>
      <c r="Q380" s="268"/>
      <c r="R380" s="268"/>
      <c r="S380" s="268"/>
      <c r="T380" s="269"/>
      <c r="U380" s="14"/>
      <c r="V380" s="14"/>
      <c r="W380" s="14"/>
      <c r="X380" s="14"/>
      <c r="Y380" s="14"/>
      <c r="Z380" s="14"/>
      <c r="AA380" s="14"/>
      <c r="AB380" s="14"/>
      <c r="AC380" s="14"/>
      <c r="AD380" s="14"/>
      <c r="AE380" s="14"/>
      <c r="AT380" s="270" t="s">
        <v>259</v>
      </c>
      <c r="AU380" s="270" t="s">
        <v>88</v>
      </c>
      <c r="AV380" s="14" t="s">
        <v>175</v>
      </c>
      <c r="AW380" s="14" t="s">
        <v>36</v>
      </c>
      <c r="AX380" s="14" t="s">
        <v>14</v>
      </c>
      <c r="AY380" s="270" t="s">
        <v>241</v>
      </c>
    </row>
    <row r="381" s="2" customFormat="1" ht="24.15" customHeight="1">
      <c r="A381" s="39"/>
      <c r="B381" s="40"/>
      <c r="C381" s="229" t="s">
        <v>778</v>
      </c>
      <c r="D381" s="229" t="s">
        <v>243</v>
      </c>
      <c r="E381" s="230" t="s">
        <v>732</v>
      </c>
      <c r="F381" s="231" t="s">
        <v>733</v>
      </c>
      <c r="G381" s="232" t="s">
        <v>255</v>
      </c>
      <c r="H381" s="233">
        <v>2103.9250000000002</v>
      </c>
      <c r="I381" s="234"/>
      <c r="J381" s="235">
        <f>ROUND(I381*H381,2)</f>
        <v>0</v>
      </c>
      <c r="K381" s="231" t="s">
        <v>247</v>
      </c>
      <c r="L381" s="45"/>
      <c r="M381" s="236" t="s">
        <v>1</v>
      </c>
      <c r="N381" s="237" t="s">
        <v>45</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175</v>
      </c>
      <c r="AT381" s="240" t="s">
        <v>243</v>
      </c>
      <c r="AU381" s="240" t="s">
        <v>88</v>
      </c>
      <c r="AY381" s="18" t="s">
        <v>241</v>
      </c>
      <c r="BE381" s="241">
        <f>IF(N381="základní",J381,0)</f>
        <v>0</v>
      </c>
      <c r="BF381" s="241">
        <f>IF(N381="snížená",J381,0)</f>
        <v>0</v>
      </c>
      <c r="BG381" s="241">
        <f>IF(N381="zákl. přenesená",J381,0)</f>
        <v>0</v>
      </c>
      <c r="BH381" s="241">
        <f>IF(N381="sníž. přenesená",J381,0)</f>
        <v>0</v>
      </c>
      <c r="BI381" s="241">
        <f>IF(N381="nulová",J381,0)</f>
        <v>0</v>
      </c>
      <c r="BJ381" s="18" t="s">
        <v>14</v>
      </c>
      <c r="BK381" s="241">
        <f>ROUND(I381*H381,2)</f>
        <v>0</v>
      </c>
      <c r="BL381" s="18" t="s">
        <v>175</v>
      </c>
      <c r="BM381" s="240" t="s">
        <v>1865</v>
      </c>
    </row>
    <row r="382" s="2" customFormat="1">
      <c r="A382" s="39"/>
      <c r="B382" s="40"/>
      <c r="C382" s="41"/>
      <c r="D382" s="242" t="s">
        <v>249</v>
      </c>
      <c r="E382" s="41"/>
      <c r="F382" s="243" t="s">
        <v>735</v>
      </c>
      <c r="G382" s="41"/>
      <c r="H382" s="41"/>
      <c r="I382" s="244"/>
      <c r="J382" s="41"/>
      <c r="K382" s="41"/>
      <c r="L382" s="45"/>
      <c r="M382" s="245"/>
      <c r="N382" s="246"/>
      <c r="O382" s="92"/>
      <c r="P382" s="92"/>
      <c r="Q382" s="92"/>
      <c r="R382" s="92"/>
      <c r="S382" s="92"/>
      <c r="T382" s="93"/>
      <c r="U382" s="39"/>
      <c r="V382" s="39"/>
      <c r="W382" s="39"/>
      <c r="X382" s="39"/>
      <c r="Y382" s="39"/>
      <c r="Z382" s="39"/>
      <c r="AA382" s="39"/>
      <c r="AB382" s="39"/>
      <c r="AC382" s="39"/>
      <c r="AD382" s="39"/>
      <c r="AE382" s="39"/>
      <c r="AT382" s="18" t="s">
        <v>249</v>
      </c>
      <c r="AU382" s="18" t="s">
        <v>88</v>
      </c>
    </row>
    <row r="383" s="2" customFormat="1">
      <c r="A383" s="39"/>
      <c r="B383" s="40"/>
      <c r="C383" s="41"/>
      <c r="D383" s="247" t="s">
        <v>251</v>
      </c>
      <c r="E383" s="41"/>
      <c r="F383" s="248" t="s">
        <v>736</v>
      </c>
      <c r="G383" s="41"/>
      <c r="H383" s="41"/>
      <c r="I383" s="244"/>
      <c r="J383" s="41"/>
      <c r="K383" s="41"/>
      <c r="L383" s="45"/>
      <c r="M383" s="245"/>
      <c r="N383" s="246"/>
      <c r="O383" s="92"/>
      <c r="P383" s="92"/>
      <c r="Q383" s="92"/>
      <c r="R383" s="92"/>
      <c r="S383" s="92"/>
      <c r="T383" s="93"/>
      <c r="U383" s="39"/>
      <c r="V383" s="39"/>
      <c r="W383" s="39"/>
      <c r="X383" s="39"/>
      <c r="Y383" s="39"/>
      <c r="Z383" s="39"/>
      <c r="AA383" s="39"/>
      <c r="AB383" s="39"/>
      <c r="AC383" s="39"/>
      <c r="AD383" s="39"/>
      <c r="AE383" s="39"/>
      <c r="AT383" s="18" t="s">
        <v>251</v>
      </c>
      <c r="AU383" s="18" t="s">
        <v>88</v>
      </c>
    </row>
    <row r="384" s="13" customFormat="1">
      <c r="A384" s="13"/>
      <c r="B384" s="249"/>
      <c r="C384" s="250"/>
      <c r="D384" s="242" t="s">
        <v>259</v>
      </c>
      <c r="E384" s="251" t="s">
        <v>1</v>
      </c>
      <c r="F384" s="252" t="s">
        <v>479</v>
      </c>
      <c r="G384" s="250"/>
      <c r="H384" s="253">
        <v>710.52800000000002</v>
      </c>
      <c r="I384" s="254"/>
      <c r="J384" s="250"/>
      <c r="K384" s="250"/>
      <c r="L384" s="255"/>
      <c r="M384" s="256"/>
      <c r="N384" s="257"/>
      <c r="O384" s="257"/>
      <c r="P384" s="257"/>
      <c r="Q384" s="257"/>
      <c r="R384" s="257"/>
      <c r="S384" s="257"/>
      <c r="T384" s="258"/>
      <c r="U384" s="13"/>
      <c r="V384" s="13"/>
      <c r="W384" s="13"/>
      <c r="X384" s="13"/>
      <c r="Y384" s="13"/>
      <c r="Z384" s="13"/>
      <c r="AA384" s="13"/>
      <c r="AB384" s="13"/>
      <c r="AC384" s="13"/>
      <c r="AD384" s="13"/>
      <c r="AE384" s="13"/>
      <c r="AT384" s="259" t="s">
        <v>259</v>
      </c>
      <c r="AU384" s="259" t="s">
        <v>88</v>
      </c>
      <c r="AV384" s="13" t="s">
        <v>88</v>
      </c>
      <c r="AW384" s="13" t="s">
        <v>36</v>
      </c>
      <c r="AX384" s="13" t="s">
        <v>80</v>
      </c>
      <c r="AY384" s="259" t="s">
        <v>241</v>
      </c>
    </row>
    <row r="385" s="13" customFormat="1">
      <c r="A385" s="13"/>
      <c r="B385" s="249"/>
      <c r="C385" s="250"/>
      <c r="D385" s="242" t="s">
        <v>259</v>
      </c>
      <c r="E385" s="251" t="s">
        <v>1</v>
      </c>
      <c r="F385" s="252" t="s">
        <v>482</v>
      </c>
      <c r="G385" s="250"/>
      <c r="H385" s="253">
        <v>1393.3969999999999</v>
      </c>
      <c r="I385" s="254"/>
      <c r="J385" s="250"/>
      <c r="K385" s="250"/>
      <c r="L385" s="255"/>
      <c r="M385" s="256"/>
      <c r="N385" s="257"/>
      <c r="O385" s="257"/>
      <c r="P385" s="257"/>
      <c r="Q385" s="257"/>
      <c r="R385" s="257"/>
      <c r="S385" s="257"/>
      <c r="T385" s="258"/>
      <c r="U385" s="13"/>
      <c r="V385" s="13"/>
      <c r="W385" s="13"/>
      <c r="X385" s="13"/>
      <c r="Y385" s="13"/>
      <c r="Z385" s="13"/>
      <c r="AA385" s="13"/>
      <c r="AB385" s="13"/>
      <c r="AC385" s="13"/>
      <c r="AD385" s="13"/>
      <c r="AE385" s="13"/>
      <c r="AT385" s="259" t="s">
        <v>259</v>
      </c>
      <c r="AU385" s="259" t="s">
        <v>88</v>
      </c>
      <c r="AV385" s="13" t="s">
        <v>88</v>
      </c>
      <c r="AW385" s="13" t="s">
        <v>36</v>
      </c>
      <c r="AX385" s="13" t="s">
        <v>80</v>
      </c>
      <c r="AY385" s="259" t="s">
        <v>241</v>
      </c>
    </row>
    <row r="386" s="14" customFormat="1">
      <c r="A386" s="14"/>
      <c r="B386" s="260"/>
      <c r="C386" s="261"/>
      <c r="D386" s="242" t="s">
        <v>259</v>
      </c>
      <c r="E386" s="262" t="s">
        <v>1</v>
      </c>
      <c r="F386" s="263" t="s">
        <v>261</v>
      </c>
      <c r="G386" s="261"/>
      <c r="H386" s="264">
        <v>2103.9250000000002</v>
      </c>
      <c r="I386" s="265"/>
      <c r="J386" s="261"/>
      <c r="K386" s="261"/>
      <c r="L386" s="266"/>
      <c r="M386" s="267"/>
      <c r="N386" s="268"/>
      <c r="O386" s="268"/>
      <c r="P386" s="268"/>
      <c r="Q386" s="268"/>
      <c r="R386" s="268"/>
      <c r="S386" s="268"/>
      <c r="T386" s="269"/>
      <c r="U386" s="14"/>
      <c r="V386" s="14"/>
      <c r="W386" s="14"/>
      <c r="X386" s="14"/>
      <c r="Y386" s="14"/>
      <c r="Z386" s="14"/>
      <c r="AA386" s="14"/>
      <c r="AB386" s="14"/>
      <c r="AC386" s="14"/>
      <c r="AD386" s="14"/>
      <c r="AE386" s="14"/>
      <c r="AT386" s="270" t="s">
        <v>259</v>
      </c>
      <c r="AU386" s="270" t="s">
        <v>88</v>
      </c>
      <c r="AV386" s="14" t="s">
        <v>175</v>
      </c>
      <c r="AW386" s="14" t="s">
        <v>36</v>
      </c>
      <c r="AX386" s="14" t="s">
        <v>14</v>
      </c>
      <c r="AY386" s="270" t="s">
        <v>241</v>
      </c>
    </row>
    <row r="387" s="2" customFormat="1" ht="33" customHeight="1">
      <c r="A387" s="39"/>
      <c r="B387" s="40"/>
      <c r="C387" s="229" t="s">
        <v>784</v>
      </c>
      <c r="D387" s="229" t="s">
        <v>243</v>
      </c>
      <c r="E387" s="230" t="s">
        <v>737</v>
      </c>
      <c r="F387" s="231" t="s">
        <v>738</v>
      </c>
      <c r="G387" s="232" t="s">
        <v>487</v>
      </c>
      <c r="H387" s="233">
        <v>3471.4760000000001</v>
      </c>
      <c r="I387" s="234"/>
      <c r="J387" s="235">
        <f>ROUND(I387*H387,2)</f>
        <v>0</v>
      </c>
      <c r="K387" s="231" t="s">
        <v>247</v>
      </c>
      <c r="L387" s="45"/>
      <c r="M387" s="236" t="s">
        <v>1</v>
      </c>
      <c r="N387" s="237" t="s">
        <v>45</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175</v>
      </c>
      <c r="AT387" s="240" t="s">
        <v>243</v>
      </c>
      <c r="AU387" s="240" t="s">
        <v>88</v>
      </c>
      <c r="AY387" s="18" t="s">
        <v>241</v>
      </c>
      <c r="BE387" s="241">
        <f>IF(N387="základní",J387,0)</f>
        <v>0</v>
      </c>
      <c r="BF387" s="241">
        <f>IF(N387="snížená",J387,0)</f>
        <v>0</v>
      </c>
      <c r="BG387" s="241">
        <f>IF(N387="zákl. přenesená",J387,0)</f>
        <v>0</v>
      </c>
      <c r="BH387" s="241">
        <f>IF(N387="sníž. přenesená",J387,0)</f>
        <v>0</v>
      </c>
      <c r="BI387" s="241">
        <f>IF(N387="nulová",J387,0)</f>
        <v>0</v>
      </c>
      <c r="BJ387" s="18" t="s">
        <v>14</v>
      </c>
      <c r="BK387" s="241">
        <f>ROUND(I387*H387,2)</f>
        <v>0</v>
      </c>
      <c r="BL387" s="18" t="s">
        <v>175</v>
      </c>
      <c r="BM387" s="240" t="s">
        <v>1866</v>
      </c>
    </row>
    <row r="388" s="2" customFormat="1">
      <c r="A388" s="39"/>
      <c r="B388" s="40"/>
      <c r="C388" s="41"/>
      <c r="D388" s="242" t="s">
        <v>249</v>
      </c>
      <c r="E388" s="41"/>
      <c r="F388" s="243" t="s">
        <v>740</v>
      </c>
      <c r="G388" s="41"/>
      <c r="H388" s="41"/>
      <c r="I388" s="244"/>
      <c r="J388" s="41"/>
      <c r="K388" s="41"/>
      <c r="L388" s="45"/>
      <c r="M388" s="245"/>
      <c r="N388" s="246"/>
      <c r="O388" s="92"/>
      <c r="P388" s="92"/>
      <c r="Q388" s="92"/>
      <c r="R388" s="92"/>
      <c r="S388" s="92"/>
      <c r="T388" s="93"/>
      <c r="U388" s="39"/>
      <c r="V388" s="39"/>
      <c r="W388" s="39"/>
      <c r="X388" s="39"/>
      <c r="Y388" s="39"/>
      <c r="Z388" s="39"/>
      <c r="AA388" s="39"/>
      <c r="AB388" s="39"/>
      <c r="AC388" s="39"/>
      <c r="AD388" s="39"/>
      <c r="AE388" s="39"/>
      <c r="AT388" s="18" t="s">
        <v>249</v>
      </c>
      <c r="AU388" s="18" t="s">
        <v>88</v>
      </c>
    </row>
    <row r="389" s="2" customFormat="1">
      <c r="A389" s="39"/>
      <c r="B389" s="40"/>
      <c r="C389" s="41"/>
      <c r="D389" s="247" t="s">
        <v>251</v>
      </c>
      <c r="E389" s="41"/>
      <c r="F389" s="248" t="s">
        <v>741</v>
      </c>
      <c r="G389" s="41"/>
      <c r="H389" s="41"/>
      <c r="I389" s="244"/>
      <c r="J389" s="41"/>
      <c r="K389" s="41"/>
      <c r="L389" s="45"/>
      <c r="M389" s="245"/>
      <c r="N389" s="246"/>
      <c r="O389" s="92"/>
      <c r="P389" s="92"/>
      <c r="Q389" s="92"/>
      <c r="R389" s="92"/>
      <c r="S389" s="92"/>
      <c r="T389" s="93"/>
      <c r="U389" s="39"/>
      <c r="V389" s="39"/>
      <c r="W389" s="39"/>
      <c r="X389" s="39"/>
      <c r="Y389" s="39"/>
      <c r="Z389" s="39"/>
      <c r="AA389" s="39"/>
      <c r="AB389" s="39"/>
      <c r="AC389" s="39"/>
      <c r="AD389" s="39"/>
      <c r="AE389" s="39"/>
      <c r="AT389" s="18" t="s">
        <v>251</v>
      </c>
      <c r="AU389" s="18" t="s">
        <v>88</v>
      </c>
    </row>
    <row r="390" s="2" customFormat="1">
      <c r="A390" s="39"/>
      <c r="B390" s="40"/>
      <c r="C390" s="41"/>
      <c r="D390" s="242" t="s">
        <v>742</v>
      </c>
      <c r="E390" s="41"/>
      <c r="F390" s="287" t="s">
        <v>743</v>
      </c>
      <c r="G390" s="41"/>
      <c r="H390" s="41"/>
      <c r="I390" s="244"/>
      <c r="J390" s="41"/>
      <c r="K390" s="41"/>
      <c r="L390" s="45"/>
      <c r="M390" s="245"/>
      <c r="N390" s="246"/>
      <c r="O390" s="92"/>
      <c r="P390" s="92"/>
      <c r="Q390" s="92"/>
      <c r="R390" s="92"/>
      <c r="S390" s="92"/>
      <c r="T390" s="93"/>
      <c r="U390" s="39"/>
      <c r="V390" s="39"/>
      <c r="W390" s="39"/>
      <c r="X390" s="39"/>
      <c r="Y390" s="39"/>
      <c r="Z390" s="39"/>
      <c r="AA390" s="39"/>
      <c r="AB390" s="39"/>
      <c r="AC390" s="39"/>
      <c r="AD390" s="39"/>
      <c r="AE390" s="39"/>
      <c r="AT390" s="18" t="s">
        <v>742</v>
      </c>
      <c r="AU390" s="18" t="s">
        <v>88</v>
      </c>
    </row>
    <row r="391" s="13" customFormat="1">
      <c r="A391" s="13"/>
      <c r="B391" s="249"/>
      <c r="C391" s="250"/>
      <c r="D391" s="242" t="s">
        <v>259</v>
      </c>
      <c r="E391" s="251" t="s">
        <v>1</v>
      </c>
      <c r="F391" s="252" t="s">
        <v>744</v>
      </c>
      <c r="G391" s="250"/>
      <c r="H391" s="253">
        <v>3471.4760000000001</v>
      </c>
      <c r="I391" s="254"/>
      <c r="J391" s="250"/>
      <c r="K391" s="250"/>
      <c r="L391" s="255"/>
      <c r="M391" s="256"/>
      <c r="N391" s="257"/>
      <c r="O391" s="257"/>
      <c r="P391" s="257"/>
      <c r="Q391" s="257"/>
      <c r="R391" s="257"/>
      <c r="S391" s="257"/>
      <c r="T391" s="258"/>
      <c r="U391" s="13"/>
      <c r="V391" s="13"/>
      <c r="W391" s="13"/>
      <c r="X391" s="13"/>
      <c r="Y391" s="13"/>
      <c r="Z391" s="13"/>
      <c r="AA391" s="13"/>
      <c r="AB391" s="13"/>
      <c r="AC391" s="13"/>
      <c r="AD391" s="13"/>
      <c r="AE391" s="13"/>
      <c r="AT391" s="259" t="s">
        <v>259</v>
      </c>
      <c r="AU391" s="259" t="s">
        <v>88</v>
      </c>
      <c r="AV391" s="13" t="s">
        <v>88</v>
      </c>
      <c r="AW391" s="13" t="s">
        <v>36</v>
      </c>
      <c r="AX391" s="13" t="s">
        <v>80</v>
      </c>
      <c r="AY391" s="259" t="s">
        <v>241</v>
      </c>
    </row>
    <row r="392" s="14" customFormat="1">
      <c r="A392" s="14"/>
      <c r="B392" s="260"/>
      <c r="C392" s="261"/>
      <c r="D392" s="242" t="s">
        <v>259</v>
      </c>
      <c r="E392" s="262" t="s">
        <v>1</v>
      </c>
      <c r="F392" s="263" t="s">
        <v>261</v>
      </c>
      <c r="G392" s="261"/>
      <c r="H392" s="264">
        <v>3471.4760000000001</v>
      </c>
      <c r="I392" s="265"/>
      <c r="J392" s="261"/>
      <c r="K392" s="261"/>
      <c r="L392" s="266"/>
      <c r="M392" s="267"/>
      <c r="N392" s="268"/>
      <c r="O392" s="268"/>
      <c r="P392" s="268"/>
      <c r="Q392" s="268"/>
      <c r="R392" s="268"/>
      <c r="S392" s="268"/>
      <c r="T392" s="269"/>
      <c r="U392" s="14"/>
      <c r="V392" s="14"/>
      <c r="W392" s="14"/>
      <c r="X392" s="14"/>
      <c r="Y392" s="14"/>
      <c r="Z392" s="14"/>
      <c r="AA392" s="14"/>
      <c r="AB392" s="14"/>
      <c r="AC392" s="14"/>
      <c r="AD392" s="14"/>
      <c r="AE392" s="14"/>
      <c r="AT392" s="270" t="s">
        <v>259</v>
      </c>
      <c r="AU392" s="270" t="s">
        <v>88</v>
      </c>
      <c r="AV392" s="14" t="s">
        <v>175</v>
      </c>
      <c r="AW392" s="14" t="s">
        <v>36</v>
      </c>
      <c r="AX392" s="14" t="s">
        <v>14</v>
      </c>
      <c r="AY392" s="270" t="s">
        <v>241</v>
      </c>
    </row>
    <row r="393" s="2" customFormat="1" ht="16.5" customHeight="1">
      <c r="A393" s="39"/>
      <c r="B393" s="40"/>
      <c r="C393" s="229" t="s">
        <v>794</v>
      </c>
      <c r="D393" s="229" t="s">
        <v>243</v>
      </c>
      <c r="E393" s="230" t="s">
        <v>262</v>
      </c>
      <c r="F393" s="231" t="s">
        <v>263</v>
      </c>
      <c r="G393" s="232" t="s">
        <v>255</v>
      </c>
      <c r="H393" s="233">
        <v>2358.7240000000002</v>
      </c>
      <c r="I393" s="234"/>
      <c r="J393" s="235">
        <f>ROUND(I393*H393,2)</f>
        <v>0</v>
      </c>
      <c r="K393" s="231" t="s">
        <v>247</v>
      </c>
      <c r="L393" s="45"/>
      <c r="M393" s="236" t="s">
        <v>1</v>
      </c>
      <c r="N393" s="237" t="s">
        <v>45</v>
      </c>
      <c r="O393" s="92"/>
      <c r="P393" s="238">
        <f>O393*H393</f>
        <v>0</v>
      </c>
      <c r="Q393" s="238">
        <v>0</v>
      </c>
      <c r="R393" s="238">
        <f>Q393*H393</f>
        <v>0</v>
      </c>
      <c r="S393" s="238">
        <v>0</v>
      </c>
      <c r="T393" s="239">
        <f>S393*H393</f>
        <v>0</v>
      </c>
      <c r="U393" s="39"/>
      <c r="V393" s="39"/>
      <c r="W393" s="39"/>
      <c r="X393" s="39"/>
      <c r="Y393" s="39"/>
      <c r="Z393" s="39"/>
      <c r="AA393" s="39"/>
      <c r="AB393" s="39"/>
      <c r="AC393" s="39"/>
      <c r="AD393" s="39"/>
      <c r="AE393" s="39"/>
      <c r="AR393" s="240" t="s">
        <v>175</v>
      </c>
      <c r="AT393" s="240" t="s">
        <v>243</v>
      </c>
      <c r="AU393" s="240" t="s">
        <v>88</v>
      </c>
      <c r="AY393" s="18" t="s">
        <v>241</v>
      </c>
      <c r="BE393" s="241">
        <f>IF(N393="základní",J393,0)</f>
        <v>0</v>
      </c>
      <c r="BF393" s="241">
        <f>IF(N393="snížená",J393,0)</f>
        <v>0</v>
      </c>
      <c r="BG393" s="241">
        <f>IF(N393="zákl. přenesená",J393,0)</f>
        <v>0</v>
      </c>
      <c r="BH393" s="241">
        <f>IF(N393="sníž. přenesená",J393,0)</f>
        <v>0</v>
      </c>
      <c r="BI393" s="241">
        <f>IF(N393="nulová",J393,0)</f>
        <v>0</v>
      </c>
      <c r="BJ393" s="18" t="s">
        <v>14</v>
      </c>
      <c r="BK393" s="241">
        <f>ROUND(I393*H393,2)</f>
        <v>0</v>
      </c>
      <c r="BL393" s="18" t="s">
        <v>175</v>
      </c>
      <c r="BM393" s="240" t="s">
        <v>1867</v>
      </c>
    </row>
    <row r="394" s="2" customFormat="1">
      <c r="A394" s="39"/>
      <c r="B394" s="40"/>
      <c r="C394" s="41"/>
      <c r="D394" s="242" t="s">
        <v>249</v>
      </c>
      <c r="E394" s="41"/>
      <c r="F394" s="243" t="s">
        <v>265</v>
      </c>
      <c r="G394" s="41"/>
      <c r="H394" s="41"/>
      <c r="I394" s="244"/>
      <c r="J394" s="41"/>
      <c r="K394" s="41"/>
      <c r="L394" s="45"/>
      <c r="M394" s="245"/>
      <c r="N394" s="246"/>
      <c r="O394" s="92"/>
      <c r="P394" s="92"/>
      <c r="Q394" s="92"/>
      <c r="R394" s="92"/>
      <c r="S394" s="92"/>
      <c r="T394" s="93"/>
      <c r="U394" s="39"/>
      <c r="V394" s="39"/>
      <c r="W394" s="39"/>
      <c r="X394" s="39"/>
      <c r="Y394" s="39"/>
      <c r="Z394" s="39"/>
      <c r="AA394" s="39"/>
      <c r="AB394" s="39"/>
      <c r="AC394" s="39"/>
      <c r="AD394" s="39"/>
      <c r="AE394" s="39"/>
      <c r="AT394" s="18" t="s">
        <v>249</v>
      </c>
      <c r="AU394" s="18" t="s">
        <v>88</v>
      </c>
    </row>
    <row r="395" s="2" customFormat="1">
      <c r="A395" s="39"/>
      <c r="B395" s="40"/>
      <c r="C395" s="41"/>
      <c r="D395" s="247" t="s">
        <v>251</v>
      </c>
      <c r="E395" s="41"/>
      <c r="F395" s="248" t="s">
        <v>266</v>
      </c>
      <c r="G395" s="41"/>
      <c r="H395" s="41"/>
      <c r="I395" s="244"/>
      <c r="J395" s="41"/>
      <c r="K395" s="41"/>
      <c r="L395" s="45"/>
      <c r="M395" s="245"/>
      <c r="N395" s="246"/>
      <c r="O395" s="92"/>
      <c r="P395" s="92"/>
      <c r="Q395" s="92"/>
      <c r="R395" s="92"/>
      <c r="S395" s="92"/>
      <c r="T395" s="93"/>
      <c r="U395" s="39"/>
      <c r="V395" s="39"/>
      <c r="W395" s="39"/>
      <c r="X395" s="39"/>
      <c r="Y395" s="39"/>
      <c r="Z395" s="39"/>
      <c r="AA395" s="39"/>
      <c r="AB395" s="39"/>
      <c r="AC395" s="39"/>
      <c r="AD395" s="39"/>
      <c r="AE395" s="39"/>
      <c r="AT395" s="18" t="s">
        <v>251</v>
      </c>
      <c r="AU395" s="18" t="s">
        <v>88</v>
      </c>
    </row>
    <row r="396" s="13" customFormat="1">
      <c r="A396" s="13"/>
      <c r="B396" s="249"/>
      <c r="C396" s="250"/>
      <c r="D396" s="242" t="s">
        <v>259</v>
      </c>
      <c r="E396" s="251" t="s">
        <v>1</v>
      </c>
      <c r="F396" s="252" t="s">
        <v>428</v>
      </c>
      <c r="G396" s="250"/>
      <c r="H396" s="253">
        <v>211.98599999999999</v>
      </c>
      <c r="I396" s="254"/>
      <c r="J396" s="250"/>
      <c r="K396" s="250"/>
      <c r="L396" s="255"/>
      <c r="M396" s="256"/>
      <c r="N396" s="257"/>
      <c r="O396" s="257"/>
      <c r="P396" s="257"/>
      <c r="Q396" s="257"/>
      <c r="R396" s="257"/>
      <c r="S396" s="257"/>
      <c r="T396" s="258"/>
      <c r="U396" s="13"/>
      <c r="V396" s="13"/>
      <c r="W396" s="13"/>
      <c r="X396" s="13"/>
      <c r="Y396" s="13"/>
      <c r="Z396" s="13"/>
      <c r="AA396" s="13"/>
      <c r="AB396" s="13"/>
      <c r="AC396" s="13"/>
      <c r="AD396" s="13"/>
      <c r="AE396" s="13"/>
      <c r="AT396" s="259" t="s">
        <v>259</v>
      </c>
      <c r="AU396" s="259" t="s">
        <v>88</v>
      </c>
      <c r="AV396" s="13" t="s">
        <v>88</v>
      </c>
      <c r="AW396" s="13" t="s">
        <v>36</v>
      </c>
      <c r="AX396" s="13" t="s">
        <v>80</v>
      </c>
      <c r="AY396" s="259" t="s">
        <v>241</v>
      </c>
    </row>
    <row r="397" s="13" customFormat="1">
      <c r="A397" s="13"/>
      <c r="B397" s="249"/>
      <c r="C397" s="250"/>
      <c r="D397" s="242" t="s">
        <v>259</v>
      </c>
      <c r="E397" s="251" t="s">
        <v>1</v>
      </c>
      <c r="F397" s="252" t="s">
        <v>425</v>
      </c>
      <c r="G397" s="250"/>
      <c r="H397" s="253">
        <v>37.408999999999999</v>
      </c>
      <c r="I397" s="254"/>
      <c r="J397" s="250"/>
      <c r="K397" s="250"/>
      <c r="L397" s="255"/>
      <c r="M397" s="256"/>
      <c r="N397" s="257"/>
      <c r="O397" s="257"/>
      <c r="P397" s="257"/>
      <c r="Q397" s="257"/>
      <c r="R397" s="257"/>
      <c r="S397" s="257"/>
      <c r="T397" s="258"/>
      <c r="U397" s="13"/>
      <c r="V397" s="13"/>
      <c r="W397" s="13"/>
      <c r="X397" s="13"/>
      <c r="Y397" s="13"/>
      <c r="Z397" s="13"/>
      <c r="AA397" s="13"/>
      <c r="AB397" s="13"/>
      <c r="AC397" s="13"/>
      <c r="AD397" s="13"/>
      <c r="AE397" s="13"/>
      <c r="AT397" s="259" t="s">
        <v>259</v>
      </c>
      <c r="AU397" s="259" t="s">
        <v>88</v>
      </c>
      <c r="AV397" s="13" t="s">
        <v>88</v>
      </c>
      <c r="AW397" s="13" t="s">
        <v>36</v>
      </c>
      <c r="AX397" s="13" t="s">
        <v>80</v>
      </c>
      <c r="AY397" s="259" t="s">
        <v>241</v>
      </c>
    </row>
    <row r="398" s="13" customFormat="1">
      <c r="A398" s="13"/>
      <c r="B398" s="249"/>
      <c r="C398" s="250"/>
      <c r="D398" s="242" t="s">
        <v>259</v>
      </c>
      <c r="E398" s="251" t="s">
        <v>1</v>
      </c>
      <c r="F398" s="252" t="s">
        <v>434</v>
      </c>
      <c r="G398" s="250"/>
      <c r="H398" s="253">
        <v>317.97899999999998</v>
      </c>
      <c r="I398" s="254"/>
      <c r="J398" s="250"/>
      <c r="K398" s="250"/>
      <c r="L398" s="255"/>
      <c r="M398" s="256"/>
      <c r="N398" s="257"/>
      <c r="O398" s="257"/>
      <c r="P398" s="257"/>
      <c r="Q398" s="257"/>
      <c r="R398" s="257"/>
      <c r="S398" s="257"/>
      <c r="T398" s="258"/>
      <c r="U398" s="13"/>
      <c r="V398" s="13"/>
      <c r="W398" s="13"/>
      <c r="X398" s="13"/>
      <c r="Y398" s="13"/>
      <c r="Z398" s="13"/>
      <c r="AA398" s="13"/>
      <c r="AB398" s="13"/>
      <c r="AC398" s="13"/>
      <c r="AD398" s="13"/>
      <c r="AE398" s="13"/>
      <c r="AT398" s="259" t="s">
        <v>259</v>
      </c>
      <c r="AU398" s="259" t="s">
        <v>88</v>
      </c>
      <c r="AV398" s="13" t="s">
        <v>88</v>
      </c>
      <c r="AW398" s="13" t="s">
        <v>36</v>
      </c>
      <c r="AX398" s="13" t="s">
        <v>80</v>
      </c>
      <c r="AY398" s="259" t="s">
        <v>241</v>
      </c>
    </row>
    <row r="399" s="13" customFormat="1">
      <c r="A399" s="13"/>
      <c r="B399" s="249"/>
      <c r="C399" s="250"/>
      <c r="D399" s="242" t="s">
        <v>259</v>
      </c>
      <c r="E399" s="251" t="s">
        <v>1</v>
      </c>
      <c r="F399" s="252" t="s">
        <v>431</v>
      </c>
      <c r="G399" s="250"/>
      <c r="H399" s="253">
        <v>56.113999999999997</v>
      </c>
      <c r="I399" s="254"/>
      <c r="J399" s="250"/>
      <c r="K399" s="250"/>
      <c r="L399" s="255"/>
      <c r="M399" s="256"/>
      <c r="N399" s="257"/>
      <c r="O399" s="257"/>
      <c r="P399" s="257"/>
      <c r="Q399" s="257"/>
      <c r="R399" s="257"/>
      <c r="S399" s="257"/>
      <c r="T399" s="258"/>
      <c r="U399" s="13"/>
      <c r="V399" s="13"/>
      <c r="W399" s="13"/>
      <c r="X399" s="13"/>
      <c r="Y399" s="13"/>
      <c r="Z399" s="13"/>
      <c r="AA399" s="13"/>
      <c r="AB399" s="13"/>
      <c r="AC399" s="13"/>
      <c r="AD399" s="13"/>
      <c r="AE399" s="13"/>
      <c r="AT399" s="259" t="s">
        <v>259</v>
      </c>
      <c r="AU399" s="259" t="s">
        <v>88</v>
      </c>
      <c r="AV399" s="13" t="s">
        <v>88</v>
      </c>
      <c r="AW399" s="13" t="s">
        <v>36</v>
      </c>
      <c r="AX399" s="13" t="s">
        <v>80</v>
      </c>
      <c r="AY399" s="259" t="s">
        <v>241</v>
      </c>
    </row>
    <row r="400" s="13" customFormat="1">
      <c r="A400" s="13"/>
      <c r="B400" s="249"/>
      <c r="C400" s="250"/>
      <c r="D400" s="242" t="s">
        <v>259</v>
      </c>
      <c r="E400" s="251" t="s">
        <v>1</v>
      </c>
      <c r="F400" s="252" t="s">
        <v>1194</v>
      </c>
      <c r="G400" s="250"/>
      <c r="H400" s="253">
        <v>407.72199999999998</v>
      </c>
      <c r="I400" s="254"/>
      <c r="J400" s="250"/>
      <c r="K400" s="250"/>
      <c r="L400" s="255"/>
      <c r="M400" s="256"/>
      <c r="N400" s="257"/>
      <c r="O400" s="257"/>
      <c r="P400" s="257"/>
      <c r="Q400" s="257"/>
      <c r="R400" s="257"/>
      <c r="S400" s="257"/>
      <c r="T400" s="258"/>
      <c r="U400" s="13"/>
      <c r="V400" s="13"/>
      <c r="W400" s="13"/>
      <c r="X400" s="13"/>
      <c r="Y400" s="13"/>
      <c r="Z400" s="13"/>
      <c r="AA400" s="13"/>
      <c r="AB400" s="13"/>
      <c r="AC400" s="13"/>
      <c r="AD400" s="13"/>
      <c r="AE400" s="13"/>
      <c r="AT400" s="259" t="s">
        <v>259</v>
      </c>
      <c r="AU400" s="259" t="s">
        <v>88</v>
      </c>
      <c r="AV400" s="13" t="s">
        <v>88</v>
      </c>
      <c r="AW400" s="13" t="s">
        <v>36</v>
      </c>
      <c r="AX400" s="13" t="s">
        <v>80</v>
      </c>
      <c r="AY400" s="259" t="s">
        <v>241</v>
      </c>
    </row>
    <row r="401" s="13" customFormat="1">
      <c r="A401" s="13"/>
      <c r="B401" s="249"/>
      <c r="C401" s="250"/>
      <c r="D401" s="242" t="s">
        <v>259</v>
      </c>
      <c r="E401" s="251" t="s">
        <v>1</v>
      </c>
      <c r="F401" s="252" t="s">
        <v>1191</v>
      </c>
      <c r="G401" s="250"/>
      <c r="H401" s="253">
        <v>271.81400000000002</v>
      </c>
      <c r="I401" s="254"/>
      <c r="J401" s="250"/>
      <c r="K401" s="250"/>
      <c r="L401" s="255"/>
      <c r="M401" s="256"/>
      <c r="N401" s="257"/>
      <c r="O401" s="257"/>
      <c r="P401" s="257"/>
      <c r="Q401" s="257"/>
      <c r="R401" s="257"/>
      <c r="S401" s="257"/>
      <c r="T401" s="258"/>
      <c r="U401" s="13"/>
      <c r="V401" s="13"/>
      <c r="W401" s="13"/>
      <c r="X401" s="13"/>
      <c r="Y401" s="13"/>
      <c r="Z401" s="13"/>
      <c r="AA401" s="13"/>
      <c r="AB401" s="13"/>
      <c r="AC401" s="13"/>
      <c r="AD401" s="13"/>
      <c r="AE401" s="13"/>
      <c r="AT401" s="259" t="s">
        <v>259</v>
      </c>
      <c r="AU401" s="259" t="s">
        <v>88</v>
      </c>
      <c r="AV401" s="13" t="s">
        <v>88</v>
      </c>
      <c r="AW401" s="13" t="s">
        <v>36</v>
      </c>
      <c r="AX401" s="13" t="s">
        <v>80</v>
      </c>
      <c r="AY401" s="259" t="s">
        <v>241</v>
      </c>
    </row>
    <row r="402" s="13" customFormat="1">
      <c r="A402" s="13"/>
      <c r="B402" s="249"/>
      <c r="C402" s="250"/>
      <c r="D402" s="242" t="s">
        <v>259</v>
      </c>
      <c r="E402" s="251" t="s">
        <v>1</v>
      </c>
      <c r="F402" s="252" t="s">
        <v>1200</v>
      </c>
      <c r="G402" s="250"/>
      <c r="H402" s="253">
        <v>611.58199999999999</v>
      </c>
      <c r="I402" s="254"/>
      <c r="J402" s="250"/>
      <c r="K402" s="250"/>
      <c r="L402" s="255"/>
      <c r="M402" s="256"/>
      <c r="N402" s="257"/>
      <c r="O402" s="257"/>
      <c r="P402" s="257"/>
      <c r="Q402" s="257"/>
      <c r="R402" s="257"/>
      <c r="S402" s="257"/>
      <c r="T402" s="258"/>
      <c r="U402" s="13"/>
      <c r="V402" s="13"/>
      <c r="W402" s="13"/>
      <c r="X402" s="13"/>
      <c r="Y402" s="13"/>
      <c r="Z402" s="13"/>
      <c r="AA402" s="13"/>
      <c r="AB402" s="13"/>
      <c r="AC402" s="13"/>
      <c r="AD402" s="13"/>
      <c r="AE402" s="13"/>
      <c r="AT402" s="259" t="s">
        <v>259</v>
      </c>
      <c r="AU402" s="259" t="s">
        <v>88</v>
      </c>
      <c r="AV402" s="13" t="s">
        <v>88</v>
      </c>
      <c r="AW402" s="13" t="s">
        <v>36</v>
      </c>
      <c r="AX402" s="13" t="s">
        <v>80</v>
      </c>
      <c r="AY402" s="259" t="s">
        <v>241</v>
      </c>
    </row>
    <row r="403" s="13" customFormat="1">
      <c r="A403" s="13"/>
      <c r="B403" s="249"/>
      <c r="C403" s="250"/>
      <c r="D403" s="242" t="s">
        <v>259</v>
      </c>
      <c r="E403" s="251" t="s">
        <v>1</v>
      </c>
      <c r="F403" s="252" t="s">
        <v>1197</v>
      </c>
      <c r="G403" s="250"/>
      <c r="H403" s="253">
        <v>407.72199999999998</v>
      </c>
      <c r="I403" s="254"/>
      <c r="J403" s="250"/>
      <c r="K403" s="250"/>
      <c r="L403" s="255"/>
      <c r="M403" s="256"/>
      <c r="N403" s="257"/>
      <c r="O403" s="257"/>
      <c r="P403" s="257"/>
      <c r="Q403" s="257"/>
      <c r="R403" s="257"/>
      <c r="S403" s="257"/>
      <c r="T403" s="258"/>
      <c r="U403" s="13"/>
      <c r="V403" s="13"/>
      <c r="W403" s="13"/>
      <c r="X403" s="13"/>
      <c r="Y403" s="13"/>
      <c r="Z403" s="13"/>
      <c r="AA403" s="13"/>
      <c r="AB403" s="13"/>
      <c r="AC403" s="13"/>
      <c r="AD403" s="13"/>
      <c r="AE403" s="13"/>
      <c r="AT403" s="259" t="s">
        <v>259</v>
      </c>
      <c r="AU403" s="259" t="s">
        <v>88</v>
      </c>
      <c r="AV403" s="13" t="s">
        <v>88</v>
      </c>
      <c r="AW403" s="13" t="s">
        <v>36</v>
      </c>
      <c r="AX403" s="13" t="s">
        <v>80</v>
      </c>
      <c r="AY403" s="259" t="s">
        <v>241</v>
      </c>
    </row>
    <row r="404" s="13" customFormat="1">
      <c r="A404" s="13"/>
      <c r="B404" s="249"/>
      <c r="C404" s="250"/>
      <c r="D404" s="242" t="s">
        <v>259</v>
      </c>
      <c r="E404" s="251" t="s">
        <v>1</v>
      </c>
      <c r="F404" s="252" t="s">
        <v>681</v>
      </c>
      <c r="G404" s="250"/>
      <c r="H404" s="253">
        <v>36.396000000000001</v>
      </c>
      <c r="I404" s="254"/>
      <c r="J404" s="250"/>
      <c r="K404" s="250"/>
      <c r="L404" s="255"/>
      <c r="M404" s="256"/>
      <c r="N404" s="257"/>
      <c r="O404" s="257"/>
      <c r="P404" s="257"/>
      <c r="Q404" s="257"/>
      <c r="R404" s="257"/>
      <c r="S404" s="257"/>
      <c r="T404" s="258"/>
      <c r="U404" s="13"/>
      <c r="V404" s="13"/>
      <c r="W404" s="13"/>
      <c r="X404" s="13"/>
      <c r="Y404" s="13"/>
      <c r="Z404" s="13"/>
      <c r="AA404" s="13"/>
      <c r="AB404" s="13"/>
      <c r="AC404" s="13"/>
      <c r="AD404" s="13"/>
      <c r="AE404" s="13"/>
      <c r="AT404" s="259" t="s">
        <v>259</v>
      </c>
      <c r="AU404" s="259" t="s">
        <v>88</v>
      </c>
      <c r="AV404" s="13" t="s">
        <v>88</v>
      </c>
      <c r="AW404" s="13" t="s">
        <v>36</v>
      </c>
      <c r="AX404" s="13" t="s">
        <v>80</v>
      </c>
      <c r="AY404" s="259" t="s">
        <v>241</v>
      </c>
    </row>
    <row r="405" s="14" customFormat="1">
      <c r="A405" s="14"/>
      <c r="B405" s="260"/>
      <c r="C405" s="261"/>
      <c r="D405" s="242" t="s">
        <v>259</v>
      </c>
      <c r="E405" s="262" t="s">
        <v>1</v>
      </c>
      <c r="F405" s="263" t="s">
        <v>261</v>
      </c>
      <c r="G405" s="261"/>
      <c r="H405" s="264">
        <v>2358.7240000000002</v>
      </c>
      <c r="I405" s="265"/>
      <c r="J405" s="261"/>
      <c r="K405" s="261"/>
      <c r="L405" s="266"/>
      <c r="M405" s="267"/>
      <c r="N405" s="268"/>
      <c r="O405" s="268"/>
      <c r="P405" s="268"/>
      <c r="Q405" s="268"/>
      <c r="R405" s="268"/>
      <c r="S405" s="268"/>
      <c r="T405" s="269"/>
      <c r="U405" s="14"/>
      <c r="V405" s="14"/>
      <c r="W405" s="14"/>
      <c r="X405" s="14"/>
      <c r="Y405" s="14"/>
      <c r="Z405" s="14"/>
      <c r="AA405" s="14"/>
      <c r="AB405" s="14"/>
      <c r="AC405" s="14"/>
      <c r="AD405" s="14"/>
      <c r="AE405" s="14"/>
      <c r="AT405" s="270" t="s">
        <v>259</v>
      </c>
      <c r="AU405" s="270" t="s">
        <v>88</v>
      </c>
      <c r="AV405" s="14" t="s">
        <v>175</v>
      </c>
      <c r="AW405" s="14" t="s">
        <v>36</v>
      </c>
      <c r="AX405" s="14" t="s">
        <v>14</v>
      </c>
      <c r="AY405" s="270" t="s">
        <v>241</v>
      </c>
    </row>
    <row r="406" s="2" customFormat="1" ht="24.15" customHeight="1">
      <c r="A406" s="39"/>
      <c r="B406" s="40"/>
      <c r="C406" s="229" t="s">
        <v>799</v>
      </c>
      <c r="D406" s="229" t="s">
        <v>243</v>
      </c>
      <c r="E406" s="230" t="s">
        <v>764</v>
      </c>
      <c r="F406" s="231" t="s">
        <v>765</v>
      </c>
      <c r="G406" s="232" t="s">
        <v>255</v>
      </c>
      <c r="H406" s="233">
        <v>1092.0129999999999</v>
      </c>
      <c r="I406" s="234"/>
      <c r="J406" s="235">
        <f>ROUND(I406*H406,2)</f>
        <v>0</v>
      </c>
      <c r="K406" s="231" t="s">
        <v>247</v>
      </c>
      <c r="L406" s="45"/>
      <c r="M406" s="236" t="s">
        <v>1</v>
      </c>
      <c r="N406" s="237" t="s">
        <v>45</v>
      </c>
      <c r="O406" s="92"/>
      <c r="P406" s="238">
        <f>O406*H406</f>
        <v>0</v>
      </c>
      <c r="Q406" s="238">
        <v>0</v>
      </c>
      <c r="R406" s="238">
        <f>Q406*H406</f>
        <v>0</v>
      </c>
      <c r="S406" s="238">
        <v>0</v>
      </c>
      <c r="T406" s="239">
        <f>S406*H406</f>
        <v>0</v>
      </c>
      <c r="U406" s="39"/>
      <c r="V406" s="39"/>
      <c r="W406" s="39"/>
      <c r="X406" s="39"/>
      <c r="Y406" s="39"/>
      <c r="Z406" s="39"/>
      <c r="AA406" s="39"/>
      <c r="AB406" s="39"/>
      <c r="AC406" s="39"/>
      <c r="AD406" s="39"/>
      <c r="AE406" s="39"/>
      <c r="AR406" s="240" t="s">
        <v>175</v>
      </c>
      <c r="AT406" s="240" t="s">
        <v>243</v>
      </c>
      <c r="AU406" s="240" t="s">
        <v>88</v>
      </c>
      <c r="AY406" s="18" t="s">
        <v>241</v>
      </c>
      <c r="BE406" s="241">
        <f>IF(N406="základní",J406,0)</f>
        <v>0</v>
      </c>
      <c r="BF406" s="241">
        <f>IF(N406="snížená",J406,0)</f>
        <v>0</v>
      </c>
      <c r="BG406" s="241">
        <f>IF(N406="zákl. přenesená",J406,0)</f>
        <v>0</v>
      </c>
      <c r="BH406" s="241">
        <f>IF(N406="sníž. přenesená",J406,0)</f>
        <v>0</v>
      </c>
      <c r="BI406" s="241">
        <f>IF(N406="nulová",J406,0)</f>
        <v>0</v>
      </c>
      <c r="BJ406" s="18" t="s">
        <v>14</v>
      </c>
      <c r="BK406" s="241">
        <f>ROUND(I406*H406,2)</f>
        <v>0</v>
      </c>
      <c r="BL406" s="18" t="s">
        <v>175</v>
      </c>
      <c r="BM406" s="240" t="s">
        <v>1868</v>
      </c>
    </row>
    <row r="407" s="2" customFormat="1">
      <c r="A407" s="39"/>
      <c r="B407" s="40"/>
      <c r="C407" s="41"/>
      <c r="D407" s="242" t="s">
        <v>249</v>
      </c>
      <c r="E407" s="41"/>
      <c r="F407" s="243" t="s">
        <v>767</v>
      </c>
      <c r="G407" s="41"/>
      <c r="H407" s="41"/>
      <c r="I407" s="244"/>
      <c r="J407" s="41"/>
      <c r="K407" s="41"/>
      <c r="L407" s="45"/>
      <c r="M407" s="245"/>
      <c r="N407" s="246"/>
      <c r="O407" s="92"/>
      <c r="P407" s="92"/>
      <c r="Q407" s="92"/>
      <c r="R407" s="92"/>
      <c r="S407" s="92"/>
      <c r="T407" s="93"/>
      <c r="U407" s="39"/>
      <c r="V407" s="39"/>
      <c r="W407" s="39"/>
      <c r="X407" s="39"/>
      <c r="Y407" s="39"/>
      <c r="Z407" s="39"/>
      <c r="AA407" s="39"/>
      <c r="AB407" s="39"/>
      <c r="AC407" s="39"/>
      <c r="AD407" s="39"/>
      <c r="AE407" s="39"/>
      <c r="AT407" s="18" t="s">
        <v>249</v>
      </c>
      <c r="AU407" s="18" t="s">
        <v>88</v>
      </c>
    </row>
    <row r="408" s="2" customFormat="1">
      <c r="A408" s="39"/>
      <c r="B408" s="40"/>
      <c r="C408" s="41"/>
      <c r="D408" s="247" t="s">
        <v>251</v>
      </c>
      <c r="E408" s="41"/>
      <c r="F408" s="248" t="s">
        <v>768</v>
      </c>
      <c r="G408" s="41"/>
      <c r="H408" s="41"/>
      <c r="I408" s="244"/>
      <c r="J408" s="41"/>
      <c r="K408" s="41"/>
      <c r="L408" s="45"/>
      <c r="M408" s="245"/>
      <c r="N408" s="246"/>
      <c r="O408" s="92"/>
      <c r="P408" s="92"/>
      <c r="Q408" s="92"/>
      <c r="R408" s="92"/>
      <c r="S408" s="92"/>
      <c r="T408" s="93"/>
      <c r="U408" s="39"/>
      <c r="V408" s="39"/>
      <c r="W408" s="39"/>
      <c r="X408" s="39"/>
      <c r="Y408" s="39"/>
      <c r="Z408" s="39"/>
      <c r="AA408" s="39"/>
      <c r="AB408" s="39"/>
      <c r="AC408" s="39"/>
      <c r="AD408" s="39"/>
      <c r="AE408" s="39"/>
      <c r="AT408" s="18" t="s">
        <v>251</v>
      </c>
      <c r="AU408" s="18" t="s">
        <v>88</v>
      </c>
    </row>
    <row r="409" s="13" customFormat="1">
      <c r="A409" s="13"/>
      <c r="B409" s="249"/>
      <c r="C409" s="250"/>
      <c r="D409" s="242" t="s">
        <v>259</v>
      </c>
      <c r="E409" s="251" t="s">
        <v>1</v>
      </c>
      <c r="F409" s="252" t="s">
        <v>1411</v>
      </c>
      <c r="G409" s="250"/>
      <c r="H409" s="253">
        <v>2322.328</v>
      </c>
      <c r="I409" s="254"/>
      <c r="J409" s="250"/>
      <c r="K409" s="250"/>
      <c r="L409" s="255"/>
      <c r="M409" s="256"/>
      <c r="N409" s="257"/>
      <c r="O409" s="257"/>
      <c r="P409" s="257"/>
      <c r="Q409" s="257"/>
      <c r="R409" s="257"/>
      <c r="S409" s="257"/>
      <c r="T409" s="258"/>
      <c r="U409" s="13"/>
      <c r="V409" s="13"/>
      <c r="W409" s="13"/>
      <c r="X409" s="13"/>
      <c r="Y409" s="13"/>
      <c r="Z409" s="13"/>
      <c r="AA409" s="13"/>
      <c r="AB409" s="13"/>
      <c r="AC409" s="13"/>
      <c r="AD409" s="13"/>
      <c r="AE409" s="13"/>
      <c r="AT409" s="259" t="s">
        <v>259</v>
      </c>
      <c r="AU409" s="259" t="s">
        <v>88</v>
      </c>
      <c r="AV409" s="13" t="s">
        <v>88</v>
      </c>
      <c r="AW409" s="13" t="s">
        <v>36</v>
      </c>
      <c r="AX409" s="13" t="s">
        <v>80</v>
      </c>
      <c r="AY409" s="259" t="s">
        <v>241</v>
      </c>
    </row>
    <row r="410" s="13" customFormat="1">
      <c r="A410" s="13"/>
      <c r="B410" s="249"/>
      <c r="C410" s="250"/>
      <c r="D410" s="242" t="s">
        <v>259</v>
      </c>
      <c r="E410" s="251" t="s">
        <v>1</v>
      </c>
      <c r="F410" s="252" t="s">
        <v>769</v>
      </c>
      <c r="G410" s="250"/>
      <c r="H410" s="253">
        <v>-44.112000000000002</v>
      </c>
      <c r="I410" s="254"/>
      <c r="J410" s="250"/>
      <c r="K410" s="250"/>
      <c r="L410" s="255"/>
      <c r="M410" s="256"/>
      <c r="N410" s="257"/>
      <c r="O410" s="257"/>
      <c r="P410" s="257"/>
      <c r="Q410" s="257"/>
      <c r="R410" s="257"/>
      <c r="S410" s="257"/>
      <c r="T410" s="258"/>
      <c r="U410" s="13"/>
      <c r="V410" s="13"/>
      <c r="W410" s="13"/>
      <c r="X410" s="13"/>
      <c r="Y410" s="13"/>
      <c r="Z410" s="13"/>
      <c r="AA410" s="13"/>
      <c r="AB410" s="13"/>
      <c r="AC410" s="13"/>
      <c r="AD410" s="13"/>
      <c r="AE410" s="13"/>
      <c r="AT410" s="259" t="s">
        <v>259</v>
      </c>
      <c r="AU410" s="259" t="s">
        <v>88</v>
      </c>
      <c r="AV410" s="13" t="s">
        <v>88</v>
      </c>
      <c r="AW410" s="13" t="s">
        <v>36</v>
      </c>
      <c r="AX410" s="13" t="s">
        <v>80</v>
      </c>
      <c r="AY410" s="259" t="s">
        <v>241</v>
      </c>
    </row>
    <row r="411" s="13" customFormat="1">
      <c r="A411" s="13"/>
      <c r="B411" s="249"/>
      <c r="C411" s="250"/>
      <c r="D411" s="242" t="s">
        <v>259</v>
      </c>
      <c r="E411" s="251" t="s">
        <v>1</v>
      </c>
      <c r="F411" s="252" t="s">
        <v>1869</v>
      </c>
      <c r="G411" s="250"/>
      <c r="H411" s="253">
        <v>-84.941999999999993</v>
      </c>
      <c r="I411" s="254"/>
      <c r="J411" s="250"/>
      <c r="K411" s="250"/>
      <c r="L411" s="255"/>
      <c r="M411" s="256"/>
      <c r="N411" s="257"/>
      <c r="O411" s="257"/>
      <c r="P411" s="257"/>
      <c r="Q411" s="257"/>
      <c r="R411" s="257"/>
      <c r="S411" s="257"/>
      <c r="T411" s="258"/>
      <c r="U411" s="13"/>
      <c r="V411" s="13"/>
      <c r="W411" s="13"/>
      <c r="X411" s="13"/>
      <c r="Y411" s="13"/>
      <c r="Z411" s="13"/>
      <c r="AA411" s="13"/>
      <c r="AB411" s="13"/>
      <c r="AC411" s="13"/>
      <c r="AD411" s="13"/>
      <c r="AE411" s="13"/>
      <c r="AT411" s="259" t="s">
        <v>259</v>
      </c>
      <c r="AU411" s="259" t="s">
        <v>88</v>
      </c>
      <c r="AV411" s="13" t="s">
        <v>88</v>
      </c>
      <c r="AW411" s="13" t="s">
        <v>36</v>
      </c>
      <c r="AX411" s="13" t="s">
        <v>80</v>
      </c>
      <c r="AY411" s="259" t="s">
        <v>241</v>
      </c>
    </row>
    <row r="412" s="13" customFormat="1">
      <c r="A412" s="13"/>
      <c r="B412" s="249"/>
      <c r="C412" s="250"/>
      <c r="D412" s="242" t="s">
        <v>259</v>
      </c>
      <c r="E412" s="251" t="s">
        <v>1</v>
      </c>
      <c r="F412" s="252" t="s">
        <v>1870</v>
      </c>
      <c r="G412" s="250"/>
      <c r="H412" s="253">
        <v>-84.941999999999993</v>
      </c>
      <c r="I412" s="254"/>
      <c r="J412" s="250"/>
      <c r="K412" s="250"/>
      <c r="L412" s="255"/>
      <c r="M412" s="256"/>
      <c r="N412" s="257"/>
      <c r="O412" s="257"/>
      <c r="P412" s="257"/>
      <c r="Q412" s="257"/>
      <c r="R412" s="257"/>
      <c r="S412" s="257"/>
      <c r="T412" s="258"/>
      <c r="U412" s="13"/>
      <c r="V412" s="13"/>
      <c r="W412" s="13"/>
      <c r="X412" s="13"/>
      <c r="Y412" s="13"/>
      <c r="Z412" s="13"/>
      <c r="AA412" s="13"/>
      <c r="AB412" s="13"/>
      <c r="AC412" s="13"/>
      <c r="AD412" s="13"/>
      <c r="AE412" s="13"/>
      <c r="AT412" s="259" t="s">
        <v>259</v>
      </c>
      <c r="AU412" s="259" t="s">
        <v>88</v>
      </c>
      <c r="AV412" s="13" t="s">
        <v>88</v>
      </c>
      <c r="AW412" s="13" t="s">
        <v>36</v>
      </c>
      <c r="AX412" s="13" t="s">
        <v>80</v>
      </c>
      <c r="AY412" s="259" t="s">
        <v>241</v>
      </c>
    </row>
    <row r="413" s="13" customFormat="1">
      <c r="A413" s="13"/>
      <c r="B413" s="249"/>
      <c r="C413" s="250"/>
      <c r="D413" s="242" t="s">
        <v>259</v>
      </c>
      <c r="E413" s="251" t="s">
        <v>1</v>
      </c>
      <c r="F413" s="252" t="s">
        <v>770</v>
      </c>
      <c r="G413" s="250"/>
      <c r="H413" s="253">
        <v>-926.00900000000001</v>
      </c>
      <c r="I413" s="254"/>
      <c r="J413" s="250"/>
      <c r="K413" s="250"/>
      <c r="L413" s="255"/>
      <c r="M413" s="256"/>
      <c r="N413" s="257"/>
      <c r="O413" s="257"/>
      <c r="P413" s="257"/>
      <c r="Q413" s="257"/>
      <c r="R413" s="257"/>
      <c r="S413" s="257"/>
      <c r="T413" s="258"/>
      <c r="U413" s="13"/>
      <c r="V413" s="13"/>
      <c r="W413" s="13"/>
      <c r="X413" s="13"/>
      <c r="Y413" s="13"/>
      <c r="Z413" s="13"/>
      <c r="AA413" s="13"/>
      <c r="AB413" s="13"/>
      <c r="AC413" s="13"/>
      <c r="AD413" s="13"/>
      <c r="AE413" s="13"/>
      <c r="AT413" s="259" t="s">
        <v>259</v>
      </c>
      <c r="AU413" s="259" t="s">
        <v>88</v>
      </c>
      <c r="AV413" s="13" t="s">
        <v>88</v>
      </c>
      <c r="AW413" s="13" t="s">
        <v>36</v>
      </c>
      <c r="AX413" s="13" t="s">
        <v>80</v>
      </c>
      <c r="AY413" s="259" t="s">
        <v>241</v>
      </c>
    </row>
    <row r="414" s="13" customFormat="1">
      <c r="A414" s="13"/>
      <c r="B414" s="249"/>
      <c r="C414" s="250"/>
      <c r="D414" s="242" t="s">
        <v>259</v>
      </c>
      <c r="E414" s="251" t="s">
        <v>1</v>
      </c>
      <c r="F414" s="252" t="s">
        <v>1871</v>
      </c>
      <c r="G414" s="250"/>
      <c r="H414" s="253">
        <v>-0.443</v>
      </c>
      <c r="I414" s="254"/>
      <c r="J414" s="250"/>
      <c r="K414" s="250"/>
      <c r="L414" s="255"/>
      <c r="M414" s="256"/>
      <c r="N414" s="257"/>
      <c r="O414" s="257"/>
      <c r="P414" s="257"/>
      <c r="Q414" s="257"/>
      <c r="R414" s="257"/>
      <c r="S414" s="257"/>
      <c r="T414" s="258"/>
      <c r="U414" s="13"/>
      <c r="V414" s="13"/>
      <c r="W414" s="13"/>
      <c r="X414" s="13"/>
      <c r="Y414" s="13"/>
      <c r="Z414" s="13"/>
      <c r="AA414" s="13"/>
      <c r="AB414" s="13"/>
      <c r="AC414" s="13"/>
      <c r="AD414" s="13"/>
      <c r="AE414" s="13"/>
      <c r="AT414" s="259" t="s">
        <v>259</v>
      </c>
      <c r="AU414" s="259" t="s">
        <v>88</v>
      </c>
      <c r="AV414" s="13" t="s">
        <v>88</v>
      </c>
      <c r="AW414" s="13" t="s">
        <v>36</v>
      </c>
      <c r="AX414" s="13" t="s">
        <v>80</v>
      </c>
      <c r="AY414" s="259" t="s">
        <v>241</v>
      </c>
    </row>
    <row r="415" s="13" customFormat="1">
      <c r="A415" s="13"/>
      <c r="B415" s="249"/>
      <c r="C415" s="250"/>
      <c r="D415" s="242" t="s">
        <v>259</v>
      </c>
      <c r="E415" s="251" t="s">
        <v>1</v>
      </c>
      <c r="F415" s="252" t="s">
        <v>1872</v>
      </c>
      <c r="G415" s="250"/>
      <c r="H415" s="253">
        <v>-89.867000000000004</v>
      </c>
      <c r="I415" s="254"/>
      <c r="J415" s="250"/>
      <c r="K415" s="250"/>
      <c r="L415" s="255"/>
      <c r="M415" s="256"/>
      <c r="N415" s="257"/>
      <c r="O415" s="257"/>
      <c r="P415" s="257"/>
      <c r="Q415" s="257"/>
      <c r="R415" s="257"/>
      <c r="S415" s="257"/>
      <c r="T415" s="258"/>
      <c r="U415" s="13"/>
      <c r="V415" s="13"/>
      <c r="W415" s="13"/>
      <c r="X415" s="13"/>
      <c r="Y415" s="13"/>
      <c r="Z415" s="13"/>
      <c r="AA415" s="13"/>
      <c r="AB415" s="13"/>
      <c r="AC415" s="13"/>
      <c r="AD415" s="13"/>
      <c r="AE415" s="13"/>
      <c r="AT415" s="259" t="s">
        <v>259</v>
      </c>
      <c r="AU415" s="259" t="s">
        <v>88</v>
      </c>
      <c r="AV415" s="13" t="s">
        <v>88</v>
      </c>
      <c r="AW415" s="13" t="s">
        <v>36</v>
      </c>
      <c r="AX415" s="13" t="s">
        <v>80</v>
      </c>
      <c r="AY415" s="259" t="s">
        <v>241</v>
      </c>
    </row>
    <row r="416" s="14" customFormat="1">
      <c r="A416" s="14"/>
      <c r="B416" s="260"/>
      <c r="C416" s="261"/>
      <c r="D416" s="242" t="s">
        <v>259</v>
      </c>
      <c r="E416" s="262" t="s">
        <v>516</v>
      </c>
      <c r="F416" s="263" t="s">
        <v>261</v>
      </c>
      <c r="G416" s="261"/>
      <c r="H416" s="264">
        <v>1092.0129999999999</v>
      </c>
      <c r="I416" s="265"/>
      <c r="J416" s="261"/>
      <c r="K416" s="261"/>
      <c r="L416" s="266"/>
      <c r="M416" s="267"/>
      <c r="N416" s="268"/>
      <c r="O416" s="268"/>
      <c r="P416" s="268"/>
      <c r="Q416" s="268"/>
      <c r="R416" s="268"/>
      <c r="S416" s="268"/>
      <c r="T416" s="269"/>
      <c r="U416" s="14"/>
      <c r="V416" s="14"/>
      <c r="W416" s="14"/>
      <c r="X416" s="14"/>
      <c r="Y416" s="14"/>
      <c r="Z416" s="14"/>
      <c r="AA416" s="14"/>
      <c r="AB416" s="14"/>
      <c r="AC416" s="14"/>
      <c r="AD416" s="14"/>
      <c r="AE416" s="14"/>
      <c r="AT416" s="270" t="s">
        <v>259</v>
      </c>
      <c r="AU416" s="270" t="s">
        <v>88</v>
      </c>
      <c r="AV416" s="14" t="s">
        <v>175</v>
      </c>
      <c r="AW416" s="14" t="s">
        <v>36</v>
      </c>
      <c r="AX416" s="14" t="s">
        <v>14</v>
      </c>
      <c r="AY416" s="270" t="s">
        <v>241</v>
      </c>
    </row>
    <row r="417" s="2" customFormat="1" ht="16.5" customHeight="1">
      <c r="A417" s="39"/>
      <c r="B417" s="40"/>
      <c r="C417" s="288" t="s">
        <v>805</v>
      </c>
      <c r="D417" s="288" t="s">
        <v>758</v>
      </c>
      <c r="E417" s="289" t="s">
        <v>773</v>
      </c>
      <c r="F417" s="290" t="s">
        <v>774</v>
      </c>
      <c r="G417" s="291" t="s">
        <v>487</v>
      </c>
      <c r="H417" s="292">
        <v>1791.26</v>
      </c>
      <c r="I417" s="293"/>
      <c r="J417" s="294">
        <f>ROUND(I417*H417,2)</f>
        <v>0</v>
      </c>
      <c r="K417" s="290" t="s">
        <v>247</v>
      </c>
      <c r="L417" s="295"/>
      <c r="M417" s="296" t="s">
        <v>1</v>
      </c>
      <c r="N417" s="297" t="s">
        <v>45</v>
      </c>
      <c r="O417" s="92"/>
      <c r="P417" s="238">
        <f>O417*H417</f>
        <v>0</v>
      </c>
      <c r="Q417" s="238">
        <v>0</v>
      </c>
      <c r="R417" s="238">
        <f>Q417*H417</f>
        <v>0</v>
      </c>
      <c r="S417" s="238">
        <v>0</v>
      </c>
      <c r="T417" s="239">
        <f>S417*H417</f>
        <v>0</v>
      </c>
      <c r="U417" s="39"/>
      <c r="V417" s="39"/>
      <c r="W417" s="39"/>
      <c r="X417" s="39"/>
      <c r="Y417" s="39"/>
      <c r="Z417" s="39"/>
      <c r="AA417" s="39"/>
      <c r="AB417" s="39"/>
      <c r="AC417" s="39"/>
      <c r="AD417" s="39"/>
      <c r="AE417" s="39"/>
      <c r="AR417" s="240" t="s">
        <v>300</v>
      </c>
      <c r="AT417" s="240" t="s">
        <v>758</v>
      </c>
      <c r="AU417" s="240" t="s">
        <v>88</v>
      </c>
      <c r="AY417" s="18" t="s">
        <v>241</v>
      </c>
      <c r="BE417" s="241">
        <f>IF(N417="základní",J417,0)</f>
        <v>0</v>
      </c>
      <c r="BF417" s="241">
        <f>IF(N417="snížená",J417,0)</f>
        <v>0</v>
      </c>
      <c r="BG417" s="241">
        <f>IF(N417="zákl. přenesená",J417,0)</f>
        <v>0</v>
      </c>
      <c r="BH417" s="241">
        <f>IF(N417="sníž. přenesená",J417,0)</f>
        <v>0</v>
      </c>
      <c r="BI417" s="241">
        <f>IF(N417="nulová",J417,0)</f>
        <v>0</v>
      </c>
      <c r="BJ417" s="18" t="s">
        <v>14</v>
      </c>
      <c r="BK417" s="241">
        <f>ROUND(I417*H417,2)</f>
        <v>0</v>
      </c>
      <c r="BL417" s="18" t="s">
        <v>175</v>
      </c>
      <c r="BM417" s="240" t="s">
        <v>1873</v>
      </c>
    </row>
    <row r="418" s="2" customFormat="1">
      <c r="A418" s="39"/>
      <c r="B418" s="40"/>
      <c r="C418" s="41"/>
      <c r="D418" s="242" t="s">
        <v>249</v>
      </c>
      <c r="E418" s="41"/>
      <c r="F418" s="243" t="s">
        <v>774</v>
      </c>
      <c r="G418" s="41"/>
      <c r="H418" s="41"/>
      <c r="I418" s="244"/>
      <c r="J418" s="41"/>
      <c r="K418" s="41"/>
      <c r="L418" s="45"/>
      <c r="M418" s="245"/>
      <c r="N418" s="246"/>
      <c r="O418" s="92"/>
      <c r="P418" s="92"/>
      <c r="Q418" s="92"/>
      <c r="R418" s="92"/>
      <c r="S418" s="92"/>
      <c r="T418" s="93"/>
      <c r="U418" s="39"/>
      <c r="V418" s="39"/>
      <c r="W418" s="39"/>
      <c r="X418" s="39"/>
      <c r="Y418" s="39"/>
      <c r="Z418" s="39"/>
      <c r="AA418" s="39"/>
      <c r="AB418" s="39"/>
      <c r="AC418" s="39"/>
      <c r="AD418" s="39"/>
      <c r="AE418" s="39"/>
      <c r="AT418" s="18" t="s">
        <v>249</v>
      </c>
      <c r="AU418" s="18" t="s">
        <v>88</v>
      </c>
    </row>
    <row r="419" s="15" customFormat="1">
      <c r="A419" s="15"/>
      <c r="B419" s="271"/>
      <c r="C419" s="272"/>
      <c r="D419" s="242" t="s">
        <v>259</v>
      </c>
      <c r="E419" s="273" t="s">
        <v>1</v>
      </c>
      <c r="F419" s="274" t="s">
        <v>776</v>
      </c>
      <c r="G419" s="272"/>
      <c r="H419" s="273" t="s">
        <v>1</v>
      </c>
      <c r="I419" s="275"/>
      <c r="J419" s="272"/>
      <c r="K419" s="272"/>
      <c r="L419" s="276"/>
      <c r="M419" s="277"/>
      <c r="N419" s="278"/>
      <c r="O419" s="278"/>
      <c r="P419" s="278"/>
      <c r="Q419" s="278"/>
      <c r="R419" s="278"/>
      <c r="S419" s="278"/>
      <c r="T419" s="279"/>
      <c r="U419" s="15"/>
      <c r="V419" s="15"/>
      <c r="W419" s="15"/>
      <c r="X419" s="15"/>
      <c r="Y419" s="15"/>
      <c r="Z419" s="15"/>
      <c r="AA419" s="15"/>
      <c r="AB419" s="15"/>
      <c r="AC419" s="15"/>
      <c r="AD419" s="15"/>
      <c r="AE419" s="15"/>
      <c r="AT419" s="280" t="s">
        <v>259</v>
      </c>
      <c r="AU419" s="280" t="s">
        <v>88</v>
      </c>
      <c r="AV419" s="15" t="s">
        <v>14</v>
      </c>
      <c r="AW419" s="15" t="s">
        <v>36</v>
      </c>
      <c r="AX419" s="15" t="s">
        <v>80</v>
      </c>
      <c r="AY419" s="280" t="s">
        <v>241</v>
      </c>
    </row>
    <row r="420" s="13" customFormat="1">
      <c r="A420" s="13"/>
      <c r="B420" s="249"/>
      <c r="C420" s="250"/>
      <c r="D420" s="242" t="s">
        <v>259</v>
      </c>
      <c r="E420" s="251" t="s">
        <v>1</v>
      </c>
      <c r="F420" s="252" t="s">
        <v>777</v>
      </c>
      <c r="G420" s="250"/>
      <c r="H420" s="253">
        <v>1791.26</v>
      </c>
      <c r="I420" s="254"/>
      <c r="J420" s="250"/>
      <c r="K420" s="250"/>
      <c r="L420" s="255"/>
      <c r="M420" s="256"/>
      <c r="N420" s="257"/>
      <c r="O420" s="257"/>
      <c r="P420" s="257"/>
      <c r="Q420" s="257"/>
      <c r="R420" s="257"/>
      <c r="S420" s="257"/>
      <c r="T420" s="258"/>
      <c r="U420" s="13"/>
      <c r="V420" s="13"/>
      <c r="W420" s="13"/>
      <c r="X420" s="13"/>
      <c r="Y420" s="13"/>
      <c r="Z420" s="13"/>
      <c r="AA420" s="13"/>
      <c r="AB420" s="13"/>
      <c r="AC420" s="13"/>
      <c r="AD420" s="13"/>
      <c r="AE420" s="13"/>
      <c r="AT420" s="259" t="s">
        <v>259</v>
      </c>
      <c r="AU420" s="259" t="s">
        <v>88</v>
      </c>
      <c r="AV420" s="13" t="s">
        <v>88</v>
      </c>
      <c r="AW420" s="13" t="s">
        <v>36</v>
      </c>
      <c r="AX420" s="13" t="s">
        <v>80</v>
      </c>
      <c r="AY420" s="259" t="s">
        <v>241</v>
      </c>
    </row>
    <row r="421" s="14" customFormat="1">
      <c r="A421" s="14"/>
      <c r="B421" s="260"/>
      <c r="C421" s="261"/>
      <c r="D421" s="242" t="s">
        <v>259</v>
      </c>
      <c r="E421" s="262" t="s">
        <v>1</v>
      </c>
      <c r="F421" s="263" t="s">
        <v>261</v>
      </c>
      <c r="G421" s="261"/>
      <c r="H421" s="264">
        <v>1791.26</v>
      </c>
      <c r="I421" s="265"/>
      <c r="J421" s="261"/>
      <c r="K421" s="261"/>
      <c r="L421" s="266"/>
      <c r="M421" s="267"/>
      <c r="N421" s="268"/>
      <c r="O421" s="268"/>
      <c r="P421" s="268"/>
      <c r="Q421" s="268"/>
      <c r="R421" s="268"/>
      <c r="S421" s="268"/>
      <c r="T421" s="269"/>
      <c r="U421" s="14"/>
      <c r="V421" s="14"/>
      <c r="W421" s="14"/>
      <c r="X421" s="14"/>
      <c r="Y421" s="14"/>
      <c r="Z421" s="14"/>
      <c r="AA421" s="14"/>
      <c r="AB421" s="14"/>
      <c r="AC421" s="14"/>
      <c r="AD421" s="14"/>
      <c r="AE421" s="14"/>
      <c r="AT421" s="270" t="s">
        <v>259</v>
      </c>
      <c r="AU421" s="270" t="s">
        <v>88</v>
      </c>
      <c r="AV421" s="14" t="s">
        <v>175</v>
      </c>
      <c r="AW421" s="14" t="s">
        <v>36</v>
      </c>
      <c r="AX421" s="14" t="s">
        <v>14</v>
      </c>
      <c r="AY421" s="270" t="s">
        <v>241</v>
      </c>
    </row>
    <row r="422" s="2" customFormat="1" ht="24.15" customHeight="1">
      <c r="A422" s="39"/>
      <c r="B422" s="40"/>
      <c r="C422" s="229" t="s">
        <v>813</v>
      </c>
      <c r="D422" s="229" t="s">
        <v>243</v>
      </c>
      <c r="E422" s="230" t="s">
        <v>779</v>
      </c>
      <c r="F422" s="231" t="s">
        <v>780</v>
      </c>
      <c r="G422" s="232" t="s">
        <v>255</v>
      </c>
      <c r="H422" s="233">
        <v>370.404</v>
      </c>
      <c r="I422" s="234"/>
      <c r="J422" s="235">
        <f>ROUND(I422*H422,2)</f>
        <v>0</v>
      </c>
      <c r="K422" s="231" t="s">
        <v>247</v>
      </c>
      <c r="L422" s="45"/>
      <c r="M422" s="236" t="s">
        <v>1</v>
      </c>
      <c r="N422" s="237" t="s">
        <v>45</v>
      </c>
      <c r="O422" s="92"/>
      <c r="P422" s="238">
        <f>O422*H422</f>
        <v>0</v>
      </c>
      <c r="Q422" s="238">
        <v>0</v>
      </c>
      <c r="R422" s="238">
        <f>Q422*H422</f>
        <v>0</v>
      </c>
      <c r="S422" s="238">
        <v>0</v>
      </c>
      <c r="T422" s="239">
        <f>S422*H422</f>
        <v>0</v>
      </c>
      <c r="U422" s="39"/>
      <c r="V422" s="39"/>
      <c r="W422" s="39"/>
      <c r="X422" s="39"/>
      <c r="Y422" s="39"/>
      <c r="Z422" s="39"/>
      <c r="AA422" s="39"/>
      <c r="AB422" s="39"/>
      <c r="AC422" s="39"/>
      <c r="AD422" s="39"/>
      <c r="AE422" s="39"/>
      <c r="AR422" s="240" t="s">
        <v>175</v>
      </c>
      <c r="AT422" s="240" t="s">
        <v>243</v>
      </c>
      <c r="AU422" s="240" t="s">
        <v>88</v>
      </c>
      <c r="AY422" s="18" t="s">
        <v>241</v>
      </c>
      <c r="BE422" s="241">
        <f>IF(N422="základní",J422,0)</f>
        <v>0</v>
      </c>
      <c r="BF422" s="241">
        <f>IF(N422="snížená",J422,0)</f>
        <v>0</v>
      </c>
      <c r="BG422" s="241">
        <f>IF(N422="zákl. přenesená",J422,0)</f>
        <v>0</v>
      </c>
      <c r="BH422" s="241">
        <f>IF(N422="sníž. přenesená",J422,0)</f>
        <v>0</v>
      </c>
      <c r="BI422" s="241">
        <f>IF(N422="nulová",J422,0)</f>
        <v>0</v>
      </c>
      <c r="BJ422" s="18" t="s">
        <v>14</v>
      </c>
      <c r="BK422" s="241">
        <f>ROUND(I422*H422,2)</f>
        <v>0</v>
      </c>
      <c r="BL422" s="18" t="s">
        <v>175</v>
      </c>
      <c r="BM422" s="240" t="s">
        <v>1874</v>
      </c>
    </row>
    <row r="423" s="2" customFormat="1">
      <c r="A423" s="39"/>
      <c r="B423" s="40"/>
      <c r="C423" s="41"/>
      <c r="D423" s="242" t="s">
        <v>249</v>
      </c>
      <c r="E423" s="41"/>
      <c r="F423" s="243" t="s">
        <v>782</v>
      </c>
      <c r="G423" s="41"/>
      <c r="H423" s="41"/>
      <c r="I423" s="244"/>
      <c r="J423" s="41"/>
      <c r="K423" s="41"/>
      <c r="L423" s="45"/>
      <c r="M423" s="245"/>
      <c r="N423" s="246"/>
      <c r="O423" s="92"/>
      <c r="P423" s="92"/>
      <c r="Q423" s="92"/>
      <c r="R423" s="92"/>
      <c r="S423" s="92"/>
      <c r="T423" s="93"/>
      <c r="U423" s="39"/>
      <c r="V423" s="39"/>
      <c r="W423" s="39"/>
      <c r="X423" s="39"/>
      <c r="Y423" s="39"/>
      <c r="Z423" s="39"/>
      <c r="AA423" s="39"/>
      <c r="AB423" s="39"/>
      <c r="AC423" s="39"/>
      <c r="AD423" s="39"/>
      <c r="AE423" s="39"/>
      <c r="AT423" s="18" t="s">
        <v>249</v>
      </c>
      <c r="AU423" s="18" t="s">
        <v>88</v>
      </c>
    </row>
    <row r="424" s="2" customFormat="1">
      <c r="A424" s="39"/>
      <c r="B424" s="40"/>
      <c r="C424" s="41"/>
      <c r="D424" s="247" t="s">
        <v>251</v>
      </c>
      <c r="E424" s="41"/>
      <c r="F424" s="248" t="s">
        <v>783</v>
      </c>
      <c r="G424" s="41"/>
      <c r="H424" s="41"/>
      <c r="I424" s="244"/>
      <c r="J424" s="41"/>
      <c r="K424" s="41"/>
      <c r="L424" s="45"/>
      <c r="M424" s="245"/>
      <c r="N424" s="246"/>
      <c r="O424" s="92"/>
      <c r="P424" s="92"/>
      <c r="Q424" s="92"/>
      <c r="R424" s="92"/>
      <c r="S424" s="92"/>
      <c r="T424" s="93"/>
      <c r="U424" s="39"/>
      <c r="V424" s="39"/>
      <c r="W424" s="39"/>
      <c r="X424" s="39"/>
      <c r="Y424" s="39"/>
      <c r="Z424" s="39"/>
      <c r="AA424" s="39"/>
      <c r="AB424" s="39"/>
      <c r="AC424" s="39"/>
      <c r="AD424" s="39"/>
      <c r="AE424" s="39"/>
      <c r="AT424" s="18" t="s">
        <v>251</v>
      </c>
      <c r="AU424" s="18" t="s">
        <v>88</v>
      </c>
    </row>
    <row r="425" s="13" customFormat="1">
      <c r="A425" s="13"/>
      <c r="B425" s="249"/>
      <c r="C425" s="250"/>
      <c r="D425" s="242" t="s">
        <v>259</v>
      </c>
      <c r="E425" s="251" t="s">
        <v>1</v>
      </c>
      <c r="F425" s="252" t="s">
        <v>468</v>
      </c>
      <c r="G425" s="250"/>
      <c r="H425" s="253">
        <v>370.404</v>
      </c>
      <c r="I425" s="254"/>
      <c r="J425" s="250"/>
      <c r="K425" s="250"/>
      <c r="L425" s="255"/>
      <c r="M425" s="256"/>
      <c r="N425" s="257"/>
      <c r="O425" s="257"/>
      <c r="P425" s="257"/>
      <c r="Q425" s="257"/>
      <c r="R425" s="257"/>
      <c r="S425" s="257"/>
      <c r="T425" s="258"/>
      <c r="U425" s="13"/>
      <c r="V425" s="13"/>
      <c r="W425" s="13"/>
      <c r="X425" s="13"/>
      <c r="Y425" s="13"/>
      <c r="Z425" s="13"/>
      <c r="AA425" s="13"/>
      <c r="AB425" s="13"/>
      <c r="AC425" s="13"/>
      <c r="AD425" s="13"/>
      <c r="AE425" s="13"/>
      <c r="AT425" s="259" t="s">
        <v>259</v>
      </c>
      <c r="AU425" s="259" t="s">
        <v>88</v>
      </c>
      <c r="AV425" s="13" t="s">
        <v>88</v>
      </c>
      <c r="AW425" s="13" t="s">
        <v>36</v>
      </c>
      <c r="AX425" s="13" t="s">
        <v>80</v>
      </c>
      <c r="AY425" s="259" t="s">
        <v>241</v>
      </c>
    </row>
    <row r="426" s="14" customFormat="1">
      <c r="A426" s="14"/>
      <c r="B426" s="260"/>
      <c r="C426" s="261"/>
      <c r="D426" s="242" t="s">
        <v>259</v>
      </c>
      <c r="E426" s="262" t="s">
        <v>1</v>
      </c>
      <c r="F426" s="263" t="s">
        <v>261</v>
      </c>
      <c r="G426" s="261"/>
      <c r="H426" s="264">
        <v>370.404</v>
      </c>
      <c r="I426" s="265"/>
      <c r="J426" s="261"/>
      <c r="K426" s="261"/>
      <c r="L426" s="266"/>
      <c r="M426" s="267"/>
      <c r="N426" s="268"/>
      <c r="O426" s="268"/>
      <c r="P426" s="268"/>
      <c r="Q426" s="268"/>
      <c r="R426" s="268"/>
      <c r="S426" s="268"/>
      <c r="T426" s="269"/>
      <c r="U426" s="14"/>
      <c r="V426" s="14"/>
      <c r="W426" s="14"/>
      <c r="X426" s="14"/>
      <c r="Y426" s="14"/>
      <c r="Z426" s="14"/>
      <c r="AA426" s="14"/>
      <c r="AB426" s="14"/>
      <c r="AC426" s="14"/>
      <c r="AD426" s="14"/>
      <c r="AE426" s="14"/>
      <c r="AT426" s="270" t="s">
        <v>259</v>
      </c>
      <c r="AU426" s="270" t="s">
        <v>88</v>
      </c>
      <c r="AV426" s="14" t="s">
        <v>175</v>
      </c>
      <c r="AW426" s="14" t="s">
        <v>36</v>
      </c>
      <c r="AX426" s="14" t="s">
        <v>14</v>
      </c>
      <c r="AY426" s="270" t="s">
        <v>241</v>
      </c>
    </row>
    <row r="427" s="2" customFormat="1" ht="24.15" customHeight="1">
      <c r="A427" s="39"/>
      <c r="B427" s="40"/>
      <c r="C427" s="229" t="s">
        <v>819</v>
      </c>
      <c r="D427" s="229" t="s">
        <v>243</v>
      </c>
      <c r="E427" s="230" t="s">
        <v>785</v>
      </c>
      <c r="F427" s="231" t="s">
        <v>786</v>
      </c>
      <c r="G427" s="232" t="s">
        <v>255</v>
      </c>
      <c r="H427" s="233">
        <v>555.60500000000002</v>
      </c>
      <c r="I427" s="234"/>
      <c r="J427" s="235">
        <f>ROUND(I427*H427,2)</f>
        <v>0</v>
      </c>
      <c r="K427" s="231" t="s">
        <v>247</v>
      </c>
      <c r="L427" s="45"/>
      <c r="M427" s="236" t="s">
        <v>1</v>
      </c>
      <c r="N427" s="237" t="s">
        <v>45</v>
      </c>
      <c r="O427" s="92"/>
      <c r="P427" s="238">
        <f>O427*H427</f>
        <v>0</v>
      </c>
      <c r="Q427" s="238">
        <v>0</v>
      </c>
      <c r="R427" s="238">
        <f>Q427*H427</f>
        <v>0</v>
      </c>
      <c r="S427" s="238">
        <v>0</v>
      </c>
      <c r="T427" s="239">
        <f>S427*H427</f>
        <v>0</v>
      </c>
      <c r="U427" s="39"/>
      <c r="V427" s="39"/>
      <c r="W427" s="39"/>
      <c r="X427" s="39"/>
      <c r="Y427" s="39"/>
      <c r="Z427" s="39"/>
      <c r="AA427" s="39"/>
      <c r="AB427" s="39"/>
      <c r="AC427" s="39"/>
      <c r="AD427" s="39"/>
      <c r="AE427" s="39"/>
      <c r="AR427" s="240" t="s">
        <v>175</v>
      </c>
      <c r="AT427" s="240" t="s">
        <v>243</v>
      </c>
      <c r="AU427" s="240" t="s">
        <v>88</v>
      </c>
      <c r="AY427" s="18" t="s">
        <v>241</v>
      </c>
      <c r="BE427" s="241">
        <f>IF(N427="základní",J427,0)</f>
        <v>0</v>
      </c>
      <c r="BF427" s="241">
        <f>IF(N427="snížená",J427,0)</f>
        <v>0</v>
      </c>
      <c r="BG427" s="241">
        <f>IF(N427="zákl. přenesená",J427,0)</f>
        <v>0</v>
      </c>
      <c r="BH427" s="241">
        <f>IF(N427="sníž. přenesená",J427,0)</f>
        <v>0</v>
      </c>
      <c r="BI427" s="241">
        <f>IF(N427="nulová",J427,0)</f>
        <v>0</v>
      </c>
      <c r="BJ427" s="18" t="s">
        <v>14</v>
      </c>
      <c r="BK427" s="241">
        <f>ROUND(I427*H427,2)</f>
        <v>0</v>
      </c>
      <c r="BL427" s="18" t="s">
        <v>175</v>
      </c>
      <c r="BM427" s="240" t="s">
        <v>1875</v>
      </c>
    </row>
    <row r="428" s="2" customFormat="1">
      <c r="A428" s="39"/>
      <c r="B428" s="40"/>
      <c r="C428" s="41"/>
      <c r="D428" s="242" t="s">
        <v>249</v>
      </c>
      <c r="E428" s="41"/>
      <c r="F428" s="243" t="s">
        <v>788</v>
      </c>
      <c r="G428" s="41"/>
      <c r="H428" s="41"/>
      <c r="I428" s="244"/>
      <c r="J428" s="41"/>
      <c r="K428" s="41"/>
      <c r="L428" s="45"/>
      <c r="M428" s="245"/>
      <c r="N428" s="246"/>
      <c r="O428" s="92"/>
      <c r="P428" s="92"/>
      <c r="Q428" s="92"/>
      <c r="R428" s="92"/>
      <c r="S428" s="92"/>
      <c r="T428" s="93"/>
      <c r="U428" s="39"/>
      <c r="V428" s="39"/>
      <c r="W428" s="39"/>
      <c r="X428" s="39"/>
      <c r="Y428" s="39"/>
      <c r="Z428" s="39"/>
      <c r="AA428" s="39"/>
      <c r="AB428" s="39"/>
      <c r="AC428" s="39"/>
      <c r="AD428" s="39"/>
      <c r="AE428" s="39"/>
      <c r="AT428" s="18" t="s">
        <v>249</v>
      </c>
      <c r="AU428" s="18" t="s">
        <v>88</v>
      </c>
    </row>
    <row r="429" s="2" customFormat="1">
      <c r="A429" s="39"/>
      <c r="B429" s="40"/>
      <c r="C429" s="41"/>
      <c r="D429" s="247" t="s">
        <v>251</v>
      </c>
      <c r="E429" s="41"/>
      <c r="F429" s="248" t="s">
        <v>789</v>
      </c>
      <c r="G429" s="41"/>
      <c r="H429" s="41"/>
      <c r="I429" s="244"/>
      <c r="J429" s="41"/>
      <c r="K429" s="41"/>
      <c r="L429" s="45"/>
      <c r="M429" s="245"/>
      <c r="N429" s="246"/>
      <c r="O429" s="92"/>
      <c r="P429" s="92"/>
      <c r="Q429" s="92"/>
      <c r="R429" s="92"/>
      <c r="S429" s="92"/>
      <c r="T429" s="93"/>
      <c r="U429" s="39"/>
      <c r="V429" s="39"/>
      <c r="W429" s="39"/>
      <c r="X429" s="39"/>
      <c r="Y429" s="39"/>
      <c r="Z429" s="39"/>
      <c r="AA429" s="39"/>
      <c r="AB429" s="39"/>
      <c r="AC429" s="39"/>
      <c r="AD429" s="39"/>
      <c r="AE429" s="39"/>
      <c r="AT429" s="18" t="s">
        <v>251</v>
      </c>
      <c r="AU429" s="18" t="s">
        <v>88</v>
      </c>
    </row>
    <row r="430" s="13" customFormat="1">
      <c r="A430" s="13"/>
      <c r="B430" s="249"/>
      <c r="C430" s="250"/>
      <c r="D430" s="242" t="s">
        <v>259</v>
      </c>
      <c r="E430" s="251" t="s">
        <v>1</v>
      </c>
      <c r="F430" s="252" t="s">
        <v>1876</v>
      </c>
      <c r="G430" s="250"/>
      <c r="H430" s="253">
        <v>146.452</v>
      </c>
      <c r="I430" s="254"/>
      <c r="J430" s="250"/>
      <c r="K430" s="250"/>
      <c r="L430" s="255"/>
      <c r="M430" s="256"/>
      <c r="N430" s="257"/>
      <c r="O430" s="257"/>
      <c r="P430" s="257"/>
      <c r="Q430" s="257"/>
      <c r="R430" s="257"/>
      <c r="S430" s="257"/>
      <c r="T430" s="258"/>
      <c r="U430" s="13"/>
      <c r="V430" s="13"/>
      <c r="W430" s="13"/>
      <c r="X430" s="13"/>
      <c r="Y430" s="13"/>
      <c r="Z430" s="13"/>
      <c r="AA430" s="13"/>
      <c r="AB430" s="13"/>
      <c r="AC430" s="13"/>
      <c r="AD430" s="13"/>
      <c r="AE430" s="13"/>
      <c r="AT430" s="259" t="s">
        <v>259</v>
      </c>
      <c r="AU430" s="259" t="s">
        <v>88</v>
      </c>
      <c r="AV430" s="13" t="s">
        <v>88</v>
      </c>
      <c r="AW430" s="13" t="s">
        <v>36</v>
      </c>
      <c r="AX430" s="13" t="s">
        <v>80</v>
      </c>
      <c r="AY430" s="259" t="s">
        <v>241</v>
      </c>
    </row>
    <row r="431" s="13" customFormat="1">
      <c r="A431" s="13"/>
      <c r="B431" s="249"/>
      <c r="C431" s="250"/>
      <c r="D431" s="242" t="s">
        <v>259</v>
      </c>
      <c r="E431" s="251" t="s">
        <v>1</v>
      </c>
      <c r="F431" s="252" t="s">
        <v>1871</v>
      </c>
      <c r="G431" s="250"/>
      <c r="H431" s="253">
        <v>-0.443</v>
      </c>
      <c r="I431" s="254"/>
      <c r="J431" s="250"/>
      <c r="K431" s="250"/>
      <c r="L431" s="255"/>
      <c r="M431" s="256"/>
      <c r="N431" s="257"/>
      <c r="O431" s="257"/>
      <c r="P431" s="257"/>
      <c r="Q431" s="257"/>
      <c r="R431" s="257"/>
      <c r="S431" s="257"/>
      <c r="T431" s="258"/>
      <c r="U431" s="13"/>
      <c r="V431" s="13"/>
      <c r="W431" s="13"/>
      <c r="X431" s="13"/>
      <c r="Y431" s="13"/>
      <c r="Z431" s="13"/>
      <c r="AA431" s="13"/>
      <c r="AB431" s="13"/>
      <c r="AC431" s="13"/>
      <c r="AD431" s="13"/>
      <c r="AE431" s="13"/>
      <c r="AT431" s="259" t="s">
        <v>259</v>
      </c>
      <c r="AU431" s="259" t="s">
        <v>88</v>
      </c>
      <c r="AV431" s="13" t="s">
        <v>88</v>
      </c>
      <c r="AW431" s="13" t="s">
        <v>36</v>
      </c>
      <c r="AX431" s="13" t="s">
        <v>80</v>
      </c>
      <c r="AY431" s="259" t="s">
        <v>241</v>
      </c>
    </row>
    <row r="432" s="13" customFormat="1">
      <c r="A432" s="13"/>
      <c r="B432" s="249"/>
      <c r="C432" s="250"/>
      <c r="D432" s="242" t="s">
        <v>259</v>
      </c>
      <c r="E432" s="251" t="s">
        <v>1</v>
      </c>
      <c r="F432" s="252" t="s">
        <v>1877</v>
      </c>
      <c r="G432" s="250"/>
      <c r="H432" s="253">
        <v>780</v>
      </c>
      <c r="I432" s="254"/>
      <c r="J432" s="250"/>
      <c r="K432" s="250"/>
      <c r="L432" s="255"/>
      <c r="M432" s="256"/>
      <c r="N432" s="257"/>
      <c r="O432" s="257"/>
      <c r="P432" s="257"/>
      <c r="Q432" s="257"/>
      <c r="R432" s="257"/>
      <c r="S432" s="257"/>
      <c r="T432" s="258"/>
      <c r="U432" s="13"/>
      <c r="V432" s="13"/>
      <c r="W432" s="13"/>
      <c r="X432" s="13"/>
      <c r="Y432" s="13"/>
      <c r="Z432" s="13"/>
      <c r="AA432" s="13"/>
      <c r="AB432" s="13"/>
      <c r="AC432" s="13"/>
      <c r="AD432" s="13"/>
      <c r="AE432" s="13"/>
      <c r="AT432" s="259" t="s">
        <v>259</v>
      </c>
      <c r="AU432" s="259" t="s">
        <v>88</v>
      </c>
      <c r="AV432" s="13" t="s">
        <v>88</v>
      </c>
      <c r="AW432" s="13" t="s">
        <v>36</v>
      </c>
      <c r="AX432" s="13" t="s">
        <v>80</v>
      </c>
      <c r="AY432" s="259" t="s">
        <v>241</v>
      </c>
    </row>
    <row r="433" s="14" customFormat="1">
      <c r="A433" s="14"/>
      <c r="B433" s="260"/>
      <c r="C433" s="261"/>
      <c r="D433" s="242" t="s">
        <v>259</v>
      </c>
      <c r="E433" s="262" t="s">
        <v>465</v>
      </c>
      <c r="F433" s="263" t="s">
        <v>261</v>
      </c>
      <c r="G433" s="261"/>
      <c r="H433" s="264">
        <v>926.00900000000001</v>
      </c>
      <c r="I433" s="265"/>
      <c r="J433" s="261"/>
      <c r="K433" s="261"/>
      <c r="L433" s="266"/>
      <c r="M433" s="267"/>
      <c r="N433" s="268"/>
      <c r="O433" s="268"/>
      <c r="P433" s="268"/>
      <c r="Q433" s="268"/>
      <c r="R433" s="268"/>
      <c r="S433" s="268"/>
      <c r="T433" s="269"/>
      <c r="U433" s="14"/>
      <c r="V433" s="14"/>
      <c r="W433" s="14"/>
      <c r="X433" s="14"/>
      <c r="Y433" s="14"/>
      <c r="Z433" s="14"/>
      <c r="AA433" s="14"/>
      <c r="AB433" s="14"/>
      <c r="AC433" s="14"/>
      <c r="AD433" s="14"/>
      <c r="AE433" s="14"/>
      <c r="AT433" s="270" t="s">
        <v>259</v>
      </c>
      <c r="AU433" s="270" t="s">
        <v>88</v>
      </c>
      <c r="AV433" s="14" t="s">
        <v>175</v>
      </c>
      <c r="AW433" s="14" t="s">
        <v>36</v>
      </c>
      <c r="AX433" s="14" t="s">
        <v>80</v>
      </c>
      <c r="AY433" s="270" t="s">
        <v>241</v>
      </c>
    </row>
    <row r="434" s="13" customFormat="1">
      <c r="A434" s="13"/>
      <c r="B434" s="249"/>
      <c r="C434" s="250"/>
      <c r="D434" s="242" t="s">
        <v>259</v>
      </c>
      <c r="E434" s="251" t="s">
        <v>791</v>
      </c>
      <c r="F434" s="252" t="s">
        <v>792</v>
      </c>
      <c r="G434" s="250"/>
      <c r="H434" s="253">
        <v>555.60500000000002</v>
      </c>
      <c r="I434" s="254"/>
      <c r="J434" s="250"/>
      <c r="K434" s="250"/>
      <c r="L434" s="255"/>
      <c r="M434" s="256"/>
      <c r="N434" s="257"/>
      <c r="O434" s="257"/>
      <c r="P434" s="257"/>
      <c r="Q434" s="257"/>
      <c r="R434" s="257"/>
      <c r="S434" s="257"/>
      <c r="T434" s="258"/>
      <c r="U434" s="13"/>
      <c r="V434" s="13"/>
      <c r="W434" s="13"/>
      <c r="X434" s="13"/>
      <c r="Y434" s="13"/>
      <c r="Z434" s="13"/>
      <c r="AA434" s="13"/>
      <c r="AB434" s="13"/>
      <c r="AC434" s="13"/>
      <c r="AD434" s="13"/>
      <c r="AE434" s="13"/>
      <c r="AT434" s="259" t="s">
        <v>259</v>
      </c>
      <c r="AU434" s="259" t="s">
        <v>88</v>
      </c>
      <c r="AV434" s="13" t="s">
        <v>88</v>
      </c>
      <c r="AW434" s="13" t="s">
        <v>36</v>
      </c>
      <c r="AX434" s="13" t="s">
        <v>14</v>
      </c>
      <c r="AY434" s="259" t="s">
        <v>241</v>
      </c>
    </row>
    <row r="435" s="13" customFormat="1">
      <c r="A435" s="13"/>
      <c r="B435" s="249"/>
      <c r="C435" s="250"/>
      <c r="D435" s="242" t="s">
        <v>259</v>
      </c>
      <c r="E435" s="251" t="s">
        <v>468</v>
      </c>
      <c r="F435" s="252" t="s">
        <v>793</v>
      </c>
      <c r="G435" s="250"/>
      <c r="H435" s="253">
        <v>370.404</v>
      </c>
      <c r="I435" s="254"/>
      <c r="J435" s="250"/>
      <c r="K435" s="250"/>
      <c r="L435" s="255"/>
      <c r="M435" s="256"/>
      <c r="N435" s="257"/>
      <c r="O435" s="257"/>
      <c r="P435" s="257"/>
      <c r="Q435" s="257"/>
      <c r="R435" s="257"/>
      <c r="S435" s="257"/>
      <c r="T435" s="258"/>
      <c r="U435" s="13"/>
      <c r="V435" s="13"/>
      <c r="W435" s="13"/>
      <c r="X435" s="13"/>
      <c r="Y435" s="13"/>
      <c r="Z435" s="13"/>
      <c r="AA435" s="13"/>
      <c r="AB435" s="13"/>
      <c r="AC435" s="13"/>
      <c r="AD435" s="13"/>
      <c r="AE435" s="13"/>
      <c r="AT435" s="259" t="s">
        <v>259</v>
      </c>
      <c r="AU435" s="259" t="s">
        <v>88</v>
      </c>
      <c r="AV435" s="13" t="s">
        <v>88</v>
      </c>
      <c r="AW435" s="13" t="s">
        <v>36</v>
      </c>
      <c r="AX435" s="13" t="s">
        <v>80</v>
      </c>
      <c r="AY435" s="259" t="s">
        <v>241</v>
      </c>
    </row>
    <row r="436" s="14" customFormat="1">
      <c r="A436" s="14"/>
      <c r="B436" s="260"/>
      <c r="C436" s="261"/>
      <c r="D436" s="242" t="s">
        <v>259</v>
      </c>
      <c r="E436" s="262" t="s">
        <v>1</v>
      </c>
      <c r="F436" s="263" t="s">
        <v>261</v>
      </c>
      <c r="G436" s="261"/>
      <c r="H436" s="264">
        <v>926.00900000000001</v>
      </c>
      <c r="I436" s="265"/>
      <c r="J436" s="261"/>
      <c r="K436" s="261"/>
      <c r="L436" s="266"/>
      <c r="M436" s="267"/>
      <c r="N436" s="268"/>
      <c r="O436" s="268"/>
      <c r="P436" s="268"/>
      <c r="Q436" s="268"/>
      <c r="R436" s="268"/>
      <c r="S436" s="268"/>
      <c r="T436" s="269"/>
      <c r="U436" s="14"/>
      <c r="V436" s="14"/>
      <c r="W436" s="14"/>
      <c r="X436" s="14"/>
      <c r="Y436" s="14"/>
      <c r="Z436" s="14"/>
      <c r="AA436" s="14"/>
      <c r="AB436" s="14"/>
      <c r="AC436" s="14"/>
      <c r="AD436" s="14"/>
      <c r="AE436" s="14"/>
      <c r="AT436" s="270" t="s">
        <v>259</v>
      </c>
      <c r="AU436" s="270" t="s">
        <v>88</v>
      </c>
      <c r="AV436" s="14" t="s">
        <v>175</v>
      </c>
      <c r="AW436" s="14" t="s">
        <v>36</v>
      </c>
      <c r="AX436" s="14" t="s">
        <v>80</v>
      </c>
      <c r="AY436" s="270" t="s">
        <v>241</v>
      </c>
    </row>
    <row r="437" s="2" customFormat="1" ht="16.5" customHeight="1">
      <c r="A437" s="39"/>
      <c r="B437" s="40"/>
      <c r="C437" s="288" t="s">
        <v>827</v>
      </c>
      <c r="D437" s="288" t="s">
        <v>758</v>
      </c>
      <c r="E437" s="289" t="s">
        <v>795</v>
      </c>
      <c r="F437" s="290" t="s">
        <v>796</v>
      </c>
      <c r="G437" s="291" t="s">
        <v>487</v>
      </c>
      <c r="H437" s="292">
        <v>1898.6980000000001</v>
      </c>
      <c r="I437" s="293"/>
      <c r="J437" s="294">
        <f>ROUND(I437*H437,2)</f>
        <v>0</v>
      </c>
      <c r="K437" s="290" t="s">
        <v>247</v>
      </c>
      <c r="L437" s="295"/>
      <c r="M437" s="296" t="s">
        <v>1</v>
      </c>
      <c r="N437" s="297" t="s">
        <v>45</v>
      </c>
      <c r="O437" s="92"/>
      <c r="P437" s="238">
        <f>O437*H437</f>
        <v>0</v>
      </c>
      <c r="Q437" s="238">
        <v>0</v>
      </c>
      <c r="R437" s="238">
        <f>Q437*H437</f>
        <v>0</v>
      </c>
      <c r="S437" s="238">
        <v>0</v>
      </c>
      <c r="T437" s="239">
        <f>S437*H437</f>
        <v>0</v>
      </c>
      <c r="U437" s="39"/>
      <c r="V437" s="39"/>
      <c r="W437" s="39"/>
      <c r="X437" s="39"/>
      <c r="Y437" s="39"/>
      <c r="Z437" s="39"/>
      <c r="AA437" s="39"/>
      <c r="AB437" s="39"/>
      <c r="AC437" s="39"/>
      <c r="AD437" s="39"/>
      <c r="AE437" s="39"/>
      <c r="AR437" s="240" t="s">
        <v>300</v>
      </c>
      <c r="AT437" s="240" t="s">
        <v>758</v>
      </c>
      <c r="AU437" s="240" t="s">
        <v>88</v>
      </c>
      <c r="AY437" s="18" t="s">
        <v>241</v>
      </c>
      <c r="BE437" s="241">
        <f>IF(N437="základní",J437,0)</f>
        <v>0</v>
      </c>
      <c r="BF437" s="241">
        <f>IF(N437="snížená",J437,0)</f>
        <v>0</v>
      </c>
      <c r="BG437" s="241">
        <f>IF(N437="zákl. přenesená",J437,0)</f>
        <v>0</v>
      </c>
      <c r="BH437" s="241">
        <f>IF(N437="sníž. přenesená",J437,0)</f>
        <v>0</v>
      </c>
      <c r="BI437" s="241">
        <f>IF(N437="nulová",J437,0)</f>
        <v>0</v>
      </c>
      <c r="BJ437" s="18" t="s">
        <v>14</v>
      </c>
      <c r="BK437" s="241">
        <f>ROUND(I437*H437,2)</f>
        <v>0</v>
      </c>
      <c r="BL437" s="18" t="s">
        <v>175</v>
      </c>
      <c r="BM437" s="240" t="s">
        <v>1878</v>
      </c>
    </row>
    <row r="438" s="2" customFormat="1">
      <c r="A438" s="39"/>
      <c r="B438" s="40"/>
      <c r="C438" s="41"/>
      <c r="D438" s="242" t="s">
        <v>249</v>
      </c>
      <c r="E438" s="41"/>
      <c r="F438" s="243" t="s">
        <v>796</v>
      </c>
      <c r="G438" s="41"/>
      <c r="H438" s="41"/>
      <c r="I438" s="244"/>
      <c r="J438" s="41"/>
      <c r="K438" s="41"/>
      <c r="L438" s="45"/>
      <c r="M438" s="245"/>
      <c r="N438" s="246"/>
      <c r="O438" s="92"/>
      <c r="P438" s="92"/>
      <c r="Q438" s="92"/>
      <c r="R438" s="92"/>
      <c r="S438" s="92"/>
      <c r="T438" s="93"/>
      <c r="U438" s="39"/>
      <c r="V438" s="39"/>
      <c r="W438" s="39"/>
      <c r="X438" s="39"/>
      <c r="Y438" s="39"/>
      <c r="Z438" s="39"/>
      <c r="AA438" s="39"/>
      <c r="AB438" s="39"/>
      <c r="AC438" s="39"/>
      <c r="AD438" s="39"/>
      <c r="AE438" s="39"/>
      <c r="AT438" s="18" t="s">
        <v>249</v>
      </c>
      <c r="AU438" s="18" t="s">
        <v>88</v>
      </c>
    </row>
    <row r="439" s="13" customFormat="1">
      <c r="A439" s="13"/>
      <c r="B439" s="249"/>
      <c r="C439" s="250"/>
      <c r="D439" s="242" t="s">
        <v>259</v>
      </c>
      <c r="E439" s="251" t="s">
        <v>1</v>
      </c>
      <c r="F439" s="252" t="s">
        <v>798</v>
      </c>
      <c r="G439" s="250"/>
      <c r="H439" s="253">
        <v>1898.6980000000001</v>
      </c>
      <c r="I439" s="254"/>
      <c r="J439" s="250"/>
      <c r="K439" s="250"/>
      <c r="L439" s="255"/>
      <c r="M439" s="256"/>
      <c r="N439" s="257"/>
      <c r="O439" s="257"/>
      <c r="P439" s="257"/>
      <c r="Q439" s="257"/>
      <c r="R439" s="257"/>
      <c r="S439" s="257"/>
      <c r="T439" s="258"/>
      <c r="U439" s="13"/>
      <c r="V439" s="13"/>
      <c r="W439" s="13"/>
      <c r="X439" s="13"/>
      <c r="Y439" s="13"/>
      <c r="Z439" s="13"/>
      <c r="AA439" s="13"/>
      <c r="AB439" s="13"/>
      <c r="AC439" s="13"/>
      <c r="AD439" s="13"/>
      <c r="AE439" s="13"/>
      <c r="AT439" s="259" t="s">
        <v>259</v>
      </c>
      <c r="AU439" s="259" t="s">
        <v>88</v>
      </c>
      <c r="AV439" s="13" t="s">
        <v>88</v>
      </c>
      <c r="AW439" s="13" t="s">
        <v>36</v>
      </c>
      <c r="AX439" s="13" t="s">
        <v>80</v>
      </c>
      <c r="AY439" s="259" t="s">
        <v>241</v>
      </c>
    </row>
    <row r="440" s="14" customFormat="1">
      <c r="A440" s="14"/>
      <c r="B440" s="260"/>
      <c r="C440" s="261"/>
      <c r="D440" s="242" t="s">
        <v>259</v>
      </c>
      <c r="E440" s="262" t="s">
        <v>1</v>
      </c>
      <c r="F440" s="263" t="s">
        <v>261</v>
      </c>
      <c r="G440" s="261"/>
      <c r="H440" s="264">
        <v>1898.6980000000001</v>
      </c>
      <c r="I440" s="265"/>
      <c r="J440" s="261"/>
      <c r="K440" s="261"/>
      <c r="L440" s="266"/>
      <c r="M440" s="267"/>
      <c r="N440" s="268"/>
      <c r="O440" s="268"/>
      <c r="P440" s="268"/>
      <c r="Q440" s="268"/>
      <c r="R440" s="268"/>
      <c r="S440" s="268"/>
      <c r="T440" s="269"/>
      <c r="U440" s="14"/>
      <c r="V440" s="14"/>
      <c r="W440" s="14"/>
      <c r="X440" s="14"/>
      <c r="Y440" s="14"/>
      <c r="Z440" s="14"/>
      <c r="AA440" s="14"/>
      <c r="AB440" s="14"/>
      <c r="AC440" s="14"/>
      <c r="AD440" s="14"/>
      <c r="AE440" s="14"/>
      <c r="AT440" s="270" t="s">
        <v>259</v>
      </c>
      <c r="AU440" s="270" t="s">
        <v>88</v>
      </c>
      <c r="AV440" s="14" t="s">
        <v>175</v>
      </c>
      <c r="AW440" s="14" t="s">
        <v>36</v>
      </c>
      <c r="AX440" s="14" t="s">
        <v>14</v>
      </c>
      <c r="AY440" s="270" t="s">
        <v>241</v>
      </c>
    </row>
    <row r="441" s="2" customFormat="1" ht="24.15" customHeight="1">
      <c r="A441" s="39"/>
      <c r="B441" s="40"/>
      <c r="C441" s="229" t="s">
        <v>837</v>
      </c>
      <c r="D441" s="229" t="s">
        <v>243</v>
      </c>
      <c r="E441" s="230" t="s">
        <v>800</v>
      </c>
      <c r="F441" s="231" t="s">
        <v>801</v>
      </c>
      <c r="G441" s="232" t="s">
        <v>246</v>
      </c>
      <c r="H441" s="233">
        <v>242.63999999999999</v>
      </c>
      <c r="I441" s="234"/>
      <c r="J441" s="235">
        <f>ROUND(I441*H441,2)</f>
        <v>0</v>
      </c>
      <c r="K441" s="231" t="s">
        <v>247</v>
      </c>
      <c r="L441" s="45"/>
      <c r="M441" s="236" t="s">
        <v>1</v>
      </c>
      <c r="N441" s="237" t="s">
        <v>45</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175</v>
      </c>
      <c r="AT441" s="240" t="s">
        <v>243</v>
      </c>
      <c r="AU441" s="240" t="s">
        <v>88</v>
      </c>
      <c r="AY441" s="18" t="s">
        <v>241</v>
      </c>
      <c r="BE441" s="241">
        <f>IF(N441="základní",J441,0)</f>
        <v>0</v>
      </c>
      <c r="BF441" s="241">
        <f>IF(N441="snížená",J441,0)</f>
        <v>0</v>
      </c>
      <c r="BG441" s="241">
        <f>IF(N441="zákl. přenesená",J441,0)</f>
        <v>0</v>
      </c>
      <c r="BH441" s="241">
        <f>IF(N441="sníž. přenesená",J441,0)</f>
        <v>0</v>
      </c>
      <c r="BI441" s="241">
        <f>IF(N441="nulová",J441,0)</f>
        <v>0</v>
      </c>
      <c r="BJ441" s="18" t="s">
        <v>14</v>
      </c>
      <c r="BK441" s="241">
        <f>ROUND(I441*H441,2)</f>
        <v>0</v>
      </c>
      <c r="BL441" s="18" t="s">
        <v>175</v>
      </c>
      <c r="BM441" s="240" t="s">
        <v>1879</v>
      </c>
    </row>
    <row r="442" s="2" customFormat="1">
      <c r="A442" s="39"/>
      <c r="B442" s="40"/>
      <c r="C442" s="41"/>
      <c r="D442" s="242" t="s">
        <v>249</v>
      </c>
      <c r="E442" s="41"/>
      <c r="F442" s="243" t="s">
        <v>803</v>
      </c>
      <c r="G442" s="41"/>
      <c r="H442" s="41"/>
      <c r="I442" s="244"/>
      <c r="J442" s="41"/>
      <c r="K442" s="41"/>
      <c r="L442" s="45"/>
      <c r="M442" s="245"/>
      <c r="N442" s="246"/>
      <c r="O442" s="92"/>
      <c r="P442" s="92"/>
      <c r="Q442" s="92"/>
      <c r="R442" s="92"/>
      <c r="S442" s="92"/>
      <c r="T442" s="93"/>
      <c r="U442" s="39"/>
      <c r="V442" s="39"/>
      <c r="W442" s="39"/>
      <c r="X442" s="39"/>
      <c r="Y442" s="39"/>
      <c r="Z442" s="39"/>
      <c r="AA442" s="39"/>
      <c r="AB442" s="39"/>
      <c r="AC442" s="39"/>
      <c r="AD442" s="39"/>
      <c r="AE442" s="39"/>
      <c r="AT442" s="18" t="s">
        <v>249</v>
      </c>
      <c r="AU442" s="18" t="s">
        <v>88</v>
      </c>
    </row>
    <row r="443" s="2" customFormat="1">
      <c r="A443" s="39"/>
      <c r="B443" s="40"/>
      <c r="C443" s="41"/>
      <c r="D443" s="247" t="s">
        <v>251</v>
      </c>
      <c r="E443" s="41"/>
      <c r="F443" s="248" t="s">
        <v>804</v>
      </c>
      <c r="G443" s="41"/>
      <c r="H443" s="41"/>
      <c r="I443" s="244"/>
      <c r="J443" s="41"/>
      <c r="K443" s="41"/>
      <c r="L443" s="45"/>
      <c r="M443" s="245"/>
      <c r="N443" s="246"/>
      <c r="O443" s="92"/>
      <c r="P443" s="92"/>
      <c r="Q443" s="92"/>
      <c r="R443" s="92"/>
      <c r="S443" s="92"/>
      <c r="T443" s="93"/>
      <c r="U443" s="39"/>
      <c r="V443" s="39"/>
      <c r="W443" s="39"/>
      <c r="X443" s="39"/>
      <c r="Y443" s="39"/>
      <c r="Z443" s="39"/>
      <c r="AA443" s="39"/>
      <c r="AB443" s="39"/>
      <c r="AC443" s="39"/>
      <c r="AD443" s="39"/>
      <c r="AE443" s="39"/>
      <c r="AT443" s="18" t="s">
        <v>251</v>
      </c>
      <c r="AU443" s="18" t="s">
        <v>88</v>
      </c>
    </row>
    <row r="444" s="13" customFormat="1">
      <c r="A444" s="13"/>
      <c r="B444" s="249"/>
      <c r="C444" s="250"/>
      <c r="D444" s="242" t="s">
        <v>259</v>
      </c>
      <c r="E444" s="251" t="s">
        <v>1</v>
      </c>
      <c r="F444" s="252" t="s">
        <v>513</v>
      </c>
      <c r="G444" s="250"/>
      <c r="H444" s="253">
        <v>242.63999999999999</v>
      </c>
      <c r="I444" s="254"/>
      <c r="J444" s="250"/>
      <c r="K444" s="250"/>
      <c r="L444" s="255"/>
      <c r="M444" s="256"/>
      <c r="N444" s="257"/>
      <c r="O444" s="257"/>
      <c r="P444" s="257"/>
      <c r="Q444" s="257"/>
      <c r="R444" s="257"/>
      <c r="S444" s="257"/>
      <c r="T444" s="258"/>
      <c r="U444" s="13"/>
      <c r="V444" s="13"/>
      <c r="W444" s="13"/>
      <c r="X444" s="13"/>
      <c r="Y444" s="13"/>
      <c r="Z444" s="13"/>
      <c r="AA444" s="13"/>
      <c r="AB444" s="13"/>
      <c r="AC444" s="13"/>
      <c r="AD444" s="13"/>
      <c r="AE444" s="13"/>
      <c r="AT444" s="259" t="s">
        <v>259</v>
      </c>
      <c r="AU444" s="259" t="s">
        <v>88</v>
      </c>
      <c r="AV444" s="13" t="s">
        <v>88</v>
      </c>
      <c r="AW444" s="13" t="s">
        <v>36</v>
      </c>
      <c r="AX444" s="13" t="s">
        <v>80</v>
      </c>
      <c r="AY444" s="259" t="s">
        <v>241</v>
      </c>
    </row>
    <row r="445" s="14" customFormat="1">
      <c r="A445" s="14"/>
      <c r="B445" s="260"/>
      <c r="C445" s="261"/>
      <c r="D445" s="242" t="s">
        <v>259</v>
      </c>
      <c r="E445" s="262" t="s">
        <v>1</v>
      </c>
      <c r="F445" s="263" t="s">
        <v>261</v>
      </c>
      <c r="G445" s="261"/>
      <c r="H445" s="264">
        <v>242.63999999999999</v>
      </c>
      <c r="I445" s="265"/>
      <c r="J445" s="261"/>
      <c r="K445" s="261"/>
      <c r="L445" s="266"/>
      <c r="M445" s="267"/>
      <c r="N445" s="268"/>
      <c r="O445" s="268"/>
      <c r="P445" s="268"/>
      <c r="Q445" s="268"/>
      <c r="R445" s="268"/>
      <c r="S445" s="268"/>
      <c r="T445" s="269"/>
      <c r="U445" s="14"/>
      <c r="V445" s="14"/>
      <c r="W445" s="14"/>
      <c r="X445" s="14"/>
      <c r="Y445" s="14"/>
      <c r="Z445" s="14"/>
      <c r="AA445" s="14"/>
      <c r="AB445" s="14"/>
      <c r="AC445" s="14"/>
      <c r="AD445" s="14"/>
      <c r="AE445" s="14"/>
      <c r="AT445" s="270" t="s">
        <v>259</v>
      </c>
      <c r="AU445" s="270" t="s">
        <v>88</v>
      </c>
      <c r="AV445" s="14" t="s">
        <v>175</v>
      </c>
      <c r="AW445" s="14" t="s">
        <v>36</v>
      </c>
      <c r="AX445" s="14" t="s">
        <v>14</v>
      </c>
      <c r="AY445" s="270" t="s">
        <v>241</v>
      </c>
    </row>
    <row r="446" s="2" customFormat="1" ht="24.15" customHeight="1">
      <c r="A446" s="39"/>
      <c r="B446" s="40"/>
      <c r="C446" s="229" t="s">
        <v>843</v>
      </c>
      <c r="D446" s="229" t="s">
        <v>243</v>
      </c>
      <c r="E446" s="230" t="s">
        <v>806</v>
      </c>
      <c r="F446" s="231" t="s">
        <v>807</v>
      </c>
      <c r="G446" s="232" t="s">
        <v>246</v>
      </c>
      <c r="H446" s="233">
        <v>121.31999999999999</v>
      </c>
      <c r="I446" s="234"/>
      <c r="J446" s="235">
        <f>ROUND(I446*H446,2)</f>
        <v>0</v>
      </c>
      <c r="K446" s="231" t="s">
        <v>247</v>
      </c>
      <c r="L446" s="45"/>
      <c r="M446" s="236" t="s">
        <v>1</v>
      </c>
      <c r="N446" s="237" t="s">
        <v>45</v>
      </c>
      <c r="O446" s="92"/>
      <c r="P446" s="238">
        <f>O446*H446</f>
        <v>0</v>
      </c>
      <c r="Q446" s="238">
        <v>0</v>
      </c>
      <c r="R446" s="238">
        <f>Q446*H446</f>
        <v>0</v>
      </c>
      <c r="S446" s="238">
        <v>0</v>
      </c>
      <c r="T446" s="239">
        <f>S446*H446</f>
        <v>0</v>
      </c>
      <c r="U446" s="39"/>
      <c r="V446" s="39"/>
      <c r="W446" s="39"/>
      <c r="X446" s="39"/>
      <c r="Y446" s="39"/>
      <c r="Z446" s="39"/>
      <c r="AA446" s="39"/>
      <c r="AB446" s="39"/>
      <c r="AC446" s="39"/>
      <c r="AD446" s="39"/>
      <c r="AE446" s="39"/>
      <c r="AR446" s="240" t="s">
        <v>175</v>
      </c>
      <c r="AT446" s="240" t="s">
        <v>243</v>
      </c>
      <c r="AU446" s="240" t="s">
        <v>88</v>
      </c>
      <c r="AY446" s="18" t="s">
        <v>241</v>
      </c>
      <c r="BE446" s="241">
        <f>IF(N446="základní",J446,0)</f>
        <v>0</v>
      </c>
      <c r="BF446" s="241">
        <f>IF(N446="snížená",J446,0)</f>
        <v>0</v>
      </c>
      <c r="BG446" s="241">
        <f>IF(N446="zákl. přenesená",J446,0)</f>
        <v>0</v>
      </c>
      <c r="BH446" s="241">
        <f>IF(N446="sníž. přenesená",J446,0)</f>
        <v>0</v>
      </c>
      <c r="BI446" s="241">
        <f>IF(N446="nulová",J446,0)</f>
        <v>0</v>
      </c>
      <c r="BJ446" s="18" t="s">
        <v>14</v>
      </c>
      <c r="BK446" s="241">
        <f>ROUND(I446*H446,2)</f>
        <v>0</v>
      </c>
      <c r="BL446" s="18" t="s">
        <v>175</v>
      </c>
      <c r="BM446" s="240" t="s">
        <v>1880</v>
      </c>
    </row>
    <row r="447" s="2" customFormat="1">
      <c r="A447" s="39"/>
      <c r="B447" s="40"/>
      <c r="C447" s="41"/>
      <c r="D447" s="242" t="s">
        <v>249</v>
      </c>
      <c r="E447" s="41"/>
      <c r="F447" s="243" t="s">
        <v>809</v>
      </c>
      <c r="G447" s="41"/>
      <c r="H447" s="41"/>
      <c r="I447" s="244"/>
      <c r="J447" s="41"/>
      <c r="K447" s="41"/>
      <c r="L447" s="45"/>
      <c r="M447" s="245"/>
      <c r="N447" s="246"/>
      <c r="O447" s="92"/>
      <c r="P447" s="92"/>
      <c r="Q447" s="92"/>
      <c r="R447" s="92"/>
      <c r="S447" s="92"/>
      <c r="T447" s="93"/>
      <c r="U447" s="39"/>
      <c r="V447" s="39"/>
      <c r="W447" s="39"/>
      <c r="X447" s="39"/>
      <c r="Y447" s="39"/>
      <c r="Z447" s="39"/>
      <c r="AA447" s="39"/>
      <c r="AB447" s="39"/>
      <c r="AC447" s="39"/>
      <c r="AD447" s="39"/>
      <c r="AE447" s="39"/>
      <c r="AT447" s="18" t="s">
        <v>249</v>
      </c>
      <c r="AU447" s="18" t="s">
        <v>88</v>
      </c>
    </row>
    <row r="448" s="2" customFormat="1">
      <c r="A448" s="39"/>
      <c r="B448" s="40"/>
      <c r="C448" s="41"/>
      <c r="D448" s="247" t="s">
        <v>251</v>
      </c>
      <c r="E448" s="41"/>
      <c r="F448" s="248" t="s">
        <v>810</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251</v>
      </c>
      <c r="AU448" s="18" t="s">
        <v>88</v>
      </c>
    </row>
    <row r="449" s="15" customFormat="1">
      <c r="A449" s="15"/>
      <c r="B449" s="271"/>
      <c r="C449" s="272"/>
      <c r="D449" s="242" t="s">
        <v>259</v>
      </c>
      <c r="E449" s="273" t="s">
        <v>1</v>
      </c>
      <c r="F449" s="274" t="s">
        <v>811</v>
      </c>
      <c r="G449" s="272"/>
      <c r="H449" s="273" t="s">
        <v>1</v>
      </c>
      <c r="I449" s="275"/>
      <c r="J449" s="272"/>
      <c r="K449" s="272"/>
      <c r="L449" s="276"/>
      <c r="M449" s="277"/>
      <c r="N449" s="278"/>
      <c r="O449" s="278"/>
      <c r="P449" s="278"/>
      <c r="Q449" s="278"/>
      <c r="R449" s="278"/>
      <c r="S449" s="278"/>
      <c r="T449" s="279"/>
      <c r="U449" s="15"/>
      <c r="V449" s="15"/>
      <c r="W449" s="15"/>
      <c r="X449" s="15"/>
      <c r="Y449" s="15"/>
      <c r="Z449" s="15"/>
      <c r="AA449" s="15"/>
      <c r="AB449" s="15"/>
      <c r="AC449" s="15"/>
      <c r="AD449" s="15"/>
      <c r="AE449" s="15"/>
      <c r="AT449" s="280" t="s">
        <v>259</v>
      </c>
      <c r="AU449" s="280" t="s">
        <v>88</v>
      </c>
      <c r="AV449" s="15" t="s">
        <v>14</v>
      </c>
      <c r="AW449" s="15" t="s">
        <v>36</v>
      </c>
      <c r="AX449" s="15" t="s">
        <v>80</v>
      </c>
      <c r="AY449" s="280" t="s">
        <v>241</v>
      </c>
    </row>
    <row r="450" s="13" customFormat="1">
      <c r="A450" s="13"/>
      <c r="B450" s="249"/>
      <c r="C450" s="250"/>
      <c r="D450" s="242" t="s">
        <v>259</v>
      </c>
      <c r="E450" s="251" t="s">
        <v>1</v>
      </c>
      <c r="F450" s="252" t="s">
        <v>812</v>
      </c>
      <c r="G450" s="250"/>
      <c r="H450" s="253">
        <v>121.31999999999999</v>
      </c>
      <c r="I450" s="254"/>
      <c r="J450" s="250"/>
      <c r="K450" s="250"/>
      <c r="L450" s="255"/>
      <c r="M450" s="256"/>
      <c r="N450" s="257"/>
      <c r="O450" s="257"/>
      <c r="P450" s="257"/>
      <c r="Q450" s="257"/>
      <c r="R450" s="257"/>
      <c r="S450" s="257"/>
      <c r="T450" s="258"/>
      <c r="U450" s="13"/>
      <c r="V450" s="13"/>
      <c r="W450" s="13"/>
      <c r="X450" s="13"/>
      <c r="Y450" s="13"/>
      <c r="Z450" s="13"/>
      <c r="AA450" s="13"/>
      <c r="AB450" s="13"/>
      <c r="AC450" s="13"/>
      <c r="AD450" s="13"/>
      <c r="AE450" s="13"/>
      <c r="AT450" s="259" t="s">
        <v>259</v>
      </c>
      <c r="AU450" s="259" t="s">
        <v>88</v>
      </c>
      <c r="AV450" s="13" t="s">
        <v>88</v>
      </c>
      <c r="AW450" s="13" t="s">
        <v>36</v>
      </c>
      <c r="AX450" s="13" t="s">
        <v>80</v>
      </c>
      <c r="AY450" s="259" t="s">
        <v>241</v>
      </c>
    </row>
    <row r="451" s="14" customFormat="1">
      <c r="A451" s="14"/>
      <c r="B451" s="260"/>
      <c r="C451" s="261"/>
      <c r="D451" s="242" t="s">
        <v>259</v>
      </c>
      <c r="E451" s="262" t="s">
        <v>518</v>
      </c>
      <c r="F451" s="263" t="s">
        <v>261</v>
      </c>
      <c r="G451" s="261"/>
      <c r="H451" s="264">
        <v>121.31999999999999</v>
      </c>
      <c r="I451" s="265"/>
      <c r="J451" s="261"/>
      <c r="K451" s="261"/>
      <c r="L451" s="266"/>
      <c r="M451" s="267"/>
      <c r="N451" s="268"/>
      <c r="O451" s="268"/>
      <c r="P451" s="268"/>
      <c r="Q451" s="268"/>
      <c r="R451" s="268"/>
      <c r="S451" s="268"/>
      <c r="T451" s="269"/>
      <c r="U451" s="14"/>
      <c r="V451" s="14"/>
      <c r="W451" s="14"/>
      <c r="X451" s="14"/>
      <c r="Y451" s="14"/>
      <c r="Z451" s="14"/>
      <c r="AA451" s="14"/>
      <c r="AB451" s="14"/>
      <c r="AC451" s="14"/>
      <c r="AD451" s="14"/>
      <c r="AE451" s="14"/>
      <c r="AT451" s="270" t="s">
        <v>259</v>
      </c>
      <c r="AU451" s="270" t="s">
        <v>88</v>
      </c>
      <c r="AV451" s="14" t="s">
        <v>175</v>
      </c>
      <c r="AW451" s="14" t="s">
        <v>36</v>
      </c>
      <c r="AX451" s="14" t="s">
        <v>14</v>
      </c>
      <c r="AY451" s="270" t="s">
        <v>241</v>
      </c>
    </row>
    <row r="452" s="2" customFormat="1" ht="16.5" customHeight="1">
      <c r="A452" s="39"/>
      <c r="B452" s="40"/>
      <c r="C452" s="288" t="s">
        <v>849</v>
      </c>
      <c r="D452" s="288" t="s">
        <v>758</v>
      </c>
      <c r="E452" s="289" t="s">
        <v>814</v>
      </c>
      <c r="F452" s="290" t="s">
        <v>815</v>
      </c>
      <c r="G452" s="291" t="s">
        <v>816</v>
      </c>
      <c r="H452" s="292">
        <v>2.4260000000000002</v>
      </c>
      <c r="I452" s="293"/>
      <c r="J452" s="294">
        <f>ROUND(I452*H452,2)</f>
        <v>0</v>
      </c>
      <c r="K452" s="290" t="s">
        <v>247</v>
      </c>
      <c r="L452" s="295"/>
      <c r="M452" s="296" t="s">
        <v>1</v>
      </c>
      <c r="N452" s="297" t="s">
        <v>45</v>
      </c>
      <c r="O452" s="92"/>
      <c r="P452" s="238">
        <f>O452*H452</f>
        <v>0</v>
      </c>
      <c r="Q452" s="238">
        <v>0.001</v>
      </c>
      <c r="R452" s="238">
        <f>Q452*H452</f>
        <v>0.0024260000000000002</v>
      </c>
      <c r="S452" s="238">
        <v>0</v>
      </c>
      <c r="T452" s="239">
        <f>S452*H452</f>
        <v>0</v>
      </c>
      <c r="U452" s="39"/>
      <c r="V452" s="39"/>
      <c r="W452" s="39"/>
      <c r="X452" s="39"/>
      <c r="Y452" s="39"/>
      <c r="Z452" s="39"/>
      <c r="AA452" s="39"/>
      <c r="AB452" s="39"/>
      <c r="AC452" s="39"/>
      <c r="AD452" s="39"/>
      <c r="AE452" s="39"/>
      <c r="AR452" s="240" t="s">
        <v>300</v>
      </c>
      <c r="AT452" s="240" t="s">
        <v>758</v>
      </c>
      <c r="AU452" s="240" t="s">
        <v>88</v>
      </c>
      <c r="AY452" s="18" t="s">
        <v>241</v>
      </c>
      <c r="BE452" s="241">
        <f>IF(N452="základní",J452,0)</f>
        <v>0</v>
      </c>
      <c r="BF452" s="241">
        <f>IF(N452="snížená",J452,0)</f>
        <v>0</v>
      </c>
      <c r="BG452" s="241">
        <f>IF(N452="zákl. přenesená",J452,0)</f>
        <v>0</v>
      </c>
      <c r="BH452" s="241">
        <f>IF(N452="sníž. přenesená",J452,0)</f>
        <v>0</v>
      </c>
      <c r="BI452" s="241">
        <f>IF(N452="nulová",J452,0)</f>
        <v>0</v>
      </c>
      <c r="BJ452" s="18" t="s">
        <v>14</v>
      </c>
      <c r="BK452" s="241">
        <f>ROUND(I452*H452,2)</f>
        <v>0</v>
      </c>
      <c r="BL452" s="18" t="s">
        <v>175</v>
      </c>
      <c r="BM452" s="240" t="s">
        <v>1881</v>
      </c>
    </row>
    <row r="453" s="2" customFormat="1">
      <c r="A453" s="39"/>
      <c r="B453" s="40"/>
      <c r="C453" s="41"/>
      <c r="D453" s="242" t="s">
        <v>249</v>
      </c>
      <c r="E453" s="41"/>
      <c r="F453" s="243" t="s">
        <v>815</v>
      </c>
      <c r="G453" s="41"/>
      <c r="H453" s="41"/>
      <c r="I453" s="244"/>
      <c r="J453" s="41"/>
      <c r="K453" s="41"/>
      <c r="L453" s="45"/>
      <c r="M453" s="245"/>
      <c r="N453" s="246"/>
      <c r="O453" s="92"/>
      <c r="P453" s="92"/>
      <c r="Q453" s="92"/>
      <c r="R453" s="92"/>
      <c r="S453" s="92"/>
      <c r="T453" s="93"/>
      <c r="U453" s="39"/>
      <c r="V453" s="39"/>
      <c r="W453" s="39"/>
      <c r="X453" s="39"/>
      <c r="Y453" s="39"/>
      <c r="Z453" s="39"/>
      <c r="AA453" s="39"/>
      <c r="AB453" s="39"/>
      <c r="AC453" s="39"/>
      <c r="AD453" s="39"/>
      <c r="AE453" s="39"/>
      <c r="AT453" s="18" t="s">
        <v>249</v>
      </c>
      <c r="AU453" s="18" t="s">
        <v>88</v>
      </c>
    </row>
    <row r="454" s="13" customFormat="1">
      <c r="A454" s="13"/>
      <c r="B454" s="249"/>
      <c r="C454" s="250"/>
      <c r="D454" s="242" t="s">
        <v>259</v>
      </c>
      <c r="E454" s="250"/>
      <c r="F454" s="252" t="s">
        <v>1882</v>
      </c>
      <c r="G454" s="250"/>
      <c r="H454" s="253">
        <v>2.4260000000000002</v>
      </c>
      <c r="I454" s="254"/>
      <c r="J454" s="250"/>
      <c r="K454" s="250"/>
      <c r="L454" s="255"/>
      <c r="M454" s="256"/>
      <c r="N454" s="257"/>
      <c r="O454" s="257"/>
      <c r="P454" s="257"/>
      <c r="Q454" s="257"/>
      <c r="R454" s="257"/>
      <c r="S454" s="257"/>
      <c r="T454" s="258"/>
      <c r="U454" s="13"/>
      <c r="V454" s="13"/>
      <c r="W454" s="13"/>
      <c r="X454" s="13"/>
      <c r="Y454" s="13"/>
      <c r="Z454" s="13"/>
      <c r="AA454" s="13"/>
      <c r="AB454" s="13"/>
      <c r="AC454" s="13"/>
      <c r="AD454" s="13"/>
      <c r="AE454" s="13"/>
      <c r="AT454" s="259" t="s">
        <v>259</v>
      </c>
      <c r="AU454" s="259" t="s">
        <v>88</v>
      </c>
      <c r="AV454" s="13" t="s">
        <v>88</v>
      </c>
      <c r="AW454" s="13" t="s">
        <v>4</v>
      </c>
      <c r="AX454" s="13" t="s">
        <v>14</v>
      </c>
      <c r="AY454" s="259" t="s">
        <v>241</v>
      </c>
    </row>
    <row r="455" s="2" customFormat="1" ht="24.15" customHeight="1">
      <c r="A455" s="39"/>
      <c r="B455" s="40"/>
      <c r="C455" s="229" t="s">
        <v>856</v>
      </c>
      <c r="D455" s="229" t="s">
        <v>243</v>
      </c>
      <c r="E455" s="230" t="s">
        <v>820</v>
      </c>
      <c r="F455" s="231" t="s">
        <v>821</v>
      </c>
      <c r="G455" s="232" t="s">
        <v>246</v>
      </c>
      <c r="H455" s="233">
        <v>242.63999999999999</v>
      </c>
      <c r="I455" s="234"/>
      <c r="J455" s="235">
        <f>ROUND(I455*H455,2)</f>
        <v>0</v>
      </c>
      <c r="K455" s="231" t="s">
        <v>247</v>
      </c>
      <c r="L455" s="45"/>
      <c r="M455" s="236" t="s">
        <v>1</v>
      </c>
      <c r="N455" s="237" t="s">
        <v>45</v>
      </c>
      <c r="O455" s="92"/>
      <c r="P455" s="238">
        <f>O455*H455</f>
        <v>0</v>
      </c>
      <c r="Q455" s="238">
        <v>0</v>
      </c>
      <c r="R455" s="238">
        <f>Q455*H455</f>
        <v>0</v>
      </c>
      <c r="S455" s="238">
        <v>0</v>
      </c>
      <c r="T455" s="239">
        <f>S455*H455</f>
        <v>0</v>
      </c>
      <c r="U455" s="39"/>
      <c r="V455" s="39"/>
      <c r="W455" s="39"/>
      <c r="X455" s="39"/>
      <c r="Y455" s="39"/>
      <c r="Z455" s="39"/>
      <c r="AA455" s="39"/>
      <c r="AB455" s="39"/>
      <c r="AC455" s="39"/>
      <c r="AD455" s="39"/>
      <c r="AE455" s="39"/>
      <c r="AR455" s="240" t="s">
        <v>175</v>
      </c>
      <c r="AT455" s="240" t="s">
        <v>243</v>
      </c>
      <c r="AU455" s="240" t="s">
        <v>88</v>
      </c>
      <c r="AY455" s="18" t="s">
        <v>241</v>
      </c>
      <c r="BE455" s="241">
        <f>IF(N455="základní",J455,0)</f>
        <v>0</v>
      </c>
      <c r="BF455" s="241">
        <f>IF(N455="snížená",J455,0)</f>
        <v>0</v>
      </c>
      <c r="BG455" s="241">
        <f>IF(N455="zákl. přenesená",J455,0)</f>
        <v>0</v>
      </c>
      <c r="BH455" s="241">
        <f>IF(N455="sníž. přenesená",J455,0)</f>
        <v>0</v>
      </c>
      <c r="BI455" s="241">
        <f>IF(N455="nulová",J455,0)</f>
        <v>0</v>
      </c>
      <c r="BJ455" s="18" t="s">
        <v>14</v>
      </c>
      <c r="BK455" s="241">
        <f>ROUND(I455*H455,2)</f>
        <v>0</v>
      </c>
      <c r="BL455" s="18" t="s">
        <v>175</v>
      </c>
      <c r="BM455" s="240" t="s">
        <v>1883</v>
      </c>
    </row>
    <row r="456" s="2" customFormat="1">
      <c r="A456" s="39"/>
      <c r="B456" s="40"/>
      <c r="C456" s="41"/>
      <c r="D456" s="242" t="s">
        <v>249</v>
      </c>
      <c r="E456" s="41"/>
      <c r="F456" s="243" t="s">
        <v>823</v>
      </c>
      <c r="G456" s="41"/>
      <c r="H456" s="41"/>
      <c r="I456" s="244"/>
      <c r="J456" s="41"/>
      <c r="K456" s="41"/>
      <c r="L456" s="45"/>
      <c r="M456" s="245"/>
      <c r="N456" s="246"/>
      <c r="O456" s="92"/>
      <c r="P456" s="92"/>
      <c r="Q456" s="92"/>
      <c r="R456" s="92"/>
      <c r="S456" s="92"/>
      <c r="T456" s="93"/>
      <c r="U456" s="39"/>
      <c r="V456" s="39"/>
      <c r="W456" s="39"/>
      <c r="X456" s="39"/>
      <c r="Y456" s="39"/>
      <c r="Z456" s="39"/>
      <c r="AA456" s="39"/>
      <c r="AB456" s="39"/>
      <c r="AC456" s="39"/>
      <c r="AD456" s="39"/>
      <c r="AE456" s="39"/>
      <c r="AT456" s="18" t="s">
        <v>249</v>
      </c>
      <c r="AU456" s="18" t="s">
        <v>88</v>
      </c>
    </row>
    <row r="457" s="2" customFormat="1">
      <c r="A457" s="39"/>
      <c r="B457" s="40"/>
      <c r="C457" s="41"/>
      <c r="D457" s="247" t="s">
        <v>251</v>
      </c>
      <c r="E457" s="41"/>
      <c r="F457" s="248" t="s">
        <v>824</v>
      </c>
      <c r="G457" s="41"/>
      <c r="H457" s="41"/>
      <c r="I457" s="244"/>
      <c r="J457" s="41"/>
      <c r="K457" s="41"/>
      <c r="L457" s="45"/>
      <c r="M457" s="245"/>
      <c r="N457" s="246"/>
      <c r="O457" s="92"/>
      <c r="P457" s="92"/>
      <c r="Q457" s="92"/>
      <c r="R457" s="92"/>
      <c r="S457" s="92"/>
      <c r="T457" s="93"/>
      <c r="U457" s="39"/>
      <c r="V457" s="39"/>
      <c r="W457" s="39"/>
      <c r="X457" s="39"/>
      <c r="Y457" s="39"/>
      <c r="Z457" s="39"/>
      <c r="AA457" s="39"/>
      <c r="AB457" s="39"/>
      <c r="AC457" s="39"/>
      <c r="AD457" s="39"/>
      <c r="AE457" s="39"/>
      <c r="AT457" s="18" t="s">
        <v>251</v>
      </c>
      <c r="AU457" s="18" t="s">
        <v>88</v>
      </c>
    </row>
    <row r="458" s="13" customFormat="1">
      <c r="A458" s="13"/>
      <c r="B458" s="249"/>
      <c r="C458" s="250"/>
      <c r="D458" s="242" t="s">
        <v>259</v>
      </c>
      <c r="E458" s="251" t="s">
        <v>1</v>
      </c>
      <c r="F458" s="252" t="s">
        <v>1884</v>
      </c>
      <c r="G458" s="250"/>
      <c r="H458" s="253">
        <v>242.63999999999999</v>
      </c>
      <c r="I458" s="254"/>
      <c r="J458" s="250"/>
      <c r="K458" s="250"/>
      <c r="L458" s="255"/>
      <c r="M458" s="256"/>
      <c r="N458" s="257"/>
      <c r="O458" s="257"/>
      <c r="P458" s="257"/>
      <c r="Q458" s="257"/>
      <c r="R458" s="257"/>
      <c r="S458" s="257"/>
      <c r="T458" s="258"/>
      <c r="U458" s="13"/>
      <c r="V458" s="13"/>
      <c r="W458" s="13"/>
      <c r="X458" s="13"/>
      <c r="Y458" s="13"/>
      <c r="Z458" s="13"/>
      <c r="AA458" s="13"/>
      <c r="AB458" s="13"/>
      <c r="AC458" s="13"/>
      <c r="AD458" s="13"/>
      <c r="AE458" s="13"/>
      <c r="AT458" s="259" t="s">
        <v>259</v>
      </c>
      <c r="AU458" s="259" t="s">
        <v>88</v>
      </c>
      <c r="AV458" s="13" t="s">
        <v>88</v>
      </c>
      <c r="AW458" s="13" t="s">
        <v>36</v>
      </c>
      <c r="AX458" s="13" t="s">
        <v>80</v>
      </c>
      <c r="AY458" s="259" t="s">
        <v>241</v>
      </c>
    </row>
    <row r="459" s="14" customFormat="1">
      <c r="A459" s="14"/>
      <c r="B459" s="260"/>
      <c r="C459" s="261"/>
      <c r="D459" s="242" t="s">
        <v>259</v>
      </c>
      <c r="E459" s="262" t="s">
        <v>513</v>
      </c>
      <c r="F459" s="263" t="s">
        <v>261</v>
      </c>
      <c r="G459" s="261"/>
      <c r="H459" s="264">
        <v>242.63999999999999</v>
      </c>
      <c r="I459" s="265"/>
      <c r="J459" s="261"/>
      <c r="K459" s="261"/>
      <c r="L459" s="266"/>
      <c r="M459" s="267"/>
      <c r="N459" s="268"/>
      <c r="O459" s="268"/>
      <c r="P459" s="268"/>
      <c r="Q459" s="268"/>
      <c r="R459" s="268"/>
      <c r="S459" s="268"/>
      <c r="T459" s="269"/>
      <c r="U459" s="14"/>
      <c r="V459" s="14"/>
      <c r="W459" s="14"/>
      <c r="X459" s="14"/>
      <c r="Y459" s="14"/>
      <c r="Z459" s="14"/>
      <c r="AA459" s="14"/>
      <c r="AB459" s="14"/>
      <c r="AC459" s="14"/>
      <c r="AD459" s="14"/>
      <c r="AE459" s="14"/>
      <c r="AT459" s="270" t="s">
        <v>259</v>
      </c>
      <c r="AU459" s="270" t="s">
        <v>88</v>
      </c>
      <c r="AV459" s="14" t="s">
        <v>175</v>
      </c>
      <c r="AW459" s="14" t="s">
        <v>36</v>
      </c>
      <c r="AX459" s="14" t="s">
        <v>14</v>
      </c>
      <c r="AY459" s="270" t="s">
        <v>241</v>
      </c>
    </row>
    <row r="460" s="2" customFormat="1" ht="24.15" customHeight="1">
      <c r="A460" s="39"/>
      <c r="B460" s="40"/>
      <c r="C460" s="229" t="s">
        <v>866</v>
      </c>
      <c r="D460" s="229" t="s">
        <v>243</v>
      </c>
      <c r="E460" s="230" t="s">
        <v>828</v>
      </c>
      <c r="F460" s="231" t="s">
        <v>829</v>
      </c>
      <c r="G460" s="232" t="s">
        <v>246</v>
      </c>
      <c r="H460" s="233">
        <v>196.56</v>
      </c>
      <c r="I460" s="234"/>
      <c r="J460" s="235">
        <f>ROUND(I460*H460,2)</f>
        <v>0</v>
      </c>
      <c r="K460" s="231" t="s">
        <v>247</v>
      </c>
      <c r="L460" s="45"/>
      <c r="M460" s="236" t="s">
        <v>1</v>
      </c>
      <c r="N460" s="237" t="s">
        <v>45</v>
      </c>
      <c r="O460" s="92"/>
      <c r="P460" s="238">
        <f>O460*H460</f>
        <v>0</v>
      </c>
      <c r="Q460" s="238">
        <v>0</v>
      </c>
      <c r="R460" s="238">
        <f>Q460*H460</f>
        <v>0</v>
      </c>
      <c r="S460" s="238">
        <v>0</v>
      </c>
      <c r="T460" s="239">
        <f>S460*H460</f>
        <v>0</v>
      </c>
      <c r="U460" s="39"/>
      <c r="V460" s="39"/>
      <c r="W460" s="39"/>
      <c r="X460" s="39"/>
      <c r="Y460" s="39"/>
      <c r="Z460" s="39"/>
      <c r="AA460" s="39"/>
      <c r="AB460" s="39"/>
      <c r="AC460" s="39"/>
      <c r="AD460" s="39"/>
      <c r="AE460" s="39"/>
      <c r="AR460" s="240" t="s">
        <v>175</v>
      </c>
      <c r="AT460" s="240" t="s">
        <v>243</v>
      </c>
      <c r="AU460" s="240" t="s">
        <v>88</v>
      </c>
      <c r="AY460" s="18" t="s">
        <v>241</v>
      </c>
      <c r="BE460" s="241">
        <f>IF(N460="základní",J460,0)</f>
        <v>0</v>
      </c>
      <c r="BF460" s="241">
        <f>IF(N460="snížená",J460,0)</f>
        <v>0</v>
      </c>
      <c r="BG460" s="241">
        <f>IF(N460="zákl. přenesená",J460,0)</f>
        <v>0</v>
      </c>
      <c r="BH460" s="241">
        <f>IF(N460="sníž. přenesená",J460,0)</f>
        <v>0</v>
      </c>
      <c r="BI460" s="241">
        <f>IF(N460="nulová",J460,0)</f>
        <v>0</v>
      </c>
      <c r="BJ460" s="18" t="s">
        <v>14</v>
      </c>
      <c r="BK460" s="241">
        <f>ROUND(I460*H460,2)</f>
        <v>0</v>
      </c>
      <c r="BL460" s="18" t="s">
        <v>175</v>
      </c>
      <c r="BM460" s="240" t="s">
        <v>1885</v>
      </c>
    </row>
    <row r="461" s="2" customFormat="1">
      <c r="A461" s="39"/>
      <c r="B461" s="40"/>
      <c r="C461" s="41"/>
      <c r="D461" s="242" t="s">
        <v>249</v>
      </c>
      <c r="E461" s="41"/>
      <c r="F461" s="243" t="s">
        <v>831</v>
      </c>
      <c r="G461" s="41"/>
      <c r="H461" s="41"/>
      <c r="I461" s="244"/>
      <c r="J461" s="41"/>
      <c r="K461" s="41"/>
      <c r="L461" s="45"/>
      <c r="M461" s="245"/>
      <c r="N461" s="246"/>
      <c r="O461" s="92"/>
      <c r="P461" s="92"/>
      <c r="Q461" s="92"/>
      <c r="R461" s="92"/>
      <c r="S461" s="92"/>
      <c r="T461" s="93"/>
      <c r="U461" s="39"/>
      <c r="V461" s="39"/>
      <c r="W461" s="39"/>
      <c r="X461" s="39"/>
      <c r="Y461" s="39"/>
      <c r="Z461" s="39"/>
      <c r="AA461" s="39"/>
      <c r="AB461" s="39"/>
      <c r="AC461" s="39"/>
      <c r="AD461" s="39"/>
      <c r="AE461" s="39"/>
      <c r="AT461" s="18" t="s">
        <v>249</v>
      </c>
      <c r="AU461" s="18" t="s">
        <v>88</v>
      </c>
    </row>
    <row r="462" s="2" customFormat="1">
      <c r="A462" s="39"/>
      <c r="B462" s="40"/>
      <c r="C462" s="41"/>
      <c r="D462" s="247" t="s">
        <v>251</v>
      </c>
      <c r="E462" s="41"/>
      <c r="F462" s="248" t="s">
        <v>832</v>
      </c>
      <c r="G462" s="41"/>
      <c r="H462" s="41"/>
      <c r="I462" s="244"/>
      <c r="J462" s="41"/>
      <c r="K462" s="41"/>
      <c r="L462" s="45"/>
      <c r="M462" s="245"/>
      <c r="N462" s="246"/>
      <c r="O462" s="92"/>
      <c r="P462" s="92"/>
      <c r="Q462" s="92"/>
      <c r="R462" s="92"/>
      <c r="S462" s="92"/>
      <c r="T462" s="93"/>
      <c r="U462" s="39"/>
      <c r="V462" s="39"/>
      <c r="W462" s="39"/>
      <c r="X462" s="39"/>
      <c r="Y462" s="39"/>
      <c r="Z462" s="39"/>
      <c r="AA462" s="39"/>
      <c r="AB462" s="39"/>
      <c r="AC462" s="39"/>
      <c r="AD462" s="39"/>
      <c r="AE462" s="39"/>
      <c r="AT462" s="18" t="s">
        <v>251</v>
      </c>
      <c r="AU462" s="18" t="s">
        <v>88</v>
      </c>
    </row>
    <row r="463" s="13" customFormat="1">
      <c r="A463" s="13"/>
      <c r="B463" s="249"/>
      <c r="C463" s="250"/>
      <c r="D463" s="242" t="s">
        <v>259</v>
      </c>
      <c r="E463" s="251" t="s">
        <v>833</v>
      </c>
      <c r="F463" s="252" t="s">
        <v>1886</v>
      </c>
      <c r="G463" s="250"/>
      <c r="H463" s="253">
        <v>105.76000000000001</v>
      </c>
      <c r="I463" s="254"/>
      <c r="J463" s="250"/>
      <c r="K463" s="250"/>
      <c r="L463" s="255"/>
      <c r="M463" s="256"/>
      <c r="N463" s="257"/>
      <c r="O463" s="257"/>
      <c r="P463" s="257"/>
      <c r="Q463" s="257"/>
      <c r="R463" s="257"/>
      <c r="S463" s="257"/>
      <c r="T463" s="258"/>
      <c r="U463" s="13"/>
      <c r="V463" s="13"/>
      <c r="W463" s="13"/>
      <c r="X463" s="13"/>
      <c r="Y463" s="13"/>
      <c r="Z463" s="13"/>
      <c r="AA463" s="13"/>
      <c r="AB463" s="13"/>
      <c r="AC463" s="13"/>
      <c r="AD463" s="13"/>
      <c r="AE463" s="13"/>
      <c r="AT463" s="259" t="s">
        <v>259</v>
      </c>
      <c r="AU463" s="259" t="s">
        <v>88</v>
      </c>
      <c r="AV463" s="13" t="s">
        <v>88</v>
      </c>
      <c r="AW463" s="13" t="s">
        <v>36</v>
      </c>
      <c r="AX463" s="13" t="s">
        <v>80</v>
      </c>
      <c r="AY463" s="259" t="s">
        <v>241</v>
      </c>
    </row>
    <row r="464" s="13" customFormat="1">
      <c r="A464" s="13"/>
      <c r="B464" s="249"/>
      <c r="C464" s="250"/>
      <c r="D464" s="242" t="s">
        <v>259</v>
      </c>
      <c r="E464" s="251" t="s">
        <v>456</v>
      </c>
      <c r="F464" s="252" t="s">
        <v>1887</v>
      </c>
      <c r="G464" s="250"/>
      <c r="H464" s="253">
        <v>67.599999999999994</v>
      </c>
      <c r="I464" s="254"/>
      <c r="J464" s="250"/>
      <c r="K464" s="250"/>
      <c r="L464" s="255"/>
      <c r="M464" s="256"/>
      <c r="N464" s="257"/>
      <c r="O464" s="257"/>
      <c r="P464" s="257"/>
      <c r="Q464" s="257"/>
      <c r="R464" s="257"/>
      <c r="S464" s="257"/>
      <c r="T464" s="258"/>
      <c r="U464" s="13"/>
      <c r="V464" s="13"/>
      <c r="W464" s="13"/>
      <c r="X464" s="13"/>
      <c r="Y464" s="13"/>
      <c r="Z464" s="13"/>
      <c r="AA464" s="13"/>
      <c r="AB464" s="13"/>
      <c r="AC464" s="13"/>
      <c r="AD464" s="13"/>
      <c r="AE464" s="13"/>
      <c r="AT464" s="259" t="s">
        <v>259</v>
      </c>
      <c r="AU464" s="259" t="s">
        <v>88</v>
      </c>
      <c r="AV464" s="13" t="s">
        <v>88</v>
      </c>
      <c r="AW464" s="13" t="s">
        <v>36</v>
      </c>
      <c r="AX464" s="13" t="s">
        <v>80</v>
      </c>
      <c r="AY464" s="259" t="s">
        <v>241</v>
      </c>
    </row>
    <row r="465" s="13" customFormat="1">
      <c r="A465" s="13"/>
      <c r="B465" s="249"/>
      <c r="C465" s="250"/>
      <c r="D465" s="242" t="s">
        <v>259</v>
      </c>
      <c r="E465" s="251" t="s">
        <v>462</v>
      </c>
      <c r="F465" s="252" t="s">
        <v>1888</v>
      </c>
      <c r="G465" s="250"/>
      <c r="H465" s="253">
        <v>23.199999999999999</v>
      </c>
      <c r="I465" s="254"/>
      <c r="J465" s="250"/>
      <c r="K465" s="250"/>
      <c r="L465" s="255"/>
      <c r="M465" s="256"/>
      <c r="N465" s="257"/>
      <c r="O465" s="257"/>
      <c r="P465" s="257"/>
      <c r="Q465" s="257"/>
      <c r="R465" s="257"/>
      <c r="S465" s="257"/>
      <c r="T465" s="258"/>
      <c r="U465" s="13"/>
      <c r="V465" s="13"/>
      <c r="W465" s="13"/>
      <c r="X465" s="13"/>
      <c r="Y465" s="13"/>
      <c r="Z465" s="13"/>
      <c r="AA465" s="13"/>
      <c r="AB465" s="13"/>
      <c r="AC465" s="13"/>
      <c r="AD465" s="13"/>
      <c r="AE465" s="13"/>
      <c r="AT465" s="259" t="s">
        <v>259</v>
      </c>
      <c r="AU465" s="259" t="s">
        <v>88</v>
      </c>
      <c r="AV465" s="13" t="s">
        <v>88</v>
      </c>
      <c r="AW465" s="13" t="s">
        <v>36</v>
      </c>
      <c r="AX465" s="13" t="s">
        <v>80</v>
      </c>
      <c r="AY465" s="259" t="s">
        <v>241</v>
      </c>
    </row>
    <row r="466" s="14" customFormat="1">
      <c r="A466" s="14"/>
      <c r="B466" s="260"/>
      <c r="C466" s="261"/>
      <c r="D466" s="242" t="s">
        <v>259</v>
      </c>
      <c r="E466" s="262" t="s">
        <v>1</v>
      </c>
      <c r="F466" s="263" t="s">
        <v>261</v>
      </c>
      <c r="G466" s="261"/>
      <c r="H466" s="264">
        <v>196.56</v>
      </c>
      <c r="I466" s="265"/>
      <c r="J466" s="261"/>
      <c r="K466" s="261"/>
      <c r="L466" s="266"/>
      <c r="M466" s="267"/>
      <c r="N466" s="268"/>
      <c r="O466" s="268"/>
      <c r="P466" s="268"/>
      <c r="Q466" s="268"/>
      <c r="R466" s="268"/>
      <c r="S466" s="268"/>
      <c r="T466" s="269"/>
      <c r="U466" s="14"/>
      <c r="V466" s="14"/>
      <c r="W466" s="14"/>
      <c r="X466" s="14"/>
      <c r="Y466" s="14"/>
      <c r="Z466" s="14"/>
      <c r="AA466" s="14"/>
      <c r="AB466" s="14"/>
      <c r="AC466" s="14"/>
      <c r="AD466" s="14"/>
      <c r="AE466" s="14"/>
      <c r="AT466" s="270" t="s">
        <v>259</v>
      </c>
      <c r="AU466" s="270" t="s">
        <v>88</v>
      </c>
      <c r="AV466" s="14" t="s">
        <v>175</v>
      </c>
      <c r="AW466" s="14" t="s">
        <v>36</v>
      </c>
      <c r="AX466" s="14" t="s">
        <v>14</v>
      </c>
      <c r="AY466" s="270" t="s">
        <v>241</v>
      </c>
    </row>
    <row r="467" s="2" customFormat="1" ht="33" customHeight="1">
      <c r="A467" s="39"/>
      <c r="B467" s="40"/>
      <c r="C467" s="229" t="s">
        <v>874</v>
      </c>
      <c r="D467" s="229" t="s">
        <v>243</v>
      </c>
      <c r="E467" s="230" t="s">
        <v>838</v>
      </c>
      <c r="F467" s="231" t="s">
        <v>839</v>
      </c>
      <c r="G467" s="232" t="s">
        <v>246</v>
      </c>
      <c r="H467" s="233">
        <v>121.31999999999999</v>
      </c>
      <c r="I467" s="234"/>
      <c r="J467" s="235">
        <f>ROUND(I467*H467,2)</f>
        <v>0</v>
      </c>
      <c r="K467" s="231" t="s">
        <v>247</v>
      </c>
      <c r="L467" s="45"/>
      <c r="M467" s="236" t="s">
        <v>1</v>
      </c>
      <c r="N467" s="237" t="s">
        <v>45</v>
      </c>
      <c r="O467" s="92"/>
      <c r="P467" s="238">
        <f>O467*H467</f>
        <v>0</v>
      </c>
      <c r="Q467" s="238">
        <v>0</v>
      </c>
      <c r="R467" s="238">
        <f>Q467*H467</f>
        <v>0</v>
      </c>
      <c r="S467" s="238">
        <v>0</v>
      </c>
      <c r="T467" s="239">
        <f>S467*H467</f>
        <v>0</v>
      </c>
      <c r="U467" s="39"/>
      <c r="V467" s="39"/>
      <c r="W467" s="39"/>
      <c r="X467" s="39"/>
      <c r="Y467" s="39"/>
      <c r="Z467" s="39"/>
      <c r="AA467" s="39"/>
      <c r="AB467" s="39"/>
      <c r="AC467" s="39"/>
      <c r="AD467" s="39"/>
      <c r="AE467" s="39"/>
      <c r="AR467" s="240" t="s">
        <v>175</v>
      </c>
      <c r="AT467" s="240" t="s">
        <v>243</v>
      </c>
      <c r="AU467" s="240" t="s">
        <v>88</v>
      </c>
      <c r="AY467" s="18" t="s">
        <v>241</v>
      </c>
      <c r="BE467" s="241">
        <f>IF(N467="základní",J467,0)</f>
        <v>0</v>
      </c>
      <c r="BF467" s="241">
        <f>IF(N467="snížená",J467,0)</f>
        <v>0</v>
      </c>
      <c r="BG467" s="241">
        <f>IF(N467="zákl. přenesená",J467,0)</f>
        <v>0</v>
      </c>
      <c r="BH467" s="241">
        <f>IF(N467="sníž. přenesená",J467,0)</f>
        <v>0</v>
      </c>
      <c r="BI467" s="241">
        <f>IF(N467="nulová",J467,0)</f>
        <v>0</v>
      </c>
      <c r="BJ467" s="18" t="s">
        <v>14</v>
      </c>
      <c r="BK467" s="241">
        <f>ROUND(I467*H467,2)</f>
        <v>0</v>
      </c>
      <c r="BL467" s="18" t="s">
        <v>175</v>
      </c>
      <c r="BM467" s="240" t="s">
        <v>1889</v>
      </c>
    </row>
    <row r="468" s="2" customFormat="1">
      <c r="A468" s="39"/>
      <c r="B468" s="40"/>
      <c r="C468" s="41"/>
      <c r="D468" s="242" t="s">
        <v>249</v>
      </c>
      <c r="E468" s="41"/>
      <c r="F468" s="243" t="s">
        <v>841</v>
      </c>
      <c r="G468" s="41"/>
      <c r="H468" s="41"/>
      <c r="I468" s="244"/>
      <c r="J468" s="41"/>
      <c r="K468" s="41"/>
      <c r="L468" s="45"/>
      <c r="M468" s="245"/>
      <c r="N468" s="246"/>
      <c r="O468" s="92"/>
      <c r="P468" s="92"/>
      <c r="Q468" s="92"/>
      <c r="R468" s="92"/>
      <c r="S468" s="92"/>
      <c r="T468" s="93"/>
      <c r="U468" s="39"/>
      <c r="V468" s="39"/>
      <c r="W468" s="39"/>
      <c r="X468" s="39"/>
      <c r="Y468" s="39"/>
      <c r="Z468" s="39"/>
      <c r="AA468" s="39"/>
      <c r="AB468" s="39"/>
      <c r="AC468" s="39"/>
      <c r="AD468" s="39"/>
      <c r="AE468" s="39"/>
      <c r="AT468" s="18" t="s">
        <v>249</v>
      </c>
      <c r="AU468" s="18" t="s">
        <v>88</v>
      </c>
    </row>
    <row r="469" s="2" customFormat="1">
      <c r="A469" s="39"/>
      <c r="B469" s="40"/>
      <c r="C469" s="41"/>
      <c r="D469" s="247" t="s">
        <v>251</v>
      </c>
      <c r="E469" s="41"/>
      <c r="F469" s="248" t="s">
        <v>842</v>
      </c>
      <c r="G469" s="41"/>
      <c r="H469" s="41"/>
      <c r="I469" s="244"/>
      <c r="J469" s="41"/>
      <c r="K469" s="41"/>
      <c r="L469" s="45"/>
      <c r="M469" s="245"/>
      <c r="N469" s="246"/>
      <c r="O469" s="92"/>
      <c r="P469" s="92"/>
      <c r="Q469" s="92"/>
      <c r="R469" s="92"/>
      <c r="S469" s="92"/>
      <c r="T469" s="93"/>
      <c r="U469" s="39"/>
      <c r="V469" s="39"/>
      <c r="W469" s="39"/>
      <c r="X469" s="39"/>
      <c r="Y469" s="39"/>
      <c r="Z469" s="39"/>
      <c r="AA469" s="39"/>
      <c r="AB469" s="39"/>
      <c r="AC469" s="39"/>
      <c r="AD469" s="39"/>
      <c r="AE469" s="39"/>
      <c r="AT469" s="18" t="s">
        <v>251</v>
      </c>
      <c r="AU469" s="18" t="s">
        <v>88</v>
      </c>
    </row>
    <row r="470" s="13" customFormat="1">
      <c r="A470" s="13"/>
      <c r="B470" s="249"/>
      <c r="C470" s="250"/>
      <c r="D470" s="242" t="s">
        <v>259</v>
      </c>
      <c r="E470" s="251" t="s">
        <v>1</v>
      </c>
      <c r="F470" s="252" t="s">
        <v>518</v>
      </c>
      <c r="G470" s="250"/>
      <c r="H470" s="253">
        <v>121.31999999999999</v>
      </c>
      <c r="I470" s="254"/>
      <c r="J470" s="250"/>
      <c r="K470" s="250"/>
      <c r="L470" s="255"/>
      <c r="M470" s="256"/>
      <c r="N470" s="257"/>
      <c r="O470" s="257"/>
      <c r="P470" s="257"/>
      <c r="Q470" s="257"/>
      <c r="R470" s="257"/>
      <c r="S470" s="257"/>
      <c r="T470" s="258"/>
      <c r="U470" s="13"/>
      <c r="V470" s="13"/>
      <c r="W470" s="13"/>
      <c r="X470" s="13"/>
      <c r="Y470" s="13"/>
      <c r="Z470" s="13"/>
      <c r="AA470" s="13"/>
      <c r="AB470" s="13"/>
      <c r="AC470" s="13"/>
      <c r="AD470" s="13"/>
      <c r="AE470" s="13"/>
      <c r="AT470" s="259" t="s">
        <v>259</v>
      </c>
      <c r="AU470" s="259" t="s">
        <v>88</v>
      </c>
      <c r="AV470" s="13" t="s">
        <v>88</v>
      </c>
      <c r="AW470" s="13" t="s">
        <v>36</v>
      </c>
      <c r="AX470" s="13" t="s">
        <v>80</v>
      </c>
      <c r="AY470" s="259" t="s">
        <v>241</v>
      </c>
    </row>
    <row r="471" s="14" customFormat="1">
      <c r="A471" s="14"/>
      <c r="B471" s="260"/>
      <c r="C471" s="261"/>
      <c r="D471" s="242" t="s">
        <v>259</v>
      </c>
      <c r="E471" s="262" t="s">
        <v>1</v>
      </c>
      <c r="F471" s="263" t="s">
        <v>261</v>
      </c>
      <c r="G471" s="261"/>
      <c r="H471" s="264">
        <v>121.31999999999999</v>
      </c>
      <c r="I471" s="265"/>
      <c r="J471" s="261"/>
      <c r="K471" s="261"/>
      <c r="L471" s="266"/>
      <c r="M471" s="267"/>
      <c r="N471" s="268"/>
      <c r="O471" s="268"/>
      <c r="P471" s="268"/>
      <c r="Q471" s="268"/>
      <c r="R471" s="268"/>
      <c r="S471" s="268"/>
      <c r="T471" s="269"/>
      <c r="U471" s="14"/>
      <c r="V471" s="14"/>
      <c r="W471" s="14"/>
      <c r="X471" s="14"/>
      <c r="Y471" s="14"/>
      <c r="Z471" s="14"/>
      <c r="AA471" s="14"/>
      <c r="AB471" s="14"/>
      <c r="AC471" s="14"/>
      <c r="AD471" s="14"/>
      <c r="AE471" s="14"/>
      <c r="AT471" s="270" t="s">
        <v>259</v>
      </c>
      <c r="AU471" s="270" t="s">
        <v>88</v>
      </c>
      <c r="AV471" s="14" t="s">
        <v>175</v>
      </c>
      <c r="AW471" s="14" t="s">
        <v>36</v>
      </c>
      <c r="AX471" s="14" t="s">
        <v>14</v>
      </c>
      <c r="AY471" s="270" t="s">
        <v>241</v>
      </c>
    </row>
    <row r="472" s="2" customFormat="1" ht="24.15" customHeight="1">
      <c r="A472" s="39"/>
      <c r="B472" s="40"/>
      <c r="C472" s="229" t="s">
        <v>880</v>
      </c>
      <c r="D472" s="229" t="s">
        <v>243</v>
      </c>
      <c r="E472" s="230" t="s">
        <v>844</v>
      </c>
      <c r="F472" s="231" t="s">
        <v>845</v>
      </c>
      <c r="G472" s="232" t="s">
        <v>246</v>
      </c>
      <c r="H472" s="233">
        <v>121.31999999999999</v>
      </c>
      <c r="I472" s="234"/>
      <c r="J472" s="235">
        <f>ROUND(I472*H472,2)</f>
        <v>0</v>
      </c>
      <c r="K472" s="231" t="s">
        <v>247</v>
      </c>
      <c r="L472" s="45"/>
      <c r="M472" s="236" t="s">
        <v>1</v>
      </c>
      <c r="N472" s="237" t="s">
        <v>45</v>
      </c>
      <c r="O472" s="92"/>
      <c r="P472" s="238">
        <f>O472*H472</f>
        <v>0</v>
      </c>
      <c r="Q472" s="238">
        <v>0</v>
      </c>
      <c r="R472" s="238">
        <f>Q472*H472</f>
        <v>0</v>
      </c>
      <c r="S472" s="238">
        <v>0</v>
      </c>
      <c r="T472" s="239">
        <f>S472*H472</f>
        <v>0</v>
      </c>
      <c r="U472" s="39"/>
      <c r="V472" s="39"/>
      <c r="W472" s="39"/>
      <c r="X472" s="39"/>
      <c r="Y472" s="39"/>
      <c r="Z472" s="39"/>
      <c r="AA472" s="39"/>
      <c r="AB472" s="39"/>
      <c r="AC472" s="39"/>
      <c r="AD472" s="39"/>
      <c r="AE472" s="39"/>
      <c r="AR472" s="240" t="s">
        <v>175</v>
      </c>
      <c r="AT472" s="240" t="s">
        <v>243</v>
      </c>
      <c r="AU472" s="240" t="s">
        <v>88</v>
      </c>
      <c r="AY472" s="18" t="s">
        <v>241</v>
      </c>
      <c r="BE472" s="241">
        <f>IF(N472="základní",J472,0)</f>
        <v>0</v>
      </c>
      <c r="BF472" s="241">
        <f>IF(N472="snížená",J472,0)</f>
        <v>0</v>
      </c>
      <c r="BG472" s="241">
        <f>IF(N472="zákl. přenesená",J472,0)</f>
        <v>0</v>
      </c>
      <c r="BH472" s="241">
        <f>IF(N472="sníž. přenesená",J472,0)</f>
        <v>0</v>
      </c>
      <c r="BI472" s="241">
        <f>IF(N472="nulová",J472,0)</f>
        <v>0</v>
      </c>
      <c r="BJ472" s="18" t="s">
        <v>14</v>
      </c>
      <c r="BK472" s="241">
        <f>ROUND(I472*H472,2)</f>
        <v>0</v>
      </c>
      <c r="BL472" s="18" t="s">
        <v>175</v>
      </c>
      <c r="BM472" s="240" t="s">
        <v>1890</v>
      </c>
    </row>
    <row r="473" s="2" customFormat="1">
      <c r="A473" s="39"/>
      <c r="B473" s="40"/>
      <c r="C473" s="41"/>
      <c r="D473" s="242" t="s">
        <v>249</v>
      </c>
      <c r="E473" s="41"/>
      <c r="F473" s="243" t="s">
        <v>847</v>
      </c>
      <c r="G473" s="41"/>
      <c r="H473" s="41"/>
      <c r="I473" s="244"/>
      <c r="J473" s="41"/>
      <c r="K473" s="41"/>
      <c r="L473" s="45"/>
      <c r="M473" s="245"/>
      <c r="N473" s="246"/>
      <c r="O473" s="92"/>
      <c r="P473" s="92"/>
      <c r="Q473" s="92"/>
      <c r="R473" s="92"/>
      <c r="S473" s="92"/>
      <c r="T473" s="93"/>
      <c r="U473" s="39"/>
      <c r="V473" s="39"/>
      <c r="W473" s="39"/>
      <c r="X473" s="39"/>
      <c r="Y473" s="39"/>
      <c r="Z473" s="39"/>
      <c r="AA473" s="39"/>
      <c r="AB473" s="39"/>
      <c r="AC473" s="39"/>
      <c r="AD473" s="39"/>
      <c r="AE473" s="39"/>
      <c r="AT473" s="18" t="s">
        <v>249</v>
      </c>
      <c r="AU473" s="18" t="s">
        <v>88</v>
      </c>
    </row>
    <row r="474" s="2" customFormat="1">
      <c r="A474" s="39"/>
      <c r="B474" s="40"/>
      <c r="C474" s="41"/>
      <c r="D474" s="247" t="s">
        <v>251</v>
      </c>
      <c r="E474" s="41"/>
      <c r="F474" s="248" t="s">
        <v>848</v>
      </c>
      <c r="G474" s="41"/>
      <c r="H474" s="41"/>
      <c r="I474" s="244"/>
      <c r="J474" s="41"/>
      <c r="K474" s="41"/>
      <c r="L474" s="45"/>
      <c r="M474" s="245"/>
      <c r="N474" s="246"/>
      <c r="O474" s="92"/>
      <c r="P474" s="92"/>
      <c r="Q474" s="92"/>
      <c r="R474" s="92"/>
      <c r="S474" s="92"/>
      <c r="T474" s="93"/>
      <c r="U474" s="39"/>
      <c r="V474" s="39"/>
      <c r="W474" s="39"/>
      <c r="X474" s="39"/>
      <c r="Y474" s="39"/>
      <c r="Z474" s="39"/>
      <c r="AA474" s="39"/>
      <c r="AB474" s="39"/>
      <c r="AC474" s="39"/>
      <c r="AD474" s="39"/>
      <c r="AE474" s="39"/>
      <c r="AT474" s="18" t="s">
        <v>251</v>
      </c>
      <c r="AU474" s="18" t="s">
        <v>88</v>
      </c>
    </row>
    <row r="475" s="13" customFormat="1">
      <c r="A475" s="13"/>
      <c r="B475" s="249"/>
      <c r="C475" s="250"/>
      <c r="D475" s="242" t="s">
        <v>259</v>
      </c>
      <c r="E475" s="251" t="s">
        <v>1</v>
      </c>
      <c r="F475" s="252" t="s">
        <v>518</v>
      </c>
      <c r="G475" s="250"/>
      <c r="H475" s="253">
        <v>121.31999999999999</v>
      </c>
      <c r="I475" s="254"/>
      <c r="J475" s="250"/>
      <c r="K475" s="250"/>
      <c r="L475" s="255"/>
      <c r="M475" s="256"/>
      <c r="N475" s="257"/>
      <c r="O475" s="257"/>
      <c r="P475" s="257"/>
      <c r="Q475" s="257"/>
      <c r="R475" s="257"/>
      <c r="S475" s="257"/>
      <c r="T475" s="258"/>
      <c r="U475" s="13"/>
      <c r="V475" s="13"/>
      <c r="W475" s="13"/>
      <c r="X475" s="13"/>
      <c r="Y475" s="13"/>
      <c r="Z475" s="13"/>
      <c r="AA475" s="13"/>
      <c r="AB475" s="13"/>
      <c r="AC475" s="13"/>
      <c r="AD475" s="13"/>
      <c r="AE475" s="13"/>
      <c r="AT475" s="259" t="s">
        <v>259</v>
      </c>
      <c r="AU475" s="259" t="s">
        <v>88</v>
      </c>
      <c r="AV475" s="13" t="s">
        <v>88</v>
      </c>
      <c r="AW475" s="13" t="s">
        <v>36</v>
      </c>
      <c r="AX475" s="13" t="s">
        <v>80</v>
      </c>
      <c r="AY475" s="259" t="s">
        <v>241</v>
      </c>
    </row>
    <row r="476" s="14" customFormat="1">
      <c r="A476" s="14"/>
      <c r="B476" s="260"/>
      <c r="C476" s="261"/>
      <c r="D476" s="242" t="s">
        <v>259</v>
      </c>
      <c r="E476" s="262" t="s">
        <v>1</v>
      </c>
      <c r="F476" s="263" t="s">
        <v>261</v>
      </c>
      <c r="G476" s="261"/>
      <c r="H476" s="264">
        <v>121.31999999999999</v>
      </c>
      <c r="I476" s="265"/>
      <c r="J476" s="261"/>
      <c r="K476" s="261"/>
      <c r="L476" s="266"/>
      <c r="M476" s="267"/>
      <c r="N476" s="268"/>
      <c r="O476" s="268"/>
      <c r="P476" s="268"/>
      <c r="Q476" s="268"/>
      <c r="R476" s="268"/>
      <c r="S476" s="268"/>
      <c r="T476" s="269"/>
      <c r="U476" s="14"/>
      <c r="V476" s="14"/>
      <c r="W476" s="14"/>
      <c r="X476" s="14"/>
      <c r="Y476" s="14"/>
      <c r="Z476" s="14"/>
      <c r="AA476" s="14"/>
      <c r="AB476" s="14"/>
      <c r="AC476" s="14"/>
      <c r="AD476" s="14"/>
      <c r="AE476" s="14"/>
      <c r="AT476" s="270" t="s">
        <v>259</v>
      </c>
      <c r="AU476" s="270" t="s">
        <v>88</v>
      </c>
      <c r="AV476" s="14" t="s">
        <v>175</v>
      </c>
      <c r="AW476" s="14" t="s">
        <v>36</v>
      </c>
      <c r="AX476" s="14" t="s">
        <v>14</v>
      </c>
      <c r="AY476" s="270" t="s">
        <v>241</v>
      </c>
    </row>
    <row r="477" s="12" customFormat="1" ht="22.8" customHeight="1">
      <c r="A477" s="12"/>
      <c r="B477" s="213"/>
      <c r="C477" s="214"/>
      <c r="D477" s="215" t="s">
        <v>79</v>
      </c>
      <c r="E477" s="227" t="s">
        <v>175</v>
      </c>
      <c r="F477" s="227" t="s">
        <v>267</v>
      </c>
      <c r="G477" s="214"/>
      <c r="H477" s="214"/>
      <c r="I477" s="217"/>
      <c r="J477" s="228">
        <f>BK477</f>
        <v>0</v>
      </c>
      <c r="K477" s="214"/>
      <c r="L477" s="219"/>
      <c r="M477" s="220"/>
      <c r="N477" s="221"/>
      <c r="O477" s="221"/>
      <c r="P477" s="222">
        <f>SUM(P478:P492)</f>
        <v>0</v>
      </c>
      <c r="Q477" s="221"/>
      <c r="R477" s="222">
        <f>SUM(R478:R492)</f>
        <v>0</v>
      </c>
      <c r="S477" s="221"/>
      <c r="T477" s="223">
        <f>SUM(T478:T492)</f>
        <v>0</v>
      </c>
      <c r="U477" s="12"/>
      <c r="V477" s="12"/>
      <c r="W477" s="12"/>
      <c r="X477" s="12"/>
      <c r="Y477" s="12"/>
      <c r="Z477" s="12"/>
      <c r="AA477" s="12"/>
      <c r="AB477" s="12"/>
      <c r="AC477" s="12"/>
      <c r="AD477" s="12"/>
      <c r="AE477" s="12"/>
      <c r="AR477" s="224" t="s">
        <v>14</v>
      </c>
      <c r="AT477" s="225" t="s">
        <v>79</v>
      </c>
      <c r="AU477" s="225" t="s">
        <v>14</v>
      </c>
      <c r="AY477" s="224" t="s">
        <v>241</v>
      </c>
      <c r="BK477" s="226">
        <f>SUM(BK478:BK492)</f>
        <v>0</v>
      </c>
    </row>
    <row r="478" s="2" customFormat="1" ht="16.5" customHeight="1">
      <c r="A478" s="39"/>
      <c r="B478" s="40"/>
      <c r="C478" s="229" t="s">
        <v>886</v>
      </c>
      <c r="D478" s="229" t="s">
        <v>243</v>
      </c>
      <c r="E478" s="230" t="s">
        <v>1891</v>
      </c>
      <c r="F478" s="231" t="s">
        <v>1892</v>
      </c>
      <c r="G478" s="232" t="s">
        <v>255</v>
      </c>
      <c r="H478" s="233">
        <v>84.941999999999993</v>
      </c>
      <c r="I478" s="234"/>
      <c r="J478" s="235">
        <f>ROUND(I478*H478,2)</f>
        <v>0</v>
      </c>
      <c r="K478" s="231" t="s">
        <v>247</v>
      </c>
      <c r="L478" s="45"/>
      <c r="M478" s="236" t="s">
        <v>1</v>
      </c>
      <c r="N478" s="237" t="s">
        <v>45</v>
      </c>
      <c r="O478" s="92"/>
      <c r="P478" s="238">
        <f>O478*H478</f>
        <v>0</v>
      </c>
      <c r="Q478" s="238">
        <v>0</v>
      </c>
      <c r="R478" s="238">
        <f>Q478*H478</f>
        <v>0</v>
      </c>
      <c r="S478" s="238">
        <v>0</v>
      </c>
      <c r="T478" s="239">
        <f>S478*H478</f>
        <v>0</v>
      </c>
      <c r="U478" s="39"/>
      <c r="V478" s="39"/>
      <c r="W478" s="39"/>
      <c r="X478" s="39"/>
      <c r="Y478" s="39"/>
      <c r="Z478" s="39"/>
      <c r="AA478" s="39"/>
      <c r="AB478" s="39"/>
      <c r="AC478" s="39"/>
      <c r="AD478" s="39"/>
      <c r="AE478" s="39"/>
      <c r="AR478" s="240" t="s">
        <v>175</v>
      </c>
      <c r="AT478" s="240" t="s">
        <v>243</v>
      </c>
      <c r="AU478" s="240" t="s">
        <v>88</v>
      </c>
      <c r="AY478" s="18" t="s">
        <v>241</v>
      </c>
      <c r="BE478" s="241">
        <f>IF(N478="základní",J478,0)</f>
        <v>0</v>
      </c>
      <c r="BF478" s="241">
        <f>IF(N478="snížená",J478,0)</f>
        <v>0</v>
      </c>
      <c r="BG478" s="241">
        <f>IF(N478="zákl. přenesená",J478,0)</f>
        <v>0</v>
      </c>
      <c r="BH478" s="241">
        <f>IF(N478="sníž. přenesená",J478,0)</f>
        <v>0</v>
      </c>
      <c r="BI478" s="241">
        <f>IF(N478="nulová",J478,0)</f>
        <v>0</v>
      </c>
      <c r="BJ478" s="18" t="s">
        <v>14</v>
      </c>
      <c r="BK478" s="241">
        <f>ROUND(I478*H478,2)</f>
        <v>0</v>
      </c>
      <c r="BL478" s="18" t="s">
        <v>175</v>
      </c>
      <c r="BM478" s="240" t="s">
        <v>1893</v>
      </c>
    </row>
    <row r="479" s="2" customFormat="1">
      <c r="A479" s="39"/>
      <c r="B479" s="40"/>
      <c r="C479" s="41"/>
      <c r="D479" s="242" t="s">
        <v>249</v>
      </c>
      <c r="E479" s="41"/>
      <c r="F479" s="243" t="s">
        <v>1894</v>
      </c>
      <c r="G479" s="41"/>
      <c r="H479" s="41"/>
      <c r="I479" s="244"/>
      <c r="J479" s="41"/>
      <c r="K479" s="41"/>
      <c r="L479" s="45"/>
      <c r="M479" s="245"/>
      <c r="N479" s="246"/>
      <c r="O479" s="92"/>
      <c r="P479" s="92"/>
      <c r="Q479" s="92"/>
      <c r="R479" s="92"/>
      <c r="S479" s="92"/>
      <c r="T479" s="93"/>
      <c r="U479" s="39"/>
      <c r="V479" s="39"/>
      <c r="W479" s="39"/>
      <c r="X479" s="39"/>
      <c r="Y479" s="39"/>
      <c r="Z479" s="39"/>
      <c r="AA479" s="39"/>
      <c r="AB479" s="39"/>
      <c r="AC479" s="39"/>
      <c r="AD479" s="39"/>
      <c r="AE479" s="39"/>
      <c r="AT479" s="18" t="s">
        <v>249</v>
      </c>
      <c r="AU479" s="18" t="s">
        <v>88</v>
      </c>
    </row>
    <row r="480" s="2" customFormat="1">
      <c r="A480" s="39"/>
      <c r="B480" s="40"/>
      <c r="C480" s="41"/>
      <c r="D480" s="247" t="s">
        <v>251</v>
      </c>
      <c r="E480" s="41"/>
      <c r="F480" s="248" t="s">
        <v>1895</v>
      </c>
      <c r="G480" s="41"/>
      <c r="H480" s="41"/>
      <c r="I480" s="244"/>
      <c r="J480" s="41"/>
      <c r="K480" s="41"/>
      <c r="L480" s="45"/>
      <c r="M480" s="245"/>
      <c r="N480" s="246"/>
      <c r="O480" s="92"/>
      <c r="P480" s="92"/>
      <c r="Q480" s="92"/>
      <c r="R480" s="92"/>
      <c r="S480" s="92"/>
      <c r="T480" s="93"/>
      <c r="U480" s="39"/>
      <c r="V480" s="39"/>
      <c r="W480" s="39"/>
      <c r="X480" s="39"/>
      <c r="Y480" s="39"/>
      <c r="Z480" s="39"/>
      <c r="AA480" s="39"/>
      <c r="AB480" s="39"/>
      <c r="AC480" s="39"/>
      <c r="AD480" s="39"/>
      <c r="AE480" s="39"/>
      <c r="AT480" s="18" t="s">
        <v>251</v>
      </c>
      <c r="AU480" s="18" t="s">
        <v>88</v>
      </c>
    </row>
    <row r="481" s="13" customFormat="1">
      <c r="A481" s="13"/>
      <c r="B481" s="249"/>
      <c r="C481" s="250"/>
      <c r="D481" s="242" t="s">
        <v>259</v>
      </c>
      <c r="E481" s="251" t="s">
        <v>1</v>
      </c>
      <c r="F481" s="252" t="s">
        <v>1896</v>
      </c>
      <c r="G481" s="250"/>
      <c r="H481" s="253">
        <v>84.941999999999993</v>
      </c>
      <c r="I481" s="254"/>
      <c r="J481" s="250"/>
      <c r="K481" s="250"/>
      <c r="L481" s="255"/>
      <c r="M481" s="256"/>
      <c r="N481" s="257"/>
      <c r="O481" s="257"/>
      <c r="P481" s="257"/>
      <c r="Q481" s="257"/>
      <c r="R481" s="257"/>
      <c r="S481" s="257"/>
      <c r="T481" s="258"/>
      <c r="U481" s="13"/>
      <c r="V481" s="13"/>
      <c r="W481" s="13"/>
      <c r="X481" s="13"/>
      <c r="Y481" s="13"/>
      <c r="Z481" s="13"/>
      <c r="AA481" s="13"/>
      <c r="AB481" s="13"/>
      <c r="AC481" s="13"/>
      <c r="AD481" s="13"/>
      <c r="AE481" s="13"/>
      <c r="AT481" s="259" t="s">
        <v>259</v>
      </c>
      <c r="AU481" s="259" t="s">
        <v>88</v>
      </c>
      <c r="AV481" s="13" t="s">
        <v>88</v>
      </c>
      <c r="AW481" s="13" t="s">
        <v>36</v>
      </c>
      <c r="AX481" s="13" t="s">
        <v>80</v>
      </c>
      <c r="AY481" s="259" t="s">
        <v>241</v>
      </c>
    </row>
    <row r="482" s="14" customFormat="1">
      <c r="A482" s="14"/>
      <c r="B482" s="260"/>
      <c r="C482" s="261"/>
      <c r="D482" s="242" t="s">
        <v>259</v>
      </c>
      <c r="E482" s="262" t="s">
        <v>1701</v>
      </c>
      <c r="F482" s="263" t="s">
        <v>261</v>
      </c>
      <c r="G482" s="261"/>
      <c r="H482" s="264">
        <v>84.941999999999993</v>
      </c>
      <c r="I482" s="265"/>
      <c r="J482" s="261"/>
      <c r="K482" s="261"/>
      <c r="L482" s="266"/>
      <c r="M482" s="267"/>
      <c r="N482" s="268"/>
      <c r="O482" s="268"/>
      <c r="P482" s="268"/>
      <c r="Q482" s="268"/>
      <c r="R482" s="268"/>
      <c r="S482" s="268"/>
      <c r="T482" s="269"/>
      <c r="U482" s="14"/>
      <c r="V482" s="14"/>
      <c r="W482" s="14"/>
      <c r="X482" s="14"/>
      <c r="Y482" s="14"/>
      <c r="Z482" s="14"/>
      <c r="AA482" s="14"/>
      <c r="AB482" s="14"/>
      <c r="AC482" s="14"/>
      <c r="AD482" s="14"/>
      <c r="AE482" s="14"/>
      <c r="AT482" s="270" t="s">
        <v>259</v>
      </c>
      <c r="AU482" s="270" t="s">
        <v>88</v>
      </c>
      <c r="AV482" s="14" t="s">
        <v>175</v>
      </c>
      <c r="AW482" s="14" t="s">
        <v>36</v>
      </c>
      <c r="AX482" s="14" t="s">
        <v>14</v>
      </c>
      <c r="AY482" s="270" t="s">
        <v>241</v>
      </c>
    </row>
    <row r="483" s="2" customFormat="1" ht="16.5" customHeight="1">
      <c r="A483" s="39"/>
      <c r="B483" s="40"/>
      <c r="C483" s="229" t="s">
        <v>892</v>
      </c>
      <c r="D483" s="229" t="s">
        <v>243</v>
      </c>
      <c r="E483" s="230" t="s">
        <v>850</v>
      </c>
      <c r="F483" s="231" t="s">
        <v>851</v>
      </c>
      <c r="G483" s="232" t="s">
        <v>255</v>
      </c>
      <c r="H483" s="233">
        <v>44.112000000000002</v>
      </c>
      <c r="I483" s="234"/>
      <c r="J483" s="235">
        <f>ROUND(I483*H483,2)</f>
        <v>0</v>
      </c>
      <c r="K483" s="231" t="s">
        <v>247</v>
      </c>
      <c r="L483" s="45"/>
      <c r="M483" s="236" t="s">
        <v>1</v>
      </c>
      <c r="N483" s="237" t="s">
        <v>45</v>
      </c>
      <c r="O483" s="92"/>
      <c r="P483" s="238">
        <f>O483*H483</f>
        <v>0</v>
      </c>
      <c r="Q483" s="238">
        <v>0</v>
      </c>
      <c r="R483" s="238">
        <f>Q483*H483</f>
        <v>0</v>
      </c>
      <c r="S483" s="238">
        <v>0</v>
      </c>
      <c r="T483" s="239">
        <f>S483*H483</f>
        <v>0</v>
      </c>
      <c r="U483" s="39"/>
      <c r="V483" s="39"/>
      <c r="W483" s="39"/>
      <c r="X483" s="39"/>
      <c r="Y483" s="39"/>
      <c r="Z483" s="39"/>
      <c r="AA483" s="39"/>
      <c r="AB483" s="39"/>
      <c r="AC483" s="39"/>
      <c r="AD483" s="39"/>
      <c r="AE483" s="39"/>
      <c r="AR483" s="240" t="s">
        <v>175</v>
      </c>
      <c r="AT483" s="240" t="s">
        <v>243</v>
      </c>
      <c r="AU483" s="240" t="s">
        <v>88</v>
      </c>
      <c r="AY483" s="18" t="s">
        <v>241</v>
      </c>
      <c r="BE483" s="241">
        <f>IF(N483="základní",J483,0)</f>
        <v>0</v>
      </c>
      <c r="BF483" s="241">
        <f>IF(N483="snížená",J483,0)</f>
        <v>0</v>
      </c>
      <c r="BG483" s="241">
        <f>IF(N483="zákl. přenesená",J483,0)</f>
        <v>0</v>
      </c>
      <c r="BH483" s="241">
        <f>IF(N483="sníž. přenesená",J483,0)</f>
        <v>0</v>
      </c>
      <c r="BI483" s="241">
        <f>IF(N483="nulová",J483,0)</f>
        <v>0</v>
      </c>
      <c r="BJ483" s="18" t="s">
        <v>14</v>
      </c>
      <c r="BK483" s="241">
        <f>ROUND(I483*H483,2)</f>
        <v>0</v>
      </c>
      <c r="BL483" s="18" t="s">
        <v>175</v>
      </c>
      <c r="BM483" s="240" t="s">
        <v>1897</v>
      </c>
    </row>
    <row r="484" s="2" customFormat="1">
      <c r="A484" s="39"/>
      <c r="B484" s="40"/>
      <c r="C484" s="41"/>
      <c r="D484" s="242" t="s">
        <v>249</v>
      </c>
      <c r="E484" s="41"/>
      <c r="F484" s="243" t="s">
        <v>853</v>
      </c>
      <c r="G484" s="41"/>
      <c r="H484" s="41"/>
      <c r="I484" s="244"/>
      <c r="J484" s="41"/>
      <c r="K484" s="41"/>
      <c r="L484" s="45"/>
      <c r="M484" s="245"/>
      <c r="N484" s="246"/>
      <c r="O484" s="92"/>
      <c r="P484" s="92"/>
      <c r="Q484" s="92"/>
      <c r="R484" s="92"/>
      <c r="S484" s="92"/>
      <c r="T484" s="93"/>
      <c r="U484" s="39"/>
      <c r="V484" s="39"/>
      <c r="W484" s="39"/>
      <c r="X484" s="39"/>
      <c r="Y484" s="39"/>
      <c r="Z484" s="39"/>
      <c r="AA484" s="39"/>
      <c r="AB484" s="39"/>
      <c r="AC484" s="39"/>
      <c r="AD484" s="39"/>
      <c r="AE484" s="39"/>
      <c r="AT484" s="18" t="s">
        <v>249</v>
      </c>
      <c r="AU484" s="18" t="s">
        <v>88</v>
      </c>
    </row>
    <row r="485" s="2" customFormat="1">
      <c r="A485" s="39"/>
      <c r="B485" s="40"/>
      <c r="C485" s="41"/>
      <c r="D485" s="247" t="s">
        <v>251</v>
      </c>
      <c r="E485" s="41"/>
      <c r="F485" s="248" t="s">
        <v>854</v>
      </c>
      <c r="G485" s="41"/>
      <c r="H485" s="41"/>
      <c r="I485" s="244"/>
      <c r="J485" s="41"/>
      <c r="K485" s="41"/>
      <c r="L485" s="45"/>
      <c r="M485" s="245"/>
      <c r="N485" s="246"/>
      <c r="O485" s="92"/>
      <c r="P485" s="92"/>
      <c r="Q485" s="92"/>
      <c r="R485" s="92"/>
      <c r="S485" s="92"/>
      <c r="T485" s="93"/>
      <c r="U485" s="39"/>
      <c r="V485" s="39"/>
      <c r="W485" s="39"/>
      <c r="X485" s="39"/>
      <c r="Y485" s="39"/>
      <c r="Z485" s="39"/>
      <c r="AA485" s="39"/>
      <c r="AB485" s="39"/>
      <c r="AC485" s="39"/>
      <c r="AD485" s="39"/>
      <c r="AE485" s="39"/>
      <c r="AT485" s="18" t="s">
        <v>251</v>
      </c>
      <c r="AU485" s="18" t="s">
        <v>88</v>
      </c>
    </row>
    <row r="486" s="13" customFormat="1">
      <c r="A486" s="13"/>
      <c r="B486" s="249"/>
      <c r="C486" s="250"/>
      <c r="D486" s="242" t="s">
        <v>259</v>
      </c>
      <c r="E486" s="251" t="s">
        <v>1</v>
      </c>
      <c r="F486" s="252" t="s">
        <v>1898</v>
      </c>
      <c r="G486" s="250"/>
      <c r="H486" s="253">
        <v>44.112000000000002</v>
      </c>
      <c r="I486" s="254"/>
      <c r="J486" s="250"/>
      <c r="K486" s="250"/>
      <c r="L486" s="255"/>
      <c r="M486" s="256"/>
      <c r="N486" s="257"/>
      <c r="O486" s="257"/>
      <c r="P486" s="257"/>
      <c r="Q486" s="257"/>
      <c r="R486" s="257"/>
      <c r="S486" s="257"/>
      <c r="T486" s="258"/>
      <c r="U486" s="13"/>
      <c r="V486" s="13"/>
      <c r="W486" s="13"/>
      <c r="X486" s="13"/>
      <c r="Y486" s="13"/>
      <c r="Z486" s="13"/>
      <c r="AA486" s="13"/>
      <c r="AB486" s="13"/>
      <c r="AC486" s="13"/>
      <c r="AD486" s="13"/>
      <c r="AE486" s="13"/>
      <c r="AT486" s="259" t="s">
        <v>259</v>
      </c>
      <c r="AU486" s="259" t="s">
        <v>88</v>
      </c>
      <c r="AV486" s="13" t="s">
        <v>88</v>
      </c>
      <c r="AW486" s="13" t="s">
        <v>36</v>
      </c>
      <c r="AX486" s="13" t="s">
        <v>80</v>
      </c>
      <c r="AY486" s="259" t="s">
        <v>241</v>
      </c>
    </row>
    <row r="487" s="14" customFormat="1">
      <c r="A487" s="14"/>
      <c r="B487" s="260"/>
      <c r="C487" s="261"/>
      <c r="D487" s="242" t="s">
        <v>259</v>
      </c>
      <c r="E487" s="262" t="s">
        <v>452</v>
      </c>
      <c r="F487" s="263" t="s">
        <v>261</v>
      </c>
      <c r="G487" s="261"/>
      <c r="H487" s="264">
        <v>44.112000000000002</v>
      </c>
      <c r="I487" s="265"/>
      <c r="J487" s="261"/>
      <c r="K487" s="261"/>
      <c r="L487" s="266"/>
      <c r="M487" s="267"/>
      <c r="N487" s="268"/>
      <c r="O487" s="268"/>
      <c r="P487" s="268"/>
      <c r="Q487" s="268"/>
      <c r="R487" s="268"/>
      <c r="S487" s="268"/>
      <c r="T487" s="269"/>
      <c r="U487" s="14"/>
      <c r="V487" s="14"/>
      <c r="W487" s="14"/>
      <c r="X487" s="14"/>
      <c r="Y487" s="14"/>
      <c r="Z487" s="14"/>
      <c r="AA487" s="14"/>
      <c r="AB487" s="14"/>
      <c r="AC487" s="14"/>
      <c r="AD487" s="14"/>
      <c r="AE487" s="14"/>
      <c r="AT487" s="270" t="s">
        <v>259</v>
      </c>
      <c r="AU487" s="270" t="s">
        <v>88</v>
      </c>
      <c r="AV487" s="14" t="s">
        <v>175</v>
      </c>
      <c r="AW487" s="14" t="s">
        <v>36</v>
      </c>
      <c r="AX487" s="14" t="s">
        <v>14</v>
      </c>
      <c r="AY487" s="270" t="s">
        <v>241</v>
      </c>
    </row>
    <row r="488" s="2" customFormat="1" ht="24.15" customHeight="1">
      <c r="A488" s="39"/>
      <c r="B488" s="40"/>
      <c r="C488" s="229" t="s">
        <v>901</v>
      </c>
      <c r="D488" s="229" t="s">
        <v>243</v>
      </c>
      <c r="E488" s="230" t="s">
        <v>1899</v>
      </c>
      <c r="F488" s="231" t="s">
        <v>1900</v>
      </c>
      <c r="G488" s="232" t="s">
        <v>255</v>
      </c>
      <c r="H488" s="233">
        <v>84.941999999999993</v>
      </c>
      <c r="I488" s="234"/>
      <c r="J488" s="235">
        <f>ROUND(I488*H488,2)</f>
        <v>0</v>
      </c>
      <c r="K488" s="231" t="s">
        <v>247</v>
      </c>
      <c r="L488" s="45"/>
      <c r="M488" s="236" t="s">
        <v>1</v>
      </c>
      <c r="N488" s="237" t="s">
        <v>45</v>
      </c>
      <c r="O488" s="92"/>
      <c r="P488" s="238">
        <f>O488*H488</f>
        <v>0</v>
      </c>
      <c r="Q488" s="238">
        <v>0</v>
      </c>
      <c r="R488" s="238">
        <f>Q488*H488</f>
        <v>0</v>
      </c>
      <c r="S488" s="238">
        <v>0</v>
      </c>
      <c r="T488" s="239">
        <f>S488*H488</f>
        <v>0</v>
      </c>
      <c r="U488" s="39"/>
      <c r="V488" s="39"/>
      <c r="W488" s="39"/>
      <c r="X488" s="39"/>
      <c r="Y488" s="39"/>
      <c r="Z488" s="39"/>
      <c r="AA488" s="39"/>
      <c r="AB488" s="39"/>
      <c r="AC488" s="39"/>
      <c r="AD488" s="39"/>
      <c r="AE488" s="39"/>
      <c r="AR488" s="240" t="s">
        <v>175</v>
      </c>
      <c r="AT488" s="240" t="s">
        <v>243</v>
      </c>
      <c r="AU488" s="240" t="s">
        <v>88</v>
      </c>
      <c r="AY488" s="18" t="s">
        <v>241</v>
      </c>
      <c r="BE488" s="241">
        <f>IF(N488="základní",J488,0)</f>
        <v>0</v>
      </c>
      <c r="BF488" s="241">
        <f>IF(N488="snížená",J488,0)</f>
        <v>0</v>
      </c>
      <c r="BG488" s="241">
        <f>IF(N488="zákl. přenesená",J488,0)</f>
        <v>0</v>
      </c>
      <c r="BH488" s="241">
        <f>IF(N488="sníž. přenesená",J488,0)</f>
        <v>0</v>
      </c>
      <c r="BI488" s="241">
        <f>IF(N488="nulová",J488,0)</f>
        <v>0</v>
      </c>
      <c r="BJ488" s="18" t="s">
        <v>14</v>
      </c>
      <c r="BK488" s="241">
        <f>ROUND(I488*H488,2)</f>
        <v>0</v>
      </c>
      <c r="BL488" s="18" t="s">
        <v>175</v>
      </c>
      <c r="BM488" s="240" t="s">
        <v>1901</v>
      </c>
    </row>
    <row r="489" s="2" customFormat="1">
      <c r="A489" s="39"/>
      <c r="B489" s="40"/>
      <c r="C489" s="41"/>
      <c r="D489" s="242" t="s">
        <v>249</v>
      </c>
      <c r="E489" s="41"/>
      <c r="F489" s="243" t="s">
        <v>1902</v>
      </c>
      <c r="G489" s="41"/>
      <c r="H489" s="41"/>
      <c r="I489" s="244"/>
      <c r="J489" s="41"/>
      <c r="K489" s="41"/>
      <c r="L489" s="45"/>
      <c r="M489" s="245"/>
      <c r="N489" s="246"/>
      <c r="O489" s="92"/>
      <c r="P489" s="92"/>
      <c r="Q489" s="92"/>
      <c r="R489" s="92"/>
      <c r="S489" s="92"/>
      <c r="T489" s="93"/>
      <c r="U489" s="39"/>
      <c r="V489" s="39"/>
      <c r="W489" s="39"/>
      <c r="X489" s="39"/>
      <c r="Y489" s="39"/>
      <c r="Z489" s="39"/>
      <c r="AA489" s="39"/>
      <c r="AB489" s="39"/>
      <c r="AC489" s="39"/>
      <c r="AD489" s="39"/>
      <c r="AE489" s="39"/>
      <c r="AT489" s="18" t="s">
        <v>249</v>
      </c>
      <c r="AU489" s="18" t="s">
        <v>88</v>
      </c>
    </row>
    <row r="490" s="2" customFormat="1">
      <c r="A490" s="39"/>
      <c r="B490" s="40"/>
      <c r="C490" s="41"/>
      <c r="D490" s="247" t="s">
        <v>251</v>
      </c>
      <c r="E490" s="41"/>
      <c r="F490" s="248" t="s">
        <v>1903</v>
      </c>
      <c r="G490" s="41"/>
      <c r="H490" s="41"/>
      <c r="I490" s="244"/>
      <c r="J490" s="41"/>
      <c r="K490" s="41"/>
      <c r="L490" s="45"/>
      <c r="M490" s="245"/>
      <c r="N490" s="246"/>
      <c r="O490" s="92"/>
      <c r="P490" s="92"/>
      <c r="Q490" s="92"/>
      <c r="R490" s="92"/>
      <c r="S490" s="92"/>
      <c r="T490" s="93"/>
      <c r="U490" s="39"/>
      <c r="V490" s="39"/>
      <c r="W490" s="39"/>
      <c r="X490" s="39"/>
      <c r="Y490" s="39"/>
      <c r="Z490" s="39"/>
      <c r="AA490" s="39"/>
      <c r="AB490" s="39"/>
      <c r="AC490" s="39"/>
      <c r="AD490" s="39"/>
      <c r="AE490" s="39"/>
      <c r="AT490" s="18" t="s">
        <v>251</v>
      </c>
      <c r="AU490" s="18" t="s">
        <v>88</v>
      </c>
    </row>
    <row r="491" s="13" customFormat="1">
      <c r="A491" s="13"/>
      <c r="B491" s="249"/>
      <c r="C491" s="250"/>
      <c r="D491" s="242" t="s">
        <v>259</v>
      </c>
      <c r="E491" s="251" t="s">
        <v>1</v>
      </c>
      <c r="F491" s="252" t="s">
        <v>1904</v>
      </c>
      <c r="G491" s="250"/>
      <c r="H491" s="253">
        <v>84.941999999999993</v>
      </c>
      <c r="I491" s="254"/>
      <c r="J491" s="250"/>
      <c r="K491" s="250"/>
      <c r="L491" s="255"/>
      <c r="M491" s="256"/>
      <c r="N491" s="257"/>
      <c r="O491" s="257"/>
      <c r="P491" s="257"/>
      <c r="Q491" s="257"/>
      <c r="R491" s="257"/>
      <c r="S491" s="257"/>
      <c r="T491" s="258"/>
      <c r="U491" s="13"/>
      <c r="V491" s="13"/>
      <c r="W491" s="13"/>
      <c r="X491" s="13"/>
      <c r="Y491" s="13"/>
      <c r="Z491" s="13"/>
      <c r="AA491" s="13"/>
      <c r="AB491" s="13"/>
      <c r="AC491" s="13"/>
      <c r="AD491" s="13"/>
      <c r="AE491" s="13"/>
      <c r="AT491" s="259" t="s">
        <v>259</v>
      </c>
      <c r="AU491" s="259" t="s">
        <v>88</v>
      </c>
      <c r="AV491" s="13" t="s">
        <v>88</v>
      </c>
      <c r="AW491" s="13" t="s">
        <v>36</v>
      </c>
      <c r="AX491" s="13" t="s">
        <v>80</v>
      </c>
      <c r="AY491" s="259" t="s">
        <v>241</v>
      </c>
    </row>
    <row r="492" s="14" customFormat="1">
      <c r="A492" s="14"/>
      <c r="B492" s="260"/>
      <c r="C492" s="261"/>
      <c r="D492" s="242" t="s">
        <v>259</v>
      </c>
      <c r="E492" s="262" t="s">
        <v>1687</v>
      </c>
      <c r="F492" s="263" t="s">
        <v>261</v>
      </c>
      <c r="G492" s="261"/>
      <c r="H492" s="264">
        <v>84.941999999999993</v>
      </c>
      <c r="I492" s="265"/>
      <c r="J492" s="261"/>
      <c r="K492" s="261"/>
      <c r="L492" s="266"/>
      <c r="M492" s="267"/>
      <c r="N492" s="268"/>
      <c r="O492" s="268"/>
      <c r="P492" s="268"/>
      <c r="Q492" s="268"/>
      <c r="R492" s="268"/>
      <c r="S492" s="268"/>
      <c r="T492" s="269"/>
      <c r="U492" s="14"/>
      <c r="V492" s="14"/>
      <c r="W492" s="14"/>
      <c r="X492" s="14"/>
      <c r="Y492" s="14"/>
      <c r="Z492" s="14"/>
      <c r="AA492" s="14"/>
      <c r="AB492" s="14"/>
      <c r="AC492" s="14"/>
      <c r="AD492" s="14"/>
      <c r="AE492" s="14"/>
      <c r="AT492" s="270" t="s">
        <v>259</v>
      </c>
      <c r="AU492" s="270" t="s">
        <v>88</v>
      </c>
      <c r="AV492" s="14" t="s">
        <v>175</v>
      </c>
      <c r="AW492" s="14" t="s">
        <v>36</v>
      </c>
      <c r="AX492" s="14" t="s">
        <v>14</v>
      </c>
      <c r="AY492" s="270" t="s">
        <v>241</v>
      </c>
    </row>
    <row r="493" s="12" customFormat="1" ht="22.8" customHeight="1">
      <c r="A493" s="12"/>
      <c r="B493" s="213"/>
      <c r="C493" s="214"/>
      <c r="D493" s="215" t="s">
        <v>79</v>
      </c>
      <c r="E493" s="227" t="s">
        <v>274</v>
      </c>
      <c r="F493" s="227" t="s">
        <v>865</v>
      </c>
      <c r="G493" s="214"/>
      <c r="H493" s="214"/>
      <c r="I493" s="217"/>
      <c r="J493" s="228">
        <f>BK493</f>
        <v>0</v>
      </c>
      <c r="K493" s="214"/>
      <c r="L493" s="219"/>
      <c r="M493" s="220"/>
      <c r="N493" s="221"/>
      <c r="O493" s="221"/>
      <c r="P493" s="222">
        <f>SUM(P494:P541)</f>
        <v>0</v>
      </c>
      <c r="Q493" s="221"/>
      <c r="R493" s="222">
        <f>SUM(R494:R541)</f>
        <v>0</v>
      </c>
      <c r="S493" s="221"/>
      <c r="T493" s="223">
        <f>SUM(T494:T541)</f>
        <v>0</v>
      </c>
      <c r="U493" s="12"/>
      <c r="V493" s="12"/>
      <c r="W493" s="12"/>
      <c r="X493" s="12"/>
      <c r="Y493" s="12"/>
      <c r="Z493" s="12"/>
      <c r="AA493" s="12"/>
      <c r="AB493" s="12"/>
      <c r="AC493" s="12"/>
      <c r="AD493" s="12"/>
      <c r="AE493" s="12"/>
      <c r="AR493" s="224" t="s">
        <v>14</v>
      </c>
      <c r="AT493" s="225" t="s">
        <v>79</v>
      </c>
      <c r="AU493" s="225" t="s">
        <v>14</v>
      </c>
      <c r="AY493" s="224" t="s">
        <v>241</v>
      </c>
      <c r="BK493" s="226">
        <f>SUM(BK494:BK541)</f>
        <v>0</v>
      </c>
    </row>
    <row r="494" s="2" customFormat="1" ht="16.5" customHeight="1">
      <c r="A494" s="39"/>
      <c r="B494" s="40"/>
      <c r="C494" s="229" t="s">
        <v>911</v>
      </c>
      <c r="D494" s="229" t="s">
        <v>243</v>
      </c>
      <c r="E494" s="230" t="s">
        <v>867</v>
      </c>
      <c r="F494" s="231" t="s">
        <v>868</v>
      </c>
      <c r="G494" s="232" t="s">
        <v>246</v>
      </c>
      <c r="H494" s="233">
        <v>137.66</v>
      </c>
      <c r="I494" s="234"/>
      <c r="J494" s="235">
        <f>ROUND(I494*H494,2)</f>
        <v>0</v>
      </c>
      <c r="K494" s="231" t="s">
        <v>247</v>
      </c>
      <c r="L494" s="45"/>
      <c r="M494" s="236" t="s">
        <v>1</v>
      </c>
      <c r="N494" s="237" t="s">
        <v>45</v>
      </c>
      <c r="O494" s="92"/>
      <c r="P494" s="238">
        <f>O494*H494</f>
        <v>0</v>
      </c>
      <c r="Q494" s="238">
        <v>0</v>
      </c>
      <c r="R494" s="238">
        <f>Q494*H494</f>
        <v>0</v>
      </c>
      <c r="S494" s="238">
        <v>0</v>
      </c>
      <c r="T494" s="239">
        <f>S494*H494</f>
        <v>0</v>
      </c>
      <c r="U494" s="39"/>
      <c r="V494" s="39"/>
      <c r="W494" s="39"/>
      <c r="X494" s="39"/>
      <c r="Y494" s="39"/>
      <c r="Z494" s="39"/>
      <c r="AA494" s="39"/>
      <c r="AB494" s="39"/>
      <c r="AC494" s="39"/>
      <c r="AD494" s="39"/>
      <c r="AE494" s="39"/>
      <c r="AR494" s="240" t="s">
        <v>175</v>
      </c>
      <c r="AT494" s="240" t="s">
        <v>243</v>
      </c>
      <c r="AU494" s="240" t="s">
        <v>88</v>
      </c>
      <c r="AY494" s="18" t="s">
        <v>241</v>
      </c>
      <c r="BE494" s="241">
        <f>IF(N494="základní",J494,0)</f>
        <v>0</v>
      </c>
      <c r="BF494" s="241">
        <f>IF(N494="snížená",J494,0)</f>
        <v>0</v>
      </c>
      <c r="BG494" s="241">
        <f>IF(N494="zákl. přenesená",J494,0)</f>
        <v>0</v>
      </c>
      <c r="BH494" s="241">
        <f>IF(N494="sníž. přenesená",J494,0)</f>
        <v>0</v>
      </c>
      <c r="BI494" s="241">
        <f>IF(N494="nulová",J494,0)</f>
        <v>0</v>
      </c>
      <c r="BJ494" s="18" t="s">
        <v>14</v>
      </c>
      <c r="BK494" s="241">
        <f>ROUND(I494*H494,2)</f>
        <v>0</v>
      </c>
      <c r="BL494" s="18" t="s">
        <v>175</v>
      </c>
      <c r="BM494" s="240" t="s">
        <v>1905</v>
      </c>
    </row>
    <row r="495" s="2" customFormat="1">
      <c r="A495" s="39"/>
      <c r="B495" s="40"/>
      <c r="C495" s="41"/>
      <c r="D495" s="242" t="s">
        <v>249</v>
      </c>
      <c r="E495" s="41"/>
      <c r="F495" s="243" t="s">
        <v>870</v>
      </c>
      <c r="G495" s="41"/>
      <c r="H495" s="41"/>
      <c r="I495" s="244"/>
      <c r="J495" s="41"/>
      <c r="K495" s="41"/>
      <c r="L495" s="45"/>
      <c r="M495" s="245"/>
      <c r="N495" s="246"/>
      <c r="O495" s="92"/>
      <c r="P495" s="92"/>
      <c r="Q495" s="92"/>
      <c r="R495" s="92"/>
      <c r="S495" s="92"/>
      <c r="T495" s="93"/>
      <c r="U495" s="39"/>
      <c r="V495" s="39"/>
      <c r="W495" s="39"/>
      <c r="X495" s="39"/>
      <c r="Y495" s="39"/>
      <c r="Z495" s="39"/>
      <c r="AA495" s="39"/>
      <c r="AB495" s="39"/>
      <c r="AC495" s="39"/>
      <c r="AD495" s="39"/>
      <c r="AE495" s="39"/>
      <c r="AT495" s="18" t="s">
        <v>249</v>
      </c>
      <c r="AU495" s="18" t="s">
        <v>88</v>
      </c>
    </row>
    <row r="496" s="2" customFormat="1">
      <c r="A496" s="39"/>
      <c r="B496" s="40"/>
      <c r="C496" s="41"/>
      <c r="D496" s="247" t="s">
        <v>251</v>
      </c>
      <c r="E496" s="41"/>
      <c r="F496" s="248" t="s">
        <v>871</v>
      </c>
      <c r="G496" s="41"/>
      <c r="H496" s="41"/>
      <c r="I496" s="244"/>
      <c r="J496" s="41"/>
      <c r="K496" s="41"/>
      <c r="L496" s="45"/>
      <c r="M496" s="245"/>
      <c r="N496" s="246"/>
      <c r="O496" s="92"/>
      <c r="P496" s="92"/>
      <c r="Q496" s="92"/>
      <c r="R496" s="92"/>
      <c r="S496" s="92"/>
      <c r="T496" s="93"/>
      <c r="U496" s="39"/>
      <c r="V496" s="39"/>
      <c r="W496" s="39"/>
      <c r="X496" s="39"/>
      <c r="Y496" s="39"/>
      <c r="Z496" s="39"/>
      <c r="AA496" s="39"/>
      <c r="AB496" s="39"/>
      <c r="AC496" s="39"/>
      <c r="AD496" s="39"/>
      <c r="AE496" s="39"/>
      <c r="AT496" s="18" t="s">
        <v>251</v>
      </c>
      <c r="AU496" s="18" t="s">
        <v>88</v>
      </c>
    </row>
    <row r="497" s="15" customFormat="1">
      <c r="A497" s="15"/>
      <c r="B497" s="271"/>
      <c r="C497" s="272"/>
      <c r="D497" s="242" t="s">
        <v>259</v>
      </c>
      <c r="E497" s="273" t="s">
        <v>1</v>
      </c>
      <c r="F497" s="274" t="s">
        <v>1231</v>
      </c>
      <c r="G497" s="272"/>
      <c r="H497" s="273" t="s">
        <v>1</v>
      </c>
      <c r="I497" s="275"/>
      <c r="J497" s="272"/>
      <c r="K497" s="272"/>
      <c r="L497" s="276"/>
      <c r="M497" s="277"/>
      <c r="N497" s="278"/>
      <c r="O497" s="278"/>
      <c r="P497" s="278"/>
      <c r="Q497" s="278"/>
      <c r="R497" s="278"/>
      <c r="S497" s="278"/>
      <c r="T497" s="279"/>
      <c r="U497" s="15"/>
      <c r="V497" s="15"/>
      <c r="W497" s="15"/>
      <c r="X497" s="15"/>
      <c r="Y497" s="15"/>
      <c r="Z497" s="15"/>
      <c r="AA497" s="15"/>
      <c r="AB497" s="15"/>
      <c r="AC497" s="15"/>
      <c r="AD497" s="15"/>
      <c r="AE497" s="15"/>
      <c r="AT497" s="280" t="s">
        <v>259</v>
      </c>
      <c r="AU497" s="280" t="s">
        <v>88</v>
      </c>
      <c r="AV497" s="15" t="s">
        <v>14</v>
      </c>
      <c r="AW497" s="15" t="s">
        <v>36</v>
      </c>
      <c r="AX497" s="15" t="s">
        <v>80</v>
      </c>
      <c r="AY497" s="280" t="s">
        <v>241</v>
      </c>
    </row>
    <row r="498" s="13" customFormat="1">
      <c r="A498" s="13"/>
      <c r="B498" s="249"/>
      <c r="C498" s="250"/>
      <c r="D498" s="242" t="s">
        <v>259</v>
      </c>
      <c r="E498" s="251" t="s">
        <v>1</v>
      </c>
      <c r="F498" s="252" t="s">
        <v>833</v>
      </c>
      <c r="G498" s="250"/>
      <c r="H498" s="253">
        <v>105.76000000000001</v>
      </c>
      <c r="I498" s="254"/>
      <c r="J498" s="250"/>
      <c r="K498" s="250"/>
      <c r="L498" s="255"/>
      <c r="M498" s="256"/>
      <c r="N498" s="257"/>
      <c r="O498" s="257"/>
      <c r="P498" s="257"/>
      <c r="Q498" s="257"/>
      <c r="R498" s="257"/>
      <c r="S498" s="257"/>
      <c r="T498" s="258"/>
      <c r="U498" s="13"/>
      <c r="V498" s="13"/>
      <c r="W498" s="13"/>
      <c r="X498" s="13"/>
      <c r="Y498" s="13"/>
      <c r="Z498" s="13"/>
      <c r="AA498" s="13"/>
      <c r="AB498" s="13"/>
      <c r="AC498" s="13"/>
      <c r="AD498" s="13"/>
      <c r="AE498" s="13"/>
      <c r="AT498" s="259" t="s">
        <v>259</v>
      </c>
      <c r="AU498" s="259" t="s">
        <v>88</v>
      </c>
      <c r="AV498" s="13" t="s">
        <v>88</v>
      </c>
      <c r="AW498" s="13" t="s">
        <v>36</v>
      </c>
      <c r="AX498" s="13" t="s">
        <v>80</v>
      </c>
      <c r="AY498" s="259" t="s">
        <v>241</v>
      </c>
    </row>
    <row r="499" s="15" customFormat="1">
      <c r="A499" s="15"/>
      <c r="B499" s="271"/>
      <c r="C499" s="272"/>
      <c r="D499" s="242" t="s">
        <v>259</v>
      </c>
      <c r="E499" s="273" t="s">
        <v>1</v>
      </c>
      <c r="F499" s="274" t="s">
        <v>872</v>
      </c>
      <c r="G499" s="272"/>
      <c r="H499" s="273" t="s">
        <v>1</v>
      </c>
      <c r="I499" s="275"/>
      <c r="J499" s="272"/>
      <c r="K499" s="272"/>
      <c r="L499" s="276"/>
      <c r="M499" s="277"/>
      <c r="N499" s="278"/>
      <c r="O499" s="278"/>
      <c r="P499" s="278"/>
      <c r="Q499" s="278"/>
      <c r="R499" s="278"/>
      <c r="S499" s="278"/>
      <c r="T499" s="279"/>
      <c r="U499" s="15"/>
      <c r="V499" s="15"/>
      <c r="W499" s="15"/>
      <c r="X499" s="15"/>
      <c r="Y499" s="15"/>
      <c r="Z499" s="15"/>
      <c r="AA499" s="15"/>
      <c r="AB499" s="15"/>
      <c r="AC499" s="15"/>
      <c r="AD499" s="15"/>
      <c r="AE499" s="15"/>
      <c r="AT499" s="280" t="s">
        <v>259</v>
      </c>
      <c r="AU499" s="280" t="s">
        <v>88</v>
      </c>
      <c r="AV499" s="15" t="s">
        <v>14</v>
      </c>
      <c r="AW499" s="15" t="s">
        <v>36</v>
      </c>
      <c r="AX499" s="15" t="s">
        <v>80</v>
      </c>
      <c r="AY499" s="280" t="s">
        <v>241</v>
      </c>
    </row>
    <row r="500" s="13" customFormat="1">
      <c r="A500" s="13"/>
      <c r="B500" s="249"/>
      <c r="C500" s="250"/>
      <c r="D500" s="242" t="s">
        <v>259</v>
      </c>
      <c r="E500" s="251" t="s">
        <v>1</v>
      </c>
      <c r="F500" s="252" t="s">
        <v>1906</v>
      </c>
      <c r="G500" s="250"/>
      <c r="H500" s="253">
        <v>31.899999999999999</v>
      </c>
      <c r="I500" s="254"/>
      <c r="J500" s="250"/>
      <c r="K500" s="250"/>
      <c r="L500" s="255"/>
      <c r="M500" s="256"/>
      <c r="N500" s="257"/>
      <c r="O500" s="257"/>
      <c r="P500" s="257"/>
      <c r="Q500" s="257"/>
      <c r="R500" s="257"/>
      <c r="S500" s="257"/>
      <c r="T500" s="258"/>
      <c r="U500" s="13"/>
      <c r="V500" s="13"/>
      <c r="W500" s="13"/>
      <c r="X500" s="13"/>
      <c r="Y500" s="13"/>
      <c r="Z500" s="13"/>
      <c r="AA500" s="13"/>
      <c r="AB500" s="13"/>
      <c r="AC500" s="13"/>
      <c r="AD500" s="13"/>
      <c r="AE500" s="13"/>
      <c r="AT500" s="259" t="s">
        <v>259</v>
      </c>
      <c r="AU500" s="259" t="s">
        <v>88</v>
      </c>
      <c r="AV500" s="13" t="s">
        <v>88</v>
      </c>
      <c r="AW500" s="13" t="s">
        <v>36</v>
      </c>
      <c r="AX500" s="13" t="s">
        <v>80</v>
      </c>
      <c r="AY500" s="259" t="s">
        <v>241</v>
      </c>
    </row>
    <row r="501" s="14" customFormat="1">
      <c r="A501" s="14"/>
      <c r="B501" s="260"/>
      <c r="C501" s="261"/>
      <c r="D501" s="242" t="s">
        <v>259</v>
      </c>
      <c r="E501" s="262" t="s">
        <v>1</v>
      </c>
      <c r="F501" s="263" t="s">
        <v>261</v>
      </c>
      <c r="G501" s="261"/>
      <c r="H501" s="264">
        <v>137.66</v>
      </c>
      <c r="I501" s="265"/>
      <c r="J501" s="261"/>
      <c r="K501" s="261"/>
      <c r="L501" s="266"/>
      <c r="M501" s="267"/>
      <c r="N501" s="268"/>
      <c r="O501" s="268"/>
      <c r="P501" s="268"/>
      <c r="Q501" s="268"/>
      <c r="R501" s="268"/>
      <c r="S501" s="268"/>
      <c r="T501" s="269"/>
      <c r="U501" s="14"/>
      <c r="V501" s="14"/>
      <c r="W501" s="14"/>
      <c r="X501" s="14"/>
      <c r="Y501" s="14"/>
      <c r="Z501" s="14"/>
      <c r="AA501" s="14"/>
      <c r="AB501" s="14"/>
      <c r="AC501" s="14"/>
      <c r="AD501" s="14"/>
      <c r="AE501" s="14"/>
      <c r="AT501" s="270" t="s">
        <v>259</v>
      </c>
      <c r="AU501" s="270" t="s">
        <v>88</v>
      </c>
      <c r="AV501" s="14" t="s">
        <v>175</v>
      </c>
      <c r="AW501" s="14" t="s">
        <v>36</v>
      </c>
      <c r="AX501" s="14" t="s">
        <v>14</v>
      </c>
      <c r="AY501" s="270" t="s">
        <v>241</v>
      </c>
    </row>
    <row r="502" s="2" customFormat="1" ht="16.5" customHeight="1">
      <c r="A502" s="39"/>
      <c r="B502" s="40"/>
      <c r="C502" s="229" t="s">
        <v>915</v>
      </c>
      <c r="D502" s="229" t="s">
        <v>243</v>
      </c>
      <c r="E502" s="230" t="s">
        <v>875</v>
      </c>
      <c r="F502" s="231" t="s">
        <v>876</v>
      </c>
      <c r="G502" s="232" t="s">
        <v>246</v>
      </c>
      <c r="H502" s="233">
        <v>67.599999999999994</v>
      </c>
      <c r="I502" s="234"/>
      <c r="J502" s="235">
        <f>ROUND(I502*H502,2)</f>
        <v>0</v>
      </c>
      <c r="K502" s="231" t="s">
        <v>247</v>
      </c>
      <c r="L502" s="45"/>
      <c r="M502" s="236" t="s">
        <v>1</v>
      </c>
      <c r="N502" s="237" t="s">
        <v>45</v>
      </c>
      <c r="O502" s="92"/>
      <c r="P502" s="238">
        <f>O502*H502</f>
        <v>0</v>
      </c>
      <c r="Q502" s="238">
        <v>0</v>
      </c>
      <c r="R502" s="238">
        <f>Q502*H502</f>
        <v>0</v>
      </c>
      <c r="S502" s="238">
        <v>0</v>
      </c>
      <c r="T502" s="239">
        <f>S502*H502</f>
        <v>0</v>
      </c>
      <c r="U502" s="39"/>
      <c r="V502" s="39"/>
      <c r="W502" s="39"/>
      <c r="X502" s="39"/>
      <c r="Y502" s="39"/>
      <c r="Z502" s="39"/>
      <c r="AA502" s="39"/>
      <c r="AB502" s="39"/>
      <c r="AC502" s="39"/>
      <c r="AD502" s="39"/>
      <c r="AE502" s="39"/>
      <c r="AR502" s="240" t="s">
        <v>175</v>
      </c>
      <c r="AT502" s="240" t="s">
        <v>243</v>
      </c>
      <c r="AU502" s="240" t="s">
        <v>88</v>
      </c>
      <c r="AY502" s="18" t="s">
        <v>241</v>
      </c>
      <c r="BE502" s="241">
        <f>IF(N502="základní",J502,0)</f>
        <v>0</v>
      </c>
      <c r="BF502" s="241">
        <f>IF(N502="snížená",J502,0)</f>
        <v>0</v>
      </c>
      <c r="BG502" s="241">
        <f>IF(N502="zákl. přenesená",J502,0)</f>
        <v>0</v>
      </c>
      <c r="BH502" s="241">
        <f>IF(N502="sníž. přenesená",J502,0)</f>
        <v>0</v>
      </c>
      <c r="BI502" s="241">
        <f>IF(N502="nulová",J502,0)</f>
        <v>0</v>
      </c>
      <c r="BJ502" s="18" t="s">
        <v>14</v>
      </c>
      <c r="BK502" s="241">
        <f>ROUND(I502*H502,2)</f>
        <v>0</v>
      </c>
      <c r="BL502" s="18" t="s">
        <v>175</v>
      </c>
      <c r="BM502" s="240" t="s">
        <v>1907</v>
      </c>
    </row>
    <row r="503" s="2" customFormat="1">
      <c r="A503" s="39"/>
      <c r="B503" s="40"/>
      <c r="C503" s="41"/>
      <c r="D503" s="242" t="s">
        <v>249</v>
      </c>
      <c r="E503" s="41"/>
      <c r="F503" s="243" t="s">
        <v>878</v>
      </c>
      <c r="G503" s="41"/>
      <c r="H503" s="41"/>
      <c r="I503" s="244"/>
      <c r="J503" s="41"/>
      <c r="K503" s="41"/>
      <c r="L503" s="45"/>
      <c r="M503" s="245"/>
      <c r="N503" s="246"/>
      <c r="O503" s="92"/>
      <c r="P503" s="92"/>
      <c r="Q503" s="92"/>
      <c r="R503" s="92"/>
      <c r="S503" s="92"/>
      <c r="T503" s="93"/>
      <c r="U503" s="39"/>
      <c r="V503" s="39"/>
      <c r="W503" s="39"/>
      <c r="X503" s="39"/>
      <c r="Y503" s="39"/>
      <c r="Z503" s="39"/>
      <c r="AA503" s="39"/>
      <c r="AB503" s="39"/>
      <c r="AC503" s="39"/>
      <c r="AD503" s="39"/>
      <c r="AE503" s="39"/>
      <c r="AT503" s="18" t="s">
        <v>249</v>
      </c>
      <c r="AU503" s="18" t="s">
        <v>88</v>
      </c>
    </row>
    <row r="504" s="2" customFormat="1">
      <c r="A504" s="39"/>
      <c r="B504" s="40"/>
      <c r="C504" s="41"/>
      <c r="D504" s="247" t="s">
        <v>251</v>
      </c>
      <c r="E504" s="41"/>
      <c r="F504" s="248" t="s">
        <v>879</v>
      </c>
      <c r="G504" s="41"/>
      <c r="H504" s="41"/>
      <c r="I504" s="244"/>
      <c r="J504" s="41"/>
      <c r="K504" s="41"/>
      <c r="L504" s="45"/>
      <c r="M504" s="245"/>
      <c r="N504" s="246"/>
      <c r="O504" s="92"/>
      <c r="P504" s="92"/>
      <c r="Q504" s="92"/>
      <c r="R504" s="92"/>
      <c r="S504" s="92"/>
      <c r="T504" s="93"/>
      <c r="U504" s="39"/>
      <c r="V504" s="39"/>
      <c r="W504" s="39"/>
      <c r="X504" s="39"/>
      <c r="Y504" s="39"/>
      <c r="Z504" s="39"/>
      <c r="AA504" s="39"/>
      <c r="AB504" s="39"/>
      <c r="AC504" s="39"/>
      <c r="AD504" s="39"/>
      <c r="AE504" s="39"/>
      <c r="AT504" s="18" t="s">
        <v>251</v>
      </c>
      <c r="AU504" s="18" t="s">
        <v>88</v>
      </c>
    </row>
    <row r="505" s="15" customFormat="1">
      <c r="A505" s="15"/>
      <c r="B505" s="271"/>
      <c r="C505" s="272"/>
      <c r="D505" s="242" t="s">
        <v>259</v>
      </c>
      <c r="E505" s="273" t="s">
        <v>1</v>
      </c>
      <c r="F505" s="274" t="s">
        <v>536</v>
      </c>
      <c r="G505" s="272"/>
      <c r="H505" s="273" t="s">
        <v>1</v>
      </c>
      <c r="I505" s="275"/>
      <c r="J505" s="272"/>
      <c r="K505" s="272"/>
      <c r="L505" s="276"/>
      <c r="M505" s="277"/>
      <c r="N505" s="278"/>
      <c r="O505" s="278"/>
      <c r="P505" s="278"/>
      <c r="Q505" s="278"/>
      <c r="R505" s="278"/>
      <c r="S505" s="278"/>
      <c r="T505" s="279"/>
      <c r="U505" s="15"/>
      <c r="V505" s="15"/>
      <c r="W505" s="15"/>
      <c r="X505" s="15"/>
      <c r="Y505" s="15"/>
      <c r="Z505" s="15"/>
      <c r="AA505" s="15"/>
      <c r="AB505" s="15"/>
      <c r="AC505" s="15"/>
      <c r="AD505" s="15"/>
      <c r="AE505" s="15"/>
      <c r="AT505" s="280" t="s">
        <v>259</v>
      </c>
      <c r="AU505" s="280" t="s">
        <v>88</v>
      </c>
      <c r="AV505" s="15" t="s">
        <v>14</v>
      </c>
      <c r="AW505" s="15" t="s">
        <v>36</v>
      </c>
      <c r="AX505" s="15" t="s">
        <v>80</v>
      </c>
      <c r="AY505" s="280" t="s">
        <v>241</v>
      </c>
    </row>
    <row r="506" s="13" customFormat="1">
      <c r="A506" s="13"/>
      <c r="B506" s="249"/>
      <c r="C506" s="250"/>
      <c r="D506" s="242" t="s">
        <v>259</v>
      </c>
      <c r="E506" s="251" t="s">
        <v>1</v>
      </c>
      <c r="F506" s="252" t="s">
        <v>1887</v>
      </c>
      <c r="G506" s="250"/>
      <c r="H506" s="253">
        <v>67.599999999999994</v>
      </c>
      <c r="I506" s="254"/>
      <c r="J506" s="250"/>
      <c r="K506" s="250"/>
      <c r="L506" s="255"/>
      <c r="M506" s="256"/>
      <c r="N506" s="257"/>
      <c r="O506" s="257"/>
      <c r="P506" s="257"/>
      <c r="Q506" s="257"/>
      <c r="R506" s="257"/>
      <c r="S506" s="257"/>
      <c r="T506" s="258"/>
      <c r="U506" s="13"/>
      <c r="V506" s="13"/>
      <c r="W506" s="13"/>
      <c r="X506" s="13"/>
      <c r="Y506" s="13"/>
      <c r="Z506" s="13"/>
      <c r="AA506" s="13"/>
      <c r="AB506" s="13"/>
      <c r="AC506" s="13"/>
      <c r="AD506" s="13"/>
      <c r="AE506" s="13"/>
      <c r="AT506" s="259" t="s">
        <v>259</v>
      </c>
      <c r="AU506" s="259" t="s">
        <v>88</v>
      </c>
      <c r="AV506" s="13" t="s">
        <v>88</v>
      </c>
      <c r="AW506" s="13" t="s">
        <v>36</v>
      </c>
      <c r="AX506" s="13" t="s">
        <v>80</v>
      </c>
      <c r="AY506" s="259" t="s">
        <v>241</v>
      </c>
    </row>
    <row r="507" s="14" customFormat="1">
      <c r="A507" s="14"/>
      <c r="B507" s="260"/>
      <c r="C507" s="261"/>
      <c r="D507" s="242" t="s">
        <v>259</v>
      </c>
      <c r="E507" s="262" t="s">
        <v>1</v>
      </c>
      <c r="F507" s="263" t="s">
        <v>261</v>
      </c>
      <c r="G507" s="261"/>
      <c r="H507" s="264">
        <v>67.599999999999994</v>
      </c>
      <c r="I507" s="265"/>
      <c r="J507" s="261"/>
      <c r="K507" s="261"/>
      <c r="L507" s="266"/>
      <c r="M507" s="267"/>
      <c r="N507" s="268"/>
      <c r="O507" s="268"/>
      <c r="P507" s="268"/>
      <c r="Q507" s="268"/>
      <c r="R507" s="268"/>
      <c r="S507" s="268"/>
      <c r="T507" s="269"/>
      <c r="U507" s="14"/>
      <c r="V507" s="14"/>
      <c r="W507" s="14"/>
      <c r="X507" s="14"/>
      <c r="Y507" s="14"/>
      <c r="Z507" s="14"/>
      <c r="AA507" s="14"/>
      <c r="AB507" s="14"/>
      <c r="AC507" s="14"/>
      <c r="AD507" s="14"/>
      <c r="AE507" s="14"/>
      <c r="AT507" s="270" t="s">
        <v>259</v>
      </c>
      <c r="AU507" s="270" t="s">
        <v>88</v>
      </c>
      <c r="AV507" s="14" t="s">
        <v>175</v>
      </c>
      <c r="AW507" s="14" t="s">
        <v>36</v>
      </c>
      <c r="AX507" s="14" t="s">
        <v>14</v>
      </c>
      <c r="AY507" s="270" t="s">
        <v>241</v>
      </c>
    </row>
    <row r="508" s="2" customFormat="1" ht="16.5" customHeight="1">
      <c r="A508" s="39"/>
      <c r="B508" s="40"/>
      <c r="C508" s="229" t="s">
        <v>919</v>
      </c>
      <c r="D508" s="229" t="s">
        <v>243</v>
      </c>
      <c r="E508" s="230" t="s">
        <v>1473</v>
      </c>
      <c r="F508" s="231" t="s">
        <v>1474</v>
      </c>
      <c r="G508" s="232" t="s">
        <v>246</v>
      </c>
      <c r="H508" s="233">
        <v>211.52000000000001</v>
      </c>
      <c r="I508" s="234"/>
      <c r="J508" s="235">
        <f>ROUND(I508*H508,2)</f>
        <v>0</v>
      </c>
      <c r="K508" s="231" t="s">
        <v>247</v>
      </c>
      <c r="L508" s="45"/>
      <c r="M508" s="236" t="s">
        <v>1</v>
      </c>
      <c r="N508" s="237" t="s">
        <v>45</v>
      </c>
      <c r="O508" s="92"/>
      <c r="P508" s="238">
        <f>O508*H508</f>
        <v>0</v>
      </c>
      <c r="Q508" s="238">
        <v>0</v>
      </c>
      <c r="R508" s="238">
        <f>Q508*H508</f>
        <v>0</v>
      </c>
      <c r="S508" s="238">
        <v>0</v>
      </c>
      <c r="T508" s="239">
        <f>S508*H508</f>
        <v>0</v>
      </c>
      <c r="U508" s="39"/>
      <c r="V508" s="39"/>
      <c r="W508" s="39"/>
      <c r="X508" s="39"/>
      <c r="Y508" s="39"/>
      <c r="Z508" s="39"/>
      <c r="AA508" s="39"/>
      <c r="AB508" s="39"/>
      <c r="AC508" s="39"/>
      <c r="AD508" s="39"/>
      <c r="AE508" s="39"/>
      <c r="AR508" s="240" t="s">
        <v>175</v>
      </c>
      <c r="AT508" s="240" t="s">
        <v>243</v>
      </c>
      <c r="AU508" s="240" t="s">
        <v>88</v>
      </c>
      <c r="AY508" s="18" t="s">
        <v>241</v>
      </c>
      <c r="BE508" s="241">
        <f>IF(N508="základní",J508,0)</f>
        <v>0</v>
      </c>
      <c r="BF508" s="241">
        <f>IF(N508="snížená",J508,0)</f>
        <v>0</v>
      </c>
      <c r="BG508" s="241">
        <f>IF(N508="zákl. přenesená",J508,0)</f>
        <v>0</v>
      </c>
      <c r="BH508" s="241">
        <f>IF(N508="sníž. přenesená",J508,0)</f>
        <v>0</v>
      </c>
      <c r="BI508" s="241">
        <f>IF(N508="nulová",J508,0)</f>
        <v>0</v>
      </c>
      <c r="BJ508" s="18" t="s">
        <v>14</v>
      </c>
      <c r="BK508" s="241">
        <f>ROUND(I508*H508,2)</f>
        <v>0</v>
      </c>
      <c r="BL508" s="18" t="s">
        <v>175</v>
      </c>
      <c r="BM508" s="240" t="s">
        <v>1908</v>
      </c>
    </row>
    <row r="509" s="2" customFormat="1">
      <c r="A509" s="39"/>
      <c r="B509" s="40"/>
      <c r="C509" s="41"/>
      <c r="D509" s="242" t="s">
        <v>249</v>
      </c>
      <c r="E509" s="41"/>
      <c r="F509" s="243" t="s">
        <v>1476</v>
      </c>
      <c r="G509" s="41"/>
      <c r="H509" s="41"/>
      <c r="I509" s="244"/>
      <c r="J509" s="41"/>
      <c r="K509" s="41"/>
      <c r="L509" s="45"/>
      <c r="M509" s="245"/>
      <c r="N509" s="246"/>
      <c r="O509" s="92"/>
      <c r="P509" s="92"/>
      <c r="Q509" s="92"/>
      <c r="R509" s="92"/>
      <c r="S509" s="92"/>
      <c r="T509" s="93"/>
      <c r="U509" s="39"/>
      <c r="V509" s="39"/>
      <c r="W509" s="39"/>
      <c r="X509" s="39"/>
      <c r="Y509" s="39"/>
      <c r="Z509" s="39"/>
      <c r="AA509" s="39"/>
      <c r="AB509" s="39"/>
      <c r="AC509" s="39"/>
      <c r="AD509" s="39"/>
      <c r="AE509" s="39"/>
      <c r="AT509" s="18" t="s">
        <v>249</v>
      </c>
      <c r="AU509" s="18" t="s">
        <v>88</v>
      </c>
    </row>
    <row r="510" s="2" customFormat="1">
      <c r="A510" s="39"/>
      <c r="B510" s="40"/>
      <c r="C510" s="41"/>
      <c r="D510" s="247" t="s">
        <v>251</v>
      </c>
      <c r="E510" s="41"/>
      <c r="F510" s="248" t="s">
        <v>1477</v>
      </c>
      <c r="G510" s="41"/>
      <c r="H510" s="41"/>
      <c r="I510" s="244"/>
      <c r="J510" s="41"/>
      <c r="K510" s="41"/>
      <c r="L510" s="45"/>
      <c r="M510" s="245"/>
      <c r="N510" s="246"/>
      <c r="O510" s="92"/>
      <c r="P510" s="92"/>
      <c r="Q510" s="92"/>
      <c r="R510" s="92"/>
      <c r="S510" s="92"/>
      <c r="T510" s="93"/>
      <c r="U510" s="39"/>
      <c r="V510" s="39"/>
      <c r="W510" s="39"/>
      <c r="X510" s="39"/>
      <c r="Y510" s="39"/>
      <c r="Z510" s="39"/>
      <c r="AA510" s="39"/>
      <c r="AB510" s="39"/>
      <c r="AC510" s="39"/>
      <c r="AD510" s="39"/>
      <c r="AE510" s="39"/>
      <c r="AT510" s="18" t="s">
        <v>251</v>
      </c>
      <c r="AU510" s="18" t="s">
        <v>88</v>
      </c>
    </row>
    <row r="511" s="13" customFormat="1">
      <c r="A511" s="13"/>
      <c r="B511" s="249"/>
      <c r="C511" s="250"/>
      <c r="D511" s="242" t="s">
        <v>259</v>
      </c>
      <c r="E511" s="251" t="s">
        <v>1</v>
      </c>
      <c r="F511" s="252" t="s">
        <v>833</v>
      </c>
      <c r="G511" s="250"/>
      <c r="H511" s="253">
        <v>105.76000000000001</v>
      </c>
      <c r="I511" s="254"/>
      <c r="J511" s="250"/>
      <c r="K511" s="250"/>
      <c r="L511" s="255"/>
      <c r="M511" s="256"/>
      <c r="N511" s="257"/>
      <c r="O511" s="257"/>
      <c r="P511" s="257"/>
      <c r="Q511" s="257"/>
      <c r="R511" s="257"/>
      <c r="S511" s="257"/>
      <c r="T511" s="258"/>
      <c r="U511" s="13"/>
      <c r="V511" s="13"/>
      <c r="W511" s="13"/>
      <c r="X511" s="13"/>
      <c r="Y511" s="13"/>
      <c r="Z511" s="13"/>
      <c r="AA511" s="13"/>
      <c r="AB511" s="13"/>
      <c r="AC511" s="13"/>
      <c r="AD511" s="13"/>
      <c r="AE511" s="13"/>
      <c r="AT511" s="259" t="s">
        <v>259</v>
      </c>
      <c r="AU511" s="259" t="s">
        <v>88</v>
      </c>
      <c r="AV511" s="13" t="s">
        <v>88</v>
      </c>
      <c r="AW511" s="13" t="s">
        <v>36</v>
      </c>
      <c r="AX511" s="13" t="s">
        <v>80</v>
      </c>
      <c r="AY511" s="259" t="s">
        <v>241</v>
      </c>
    </row>
    <row r="512" s="15" customFormat="1">
      <c r="A512" s="15"/>
      <c r="B512" s="271"/>
      <c r="C512" s="272"/>
      <c r="D512" s="242" t="s">
        <v>259</v>
      </c>
      <c r="E512" s="273" t="s">
        <v>1</v>
      </c>
      <c r="F512" s="274" t="s">
        <v>1478</v>
      </c>
      <c r="G512" s="272"/>
      <c r="H512" s="273" t="s">
        <v>1</v>
      </c>
      <c r="I512" s="275"/>
      <c r="J512" s="272"/>
      <c r="K512" s="272"/>
      <c r="L512" s="276"/>
      <c r="M512" s="277"/>
      <c r="N512" s="278"/>
      <c r="O512" s="278"/>
      <c r="P512" s="278"/>
      <c r="Q512" s="278"/>
      <c r="R512" s="278"/>
      <c r="S512" s="278"/>
      <c r="T512" s="279"/>
      <c r="U512" s="15"/>
      <c r="V512" s="15"/>
      <c r="W512" s="15"/>
      <c r="X512" s="15"/>
      <c r="Y512" s="15"/>
      <c r="Z512" s="15"/>
      <c r="AA512" s="15"/>
      <c r="AB512" s="15"/>
      <c r="AC512" s="15"/>
      <c r="AD512" s="15"/>
      <c r="AE512" s="15"/>
      <c r="AT512" s="280" t="s">
        <v>259</v>
      </c>
      <c r="AU512" s="280" t="s">
        <v>88</v>
      </c>
      <c r="AV512" s="15" t="s">
        <v>14</v>
      </c>
      <c r="AW512" s="15" t="s">
        <v>36</v>
      </c>
      <c r="AX512" s="15" t="s">
        <v>80</v>
      </c>
      <c r="AY512" s="280" t="s">
        <v>241</v>
      </c>
    </row>
    <row r="513" s="13" customFormat="1">
      <c r="A513" s="13"/>
      <c r="B513" s="249"/>
      <c r="C513" s="250"/>
      <c r="D513" s="242" t="s">
        <v>259</v>
      </c>
      <c r="E513" s="251" t="s">
        <v>1</v>
      </c>
      <c r="F513" s="252" t="s">
        <v>1886</v>
      </c>
      <c r="G513" s="250"/>
      <c r="H513" s="253">
        <v>105.76000000000001</v>
      </c>
      <c r="I513" s="254"/>
      <c r="J513" s="250"/>
      <c r="K513" s="250"/>
      <c r="L513" s="255"/>
      <c r="M513" s="256"/>
      <c r="N513" s="257"/>
      <c r="O513" s="257"/>
      <c r="P513" s="257"/>
      <c r="Q513" s="257"/>
      <c r="R513" s="257"/>
      <c r="S513" s="257"/>
      <c r="T513" s="258"/>
      <c r="U513" s="13"/>
      <c r="V513" s="13"/>
      <c r="W513" s="13"/>
      <c r="X513" s="13"/>
      <c r="Y513" s="13"/>
      <c r="Z513" s="13"/>
      <c r="AA513" s="13"/>
      <c r="AB513" s="13"/>
      <c r="AC513" s="13"/>
      <c r="AD513" s="13"/>
      <c r="AE513" s="13"/>
      <c r="AT513" s="259" t="s">
        <v>259</v>
      </c>
      <c r="AU513" s="259" t="s">
        <v>88</v>
      </c>
      <c r="AV513" s="13" t="s">
        <v>88</v>
      </c>
      <c r="AW513" s="13" t="s">
        <v>36</v>
      </c>
      <c r="AX513" s="13" t="s">
        <v>80</v>
      </c>
      <c r="AY513" s="259" t="s">
        <v>241</v>
      </c>
    </row>
    <row r="514" s="14" customFormat="1">
      <c r="A514" s="14"/>
      <c r="B514" s="260"/>
      <c r="C514" s="261"/>
      <c r="D514" s="242" t="s">
        <v>259</v>
      </c>
      <c r="E514" s="262" t="s">
        <v>1</v>
      </c>
      <c r="F514" s="263" t="s">
        <v>261</v>
      </c>
      <c r="G514" s="261"/>
      <c r="H514" s="264">
        <v>211.52000000000001</v>
      </c>
      <c r="I514" s="265"/>
      <c r="J514" s="261"/>
      <c r="K514" s="261"/>
      <c r="L514" s="266"/>
      <c r="M514" s="267"/>
      <c r="N514" s="268"/>
      <c r="O514" s="268"/>
      <c r="P514" s="268"/>
      <c r="Q514" s="268"/>
      <c r="R514" s="268"/>
      <c r="S514" s="268"/>
      <c r="T514" s="269"/>
      <c r="U514" s="14"/>
      <c r="V514" s="14"/>
      <c r="W514" s="14"/>
      <c r="X514" s="14"/>
      <c r="Y514" s="14"/>
      <c r="Z514" s="14"/>
      <c r="AA514" s="14"/>
      <c r="AB514" s="14"/>
      <c r="AC514" s="14"/>
      <c r="AD514" s="14"/>
      <c r="AE514" s="14"/>
      <c r="AT514" s="270" t="s">
        <v>259</v>
      </c>
      <c r="AU514" s="270" t="s">
        <v>88</v>
      </c>
      <c r="AV514" s="14" t="s">
        <v>175</v>
      </c>
      <c r="AW514" s="14" t="s">
        <v>36</v>
      </c>
      <c r="AX514" s="14" t="s">
        <v>14</v>
      </c>
      <c r="AY514" s="270" t="s">
        <v>241</v>
      </c>
    </row>
    <row r="515" s="2" customFormat="1" ht="16.5" customHeight="1">
      <c r="A515" s="39"/>
      <c r="B515" s="40"/>
      <c r="C515" s="229" t="s">
        <v>923</v>
      </c>
      <c r="D515" s="229" t="s">
        <v>243</v>
      </c>
      <c r="E515" s="230" t="s">
        <v>881</v>
      </c>
      <c r="F515" s="231" t="s">
        <v>882</v>
      </c>
      <c r="G515" s="232" t="s">
        <v>246</v>
      </c>
      <c r="H515" s="233">
        <v>67.599999999999994</v>
      </c>
      <c r="I515" s="234"/>
      <c r="J515" s="235">
        <f>ROUND(I515*H515,2)</f>
        <v>0</v>
      </c>
      <c r="K515" s="231" t="s">
        <v>247</v>
      </c>
      <c r="L515" s="45"/>
      <c r="M515" s="236" t="s">
        <v>1</v>
      </c>
      <c r="N515" s="237" t="s">
        <v>45</v>
      </c>
      <c r="O515" s="92"/>
      <c r="P515" s="238">
        <f>O515*H515</f>
        <v>0</v>
      </c>
      <c r="Q515" s="238">
        <v>0</v>
      </c>
      <c r="R515" s="238">
        <f>Q515*H515</f>
        <v>0</v>
      </c>
      <c r="S515" s="238">
        <v>0</v>
      </c>
      <c r="T515" s="239">
        <f>S515*H515</f>
        <v>0</v>
      </c>
      <c r="U515" s="39"/>
      <c r="V515" s="39"/>
      <c r="W515" s="39"/>
      <c r="X515" s="39"/>
      <c r="Y515" s="39"/>
      <c r="Z515" s="39"/>
      <c r="AA515" s="39"/>
      <c r="AB515" s="39"/>
      <c r="AC515" s="39"/>
      <c r="AD515" s="39"/>
      <c r="AE515" s="39"/>
      <c r="AR515" s="240" t="s">
        <v>175</v>
      </c>
      <c r="AT515" s="240" t="s">
        <v>243</v>
      </c>
      <c r="AU515" s="240" t="s">
        <v>88</v>
      </c>
      <c r="AY515" s="18" t="s">
        <v>241</v>
      </c>
      <c r="BE515" s="241">
        <f>IF(N515="základní",J515,0)</f>
        <v>0</v>
      </c>
      <c r="BF515" s="241">
        <f>IF(N515="snížená",J515,0)</f>
        <v>0</v>
      </c>
      <c r="BG515" s="241">
        <f>IF(N515="zákl. přenesená",J515,0)</f>
        <v>0</v>
      </c>
      <c r="BH515" s="241">
        <f>IF(N515="sníž. přenesená",J515,0)</f>
        <v>0</v>
      </c>
      <c r="BI515" s="241">
        <f>IF(N515="nulová",J515,0)</f>
        <v>0</v>
      </c>
      <c r="BJ515" s="18" t="s">
        <v>14</v>
      </c>
      <c r="BK515" s="241">
        <f>ROUND(I515*H515,2)</f>
        <v>0</v>
      </c>
      <c r="BL515" s="18" t="s">
        <v>175</v>
      </c>
      <c r="BM515" s="240" t="s">
        <v>1909</v>
      </c>
    </row>
    <row r="516" s="2" customFormat="1">
      <c r="A516" s="39"/>
      <c r="B516" s="40"/>
      <c r="C516" s="41"/>
      <c r="D516" s="242" t="s">
        <v>249</v>
      </c>
      <c r="E516" s="41"/>
      <c r="F516" s="243" t="s">
        <v>884</v>
      </c>
      <c r="G516" s="41"/>
      <c r="H516" s="41"/>
      <c r="I516" s="244"/>
      <c r="J516" s="41"/>
      <c r="K516" s="41"/>
      <c r="L516" s="45"/>
      <c r="M516" s="245"/>
      <c r="N516" s="246"/>
      <c r="O516" s="92"/>
      <c r="P516" s="92"/>
      <c r="Q516" s="92"/>
      <c r="R516" s="92"/>
      <c r="S516" s="92"/>
      <c r="T516" s="93"/>
      <c r="U516" s="39"/>
      <c r="V516" s="39"/>
      <c r="W516" s="39"/>
      <c r="X516" s="39"/>
      <c r="Y516" s="39"/>
      <c r="Z516" s="39"/>
      <c r="AA516" s="39"/>
      <c r="AB516" s="39"/>
      <c r="AC516" s="39"/>
      <c r="AD516" s="39"/>
      <c r="AE516" s="39"/>
      <c r="AT516" s="18" t="s">
        <v>249</v>
      </c>
      <c r="AU516" s="18" t="s">
        <v>88</v>
      </c>
    </row>
    <row r="517" s="2" customFormat="1">
      <c r="A517" s="39"/>
      <c r="B517" s="40"/>
      <c r="C517" s="41"/>
      <c r="D517" s="247" t="s">
        <v>251</v>
      </c>
      <c r="E517" s="41"/>
      <c r="F517" s="248" t="s">
        <v>885</v>
      </c>
      <c r="G517" s="41"/>
      <c r="H517" s="41"/>
      <c r="I517" s="244"/>
      <c r="J517" s="41"/>
      <c r="K517" s="41"/>
      <c r="L517" s="45"/>
      <c r="M517" s="245"/>
      <c r="N517" s="246"/>
      <c r="O517" s="92"/>
      <c r="P517" s="92"/>
      <c r="Q517" s="92"/>
      <c r="R517" s="92"/>
      <c r="S517" s="92"/>
      <c r="T517" s="93"/>
      <c r="U517" s="39"/>
      <c r="V517" s="39"/>
      <c r="W517" s="39"/>
      <c r="X517" s="39"/>
      <c r="Y517" s="39"/>
      <c r="Z517" s="39"/>
      <c r="AA517" s="39"/>
      <c r="AB517" s="39"/>
      <c r="AC517" s="39"/>
      <c r="AD517" s="39"/>
      <c r="AE517" s="39"/>
      <c r="AT517" s="18" t="s">
        <v>251</v>
      </c>
      <c r="AU517" s="18" t="s">
        <v>88</v>
      </c>
    </row>
    <row r="518" s="13" customFormat="1">
      <c r="A518" s="13"/>
      <c r="B518" s="249"/>
      <c r="C518" s="250"/>
      <c r="D518" s="242" t="s">
        <v>259</v>
      </c>
      <c r="E518" s="251" t="s">
        <v>1</v>
      </c>
      <c r="F518" s="252" t="s">
        <v>456</v>
      </c>
      <c r="G518" s="250"/>
      <c r="H518" s="253">
        <v>67.599999999999994</v>
      </c>
      <c r="I518" s="254"/>
      <c r="J518" s="250"/>
      <c r="K518" s="250"/>
      <c r="L518" s="255"/>
      <c r="M518" s="256"/>
      <c r="N518" s="257"/>
      <c r="O518" s="257"/>
      <c r="P518" s="257"/>
      <c r="Q518" s="257"/>
      <c r="R518" s="257"/>
      <c r="S518" s="257"/>
      <c r="T518" s="258"/>
      <c r="U518" s="13"/>
      <c r="V518" s="13"/>
      <c r="W518" s="13"/>
      <c r="X518" s="13"/>
      <c r="Y518" s="13"/>
      <c r="Z518" s="13"/>
      <c r="AA518" s="13"/>
      <c r="AB518" s="13"/>
      <c r="AC518" s="13"/>
      <c r="AD518" s="13"/>
      <c r="AE518" s="13"/>
      <c r="AT518" s="259" t="s">
        <v>259</v>
      </c>
      <c r="AU518" s="259" t="s">
        <v>88</v>
      </c>
      <c r="AV518" s="13" t="s">
        <v>88</v>
      </c>
      <c r="AW518" s="13" t="s">
        <v>36</v>
      </c>
      <c r="AX518" s="13" t="s">
        <v>80</v>
      </c>
      <c r="AY518" s="259" t="s">
        <v>241</v>
      </c>
    </row>
    <row r="519" s="14" customFormat="1">
      <c r="A519" s="14"/>
      <c r="B519" s="260"/>
      <c r="C519" s="261"/>
      <c r="D519" s="242" t="s">
        <v>259</v>
      </c>
      <c r="E519" s="262" t="s">
        <v>1</v>
      </c>
      <c r="F519" s="263" t="s">
        <v>261</v>
      </c>
      <c r="G519" s="261"/>
      <c r="H519" s="264">
        <v>67.599999999999994</v>
      </c>
      <c r="I519" s="265"/>
      <c r="J519" s="261"/>
      <c r="K519" s="261"/>
      <c r="L519" s="266"/>
      <c r="M519" s="267"/>
      <c r="N519" s="268"/>
      <c r="O519" s="268"/>
      <c r="P519" s="268"/>
      <c r="Q519" s="268"/>
      <c r="R519" s="268"/>
      <c r="S519" s="268"/>
      <c r="T519" s="269"/>
      <c r="U519" s="14"/>
      <c r="V519" s="14"/>
      <c r="W519" s="14"/>
      <c r="X519" s="14"/>
      <c r="Y519" s="14"/>
      <c r="Z519" s="14"/>
      <c r="AA519" s="14"/>
      <c r="AB519" s="14"/>
      <c r="AC519" s="14"/>
      <c r="AD519" s="14"/>
      <c r="AE519" s="14"/>
      <c r="AT519" s="270" t="s">
        <v>259</v>
      </c>
      <c r="AU519" s="270" t="s">
        <v>88</v>
      </c>
      <c r="AV519" s="14" t="s">
        <v>175</v>
      </c>
      <c r="AW519" s="14" t="s">
        <v>36</v>
      </c>
      <c r="AX519" s="14" t="s">
        <v>14</v>
      </c>
      <c r="AY519" s="270" t="s">
        <v>241</v>
      </c>
    </row>
    <row r="520" s="2" customFormat="1" ht="33" customHeight="1">
      <c r="A520" s="39"/>
      <c r="B520" s="40"/>
      <c r="C520" s="229" t="s">
        <v>927</v>
      </c>
      <c r="D520" s="229" t="s">
        <v>243</v>
      </c>
      <c r="E520" s="230" t="s">
        <v>887</v>
      </c>
      <c r="F520" s="231" t="s">
        <v>888</v>
      </c>
      <c r="G520" s="232" t="s">
        <v>246</v>
      </c>
      <c r="H520" s="233">
        <v>67.599999999999994</v>
      </c>
      <c r="I520" s="234"/>
      <c r="J520" s="235">
        <f>ROUND(I520*H520,2)</f>
        <v>0</v>
      </c>
      <c r="K520" s="231" t="s">
        <v>247</v>
      </c>
      <c r="L520" s="45"/>
      <c r="M520" s="236" t="s">
        <v>1</v>
      </c>
      <c r="N520" s="237" t="s">
        <v>45</v>
      </c>
      <c r="O520" s="92"/>
      <c r="P520" s="238">
        <f>O520*H520</f>
        <v>0</v>
      </c>
      <c r="Q520" s="238">
        <v>0</v>
      </c>
      <c r="R520" s="238">
        <f>Q520*H520</f>
        <v>0</v>
      </c>
      <c r="S520" s="238">
        <v>0</v>
      </c>
      <c r="T520" s="239">
        <f>S520*H520</f>
        <v>0</v>
      </c>
      <c r="U520" s="39"/>
      <c r="V520" s="39"/>
      <c r="W520" s="39"/>
      <c r="X520" s="39"/>
      <c r="Y520" s="39"/>
      <c r="Z520" s="39"/>
      <c r="AA520" s="39"/>
      <c r="AB520" s="39"/>
      <c r="AC520" s="39"/>
      <c r="AD520" s="39"/>
      <c r="AE520" s="39"/>
      <c r="AR520" s="240" t="s">
        <v>175</v>
      </c>
      <c r="AT520" s="240" t="s">
        <v>243</v>
      </c>
      <c r="AU520" s="240" t="s">
        <v>88</v>
      </c>
      <c r="AY520" s="18" t="s">
        <v>241</v>
      </c>
      <c r="BE520" s="241">
        <f>IF(N520="základní",J520,0)</f>
        <v>0</v>
      </c>
      <c r="BF520" s="241">
        <f>IF(N520="snížená",J520,0)</f>
        <v>0</v>
      </c>
      <c r="BG520" s="241">
        <f>IF(N520="zákl. přenesená",J520,0)</f>
        <v>0</v>
      </c>
      <c r="BH520" s="241">
        <f>IF(N520="sníž. přenesená",J520,0)</f>
        <v>0</v>
      </c>
      <c r="BI520" s="241">
        <f>IF(N520="nulová",J520,0)</f>
        <v>0</v>
      </c>
      <c r="BJ520" s="18" t="s">
        <v>14</v>
      </c>
      <c r="BK520" s="241">
        <f>ROUND(I520*H520,2)</f>
        <v>0</v>
      </c>
      <c r="BL520" s="18" t="s">
        <v>175</v>
      </c>
      <c r="BM520" s="240" t="s">
        <v>1910</v>
      </c>
    </row>
    <row r="521" s="2" customFormat="1">
      <c r="A521" s="39"/>
      <c r="B521" s="40"/>
      <c r="C521" s="41"/>
      <c r="D521" s="242" t="s">
        <v>249</v>
      </c>
      <c r="E521" s="41"/>
      <c r="F521" s="243" t="s">
        <v>890</v>
      </c>
      <c r="G521" s="41"/>
      <c r="H521" s="41"/>
      <c r="I521" s="244"/>
      <c r="J521" s="41"/>
      <c r="K521" s="41"/>
      <c r="L521" s="45"/>
      <c r="M521" s="245"/>
      <c r="N521" s="246"/>
      <c r="O521" s="92"/>
      <c r="P521" s="92"/>
      <c r="Q521" s="92"/>
      <c r="R521" s="92"/>
      <c r="S521" s="92"/>
      <c r="T521" s="93"/>
      <c r="U521" s="39"/>
      <c r="V521" s="39"/>
      <c r="W521" s="39"/>
      <c r="X521" s="39"/>
      <c r="Y521" s="39"/>
      <c r="Z521" s="39"/>
      <c r="AA521" s="39"/>
      <c r="AB521" s="39"/>
      <c r="AC521" s="39"/>
      <c r="AD521" s="39"/>
      <c r="AE521" s="39"/>
      <c r="AT521" s="18" t="s">
        <v>249</v>
      </c>
      <c r="AU521" s="18" t="s">
        <v>88</v>
      </c>
    </row>
    <row r="522" s="2" customFormat="1">
      <c r="A522" s="39"/>
      <c r="B522" s="40"/>
      <c r="C522" s="41"/>
      <c r="D522" s="247" t="s">
        <v>251</v>
      </c>
      <c r="E522" s="41"/>
      <c r="F522" s="248" t="s">
        <v>891</v>
      </c>
      <c r="G522" s="41"/>
      <c r="H522" s="41"/>
      <c r="I522" s="244"/>
      <c r="J522" s="41"/>
      <c r="K522" s="41"/>
      <c r="L522" s="45"/>
      <c r="M522" s="245"/>
      <c r="N522" s="246"/>
      <c r="O522" s="92"/>
      <c r="P522" s="92"/>
      <c r="Q522" s="92"/>
      <c r="R522" s="92"/>
      <c r="S522" s="92"/>
      <c r="T522" s="93"/>
      <c r="U522" s="39"/>
      <c r="V522" s="39"/>
      <c r="W522" s="39"/>
      <c r="X522" s="39"/>
      <c r="Y522" s="39"/>
      <c r="Z522" s="39"/>
      <c r="AA522" s="39"/>
      <c r="AB522" s="39"/>
      <c r="AC522" s="39"/>
      <c r="AD522" s="39"/>
      <c r="AE522" s="39"/>
      <c r="AT522" s="18" t="s">
        <v>251</v>
      </c>
      <c r="AU522" s="18" t="s">
        <v>88</v>
      </c>
    </row>
    <row r="523" s="13" customFormat="1">
      <c r="A523" s="13"/>
      <c r="B523" s="249"/>
      <c r="C523" s="250"/>
      <c r="D523" s="242" t="s">
        <v>259</v>
      </c>
      <c r="E523" s="251" t="s">
        <v>1</v>
      </c>
      <c r="F523" s="252" t="s">
        <v>456</v>
      </c>
      <c r="G523" s="250"/>
      <c r="H523" s="253">
        <v>67.599999999999994</v>
      </c>
      <c r="I523" s="254"/>
      <c r="J523" s="250"/>
      <c r="K523" s="250"/>
      <c r="L523" s="255"/>
      <c r="M523" s="256"/>
      <c r="N523" s="257"/>
      <c r="O523" s="257"/>
      <c r="P523" s="257"/>
      <c r="Q523" s="257"/>
      <c r="R523" s="257"/>
      <c r="S523" s="257"/>
      <c r="T523" s="258"/>
      <c r="U523" s="13"/>
      <c r="V523" s="13"/>
      <c r="W523" s="13"/>
      <c r="X523" s="13"/>
      <c r="Y523" s="13"/>
      <c r="Z523" s="13"/>
      <c r="AA523" s="13"/>
      <c r="AB523" s="13"/>
      <c r="AC523" s="13"/>
      <c r="AD523" s="13"/>
      <c r="AE523" s="13"/>
      <c r="AT523" s="259" t="s">
        <v>259</v>
      </c>
      <c r="AU523" s="259" t="s">
        <v>88</v>
      </c>
      <c r="AV523" s="13" t="s">
        <v>88</v>
      </c>
      <c r="AW523" s="13" t="s">
        <v>36</v>
      </c>
      <c r="AX523" s="13" t="s">
        <v>80</v>
      </c>
      <c r="AY523" s="259" t="s">
        <v>241</v>
      </c>
    </row>
    <row r="524" s="14" customFormat="1">
      <c r="A524" s="14"/>
      <c r="B524" s="260"/>
      <c r="C524" s="261"/>
      <c r="D524" s="242" t="s">
        <v>259</v>
      </c>
      <c r="E524" s="262" t="s">
        <v>1</v>
      </c>
      <c r="F524" s="263" t="s">
        <v>261</v>
      </c>
      <c r="G524" s="261"/>
      <c r="H524" s="264">
        <v>67.599999999999994</v>
      </c>
      <c r="I524" s="265"/>
      <c r="J524" s="261"/>
      <c r="K524" s="261"/>
      <c r="L524" s="266"/>
      <c r="M524" s="267"/>
      <c r="N524" s="268"/>
      <c r="O524" s="268"/>
      <c r="P524" s="268"/>
      <c r="Q524" s="268"/>
      <c r="R524" s="268"/>
      <c r="S524" s="268"/>
      <c r="T524" s="269"/>
      <c r="U524" s="14"/>
      <c r="V524" s="14"/>
      <c r="W524" s="14"/>
      <c r="X524" s="14"/>
      <c r="Y524" s="14"/>
      <c r="Z524" s="14"/>
      <c r="AA524" s="14"/>
      <c r="AB524" s="14"/>
      <c r="AC524" s="14"/>
      <c r="AD524" s="14"/>
      <c r="AE524" s="14"/>
      <c r="AT524" s="270" t="s">
        <v>259</v>
      </c>
      <c r="AU524" s="270" t="s">
        <v>88</v>
      </c>
      <c r="AV524" s="14" t="s">
        <v>175</v>
      </c>
      <c r="AW524" s="14" t="s">
        <v>36</v>
      </c>
      <c r="AX524" s="14" t="s">
        <v>14</v>
      </c>
      <c r="AY524" s="270" t="s">
        <v>241</v>
      </c>
    </row>
    <row r="525" s="2" customFormat="1" ht="33" customHeight="1">
      <c r="A525" s="39"/>
      <c r="B525" s="40"/>
      <c r="C525" s="229" t="s">
        <v>931</v>
      </c>
      <c r="D525" s="229" t="s">
        <v>243</v>
      </c>
      <c r="E525" s="230" t="s">
        <v>893</v>
      </c>
      <c r="F525" s="231" t="s">
        <v>894</v>
      </c>
      <c r="G525" s="232" t="s">
        <v>246</v>
      </c>
      <c r="H525" s="233">
        <v>92.950000000000003</v>
      </c>
      <c r="I525" s="234"/>
      <c r="J525" s="235">
        <f>ROUND(I525*H525,2)</f>
        <v>0</v>
      </c>
      <c r="K525" s="231" t="s">
        <v>247</v>
      </c>
      <c r="L525" s="45"/>
      <c r="M525" s="236" t="s">
        <v>1</v>
      </c>
      <c r="N525" s="237" t="s">
        <v>45</v>
      </c>
      <c r="O525" s="92"/>
      <c r="P525" s="238">
        <f>O525*H525</f>
        <v>0</v>
      </c>
      <c r="Q525" s="238">
        <v>0</v>
      </c>
      <c r="R525" s="238">
        <f>Q525*H525</f>
        <v>0</v>
      </c>
      <c r="S525" s="238">
        <v>0</v>
      </c>
      <c r="T525" s="239">
        <f>S525*H525</f>
        <v>0</v>
      </c>
      <c r="U525" s="39"/>
      <c r="V525" s="39"/>
      <c r="W525" s="39"/>
      <c r="X525" s="39"/>
      <c r="Y525" s="39"/>
      <c r="Z525" s="39"/>
      <c r="AA525" s="39"/>
      <c r="AB525" s="39"/>
      <c r="AC525" s="39"/>
      <c r="AD525" s="39"/>
      <c r="AE525" s="39"/>
      <c r="AR525" s="240" t="s">
        <v>175</v>
      </c>
      <c r="AT525" s="240" t="s">
        <v>243</v>
      </c>
      <c r="AU525" s="240" t="s">
        <v>88</v>
      </c>
      <c r="AY525" s="18" t="s">
        <v>241</v>
      </c>
      <c r="BE525" s="241">
        <f>IF(N525="základní",J525,0)</f>
        <v>0</v>
      </c>
      <c r="BF525" s="241">
        <f>IF(N525="snížená",J525,0)</f>
        <v>0</v>
      </c>
      <c r="BG525" s="241">
        <f>IF(N525="zákl. přenesená",J525,0)</f>
        <v>0</v>
      </c>
      <c r="BH525" s="241">
        <f>IF(N525="sníž. přenesená",J525,0)</f>
        <v>0</v>
      </c>
      <c r="BI525" s="241">
        <f>IF(N525="nulová",J525,0)</f>
        <v>0</v>
      </c>
      <c r="BJ525" s="18" t="s">
        <v>14</v>
      </c>
      <c r="BK525" s="241">
        <f>ROUND(I525*H525,2)</f>
        <v>0</v>
      </c>
      <c r="BL525" s="18" t="s">
        <v>175</v>
      </c>
      <c r="BM525" s="240" t="s">
        <v>1911</v>
      </c>
    </row>
    <row r="526" s="2" customFormat="1">
      <c r="A526" s="39"/>
      <c r="B526" s="40"/>
      <c r="C526" s="41"/>
      <c r="D526" s="242" t="s">
        <v>249</v>
      </c>
      <c r="E526" s="41"/>
      <c r="F526" s="243" t="s">
        <v>896</v>
      </c>
      <c r="G526" s="41"/>
      <c r="H526" s="41"/>
      <c r="I526" s="244"/>
      <c r="J526" s="41"/>
      <c r="K526" s="41"/>
      <c r="L526" s="45"/>
      <c r="M526" s="245"/>
      <c r="N526" s="246"/>
      <c r="O526" s="92"/>
      <c r="P526" s="92"/>
      <c r="Q526" s="92"/>
      <c r="R526" s="92"/>
      <c r="S526" s="92"/>
      <c r="T526" s="93"/>
      <c r="U526" s="39"/>
      <c r="V526" s="39"/>
      <c r="W526" s="39"/>
      <c r="X526" s="39"/>
      <c r="Y526" s="39"/>
      <c r="Z526" s="39"/>
      <c r="AA526" s="39"/>
      <c r="AB526" s="39"/>
      <c r="AC526" s="39"/>
      <c r="AD526" s="39"/>
      <c r="AE526" s="39"/>
      <c r="AT526" s="18" t="s">
        <v>249</v>
      </c>
      <c r="AU526" s="18" t="s">
        <v>88</v>
      </c>
    </row>
    <row r="527" s="2" customFormat="1">
      <c r="A527" s="39"/>
      <c r="B527" s="40"/>
      <c r="C527" s="41"/>
      <c r="D527" s="247" t="s">
        <v>251</v>
      </c>
      <c r="E527" s="41"/>
      <c r="F527" s="248" t="s">
        <v>897</v>
      </c>
      <c r="G527" s="41"/>
      <c r="H527" s="41"/>
      <c r="I527" s="244"/>
      <c r="J527" s="41"/>
      <c r="K527" s="41"/>
      <c r="L527" s="45"/>
      <c r="M527" s="245"/>
      <c r="N527" s="246"/>
      <c r="O527" s="92"/>
      <c r="P527" s="92"/>
      <c r="Q527" s="92"/>
      <c r="R527" s="92"/>
      <c r="S527" s="92"/>
      <c r="T527" s="93"/>
      <c r="U527" s="39"/>
      <c r="V527" s="39"/>
      <c r="W527" s="39"/>
      <c r="X527" s="39"/>
      <c r="Y527" s="39"/>
      <c r="Z527" s="39"/>
      <c r="AA527" s="39"/>
      <c r="AB527" s="39"/>
      <c r="AC527" s="39"/>
      <c r="AD527" s="39"/>
      <c r="AE527" s="39"/>
      <c r="AT527" s="18" t="s">
        <v>251</v>
      </c>
      <c r="AU527" s="18" t="s">
        <v>88</v>
      </c>
    </row>
    <row r="528" s="15" customFormat="1">
      <c r="A528" s="15"/>
      <c r="B528" s="271"/>
      <c r="C528" s="272"/>
      <c r="D528" s="242" t="s">
        <v>259</v>
      </c>
      <c r="E528" s="273" t="s">
        <v>1</v>
      </c>
      <c r="F528" s="274" t="s">
        <v>898</v>
      </c>
      <c r="G528" s="272"/>
      <c r="H528" s="273" t="s">
        <v>1</v>
      </c>
      <c r="I528" s="275"/>
      <c r="J528" s="272"/>
      <c r="K528" s="272"/>
      <c r="L528" s="276"/>
      <c r="M528" s="277"/>
      <c r="N528" s="278"/>
      <c r="O528" s="278"/>
      <c r="P528" s="278"/>
      <c r="Q528" s="278"/>
      <c r="R528" s="278"/>
      <c r="S528" s="278"/>
      <c r="T528" s="279"/>
      <c r="U528" s="15"/>
      <c r="V528" s="15"/>
      <c r="W528" s="15"/>
      <c r="X528" s="15"/>
      <c r="Y528" s="15"/>
      <c r="Z528" s="15"/>
      <c r="AA528" s="15"/>
      <c r="AB528" s="15"/>
      <c r="AC528" s="15"/>
      <c r="AD528" s="15"/>
      <c r="AE528" s="15"/>
      <c r="AT528" s="280" t="s">
        <v>259</v>
      </c>
      <c r="AU528" s="280" t="s">
        <v>88</v>
      </c>
      <c r="AV528" s="15" t="s">
        <v>14</v>
      </c>
      <c r="AW528" s="15" t="s">
        <v>36</v>
      </c>
      <c r="AX528" s="15" t="s">
        <v>80</v>
      </c>
      <c r="AY528" s="280" t="s">
        <v>241</v>
      </c>
    </row>
    <row r="529" s="13" customFormat="1">
      <c r="A529" s="13"/>
      <c r="B529" s="249"/>
      <c r="C529" s="250"/>
      <c r="D529" s="242" t="s">
        <v>259</v>
      </c>
      <c r="E529" s="251" t="s">
        <v>1</v>
      </c>
      <c r="F529" s="252" t="s">
        <v>1912</v>
      </c>
      <c r="G529" s="250"/>
      <c r="H529" s="253">
        <v>92.950000000000003</v>
      </c>
      <c r="I529" s="254"/>
      <c r="J529" s="250"/>
      <c r="K529" s="250"/>
      <c r="L529" s="255"/>
      <c r="M529" s="256"/>
      <c r="N529" s="257"/>
      <c r="O529" s="257"/>
      <c r="P529" s="257"/>
      <c r="Q529" s="257"/>
      <c r="R529" s="257"/>
      <c r="S529" s="257"/>
      <c r="T529" s="258"/>
      <c r="U529" s="13"/>
      <c r="V529" s="13"/>
      <c r="W529" s="13"/>
      <c r="X529" s="13"/>
      <c r="Y529" s="13"/>
      <c r="Z529" s="13"/>
      <c r="AA529" s="13"/>
      <c r="AB529" s="13"/>
      <c r="AC529" s="13"/>
      <c r="AD529" s="13"/>
      <c r="AE529" s="13"/>
      <c r="AT529" s="259" t="s">
        <v>259</v>
      </c>
      <c r="AU529" s="259" t="s">
        <v>88</v>
      </c>
      <c r="AV529" s="13" t="s">
        <v>88</v>
      </c>
      <c r="AW529" s="13" t="s">
        <v>36</v>
      </c>
      <c r="AX529" s="13" t="s">
        <v>80</v>
      </c>
      <c r="AY529" s="259" t="s">
        <v>241</v>
      </c>
    </row>
    <row r="530" s="14" customFormat="1">
      <c r="A530" s="14"/>
      <c r="B530" s="260"/>
      <c r="C530" s="261"/>
      <c r="D530" s="242" t="s">
        <v>259</v>
      </c>
      <c r="E530" s="262" t="s">
        <v>459</v>
      </c>
      <c r="F530" s="263" t="s">
        <v>261</v>
      </c>
      <c r="G530" s="261"/>
      <c r="H530" s="264">
        <v>92.950000000000003</v>
      </c>
      <c r="I530" s="265"/>
      <c r="J530" s="261"/>
      <c r="K530" s="261"/>
      <c r="L530" s="266"/>
      <c r="M530" s="267"/>
      <c r="N530" s="268"/>
      <c r="O530" s="268"/>
      <c r="P530" s="268"/>
      <c r="Q530" s="268"/>
      <c r="R530" s="268"/>
      <c r="S530" s="268"/>
      <c r="T530" s="269"/>
      <c r="U530" s="14"/>
      <c r="V530" s="14"/>
      <c r="W530" s="14"/>
      <c r="X530" s="14"/>
      <c r="Y530" s="14"/>
      <c r="Z530" s="14"/>
      <c r="AA530" s="14"/>
      <c r="AB530" s="14"/>
      <c r="AC530" s="14"/>
      <c r="AD530" s="14"/>
      <c r="AE530" s="14"/>
      <c r="AT530" s="270" t="s">
        <v>259</v>
      </c>
      <c r="AU530" s="270" t="s">
        <v>88</v>
      </c>
      <c r="AV530" s="14" t="s">
        <v>175</v>
      </c>
      <c r="AW530" s="14" t="s">
        <v>36</v>
      </c>
      <c r="AX530" s="14" t="s">
        <v>14</v>
      </c>
      <c r="AY530" s="270" t="s">
        <v>241</v>
      </c>
    </row>
    <row r="531" s="2" customFormat="1" ht="33" customHeight="1">
      <c r="A531" s="39"/>
      <c r="B531" s="40"/>
      <c r="C531" s="229" t="s">
        <v>935</v>
      </c>
      <c r="D531" s="229" t="s">
        <v>243</v>
      </c>
      <c r="E531" s="230" t="s">
        <v>1487</v>
      </c>
      <c r="F531" s="231" t="s">
        <v>1488</v>
      </c>
      <c r="G531" s="232" t="s">
        <v>246</v>
      </c>
      <c r="H531" s="233">
        <v>237.96000000000001</v>
      </c>
      <c r="I531" s="234"/>
      <c r="J531" s="235">
        <f>ROUND(I531*H531,2)</f>
        <v>0</v>
      </c>
      <c r="K531" s="231" t="s">
        <v>247</v>
      </c>
      <c r="L531" s="45"/>
      <c r="M531" s="236" t="s">
        <v>1</v>
      </c>
      <c r="N531" s="237" t="s">
        <v>45</v>
      </c>
      <c r="O531" s="92"/>
      <c r="P531" s="238">
        <f>O531*H531</f>
        <v>0</v>
      </c>
      <c r="Q531" s="238">
        <v>0</v>
      </c>
      <c r="R531" s="238">
        <f>Q531*H531</f>
        <v>0</v>
      </c>
      <c r="S531" s="238">
        <v>0</v>
      </c>
      <c r="T531" s="239">
        <f>S531*H531</f>
        <v>0</v>
      </c>
      <c r="U531" s="39"/>
      <c r="V531" s="39"/>
      <c r="W531" s="39"/>
      <c r="X531" s="39"/>
      <c r="Y531" s="39"/>
      <c r="Z531" s="39"/>
      <c r="AA531" s="39"/>
      <c r="AB531" s="39"/>
      <c r="AC531" s="39"/>
      <c r="AD531" s="39"/>
      <c r="AE531" s="39"/>
      <c r="AR531" s="240" t="s">
        <v>175</v>
      </c>
      <c r="AT531" s="240" t="s">
        <v>243</v>
      </c>
      <c r="AU531" s="240" t="s">
        <v>88</v>
      </c>
      <c r="AY531" s="18" t="s">
        <v>241</v>
      </c>
      <c r="BE531" s="241">
        <f>IF(N531="základní",J531,0)</f>
        <v>0</v>
      </c>
      <c r="BF531" s="241">
        <f>IF(N531="snížená",J531,0)</f>
        <v>0</v>
      </c>
      <c r="BG531" s="241">
        <f>IF(N531="zákl. přenesená",J531,0)</f>
        <v>0</v>
      </c>
      <c r="BH531" s="241">
        <f>IF(N531="sníž. přenesená",J531,0)</f>
        <v>0</v>
      </c>
      <c r="BI531" s="241">
        <f>IF(N531="nulová",J531,0)</f>
        <v>0</v>
      </c>
      <c r="BJ531" s="18" t="s">
        <v>14</v>
      </c>
      <c r="BK531" s="241">
        <f>ROUND(I531*H531,2)</f>
        <v>0</v>
      </c>
      <c r="BL531" s="18" t="s">
        <v>175</v>
      </c>
      <c r="BM531" s="240" t="s">
        <v>1913</v>
      </c>
    </row>
    <row r="532" s="2" customFormat="1">
      <c r="A532" s="39"/>
      <c r="B532" s="40"/>
      <c r="C532" s="41"/>
      <c r="D532" s="242" t="s">
        <v>249</v>
      </c>
      <c r="E532" s="41"/>
      <c r="F532" s="243" t="s">
        <v>1490</v>
      </c>
      <c r="G532" s="41"/>
      <c r="H532" s="41"/>
      <c r="I532" s="244"/>
      <c r="J532" s="41"/>
      <c r="K532" s="41"/>
      <c r="L532" s="45"/>
      <c r="M532" s="245"/>
      <c r="N532" s="246"/>
      <c r="O532" s="92"/>
      <c r="P532" s="92"/>
      <c r="Q532" s="92"/>
      <c r="R532" s="92"/>
      <c r="S532" s="92"/>
      <c r="T532" s="93"/>
      <c r="U532" s="39"/>
      <c r="V532" s="39"/>
      <c r="W532" s="39"/>
      <c r="X532" s="39"/>
      <c r="Y532" s="39"/>
      <c r="Z532" s="39"/>
      <c r="AA532" s="39"/>
      <c r="AB532" s="39"/>
      <c r="AC532" s="39"/>
      <c r="AD532" s="39"/>
      <c r="AE532" s="39"/>
      <c r="AT532" s="18" t="s">
        <v>249</v>
      </c>
      <c r="AU532" s="18" t="s">
        <v>88</v>
      </c>
    </row>
    <row r="533" s="2" customFormat="1">
      <c r="A533" s="39"/>
      <c r="B533" s="40"/>
      <c r="C533" s="41"/>
      <c r="D533" s="247" t="s">
        <v>251</v>
      </c>
      <c r="E533" s="41"/>
      <c r="F533" s="248" t="s">
        <v>1491</v>
      </c>
      <c r="G533" s="41"/>
      <c r="H533" s="41"/>
      <c r="I533" s="244"/>
      <c r="J533" s="41"/>
      <c r="K533" s="41"/>
      <c r="L533" s="45"/>
      <c r="M533" s="245"/>
      <c r="N533" s="246"/>
      <c r="O533" s="92"/>
      <c r="P533" s="92"/>
      <c r="Q533" s="92"/>
      <c r="R533" s="92"/>
      <c r="S533" s="92"/>
      <c r="T533" s="93"/>
      <c r="U533" s="39"/>
      <c r="V533" s="39"/>
      <c r="W533" s="39"/>
      <c r="X533" s="39"/>
      <c r="Y533" s="39"/>
      <c r="Z533" s="39"/>
      <c r="AA533" s="39"/>
      <c r="AB533" s="39"/>
      <c r="AC533" s="39"/>
      <c r="AD533" s="39"/>
      <c r="AE533" s="39"/>
      <c r="AT533" s="18" t="s">
        <v>251</v>
      </c>
      <c r="AU533" s="18" t="s">
        <v>88</v>
      </c>
    </row>
    <row r="534" s="15" customFormat="1">
      <c r="A534" s="15"/>
      <c r="B534" s="271"/>
      <c r="C534" s="272"/>
      <c r="D534" s="242" t="s">
        <v>259</v>
      </c>
      <c r="E534" s="273" t="s">
        <v>1</v>
      </c>
      <c r="F534" s="274" t="s">
        <v>1914</v>
      </c>
      <c r="G534" s="272"/>
      <c r="H534" s="273" t="s">
        <v>1</v>
      </c>
      <c r="I534" s="275"/>
      <c r="J534" s="272"/>
      <c r="K534" s="272"/>
      <c r="L534" s="276"/>
      <c r="M534" s="277"/>
      <c r="N534" s="278"/>
      <c r="O534" s="278"/>
      <c r="P534" s="278"/>
      <c r="Q534" s="278"/>
      <c r="R534" s="278"/>
      <c r="S534" s="278"/>
      <c r="T534" s="279"/>
      <c r="U534" s="15"/>
      <c r="V534" s="15"/>
      <c r="W534" s="15"/>
      <c r="X534" s="15"/>
      <c r="Y534" s="15"/>
      <c r="Z534" s="15"/>
      <c r="AA534" s="15"/>
      <c r="AB534" s="15"/>
      <c r="AC534" s="15"/>
      <c r="AD534" s="15"/>
      <c r="AE534" s="15"/>
      <c r="AT534" s="280" t="s">
        <v>259</v>
      </c>
      <c r="AU534" s="280" t="s">
        <v>88</v>
      </c>
      <c r="AV534" s="15" t="s">
        <v>14</v>
      </c>
      <c r="AW534" s="15" t="s">
        <v>36</v>
      </c>
      <c r="AX534" s="15" t="s">
        <v>80</v>
      </c>
      <c r="AY534" s="280" t="s">
        <v>241</v>
      </c>
    </row>
    <row r="535" s="13" customFormat="1">
      <c r="A535" s="13"/>
      <c r="B535" s="249"/>
      <c r="C535" s="250"/>
      <c r="D535" s="242" t="s">
        <v>259</v>
      </c>
      <c r="E535" s="251" t="s">
        <v>1</v>
      </c>
      <c r="F535" s="252" t="s">
        <v>1915</v>
      </c>
      <c r="G535" s="250"/>
      <c r="H535" s="253">
        <v>237.96000000000001</v>
      </c>
      <c r="I535" s="254"/>
      <c r="J535" s="250"/>
      <c r="K535" s="250"/>
      <c r="L535" s="255"/>
      <c r="M535" s="256"/>
      <c r="N535" s="257"/>
      <c r="O535" s="257"/>
      <c r="P535" s="257"/>
      <c r="Q535" s="257"/>
      <c r="R535" s="257"/>
      <c r="S535" s="257"/>
      <c r="T535" s="258"/>
      <c r="U535" s="13"/>
      <c r="V535" s="13"/>
      <c r="W535" s="13"/>
      <c r="X535" s="13"/>
      <c r="Y535" s="13"/>
      <c r="Z535" s="13"/>
      <c r="AA535" s="13"/>
      <c r="AB535" s="13"/>
      <c r="AC535" s="13"/>
      <c r="AD535" s="13"/>
      <c r="AE535" s="13"/>
      <c r="AT535" s="259" t="s">
        <v>259</v>
      </c>
      <c r="AU535" s="259" t="s">
        <v>88</v>
      </c>
      <c r="AV535" s="13" t="s">
        <v>88</v>
      </c>
      <c r="AW535" s="13" t="s">
        <v>36</v>
      </c>
      <c r="AX535" s="13" t="s">
        <v>80</v>
      </c>
      <c r="AY535" s="259" t="s">
        <v>241</v>
      </c>
    </row>
    <row r="536" s="14" customFormat="1">
      <c r="A536" s="14"/>
      <c r="B536" s="260"/>
      <c r="C536" s="261"/>
      <c r="D536" s="242" t="s">
        <v>259</v>
      </c>
      <c r="E536" s="262" t="s">
        <v>1233</v>
      </c>
      <c r="F536" s="263" t="s">
        <v>261</v>
      </c>
      <c r="G536" s="261"/>
      <c r="H536" s="264">
        <v>237.96000000000001</v>
      </c>
      <c r="I536" s="265"/>
      <c r="J536" s="261"/>
      <c r="K536" s="261"/>
      <c r="L536" s="266"/>
      <c r="M536" s="267"/>
      <c r="N536" s="268"/>
      <c r="O536" s="268"/>
      <c r="P536" s="268"/>
      <c r="Q536" s="268"/>
      <c r="R536" s="268"/>
      <c r="S536" s="268"/>
      <c r="T536" s="269"/>
      <c r="U536" s="14"/>
      <c r="V536" s="14"/>
      <c r="W536" s="14"/>
      <c r="X536" s="14"/>
      <c r="Y536" s="14"/>
      <c r="Z536" s="14"/>
      <c r="AA536" s="14"/>
      <c r="AB536" s="14"/>
      <c r="AC536" s="14"/>
      <c r="AD536" s="14"/>
      <c r="AE536" s="14"/>
      <c r="AT536" s="270" t="s">
        <v>259</v>
      </c>
      <c r="AU536" s="270" t="s">
        <v>88</v>
      </c>
      <c r="AV536" s="14" t="s">
        <v>175</v>
      </c>
      <c r="AW536" s="14" t="s">
        <v>36</v>
      </c>
      <c r="AX536" s="14" t="s">
        <v>14</v>
      </c>
      <c r="AY536" s="270" t="s">
        <v>241</v>
      </c>
    </row>
    <row r="537" s="2" customFormat="1" ht="24.15" customHeight="1">
      <c r="A537" s="39"/>
      <c r="B537" s="40"/>
      <c r="C537" s="229" t="s">
        <v>942</v>
      </c>
      <c r="D537" s="229" t="s">
        <v>243</v>
      </c>
      <c r="E537" s="230" t="s">
        <v>1504</v>
      </c>
      <c r="F537" s="231" t="s">
        <v>1505</v>
      </c>
      <c r="G537" s="232" t="s">
        <v>246</v>
      </c>
      <c r="H537" s="233">
        <v>211.52000000000001</v>
      </c>
      <c r="I537" s="234"/>
      <c r="J537" s="235">
        <f>ROUND(I537*H537,2)</f>
        <v>0</v>
      </c>
      <c r="K537" s="231" t="s">
        <v>247</v>
      </c>
      <c r="L537" s="45"/>
      <c r="M537" s="236" t="s">
        <v>1</v>
      </c>
      <c r="N537" s="237" t="s">
        <v>45</v>
      </c>
      <c r="O537" s="92"/>
      <c r="P537" s="238">
        <f>O537*H537</f>
        <v>0</v>
      </c>
      <c r="Q537" s="238">
        <v>0</v>
      </c>
      <c r="R537" s="238">
        <f>Q537*H537</f>
        <v>0</v>
      </c>
      <c r="S537" s="238">
        <v>0</v>
      </c>
      <c r="T537" s="239">
        <f>S537*H537</f>
        <v>0</v>
      </c>
      <c r="U537" s="39"/>
      <c r="V537" s="39"/>
      <c r="W537" s="39"/>
      <c r="X537" s="39"/>
      <c r="Y537" s="39"/>
      <c r="Z537" s="39"/>
      <c r="AA537" s="39"/>
      <c r="AB537" s="39"/>
      <c r="AC537" s="39"/>
      <c r="AD537" s="39"/>
      <c r="AE537" s="39"/>
      <c r="AR537" s="240" t="s">
        <v>175</v>
      </c>
      <c r="AT537" s="240" t="s">
        <v>243</v>
      </c>
      <c r="AU537" s="240" t="s">
        <v>88</v>
      </c>
      <c r="AY537" s="18" t="s">
        <v>241</v>
      </c>
      <c r="BE537" s="241">
        <f>IF(N537="základní",J537,0)</f>
        <v>0</v>
      </c>
      <c r="BF537" s="241">
        <f>IF(N537="snížená",J537,0)</f>
        <v>0</v>
      </c>
      <c r="BG537" s="241">
        <f>IF(N537="zákl. přenesená",J537,0)</f>
        <v>0</v>
      </c>
      <c r="BH537" s="241">
        <f>IF(N537="sníž. přenesená",J537,0)</f>
        <v>0</v>
      </c>
      <c r="BI537" s="241">
        <f>IF(N537="nulová",J537,0)</f>
        <v>0</v>
      </c>
      <c r="BJ537" s="18" t="s">
        <v>14</v>
      </c>
      <c r="BK537" s="241">
        <f>ROUND(I537*H537,2)</f>
        <v>0</v>
      </c>
      <c r="BL537" s="18" t="s">
        <v>175</v>
      </c>
      <c r="BM537" s="240" t="s">
        <v>1916</v>
      </c>
    </row>
    <row r="538" s="2" customFormat="1">
      <c r="A538" s="39"/>
      <c r="B538" s="40"/>
      <c r="C538" s="41"/>
      <c r="D538" s="242" t="s">
        <v>249</v>
      </c>
      <c r="E538" s="41"/>
      <c r="F538" s="243" t="s">
        <v>1507</v>
      </c>
      <c r="G538" s="41"/>
      <c r="H538" s="41"/>
      <c r="I538" s="244"/>
      <c r="J538" s="41"/>
      <c r="K538" s="41"/>
      <c r="L538" s="45"/>
      <c r="M538" s="245"/>
      <c r="N538" s="246"/>
      <c r="O538" s="92"/>
      <c r="P538" s="92"/>
      <c r="Q538" s="92"/>
      <c r="R538" s="92"/>
      <c r="S538" s="92"/>
      <c r="T538" s="93"/>
      <c r="U538" s="39"/>
      <c r="V538" s="39"/>
      <c r="W538" s="39"/>
      <c r="X538" s="39"/>
      <c r="Y538" s="39"/>
      <c r="Z538" s="39"/>
      <c r="AA538" s="39"/>
      <c r="AB538" s="39"/>
      <c r="AC538" s="39"/>
      <c r="AD538" s="39"/>
      <c r="AE538" s="39"/>
      <c r="AT538" s="18" t="s">
        <v>249</v>
      </c>
      <c r="AU538" s="18" t="s">
        <v>88</v>
      </c>
    </row>
    <row r="539" s="2" customFormat="1">
      <c r="A539" s="39"/>
      <c r="B539" s="40"/>
      <c r="C539" s="41"/>
      <c r="D539" s="247" t="s">
        <v>251</v>
      </c>
      <c r="E539" s="41"/>
      <c r="F539" s="248" t="s">
        <v>1508</v>
      </c>
      <c r="G539" s="41"/>
      <c r="H539" s="41"/>
      <c r="I539" s="244"/>
      <c r="J539" s="41"/>
      <c r="K539" s="41"/>
      <c r="L539" s="45"/>
      <c r="M539" s="245"/>
      <c r="N539" s="246"/>
      <c r="O539" s="92"/>
      <c r="P539" s="92"/>
      <c r="Q539" s="92"/>
      <c r="R539" s="92"/>
      <c r="S539" s="92"/>
      <c r="T539" s="93"/>
      <c r="U539" s="39"/>
      <c r="V539" s="39"/>
      <c r="W539" s="39"/>
      <c r="X539" s="39"/>
      <c r="Y539" s="39"/>
      <c r="Z539" s="39"/>
      <c r="AA539" s="39"/>
      <c r="AB539" s="39"/>
      <c r="AC539" s="39"/>
      <c r="AD539" s="39"/>
      <c r="AE539" s="39"/>
      <c r="AT539" s="18" t="s">
        <v>251</v>
      </c>
      <c r="AU539" s="18" t="s">
        <v>88</v>
      </c>
    </row>
    <row r="540" s="13" customFormat="1">
      <c r="A540" s="13"/>
      <c r="B540" s="249"/>
      <c r="C540" s="250"/>
      <c r="D540" s="242" t="s">
        <v>259</v>
      </c>
      <c r="E540" s="251" t="s">
        <v>1</v>
      </c>
      <c r="F540" s="252" t="s">
        <v>1917</v>
      </c>
      <c r="G540" s="250"/>
      <c r="H540" s="253">
        <v>211.52000000000001</v>
      </c>
      <c r="I540" s="254"/>
      <c r="J540" s="250"/>
      <c r="K540" s="250"/>
      <c r="L540" s="255"/>
      <c r="M540" s="256"/>
      <c r="N540" s="257"/>
      <c r="O540" s="257"/>
      <c r="P540" s="257"/>
      <c r="Q540" s="257"/>
      <c r="R540" s="257"/>
      <c r="S540" s="257"/>
      <c r="T540" s="258"/>
      <c r="U540" s="13"/>
      <c r="V540" s="13"/>
      <c r="W540" s="13"/>
      <c r="X540" s="13"/>
      <c r="Y540" s="13"/>
      <c r="Z540" s="13"/>
      <c r="AA540" s="13"/>
      <c r="AB540" s="13"/>
      <c r="AC540" s="13"/>
      <c r="AD540" s="13"/>
      <c r="AE540" s="13"/>
      <c r="AT540" s="259" t="s">
        <v>259</v>
      </c>
      <c r="AU540" s="259" t="s">
        <v>88</v>
      </c>
      <c r="AV540" s="13" t="s">
        <v>88</v>
      </c>
      <c r="AW540" s="13" t="s">
        <v>36</v>
      </c>
      <c r="AX540" s="13" t="s">
        <v>80</v>
      </c>
      <c r="AY540" s="259" t="s">
        <v>241</v>
      </c>
    </row>
    <row r="541" s="14" customFormat="1">
      <c r="A541" s="14"/>
      <c r="B541" s="260"/>
      <c r="C541" s="261"/>
      <c r="D541" s="242" t="s">
        <v>259</v>
      </c>
      <c r="E541" s="262" t="s">
        <v>1</v>
      </c>
      <c r="F541" s="263" t="s">
        <v>261</v>
      </c>
      <c r="G541" s="261"/>
      <c r="H541" s="264">
        <v>211.52000000000001</v>
      </c>
      <c r="I541" s="265"/>
      <c r="J541" s="261"/>
      <c r="K541" s="261"/>
      <c r="L541" s="266"/>
      <c r="M541" s="267"/>
      <c r="N541" s="268"/>
      <c r="O541" s="268"/>
      <c r="P541" s="268"/>
      <c r="Q541" s="268"/>
      <c r="R541" s="268"/>
      <c r="S541" s="268"/>
      <c r="T541" s="269"/>
      <c r="U541" s="14"/>
      <c r="V541" s="14"/>
      <c r="W541" s="14"/>
      <c r="X541" s="14"/>
      <c r="Y541" s="14"/>
      <c r="Z541" s="14"/>
      <c r="AA541" s="14"/>
      <c r="AB541" s="14"/>
      <c r="AC541" s="14"/>
      <c r="AD541" s="14"/>
      <c r="AE541" s="14"/>
      <c r="AT541" s="270" t="s">
        <v>259</v>
      </c>
      <c r="AU541" s="270" t="s">
        <v>88</v>
      </c>
      <c r="AV541" s="14" t="s">
        <v>175</v>
      </c>
      <c r="AW541" s="14" t="s">
        <v>36</v>
      </c>
      <c r="AX541" s="14" t="s">
        <v>14</v>
      </c>
      <c r="AY541" s="270" t="s">
        <v>241</v>
      </c>
    </row>
    <row r="542" s="12" customFormat="1" ht="22.8" customHeight="1">
      <c r="A542" s="12"/>
      <c r="B542" s="213"/>
      <c r="C542" s="214"/>
      <c r="D542" s="215" t="s">
        <v>79</v>
      </c>
      <c r="E542" s="227" t="s">
        <v>300</v>
      </c>
      <c r="F542" s="227" t="s">
        <v>900</v>
      </c>
      <c r="G542" s="214"/>
      <c r="H542" s="214"/>
      <c r="I542" s="217"/>
      <c r="J542" s="228">
        <f>BK542</f>
        <v>0</v>
      </c>
      <c r="K542" s="214"/>
      <c r="L542" s="219"/>
      <c r="M542" s="220"/>
      <c r="N542" s="221"/>
      <c r="O542" s="221"/>
      <c r="P542" s="222">
        <f>SUM(P543:P618)</f>
        <v>0</v>
      </c>
      <c r="Q542" s="221"/>
      <c r="R542" s="222">
        <f>SUM(R543:R618)</f>
        <v>207.39923787999999</v>
      </c>
      <c r="S542" s="221"/>
      <c r="T542" s="223">
        <f>SUM(T543:T618)</f>
        <v>0</v>
      </c>
      <c r="U542" s="12"/>
      <c r="V542" s="12"/>
      <c r="W542" s="12"/>
      <c r="X542" s="12"/>
      <c r="Y542" s="12"/>
      <c r="Z542" s="12"/>
      <c r="AA542" s="12"/>
      <c r="AB542" s="12"/>
      <c r="AC542" s="12"/>
      <c r="AD542" s="12"/>
      <c r="AE542" s="12"/>
      <c r="AR542" s="224" t="s">
        <v>14</v>
      </c>
      <c r="AT542" s="225" t="s">
        <v>79</v>
      </c>
      <c r="AU542" s="225" t="s">
        <v>14</v>
      </c>
      <c r="AY542" s="224" t="s">
        <v>241</v>
      </c>
      <c r="BK542" s="226">
        <f>SUM(BK543:BK618)</f>
        <v>0</v>
      </c>
    </row>
    <row r="543" s="2" customFormat="1" ht="24.15" customHeight="1">
      <c r="A543" s="39"/>
      <c r="B543" s="40"/>
      <c r="C543" s="229" t="s">
        <v>946</v>
      </c>
      <c r="D543" s="229" t="s">
        <v>243</v>
      </c>
      <c r="E543" s="230" t="s">
        <v>1918</v>
      </c>
      <c r="F543" s="231" t="s">
        <v>1919</v>
      </c>
      <c r="G543" s="232" t="s">
        <v>296</v>
      </c>
      <c r="H543" s="233">
        <v>551.39999999999998</v>
      </c>
      <c r="I543" s="234"/>
      <c r="J543" s="235">
        <f>ROUND(I543*H543,2)</f>
        <v>0</v>
      </c>
      <c r="K543" s="231" t="s">
        <v>247</v>
      </c>
      <c r="L543" s="45"/>
      <c r="M543" s="236" t="s">
        <v>1</v>
      </c>
      <c r="N543" s="237" t="s">
        <v>45</v>
      </c>
      <c r="O543" s="92"/>
      <c r="P543" s="238">
        <f>O543*H543</f>
        <v>0</v>
      </c>
      <c r="Q543" s="238">
        <v>0</v>
      </c>
      <c r="R543" s="238">
        <f>Q543*H543</f>
        <v>0</v>
      </c>
      <c r="S543" s="238">
        <v>0</v>
      </c>
      <c r="T543" s="239">
        <f>S543*H543</f>
        <v>0</v>
      </c>
      <c r="U543" s="39"/>
      <c r="V543" s="39"/>
      <c r="W543" s="39"/>
      <c r="X543" s="39"/>
      <c r="Y543" s="39"/>
      <c r="Z543" s="39"/>
      <c r="AA543" s="39"/>
      <c r="AB543" s="39"/>
      <c r="AC543" s="39"/>
      <c r="AD543" s="39"/>
      <c r="AE543" s="39"/>
      <c r="AR543" s="240" t="s">
        <v>175</v>
      </c>
      <c r="AT543" s="240" t="s">
        <v>243</v>
      </c>
      <c r="AU543" s="240" t="s">
        <v>88</v>
      </c>
      <c r="AY543" s="18" t="s">
        <v>241</v>
      </c>
      <c r="BE543" s="241">
        <f>IF(N543="základní",J543,0)</f>
        <v>0</v>
      </c>
      <c r="BF543" s="241">
        <f>IF(N543="snížená",J543,0)</f>
        <v>0</v>
      </c>
      <c r="BG543" s="241">
        <f>IF(N543="zákl. přenesená",J543,0)</f>
        <v>0</v>
      </c>
      <c r="BH543" s="241">
        <f>IF(N543="sníž. přenesená",J543,0)</f>
        <v>0</v>
      </c>
      <c r="BI543" s="241">
        <f>IF(N543="nulová",J543,0)</f>
        <v>0</v>
      </c>
      <c r="BJ543" s="18" t="s">
        <v>14</v>
      </c>
      <c r="BK543" s="241">
        <f>ROUND(I543*H543,2)</f>
        <v>0</v>
      </c>
      <c r="BL543" s="18" t="s">
        <v>175</v>
      </c>
      <c r="BM543" s="240" t="s">
        <v>1920</v>
      </c>
    </row>
    <row r="544" s="2" customFormat="1">
      <c r="A544" s="39"/>
      <c r="B544" s="40"/>
      <c r="C544" s="41"/>
      <c r="D544" s="242" t="s">
        <v>249</v>
      </c>
      <c r="E544" s="41"/>
      <c r="F544" s="243" t="s">
        <v>1921</v>
      </c>
      <c r="G544" s="41"/>
      <c r="H544" s="41"/>
      <c r="I544" s="244"/>
      <c r="J544" s="41"/>
      <c r="K544" s="41"/>
      <c r="L544" s="45"/>
      <c r="M544" s="245"/>
      <c r="N544" s="246"/>
      <c r="O544" s="92"/>
      <c r="P544" s="92"/>
      <c r="Q544" s="92"/>
      <c r="R544" s="92"/>
      <c r="S544" s="92"/>
      <c r="T544" s="93"/>
      <c r="U544" s="39"/>
      <c r="V544" s="39"/>
      <c r="W544" s="39"/>
      <c r="X544" s="39"/>
      <c r="Y544" s="39"/>
      <c r="Z544" s="39"/>
      <c r="AA544" s="39"/>
      <c r="AB544" s="39"/>
      <c r="AC544" s="39"/>
      <c r="AD544" s="39"/>
      <c r="AE544" s="39"/>
      <c r="AT544" s="18" t="s">
        <v>249</v>
      </c>
      <c r="AU544" s="18" t="s">
        <v>88</v>
      </c>
    </row>
    <row r="545" s="2" customFormat="1">
      <c r="A545" s="39"/>
      <c r="B545" s="40"/>
      <c r="C545" s="41"/>
      <c r="D545" s="247" t="s">
        <v>251</v>
      </c>
      <c r="E545" s="41"/>
      <c r="F545" s="248" t="s">
        <v>1922</v>
      </c>
      <c r="G545" s="41"/>
      <c r="H545" s="41"/>
      <c r="I545" s="244"/>
      <c r="J545" s="41"/>
      <c r="K545" s="41"/>
      <c r="L545" s="45"/>
      <c r="M545" s="245"/>
      <c r="N545" s="246"/>
      <c r="O545" s="92"/>
      <c r="P545" s="92"/>
      <c r="Q545" s="92"/>
      <c r="R545" s="92"/>
      <c r="S545" s="92"/>
      <c r="T545" s="93"/>
      <c r="U545" s="39"/>
      <c r="V545" s="39"/>
      <c r="W545" s="39"/>
      <c r="X545" s="39"/>
      <c r="Y545" s="39"/>
      <c r="Z545" s="39"/>
      <c r="AA545" s="39"/>
      <c r="AB545" s="39"/>
      <c r="AC545" s="39"/>
      <c r="AD545" s="39"/>
      <c r="AE545" s="39"/>
      <c r="AT545" s="18" t="s">
        <v>251</v>
      </c>
      <c r="AU545" s="18" t="s">
        <v>88</v>
      </c>
    </row>
    <row r="546" s="13" customFormat="1">
      <c r="A546" s="13"/>
      <c r="B546" s="249"/>
      <c r="C546" s="250"/>
      <c r="D546" s="242" t="s">
        <v>259</v>
      </c>
      <c r="E546" s="251" t="s">
        <v>1</v>
      </c>
      <c r="F546" s="252" t="s">
        <v>1713</v>
      </c>
      <c r="G546" s="250"/>
      <c r="H546" s="253">
        <v>551.39999999999998</v>
      </c>
      <c r="I546" s="254"/>
      <c r="J546" s="250"/>
      <c r="K546" s="250"/>
      <c r="L546" s="255"/>
      <c r="M546" s="256"/>
      <c r="N546" s="257"/>
      <c r="O546" s="257"/>
      <c r="P546" s="257"/>
      <c r="Q546" s="257"/>
      <c r="R546" s="257"/>
      <c r="S546" s="257"/>
      <c r="T546" s="258"/>
      <c r="U546" s="13"/>
      <c r="V546" s="13"/>
      <c r="W546" s="13"/>
      <c r="X546" s="13"/>
      <c r="Y546" s="13"/>
      <c r="Z546" s="13"/>
      <c r="AA546" s="13"/>
      <c r="AB546" s="13"/>
      <c r="AC546" s="13"/>
      <c r="AD546" s="13"/>
      <c r="AE546" s="13"/>
      <c r="AT546" s="259" t="s">
        <v>259</v>
      </c>
      <c r="AU546" s="259" t="s">
        <v>88</v>
      </c>
      <c r="AV546" s="13" t="s">
        <v>88</v>
      </c>
      <c r="AW546" s="13" t="s">
        <v>36</v>
      </c>
      <c r="AX546" s="13" t="s">
        <v>80</v>
      </c>
      <c r="AY546" s="259" t="s">
        <v>241</v>
      </c>
    </row>
    <row r="547" s="14" customFormat="1">
      <c r="A547" s="14"/>
      <c r="B547" s="260"/>
      <c r="C547" s="261"/>
      <c r="D547" s="242" t="s">
        <v>259</v>
      </c>
      <c r="E547" s="262" t="s">
        <v>1</v>
      </c>
      <c r="F547" s="263" t="s">
        <v>261</v>
      </c>
      <c r="G547" s="261"/>
      <c r="H547" s="264">
        <v>551.39999999999998</v>
      </c>
      <c r="I547" s="265"/>
      <c r="J547" s="261"/>
      <c r="K547" s="261"/>
      <c r="L547" s="266"/>
      <c r="M547" s="267"/>
      <c r="N547" s="268"/>
      <c r="O547" s="268"/>
      <c r="P547" s="268"/>
      <c r="Q547" s="268"/>
      <c r="R547" s="268"/>
      <c r="S547" s="268"/>
      <c r="T547" s="269"/>
      <c r="U547" s="14"/>
      <c r="V547" s="14"/>
      <c r="W547" s="14"/>
      <c r="X547" s="14"/>
      <c r="Y547" s="14"/>
      <c r="Z547" s="14"/>
      <c r="AA547" s="14"/>
      <c r="AB547" s="14"/>
      <c r="AC547" s="14"/>
      <c r="AD547" s="14"/>
      <c r="AE547" s="14"/>
      <c r="AT547" s="270" t="s">
        <v>259</v>
      </c>
      <c r="AU547" s="270" t="s">
        <v>88</v>
      </c>
      <c r="AV547" s="14" t="s">
        <v>175</v>
      </c>
      <c r="AW547" s="14" t="s">
        <v>36</v>
      </c>
      <c r="AX547" s="14" t="s">
        <v>14</v>
      </c>
      <c r="AY547" s="270" t="s">
        <v>241</v>
      </c>
    </row>
    <row r="548" s="2" customFormat="1" ht="24.15" customHeight="1">
      <c r="A548" s="39"/>
      <c r="B548" s="40"/>
      <c r="C548" s="288" t="s">
        <v>952</v>
      </c>
      <c r="D548" s="288" t="s">
        <v>758</v>
      </c>
      <c r="E548" s="289" t="s">
        <v>1923</v>
      </c>
      <c r="F548" s="290" t="s">
        <v>1924</v>
      </c>
      <c r="G548" s="291" t="s">
        <v>296</v>
      </c>
      <c r="H548" s="292">
        <v>559.67100000000005</v>
      </c>
      <c r="I548" s="293"/>
      <c r="J548" s="294">
        <f>ROUND(I548*H548,2)</f>
        <v>0</v>
      </c>
      <c r="K548" s="290" t="s">
        <v>247</v>
      </c>
      <c r="L548" s="295"/>
      <c r="M548" s="296" t="s">
        <v>1</v>
      </c>
      <c r="N548" s="297" t="s">
        <v>45</v>
      </c>
      <c r="O548" s="92"/>
      <c r="P548" s="238">
        <f>O548*H548</f>
        <v>0</v>
      </c>
      <c r="Q548" s="238">
        <v>0.00027999999999999998</v>
      </c>
      <c r="R548" s="238">
        <f>Q548*H548</f>
        <v>0.15670787999999999</v>
      </c>
      <c r="S548" s="238">
        <v>0</v>
      </c>
      <c r="T548" s="239">
        <f>S548*H548</f>
        <v>0</v>
      </c>
      <c r="U548" s="39"/>
      <c r="V548" s="39"/>
      <c r="W548" s="39"/>
      <c r="X548" s="39"/>
      <c r="Y548" s="39"/>
      <c r="Z548" s="39"/>
      <c r="AA548" s="39"/>
      <c r="AB548" s="39"/>
      <c r="AC548" s="39"/>
      <c r="AD548" s="39"/>
      <c r="AE548" s="39"/>
      <c r="AR548" s="240" t="s">
        <v>300</v>
      </c>
      <c r="AT548" s="240" t="s">
        <v>758</v>
      </c>
      <c r="AU548" s="240" t="s">
        <v>88</v>
      </c>
      <c r="AY548" s="18" t="s">
        <v>241</v>
      </c>
      <c r="BE548" s="241">
        <f>IF(N548="základní",J548,0)</f>
        <v>0</v>
      </c>
      <c r="BF548" s="241">
        <f>IF(N548="snížená",J548,0)</f>
        <v>0</v>
      </c>
      <c r="BG548" s="241">
        <f>IF(N548="zákl. přenesená",J548,0)</f>
        <v>0</v>
      </c>
      <c r="BH548" s="241">
        <f>IF(N548="sníž. přenesená",J548,0)</f>
        <v>0</v>
      </c>
      <c r="BI548" s="241">
        <f>IF(N548="nulová",J548,0)</f>
        <v>0</v>
      </c>
      <c r="BJ548" s="18" t="s">
        <v>14</v>
      </c>
      <c r="BK548" s="241">
        <f>ROUND(I548*H548,2)</f>
        <v>0</v>
      </c>
      <c r="BL548" s="18" t="s">
        <v>175</v>
      </c>
      <c r="BM548" s="240" t="s">
        <v>1925</v>
      </c>
    </row>
    <row r="549" s="2" customFormat="1">
      <c r="A549" s="39"/>
      <c r="B549" s="40"/>
      <c r="C549" s="41"/>
      <c r="D549" s="242" t="s">
        <v>249</v>
      </c>
      <c r="E549" s="41"/>
      <c r="F549" s="243" t="s">
        <v>1924</v>
      </c>
      <c r="G549" s="41"/>
      <c r="H549" s="41"/>
      <c r="I549" s="244"/>
      <c r="J549" s="41"/>
      <c r="K549" s="41"/>
      <c r="L549" s="45"/>
      <c r="M549" s="245"/>
      <c r="N549" s="246"/>
      <c r="O549" s="92"/>
      <c r="P549" s="92"/>
      <c r="Q549" s="92"/>
      <c r="R549" s="92"/>
      <c r="S549" s="92"/>
      <c r="T549" s="93"/>
      <c r="U549" s="39"/>
      <c r="V549" s="39"/>
      <c r="W549" s="39"/>
      <c r="X549" s="39"/>
      <c r="Y549" s="39"/>
      <c r="Z549" s="39"/>
      <c r="AA549" s="39"/>
      <c r="AB549" s="39"/>
      <c r="AC549" s="39"/>
      <c r="AD549" s="39"/>
      <c r="AE549" s="39"/>
      <c r="AT549" s="18" t="s">
        <v>249</v>
      </c>
      <c r="AU549" s="18" t="s">
        <v>88</v>
      </c>
    </row>
    <row r="550" s="13" customFormat="1">
      <c r="A550" s="13"/>
      <c r="B550" s="249"/>
      <c r="C550" s="250"/>
      <c r="D550" s="242" t="s">
        <v>259</v>
      </c>
      <c r="E550" s="250"/>
      <c r="F550" s="252" t="s">
        <v>1926</v>
      </c>
      <c r="G550" s="250"/>
      <c r="H550" s="253">
        <v>559.67100000000005</v>
      </c>
      <c r="I550" s="254"/>
      <c r="J550" s="250"/>
      <c r="K550" s="250"/>
      <c r="L550" s="255"/>
      <c r="M550" s="256"/>
      <c r="N550" s="257"/>
      <c r="O550" s="257"/>
      <c r="P550" s="257"/>
      <c r="Q550" s="257"/>
      <c r="R550" s="257"/>
      <c r="S550" s="257"/>
      <c r="T550" s="258"/>
      <c r="U550" s="13"/>
      <c r="V550" s="13"/>
      <c r="W550" s="13"/>
      <c r="X550" s="13"/>
      <c r="Y550" s="13"/>
      <c r="Z550" s="13"/>
      <c r="AA550" s="13"/>
      <c r="AB550" s="13"/>
      <c r="AC550" s="13"/>
      <c r="AD550" s="13"/>
      <c r="AE550" s="13"/>
      <c r="AT550" s="259" t="s">
        <v>259</v>
      </c>
      <c r="AU550" s="259" t="s">
        <v>88</v>
      </c>
      <c r="AV550" s="13" t="s">
        <v>88</v>
      </c>
      <c r="AW550" s="13" t="s">
        <v>4</v>
      </c>
      <c r="AX550" s="13" t="s">
        <v>14</v>
      </c>
      <c r="AY550" s="259" t="s">
        <v>241</v>
      </c>
    </row>
    <row r="551" s="2" customFormat="1" ht="24.15" customHeight="1">
      <c r="A551" s="39"/>
      <c r="B551" s="40"/>
      <c r="C551" s="229" t="s">
        <v>957</v>
      </c>
      <c r="D551" s="229" t="s">
        <v>243</v>
      </c>
      <c r="E551" s="230" t="s">
        <v>1927</v>
      </c>
      <c r="F551" s="231" t="s">
        <v>1928</v>
      </c>
      <c r="G551" s="232" t="s">
        <v>303</v>
      </c>
      <c r="H551" s="233">
        <v>2</v>
      </c>
      <c r="I551" s="234"/>
      <c r="J551" s="235">
        <f>ROUND(I551*H551,2)</f>
        <v>0</v>
      </c>
      <c r="K551" s="231" t="s">
        <v>247</v>
      </c>
      <c r="L551" s="45"/>
      <c r="M551" s="236" t="s">
        <v>1</v>
      </c>
      <c r="N551" s="237" t="s">
        <v>45</v>
      </c>
      <c r="O551" s="92"/>
      <c r="P551" s="238">
        <f>O551*H551</f>
        <v>0</v>
      </c>
      <c r="Q551" s="238">
        <v>0</v>
      </c>
      <c r="R551" s="238">
        <f>Q551*H551</f>
        <v>0</v>
      </c>
      <c r="S551" s="238">
        <v>0</v>
      </c>
      <c r="T551" s="239">
        <f>S551*H551</f>
        <v>0</v>
      </c>
      <c r="U551" s="39"/>
      <c r="V551" s="39"/>
      <c r="W551" s="39"/>
      <c r="X551" s="39"/>
      <c r="Y551" s="39"/>
      <c r="Z551" s="39"/>
      <c r="AA551" s="39"/>
      <c r="AB551" s="39"/>
      <c r="AC551" s="39"/>
      <c r="AD551" s="39"/>
      <c r="AE551" s="39"/>
      <c r="AR551" s="240" t="s">
        <v>175</v>
      </c>
      <c r="AT551" s="240" t="s">
        <v>243</v>
      </c>
      <c r="AU551" s="240" t="s">
        <v>88</v>
      </c>
      <c r="AY551" s="18" t="s">
        <v>241</v>
      </c>
      <c r="BE551" s="241">
        <f>IF(N551="základní",J551,0)</f>
        <v>0</v>
      </c>
      <c r="BF551" s="241">
        <f>IF(N551="snížená",J551,0)</f>
        <v>0</v>
      </c>
      <c r="BG551" s="241">
        <f>IF(N551="zákl. přenesená",J551,0)</f>
        <v>0</v>
      </c>
      <c r="BH551" s="241">
        <f>IF(N551="sníž. přenesená",J551,0)</f>
        <v>0</v>
      </c>
      <c r="BI551" s="241">
        <f>IF(N551="nulová",J551,0)</f>
        <v>0</v>
      </c>
      <c r="BJ551" s="18" t="s">
        <v>14</v>
      </c>
      <c r="BK551" s="241">
        <f>ROUND(I551*H551,2)</f>
        <v>0</v>
      </c>
      <c r="BL551" s="18" t="s">
        <v>175</v>
      </c>
      <c r="BM551" s="240" t="s">
        <v>1929</v>
      </c>
    </row>
    <row r="552" s="2" customFormat="1">
      <c r="A552" s="39"/>
      <c r="B552" s="40"/>
      <c r="C552" s="41"/>
      <c r="D552" s="242" t="s">
        <v>249</v>
      </c>
      <c r="E552" s="41"/>
      <c r="F552" s="243" t="s">
        <v>1930</v>
      </c>
      <c r="G552" s="41"/>
      <c r="H552" s="41"/>
      <c r="I552" s="244"/>
      <c r="J552" s="41"/>
      <c r="K552" s="41"/>
      <c r="L552" s="45"/>
      <c r="M552" s="245"/>
      <c r="N552" s="246"/>
      <c r="O552" s="92"/>
      <c r="P552" s="92"/>
      <c r="Q552" s="92"/>
      <c r="R552" s="92"/>
      <c r="S552" s="92"/>
      <c r="T552" s="93"/>
      <c r="U552" s="39"/>
      <c r="V552" s="39"/>
      <c r="W552" s="39"/>
      <c r="X552" s="39"/>
      <c r="Y552" s="39"/>
      <c r="Z552" s="39"/>
      <c r="AA552" s="39"/>
      <c r="AB552" s="39"/>
      <c r="AC552" s="39"/>
      <c r="AD552" s="39"/>
      <c r="AE552" s="39"/>
      <c r="AT552" s="18" t="s">
        <v>249</v>
      </c>
      <c r="AU552" s="18" t="s">
        <v>88</v>
      </c>
    </row>
    <row r="553" s="2" customFormat="1">
      <c r="A553" s="39"/>
      <c r="B553" s="40"/>
      <c r="C553" s="41"/>
      <c r="D553" s="247" t="s">
        <v>251</v>
      </c>
      <c r="E553" s="41"/>
      <c r="F553" s="248" t="s">
        <v>1931</v>
      </c>
      <c r="G553" s="41"/>
      <c r="H553" s="41"/>
      <c r="I553" s="244"/>
      <c r="J553" s="41"/>
      <c r="K553" s="41"/>
      <c r="L553" s="45"/>
      <c r="M553" s="245"/>
      <c r="N553" s="246"/>
      <c r="O553" s="92"/>
      <c r="P553" s="92"/>
      <c r="Q553" s="92"/>
      <c r="R553" s="92"/>
      <c r="S553" s="92"/>
      <c r="T553" s="93"/>
      <c r="U553" s="39"/>
      <c r="V553" s="39"/>
      <c r="W553" s="39"/>
      <c r="X553" s="39"/>
      <c r="Y553" s="39"/>
      <c r="Z553" s="39"/>
      <c r="AA553" s="39"/>
      <c r="AB553" s="39"/>
      <c r="AC553" s="39"/>
      <c r="AD553" s="39"/>
      <c r="AE553" s="39"/>
      <c r="AT553" s="18" t="s">
        <v>251</v>
      </c>
      <c r="AU553" s="18" t="s">
        <v>88</v>
      </c>
    </row>
    <row r="554" s="13" customFormat="1">
      <c r="A554" s="13"/>
      <c r="B554" s="249"/>
      <c r="C554" s="250"/>
      <c r="D554" s="242" t="s">
        <v>259</v>
      </c>
      <c r="E554" s="251" t="s">
        <v>1</v>
      </c>
      <c r="F554" s="252" t="s">
        <v>1932</v>
      </c>
      <c r="G554" s="250"/>
      <c r="H554" s="253">
        <v>2</v>
      </c>
      <c r="I554" s="254"/>
      <c r="J554" s="250"/>
      <c r="K554" s="250"/>
      <c r="L554" s="255"/>
      <c r="M554" s="256"/>
      <c r="N554" s="257"/>
      <c r="O554" s="257"/>
      <c r="P554" s="257"/>
      <c r="Q554" s="257"/>
      <c r="R554" s="257"/>
      <c r="S554" s="257"/>
      <c r="T554" s="258"/>
      <c r="U554" s="13"/>
      <c r="V554" s="13"/>
      <c r="W554" s="13"/>
      <c r="X554" s="13"/>
      <c r="Y554" s="13"/>
      <c r="Z554" s="13"/>
      <c r="AA554" s="13"/>
      <c r="AB554" s="13"/>
      <c r="AC554" s="13"/>
      <c r="AD554" s="13"/>
      <c r="AE554" s="13"/>
      <c r="AT554" s="259" t="s">
        <v>259</v>
      </c>
      <c r="AU554" s="259" t="s">
        <v>88</v>
      </c>
      <c r="AV554" s="13" t="s">
        <v>88</v>
      </c>
      <c r="AW554" s="13" t="s">
        <v>36</v>
      </c>
      <c r="AX554" s="13" t="s">
        <v>80</v>
      </c>
      <c r="AY554" s="259" t="s">
        <v>241</v>
      </c>
    </row>
    <row r="555" s="14" customFormat="1">
      <c r="A555" s="14"/>
      <c r="B555" s="260"/>
      <c r="C555" s="261"/>
      <c r="D555" s="242" t="s">
        <v>259</v>
      </c>
      <c r="E555" s="262" t="s">
        <v>1</v>
      </c>
      <c r="F555" s="263" t="s">
        <v>261</v>
      </c>
      <c r="G555" s="261"/>
      <c r="H555" s="264">
        <v>2</v>
      </c>
      <c r="I555" s="265"/>
      <c r="J555" s="261"/>
      <c r="K555" s="261"/>
      <c r="L555" s="266"/>
      <c r="M555" s="267"/>
      <c r="N555" s="268"/>
      <c r="O555" s="268"/>
      <c r="P555" s="268"/>
      <c r="Q555" s="268"/>
      <c r="R555" s="268"/>
      <c r="S555" s="268"/>
      <c r="T555" s="269"/>
      <c r="U555" s="14"/>
      <c r="V555" s="14"/>
      <c r="W555" s="14"/>
      <c r="X555" s="14"/>
      <c r="Y555" s="14"/>
      <c r="Z555" s="14"/>
      <c r="AA555" s="14"/>
      <c r="AB555" s="14"/>
      <c r="AC555" s="14"/>
      <c r="AD555" s="14"/>
      <c r="AE555" s="14"/>
      <c r="AT555" s="270" t="s">
        <v>259</v>
      </c>
      <c r="AU555" s="270" t="s">
        <v>88</v>
      </c>
      <c r="AV555" s="14" t="s">
        <v>175</v>
      </c>
      <c r="AW555" s="14" t="s">
        <v>36</v>
      </c>
      <c r="AX555" s="14" t="s">
        <v>14</v>
      </c>
      <c r="AY555" s="270" t="s">
        <v>241</v>
      </c>
    </row>
    <row r="556" s="2" customFormat="1" ht="16.5" customHeight="1">
      <c r="A556" s="39"/>
      <c r="B556" s="40"/>
      <c r="C556" s="288" t="s">
        <v>967</v>
      </c>
      <c r="D556" s="288" t="s">
        <v>758</v>
      </c>
      <c r="E556" s="289" t="s">
        <v>1933</v>
      </c>
      <c r="F556" s="290" t="s">
        <v>1934</v>
      </c>
      <c r="G556" s="291" t="s">
        <v>303</v>
      </c>
      <c r="H556" s="292">
        <v>2</v>
      </c>
      <c r="I556" s="293"/>
      <c r="J556" s="294">
        <f>ROUND(I556*H556,2)</f>
        <v>0</v>
      </c>
      <c r="K556" s="290" t="s">
        <v>247</v>
      </c>
      <c r="L556" s="295"/>
      <c r="M556" s="296" t="s">
        <v>1</v>
      </c>
      <c r="N556" s="297" t="s">
        <v>45</v>
      </c>
      <c r="O556" s="92"/>
      <c r="P556" s="238">
        <f>O556*H556</f>
        <v>0</v>
      </c>
      <c r="Q556" s="238">
        <v>6.0000000000000002E-05</v>
      </c>
      <c r="R556" s="238">
        <f>Q556*H556</f>
        <v>0.00012</v>
      </c>
      <c r="S556" s="238">
        <v>0</v>
      </c>
      <c r="T556" s="239">
        <f>S556*H556</f>
        <v>0</v>
      </c>
      <c r="U556" s="39"/>
      <c r="V556" s="39"/>
      <c r="W556" s="39"/>
      <c r="X556" s="39"/>
      <c r="Y556" s="39"/>
      <c r="Z556" s="39"/>
      <c r="AA556" s="39"/>
      <c r="AB556" s="39"/>
      <c r="AC556" s="39"/>
      <c r="AD556" s="39"/>
      <c r="AE556" s="39"/>
      <c r="AR556" s="240" t="s">
        <v>300</v>
      </c>
      <c r="AT556" s="240" t="s">
        <v>758</v>
      </c>
      <c r="AU556" s="240" t="s">
        <v>88</v>
      </c>
      <c r="AY556" s="18" t="s">
        <v>241</v>
      </c>
      <c r="BE556" s="241">
        <f>IF(N556="základní",J556,0)</f>
        <v>0</v>
      </c>
      <c r="BF556" s="241">
        <f>IF(N556="snížená",J556,0)</f>
        <v>0</v>
      </c>
      <c r="BG556" s="241">
        <f>IF(N556="zákl. přenesená",J556,0)</f>
        <v>0</v>
      </c>
      <c r="BH556" s="241">
        <f>IF(N556="sníž. přenesená",J556,0)</f>
        <v>0</v>
      </c>
      <c r="BI556" s="241">
        <f>IF(N556="nulová",J556,0)</f>
        <v>0</v>
      </c>
      <c r="BJ556" s="18" t="s">
        <v>14</v>
      </c>
      <c r="BK556" s="241">
        <f>ROUND(I556*H556,2)</f>
        <v>0</v>
      </c>
      <c r="BL556" s="18" t="s">
        <v>175</v>
      </c>
      <c r="BM556" s="240" t="s">
        <v>1935</v>
      </c>
    </row>
    <row r="557" s="2" customFormat="1">
      <c r="A557" s="39"/>
      <c r="B557" s="40"/>
      <c r="C557" s="41"/>
      <c r="D557" s="242" t="s">
        <v>249</v>
      </c>
      <c r="E557" s="41"/>
      <c r="F557" s="243" t="s">
        <v>1934</v>
      </c>
      <c r="G557" s="41"/>
      <c r="H557" s="41"/>
      <c r="I557" s="244"/>
      <c r="J557" s="41"/>
      <c r="K557" s="41"/>
      <c r="L557" s="45"/>
      <c r="M557" s="245"/>
      <c r="N557" s="246"/>
      <c r="O557" s="92"/>
      <c r="P557" s="92"/>
      <c r="Q557" s="92"/>
      <c r="R557" s="92"/>
      <c r="S557" s="92"/>
      <c r="T557" s="93"/>
      <c r="U557" s="39"/>
      <c r="V557" s="39"/>
      <c r="W557" s="39"/>
      <c r="X557" s="39"/>
      <c r="Y557" s="39"/>
      <c r="Z557" s="39"/>
      <c r="AA557" s="39"/>
      <c r="AB557" s="39"/>
      <c r="AC557" s="39"/>
      <c r="AD557" s="39"/>
      <c r="AE557" s="39"/>
      <c r="AT557" s="18" t="s">
        <v>249</v>
      </c>
      <c r="AU557" s="18" t="s">
        <v>88</v>
      </c>
    </row>
    <row r="558" s="2" customFormat="1" ht="33" customHeight="1">
      <c r="A558" s="39"/>
      <c r="B558" s="40"/>
      <c r="C558" s="229" t="s">
        <v>972</v>
      </c>
      <c r="D558" s="229" t="s">
        <v>243</v>
      </c>
      <c r="E558" s="230" t="s">
        <v>1936</v>
      </c>
      <c r="F558" s="231" t="s">
        <v>1937</v>
      </c>
      <c r="G558" s="232" t="s">
        <v>303</v>
      </c>
      <c r="H558" s="233">
        <v>80</v>
      </c>
      <c r="I558" s="234"/>
      <c r="J558" s="235">
        <f>ROUND(I558*H558,2)</f>
        <v>0</v>
      </c>
      <c r="K558" s="231" t="s">
        <v>1</v>
      </c>
      <c r="L558" s="45"/>
      <c r="M558" s="236" t="s">
        <v>1</v>
      </c>
      <c r="N558" s="237" t="s">
        <v>45</v>
      </c>
      <c r="O558" s="92"/>
      <c r="P558" s="238">
        <f>O558*H558</f>
        <v>0</v>
      </c>
      <c r="Q558" s="238">
        <v>0.00024000000000000001</v>
      </c>
      <c r="R558" s="238">
        <f>Q558*H558</f>
        <v>0.019200000000000002</v>
      </c>
      <c r="S558" s="238">
        <v>0</v>
      </c>
      <c r="T558" s="239">
        <f>S558*H558</f>
        <v>0</v>
      </c>
      <c r="U558" s="39"/>
      <c r="V558" s="39"/>
      <c r="W558" s="39"/>
      <c r="X558" s="39"/>
      <c r="Y558" s="39"/>
      <c r="Z558" s="39"/>
      <c r="AA558" s="39"/>
      <c r="AB558" s="39"/>
      <c r="AC558" s="39"/>
      <c r="AD558" s="39"/>
      <c r="AE558" s="39"/>
      <c r="AR558" s="240" t="s">
        <v>175</v>
      </c>
      <c r="AT558" s="240" t="s">
        <v>243</v>
      </c>
      <c r="AU558" s="240" t="s">
        <v>88</v>
      </c>
      <c r="AY558" s="18" t="s">
        <v>241</v>
      </c>
      <c r="BE558" s="241">
        <f>IF(N558="základní",J558,0)</f>
        <v>0</v>
      </c>
      <c r="BF558" s="241">
        <f>IF(N558="snížená",J558,0)</f>
        <v>0</v>
      </c>
      <c r="BG558" s="241">
        <f>IF(N558="zákl. přenesená",J558,0)</f>
        <v>0</v>
      </c>
      <c r="BH558" s="241">
        <f>IF(N558="sníž. přenesená",J558,0)</f>
        <v>0</v>
      </c>
      <c r="BI558" s="241">
        <f>IF(N558="nulová",J558,0)</f>
        <v>0</v>
      </c>
      <c r="BJ558" s="18" t="s">
        <v>14</v>
      </c>
      <c r="BK558" s="241">
        <f>ROUND(I558*H558,2)</f>
        <v>0</v>
      </c>
      <c r="BL558" s="18" t="s">
        <v>175</v>
      </c>
      <c r="BM558" s="240" t="s">
        <v>1938</v>
      </c>
    </row>
    <row r="559" s="2" customFormat="1">
      <c r="A559" s="39"/>
      <c r="B559" s="40"/>
      <c r="C559" s="41"/>
      <c r="D559" s="242" t="s">
        <v>249</v>
      </c>
      <c r="E559" s="41"/>
      <c r="F559" s="243" t="s">
        <v>1937</v>
      </c>
      <c r="G559" s="41"/>
      <c r="H559" s="41"/>
      <c r="I559" s="244"/>
      <c r="J559" s="41"/>
      <c r="K559" s="41"/>
      <c r="L559" s="45"/>
      <c r="M559" s="245"/>
      <c r="N559" s="246"/>
      <c r="O559" s="92"/>
      <c r="P559" s="92"/>
      <c r="Q559" s="92"/>
      <c r="R559" s="92"/>
      <c r="S559" s="92"/>
      <c r="T559" s="93"/>
      <c r="U559" s="39"/>
      <c r="V559" s="39"/>
      <c r="W559" s="39"/>
      <c r="X559" s="39"/>
      <c r="Y559" s="39"/>
      <c r="Z559" s="39"/>
      <c r="AA559" s="39"/>
      <c r="AB559" s="39"/>
      <c r="AC559" s="39"/>
      <c r="AD559" s="39"/>
      <c r="AE559" s="39"/>
      <c r="AT559" s="18" t="s">
        <v>249</v>
      </c>
      <c r="AU559" s="18" t="s">
        <v>88</v>
      </c>
    </row>
    <row r="560" s="2" customFormat="1" ht="24.15" customHeight="1">
      <c r="A560" s="39"/>
      <c r="B560" s="40"/>
      <c r="C560" s="288" t="s">
        <v>980</v>
      </c>
      <c r="D560" s="288" t="s">
        <v>758</v>
      </c>
      <c r="E560" s="289" t="s">
        <v>1939</v>
      </c>
      <c r="F560" s="290" t="s">
        <v>1940</v>
      </c>
      <c r="G560" s="291" t="s">
        <v>303</v>
      </c>
      <c r="H560" s="292">
        <v>80</v>
      </c>
      <c r="I560" s="293"/>
      <c r="J560" s="294">
        <f>ROUND(I560*H560,2)</f>
        <v>0</v>
      </c>
      <c r="K560" s="290" t="s">
        <v>247</v>
      </c>
      <c r="L560" s="295"/>
      <c r="M560" s="296" t="s">
        <v>1</v>
      </c>
      <c r="N560" s="297" t="s">
        <v>45</v>
      </c>
      <c r="O560" s="92"/>
      <c r="P560" s="238">
        <f>O560*H560</f>
        <v>0</v>
      </c>
      <c r="Q560" s="238">
        <v>0.0028500000000000001</v>
      </c>
      <c r="R560" s="238">
        <f>Q560*H560</f>
        <v>0.22800000000000001</v>
      </c>
      <c r="S560" s="238">
        <v>0</v>
      </c>
      <c r="T560" s="239">
        <f>S560*H560</f>
        <v>0</v>
      </c>
      <c r="U560" s="39"/>
      <c r="V560" s="39"/>
      <c r="W560" s="39"/>
      <c r="X560" s="39"/>
      <c r="Y560" s="39"/>
      <c r="Z560" s="39"/>
      <c r="AA560" s="39"/>
      <c r="AB560" s="39"/>
      <c r="AC560" s="39"/>
      <c r="AD560" s="39"/>
      <c r="AE560" s="39"/>
      <c r="AR560" s="240" t="s">
        <v>300</v>
      </c>
      <c r="AT560" s="240" t="s">
        <v>758</v>
      </c>
      <c r="AU560" s="240" t="s">
        <v>88</v>
      </c>
      <c r="AY560" s="18" t="s">
        <v>241</v>
      </c>
      <c r="BE560" s="241">
        <f>IF(N560="základní",J560,0)</f>
        <v>0</v>
      </c>
      <c r="BF560" s="241">
        <f>IF(N560="snížená",J560,0)</f>
        <v>0</v>
      </c>
      <c r="BG560" s="241">
        <f>IF(N560="zákl. přenesená",J560,0)</f>
        <v>0</v>
      </c>
      <c r="BH560" s="241">
        <f>IF(N560="sníž. přenesená",J560,0)</f>
        <v>0</v>
      </c>
      <c r="BI560" s="241">
        <f>IF(N560="nulová",J560,0)</f>
        <v>0</v>
      </c>
      <c r="BJ560" s="18" t="s">
        <v>14</v>
      </c>
      <c r="BK560" s="241">
        <f>ROUND(I560*H560,2)</f>
        <v>0</v>
      </c>
      <c r="BL560" s="18" t="s">
        <v>175</v>
      </c>
      <c r="BM560" s="240" t="s">
        <v>1941</v>
      </c>
    </row>
    <row r="561" s="2" customFormat="1">
      <c r="A561" s="39"/>
      <c r="B561" s="40"/>
      <c r="C561" s="41"/>
      <c r="D561" s="242" t="s">
        <v>249</v>
      </c>
      <c r="E561" s="41"/>
      <c r="F561" s="243" t="s">
        <v>1940</v>
      </c>
      <c r="G561" s="41"/>
      <c r="H561" s="41"/>
      <c r="I561" s="244"/>
      <c r="J561" s="41"/>
      <c r="K561" s="41"/>
      <c r="L561" s="45"/>
      <c r="M561" s="245"/>
      <c r="N561" s="246"/>
      <c r="O561" s="92"/>
      <c r="P561" s="92"/>
      <c r="Q561" s="92"/>
      <c r="R561" s="92"/>
      <c r="S561" s="92"/>
      <c r="T561" s="93"/>
      <c r="U561" s="39"/>
      <c r="V561" s="39"/>
      <c r="W561" s="39"/>
      <c r="X561" s="39"/>
      <c r="Y561" s="39"/>
      <c r="Z561" s="39"/>
      <c r="AA561" s="39"/>
      <c r="AB561" s="39"/>
      <c r="AC561" s="39"/>
      <c r="AD561" s="39"/>
      <c r="AE561" s="39"/>
      <c r="AT561" s="18" t="s">
        <v>249</v>
      </c>
      <c r="AU561" s="18" t="s">
        <v>88</v>
      </c>
    </row>
    <row r="562" s="2" customFormat="1" ht="24.15" customHeight="1">
      <c r="A562" s="39"/>
      <c r="B562" s="40"/>
      <c r="C562" s="288" t="s">
        <v>985</v>
      </c>
      <c r="D562" s="288" t="s">
        <v>758</v>
      </c>
      <c r="E562" s="289" t="s">
        <v>1942</v>
      </c>
      <c r="F562" s="290" t="s">
        <v>1943</v>
      </c>
      <c r="G562" s="291" t="s">
        <v>303</v>
      </c>
      <c r="H562" s="292">
        <v>80</v>
      </c>
      <c r="I562" s="293"/>
      <c r="J562" s="294">
        <f>ROUND(I562*H562,2)</f>
        <v>0</v>
      </c>
      <c r="K562" s="290" t="s">
        <v>247</v>
      </c>
      <c r="L562" s="295"/>
      <c r="M562" s="296" t="s">
        <v>1</v>
      </c>
      <c r="N562" s="297" t="s">
        <v>45</v>
      </c>
      <c r="O562" s="92"/>
      <c r="P562" s="238">
        <f>O562*H562</f>
        <v>0</v>
      </c>
      <c r="Q562" s="238">
        <v>0.0035000000000000001</v>
      </c>
      <c r="R562" s="238">
        <f>Q562*H562</f>
        <v>0.28000000000000003</v>
      </c>
      <c r="S562" s="238">
        <v>0</v>
      </c>
      <c r="T562" s="239">
        <f>S562*H562</f>
        <v>0</v>
      </c>
      <c r="U562" s="39"/>
      <c r="V562" s="39"/>
      <c r="W562" s="39"/>
      <c r="X562" s="39"/>
      <c r="Y562" s="39"/>
      <c r="Z562" s="39"/>
      <c r="AA562" s="39"/>
      <c r="AB562" s="39"/>
      <c r="AC562" s="39"/>
      <c r="AD562" s="39"/>
      <c r="AE562" s="39"/>
      <c r="AR562" s="240" t="s">
        <v>300</v>
      </c>
      <c r="AT562" s="240" t="s">
        <v>758</v>
      </c>
      <c r="AU562" s="240" t="s">
        <v>88</v>
      </c>
      <c r="AY562" s="18" t="s">
        <v>241</v>
      </c>
      <c r="BE562" s="241">
        <f>IF(N562="základní",J562,0)</f>
        <v>0</v>
      </c>
      <c r="BF562" s="241">
        <f>IF(N562="snížená",J562,0)</f>
        <v>0</v>
      </c>
      <c r="BG562" s="241">
        <f>IF(N562="zákl. přenesená",J562,0)</f>
        <v>0</v>
      </c>
      <c r="BH562" s="241">
        <f>IF(N562="sníž. přenesená",J562,0)</f>
        <v>0</v>
      </c>
      <c r="BI562" s="241">
        <f>IF(N562="nulová",J562,0)</f>
        <v>0</v>
      </c>
      <c r="BJ562" s="18" t="s">
        <v>14</v>
      </c>
      <c r="BK562" s="241">
        <f>ROUND(I562*H562,2)</f>
        <v>0</v>
      </c>
      <c r="BL562" s="18" t="s">
        <v>175</v>
      </c>
      <c r="BM562" s="240" t="s">
        <v>1944</v>
      </c>
    </row>
    <row r="563" s="2" customFormat="1">
      <c r="A563" s="39"/>
      <c r="B563" s="40"/>
      <c r="C563" s="41"/>
      <c r="D563" s="242" t="s">
        <v>249</v>
      </c>
      <c r="E563" s="41"/>
      <c r="F563" s="243" t="s">
        <v>1943</v>
      </c>
      <c r="G563" s="41"/>
      <c r="H563" s="41"/>
      <c r="I563" s="244"/>
      <c r="J563" s="41"/>
      <c r="K563" s="41"/>
      <c r="L563" s="45"/>
      <c r="M563" s="245"/>
      <c r="N563" s="246"/>
      <c r="O563" s="92"/>
      <c r="P563" s="92"/>
      <c r="Q563" s="92"/>
      <c r="R563" s="92"/>
      <c r="S563" s="92"/>
      <c r="T563" s="93"/>
      <c r="U563" s="39"/>
      <c r="V563" s="39"/>
      <c r="W563" s="39"/>
      <c r="X563" s="39"/>
      <c r="Y563" s="39"/>
      <c r="Z563" s="39"/>
      <c r="AA563" s="39"/>
      <c r="AB563" s="39"/>
      <c r="AC563" s="39"/>
      <c r="AD563" s="39"/>
      <c r="AE563" s="39"/>
      <c r="AT563" s="18" t="s">
        <v>249</v>
      </c>
      <c r="AU563" s="18" t="s">
        <v>88</v>
      </c>
    </row>
    <row r="564" s="2" customFormat="1" ht="24.15" customHeight="1">
      <c r="A564" s="39"/>
      <c r="B564" s="40"/>
      <c r="C564" s="229" t="s">
        <v>991</v>
      </c>
      <c r="D564" s="229" t="s">
        <v>243</v>
      </c>
      <c r="E564" s="230" t="s">
        <v>1945</v>
      </c>
      <c r="F564" s="231" t="s">
        <v>1946</v>
      </c>
      <c r="G564" s="232" t="s">
        <v>303</v>
      </c>
      <c r="H564" s="233">
        <v>80</v>
      </c>
      <c r="I564" s="234"/>
      <c r="J564" s="235">
        <f>ROUND(I564*H564,2)</f>
        <v>0</v>
      </c>
      <c r="K564" s="231" t="s">
        <v>247</v>
      </c>
      <c r="L564" s="45"/>
      <c r="M564" s="236" t="s">
        <v>1</v>
      </c>
      <c r="N564" s="237" t="s">
        <v>45</v>
      </c>
      <c r="O564" s="92"/>
      <c r="P564" s="238">
        <f>O564*H564</f>
        <v>0</v>
      </c>
      <c r="Q564" s="238">
        <v>0</v>
      </c>
      <c r="R564" s="238">
        <f>Q564*H564</f>
        <v>0</v>
      </c>
      <c r="S564" s="238">
        <v>0</v>
      </c>
      <c r="T564" s="239">
        <f>S564*H564</f>
        <v>0</v>
      </c>
      <c r="U564" s="39"/>
      <c r="V564" s="39"/>
      <c r="W564" s="39"/>
      <c r="X564" s="39"/>
      <c r="Y564" s="39"/>
      <c r="Z564" s="39"/>
      <c r="AA564" s="39"/>
      <c r="AB564" s="39"/>
      <c r="AC564" s="39"/>
      <c r="AD564" s="39"/>
      <c r="AE564" s="39"/>
      <c r="AR564" s="240" t="s">
        <v>175</v>
      </c>
      <c r="AT564" s="240" t="s">
        <v>243</v>
      </c>
      <c r="AU564" s="240" t="s">
        <v>88</v>
      </c>
      <c r="AY564" s="18" t="s">
        <v>241</v>
      </c>
      <c r="BE564" s="241">
        <f>IF(N564="základní",J564,0)</f>
        <v>0</v>
      </c>
      <c r="BF564" s="241">
        <f>IF(N564="snížená",J564,0)</f>
        <v>0</v>
      </c>
      <c r="BG564" s="241">
        <f>IF(N564="zákl. přenesená",J564,0)</f>
        <v>0</v>
      </c>
      <c r="BH564" s="241">
        <f>IF(N564="sníž. přenesená",J564,0)</f>
        <v>0</v>
      </c>
      <c r="BI564" s="241">
        <f>IF(N564="nulová",J564,0)</f>
        <v>0</v>
      </c>
      <c r="BJ564" s="18" t="s">
        <v>14</v>
      </c>
      <c r="BK564" s="241">
        <f>ROUND(I564*H564,2)</f>
        <v>0</v>
      </c>
      <c r="BL564" s="18" t="s">
        <v>175</v>
      </c>
      <c r="BM564" s="240" t="s">
        <v>1947</v>
      </c>
    </row>
    <row r="565" s="2" customFormat="1">
      <c r="A565" s="39"/>
      <c r="B565" s="40"/>
      <c r="C565" s="41"/>
      <c r="D565" s="242" t="s">
        <v>249</v>
      </c>
      <c r="E565" s="41"/>
      <c r="F565" s="243" t="s">
        <v>1948</v>
      </c>
      <c r="G565" s="41"/>
      <c r="H565" s="41"/>
      <c r="I565" s="244"/>
      <c r="J565" s="41"/>
      <c r="K565" s="41"/>
      <c r="L565" s="45"/>
      <c r="M565" s="245"/>
      <c r="N565" s="246"/>
      <c r="O565" s="92"/>
      <c r="P565" s="92"/>
      <c r="Q565" s="92"/>
      <c r="R565" s="92"/>
      <c r="S565" s="92"/>
      <c r="T565" s="93"/>
      <c r="U565" s="39"/>
      <c r="V565" s="39"/>
      <c r="W565" s="39"/>
      <c r="X565" s="39"/>
      <c r="Y565" s="39"/>
      <c r="Z565" s="39"/>
      <c r="AA565" s="39"/>
      <c r="AB565" s="39"/>
      <c r="AC565" s="39"/>
      <c r="AD565" s="39"/>
      <c r="AE565" s="39"/>
      <c r="AT565" s="18" t="s">
        <v>249</v>
      </c>
      <c r="AU565" s="18" t="s">
        <v>88</v>
      </c>
    </row>
    <row r="566" s="2" customFormat="1">
      <c r="A566" s="39"/>
      <c r="B566" s="40"/>
      <c r="C566" s="41"/>
      <c r="D566" s="247" t="s">
        <v>251</v>
      </c>
      <c r="E566" s="41"/>
      <c r="F566" s="248" t="s">
        <v>1949</v>
      </c>
      <c r="G566" s="41"/>
      <c r="H566" s="41"/>
      <c r="I566" s="244"/>
      <c r="J566" s="41"/>
      <c r="K566" s="41"/>
      <c r="L566" s="45"/>
      <c r="M566" s="245"/>
      <c r="N566" s="246"/>
      <c r="O566" s="92"/>
      <c r="P566" s="92"/>
      <c r="Q566" s="92"/>
      <c r="R566" s="92"/>
      <c r="S566" s="92"/>
      <c r="T566" s="93"/>
      <c r="U566" s="39"/>
      <c r="V566" s="39"/>
      <c r="W566" s="39"/>
      <c r="X566" s="39"/>
      <c r="Y566" s="39"/>
      <c r="Z566" s="39"/>
      <c r="AA566" s="39"/>
      <c r="AB566" s="39"/>
      <c r="AC566" s="39"/>
      <c r="AD566" s="39"/>
      <c r="AE566" s="39"/>
      <c r="AT566" s="18" t="s">
        <v>251</v>
      </c>
      <c r="AU566" s="18" t="s">
        <v>88</v>
      </c>
    </row>
    <row r="567" s="13" customFormat="1">
      <c r="A567" s="13"/>
      <c r="B567" s="249"/>
      <c r="C567" s="250"/>
      <c r="D567" s="242" t="s">
        <v>259</v>
      </c>
      <c r="E567" s="251" t="s">
        <v>1</v>
      </c>
      <c r="F567" s="252" t="s">
        <v>1950</v>
      </c>
      <c r="G567" s="250"/>
      <c r="H567" s="253">
        <v>80</v>
      </c>
      <c r="I567" s="254"/>
      <c r="J567" s="250"/>
      <c r="K567" s="250"/>
      <c r="L567" s="255"/>
      <c r="M567" s="256"/>
      <c r="N567" s="257"/>
      <c r="O567" s="257"/>
      <c r="P567" s="257"/>
      <c r="Q567" s="257"/>
      <c r="R567" s="257"/>
      <c r="S567" s="257"/>
      <c r="T567" s="258"/>
      <c r="U567" s="13"/>
      <c r="V567" s="13"/>
      <c r="W567" s="13"/>
      <c r="X567" s="13"/>
      <c r="Y567" s="13"/>
      <c r="Z567" s="13"/>
      <c r="AA567" s="13"/>
      <c r="AB567" s="13"/>
      <c r="AC567" s="13"/>
      <c r="AD567" s="13"/>
      <c r="AE567" s="13"/>
      <c r="AT567" s="259" t="s">
        <v>259</v>
      </c>
      <c r="AU567" s="259" t="s">
        <v>88</v>
      </c>
      <c r="AV567" s="13" t="s">
        <v>88</v>
      </c>
      <c r="AW567" s="13" t="s">
        <v>36</v>
      </c>
      <c r="AX567" s="13" t="s">
        <v>80</v>
      </c>
      <c r="AY567" s="259" t="s">
        <v>241</v>
      </c>
    </row>
    <row r="568" s="14" customFormat="1">
      <c r="A568" s="14"/>
      <c r="B568" s="260"/>
      <c r="C568" s="261"/>
      <c r="D568" s="242" t="s">
        <v>259</v>
      </c>
      <c r="E568" s="262" t="s">
        <v>1</v>
      </c>
      <c r="F568" s="263" t="s">
        <v>261</v>
      </c>
      <c r="G568" s="261"/>
      <c r="H568" s="264">
        <v>80</v>
      </c>
      <c r="I568" s="265"/>
      <c r="J568" s="261"/>
      <c r="K568" s="261"/>
      <c r="L568" s="266"/>
      <c r="M568" s="267"/>
      <c r="N568" s="268"/>
      <c r="O568" s="268"/>
      <c r="P568" s="268"/>
      <c r="Q568" s="268"/>
      <c r="R568" s="268"/>
      <c r="S568" s="268"/>
      <c r="T568" s="269"/>
      <c r="U568" s="14"/>
      <c r="V568" s="14"/>
      <c r="W568" s="14"/>
      <c r="X568" s="14"/>
      <c r="Y568" s="14"/>
      <c r="Z568" s="14"/>
      <c r="AA568" s="14"/>
      <c r="AB568" s="14"/>
      <c r="AC568" s="14"/>
      <c r="AD568" s="14"/>
      <c r="AE568" s="14"/>
      <c r="AT568" s="270" t="s">
        <v>259</v>
      </c>
      <c r="AU568" s="270" t="s">
        <v>88</v>
      </c>
      <c r="AV568" s="14" t="s">
        <v>175</v>
      </c>
      <c r="AW568" s="14" t="s">
        <v>36</v>
      </c>
      <c r="AX568" s="14" t="s">
        <v>14</v>
      </c>
      <c r="AY568" s="270" t="s">
        <v>241</v>
      </c>
    </row>
    <row r="569" s="2" customFormat="1" ht="24.15" customHeight="1">
      <c r="A569" s="39"/>
      <c r="B569" s="40"/>
      <c r="C569" s="288" t="s">
        <v>997</v>
      </c>
      <c r="D569" s="288" t="s">
        <v>758</v>
      </c>
      <c r="E569" s="289" t="s">
        <v>1951</v>
      </c>
      <c r="F569" s="290" t="s">
        <v>1952</v>
      </c>
      <c r="G569" s="291" t="s">
        <v>303</v>
      </c>
      <c r="H569" s="292">
        <v>80</v>
      </c>
      <c r="I569" s="293"/>
      <c r="J569" s="294">
        <f>ROUND(I569*H569,2)</f>
        <v>0</v>
      </c>
      <c r="K569" s="290" t="s">
        <v>1</v>
      </c>
      <c r="L569" s="295"/>
      <c r="M569" s="296" t="s">
        <v>1</v>
      </c>
      <c r="N569" s="297" t="s">
        <v>45</v>
      </c>
      <c r="O569" s="92"/>
      <c r="P569" s="238">
        <f>O569*H569</f>
        <v>0</v>
      </c>
      <c r="Q569" s="238">
        <v>0.0027000000000000001</v>
      </c>
      <c r="R569" s="238">
        <f>Q569*H569</f>
        <v>0.21600000000000003</v>
      </c>
      <c r="S569" s="238">
        <v>0</v>
      </c>
      <c r="T569" s="239">
        <f>S569*H569</f>
        <v>0</v>
      </c>
      <c r="U569" s="39"/>
      <c r="V569" s="39"/>
      <c r="W569" s="39"/>
      <c r="X569" s="39"/>
      <c r="Y569" s="39"/>
      <c r="Z569" s="39"/>
      <c r="AA569" s="39"/>
      <c r="AB569" s="39"/>
      <c r="AC569" s="39"/>
      <c r="AD569" s="39"/>
      <c r="AE569" s="39"/>
      <c r="AR569" s="240" t="s">
        <v>300</v>
      </c>
      <c r="AT569" s="240" t="s">
        <v>758</v>
      </c>
      <c r="AU569" s="240" t="s">
        <v>88</v>
      </c>
      <c r="AY569" s="18" t="s">
        <v>241</v>
      </c>
      <c r="BE569" s="241">
        <f>IF(N569="základní",J569,0)</f>
        <v>0</v>
      </c>
      <c r="BF569" s="241">
        <f>IF(N569="snížená",J569,0)</f>
        <v>0</v>
      </c>
      <c r="BG569" s="241">
        <f>IF(N569="zákl. přenesená",J569,0)</f>
        <v>0</v>
      </c>
      <c r="BH569" s="241">
        <f>IF(N569="sníž. přenesená",J569,0)</f>
        <v>0</v>
      </c>
      <c r="BI569" s="241">
        <f>IF(N569="nulová",J569,0)</f>
        <v>0</v>
      </c>
      <c r="BJ569" s="18" t="s">
        <v>14</v>
      </c>
      <c r="BK569" s="241">
        <f>ROUND(I569*H569,2)</f>
        <v>0</v>
      </c>
      <c r="BL569" s="18" t="s">
        <v>175</v>
      </c>
      <c r="BM569" s="240" t="s">
        <v>1953</v>
      </c>
    </row>
    <row r="570" s="2" customFormat="1">
      <c r="A570" s="39"/>
      <c r="B570" s="40"/>
      <c r="C570" s="41"/>
      <c r="D570" s="242" t="s">
        <v>249</v>
      </c>
      <c r="E570" s="41"/>
      <c r="F570" s="243" t="s">
        <v>1952</v>
      </c>
      <c r="G570" s="41"/>
      <c r="H570" s="41"/>
      <c r="I570" s="244"/>
      <c r="J570" s="41"/>
      <c r="K570" s="41"/>
      <c r="L570" s="45"/>
      <c r="M570" s="245"/>
      <c r="N570" s="246"/>
      <c r="O570" s="92"/>
      <c r="P570" s="92"/>
      <c r="Q570" s="92"/>
      <c r="R570" s="92"/>
      <c r="S570" s="92"/>
      <c r="T570" s="93"/>
      <c r="U570" s="39"/>
      <c r="V570" s="39"/>
      <c r="W570" s="39"/>
      <c r="X570" s="39"/>
      <c r="Y570" s="39"/>
      <c r="Z570" s="39"/>
      <c r="AA570" s="39"/>
      <c r="AB570" s="39"/>
      <c r="AC570" s="39"/>
      <c r="AD570" s="39"/>
      <c r="AE570" s="39"/>
      <c r="AT570" s="18" t="s">
        <v>249</v>
      </c>
      <c r="AU570" s="18" t="s">
        <v>88</v>
      </c>
    </row>
    <row r="571" s="2" customFormat="1" ht="16.5" customHeight="1">
      <c r="A571" s="39"/>
      <c r="B571" s="40"/>
      <c r="C571" s="229" t="s">
        <v>1001</v>
      </c>
      <c r="D571" s="229" t="s">
        <v>243</v>
      </c>
      <c r="E571" s="230" t="s">
        <v>1617</v>
      </c>
      <c r="F571" s="231" t="s">
        <v>1618</v>
      </c>
      <c r="G571" s="232" t="s">
        <v>296</v>
      </c>
      <c r="H571" s="233">
        <v>551.39999999999998</v>
      </c>
      <c r="I571" s="234"/>
      <c r="J571" s="235">
        <f>ROUND(I571*H571,2)</f>
        <v>0</v>
      </c>
      <c r="K571" s="231" t="s">
        <v>247</v>
      </c>
      <c r="L571" s="45"/>
      <c r="M571" s="236" t="s">
        <v>1</v>
      </c>
      <c r="N571" s="237" t="s">
        <v>45</v>
      </c>
      <c r="O571" s="92"/>
      <c r="P571" s="238">
        <f>O571*H571</f>
        <v>0</v>
      </c>
      <c r="Q571" s="238">
        <v>0</v>
      </c>
      <c r="R571" s="238">
        <f>Q571*H571</f>
        <v>0</v>
      </c>
      <c r="S571" s="238">
        <v>0</v>
      </c>
      <c r="T571" s="239">
        <f>S571*H571</f>
        <v>0</v>
      </c>
      <c r="U571" s="39"/>
      <c r="V571" s="39"/>
      <c r="W571" s="39"/>
      <c r="X571" s="39"/>
      <c r="Y571" s="39"/>
      <c r="Z571" s="39"/>
      <c r="AA571" s="39"/>
      <c r="AB571" s="39"/>
      <c r="AC571" s="39"/>
      <c r="AD571" s="39"/>
      <c r="AE571" s="39"/>
      <c r="AR571" s="240" t="s">
        <v>175</v>
      </c>
      <c r="AT571" s="240" t="s">
        <v>243</v>
      </c>
      <c r="AU571" s="240" t="s">
        <v>88</v>
      </c>
      <c r="AY571" s="18" t="s">
        <v>241</v>
      </c>
      <c r="BE571" s="241">
        <f>IF(N571="základní",J571,0)</f>
        <v>0</v>
      </c>
      <c r="BF571" s="241">
        <f>IF(N571="snížená",J571,0)</f>
        <v>0</v>
      </c>
      <c r="BG571" s="241">
        <f>IF(N571="zákl. přenesená",J571,0)</f>
        <v>0</v>
      </c>
      <c r="BH571" s="241">
        <f>IF(N571="sníž. přenesená",J571,0)</f>
        <v>0</v>
      </c>
      <c r="BI571" s="241">
        <f>IF(N571="nulová",J571,0)</f>
        <v>0</v>
      </c>
      <c r="BJ571" s="18" t="s">
        <v>14</v>
      </c>
      <c r="BK571" s="241">
        <f>ROUND(I571*H571,2)</f>
        <v>0</v>
      </c>
      <c r="BL571" s="18" t="s">
        <v>175</v>
      </c>
      <c r="BM571" s="240" t="s">
        <v>1954</v>
      </c>
    </row>
    <row r="572" s="2" customFormat="1">
      <c r="A572" s="39"/>
      <c r="B572" s="40"/>
      <c r="C572" s="41"/>
      <c r="D572" s="242" t="s">
        <v>249</v>
      </c>
      <c r="E572" s="41"/>
      <c r="F572" s="243" t="s">
        <v>1620</v>
      </c>
      <c r="G572" s="41"/>
      <c r="H572" s="41"/>
      <c r="I572" s="244"/>
      <c r="J572" s="41"/>
      <c r="K572" s="41"/>
      <c r="L572" s="45"/>
      <c r="M572" s="245"/>
      <c r="N572" s="246"/>
      <c r="O572" s="92"/>
      <c r="P572" s="92"/>
      <c r="Q572" s="92"/>
      <c r="R572" s="92"/>
      <c r="S572" s="92"/>
      <c r="T572" s="93"/>
      <c r="U572" s="39"/>
      <c r="V572" s="39"/>
      <c r="W572" s="39"/>
      <c r="X572" s="39"/>
      <c r="Y572" s="39"/>
      <c r="Z572" s="39"/>
      <c r="AA572" s="39"/>
      <c r="AB572" s="39"/>
      <c r="AC572" s="39"/>
      <c r="AD572" s="39"/>
      <c r="AE572" s="39"/>
      <c r="AT572" s="18" t="s">
        <v>249</v>
      </c>
      <c r="AU572" s="18" t="s">
        <v>88</v>
      </c>
    </row>
    <row r="573" s="2" customFormat="1">
      <c r="A573" s="39"/>
      <c r="B573" s="40"/>
      <c r="C573" s="41"/>
      <c r="D573" s="247" t="s">
        <v>251</v>
      </c>
      <c r="E573" s="41"/>
      <c r="F573" s="248" t="s">
        <v>1621</v>
      </c>
      <c r="G573" s="41"/>
      <c r="H573" s="41"/>
      <c r="I573" s="244"/>
      <c r="J573" s="41"/>
      <c r="K573" s="41"/>
      <c r="L573" s="45"/>
      <c r="M573" s="245"/>
      <c r="N573" s="246"/>
      <c r="O573" s="92"/>
      <c r="P573" s="92"/>
      <c r="Q573" s="92"/>
      <c r="R573" s="92"/>
      <c r="S573" s="92"/>
      <c r="T573" s="93"/>
      <c r="U573" s="39"/>
      <c r="V573" s="39"/>
      <c r="W573" s="39"/>
      <c r="X573" s="39"/>
      <c r="Y573" s="39"/>
      <c r="Z573" s="39"/>
      <c r="AA573" s="39"/>
      <c r="AB573" s="39"/>
      <c r="AC573" s="39"/>
      <c r="AD573" s="39"/>
      <c r="AE573" s="39"/>
      <c r="AT573" s="18" t="s">
        <v>251</v>
      </c>
      <c r="AU573" s="18" t="s">
        <v>88</v>
      </c>
    </row>
    <row r="574" s="13" customFormat="1">
      <c r="A574" s="13"/>
      <c r="B574" s="249"/>
      <c r="C574" s="250"/>
      <c r="D574" s="242" t="s">
        <v>259</v>
      </c>
      <c r="E574" s="251" t="s">
        <v>1</v>
      </c>
      <c r="F574" s="252" t="s">
        <v>1713</v>
      </c>
      <c r="G574" s="250"/>
      <c r="H574" s="253">
        <v>551.39999999999998</v>
      </c>
      <c r="I574" s="254"/>
      <c r="J574" s="250"/>
      <c r="K574" s="250"/>
      <c r="L574" s="255"/>
      <c r="M574" s="256"/>
      <c r="N574" s="257"/>
      <c r="O574" s="257"/>
      <c r="P574" s="257"/>
      <c r="Q574" s="257"/>
      <c r="R574" s="257"/>
      <c r="S574" s="257"/>
      <c r="T574" s="258"/>
      <c r="U574" s="13"/>
      <c r="V574" s="13"/>
      <c r="W574" s="13"/>
      <c r="X574" s="13"/>
      <c r="Y574" s="13"/>
      <c r="Z574" s="13"/>
      <c r="AA574" s="13"/>
      <c r="AB574" s="13"/>
      <c r="AC574" s="13"/>
      <c r="AD574" s="13"/>
      <c r="AE574" s="13"/>
      <c r="AT574" s="259" t="s">
        <v>259</v>
      </c>
      <c r="AU574" s="259" t="s">
        <v>88</v>
      </c>
      <c r="AV574" s="13" t="s">
        <v>88</v>
      </c>
      <c r="AW574" s="13" t="s">
        <v>36</v>
      </c>
      <c r="AX574" s="13" t="s">
        <v>80</v>
      </c>
      <c r="AY574" s="259" t="s">
        <v>241</v>
      </c>
    </row>
    <row r="575" s="14" customFormat="1">
      <c r="A575" s="14"/>
      <c r="B575" s="260"/>
      <c r="C575" s="261"/>
      <c r="D575" s="242" t="s">
        <v>259</v>
      </c>
      <c r="E575" s="262" t="s">
        <v>1</v>
      </c>
      <c r="F575" s="263" t="s">
        <v>261</v>
      </c>
      <c r="G575" s="261"/>
      <c r="H575" s="264">
        <v>551.39999999999998</v>
      </c>
      <c r="I575" s="265"/>
      <c r="J575" s="261"/>
      <c r="K575" s="261"/>
      <c r="L575" s="266"/>
      <c r="M575" s="267"/>
      <c r="N575" s="268"/>
      <c r="O575" s="268"/>
      <c r="P575" s="268"/>
      <c r="Q575" s="268"/>
      <c r="R575" s="268"/>
      <c r="S575" s="268"/>
      <c r="T575" s="269"/>
      <c r="U575" s="14"/>
      <c r="V575" s="14"/>
      <c r="W575" s="14"/>
      <c r="X575" s="14"/>
      <c r="Y575" s="14"/>
      <c r="Z575" s="14"/>
      <c r="AA575" s="14"/>
      <c r="AB575" s="14"/>
      <c r="AC575" s="14"/>
      <c r="AD575" s="14"/>
      <c r="AE575" s="14"/>
      <c r="AT575" s="270" t="s">
        <v>259</v>
      </c>
      <c r="AU575" s="270" t="s">
        <v>88</v>
      </c>
      <c r="AV575" s="14" t="s">
        <v>175</v>
      </c>
      <c r="AW575" s="14" t="s">
        <v>36</v>
      </c>
      <c r="AX575" s="14" t="s">
        <v>14</v>
      </c>
      <c r="AY575" s="270" t="s">
        <v>241</v>
      </c>
    </row>
    <row r="576" s="2" customFormat="1" ht="21.75" customHeight="1">
      <c r="A576" s="39"/>
      <c r="B576" s="40"/>
      <c r="C576" s="229" t="s">
        <v>1006</v>
      </c>
      <c r="D576" s="229" t="s">
        <v>243</v>
      </c>
      <c r="E576" s="230" t="s">
        <v>1955</v>
      </c>
      <c r="F576" s="231" t="s">
        <v>1956</v>
      </c>
      <c r="G576" s="232" t="s">
        <v>296</v>
      </c>
      <c r="H576" s="233">
        <v>551.39999999999998</v>
      </c>
      <c r="I576" s="234"/>
      <c r="J576" s="235">
        <f>ROUND(I576*H576,2)</f>
        <v>0</v>
      </c>
      <c r="K576" s="231" t="s">
        <v>1</v>
      </c>
      <c r="L576" s="45"/>
      <c r="M576" s="236" t="s">
        <v>1</v>
      </c>
      <c r="N576" s="237" t="s">
        <v>45</v>
      </c>
      <c r="O576" s="92"/>
      <c r="P576" s="238">
        <f>O576*H576</f>
        <v>0</v>
      </c>
      <c r="Q576" s="238">
        <v>0</v>
      </c>
      <c r="R576" s="238">
        <f>Q576*H576</f>
        <v>0</v>
      </c>
      <c r="S576" s="238">
        <v>0</v>
      </c>
      <c r="T576" s="239">
        <f>S576*H576</f>
        <v>0</v>
      </c>
      <c r="U576" s="39"/>
      <c r="V576" s="39"/>
      <c r="W576" s="39"/>
      <c r="X576" s="39"/>
      <c r="Y576" s="39"/>
      <c r="Z576" s="39"/>
      <c r="AA576" s="39"/>
      <c r="AB576" s="39"/>
      <c r="AC576" s="39"/>
      <c r="AD576" s="39"/>
      <c r="AE576" s="39"/>
      <c r="AR576" s="240" t="s">
        <v>175</v>
      </c>
      <c r="AT576" s="240" t="s">
        <v>243</v>
      </c>
      <c r="AU576" s="240" t="s">
        <v>88</v>
      </c>
      <c r="AY576" s="18" t="s">
        <v>241</v>
      </c>
      <c r="BE576" s="241">
        <f>IF(N576="základní",J576,0)</f>
        <v>0</v>
      </c>
      <c r="BF576" s="241">
        <f>IF(N576="snížená",J576,0)</f>
        <v>0</v>
      </c>
      <c r="BG576" s="241">
        <f>IF(N576="zákl. přenesená",J576,0)</f>
        <v>0</v>
      </c>
      <c r="BH576" s="241">
        <f>IF(N576="sníž. přenesená",J576,0)</f>
        <v>0</v>
      </c>
      <c r="BI576" s="241">
        <f>IF(N576="nulová",J576,0)</f>
        <v>0</v>
      </c>
      <c r="BJ576" s="18" t="s">
        <v>14</v>
      </c>
      <c r="BK576" s="241">
        <f>ROUND(I576*H576,2)</f>
        <v>0</v>
      </c>
      <c r="BL576" s="18" t="s">
        <v>175</v>
      </c>
      <c r="BM576" s="240" t="s">
        <v>1957</v>
      </c>
    </row>
    <row r="577" s="2" customFormat="1">
      <c r="A577" s="39"/>
      <c r="B577" s="40"/>
      <c r="C577" s="41"/>
      <c r="D577" s="242" t="s">
        <v>249</v>
      </c>
      <c r="E577" s="41"/>
      <c r="F577" s="243" t="s">
        <v>1958</v>
      </c>
      <c r="G577" s="41"/>
      <c r="H577" s="41"/>
      <c r="I577" s="244"/>
      <c r="J577" s="41"/>
      <c r="K577" s="41"/>
      <c r="L577" s="45"/>
      <c r="M577" s="245"/>
      <c r="N577" s="246"/>
      <c r="O577" s="92"/>
      <c r="P577" s="92"/>
      <c r="Q577" s="92"/>
      <c r="R577" s="92"/>
      <c r="S577" s="92"/>
      <c r="T577" s="93"/>
      <c r="U577" s="39"/>
      <c r="V577" s="39"/>
      <c r="W577" s="39"/>
      <c r="X577" s="39"/>
      <c r="Y577" s="39"/>
      <c r="Z577" s="39"/>
      <c r="AA577" s="39"/>
      <c r="AB577" s="39"/>
      <c r="AC577" s="39"/>
      <c r="AD577" s="39"/>
      <c r="AE577" s="39"/>
      <c r="AT577" s="18" t="s">
        <v>249</v>
      </c>
      <c r="AU577" s="18" t="s">
        <v>88</v>
      </c>
    </row>
    <row r="578" s="13" customFormat="1">
      <c r="A578" s="13"/>
      <c r="B578" s="249"/>
      <c r="C578" s="250"/>
      <c r="D578" s="242" t="s">
        <v>259</v>
      </c>
      <c r="E578" s="251" t="s">
        <v>1</v>
      </c>
      <c r="F578" s="252" t="s">
        <v>1713</v>
      </c>
      <c r="G578" s="250"/>
      <c r="H578" s="253">
        <v>551.39999999999998</v>
      </c>
      <c r="I578" s="254"/>
      <c r="J578" s="250"/>
      <c r="K578" s="250"/>
      <c r="L578" s="255"/>
      <c r="M578" s="256"/>
      <c r="N578" s="257"/>
      <c r="O578" s="257"/>
      <c r="P578" s="257"/>
      <c r="Q578" s="257"/>
      <c r="R578" s="257"/>
      <c r="S578" s="257"/>
      <c r="T578" s="258"/>
      <c r="U578" s="13"/>
      <c r="V578" s="13"/>
      <c r="W578" s="13"/>
      <c r="X578" s="13"/>
      <c r="Y578" s="13"/>
      <c r="Z578" s="13"/>
      <c r="AA578" s="13"/>
      <c r="AB578" s="13"/>
      <c r="AC578" s="13"/>
      <c r="AD578" s="13"/>
      <c r="AE578" s="13"/>
      <c r="AT578" s="259" t="s">
        <v>259</v>
      </c>
      <c r="AU578" s="259" t="s">
        <v>88</v>
      </c>
      <c r="AV578" s="13" t="s">
        <v>88</v>
      </c>
      <c r="AW578" s="13" t="s">
        <v>36</v>
      </c>
      <c r="AX578" s="13" t="s">
        <v>80</v>
      </c>
      <c r="AY578" s="259" t="s">
        <v>241</v>
      </c>
    </row>
    <row r="579" s="14" customFormat="1">
      <c r="A579" s="14"/>
      <c r="B579" s="260"/>
      <c r="C579" s="261"/>
      <c r="D579" s="242" t="s">
        <v>259</v>
      </c>
      <c r="E579" s="262" t="s">
        <v>1</v>
      </c>
      <c r="F579" s="263" t="s">
        <v>261</v>
      </c>
      <c r="G579" s="261"/>
      <c r="H579" s="264">
        <v>551.39999999999998</v>
      </c>
      <c r="I579" s="265"/>
      <c r="J579" s="261"/>
      <c r="K579" s="261"/>
      <c r="L579" s="266"/>
      <c r="M579" s="267"/>
      <c r="N579" s="268"/>
      <c r="O579" s="268"/>
      <c r="P579" s="268"/>
      <c r="Q579" s="268"/>
      <c r="R579" s="268"/>
      <c r="S579" s="268"/>
      <c r="T579" s="269"/>
      <c r="U579" s="14"/>
      <c r="V579" s="14"/>
      <c r="W579" s="14"/>
      <c r="X579" s="14"/>
      <c r="Y579" s="14"/>
      <c r="Z579" s="14"/>
      <c r="AA579" s="14"/>
      <c r="AB579" s="14"/>
      <c r="AC579" s="14"/>
      <c r="AD579" s="14"/>
      <c r="AE579" s="14"/>
      <c r="AT579" s="270" t="s">
        <v>259</v>
      </c>
      <c r="AU579" s="270" t="s">
        <v>88</v>
      </c>
      <c r="AV579" s="14" t="s">
        <v>175</v>
      </c>
      <c r="AW579" s="14" t="s">
        <v>36</v>
      </c>
      <c r="AX579" s="14" t="s">
        <v>14</v>
      </c>
      <c r="AY579" s="270" t="s">
        <v>241</v>
      </c>
    </row>
    <row r="580" s="2" customFormat="1" ht="24.15" customHeight="1">
      <c r="A580" s="39"/>
      <c r="B580" s="40"/>
      <c r="C580" s="229" t="s">
        <v>1010</v>
      </c>
      <c r="D580" s="229" t="s">
        <v>243</v>
      </c>
      <c r="E580" s="230" t="s">
        <v>1083</v>
      </c>
      <c r="F580" s="231" t="s">
        <v>1084</v>
      </c>
      <c r="G580" s="232" t="s">
        <v>303</v>
      </c>
      <c r="H580" s="233">
        <v>80</v>
      </c>
      <c r="I580" s="234"/>
      <c r="J580" s="235">
        <f>ROUND(I580*H580,2)</f>
        <v>0</v>
      </c>
      <c r="K580" s="231" t="s">
        <v>247</v>
      </c>
      <c r="L580" s="45"/>
      <c r="M580" s="236" t="s">
        <v>1</v>
      </c>
      <c r="N580" s="237" t="s">
        <v>45</v>
      </c>
      <c r="O580" s="92"/>
      <c r="P580" s="238">
        <f>O580*H580</f>
        <v>0</v>
      </c>
      <c r="Q580" s="238">
        <v>0.45937</v>
      </c>
      <c r="R580" s="238">
        <f>Q580*H580</f>
        <v>36.749600000000001</v>
      </c>
      <c r="S580" s="238">
        <v>0</v>
      </c>
      <c r="T580" s="239">
        <f>S580*H580</f>
        <v>0</v>
      </c>
      <c r="U580" s="39"/>
      <c r="V580" s="39"/>
      <c r="W580" s="39"/>
      <c r="X580" s="39"/>
      <c r="Y580" s="39"/>
      <c r="Z580" s="39"/>
      <c r="AA580" s="39"/>
      <c r="AB580" s="39"/>
      <c r="AC580" s="39"/>
      <c r="AD580" s="39"/>
      <c r="AE580" s="39"/>
      <c r="AR580" s="240" t="s">
        <v>175</v>
      </c>
      <c r="AT580" s="240" t="s">
        <v>243</v>
      </c>
      <c r="AU580" s="240" t="s">
        <v>88</v>
      </c>
      <c r="AY580" s="18" t="s">
        <v>241</v>
      </c>
      <c r="BE580" s="241">
        <f>IF(N580="základní",J580,0)</f>
        <v>0</v>
      </c>
      <c r="BF580" s="241">
        <f>IF(N580="snížená",J580,0)</f>
        <v>0</v>
      </c>
      <c r="BG580" s="241">
        <f>IF(N580="zákl. přenesená",J580,0)</f>
        <v>0</v>
      </c>
      <c r="BH580" s="241">
        <f>IF(N580="sníž. přenesená",J580,0)</f>
        <v>0</v>
      </c>
      <c r="BI580" s="241">
        <f>IF(N580="nulová",J580,0)</f>
        <v>0</v>
      </c>
      <c r="BJ580" s="18" t="s">
        <v>14</v>
      </c>
      <c r="BK580" s="241">
        <f>ROUND(I580*H580,2)</f>
        <v>0</v>
      </c>
      <c r="BL580" s="18" t="s">
        <v>175</v>
      </c>
      <c r="BM580" s="240" t="s">
        <v>1959</v>
      </c>
    </row>
    <row r="581" s="2" customFormat="1">
      <c r="A581" s="39"/>
      <c r="B581" s="40"/>
      <c r="C581" s="41"/>
      <c r="D581" s="242" t="s">
        <v>249</v>
      </c>
      <c r="E581" s="41"/>
      <c r="F581" s="243" t="s">
        <v>1086</v>
      </c>
      <c r="G581" s="41"/>
      <c r="H581" s="41"/>
      <c r="I581" s="244"/>
      <c r="J581" s="41"/>
      <c r="K581" s="41"/>
      <c r="L581" s="45"/>
      <c r="M581" s="245"/>
      <c r="N581" s="246"/>
      <c r="O581" s="92"/>
      <c r="P581" s="92"/>
      <c r="Q581" s="92"/>
      <c r="R581" s="92"/>
      <c r="S581" s="92"/>
      <c r="T581" s="93"/>
      <c r="U581" s="39"/>
      <c r="V581" s="39"/>
      <c r="W581" s="39"/>
      <c r="X581" s="39"/>
      <c r="Y581" s="39"/>
      <c r="Z581" s="39"/>
      <c r="AA581" s="39"/>
      <c r="AB581" s="39"/>
      <c r="AC581" s="39"/>
      <c r="AD581" s="39"/>
      <c r="AE581" s="39"/>
      <c r="AT581" s="18" t="s">
        <v>249</v>
      </c>
      <c r="AU581" s="18" t="s">
        <v>88</v>
      </c>
    </row>
    <row r="582" s="2" customFormat="1">
      <c r="A582" s="39"/>
      <c r="B582" s="40"/>
      <c r="C582" s="41"/>
      <c r="D582" s="247" t="s">
        <v>251</v>
      </c>
      <c r="E582" s="41"/>
      <c r="F582" s="248" t="s">
        <v>1087</v>
      </c>
      <c r="G582" s="41"/>
      <c r="H582" s="41"/>
      <c r="I582" s="244"/>
      <c r="J582" s="41"/>
      <c r="K582" s="41"/>
      <c r="L582" s="45"/>
      <c r="M582" s="245"/>
      <c r="N582" s="246"/>
      <c r="O582" s="92"/>
      <c r="P582" s="92"/>
      <c r="Q582" s="92"/>
      <c r="R582" s="92"/>
      <c r="S582" s="92"/>
      <c r="T582" s="93"/>
      <c r="U582" s="39"/>
      <c r="V582" s="39"/>
      <c r="W582" s="39"/>
      <c r="X582" s="39"/>
      <c r="Y582" s="39"/>
      <c r="Z582" s="39"/>
      <c r="AA582" s="39"/>
      <c r="AB582" s="39"/>
      <c r="AC582" s="39"/>
      <c r="AD582" s="39"/>
      <c r="AE582" s="39"/>
      <c r="AT582" s="18" t="s">
        <v>251</v>
      </c>
      <c r="AU582" s="18" t="s">
        <v>88</v>
      </c>
    </row>
    <row r="583" s="13" customFormat="1">
      <c r="A583" s="13"/>
      <c r="B583" s="249"/>
      <c r="C583" s="250"/>
      <c r="D583" s="242" t="s">
        <v>259</v>
      </c>
      <c r="E583" s="251" t="s">
        <v>1</v>
      </c>
      <c r="F583" s="252" t="s">
        <v>1960</v>
      </c>
      <c r="G583" s="250"/>
      <c r="H583" s="253">
        <v>80</v>
      </c>
      <c r="I583" s="254"/>
      <c r="J583" s="250"/>
      <c r="K583" s="250"/>
      <c r="L583" s="255"/>
      <c r="M583" s="256"/>
      <c r="N583" s="257"/>
      <c r="O583" s="257"/>
      <c r="P583" s="257"/>
      <c r="Q583" s="257"/>
      <c r="R583" s="257"/>
      <c r="S583" s="257"/>
      <c r="T583" s="258"/>
      <c r="U583" s="13"/>
      <c r="V583" s="13"/>
      <c r="W583" s="13"/>
      <c r="X583" s="13"/>
      <c r="Y583" s="13"/>
      <c r="Z583" s="13"/>
      <c r="AA583" s="13"/>
      <c r="AB583" s="13"/>
      <c r="AC583" s="13"/>
      <c r="AD583" s="13"/>
      <c r="AE583" s="13"/>
      <c r="AT583" s="259" t="s">
        <v>259</v>
      </c>
      <c r="AU583" s="259" t="s">
        <v>88</v>
      </c>
      <c r="AV583" s="13" t="s">
        <v>88</v>
      </c>
      <c r="AW583" s="13" t="s">
        <v>36</v>
      </c>
      <c r="AX583" s="13" t="s">
        <v>80</v>
      </c>
      <c r="AY583" s="259" t="s">
        <v>241</v>
      </c>
    </row>
    <row r="584" s="14" customFormat="1">
      <c r="A584" s="14"/>
      <c r="B584" s="260"/>
      <c r="C584" s="261"/>
      <c r="D584" s="242" t="s">
        <v>259</v>
      </c>
      <c r="E584" s="262" t="s">
        <v>1</v>
      </c>
      <c r="F584" s="263" t="s">
        <v>261</v>
      </c>
      <c r="G584" s="261"/>
      <c r="H584" s="264">
        <v>80</v>
      </c>
      <c r="I584" s="265"/>
      <c r="J584" s="261"/>
      <c r="K584" s="261"/>
      <c r="L584" s="266"/>
      <c r="M584" s="267"/>
      <c r="N584" s="268"/>
      <c r="O584" s="268"/>
      <c r="P584" s="268"/>
      <c r="Q584" s="268"/>
      <c r="R584" s="268"/>
      <c r="S584" s="268"/>
      <c r="T584" s="269"/>
      <c r="U584" s="14"/>
      <c r="V584" s="14"/>
      <c r="W584" s="14"/>
      <c r="X584" s="14"/>
      <c r="Y584" s="14"/>
      <c r="Z584" s="14"/>
      <c r="AA584" s="14"/>
      <c r="AB584" s="14"/>
      <c r="AC584" s="14"/>
      <c r="AD584" s="14"/>
      <c r="AE584" s="14"/>
      <c r="AT584" s="270" t="s">
        <v>259</v>
      </c>
      <c r="AU584" s="270" t="s">
        <v>88</v>
      </c>
      <c r="AV584" s="14" t="s">
        <v>175</v>
      </c>
      <c r="AW584" s="14" t="s">
        <v>36</v>
      </c>
      <c r="AX584" s="14" t="s">
        <v>14</v>
      </c>
      <c r="AY584" s="270" t="s">
        <v>241</v>
      </c>
    </row>
    <row r="585" s="2" customFormat="1" ht="33" customHeight="1">
      <c r="A585" s="39"/>
      <c r="B585" s="40"/>
      <c r="C585" s="229" t="s">
        <v>1016</v>
      </c>
      <c r="D585" s="229" t="s">
        <v>243</v>
      </c>
      <c r="E585" s="230" t="s">
        <v>1961</v>
      </c>
      <c r="F585" s="231" t="s">
        <v>1962</v>
      </c>
      <c r="G585" s="232" t="s">
        <v>303</v>
      </c>
      <c r="H585" s="233">
        <v>78</v>
      </c>
      <c r="I585" s="234"/>
      <c r="J585" s="235">
        <f>ROUND(I585*H585,2)</f>
        <v>0</v>
      </c>
      <c r="K585" s="231" t="s">
        <v>1</v>
      </c>
      <c r="L585" s="45"/>
      <c r="M585" s="236" t="s">
        <v>1</v>
      </c>
      <c r="N585" s="237" t="s">
        <v>45</v>
      </c>
      <c r="O585" s="92"/>
      <c r="P585" s="238">
        <f>O585*H585</f>
        <v>0</v>
      </c>
      <c r="Q585" s="238">
        <v>1.9080200000000001</v>
      </c>
      <c r="R585" s="238">
        <f>Q585*H585</f>
        <v>148.82556</v>
      </c>
      <c r="S585" s="238">
        <v>0</v>
      </c>
      <c r="T585" s="239">
        <f>S585*H585</f>
        <v>0</v>
      </c>
      <c r="U585" s="39"/>
      <c r="V585" s="39"/>
      <c r="W585" s="39"/>
      <c r="X585" s="39"/>
      <c r="Y585" s="39"/>
      <c r="Z585" s="39"/>
      <c r="AA585" s="39"/>
      <c r="AB585" s="39"/>
      <c r="AC585" s="39"/>
      <c r="AD585" s="39"/>
      <c r="AE585" s="39"/>
      <c r="AR585" s="240" t="s">
        <v>175</v>
      </c>
      <c r="AT585" s="240" t="s">
        <v>243</v>
      </c>
      <c r="AU585" s="240" t="s">
        <v>88</v>
      </c>
      <c r="AY585" s="18" t="s">
        <v>241</v>
      </c>
      <c r="BE585" s="241">
        <f>IF(N585="základní",J585,0)</f>
        <v>0</v>
      </c>
      <c r="BF585" s="241">
        <f>IF(N585="snížená",J585,0)</f>
        <v>0</v>
      </c>
      <c r="BG585" s="241">
        <f>IF(N585="zákl. přenesená",J585,0)</f>
        <v>0</v>
      </c>
      <c r="BH585" s="241">
        <f>IF(N585="sníž. přenesená",J585,0)</f>
        <v>0</v>
      </c>
      <c r="BI585" s="241">
        <f>IF(N585="nulová",J585,0)</f>
        <v>0</v>
      </c>
      <c r="BJ585" s="18" t="s">
        <v>14</v>
      </c>
      <c r="BK585" s="241">
        <f>ROUND(I585*H585,2)</f>
        <v>0</v>
      </c>
      <c r="BL585" s="18" t="s">
        <v>175</v>
      </c>
      <c r="BM585" s="240" t="s">
        <v>1963</v>
      </c>
    </row>
    <row r="586" s="2" customFormat="1">
      <c r="A586" s="39"/>
      <c r="B586" s="40"/>
      <c r="C586" s="41"/>
      <c r="D586" s="242" t="s">
        <v>249</v>
      </c>
      <c r="E586" s="41"/>
      <c r="F586" s="243" t="s">
        <v>1962</v>
      </c>
      <c r="G586" s="41"/>
      <c r="H586" s="41"/>
      <c r="I586" s="244"/>
      <c r="J586" s="41"/>
      <c r="K586" s="41"/>
      <c r="L586" s="45"/>
      <c r="M586" s="245"/>
      <c r="N586" s="246"/>
      <c r="O586" s="92"/>
      <c r="P586" s="92"/>
      <c r="Q586" s="92"/>
      <c r="R586" s="92"/>
      <c r="S586" s="92"/>
      <c r="T586" s="93"/>
      <c r="U586" s="39"/>
      <c r="V586" s="39"/>
      <c r="W586" s="39"/>
      <c r="X586" s="39"/>
      <c r="Y586" s="39"/>
      <c r="Z586" s="39"/>
      <c r="AA586" s="39"/>
      <c r="AB586" s="39"/>
      <c r="AC586" s="39"/>
      <c r="AD586" s="39"/>
      <c r="AE586" s="39"/>
      <c r="AT586" s="18" t="s">
        <v>249</v>
      </c>
      <c r="AU586" s="18" t="s">
        <v>88</v>
      </c>
    </row>
    <row r="587" s="2" customFormat="1">
      <c r="A587" s="39"/>
      <c r="B587" s="40"/>
      <c r="C587" s="41"/>
      <c r="D587" s="242" t="s">
        <v>742</v>
      </c>
      <c r="E587" s="41"/>
      <c r="F587" s="287" t="s">
        <v>1964</v>
      </c>
      <c r="G587" s="41"/>
      <c r="H587" s="41"/>
      <c r="I587" s="244"/>
      <c r="J587" s="41"/>
      <c r="K587" s="41"/>
      <c r="L587" s="45"/>
      <c r="M587" s="245"/>
      <c r="N587" s="246"/>
      <c r="O587" s="92"/>
      <c r="P587" s="92"/>
      <c r="Q587" s="92"/>
      <c r="R587" s="92"/>
      <c r="S587" s="92"/>
      <c r="T587" s="93"/>
      <c r="U587" s="39"/>
      <c r="V587" s="39"/>
      <c r="W587" s="39"/>
      <c r="X587" s="39"/>
      <c r="Y587" s="39"/>
      <c r="Z587" s="39"/>
      <c r="AA587" s="39"/>
      <c r="AB587" s="39"/>
      <c r="AC587" s="39"/>
      <c r="AD587" s="39"/>
      <c r="AE587" s="39"/>
      <c r="AT587" s="18" t="s">
        <v>742</v>
      </c>
      <c r="AU587" s="18" t="s">
        <v>88</v>
      </c>
    </row>
    <row r="588" s="2" customFormat="1" ht="21.75" customHeight="1">
      <c r="A588" s="39"/>
      <c r="B588" s="40"/>
      <c r="C588" s="288" t="s">
        <v>1020</v>
      </c>
      <c r="D588" s="288" t="s">
        <v>758</v>
      </c>
      <c r="E588" s="289" t="s">
        <v>1965</v>
      </c>
      <c r="F588" s="290" t="s">
        <v>1966</v>
      </c>
      <c r="G588" s="291" t="s">
        <v>303</v>
      </c>
      <c r="H588" s="292">
        <v>78</v>
      </c>
      <c r="I588" s="293"/>
      <c r="J588" s="294">
        <f>ROUND(I588*H588,2)</f>
        <v>0</v>
      </c>
      <c r="K588" s="290" t="s">
        <v>1</v>
      </c>
      <c r="L588" s="295"/>
      <c r="M588" s="296" t="s">
        <v>1</v>
      </c>
      <c r="N588" s="297" t="s">
        <v>45</v>
      </c>
      <c r="O588" s="92"/>
      <c r="P588" s="238">
        <f>O588*H588</f>
        <v>0</v>
      </c>
      <c r="Q588" s="238">
        <v>0.105</v>
      </c>
      <c r="R588" s="238">
        <f>Q588*H588</f>
        <v>8.1899999999999995</v>
      </c>
      <c r="S588" s="238">
        <v>0</v>
      </c>
      <c r="T588" s="239">
        <f>S588*H588</f>
        <v>0</v>
      </c>
      <c r="U588" s="39"/>
      <c r="V588" s="39"/>
      <c r="W588" s="39"/>
      <c r="X588" s="39"/>
      <c r="Y588" s="39"/>
      <c r="Z588" s="39"/>
      <c r="AA588" s="39"/>
      <c r="AB588" s="39"/>
      <c r="AC588" s="39"/>
      <c r="AD588" s="39"/>
      <c r="AE588" s="39"/>
      <c r="AR588" s="240" t="s">
        <v>300</v>
      </c>
      <c r="AT588" s="240" t="s">
        <v>758</v>
      </c>
      <c r="AU588" s="240" t="s">
        <v>88</v>
      </c>
      <c r="AY588" s="18" t="s">
        <v>241</v>
      </c>
      <c r="BE588" s="241">
        <f>IF(N588="základní",J588,0)</f>
        <v>0</v>
      </c>
      <c r="BF588" s="241">
        <f>IF(N588="snížená",J588,0)</f>
        <v>0</v>
      </c>
      <c r="BG588" s="241">
        <f>IF(N588="zákl. přenesená",J588,0)</f>
        <v>0</v>
      </c>
      <c r="BH588" s="241">
        <f>IF(N588="sníž. přenesená",J588,0)</f>
        <v>0</v>
      </c>
      <c r="BI588" s="241">
        <f>IF(N588="nulová",J588,0)</f>
        <v>0</v>
      </c>
      <c r="BJ588" s="18" t="s">
        <v>14</v>
      </c>
      <c r="BK588" s="241">
        <f>ROUND(I588*H588,2)</f>
        <v>0</v>
      </c>
      <c r="BL588" s="18" t="s">
        <v>175</v>
      </c>
      <c r="BM588" s="240" t="s">
        <v>1967</v>
      </c>
    </row>
    <row r="589" s="2" customFormat="1">
      <c r="A589" s="39"/>
      <c r="B589" s="40"/>
      <c r="C589" s="41"/>
      <c r="D589" s="242" t="s">
        <v>249</v>
      </c>
      <c r="E589" s="41"/>
      <c r="F589" s="243" t="s">
        <v>1968</v>
      </c>
      <c r="G589" s="41"/>
      <c r="H589" s="41"/>
      <c r="I589" s="244"/>
      <c r="J589" s="41"/>
      <c r="K589" s="41"/>
      <c r="L589" s="45"/>
      <c r="M589" s="245"/>
      <c r="N589" s="246"/>
      <c r="O589" s="92"/>
      <c r="P589" s="92"/>
      <c r="Q589" s="92"/>
      <c r="R589" s="92"/>
      <c r="S589" s="92"/>
      <c r="T589" s="93"/>
      <c r="U589" s="39"/>
      <c r="V589" s="39"/>
      <c r="W589" s="39"/>
      <c r="X589" s="39"/>
      <c r="Y589" s="39"/>
      <c r="Z589" s="39"/>
      <c r="AA589" s="39"/>
      <c r="AB589" s="39"/>
      <c r="AC589" s="39"/>
      <c r="AD589" s="39"/>
      <c r="AE589" s="39"/>
      <c r="AT589" s="18" t="s">
        <v>249</v>
      </c>
      <c r="AU589" s="18" t="s">
        <v>88</v>
      </c>
    </row>
    <row r="590" s="2" customFormat="1">
      <c r="A590" s="39"/>
      <c r="B590" s="40"/>
      <c r="C590" s="41"/>
      <c r="D590" s="242" t="s">
        <v>742</v>
      </c>
      <c r="E590" s="41"/>
      <c r="F590" s="287" t="s">
        <v>1969</v>
      </c>
      <c r="G590" s="41"/>
      <c r="H590" s="41"/>
      <c r="I590" s="244"/>
      <c r="J590" s="41"/>
      <c r="K590" s="41"/>
      <c r="L590" s="45"/>
      <c r="M590" s="245"/>
      <c r="N590" s="246"/>
      <c r="O590" s="92"/>
      <c r="P590" s="92"/>
      <c r="Q590" s="92"/>
      <c r="R590" s="92"/>
      <c r="S590" s="92"/>
      <c r="T590" s="93"/>
      <c r="U590" s="39"/>
      <c r="V590" s="39"/>
      <c r="W590" s="39"/>
      <c r="X590" s="39"/>
      <c r="Y590" s="39"/>
      <c r="Z590" s="39"/>
      <c r="AA590" s="39"/>
      <c r="AB590" s="39"/>
      <c r="AC590" s="39"/>
      <c r="AD590" s="39"/>
      <c r="AE590" s="39"/>
      <c r="AT590" s="18" t="s">
        <v>742</v>
      </c>
      <c r="AU590" s="18" t="s">
        <v>88</v>
      </c>
    </row>
    <row r="591" s="2" customFormat="1" ht="16.5" customHeight="1">
      <c r="A591" s="39"/>
      <c r="B591" s="40"/>
      <c r="C591" s="229" t="s">
        <v>1026</v>
      </c>
      <c r="D591" s="229" t="s">
        <v>243</v>
      </c>
      <c r="E591" s="230" t="s">
        <v>1970</v>
      </c>
      <c r="F591" s="231" t="s">
        <v>1971</v>
      </c>
      <c r="G591" s="232" t="s">
        <v>303</v>
      </c>
      <c r="H591" s="233">
        <v>55</v>
      </c>
      <c r="I591" s="234"/>
      <c r="J591" s="235">
        <f>ROUND(I591*H591,2)</f>
        <v>0</v>
      </c>
      <c r="K591" s="231" t="s">
        <v>1</v>
      </c>
      <c r="L591" s="45"/>
      <c r="M591" s="236" t="s">
        <v>1</v>
      </c>
      <c r="N591" s="237" t="s">
        <v>45</v>
      </c>
      <c r="O591" s="92"/>
      <c r="P591" s="238">
        <f>O591*H591</f>
        <v>0</v>
      </c>
      <c r="Q591" s="238">
        <v>0.014999999999999999</v>
      </c>
      <c r="R591" s="238">
        <f>Q591*H591</f>
        <v>0.82499999999999996</v>
      </c>
      <c r="S591" s="238">
        <v>0</v>
      </c>
      <c r="T591" s="239">
        <f>S591*H591</f>
        <v>0</v>
      </c>
      <c r="U591" s="39"/>
      <c r="V591" s="39"/>
      <c r="W591" s="39"/>
      <c r="X591" s="39"/>
      <c r="Y591" s="39"/>
      <c r="Z591" s="39"/>
      <c r="AA591" s="39"/>
      <c r="AB591" s="39"/>
      <c r="AC591" s="39"/>
      <c r="AD591" s="39"/>
      <c r="AE591" s="39"/>
      <c r="AR591" s="240" t="s">
        <v>175</v>
      </c>
      <c r="AT591" s="240" t="s">
        <v>243</v>
      </c>
      <c r="AU591" s="240" t="s">
        <v>88</v>
      </c>
      <c r="AY591" s="18" t="s">
        <v>241</v>
      </c>
      <c r="BE591" s="241">
        <f>IF(N591="základní",J591,0)</f>
        <v>0</v>
      </c>
      <c r="BF591" s="241">
        <f>IF(N591="snížená",J591,0)</f>
        <v>0</v>
      </c>
      <c r="BG591" s="241">
        <f>IF(N591="zákl. přenesená",J591,0)</f>
        <v>0</v>
      </c>
      <c r="BH591" s="241">
        <f>IF(N591="sníž. přenesená",J591,0)</f>
        <v>0</v>
      </c>
      <c r="BI591" s="241">
        <f>IF(N591="nulová",J591,0)</f>
        <v>0</v>
      </c>
      <c r="BJ591" s="18" t="s">
        <v>14</v>
      </c>
      <c r="BK591" s="241">
        <f>ROUND(I591*H591,2)</f>
        <v>0</v>
      </c>
      <c r="BL591" s="18" t="s">
        <v>175</v>
      </c>
      <c r="BM591" s="240" t="s">
        <v>1972</v>
      </c>
    </row>
    <row r="592" s="2" customFormat="1">
      <c r="A592" s="39"/>
      <c r="B592" s="40"/>
      <c r="C592" s="41"/>
      <c r="D592" s="242" t="s">
        <v>249</v>
      </c>
      <c r="E592" s="41"/>
      <c r="F592" s="243" t="s">
        <v>1973</v>
      </c>
      <c r="G592" s="41"/>
      <c r="H592" s="41"/>
      <c r="I592" s="244"/>
      <c r="J592" s="41"/>
      <c r="K592" s="41"/>
      <c r="L592" s="45"/>
      <c r="M592" s="245"/>
      <c r="N592" s="246"/>
      <c r="O592" s="92"/>
      <c r="P592" s="92"/>
      <c r="Q592" s="92"/>
      <c r="R592" s="92"/>
      <c r="S592" s="92"/>
      <c r="T592" s="93"/>
      <c r="U592" s="39"/>
      <c r="V592" s="39"/>
      <c r="W592" s="39"/>
      <c r="X592" s="39"/>
      <c r="Y592" s="39"/>
      <c r="Z592" s="39"/>
      <c r="AA592" s="39"/>
      <c r="AB592" s="39"/>
      <c r="AC592" s="39"/>
      <c r="AD592" s="39"/>
      <c r="AE592" s="39"/>
      <c r="AT592" s="18" t="s">
        <v>249</v>
      </c>
      <c r="AU592" s="18" t="s">
        <v>88</v>
      </c>
    </row>
    <row r="593" s="2" customFormat="1">
      <c r="A593" s="39"/>
      <c r="B593" s="40"/>
      <c r="C593" s="41"/>
      <c r="D593" s="242" t="s">
        <v>742</v>
      </c>
      <c r="E593" s="41"/>
      <c r="F593" s="287" t="s">
        <v>1974</v>
      </c>
      <c r="G593" s="41"/>
      <c r="H593" s="41"/>
      <c r="I593" s="244"/>
      <c r="J593" s="41"/>
      <c r="K593" s="41"/>
      <c r="L593" s="45"/>
      <c r="M593" s="245"/>
      <c r="N593" s="246"/>
      <c r="O593" s="92"/>
      <c r="P593" s="92"/>
      <c r="Q593" s="92"/>
      <c r="R593" s="92"/>
      <c r="S593" s="92"/>
      <c r="T593" s="93"/>
      <c r="U593" s="39"/>
      <c r="V593" s="39"/>
      <c r="W593" s="39"/>
      <c r="X593" s="39"/>
      <c r="Y593" s="39"/>
      <c r="Z593" s="39"/>
      <c r="AA593" s="39"/>
      <c r="AB593" s="39"/>
      <c r="AC593" s="39"/>
      <c r="AD593" s="39"/>
      <c r="AE593" s="39"/>
      <c r="AT593" s="18" t="s">
        <v>742</v>
      </c>
      <c r="AU593" s="18" t="s">
        <v>88</v>
      </c>
    </row>
    <row r="594" s="2" customFormat="1" ht="16.5" customHeight="1">
      <c r="A594" s="39"/>
      <c r="B594" s="40"/>
      <c r="C594" s="229" t="s">
        <v>1030</v>
      </c>
      <c r="D594" s="229" t="s">
        <v>243</v>
      </c>
      <c r="E594" s="230" t="s">
        <v>1100</v>
      </c>
      <c r="F594" s="231" t="s">
        <v>1101</v>
      </c>
      <c r="G594" s="232" t="s">
        <v>303</v>
      </c>
      <c r="H594" s="233">
        <v>80</v>
      </c>
      <c r="I594" s="234"/>
      <c r="J594" s="235">
        <f>ROUND(I594*H594,2)</f>
        <v>0</v>
      </c>
      <c r="K594" s="231" t="s">
        <v>247</v>
      </c>
      <c r="L594" s="45"/>
      <c r="M594" s="236" t="s">
        <v>1</v>
      </c>
      <c r="N594" s="237" t="s">
        <v>45</v>
      </c>
      <c r="O594" s="92"/>
      <c r="P594" s="238">
        <f>O594*H594</f>
        <v>0</v>
      </c>
      <c r="Q594" s="238">
        <v>0.12303</v>
      </c>
      <c r="R594" s="238">
        <f>Q594*H594</f>
        <v>9.8423999999999996</v>
      </c>
      <c r="S594" s="238">
        <v>0</v>
      </c>
      <c r="T594" s="239">
        <f>S594*H594</f>
        <v>0</v>
      </c>
      <c r="U594" s="39"/>
      <c r="V594" s="39"/>
      <c r="W594" s="39"/>
      <c r="X594" s="39"/>
      <c r="Y594" s="39"/>
      <c r="Z594" s="39"/>
      <c r="AA594" s="39"/>
      <c r="AB594" s="39"/>
      <c r="AC594" s="39"/>
      <c r="AD594" s="39"/>
      <c r="AE594" s="39"/>
      <c r="AR594" s="240" t="s">
        <v>175</v>
      </c>
      <c r="AT594" s="240" t="s">
        <v>243</v>
      </c>
      <c r="AU594" s="240" t="s">
        <v>88</v>
      </c>
      <c r="AY594" s="18" t="s">
        <v>241</v>
      </c>
      <c r="BE594" s="241">
        <f>IF(N594="základní",J594,0)</f>
        <v>0</v>
      </c>
      <c r="BF594" s="241">
        <f>IF(N594="snížená",J594,0)</f>
        <v>0</v>
      </c>
      <c r="BG594" s="241">
        <f>IF(N594="zákl. přenesená",J594,0)</f>
        <v>0</v>
      </c>
      <c r="BH594" s="241">
        <f>IF(N594="sníž. přenesená",J594,0)</f>
        <v>0</v>
      </c>
      <c r="BI594" s="241">
        <f>IF(N594="nulová",J594,0)</f>
        <v>0</v>
      </c>
      <c r="BJ594" s="18" t="s">
        <v>14</v>
      </c>
      <c r="BK594" s="241">
        <f>ROUND(I594*H594,2)</f>
        <v>0</v>
      </c>
      <c r="BL594" s="18" t="s">
        <v>175</v>
      </c>
      <c r="BM594" s="240" t="s">
        <v>1975</v>
      </c>
    </row>
    <row r="595" s="2" customFormat="1">
      <c r="A595" s="39"/>
      <c r="B595" s="40"/>
      <c r="C595" s="41"/>
      <c r="D595" s="242" t="s">
        <v>249</v>
      </c>
      <c r="E595" s="41"/>
      <c r="F595" s="243" t="s">
        <v>1101</v>
      </c>
      <c r="G595" s="41"/>
      <c r="H595" s="41"/>
      <c r="I595" s="244"/>
      <c r="J595" s="41"/>
      <c r="K595" s="41"/>
      <c r="L595" s="45"/>
      <c r="M595" s="245"/>
      <c r="N595" s="246"/>
      <c r="O595" s="92"/>
      <c r="P595" s="92"/>
      <c r="Q595" s="92"/>
      <c r="R595" s="92"/>
      <c r="S595" s="92"/>
      <c r="T595" s="93"/>
      <c r="U595" s="39"/>
      <c r="V595" s="39"/>
      <c r="W595" s="39"/>
      <c r="X595" s="39"/>
      <c r="Y595" s="39"/>
      <c r="Z595" s="39"/>
      <c r="AA595" s="39"/>
      <c r="AB595" s="39"/>
      <c r="AC595" s="39"/>
      <c r="AD595" s="39"/>
      <c r="AE595" s="39"/>
      <c r="AT595" s="18" t="s">
        <v>249</v>
      </c>
      <c r="AU595" s="18" t="s">
        <v>88</v>
      </c>
    </row>
    <row r="596" s="2" customFormat="1">
      <c r="A596" s="39"/>
      <c r="B596" s="40"/>
      <c r="C596" s="41"/>
      <c r="D596" s="247" t="s">
        <v>251</v>
      </c>
      <c r="E596" s="41"/>
      <c r="F596" s="248" t="s">
        <v>1103</v>
      </c>
      <c r="G596" s="41"/>
      <c r="H596" s="41"/>
      <c r="I596" s="244"/>
      <c r="J596" s="41"/>
      <c r="K596" s="41"/>
      <c r="L596" s="45"/>
      <c r="M596" s="245"/>
      <c r="N596" s="246"/>
      <c r="O596" s="92"/>
      <c r="P596" s="92"/>
      <c r="Q596" s="92"/>
      <c r="R596" s="92"/>
      <c r="S596" s="92"/>
      <c r="T596" s="93"/>
      <c r="U596" s="39"/>
      <c r="V596" s="39"/>
      <c r="W596" s="39"/>
      <c r="X596" s="39"/>
      <c r="Y596" s="39"/>
      <c r="Z596" s="39"/>
      <c r="AA596" s="39"/>
      <c r="AB596" s="39"/>
      <c r="AC596" s="39"/>
      <c r="AD596" s="39"/>
      <c r="AE596" s="39"/>
      <c r="AT596" s="18" t="s">
        <v>251</v>
      </c>
      <c r="AU596" s="18" t="s">
        <v>88</v>
      </c>
    </row>
    <row r="597" s="2" customFormat="1" ht="24.15" customHeight="1">
      <c r="A597" s="39"/>
      <c r="B597" s="40"/>
      <c r="C597" s="288" t="s">
        <v>1034</v>
      </c>
      <c r="D597" s="288" t="s">
        <v>758</v>
      </c>
      <c r="E597" s="289" t="s">
        <v>1105</v>
      </c>
      <c r="F597" s="290" t="s">
        <v>1106</v>
      </c>
      <c r="G597" s="291" t="s">
        <v>303</v>
      </c>
      <c r="H597" s="292">
        <v>80</v>
      </c>
      <c r="I597" s="293"/>
      <c r="J597" s="294">
        <f>ROUND(I597*H597,2)</f>
        <v>0</v>
      </c>
      <c r="K597" s="290" t="s">
        <v>247</v>
      </c>
      <c r="L597" s="295"/>
      <c r="M597" s="296" t="s">
        <v>1</v>
      </c>
      <c r="N597" s="297" t="s">
        <v>45</v>
      </c>
      <c r="O597" s="92"/>
      <c r="P597" s="238">
        <f>O597*H597</f>
        <v>0</v>
      </c>
      <c r="Q597" s="238">
        <v>0.013299999999999999</v>
      </c>
      <c r="R597" s="238">
        <f>Q597*H597</f>
        <v>1.0640000000000001</v>
      </c>
      <c r="S597" s="238">
        <v>0</v>
      </c>
      <c r="T597" s="239">
        <f>S597*H597</f>
        <v>0</v>
      </c>
      <c r="U597" s="39"/>
      <c r="V597" s="39"/>
      <c r="W597" s="39"/>
      <c r="X597" s="39"/>
      <c r="Y597" s="39"/>
      <c r="Z597" s="39"/>
      <c r="AA597" s="39"/>
      <c r="AB597" s="39"/>
      <c r="AC597" s="39"/>
      <c r="AD597" s="39"/>
      <c r="AE597" s="39"/>
      <c r="AR597" s="240" t="s">
        <v>300</v>
      </c>
      <c r="AT597" s="240" t="s">
        <v>758</v>
      </c>
      <c r="AU597" s="240" t="s">
        <v>88</v>
      </c>
      <c r="AY597" s="18" t="s">
        <v>241</v>
      </c>
      <c r="BE597" s="241">
        <f>IF(N597="základní",J597,0)</f>
        <v>0</v>
      </c>
      <c r="BF597" s="241">
        <f>IF(N597="snížená",J597,0)</f>
        <v>0</v>
      </c>
      <c r="BG597" s="241">
        <f>IF(N597="zákl. přenesená",J597,0)</f>
        <v>0</v>
      </c>
      <c r="BH597" s="241">
        <f>IF(N597="sníž. přenesená",J597,0)</f>
        <v>0</v>
      </c>
      <c r="BI597" s="241">
        <f>IF(N597="nulová",J597,0)</f>
        <v>0</v>
      </c>
      <c r="BJ597" s="18" t="s">
        <v>14</v>
      </c>
      <c r="BK597" s="241">
        <f>ROUND(I597*H597,2)</f>
        <v>0</v>
      </c>
      <c r="BL597" s="18" t="s">
        <v>175</v>
      </c>
      <c r="BM597" s="240" t="s">
        <v>1976</v>
      </c>
    </row>
    <row r="598" s="2" customFormat="1">
      <c r="A598" s="39"/>
      <c r="B598" s="40"/>
      <c r="C598" s="41"/>
      <c r="D598" s="242" t="s">
        <v>249</v>
      </c>
      <c r="E598" s="41"/>
      <c r="F598" s="243" t="s">
        <v>1106</v>
      </c>
      <c r="G598" s="41"/>
      <c r="H598" s="41"/>
      <c r="I598" s="244"/>
      <c r="J598" s="41"/>
      <c r="K598" s="41"/>
      <c r="L598" s="45"/>
      <c r="M598" s="245"/>
      <c r="N598" s="246"/>
      <c r="O598" s="92"/>
      <c r="P598" s="92"/>
      <c r="Q598" s="92"/>
      <c r="R598" s="92"/>
      <c r="S598" s="92"/>
      <c r="T598" s="93"/>
      <c r="U598" s="39"/>
      <c r="V598" s="39"/>
      <c r="W598" s="39"/>
      <c r="X598" s="39"/>
      <c r="Y598" s="39"/>
      <c r="Z598" s="39"/>
      <c r="AA598" s="39"/>
      <c r="AB598" s="39"/>
      <c r="AC598" s="39"/>
      <c r="AD598" s="39"/>
      <c r="AE598" s="39"/>
      <c r="AT598" s="18" t="s">
        <v>249</v>
      </c>
      <c r="AU598" s="18" t="s">
        <v>88</v>
      </c>
    </row>
    <row r="599" s="2" customFormat="1" ht="24.15" customHeight="1">
      <c r="A599" s="39"/>
      <c r="B599" s="40"/>
      <c r="C599" s="288" t="s">
        <v>1040</v>
      </c>
      <c r="D599" s="288" t="s">
        <v>758</v>
      </c>
      <c r="E599" s="289" t="s">
        <v>1109</v>
      </c>
      <c r="F599" s="290" t="s">
        <v>1110</v>
      </c>
      <c r="G599" s="291" t="s">
        <v>303</v>
      </c>
      <c r="H599" s="292">
        <v>80</v>
      </c>
      <c r="I599" s="293"/>
      <c r="J599" s="294">
        <f>ROUND(I599*H599,2)</f>
        <v>0</v>
      </c>
      <c r="K599" s="290" t="s">
        <v>1</v>
      </c>
      <c r="L599" s="295"/>
      <c r="M599" s="296" t="s">
        <v>1</v>
      </c>
      <c r="N599" s="297" t="s">
        <v>45</v>
      </c>
      <c r="O599" s="92"/>
      <c r="P599" s="238">
        <f>O599*H599</f>
        <v>0</v>
      </c>
      <c r="Q599" s="238">
        <v>0.00089999999999999998</v>
      </c>
      <c r="R599" s="238">
        <f>Q599*H599</f>
        <v>0.071999999999999995</v>
      </c>
      <c r="S599" s="238">
        <v>0</v>
      </c>
      <c r="T599" s="239">
        <f>S599*H599</f>
        <v>0</v>
      </c>
      <c r="U599" s="39"/>
      <c r="V599" s="39"/>
      <c r="W599" s="39"/>
      <c r="X599" s="39"/>
      <c r="Y599" s="39"/>
      <c r="Z599" s="39"/>
      <c r="AA599" s="39"/>
      <c r="AB599" s="39"/>
      <c r="AC599" s="39"/>
      <c r="AD599" s="39"/>
      <c r="AE599" s="39"/>
      <c r="AR599" s="240" t="s">
        <v>300</v>
      </c>
      <c r="AT599" s="240" t="s">
        <v>758</v>
      </c>
      <c r="AU599" s="240" t="s">
        <v>88</v>
      </c>
      <c r="AY599" s="18" t="s">
        <v>241</v>
      </c>
      <c r="BE599" s="241">
        <f>IF(N599="základní",J599,0)</f>
        <v>0</v>
      </c>
      <c r="BF599" s="241">
        <f>IF(N599="snížená",J599,0)</f>
        <v>0</v>
      </c>
      <c r="BG599" s="241">
        <f>IF(N599="zákl. přenesená",J599,0)</f>
        <v>0</v>
      </c>
      <c r="BH599" s="241">
        <f>IF(N599="sníž. přenesená",J599,0)</f>
        <v>0</v>
      </c>
      <c r="BI599" s="241">
        <f>IF(N599="nulová",J599,0)</f>
        <v>0</v>
      </c>
      <c r="BJ599" s="18" t="s">
        <v>14</v>
      </c>
      <c r="BK599" s="241">
        <f>ROUND(I599*H599,2)</f>
        <v>0</v>
      </c>
      <c r="BL599" s="18" t="s">
        <v>175</v>
      </c>
      <c r="BM599" s="240" t="s">
        <v>1977</v>
      </c>
    </row>
    <row r="600" s="2" customFormat="1">
      <c r="A600" s="39"/>
      <c r="B600" s="40"/>
      <c r="C600" s="41"/>
      <c r="D600" s="242" t="s">
        <v>249</v>
      </c>
      <c r="E600" s="41"/>
      <c r="F600" s="243" t="s">
        <v>1110</v>
      </c>
      <c r="G600" s="41"/>
      <c r="H600" s="41"/>
      <c r="I600" s="244"/>
      <c r="J600" s="41"/>
      <c r="K600" s="41"/>
      <c r="L600" s="45"/>
      <c r="M600" s="245"/>
      <c r="N600" s="246"/>
      <c r="O600" s="92"/>
      <c r="P600" s="92"/>
      <c r="Q600" s="92"/>
      <c r="R600" s="92"/>
      <c r="S600" s="92"/>
      <c r="T600" s="93"/>
      <c r="U600" s="39"/>
      <c r="V600" s="39"/>
      <c r="W600" s="39"/>
      <c r="X600" s="39"/>
      <c r="Y600" s="39"/>
      <c r="Z600" s="39"/>
      <c r="AA600" s="39"/>
      <c r="AB600" s="39"/>
      <c r="AC600" s="39"/>
      <c r="AD600" s="39"/>
      <c r="AE600" s="39"/>
      <c r="AT600" s="18" t="s">
        <v>249</v>
      </c>
      <c r="AU600" s="18" t="s">
        <v>88</v>
      </c>
    </row>
    <row r="601" s="2" customFormat="1" ht="24.15" customHeight="1">
      <c r="A601" s="39"/>
      <c r="B601" s="40"/>
      <c r="C601" s="229" t="s">
        <v>1044</v>
      </c>
      <c r="D601" s="229" t="s">
        <v>243</v>
      </c>
      <c r="E601" s="230" t="s">
        <v>1122</v>
      </c>
      <c r="F601" s="231" t="s">
        <v>1123</v>
      </c>
      <c r="G601" s="232" t="s">
        <v>303</v>
      </c>
      <c r="H601" s="233">
        <v>80</v>
      </c>
      <c r="I601" s="234"/>
      <c r="J601" s="235">
        <f>ROUND(I601*H601,2)</f>
        <v>0</v>
      </c>
      <c r="K601" s="231" t="s">
        <v>247</v>
      </c>
      <c r="L601" s="45"/>
      <c r="M601" s="236" t="s">
        <v>1</v>
      </c>
      <c r="N601" s="237" t="s">
        <v>45</v>
      </c>
      <c r="O601" s="92"/>
      <c r="P601" s="238">
        <f>O601*H601</f>
        <v>0</v>
      </c>
      <c r="Q601" s="238">
        <v>0.00016000000000000001</v>
      </c>
      <c r="R601" s="238">
        <f>Q601*H601</f>
        <v>0.012800000000000001</v>
      </c>
      <c r="S601" s="238">
        <v>0</v>
      </c>
      <c r="T601" s="239">
        <f>S601*H601</f>
        <v>0</v>
      </c>
      <c r="U601" s="39"/>
      <c r="V601" s="39"/>
      <c r="W601" s="39"/>
      <c r="X601" s="39"/>
      <c r="Y601" s="39"/>
      <c r="Z601" s="39"/>
      <c r="AA601" s="39"/>
      <c r="AB601" s="39"/>
      <c r="AC601" s="39"/>
      <c r="AD601" s="39"/>
      <c r="AE601" s="39"/>
      <c r="AR601" s="240" t="s">
        <v>175</v>
      </c>
      <c r="AT601" s="240" t="s">
        <v>243</v>
      </c>
      <c r="AU601" s="240" t="s">
        <v>88</v>
      </c>
      <c r="AY601" s="18" t="s">
        <v>241</v>
      </c>
      <c r="BE601" s="241">
        <f>IF(N601="základní",J601,0)</f>
        <v>0</v>
      </c>
      <c r="BF601" s="241">
        <f>IF(N601="snížená",J601,0)</f>
        <v>0</v>
      </c>
      <c r="BG601" s="241">
        <f>IF(N601="zákl. přenesená",J601,0)</f>
        <v>0</v>
      </c>
      <c r="BH601" s="241">
        <f>IF(N601="sníž. přenesená",J601,0)</f>
        <v>0</v>
      </c>
      <c r="BI601" s="241">
        <f>IF(N601="nulová",J601,0)</f>
        <v>0</v>
      </c>
      <c r="BJ601" s="18" t="s">
        <v>14</v>
      </c>
      <c r="BK601" s="241">
        <f>ROUND(I601*H601,2)</f>
        <v>0</v>
      </c>
      <c r="BL601" s="18" t="s">
        <v>175</v>
      </c>
      <c r="BM601" s="240" t="s">
        <v>1978</v>
      </c>
    </row>
    <row r="602" s="2" customFormat="1">
      <c r="A602" s="39"/>
      <c r="B602" s="40"/>
      <c r="C602" s="41"/>
      <c r="D602" s="242" t="s">
        <v>249</v>
      </c>
      <c r="E602" s="41"/>
      <c r="F602" s="243" t="s">
        <v>1125</v>
      </c>
      <c r="G602" s="41"/>
      <c r="H602" s="41"/>
      <c r="I602" s="244"/>
      <c r="J602" s="41"/>
      <c r="K602" s="41"/>
      <c r="L602" s="45"/>
      <c r="M602" s="245"/>
      <c r="N602" s="246"/>
      <c r="O602" s="92"/>
      <c r="P602" s="92"/>
      <c r="Q602" s="92"/>
      <c r="R602" s="92"/>
      <c r="S602" s="92"/>
      <c r="T602" s="93"/>
      <c r="U602" s="39"/>
      <c r="V602" s="39"/>
      <c r="W602" s="39"/>
      <c r="X602" s="39"/>
      <c r="Y602" s="39"/>
      <c r="Z602" s="39"/>
      <c r="AA602" s="39"/>
      <c r="AB602" s="39"/>
      <c r="AC602" s="39"/>
      <c r="AD602" s="39"/>
      <c r="AE602" s="39"/>
      <c r="AT602" s="18" t="s">
        <v>249</v>
      </c>
      <c r="AU602" s="18" t="s">
        <v>88</v>
      </c>
    </row>
    <row r="603" s="2" customFormat="1">
      <c r="A603" s="39"/>
      <c r="B603" s="40"/>
      <c r="C603" s="41"/>
      <c r="D603" s="247" t="s">
        <v>251</v>
      </c>
      <c r="E603" s="41"/>
      <c r="F603" s="248" t="s">
        <v>1126</v>
      </c>
      <c r="G603" s="41"/>
      <c r="H603" s="41"/>
      <c r="I603" s="244"/>
      <c r="J603" s="41"/>
      <c r="K603" s="41"/>
      <c r="L603" s="45"/>
      <c r="M603" s="245"/>
      <c r="N603" s="246"/>
      <c r="O603" s="92"/>
      <c r="P603" s="92"/>
      <c r="Q603" s="92"/>
      <c r="R603" s="92"/>
      <c r="S603" s="92"/>
      <c r="T603" s="93"/>
      <c r="U603" s="39"/>
      <c r="V603" s="39"/>
      <c r="W603" s="39"/>
      <c r="X603" s="39"/>
      <c r="Y603" s="39"/>
      <c r="Z603" s="39"/>
      <c r="AA603" s="39"/>
      <c r="AB603" s="39"/>
      <c r="AC603" s="39"/>
      <c r="AD603" s="39"/>
      <c r="AE603" s="39"/>
      <c r="AT603" s="18" t="s">
        <v>251</v>
      </c>
      <c r="AU603" s="18" t="s">
        <v>88</v>
      </c>
    </row>
    <row r="604" s="13" customFormat="1">
      <c r="A604" s="13"/>
      <c r="B604" s="249"/>
      <c r="C604" s="250"/>
      <c r="D604" s="242" t="s">
        <v>259</v>
      </c>
      <c r="E604" s="251" t="s">
        <v>1</v>
      </c>
      <c r="F604" s="252" t="s">
        <v>1979</v>
      </c>
      <c r="G604" s="250"/>
      <c r="H604" s="253">
        <v>80</v>
      </c>
      <c r="I604" s="254"/>
      <c r="J604" s="250"/>
      <c r="K604" s="250"/>
      <c r="L604" s="255"/>
      <c r="M604" s="256"/>
      <c r="N604" s="257"/>
      <c r="O604" s="257"/>
      <c r="P604" s="257"/>
      <c r="Q604" s="257"/>
      <c r="R604" s="257"/>
      <c r="S604" s="257"/>
      <c r="T604" s="258"/>
      <c r="U604" s="13"/>
      <c r="V604" s="13"/>
      <c r="W604" s="13"/>
      <c r="X604" s="13"/>
      <c r="Y604" s="13"/>
      <c r="Z604" s="13"/>
      <c r="AA604" s="13"/>
      <c r="AB604" s="13"/>
      <c r="AC604" s="13"/>
      <c r="AD604" s="13"/>
      <c r="AE604" s="13"/>
      <c r="AT604" s="259" t="s">
        <v>259</v>
      </c>
      <c r="AU604" s="259" t="s">
        <v>88</v>
      </c>
      <c r="AV604" s="13" t="s">
        <v>88</v>
      </c>
      <c r="AW604" s="13" t="s">
        <v>36</v>
      </c>
      <c r="AX604" s="13" t="s">
        <v>80</v>
      </c>
      <c r="AY604" s="259" t="s">
        <v>241</v>
      </c>
    </row>
    <row r="605" s="13" customFormat="1">
      <c r="A605" s="13"/>
      <c r="B605" s="249"/>
      <c r="C605" s="250"/>
      <c r="D605" s="242" t="s">
        <v>259</v>
      </c>
      <c r="E605" s="251" t="s">
        <v>1</v>
      </c>
      <c r="F605" s="252" t="s">
        <v>1980</v>
      </c>
      <c r="G605" s="250"/>
      <c r="H605" s="253">
        <v>0</v>
      </c>
      <c r="I605" s="254"/>
      <c r="J605" s="250"/>
      <c r="K605" s="250"/>
      <c r="L605" s="255"/>
      <c r="M605" s="256"/>
      <c r="N605" s="257"/>
      <c r="O605" s="257"/>
      <c r="P605" s="257"/>
      <c r="Q605" s="257"/>
      <c r="R605" s="257"/>
      <c r="S605" s="257"/>
      <c r="T605" s="258"/>
      <c r="U605" s="13"/>
      <c r="V605" s="13"/>
      <c r="W605" s="13"/>
      <c r="X605" s="13"/>
      <c r="Y605" s="13"/>
      <c r="Z605" s="13"/>
      <c r="AA605" s="13"/>
      <c r="AB605" s="13"/>
      <c r="AC605" s="13"/>
      <c r="AD605" s="13"/>
      <c r="AE605" s="13"/>
      <c r="AT605" s="259" t="s">
        <v>259</v>
      </c>
      <c r="AU605" s="259" t="s">
        <v>88</v>
      </c>
      <c r="AV605" s="13" t="s">
        <v>88</v>
      </c>
      <c r="AW605" s="13" t="s">
        <v>36</v>
      </c>
      <c r="AX605" s="13" t="s">
        <v>80</v>
      </c>
      <c r="AY605" s="259" t="s">
        <v>241</v>
      </c>
    </row>
    <row r="606" s="14" customFormat="1">
      <c r="A606" s="14"/>
      <c r="B606" s="260"/>
      <c r="C606" s="261"/>
      <c r="D606" s="242" t="s">
        <v>259</v>
      </c>
      <c r="E606" s="262" t="s">
        <v>1</v>
      </c>
      <c r="F606" s="263" t="s">
        <v>261</v>
      </c>
      <c r="G606" s="261"/>
      <c r="H606" s="264">
        <v>80</v>
      </c>
      <c r="I606" s="265"/>
      <c r="J606" s="261"/>
      <c r="K606" s="261"/>
      <c r="L606" s="266"/>
      <c r="M606" s="267"/>
      <c r="N606" s="268"/>
      <c r="O606" s="268"/>
      <c r="P606" s="268"/>
      <c r="Q606" s="268"/>
      <c r="R606" s="268"/>
      <c r="S606" s="268"/>
      <c r="T606" s="269"/>
      <c r="U606" s="14"/>
      <c r="V606" s="14"/>
      <c r="W606" s="14"/>
      <c r="X606" s="14"/>
      <c r="Y606" s="14"/>
      <c r="Z606" s="14"/>
      <c r="AA606" s="14"/>
      <c r="AB606" s="14"/>
      <c r="AC606" s="14"/>
      <c r="AD606" s="14"/>
      <c r="AE606" s="14"/>
      <c r="AT606" s="270" t="s">
        <v>259</v>
      </c>
      <c r="AU606" s="270" t="s">
        <v>88</v>
      </c>
      <c r="AV606" s="14" t="s">
        <v>175</v>
      </c>
      <c r="AW606" s="14" t="s">
        <v>36</v>
      </c>
      <c r="AX606" s="14" t="s">
        <v>14</v>
      </c>
      <c r="AY606" s="270" t="s">
        <v>241</v>
      </c>
    </row>
    <row r="607" s="2" customFormat="1" ht="16.5" customHeight="1">
      <c r="A607" s="39"/>
      <c r="B607" s="40"/>
      <c r="C607" s="229" t="s">
        <v>1050</v>
      </c>
      <c r="D607" s="229" t="s">
        <v>243</v>
      </c>
      <c r="E607" s="230" t="s">
        <v>1130</v>
      </c>
      <c r="F607" s="231" t="s">
        <v>1131</v>
      </c>
      <c r="G607" s="232" t="s">
        <v>296</v>
      </c>
      <c r="H607" s="233">
        <v>551.39999999999998</v>
      </c>
      <c r="I607" s="234"/>
      <c r="J607" s="235">
        <f>ROUND(I607*H607,2)</f>
        <v>0</v>
      </c>
      <c r="K607" s="231" t="s">
        <v>247</v>
      </c>
      <c r="L607" s="45"/>
      <c r="M607" s="236" t="s">
        <v>1</v>
      </c>
      <c r="N607" s="237" t="s">
        <v>45</v>
      </c>
      <c r="O607" s="92"/>
      <c r="P607" s="238">
        <f>O607*H607</f>
        <v>0</v>
      </c>
      <c r="Q607" s="238">
        <v>0.00019000000000000001</v>
      </c>
      <c r="R607" s="238">
        <f>Q607*H607</f>
        <v>0.104766</v>
      </c>
      <c r="S607" s="238">
        <v>0</v>
      </c>
      <c r="T607" s="239">
        <f>S607*H607</f>
        <v>0</v>
      </c>
      <c r="U607" s="39"/>
      <c r="V607" s="39"/>
      <c r="W607" s="39"/>
      <c r="X607" s="39"/>
      <c r="Y607" s="39"/>
      <c r="Z607" s="39"/>
      <c r="AA607" s="39"/>
      <c r="AB607" s="39"/>
      <c r="AC607" s="39"/>
      <c r="AD607" s="39"/>
      <c r="AE607" s="39"/>
      <c r="AR607" s="240" t="s">
        <v>175</v>
      </c>
      <c r="AT607" s="240" t="s">
        <v>243</v>
      </c>
      <c r="AU607" s="240" t="s">
        <v>88</v>
      </c>
      <c r="AY607" s="18" t="s">
        <v>241</v>
      </c>
      <c r="BE607" s="241">
        <f>IF(N607="základní",J607,0)</f>
        <v>0</v>
      </c>
      <c r="BF607" s="241">
        <f>IF(N607="snížená",J607,0)</f>
        <v>0</v>
      </c>
      <c r="BG607" s="241">
        <f>IF(N607="zákl. přenesená",J607,0)</f>
        <v>0</v>
      </c>
      <c r="BH607" s="241">
        <f>IF(N607="sníž. přenesená",J607,0)</f>
        <v>0</v>
      </c>
      <c r="BI607" s="241">
        <f>IF(N607="nulová",J607,0)</f>
        <v>0</v>
      </c>
      <c r="BJ607" s="18" t="s">
        <v>14</v>
      </c>
      <c r="BK607" s="241">
        <f>ROUND(I607*H607,2)</f>
        <v>0</v>
      </c>
      <c r="BL607" s="18" t="s">
        <v>175</v>
      </c>
      <c r="BM607" s="240" t="s">
        <v>1981</v>
      </c>
    </row>
    <row r="608" s="2" customFormat="1">
      <c r="A608" s="39"/>
      <c r="B608" s="40"/>
      <c r="C608" s="41"/>
      <c r="D608" s="242" t="s">
        <v>249</v>
      </c>
      <c r="E608" s="41"/>
      <c r="F608" s="243" t="s">
        <v>1133</v>
      </c>
      <c r="G608" s="41"/>
      <c r="H608" s="41"/>
      <c r="I608" s="244"/>
      <c r="J608" s="41"/>
      <c r="K608" s="41"/>
      <c r="L608" s="45"/>
      <c r="M608" s="245"/>
      <c r="N608" s="246"/>
      <c r="O608" s="92"/>
      <c r="P608" s="92"/>
      <c r="Q608" s="92"/>
      <c r="R608" s="92"/>
      <c r="S608" s="92"/>
      <c r="T608" s="93"/>
      <c r="U608" s="39"/>
      <c r="V608" s="39"/>
      <c r="W608" s="39"/>
      <c r="X608" s="39"/>
      <c r="Y608" s="39"/>
      <c r="Z608" s="39"/>
      <c r="AA608" s="39"/>
      <c r="AB608" s="39"/>
      <c r="AC608" s="39"/>
      <c r="AD608" s="39"/>
      <c r="AE608" s="39"/>
      <c r="AT608" s="18" t="s">
        <v>249</v>
      </c>
      <c r="AU608" s="18" t="s">
        <v>88</v>
      </c>
    </row>
    <row r="609" s="2" customFormat="1">
      <c r="A609" s="39"/>
      <c r="B609" s="40"/>
      <c r="C609" s="41"/>
      <c r="D609" s="247" t="s">
        <v>251</v>
      </c>
      <c r="E609" s="41"/>
      <c r="F609" s="248" t="s">
        <v>1134</v>
      </c>
      <c r="G609" s="41"/>
      <c r="H609" s="41"/>
      <c r="I609" s="244"/>
      <c r="J609" s="41"/>
      <c r="K609" s="41"/>
      <c r="L609" s="45"/>
      <c r="M609" s="245"/>
      <c r="N609" s="246"/>
      <c r="O609" s="92"/>
      <c r="P609" s="92"/>
      <c r="Q609" s="92"/>
      <c r="R609" s="92"/>
      <c r="S609" s="92"/>
      <c r="T609" s="93"/>
      <c r="U609" s="39"/>
      <c r="V609" s="39"/>
      <c r="W609" s="39"/>
      <c r="X609" s="39"/>
      <c r="Y609" s="39"/>
      <c r="Z609" s="39"/>
      <c r="AA609" s="39"/>
      <c r="AB609" s="39"/>
      <c r="AC609" s="39"/>
      <c r="AD609" s="39"/>
      <c r="AE609" s="39"/>
      <c r="AT609" s="18" t="s">
        <v>251</v>
      </c>
      <c r="AU609" s="18" t="s">
        <v>88</v>
      </c>
    </row>
    <row r="610" s="13" customFormat="1">
      <c r="A610" s="13"/>
      <c r="B610" s="249"/>
      <c r="C610" s="250"/>
      <c r="D610" s="242" t="s">
        <v>259</v>
      </c>
      <c r="E610" s="251" t="s">
        <v>1</v>
      </c>
      <c r="F610" s="252" t="s">
        <v>1713</v>
      </c>
      <c r="G610" s="250"/>
      <c r="H610" s="253">
        <v>551.39999999999998</v>
      </c>
      <c r="I610" s="254"/>
      <c r="J610" s="250"/>
      <c r="K610" s="250"/>
      <c r="L610" s="255"/>
      <c r="M610" s="256"/>
      <c r="N610" s="257"/>
      <c r="O610" s="257"/>
      <c r="P610" s="257"/>
      <c r="Q610" s="257"/>
      <c r="R610" s="257"/>
      <c r="S610" s="257"/>
      <c r="T610" s="258"/>
      <c r="U610" s="13"/>
      <c r="V610" s="13"/>
      <c r="W610" s="13"/>
      <c r="X610" s="13"/>
      <c r="Y610" s="13"/>
      <c r="Z610" s="13"/>
      <c r="AA610" s="13"/>
      <c r="AB610" s="13"/>
      <c r="AC610" s="13"/>
      <c r="AD610" s="13"/>
      <c r="AE610" s="13"/>
      <c r="AT610" s="259" t="s">
        <v>259</v>
      </c>
      <c r="AU610" s="259" t="s">
        <v>88</v>
      </c>
      <c r="AV610" s="13" t="s">
        <v>88</v>
      </c>
      <c r="AW610" s="13" t="s">
        <v>36</v>
      </c>
      <c r="AX610" s="13" t="s">
        <v>80</v>
      </c>
      <c r="AY610" s="259" t="s">
        <v>241</v>
      </c>
    </row>
    <row r="611" s="14" customFormat="1">
      <c r="A611" s="14"/>
      <c r="B611" s="260"/>
      <c r="C611" s="261"/>
      <c r="D611" s="242" t="s">
        <v>259</v>
      </c>
      <c r="E611" s="262" t="s">
        <v>1</v>
      </c>
      <c r="F611" s="263" t="s">
        <v>261</v>
      </c>
      <c r="G611" s="261"/>
      <c r="H611" s="264">
        <v>551.39999999999998</v>
      </c>
      <c r="I611" s="265"/>
      <c r="J611" s="261"/>
      <c r="K611" s="261"/>
      <c r="L611" s="266"/>
      <c r="M611" s="267"/>
      <c r="N611" s="268"/>
      <c r="O611" s="268"/>
      <c r="P611" s="268"/>
      <c r="Q611" s="268"/>
      <c r="R611" s="268"/>
      <c r="S611" s="268"/>
      <c r="T611" s="269"/>
      <c r="U611" s="14"/>
      <c r="V611" s="14"/>
      <c r="W611" s="14"/>
      <c r="X611" s="14"/>
      <c r="Y611" s="14"/>
      <c r="Z611" s="14"/>
      <c r="AA611" s="14"/>
      <c r="AB611" s="14"/>
      <c r="AC611" s="14"/>
      <c r="AD611" s="14"/>
      <c r="AE611" s="14"/>
      <c r="AT611" s="270" t="s">
        <v>259</v>
      </c>
      <c r="AU611" s="270" t="s">
        <v>88</v>
      </c>
      <c r="AV611" s="14" t="s">
        <v>175</v>
      </c>
      <c r="AW611" s="14" t="s">
        <v>36</v>
      </c>
      <c r="AX611" s="14" t="s">
        <v>14</v>
      </c>
      <c r="AY611" s="270" t="s">
        <v>241</v>
      </c>
    </row>
    <row r="612" s="2" customFormat="1" ht="21.75" customHeight="1">
      <c r="A612" s="39"/>
      <c r="B612" s="40"/>
      <c r="C612" s="229" t="s">
        <v>1054</v>
      </c>
      <c r="D612" s="229" t="s">
        <v>243</v>
      </c>
      <c r="E612" s="230" t="s">
        <v>1136</v>
      </c>
      <c r="F612" s="231" t="s">
        <v>1137</v>
      </c>
      <c r="G612" s="232" t="s">
        <v>296</v>
      </c>
      <c r="H612" s="233">
        <v>551.39999999999998</v>
      </c>
      <c r="I612" s="234"/>
      <c r="J612" s="235">
        <f>ROUND(I612*H612,2)</f>
        <v>0</v>
      </c>
      <c r="K612" s="231" t="s">
        <v>247</v>
      </c>
      <c r="L612" s="45"/>
      <c r="M612" s="236" t="s">
        <v>1</v>
      </c>
      <c r="N612" s="237" t="s">
        <v>45</v>
      </c>
      <c r="O612" s="92"/>
      <c r="P612" s="238">
        <f>O612*H612</f>
        <v>0</v>
      </c>
      <c r="Q612" s="238">
        <v>6.0000000000000002E-05</v>
      </c>
      <c r="R612" s="238">
        <f>Q612*H612</f>
        <v>0.033084000000000002</v>
      </c>
      <c r="S612" s="238">
        <v>0</v>
      </c>
      <c r="T612" s="239">
        <f>S612*H612</f>
        <v>0</v>
      </c>
      <c r="U612" s="39"/>
      <c r="V612" s="39"/>
      <c r="W612" s="39"/>
      <c r="X612" s="39"/>
      <c r="Y612" s="39"/>
      <c r="Z612" s="39"/>
      <c r="AA612" s="39"/>
      <c r="AB612" s="39"/>
      <c r="AC612" s="39"/>
      <c r="AD612" s="39"/>
      <c r="AE612" s="39"/>
      <c r="AR612" s="240" t="s">
        <v>175</v>
      </c>
      <c r="AT612" s="240" t="s">
        <v>243</v>
      </c>
      <c r="AU612" s="240" t="s">
        <v>88</v>
      </c>
      <c r="AY612" s="18" t="s">
        <v>241</v>
      </c>
      <c r="BE612" s="241">
        <f>IF(N612="základní",J612,0)</f>
        <v>0</v>
      </c>
      <c r="BF612" s="241">
        <f>IF(N612="snížená",J612,0)</f>
        <v>0</v>
      </c>
      <c r="BG612" s="241">
        <f>IF(N612="zákl. přenesená",J612,0)</f>
        <v>0</v>
      </c>
      <c r="BH612" s="241">
        <f>IF(N612="sníž. přenesená",J612,0)</f>
        <v>0</v>
      </c>
      <c r="BI612" s="241">
        <f>IF(N612="nulová",J612,0)</f>
        <v>0</v>
      </c>
      <c r="BJ612" s="18" t="s">
        <v>14</v>
      </c>
      <c r="BK612" s="241">
        <f>ROUND(I612*H612,2)</f>
        <v>0</v>
      </c>
      <c r="BL612" s="18" t="s">
        <v>175</v>
      </c>
      <c r="BM612" s="240" t="s">
        <v>1982</v>
      </c>
    </row>
    <row r="613" s="2" customFormat="1">
      <c r="A613" s="39"/>
      <c r="B613" s="40"/>
      <c r="C613" s="41"/>
      <c r="D613" s="242" t="s">
        <v>249</v>
      </c>
      <c r="E613" s="41"/>
      <c r="F613" s="243" t="s">
        <v>1139</v>
      </c>
      <c r="G613" s="41"/>
      <c r="H613" s="41"/>
      <c r="I613" s="244"/>
      <c r="J613" s="41"/>
      <c r="K613" s="41"/>
      <c r="L613" s="45"/>
      <c r="M613" s="245"/>
      <c r="N613" s="246"/>
      <c r="O613" s="92"/>
      <c r="P613" s="92"/>
      <c r="Q613" s="92"/>
      <c r="R613" s="92"/>
      <c r="S613" s="92"/>
      <c r="T613" s="93"/>
      <c r="U613" s="39"/>
      <c r="V613" s="39"/>
      <c r="W613" s="39"/>
      <c r="X613" s="39"/>
      <c r="Y613" s="39"/>
      <c r="Z613" s="39"/>
      <c r="AA613" s="39"/>
      <c r="AB613" s="39"/>
      <c r="AC613" s="39"/>
      <c r="AD613" s="39"/>
      <c r="AE613" s="39"/>
      <c r="AT613" s="18" t="s">
        <v>249</v>
      </c>
      <c r="AU613" s="18" t="s">
        <v>88</v>
      </c>
    </row>
    <row r="614" s="2" customFormat="1">
      <c r="A614" s="39"/>
      <c r="B614" s="40"/>
      <c r="C614" s="41"/>
      <c r="D614" s="247" t="s">
        <v>251</v>
      </c>
      <c r="E614" s="41"/>
      <c r="F614" s="248" t="s">
        <v>1140</v>
      </c>
      <c r="G614" s="41"/>
      <c r="H614" s="41"/>
      <c r="I614" s="244"/>
      <c r="J614" s="41"/>
      <c r="K614" s="41"/>
      <c r="L614" s="45"/>
      <c r="M614" s="245"/>
      <c r="N614" s="246"/>
      <c r="O614" s="92"/>
      <c r="P614" s="92"/>
      <c r="Q614" s="92"/>
      <c r="R614" s="92"/>
      <c r="S614" s="92"/>
      <c r="T614" s="93"/>
      <c r="U614" s="39"/>
      <c r="V614" s="39"/>
      <c r="W614" s="39"/>
      <c r="X614" s="39"/>
      <c r="Y614" s="39"/>
      <c r="Z614" s="39"/>
      <c r="AA614" s="39"/>
      <c r="AB614" s="39"/>
      <c r="AC614" s="39"/>
      <c r="AD614" s="39"/>
      <c r="AE614" s="39"/>
      <c r="AT614" s="18" t="s">
        <v>251</v>
      </c>
      <c r="AU614" s="18" t="s">
        <v>88</v>
      </c>
    </row>
    <row r="615" s="13" customFormat="1">
      <c r="A615" s="13"/>
      <c r="B615" s="249"/>
      <c r="C615" s="250"/>
      <c r="D615" s="242" t="s">
        <v>259</v>
      </c>
      <c r="E615" s="251" t="s">
        <v>1</v>
      </c>
      <c r="F615" s="252" t="s">
        <v>1713</v>
      </c>
      <c r="G615" s="250"/>
      <c r="H615" s="253">
        <v>551.39999999999998</v>
      </c>
      <c r="I615" s="254"/>
      <c r="J615" s="250"/>
      <c r="K615" s="250"/>
      <c r="L615" s="255"/>
      <c r="M615" s="256"/>
      <c r="N615" s="257"/>
      <c r="O615" s="257"/>
      <c r="P615" s="257"/>
      <c r="Q615" s="257"/>
      <c r="R615" s="257"/>
      <c r="S615" s="257"/>
      <c r="T615" s="258"/>
      <c r="U615" s="13"/>
      <c r="V615" s="13"/>
      <c r="W615" s="13"/>
      <c r="X615" s="13"/>
      <c r="Y615" s="13"/>
      <c r="Z615" s="13"/>
      <c r="AA615" s="13"/>
      <c r="AB615" s="13"/>
      <c r="AC615" s="13"/>
      <c r="AD615" s="13"/>
      <c r="AE615" s="13"/>
      <c r="AT615" s="259" t="s">
        <v>259</v>
      </c>
      <c r="AU615" s="259" t="s">
        <v>88</v>
      </c>
      <c r="AV615" s="13" t="s">
        <v>88</v>
      </c>
      <c r="AW615" s="13" t="s">
        <v>36</v>
      </c>
      <c r="AX615" s="13" t="s">
        <v>80</v>
      </c>
      <c r="AY615" s="259" t="s">
        <v>241</v>
      </c>
    </row>
    <row r="616" s="14" customFormat="1">
      <c r="A616" s="14"/>
      <c r="B616" s="260"/>
      <c r="C616" s="261"/>
      <c r="D616" s="242" t="s">
        <v>259</v>
      </c>
      <c r="E616" s="262" t="s">
        <v>1</v>
      </c>
      <c r="F616" s="263" t="s">
        <v>261</v>
      </c>
      <c r="G616" s="261"/>
      <c r="H616" s="264">
        <v>551.39999999999998</v>
      </c>
      <c r="I616" s="265"/>
      <c r="J616" s="261"/>
      <c r="K616" s="261"/>
      <c r="L616" s="266"/>
      <c r="M616" s="267"/>
      <c r="N616" s="268"/>
      <c r="O616" s="268"/>
      <c r="P616" s="268"/>
      <c r="Q616" s="268"/>
      <c r="R616" s="268"/>
      <c r="S616" s="268"/>
      <c r="T616" s="269"/>
      <c r="U616" s="14"/>
      <c r="V616" s="14"/>
      <c r="W616" s="14"/>
      <c r="X616" s="14"/>
      <c r="Y616" s="14"/>
      <c r="Z616" s="14"/>
      <c r="AA616" s="14"/>
      <c r="AB616" s="14"/>
      <c r="AC616" s="14"/>
      <c r="AD616" s="14"/>
      <c r="AE616" s="14"/>
      <c r="AT616" s="270" t="s">
        <v>259</v>
      </c>
      <c r="AU616" s="270" t="s">
        <v>88</v>
      </c>
      <c r="AV616" s="14" t="s">
        <v>175</v>
      </c>
      <c r="AW616" s="14" t="s">
        <v>36</v>
      </c>
      <c r="AX616" s="14" t="s">
        <v>14</v>
      </c>
      <c r="AY616" s="270" t="s">
        <v>241</v>
      </c>
    </row>
    <row r="617" s="2" customFormat="1" ht="16.5" customHeight="1">
      <c r="A617" s="39"/>
      <c r="B617" s="40"/>
      <c r="C617" s="229" t="s">
        <v>1058</v>
      </c>
      <c r="D617" s="229" t="s">
        <v>243</v>
      </c>
      <c r="E617" s="230" t="s">
        <v>1983</v>
      </c>
      <c r="F617" s="231" t="s">
        <v>1984</v>
      </c>
      <c r="G617" s="232" t="s">
        <v>307</v>
      </c>
      <c r="H617" s="233">
        <v>78</v>
      </c>
      <c r="I617" s="234"/>
      <c r="J617" s="235">
        <f>ROUND(I617*H617,2)</f>
        <v>0</v>
      </c>
      <c r="K617" s="231" t="s">
        <v>1</v>
      </c>
      <c r="L617" s="45"/>
      <c r="M617" s="236" t="s">
        <v>1</v>
      </c>
      <c r="N617" s="237" t="s">
        <v>45</v>
      </c>
      <c r="O617" s="92"/>
      <c r="P617" s="238">
        <f>O617*H617</f>
        <v>0</v>
      </c>
      <c r="Q617" s="238">
        <v>0.01</v>
      </c>
      <c r="R617" s="238">
        <f>Q617*H617</f>
        <v>0.78000000000000003</v>
      </c>
      <c r="S617" s="238">
        <v>0</v>
      </c>
      <c r="T617" s="239">
        <f>S617*H617</f>
        <v>0</v>
      </c>
      <c r="U617" s="39"/>
      <c r="V617" s="39"/>
      <c r="W617" s="39"/>
      <c r="X617" s="39"/>
      <c r="Y617" s="39"/>
      <c r="Z617" s="39"/>
      <c r="AA617" s="39"/>
      <c r="AB617" s="39"/>
      <c r="AC617" s="39"/>
      <c r="AD617" s="39"/>
      <c r="AE617" s="39"/>
      <c r="AR617" s="240" t="s">
        <v>175</v>
      </c>
      <c r="AT617" s="240" t="s">
        <v>243</v>
      </c>
      <c r="AU617" s="240" t="s">
        <v>88</v>
      </c>
      <c r="AY617" s="18" t="s">
        <v>241</v>
      </c>
      <c r="BE617" s="241">
        <f>IF(N617="základní",J617,0)</f>
        <v>0</v>
      </c>
      <c r="BF617" s="241">
        <f>IF(N617="snížená",J617,0)</f>
        <v>0</v>
      </c>
      <c r="BG617" s="241">
        <f>IF(N617="zákl. přenesená",J617,0)</f>
        <v>0</v>
      </c>
      <c r="BH617" s="241">
        <f>IF(N617="sníž. přenesená",J617,0)</f>
        <v>0</v>
      </c>
      <c r="BI617" s="241">
        <f>IF(N617="nulová",J617,0)</f>
        <v>0</v>
      </c>
      <c r="BJ617" s="18" t="s">
        <v>14</v>
      </c>
      <c r="BK617" s="241">
        <f>ROUND(I617*H617,2)</f>
        <v>0</v>
      </c>
      <c r="BL617" s="18" t="s">
        <v>175</v>
      </c>
      <c r="BM617" s="240" t="s">
        <v>1985</v>
      </c>
    </row>
    <row r="618" s="2" customFormat="1">
      <c r="A618" s="39"/>
      <c r="B618" s="40"/>
      <c r="C618" s="41"/>
      <c r="D618" s="242" t="s">
        <v>249</v>
      </c>
      <c r="E618" s="41"/>
      <c r="F618" s="243" t="s">
        <v>1984</v>
      </c>
      <c r="G618" s="41"/>
      <c r="H618" s="41"/>
      <c r="I618" s="244"/>
      <c r="J618" s="41"/>
      <c r="K618" s="41"/>
      <c r="L618" s="45"/>
      <c r="M618" s="245"/>
      <c r="N618" s="246"/>
      <c r="O618" s="92"/>
      <c r="P618" s="92"/>
      <c r="Q618" s="92"/>
      <c r="R618" s="92"/>
      <c r="S618" s="92"/>
      <c r="T618" s="93"/>
      <c r="U618" s="39"/>
      <c r="V618" s="39"/>
      <c r="W618" s="39"/>
      <c r="X618" s="39"/>
      <c r="Y618" s="39"/>
      <c r="Z618" s="39"/>
      <c r="AA618" s="39"/>
      <c r="AB618" s="39"/>
      <c r="AC618" s="39"/>
      <c r="AD618" s="39"/>
      <c r="AE618" s="39"/>
      <c r="AT618" s="18" t="s">
        <v>249</v>
      </c>
      <c r="AU618" s="18" t="s">
        <v>88</v>
      </c>
    </row>
    <row r="619" s="12" customFormat="1" ht="22.8" customHeight="1">
      <c r="A619" s="12"/>
      <c r="B619" s="213"/>
      <c r="C619" s="214"/>
      <c r="D619" s="215" t="s">
        <v>79</v>
      </c>
      <c r="E619" s="227" t="s">
        <v>281</v>
      </c>
      <c r="F619" s="227" t="s">
        <v>282</v>
      </c>
      <c r="G619" s="214"/>
      <c r="H619" s="214"/>
      <c r="I619" s="217"/>
      <c r="J619" s="228">
        <f>BK619</f>
        <v>0</v>
      </c>
      <c r="K619" s="214"/>
      <c r="L619" s="219"/>
      <c r="M619" s="220"/>
      <c r="N619" s="221"/>
      <c r="O619" s="221"/>
      <c r="P619" s="222">
        <f>SUM(P620:P627)</f>
        <v>0</v>
      </c>
      <c r="Q619" s="221"/>
      <c r="R619" s="222">
        <f>SUM(R620:R627)</f>
        <v>0.31536999999999998</v>
      </c>
      <c r="S619" s="221"/>
      <c r="T619" s="223">
        <f>SUM(T620:T627)</f>
        <v>0</v>
      </c>
      <c r="U619" s="12"/>
      <c r="V619" s="12"/>
      <c r="W619" s="12"/>
      <c r="X619" s="12"/>
      <c r="Y619" s="12"/>
      <c r="Z619" s="12"/>
      <c r="AA619" s="12"/>
      <c r="AB619" s="12"/>
      <c r="AC619" s="12"/>
      <c r="AD619" s="12"/>
      <c r="AE619" s="12"/>
      <c r="AR619" s="224" t="s">
        <v>14</v>
      </c>
      <c r="AT619" s="225" t="s">
        <v>79</v>
      </c>
      <c r="AU619" s="225" t="s">
        <v>14</v>
      </c>
      <c r="AY619" s="224" t="s">
        <v>241</v>
      </c>
      <c r="BK619" s="226">
        <f>SUM(BK620:BK627)</f>
        <v>0</v>
      </c>
    </row>
    <row r="620" s="2" customFormat="1" ht="33" customHeight="1">
      <c r="A620" s="39"/>
      <c r="B620" s="40"/>
      <c r="C620" s="229" t="s">
        <v>1063</v>
      </c>
      <c r="D620" s="229" t="s">
        <v>243</v>
      </c>
      <c r="E620" s="230" t="s">
        <v>1142</v>
      </c>
      <c r="F620" s="231" t="s">
        <v>1143</v>
      </c>
      <c r="G620" s="232" t="s">
        <v>296</v>
      </c>
      <c r="H620" s="233">
        <v>517</v>
      </c>
      <c r="I620" s="234"/>
      <c r="J620" s="235">
        <f>ROUND(I620*H620,2)</f>
        <v>0</v>
      </c>
      <c r="K620" s="231" t="s">
        <v>247</v>
      </c>
      <c r="L620" s="45"/>
      <c r="M620" s="236" t="s">
        <v>1</v>
      </c>
      <c r="N620" s="237" t="s">
        <v>45</v>
      </c>
      <c r="O620" s="92"/>
      <c r="P620" s="238">
        <f>O620*H620</f>
        <v>0</v>
      </c>
      <c r="Q620" s="238">
        <v>0.00060999999999999997</v>
      </c>
      <c r="R620" s="238">
        <f>Q620*H620</f>
        <v>0.31536999999999998</v>
      </c>
      <c r="S620" s="238">
        <v>0</v>
      </c>
      <c r="T620" s="239">
        <f>S620*H620</f>
        <v>0</v>
      </c>
      <c r="U620" s="39"/>
      <c r="V620" s="39"/>
      <c r="W620" s="39"/>
      <c r="X620" s="39"/>
      <c r="Y620" s="39"/>
      <c r="Z620" s="39"/>
      <c r="AA620" s="39"/>
      <c r="AB620" s="39"/>
      <c r="AC620" s="39"/>
      <c r="AD620" s="39"/>
      <c r="AE620" s="39"/>
      <c r="AR620" s="240" t="s">
        <v>175</v>
      </c>
      <c r="AT620" s="240" t="s">
        <v>243</v>
      </c>
      <c r="AU620" s="240" t="s">
        <v>88</v>
      </c>
      <c r="AY620" s="18" t="s">
        <v>241</v>
      </c>
      <c r="BE620" s="241">
        <f>IF(N620="základní",J620,0)</f>
        <v>0</v>
      </c>
      <c r="BF620" s="241">
        <f>IF(N620="snížená",J620,0)</f>
        <v>0</v>
      </c>
      <c r="BG620" s="241">
        <f>IF(N620="zákl. přenesená",J620,0)</f>
        <v>0</v>
      </c>
      <c r="BH620" s="241">
        <f>IF(N620="sníž. přenesená",J620,0)</f>
        <v>0</v>
      </c>
      <c r="BI620" s="241">
        <f>IF(N620="nulová",J620,0)</f>
        <v>0</v>
      </c>
      <c r="BJ620" s="18" t="s">
        <v>14</v>
      </c>
      <c r="BK620" s="241">
        <f>ROUND(I620*H620,2)</f>
        <v>0</v>
      </c>
      <c r="BL620" s="18" t="s">
        <v>175</v>
      </c>
      <c r="BM620" s="240" t="s">
        <v>1986</v>
      </c>
    </row>
    <row r="621" s="2" customFormat="1">
      <c r="A621" s="39"/>
      <c r="B621" s="40"/>
      <c r="C621" s="41"/>
      <c r="D621" s="242" t="s">
        <v>249</v>
      </c>
      <c r="E621" s="41"/>
      <c r="F621" s="243" t="s">
        <v>1145</v>
      </c>
      <c r="G621" s="41"/>
      <c r="H621" s="41"/>
      <c r="I621" s="244"/>
      <c r="J621" s="41"/>
      <c r="K621" s="41"/>
      <c r="L621" s="45"/>
      <c r="M621" s="245"/>
      <c r="N621" s="246"/>
      <c r="O621" s="92"/>
      <c r="P621" s="92"/>
      <c r="Q621" s="92"/>
      <c r="R621" s="92"/>
      <c r="S621" s="92"/>
      <c r="T621" s="93"/>
      <c r="U621" s="39"/>
      <c r="V621" s="39"/>
      <c r="W621" s="39"/>
      <c r="X621" s="39"/>
      <c r="Y621" s="39"/>
      <c r="Z621" s="39"/>
      <c r="AA621" s="39"/>
      <c r="AB621" s="39"/>
      <c r="AC621" s="39"/>
      <c r="AD621" s="39"/>
      <c r="AE621" s="39"/>
      <c r="AT621" s="18" t="s">
        <v>249</v>
      </c>
      <c r="AU621" s="18" t="s">
        <v>88</v>
      </c>
    </row>
    <row r="622" s="2" customFormat="1">
      <c r="A622" s="39"/>
      <c r="B622" s="40"/>
      <c r="C622" s="41"/>
      <c r="D622" s="247" t="s">
        <v>251</v>
      </c>
      <c r="E622" s="41"/>
      <c r="F622" s="248" t="s">
        <v>1146</v>
      </c>
      <c r="G622" s="41"/>
      <c r="H622" s="41"/>
      <c r="I622" s="244"/>
      <c r="J622" s="41"/>
      <c r="K622" s="41"/>
      <c r="L622" s="45"/>
      <c r="M622" s="245"/>
      <c r="N622" s="246"/>
      <c r="O622" s="92"/>
      <c r="P622" s="92"/>
      <c r="Q622" s="92"/>
      <c r="R622" s="92"/>
      <c r="S622" s="92"/>
      <c r="T622" s="93"/>
      <c r="U622" s="39"/>
      <c r="V622" s="39"/>
      <c r="W622" s="39"/>
      <c r="X622" s="39"/>
      <c r="Y622" s="39"/>
      <c r="Z622" s="39"/>
      <c r="AA622" s="39"/>
      <c r="AB622" s="39"/>
      <c r="AC622" s="39"/>
      <c r="AD622" s="39"/>
      <c r="AE622" s="39"/>
      <c r="AT622" s="18" t="s">
        <v>251</v>
      </c>
      <c r="AU622" s="18" t="s">
        <v>88</v>
      </c>
    </row>
    <row r="623" s="15" customFormat="1">
      <c r="A623" s="15"/>
      <c r="B623" s="271"/>
      <c r="C623" s="272"/>
      <c r="D623" s="242" t="s">
        <v>259</v>
      </c>
      <c r="E623" s="273" t="s">
        <v>1</v>
      </c>
      <c r="F623" s="274" t="s">
        <v>1147</v>
      </c>
      <c r="G623" s="272"/>
      <c r="H623" s="273" t="s">
        <v>1</v>
      </c>
      <c r="I623" s="275"/>
      <c r="J623" s="272"/>
      <c r="K623" s="272"/>
      <c r="L623" s="276"/>
      <c r="M623" s="277"/>
      <c r="N623" s="278"/>
      <c r="O623" s="278"/>
      <c r="P623" s="278"/>
      <c r="Q623" s="278"/>
      <c r="R623" s="278"/>
      <c r="S623" s="278"/>
      <c r="T623" s="279"/>
      <c r="U623" s="15"/>
      <c r="V623" s="15"/>
      <c r="W623" s="15"/>
      <c r="X623" s="15"/>
      <c r="Y623" s="15"/>
      <c r="Z623" s="15"/>
      <c r="AA623" s="15"/>
      <c r="AB623" s="15"/>
      <c r="AC623" s="15"/>
      <c r="AD623" s="15"/>
      <c r="AE623" s="15"/>
      <c r="AT623" s="280" t="s">
        <v>259</v>
      </c>
      <c r="AU623" s="280" t="s">
        <v>88</v>
      </c>
      <c r="AV623" s="15" t="s">
        <v>14</v>
      </c>
      <c r="AW623" s="15" t="s">
        <v>36</v>
      </c>
      <c r="AX623" s="15" t="s">
        <v>80</v>
      </c>
      <c r="AY623" s="280" t="s">
        <v>241</v>
      </c>
    </row>
    <row r="624" s="13" customFormat="1">
      <c r="A624" s="13"/>
      <c r="B624" s="249"/>
      <c r="C624" s="250"/>
      <c r="D624" s="242" t="s">
        <v>259</v>
      </c>
      <c r="E624" s="251" t="s">
        <v>1</v>
      </c>
      <c r="F624" s="252" t="s">
        <v>1987</v>
      </c>
      <c r="G624" s="250"/>
      <c r="H624" s="253">
        <v>264.39999999999998</v>
      </c>
      <c r="I624" s="254"/>
      <c r="J624" s="250"/>
      <c r="K624" s="250"/>
      <c r="L624" s="255"/>
      <c r="M624" s="256"/>
      <c r="N624" s="257"/>
      <c r="O624" s="257"/>
      <c r="P624" s="257"/>
      <c r="Q624" s="257"/>
      <c r="R624" s="257"/>
      <c r="S624" s="257"/>
      <c r="T624" s="258"/>
      <c r="U624" s="13"/>
      <c r="V624" s="13"/>
      <c r="W624" s="13"/>
      <c r="X624" s="13"/>
      <c r="Y624" s="13"/>
      <c r="Z624" s="13"/>
      <c r="AA624" s="13"/>
      <c r="AB624" s="13"/>
      <c r="AC624" s="13"/>
      <c r="AD624" s="13"/>
      <c r="AE624" s="13"/>
      <c r="AT624" s="259" t="s">
        <v>259</v>
      </c>
      <c r="AU624" s="259" t="s">
        <v>88</v>
      </c>
      <c r="AV624" s="13" t="s">
        <v>88</v>
      </c>
      <c r="AW624" s="13" t="s">
        <v>36</v>
      </c>
      <c r="AX624" s="13" t="s">
        <v>80</v>
      </c>
      <c r="AY624" s="259" t="s">
        <v>241</v>
      </c>
    </row>
    <row r="625" s="13" customFormat="1">
      <c r="A625" s="13"/>
      <c r="B625" s="249"/>
      <c r="C625" s="250"/>
      <c r="D625" s="242" t="s">
        <v>259</v>
      </c>
      <c r="E625" s="251" t="s">
        <v>1</v>
      </c>
      <c r="F625" s="252" t="s">
        <v>1988</v>
      </c>
      <c r="G625" s="250"/>
      <c r="H625" s="253">
        <v>169</v>
      </c>
      <c r="I625" s="254"/>
      <c r="J625" s="250"/>
      <c r="K625" s="250"/>
      <c r="L625" s="255"/>
      <c r="M625" s="256"/>
      <c r="N625" s="257"/>
      <c r="O625" s="257"/>
      <c r="P625" s="257"/>
      <c r="Q625" s="257"/>
      <c r="R625" s="257"/>
      <c r="S625" s="257"/>
      <c r="T625" s="258"/>
      <c r="U625" s="13"/>
      <c r="V625" s="13"/>
      <c r="W625" s="13"/>
      <c r="X625" s="13"/>
      <c r="Y625" s="13"/>
      <c r="Z625" s="13"/>
      <c r="AA625" s="13"/>
      <c r="AB625" s="13"/>
      <c r="AC625" s="13"/>
      <c r="AD625" s="13"/>
      <c r="AE625" s="13"/>
      <c r="AT625" s="259" t="s">
        <v>259</v>
      </c>
      <c r="AU625" s="259" t="s">
        <v>88</v>
      </c>
      <c r="AV625" s="13" t="s">
        <v>88</v>
      </c>
      <c r="AW625" s="13" t="s">
        <v>36</v>
      </c>
      <c r="AX625" s="13" t="s">
        <v>80</v>
      </c>
      <c r="AY625" s="259" t="s">
        <v>241</v>
      </c>
    </row>
    <row r="626" s="13" customFormat="1">
      <c r="A626" s="13"/>
      <c r="B626" s="249"/>
      <c r="C626" s="250"/>
      <c r="D626" s="242" t="s">
        <v>259</v>
      </c>
      <c r="E626" s="251" t="s">
        <v>1</v>
      </c>
      <c r="F626" s="252" t="s">
        <v>1989</v>
      </c>
      <c r="G626" s="250"/>
      <c r="H626" s="253">
        <v>83.599999999999994</v>
      </c>
      <c r="I626" s="254"/>
      <c r="J626" s="250"/>
      <c r="K626" s="250"/>
      <c r="L626" s="255"/>
      <c r="M626" s="256"/>
      <c r="N626" s="257"/>
      <c r="O626" s="257"/>
      <c r="P626" s="257"/>
      <c r="Q626" s="257"/>
      <c r="R626" s="257"/>
      <c r="S626" s="257"/>
      <c r="T626" s="258"/>
      <c r="U626" s="13"/>
      <c r="V626" s="13"/>
      <c r="W626" s="13"/>
      <c r="X626" s="13"/>
      <c r="Y626" s="13"/>
      <c r="Z626" s="13"/>
      <c r="AA626" s="13"/>
      <c r="AB626" s="13"/>
      <c r="AC626" s="13"/>
      <c r="AD626" s="13"/>
      <c r="AE626" s="13"/>
      <c r="AT626" s="259" t="s">
        <v>259</v>
      </c>
      <c r="AU626" s="259" t="s">
        <v>88</v>
      </c>
      <c r="AV626" s="13" t="s">
        <v>88</v>
      </c>
      <c r="AW626" s="13" t="s">
        <v>36</v>
      </c>
      <c r="AX626" s="13" t="s">
        <v>80</v>
      </c>
      <c r="AY626" s="259" t="s">
        <v>241</v>
      </c>
    </row>
    <row r="627" s="14" customFormat="1">
      <c r="A627" s="14"/>
      <c r="B627" s="260"/>
      <c r="C627" s="261"/>
      <c r="D627" s="242" t="s">
        <v>259</v>
      </c>
      <c r="E627" s="262" t="s">
        <v>1</v>
      </c>
      <c r="F627" s="263" t="s">
        <v>261</v>
      </c>
      <c r="G627" s="261"/>
      <c r="H627" s="264">
        <v>517</v>
      </c>
      <c r="I627" s="265"/>
      <c r="J627" s="261"/>
      <c r="K627" s="261"/>
      <c r="L627" s="266"/>
      <c r="M627" s="267"/>
      <c r="N627" s="268"/>
      <c r="O627" s="268"/>
      <c r="P627" s="268"/>
      <c r="Q627" s="268"/>
      <c r="R627" s="268"/>
      <c r="S627" s="268"/>
      <c r="T627" s="269"/>
      <c r="U627" s="14"/>
      <c r="V627" s="14"/>
      <c r="W627" s="14"/>
      <c r="X627" s="14"/>
      <c r="Y627" s="14"/>
      <c r="Z627" s="14"/>
      <c r="AA627" s="14"/>
      <c r="AB627" s="14"/>
      <c r="AC627" s="14"/>
      <c r="AD627" s="14"/>
      <c r="AE627" s="14"/>
      <c r="AT627" s="270" t="s">
        <v>259</v>
      </c>
      <c r="AU627" s="270" t="s">
        <v>88</v>
      </c>
      <c r="AV627" s="14" t="s">
        <v>175</v>
      </c>
      <c r="AW627" s="14" t="s">
        <v>36</v>
      </c>
      <c r="AX627" s="14" t="s">
        <v>14</v>
      </c>
      <c r="AY627" s="270" t="s">
        <v>241</v>
      </c>
    </row>
    <row r="628" s="12" customFormat="1" ht="22.8" customHeight="1">
      <c r="A628" s="12"/>
      <c r="B628" s="213"/>
      <c r="C628" s="214"/>
      <c r="D628" s="215" t="s">
        <v>79</v>
      </c>
      <c r="E628" s="227" t="s">
        <v>1150</v>
      </c>
      <c r="F628" s="227" t="s">
        <v>1151</v>
      </c>
      <c r="G628" s="214"/>
      <c r="H628" s="214"/>
      <c r="I628" s="217"/>
      <c r="J628" s="228">
        <f>BK628</f>
        <v>0</v>
      </c>
      <c r="K628" s="214"/>
      <c r="L628" s="219"/>
      <c r="M628" s="220"/>
      <c r="N628" s="221"/>
      <c r="O628" s="221"/>
      <c r="P628" s="222">
        <f>SUM(P629:P651)</f>
        <v>0</v>
      </c>
      <c r="Q628" s="221"/>
      <c r="R628" s="222">
        <f>SUM(R629:R651)</f>
        <v>0</v>
      </c>
      <c r="S628" s="221"/>
      <c r="T628" s="223">
        <f>SUM(T629:T651)</f>
        <v>0</v>
      </c>
      <c r="U628" s="12"/>
      <c r="V628" s="12"/>
      <c r="W628" s="12"/>
      <c r="X628" s="12"/>
      <c r="Y628" s="12"/>
      <c r="Z628" s="12"/>
      <c r="AA628" s="12"/>
      <c r="AB628" s="12"/>
      <c r="AC628" s="12"/>
      <c r="AD628" s="12"/>
      <c r="AE628" s="12"/>
      <c r="AR628" s="224" t="s">
        <v>14</v>
      </c>
      <c r="AT628" s="225" t="s">
        <v>79</v>
      </c>
      <c r="AU628" s="225" t="s">
        <v>14</v>
      </c>
      <c r="AY628" s="224" t="s">
        <v>241</v>
      </c>
      <c r="BK628" s="226">
        <f>SUM(BK629:BK651)</f>
        <v>0</v>
      </c>
    </row>
    <row r="629" s="2" customFormat="1" ht="33" customHeight="1">
      <c r="A629" s="39"/>
      <c r="B629" s="40"/>
      <c r="C629" s="229" t="s">
        <v>1067</v>
      </c>
      <c r="D629" s="229" t="s">
        <v>243</v>
      </c>
      <c r="E629" s="230" t="s">
        <v>1153</v>
      </c>
      <c r="F629" s="231" t="s">
        <v>1154</v>
      </c>
      <c r="G629" s="232" t="s">
        <v>487</v>
      </c>
      <c r="H629" s="233">
        <v>198.81100000000001</v>
      </c>
      <c r="I629" s="234"/>
      <c r="J629" s="235">
        <f>ROUND(I629*H629,2)</f>
        <v>0</v>
      </c>
      <c r="K629" s="231" t="s">
        <v>247</v>
      </c>
      <c r="L629" s="45"/>
      <c r="M629" s="236" t="s">
        <v>1</v>
      </c>
      <c r="N629" s="237" t="s">
        <v>45</v>
      </c>
      <c r="O629" s="92"/>
      <c r="P629" s="238">
        <f>O629*H629</f>
        <v>0</v>
      </c>
      <c r="Q629" s="238">
        <v>0</v>
      </c>
      <c r="R629" s="238">
        <f>Q629*H629</f>
        <v>0</v>
      </c>
      <c r="S629" s="238">
        <v>0</v>
      </c>
      <c r="T629" s="239">
        <f>S629*H629</f>
        <v>0</v>
      </c>
      <c r="U629" s="39"/>
      <c r="V629" s="39"/>
      <c r="W629" s="39"/>
      <c r="X629" s="39"/>
      <c r="Y629" s="39"/>
      <c r="Z629" s="39"/>
      <c r="AA629" s="39"/>
      <c r="AB629" s="39"/>
      <c r="AC629" s="39"/>
      <c r="AD629" s="39"/>
      <c r="AE629" s="39"/>
      <c r="AR629" s="240" t="s">
        <v>175</v>
      </c>
      <c r="AT629" s="240" t="s">
        <v>243</v>
      </c>
      <c r="AU629" s="240" t="s">
        <v>88</v>
      </c>
      <c r="AY629" s="18" t="s">
        <v>241</v>
      </c>
      <c r="BE629" s="241">
        <f>IF(N629="základní",J629,0)</f>
        <v>0</v>
      </c>
      <c r="BF629" s="241">
        <f>IF(N629="snížená",J629,0)</f>
        <v>0</v>
      </c>
      <c r="BG629" s="241">
        <f>IF(N629="zákl. přenesená",J629,0)</f>
        <v>0</v>
      </c>
      <c r="BH629" s="241">
        <f>IF(N629="sníž. přenesená",J629,0)</f>
        <v>0</v>
      </c>
      <c r="BI629" s="241">
        <f>IF(N629="nulová",J629,0)</f>
        <v>0</v>
      </c>
      <c r="BJ629" s="18" t="s">
        <v>14</v>
      </c>
      <c r="BK629" s="241">
        <f>ROUND(I629*H629,2)</f>
        <v>0</v>
      </c>
      <c r="BL629" s="18" t="s">
        <v>175</v>
      </c>
      <c r="BM629" s="240" t="s">
        <v>1990</v>
      </c>
    </row>
    <row r="630" s="2" customFormat="1">
      <c r="A630" s="39"/>
      <c r="B630" s="40"/>
      <c r="C630" s="41"/>
      <c r="D630" s="242" t="s">
        <v>249</v>
      </c>
      <c r="E630" s="41"/>
      <c r="F630" s="243" t="s">
        <v>1156</v>
      </c>
      <c r="G630" s="41"/>
      <c r="H630" s="41"/>
      <c r="I630" s="244"/>
      <c r="J630" s="41"/>
      <c r="K630" s="41"/>
      <c r="L630" s="45"/>
      <c r="M630" s="245"/>
      <c r="N630" s="246"/>
      <c r="O630" s="92"/>
      <c r="P630" s="92"/>
      <c r="Q630" s="92"/>
      <c r="R630" s="92"/>
      <c r="S630" s="92"/>
      <c r="T630" s="93"/>
      <c r="U630" s="39"/>
      <c r="V630" s="39"/>
      <c r="W630" s="39"/>
      <c r="X630" s="39"/>
      <c r="Y630" s="39"/>
      <c r="Z630" s="39"/>
      <c r="AA630" s="39"/>
      <c r="AB630" s="39"/>
      <c r="AC630" s="39"/>
      <c r="AD630" s="39"/>
      <c r="AE630" s="39"/>
      <c r="AT630" s="18" t="s">
        <v>249</v>
      </c>
      <c r="AU630" s="18" t="s">
        <v>88</v>
      </c>
    </row>
    <row r="631" s="2" customFormat="1">
      <c r="A631" s="39"/>
      <c r="B631" s="40"/>
      <c r="C631" s="41"/>
      <c r="D631" s="247" t="s">
        <v>251</v>
      </c>
      <c r="E631" s="41"/>
      <c r="F631" s="248" t="s">
        <v>1157</v>
      </c>
      <c r="G631" s="41"/>
      <c r="H631" s="41"/>
      <c r="I631" s="244"/>
      <c r="J631" s="41"/>
      <c r="K631" s="41"/>
      <c r="L631" s="45"/>
      <c r="M631" s="245"/>
      <c r="N631" s="246"/>
      <c r="O631" s="92"/>
      <c r="P631" s="92"/>
      <c r="Q631" s="92"/>
      <c r="R631" s="92"/>
      <c r="S631" s="92"/>
      <c r="T631" s="93"/>
      <c r="U631" s="39"/>
      <c r="V631" s="39"/>
      <c r="W631" s="39"/>
      <c r="X631" s="39"/>
      <c r="Y631" s="39"/>
      <c r="Z631" s="39"/>
      <c r="AA631" s="39"/>
      <c r="AB631" s="39"/>
      <c r="AC631" s="39"/>
      <c r="AD631" s="39"/>
      <c r="AE631" s="39"/>
      <c r="AT631" s="18" t="s">
        <v>251</v>
      </c>
      <c r="AU631" s="18" t="s">
        <v>88</v>
      </c>
    </row>
    <row r="632" s="13" customFormat="1">
      <c r="A632" s="13"/>
      <c r="B632" s="249"/>
      <c r="C632" s="250"/>
      <c r="D632" s="242" t="s">
        <v>259</v>
      </c>
      <c r="E632" s="251" t="s">
        <v>1</v>
      </c>
      <c r="F632" s="252" t="s">
        <v>485</v>
      </c>
      <c r="G632" s="250"/>
      <c r="H632" s="253">
        <v>198.81100000000001</v>
      </c>
      <c r="I632" s="254"/>
      <c r="J632" s="250"/>
      <c r="K632" s="250"/>
      <c r="L632" s="255"/>
      <c r="M632" s="256"/>
      <c r="N632" s="257"/>
      <c r="O632" s="257"/>
      <c r="P632" s="257"/>
      <c r="Q632" s="257"/>
      <c r="R632" s="257"/>
      <c r="S632" s="257"/>
      <c r="T632" s="258"/>
      <c r="U632" s="13"/>
      <c r="V632" s="13"/>
      <c r="W632" s="13"/>
      <c r="X632" s="13"/>
      <c r="Y632" s="13"/>
      <c r="Z632" s="13"/>
      <c r="AA632" s="13"/>
      <c r="AB632" s="13"/>
      <c r="AC632" s="13"/>
      <c r="AD632" s="13"/>
      <c r="AE632" s="13"/>
      <c r="AT632" s="259" t="s">
        <v>259</v>
      </c>
      <c r="AU632" s="259" t="s">
        <v>88</v>
      </c>
      <c r="AV632" s="13" t="s">
        <v>88</v>
      </c>
      <c r="AW632" s="13" t="s">
        <v>36</v>
      </c>
      <c r="AX632" s="13" t="s">
        <v>80</v>
      </c>
      <c r="AY632" s="259" t="s">
        <v>241</v>
      </c>
    </row>
    <row r="633" s="14" customFormat="1">
      <c r="A633" s="14"/>
      <c r="B633" s="260"/>
      <c r="C633" s="261"/>
      <c r="D633" s="242" t="s">
        <v>259</v>
      </c>
      <c r="E633" s="262" t="s">
        <v>1</v>
      </c>
      <c r="F633" s="263" t="s">
        <v>261</v>
      </c>
      <c r="G633" s="261"/>
      <c r="H633" s="264">
        <v>198.81100000000001</v>
      </c>
      <c r="I633" s="265"/>
      <c r="J633" s="261"/>
      <c r="K633" s="261"/>
      <c r="L633" s="266"/>
      <c r="M633" s="267"/>
      <c r="N633" s="268"/>
      <c r="O633" s="268"/>
      <c r="P633" s="268"/>
      <c r="Q633" s="268"/>
      <c r="R633" s="268"/>
      <c r="S633" s="268"/>
      <c r="T633" s="269"/>
      <c r="U633" s="14"/>
      <c r="V633" s="14"/>
      <c r="W633" s="14"/>
      <c r="X633" s="14"/>
      <c r="Y633" s="14"/>
      <c r="Z633" s="14"/>
      <c r="AA633" s="14"/>
      <c r="AB633" s="14"/>
      <c r="AC633" s="14"/>
      <c r="AD633" s="14"/>
      <c r="AE633" s="14"/>
      <c r="AT633" s="270" t="s">
        <v>259</v>
      </c>
      <c r="AU633" s="270" t="s">
        <v>88</v>
      </c>
      <c r="AV633" s="14" t="s">
        <v>175</v>
      </c>
      <c r="AW633" s="14" t="s">
        <v>36</v>
      </c>
      <c r="AX633" s="14" t="s">
        <v>14</v>
      </c>
      <c r="AY633" s="270" t="s">
        <v>241</v>
      </c>
    </row>
    <row r="634" s="2" customFormat="1" ht="21.75" customHeight="1">
      <c r="A634" s="39"/>
      <c r="B634" s="40"/>
      <c r="C634" s="229" t="s">
        <v>1071</v>
      </c>
      <c r="D634" s="229" t="s">
        <v>243</v>
      </c>
      <c r="E634" s="230" t="s">
        <v>1159</v>
      </c>
      <c r="F634" s="231" t="s">
        <v>1160</v>
      </c>
      <c r="G634" s="232" t="s">
        <v>487</v>
      </c>
      <c r="H634" s="233">
        <v>4373.8419999999996</v>
      </c>
      <c r="I634" s="234"/>
      <c r="J634" s="235">
        <f>ROUND(I634*H634,2)</f>
        <v>0</v>
      </c>
      <c r="K634" s="231" t="s">
        <v>247</v>
      </c>
      <c r="L634" s="45"/>
      <c r="M634" s="236" t="s">
        <v>1</v>
      </c>
      <c r="N634" s="237" t="s">
        <v>45</v>
      </c>
      <c r="O634" s="92"/>
      <c r="P634" s="238">
        <f>O634*H634</f>
        <v>0</v>
      </c>
      <c r="Q634" s="238">
        <v>0</v>
      </c>
      <c r="R634" s="238">
        <f>Q634*H634</f>
        <v>0</v>
      </c>
      <c r="S634" s="238">
        <v>0</v>
      </c>
      <c r="T634" s="239">
        <f>S634*H634</f>
        <v>0</v>
      </c>
      <c r="U634" s="39"/>
      <c r="V634" s="39"/>
      <c r="W634" s="39"/>
      <c r="X634" s="39"/>
      <c r="Y634" s="39"/>
      <c r="Z634" s="39"/>
      <c r="AA634" s="39"/>
      <c r="AB634" s="39"/>
      <c r="AC634" s="39"/>
      <c r="AD634" s="39"/>
      <c r="AE634" s="39"/>
      <c r="AR634" s="240" t="s">
        <v>175</v>
      </c>
      <c r="AT634" s="240" t="s">
        <v>243</v>
      </c>
      <c r="AU634" s="240" t="s">
        <v>88</v>
      </c>
      <c r="AY634" s="18" t="s">
        <v>241</v>
      </c>
      <c r="BE634" s="241">
        <f>IF(N634="základní",J634,0)</f>
        <v>0</v>
      </c>
      <c r="BF634" s="241">
        <f>IF(N634="snížená",J634,0)</f>
        <v>0</v>
      </c>
      <c r="BG634" s="241">
        <f>IF(N634="zákl. přenesená",J634,0)</f>
        <v>0</v>
      </c>
      <c r="BH634" s="241">
        <f>IF(N634="sníž. přenesená",J634,0)</f>
        <v>0</v>
      </c>
      <c r="BI634" s="241">
        <f>IF(N634="nulová",J634,0)</f>
        <v>0</v>
      </c>
      <c r="BJ634" s="18" t="s">
        <v>14</v>
      </c>
      <c r="BK634" s="241">
        <f>ROUND(I634*H634,2)</f>
        <v>0</v>
      </c>
      <c r="BL634" s="18" t="s">
        <v>175</v>
      </c>
      <c r="BM634" s="240" t="s">
        <v>1991</v>
      </c>
    </row>
    <row r="635" s="2" customFormat="1">
      <c r="A635" s="39"/>
      <c r="B635" s="40"/>
      <c r="C635" s="41"/>
      <c r="D635" s="242" t="s">
        <v>249</v>
      </c>
      <c r="E635" s="41"/>
      <c r="F635" s="243" t="s">
        <v>1162</v>
      </c>
      <c r="G635" s="41"/>
      <c r="H635" s="41"/>
      <c r="I635" s="244"/>
      <c r="J635" s="41"/>
      <c r="K635" s="41"/>
      <c r="L635" s="45"/>
      <c r="M635" s="245"/>
      <c r="N635" s="246"/>
      <c r="O635" s="92"/>
      <c r="P635" s="92"/>
      <c r="Q635" s="92"/>
      <c r="R635" s="92"/>
      <c r="S635" s="92"/>
      <c r="T635" s="93"/>
      <c r="U635" s="39"/>
      <c r="V635" s="39"/>
      <c r="W635" s="39"/>
      <c r="X635" s="39"/>
      <c r="Y635" s="39"/>
      <c r="Z635" s="39"/>
      <c r="AA635" s="39"/>
      <c r="AB635" s="39"/>
      <c r="AC635" s="39"/>
      <c r="AD635" s="39"/>
      <c r="AE635" s="39"/>
      <c r="AT635" s="18" t="s">
        <v>249</v>
      </c>
      <c r="AU635" s="18" t="s">
        <v>88</v>
      </c>
    </row>
    <row r="636" s="2" customFormat="1">
      <c r="A636" s="39"/>
      <c r="B636" s="40"/>
      <c r="C636" s="41"/>
      <c r="D636" s="247" t="s">
        <v>251</v>
      </c>
      <c r="E636" s="41"/>
      <c r="F636" s="248" t="s">
        <v>1163</v>
      </c>
      <c r="G636" s="41"/>
      <c r="H636" s="41"/>
      <c r="I636" s="244"/>
      <c r="J636" s="41"/>
      <c r="K636" s="41"/>
      <c r="L636" s="45"/>
      <c r="M636" s="245"/>
      <c r="N636" s="246"/>
      <c r="O636" s="92"/>
      <c r="P636" s="92"/>
      <c r="Q636" s="92"/>
      <c r="R636" s="92"/>
      <c r="S636" s="92"/>
      <c r="T636" s="93"/>
      <c r="U636" s="39"/>
      <c r="V636" s="39"/>
      <c r="W636" s="39"/>
      <c r="X636" s="39"/>
      <c r="Y636" s="39"/>
      <c r="Z636" s="39"/>
      <c r="AA636" s="39"/>
      <c r="AB636" s="39"/>
      <c r="AC636" s="39"/>
      <c r="AD636" s="39"/>
      <c r="AE636" s="39"/>
      <c r="AT636" s="18" t="s">
        <v>251</v>
      </c>
      <c r="AU636" s="18" t="s">
        <v>88</v>
      </c>
    </row>
    <row r="637" s="15" customFormat="1">
      <c r="A637" s="15"/>
      <c r="B637" s="271"/>
      <c r="C637" s="272"/>
      <c r="D637" s="242" t="s">
        <v>259</v>
      </c>
      <c r="E637" s="273" t="s">
        <v>1</v>
      </c>
      <c r="F637" s="274" t="s">
        <v>703</v>
      </c>
      <c r="G637" s="272"/>
      <c r="H637" s="273" t="s">
        <v>1</v>
      </c>
      <c r="I637" s="275"/>
      <c r="J637" s="272"/>
      <c r="K637" s="272"/>
      <c r="L637" s="276"/>
      <c r="M637" s="277"/>
      <c r="N637" s="278"/>
      <c r="O637" s="278"/>
      <c r="P637" s="278"/>
      <c r="Q637" s="278"/>
      <c r="R637" s="278"/>
      <c r="S637" s="278"/>
      <c r="T637" s="279"/>
      <c r="U637" s="15"/>
      <c r="V637" s="15"/>
      <c r="W637" s="15"/>
      <c r="X637" s="15"/>
      <c r="Y637" s="15"/>
      <c r="Z637" s="15"/>
      <c r="AA637" s="15"/>
      <c r="AB637" s="15"/>
      <c r="AC637" s="15"/>
      <c r="AD637" s="15"/>
      <c r="AE637" s="15"/>
      <c r="AT637" s="280" t="s">
        <v>259</v>
      </c>
      <c r="AU637" s="280" t="s">
        <v>88</v>
      </c>
      <c r="AV637" s="15" t="s">
        <v>14</v>
      </c>
      <c r="AW637" s="15" t="s">
        <v>36</v>
      </c>
      <c r="AX637" s="15" t="s">
        <v>80</v>
      </c>
      <c r="AY637" s="280" t="s">
        <v>241</v>
      </c>
    </row>
    <row r="638" s="13" customFormat="1">
      <c r="A638" s="13"/>
      <c r="B638" s="249"/>
      <c r="C638" s="250"/>
      <c r="D638" s="242" t="s">
        <v>259</v>
      </c>
      <c r="E638" s="251" t="s">
        <v>1</v>
      </c>
      <c r="F638" s="252" t="s">
        <v>1164</v>
      </c>
      <c r="G638" s="250"/>
      <c r="H638" s="253">
        <v>4373.8419999999996</v>
      </c>
      <c r="I638" s="254"/>
      <c r="J638" s="250"/>
      <c r="K638" s="250"/>
      <c r="L638" s="255"/>
      <c r="M638" s="256"/>
      <c r="N638" s="257"/>
      <c r="O638" s="257"/>
      <c r="P638" s="257"/>
      <c r="Q638" s="257"/>
      <c r="R638" s="257"/>
      <c r="S638" s="257"/>
      <c r="T638" s="258"/>
      <c r="U638" s="13"/>
      <c r="V638" s="13"/>
      <c r="W638" s="13"/>
      <c r="X638" s="13"/>
      <c r="Y638" s="13"/>
      <c r="Z638" s="13"/>
      <c r="AA638" s="13"/>
      <c r="AB638" s="13"/>
      <c r="AC638" s="13"/>
      <c r="AD638" s="13"/>
      <c r="AE638" s="13"/>
      <c r="AT638" s="259" t="s">
        <v>259</v>
      </c>
      <c r="AU638" s="259" t="s">
        <v>88</v>
      </c>
      <c r="AV638" s="13" t="s">
        <v>88</v>
      </c>
      <c r="AW638" s="13" t="s">
        <v>36</v>
      </c>
      <c r="AX638" s="13" t="s">
        <v>80</v>
      </c>
      <c r="AY638" s="259" t="s">
        <v>241</v>
      </c>
    </row>
    <row r="639" s="14" customFormat="1">
      <c r="A639" s="14"/>
      <c r="B639" s="260"/>
      <c r="C639" s="261"/>
      <c r="D639" s="242" t="s">
        <v>259</v>
      </c>
      <c r="E639" s="262" t="s">
        <v>1</v>
      </c>
      <c r="F639" s="263" t="s">
        <v>261</v>
      </c>
      <c r="G639" s="261"/>
      <c r="H639" s="264">
        <v>4373.8419999999996</v>
      </c>
      <c r="I639" s="265"/>
      <c r="J639" s="261"/>
      <c r="K639" s="261"/>
      <c r="L639" s="266"/>
      <c r="M639" s="267"/>
      <c r="N639" s="268"/>
      <c r="O639" s="268"/>
      <c r="P639" s="268"/>
      <c r="Q639" s="268"/>
      <c r="R639" s="268"/>
      <c r="S639" s="268"/>
      <c r="T639" s="269"/>
      <c r="U639" s="14"/>
      <c r="V639" s="14"/>
      <c r="W639" s="14"/>
      <c r="X639" s="14"/>
      <c r="Y639" s="14"/>
      <c r="Z639" s="14"/>
      <c r="AA639" s="14"/>
      <c r="AB639" s="14"/>
      <c r="AC639" s="14"/>
      <c r="AD639" s="14"/>
      <c r="AE639" s="14"/>
      <c r="AT639" s="270" t="s">
        <v>259</v>
      </c>
      <c r="AU639" s="270" t="s">
        <v>88</v>
      </c>
      <c r="AV639" s="14" t="s">
        <v>175</v>
      </c>
      <c r="AW639" s="14" t="s">
        <v>36</v>
      </c>
      <c r="AX639" s="14" t="s">
        <v>14</v>
      </c>
      <c r="AY639" s="270" t="s">
        <v>241</v>
      </c>
    </row>
    <row r="640" s="2" customFormat="1" ht="44.25" customHeight="1">
      <c r="A640" s="39"/>
      <c r="B640" s="40"/>
      <c r="C640" s="229" t="s">
        <v>1077</v>
      </c>
      <c r="D640" s="229" t="s">
        <v>243</v>
      </c>
      <c r="E640" s="230" t="s">
        <v>1172</v>
      </c>
      <c r="F640" s="231" t="s">
        <v>740</v>
      </c>
      <c r="G640" s="232" t="s">
        <v>487</v>
      </c>
      <c r="H640" s="233">
        <v>136.489</v>
      </c>
      <c r="I640" s="234"/>
      <c r="J640" s="235">
        <f>ROUND(I640*H640,2)</f>
        <v>0</v>
      </c>
      <c r="K640" s="231" t="s">
        <v>247</v>
      </c>
      <c r="L640" s="45"/>
      <c r="M640" s="236" t="s">
        <v>1</v>
      </c>
      <c r="N640" s="237" t="s">
        <v>45</v>
      </c>
      <c r="O640" s="92"/>
      <c r="P640" s="238">
        <f>O640*H640</f>
        <v>0</v>
      </c>
      <c r="Q640" s="238">
        <v>0</v>
      </c>
      <c r="R640" s="238">
        <f>Q640*H640</f>
        <v>0</v>
      </c>
      <c r="S640" s="238">
        <v>0</v>
      </c>
      <c r="T640" s="239">
        <f>S640*H640</f>
        <v>0</v>
      </c>
      <c r="U640" s="39"/>
      <c r="V640" s="39"/>
      <c r="W640" s="39"/>
      <c r="X640" s="39"/>
      <c r="Y640" s="39"/>
      <c r="Z640" s="39"/>
      <c r="AA640" s="39"/>
      <c r="AB640" s="39"/>
      <c r="AC640" s="39"/>
      <c r="AD640" s="39"/>
      <c r="AE640" s="39"/>
      <c r="AR640" s="240" t="s">
        <v>175</v>
      </c>
      <c r="AT640" s="240" t="s">
        <v>243</v>
      </c>
      <c r="AU640" s="240" t="s">
        <v>88</v>
      </c>
      <c r="AY640" s="18" t="s">
        <v>241</v>
      </c>
      <c r="BE640" s="241">
        <f>IF(N640="základní",J640,0)</f>
        <v>0</v>
      </c>
      <c r="BF640" s="241">
        <f>IF(N640="snížená",J640,0)</f>
        <v>0</v>
      </c>
      <c r="BG640" s="241">
        <f>IF(N640="zákl. přenesená",J640,0)</f>
        <v>0</v>
      </c>
      <c r="BH640" s="241">
        <f>IF(N640="sníž. přenesená",J640,0)</f>
        <v>0</v>
      </c>
      <c r="BI640" s="241">
        <f>IF(N640="nulová",J640,0)</f>
        <v>0</v>
      </c>
      <c r="BJ640" s="18" t="s">
        <v>14</v>
      </c>
      <c r="BK640" s="241">
        <f>ROUND(I640*H640,2)</f>
        <v>0</v>
      </c>
      <c r="BL640" s="18" t="s">
        <v>175</v>
      </c>
      <c r="BM640" s="240" t="s">
        <v>1992</v>
      </c>
    </row>
    <row r="641" s="2" customFormat="1">
      <c r="A641" s="39"/>
      <c r="B641" s="40"/>
      <c r="C641" s="41"/>
      <c r="D641" s="242" t="s">
        <v>249</v>
      </c>
      <c r="E641" s="41"/>
      <c r="F641" s="243" t="s">
        <v>740</v>
      </c>
      <c r="G641" s="41"/>
      <c r="H641" s="41"/>
      <c r="I641" s="244"/>
      <c r="J641" s="41"/>
      <c r="K641" s="41"/>
      <c r="L641" s="45"/>
      <c r="M641" s="245"/>
      <c r="N641" s="246"/>
      <c r="O641" s="92"/>
      <c r="P641" s="92"/>
      <c r="Q641" s="92"/>
      <c r="R641" s="92"/>
      <c r="S641" s="92"/>
      <c r="T641" s="93"/>
      <c r="U641" s="39"/>
      <c r="V641" s="39"/>
      <c r="W641" s="39"/>
      <c r="X641" s="39"/>
      <c r="Y641" s="39"/>
      <c r="Z641" s="39"/>
      <c r="AA641" s="39"/>
      <c r="AB641" s="39"/>
      <c r="AC641" s="39"/>
      <c r="AD641" s="39"/>
      <c r="AE641" s="39"/>
      <c r="AT641" s="18" t="s">
        <v>249</v>
      </c>
      <c r="AU641" s="18" t="s">
        <v>88</v>
      </c>
    </row>
    <row r="642" s="2" customFormat="1">
      <c r="A642" s="39"/>
      <c r="B642" s="40"/>
      <c r="C642" s="41"/>
      <c r="D642" s="247" t="s">
        <v>251</v>
      </c>
      <c r="E642" s="41"/>
      <c r="F642" s="248" t="s">
        <v>1174</v>
      </c>
      <c r="G642" s="41"/>
      <c r="H642" s="41"/>
      <c r="I642" s="244"/>
      <c r="J642" s="41"/>
      <c r="K642" s="41"/>
      <c r="L642" s="45"/>
      <c r="M642" s="245"/>
      <c r="N642" s="246"/>
      <c r="O642" s="92"/>
      <c r="P642" s="92"/>
      <c r="Q642" s="92"/>
      <c r="R642" s="92"/>
      <c r="S642" s="92"/>
      <c r="T642" s="93"/>
      <c r="U642" s="39"/>
      <c r="V642" s="39"/>
      <c r="W642" s="39"/>
      <c r="X642" s="39"/>
      <c r="Y642" s="39"/>
      <c r="Z642" s="39"/>
      <c r="AA642" s="39"/>
      <c r="AB642" s="39"/>
      <c r="AC642" s="39"/>
      <c r="AD642" s="39"/>
      <c r="AE642" s="39"/>
      <c r="AT642" s="18" t="s">
        <v>251</v>
      </c>
      <c r="AU642" s="18" t="s">
        <v>88</v>
      </c>
    </row>
    <row r="643" s="2" customFormat="1">
      <c r="A643" s="39"/>
      <c r="B643" s="40"/>
      <c r="C643" s="41"/>
      <c r="D643" s="242" t="s">
        <v>742</v>
      </c>
      <c r="E643" s="41"/>
      <c r="F643" s="287" t="s">
        <v>743</v>
      </c>
      <c r="G643" s="41"/>
      <c r="H643" s="41"/>
      <c r="I643" s="244"/>
      <c r="J643" s="41"/>
      <c r="K643" s="41"/>
      <c r="L643" s="45"/>
      <c r="M643" s="245"/>
      <c r="N643" s="246"/>
      <c r="O643" s="92"/>
      <c r="P643" s="92"/>
      <c r="Q643" s="92"/>
      <c r="R643" s="92"/>
      <c r="S643" s="92"/>
      <c r="T643" s="93"/>
      <c r="U643" s="39"/>
      <c r="V643" s="39"/>
      <c r="W643" s="39"/>
      <c r="X643" s="39"/>
      <c r="Y643" s="39"/>
      <c r="Z643" s="39"/>
      <c r="AA643" s="39"/>
      <c r="AB643" s="39"/>
      <c r="AC643" s="39"/>
      <c r="AD643" s="39"/>
      <c r="AE643" s="39"/>
      <c r="AT643" s="18" t="s">
        <v>742</v>
      </c>
      <c r="AU643" s="18" t="s">
        <v>88</v>
      </c>
    </row>
    <row r="644" s="13" customFormat="1">
      <c r="A644" s="13"/>
      <c r="B644" s="249"/>
      <c r="C644" s="250"/>
      <c r="D644" s="242" t="s">
        <v>259</v>
      </c>
      <c r="E644" s="251" t="s">
        <v>1</v>
      </c>
      <c r="F644" s="252" t="s">
        <v>489</v>
      </c>
      <c r="G644" s="250"/>
      <c r="H644" s="253">
        <v>136.489</v>
      </c>
      <c r="I644" s="254"/>
      <c r="J644" s="250"/>
      <c r="K644" s="250"/>
      <c r="L644" s="255"/>
      <c r="M644" s="256"/>
      <c r="N644" s="257"/>
      <c r="O644" s="257"/>
      <c r="P644" s="257"/>
      <c r="Q644" s="257"/>
      <c r="R644" s="257"/>
      <c r="S644" s="257"/>
      <c r="T644" s="258"/>
      <c r="U644" s="13"/>
      <c r="V644" s="13"/>
      <c r="W644" s="13"/>
      <c r="X644" s="13"/>
      <c r="Y644" s="13"/>
      <c r="Z644" s="13"/>
      <c r="AA644" s="13"/>
      <c r="AB644" s="13"/>
      <c r="AC644" s="13"/>
      <c r="AD644" s="13"/>
      <c r="AE644" s="13"/>
      <c r="AT644" s="259" t="s">
        <v>259</v>
      </c>
      <c r="AU644" s="259" t="s">
        <v>88</v>
      </c>
      <c r="AV644" s="13" t="s">
        <v>88</v>
      </c>
      <c r="AW644" s="13" t="s">
        <v>36</v>
      </c>
      <c r="AX644" s="13" t="s">
        <v>80</v>
      </c>
      <c r="AY644" s="259" t="s">
        <v>241</v>
      </c>
    </row>
    <row r="645" s="14" customFormat="1">
      <c r="A645" s="14"/>
      <c r="B645" s="260"/>
      <c r="C645" s="261"/>
      <c r="D645" s="242" t="s">
        <v>259</v>
      </c>
      <c r="E645" s="262" t="s">
        <v>1</v>
      </c>
      <c r="F645" s="263" t="s">
        <v>261</v>
      </c>
      <c r="G645" s="261"/>
      <c r="H645" s="264">
        <v>136.489</v>
      </c>
      <c r="I645" s="265"/>
      <c r="J645" s="261"/>
      <c r="K645" s="261"/>
      <c r="L645" s="266"/>
      <c r="M645" s="267"/>
      <c r="N645" s="268"/>
      <c r="O645" s="268"/>
      <c r="P645" s="268"/>
      <c r="Q645" s="268"/>
      <c r="R645" s="268"/>
      <c r="S645" s="268"/>
      <c r="T645" s="269"/>
      <c r="U645" s="14"/>
      <c r="V645" s="14"/>
      <c r="W645" s="14"/>
      <c r="X645" s="14"/>
      <c r="Y645" s="14"/>
      <c r="Z645" s="14"/>
      <c r="AA645" s="14"/>
      <c r="AB645" s="14"/>
      <c r="AC645" s="14"/>
      <c r="AD645" s="14"/>
      <c r="AE645" s="14"/>
      <c r="AT645" s="270" t="s">
        <v>259</v>
      </c>
      <c r="AU645" s="270" t="s">
        <v>88</v>
      </c>
      <c r="AV645" s="14" t="s">
        <v>175</v>
      </c>
      <c r="AW645" s="14" t="s">
        <v>36</v>
      </c>
      <c r="AX645" s="14" t="s">
        <v>14</v>
      </c>
      <c r="AY645" s="270" t="s">
        <v>241</v>
      </c>
    </row>
    <row r="646" s="2" customFormat="1" ht="44.25" customHeight="1">
      <c r="A646" s="39"/>
      <c r="B646" s="40"/>
      <c r="C646" s="229" t="s">
        <v>1082</v>
      </c>
      <c r="D646" s="229" t="s">
        <v>243</v>
      </c>
      <c r="E646" s="230" t="s">
        <v>1176</v>
      </c>
      <c r="F646" s="231" t="s">
        <v>1177</v>
      </c>
      <c r="G646" s="232" t="s">
        <v>487</v>
      </c>
      <c r="H646" s="233">
        <v>62.322000000000003</v>
      </c>
      <c r="I646" s="234"/>
      <c r="J646" s="235">
        <f>ROUND(I646*H646,2)</f>
        <v>0</v>
      </c>
      <c r="K646" s="231" t="s">
        <v>247</v>
      </c>
      <c r="L646" s="45"/>
      <c r="M646" s="236" t="s">
        <v>1</v>
      </c>
      <c r="N646" s="237" t="s">
        <v>45</v>
      </c>
      <c r="O646" s="92"/>
      <c r="P646" s="238">
        <f>O646*H646</f>
        <v>0</v>
      </c>
      <c r="Q646" s="238">
        <v>0</v>
      </c>
      <c r="R646" s="238">
        <f>Q646*H646</f>
        <v>0</v>
      </c>
      <c r="S646" s="238">
        <v>0</v>
      </c>
      <c r="T646" s="239">
        <f>S646*H646</f>
        <v>0</v>
      </c>
      <c r="U646" s="39"/>
      <c r="V646" s="39"/>
      <c r="W646" s="39"/>
      <c r="X646" s="39"/>
      <c r="Y646" s="39"/>
      <c r="Z646" s="39"/>
      <c r="AA646" s="39"/>
      <c r="AB646" s="39"/>
      <c r="AC646" s="39"/>
      <c r="AD646" s="39"/>
      <c r="AE646" s="39"/>
      <c r="AR646" s="240" t="s">
        <v>175</v>
      </c>
      <c r="AT646" s="240" t="s">
        <v>243</v>
      </c>
      <c r="AU646" s="240" t="s">
        <v>88</v>
      </c>
      <c r="AY646" s="18" t="s">
        <v>241</v>
      </c>
      <c r="BE646" s="241">
        <f>IF(N646="základní",J646,0)</f>
        <v>0</v>
      </c>
      <c r="BF646" s="241">
        <f>IF(N646="snížená",J646,0)</f>
        <v>0</v>
      </c>
      <c r="BG646" s="241">
        <f>IF(N646="zákl. přenesená",J646,0)</f>
        <v>0</v>
      </c>
      <c r="BH646" s="241">
        <f>IF(N646="sníž. přenesená",J646,0)</f>
        <v>0</v>
      </c>
      <c r="BI646" s="241">
        <f>IF(N646="nulová",J646,0)</f>
        <v>0</v>
      </c>
      <c r="BJ646" s="18" t="s">
        <v>14</v>
      </c>
      <c r="BK646" s="241">
        <f>ROUND(I646*H646,2)</f>
        <v>0</v>
      </c>
      <c r="BL646" s="18" t="s">
        <v>175</v>
      </c>
      <c r="BM646" s="240" t="s">
        <v>1993</v>
      </c>
    </row>
    <row r="647" s="2" customFormat="1">
      <c r="A647" s="39"/>
      <c r="B647" s="40"/>
      <c r="C647" s="41"/>
      <c r="D647" s="242" t="s">
        <v>249</v>
      </c>
      <c r="E647" s="41"/>
      <c r="F647" s="243" t="s">
        <v>1177</v>
      </c>
      <c r="G647" s="41"/>
      <c r="H647" s="41"/>
      <c r="I647" s="244"/>
      <c r="J647" s="41"/>
      <c r="K647" s="41"/>
      <c r="L647" s="45"/>
      <c r="M647" s="245"/>
      <c r="N647" s="246"/>
      <c r="O647" s="92"/>
      <c r="P647" s="92"/>
      <c r="Q647" s="92"/>
      <c r="R647" s="92"/>
      <c r="S647" s="92"/>
      <c r="T647" s="93"/>
      <c r="U647" s="39"/>
      <c r="V647" s="39"/>
      <c r="W647" s="39"/>
      <c r="X647" s="39"/>
      <c r="Y647" s="39"/>
      <c r="Z647" s="39"/>
      <c r="AA647" s="39"/>
      <c r="AB647" s="39"/>
      <c r="AC647" s="39"/>
      <c r="AD647" s="39"/>
      <c r="AE647" s="39"/>
      <c r="AT647" s="18" t="s">
        <v>249</v>
      </c>
      <c r="AU647" s="18" t="s">
        <v>88</v>
      </c>
    </row>
    <row r="648" s="2" customFormat="1">
      <c r="A648" s="39"/>
      <c r="B648" s="40"/>
      <c r="C648" s="41"/>
      <c r="D648" s="247" t="s">
        <v>251</v>
      </c>
      <c r="E648" s="41"/>
      <c r="F648" s="248" t="s">
        <v>1179</v>
      </c>
      <c r="G648" s="41"/>
      <c r="H648" s="41"/>
      <c r="I648" s="244"/>
      <c r="J648" s="41"/>
      <c r="K648" s="41"/>
      <c r="L648" s="45"/>
      <c r="M648" s="245"/>
      <c r="N648" s="246"/>
      <c r="O648" s="92"/>
      <c r="P648" s="92"/>
      <c r="Q648" s="92"/>
      <c r="R648" s="92"/>
      <c r="S648" s="92"/>
      <c r="T648" s="93"/>
      <c r="U648" s="39"/>
      <c r="V648" s="39"/>
      <c r="W648" s="39"/>
      <c r="X648" s="39"/>
      <c r="Y648" s="39"/>
      <c r="Z648" s="39"/>
      <c r="AA648" s="39"/>
      <c r="AB648" s="39"/>
      <c r="AC648" s="39"/>
      <c r="AD648" s="39"/>
      <c r="AE648" s="39"/>
      <c r="AT648" s="18" t="s">
        <v>251</v>
      </c>
      <c r="AU648" s="18" t="s">
        <v>88</v>
      </c>
    </row>
    <row r="649" s="2" customFormat="1">
      <c r="A649" s="39"/>
      <c r="B649" s="40"/>
      <c r="C649" s="41"/>
      <c r="D649" s="242" t="s">
        <v>742</v>
      </c>
      <c r="E649" s="41"/>
      <c r="F649" s="287" t="s">
        <v>743</v>
      </c>
      <c r="G649" s="41"/>
      <c r="H649" s="41"/>
      <c r="I649" s="244"/>
      <c r="J649" s="41"/>
      <c r="K649" s="41"/>
      <c r="L649" s="45"/>
      <c r="M649" s="245"/>
      <c r="N649" s="246"/>
      <c r="O649" s="92"/>
      <c r="P649" s="92"/>
      <c r="Q649" s="92"/>
      <c r="R649" s="92"/>
      <c r="S649" s="92"/>
      <c r="T649" s="93"/>
      <c r="U649" s="39"/>
      <c r="V649" s="39"/>
      <c r="W649" s="39"/>
      <c r="X649" s="39"/>
      <c r="Y649" s="39"/>
      <c r="Z649" s="39"/>
      <c r="AA649" s="39"/>
      <c r="AB649" s="39"/>
      <c r="AC649" s="39"/>
      <c r="AD649" s="39"/>
      <c r="AE649" s="39"/>
      <c r="AT649" s="18" t="s">
        <v>742</v>
      </c>
      <c r="AU649" s="18" t="s">
        <v>88</v>
      </c>
    </row>
    <row r="650" s="13" customFormat="1">
      <c r="A650" s="13"/>
      <c r="B650" s="249"/>
      <c r="C650" s="250"/>
      <c r="D650" s="242" t="s">
        <v>259</v>
      </c>
      <c r="E650" s="251" t="s">
        <v>1</v>
      </c>
      <c r="F650" s="252" t="s">
        <v>495</v>
      </c>
      <c r="G650" s="250"/>
      <c r="H650" s="253">
        <v>62.322000000000003</v>
      </c>
      <c r="I650" s="254"/>
      <c r="J650" s="250"/>
      <c r="K650" s="250"/>
      <c r="L650" s="255"/>
      <c r="M650" s="256"/>
      <c r="N650" s="257"/>
      <c r="O650" s="257"/>
      <c r="P650" s="257"/>
      <c r="Q650" s="257"/>
      <c r="R650" s="257"/>
      <c r="S650" s="257"/>
      <c r="T650" s="258"/>
      <c r="U650" s="13"/>
      <c r="V650" s="13"/>
      <c r="W650" s="13"/>
      <c r="X650" s="13"/>
      <c r="Y650" s="13"/>
      <c r="Z650" s="13"/>
      <c r="AA650" s="13"/>
      <c r="AB650" s="13"/>
      <c r="AC650" s="13"/>
      <c r="AD650" s="13"/>
      <c r="AE650" s="13"/>
      <c r="AT650" s="259" t="s">
        <v>259</v>
      </c>
      <c r="AU650" s="259" t="s">
        <v>88</v>
      </c>
      <c r="AV650" s="13" t="s">
        <v>88</v>
      </c>
      <c r="AW650" s="13" t="s">
        <v>36</v>
      </c>
      <c r="AX650" s="13" t="s">
        <v>80</v>
      </c>
      <c r="AY650" s="259" t="s">
        <v>241</v>
      </c>
    </row>
    <row r="651" s="14" customFormat="1">
      <c r="A651" s="14"/>
      <c r="B651" s="260"/>
      <c r="C651" s="261"/>
      <c r="D651" s="242" t="s">
        <v>259</v>
      </c>
      <c r="E651" s="262" t="s">
        <v>1</v>
      </c>
      <c r="F651" s="263" t="s">
        <v>261</v>
      </c>
      <c r="G651" s="261"/>
      <c r="H651" s="264">
        <v>62.322000000000003</v>
      </c>
      <c r="I651" s="265"/>
      <c r="J651" s="261"/>
      <c r="K651" s="261"/>
      <c r="L651" s="266"/>
      <c r="M651" s="267"/>
      <c r="N651" s="268"/>
      <c r="O651" s="268"/>
      <c r="P651" s="268"/>
      <c r="Q651" s="268"/>
      <c r="R651" s="268"/>
      <c r="S651" s="268"/>
      <c r="T651" s="269"/>
      <c r="U651" s="14"/>
      <c r="V651" s="14"/>
      <c r="W651" s="14"/>
      <c r="X651" s="14"/>
      <c r="Y651" s="14"/>
      <c r="Z651" s="14"/>
      <c r="AA651" s="14"/>
      <c r="AB651" s="14"/>
      <c r="AC651" s="14"/>
      <c r="AD651" s="14"/>
      <c r="AE651" s="14"/>
      <c r="AT651" s="270" t="s">
        <v>259</v>
      </c>
      <c r="AU651" s="270" t="s">
        <v>88</v>
      </c>
      <c r="AV651" s="14" t="s">
        <v>175</v>
      </c>
      <c r="AW651" s="14" t="s">
        <v>36</v>
      </c>
      <c r="AX651" s="14" t="s">
        <v>14</v>
      </c>
      <c r="AY651" s="270" t="s">
        <v>241</v>
      </c>
    </row>
    <row r="652" s="12" customFormat="1" ht="22.8" customHeight="1">
      <c r="A652" s="12"/>
      <c r="B652" s="213"/>
      <c r="C652" s="214"/>
      <c r="D652" s="215" t="s">
        <v>79</v>
      </c>
      <c r="E652" s="227" t="s">
        <v>1180</v>
      </c>
      <c r="F652" s="227" t="s">
        <v>1181</v>
      </c>
      <c r="G652" s="214"/>
      <c r="H652" s="214"/>
      <c r="I652" s="217"/>
      <c r="J652" s="228">
        <f>BK652</f>
        <v>0</v>
      </c>
      <c r="K652" s="214"/>
      <c r="L652" s="219"/>
      <c r="M652" s="220"/>
      <c r="N652" s="221"/>
      <c r="O652" s="221"/>
      <c r="P652" s="222">
        <f>SUM(P653:P655)</f>
        <v>0</v>
      </c>
      <c r="Q652" s="221"/>
      <c r="R652" s="222">
        <f>SUM(R653:R655)</f>
        <v>0</v>
      </c>
      <c r="S652" s="221"/>
      <c r="T652" s="223">
        <f>SUM(T653:T655)</f>
        <v>0</v>
      </c>
      <c r="U652" s="12"/>
      <c r="V652" s="12"/>
      <c r="W652" s="12"/>
      <c r="X652" s="12"/>
      <c r="Y652" s="12"/>
      <c r="Z652" s="12"/>
      <c r="AA652" s="12"/>
      <c r="AB652" s="12"/>
      <c r="AC652" s="12"/>
      <c r="AD652" s="12"/>
      <c r="AE652" s="12"/>
      <c r="AR652" s="224" t="s">
        <v>14</v>
      </c>
      <c r="AT652" s="225" t="s">
        <v>79</v>
      </c>
      <c r="AU652" s="225" t="s">
        <v>14</v>
      </c>
      <c r="AY652" s="224" t="s">
        <v>241</v>
      </c>
      <c r="BK652" s="226">
        <f>SUM(BK653:BK655)</f>
        <v>0</v>
      </c>
    </row>
    <row r="653" s="2" customFormat="1" ht="24.15" customHeight="1">
      <c r="A653" s="39"/>
      <c r="B653" s="40"/>
      <c r="C653" s="229" t="s">
        <v>1089</v>
      </c>
      <c r="D653" s="229" t="s">
        <v>243</v>
      </c>
      <c r="E653" s="230" t="s">
        <v>1183</v>
      </c>
      <c r="F653" s="231" t="s">
        <v>1184</v>
      </c>
      <c r="G653" s="232" t="s">
        <v>487</v>
      </c>
      <c r="H653" s="233">
        <v>214.38</v>
      </c>
      <c r="I653" s="234"/>
      <c r="J653" s="235">
        <f>ROUND(I653*H653,2)</f>
        <v>0</v>
      </c>
      <c r="K653" s="231" t="s">
        <v>247</v>
      </c>
      <c r="L653" s="45"/>
      <c r="M653" s="236" t="s">
        <v>1</v>
      </c>
      <c r="N653" s="237" t="s">
        <v>45</v>
      </c>
      <c r="O653" s="92"/>
      <c r="P653" s="238">
        <f>O653*H653</f>
        <v>0</v>
      </c>
      <c r="Q653" s="238">
        <v>0</v>
      </c>
      <c r="R653" s="238">
        <f>Q653*H653</f>
        <v>0</v>
      </c>
      <c r="S653" s="238">
        <v>0</v>
      </c>
      <c r="T653" s="239">
        <f>S653*H653</f>
        <v>0</v>
      </c>
      <c r="U653" s="39"/>
      <c r="V653" s="39"/>
      <c r="W653" s="39"/>
      <c r="X653" s="39"/>
      <c r="Y653" s="39"/>
      <c r="Z653" s="39"/>
      <c r="AA653" s="39"/>
      <c r="AB653" s="39"/>
      <c r="AC653" s="39"/>
      <c r="AD653" s="39"/>
      <c r="AE653" s="39"/>
      <c r="AR653" s="240" t="s">
        <v>175</v>
      </c>
      <c r="AT653" s="240" t="s">
        <v>243</v>
      </c>
      <c r="AU653" s="240" t="s">
        <v>88</v>
      </c>
      <c r="AY653" s="18" t="s">
        <v>241</v>
      </c>
      <c r="BE653" s="241">
        <f>IF(N653="základní",J653,0)</f>
        <v>0</v>
      </c>
      <c r="BF653" s="241">
        <f>IF(N653="snížená",J653,0)</f>
        <v>0</v>
      </c>
      <c r="BG653" s="241">
        <f>IF(N653="zákl. přenesená",J653,0)</f>
        <v>0</v>
      </c>
      <c r="BH653" s="241">
        <f>IF(N653="sníž. přenesená",J653,0)</f>
        <v>0</v>
      </c>
      <c r="BI653" s="241">
        <f>IF(N653="nulová",J653,0)</f>
        <v>0</v>
      </c>
      <c r="BJ653" s="18" t="s">
        <v>14</v>
      </c>
      <c r="BK653" s="241">
        <f>ROUND(I653*H653,2)</f>
        <v>0</v>
      </c>
      <c r="BL653" s="18" t="s">
        <v>175</v>
      </c>
      <c r="BM653" s="240" t="s">
        <v>1994</v>
      </c>
    </row>
    <row r="654" s="2" customFormat="1">
      <c r="A654" s="39"/>
      <c r="B654" s="40"/>
      <c r="C654" s="41"/>
      <c r="D654" s="242" t="s">
        <v>249</v>
      </c>
      <c r="E654" s="41"/>
      <c r="F654" s="243" t="s">
        <v>1186</v>
      </c>
      <c r="G654" s="41"/>
      <c r="H654" s="41"/>
      <c r="I654" s="244"/>
      <c r="J654" s="41"/>
      <c r="K654" s="41"/>
      <c r="L654" s="45"/>
      <c r="M654" s="245"/>
      <c r="N654" s="246"/>
      <c r="O654" s="92"/>
      <c r="P654" s="92"/>
      <c r="Q654" s="92"/>
      <c r="R654" s="92"/>
      <c r="S654" s="92"/>
      <c r="T654" s="93"/>
      <c r="U654" s="39"/>
      <c r="V654" s="39"/>
      <c r="W654" s="39"/>
      <c r="X654" s="39"/>
      <c r="Y654" s="39"/>
      <c r="Z654" s="39"/>
      <c r="AA654" s="39"/>
      <c r="AB654" s="39"/>
      <c r="AC654" s="39"/>
      <c r="AD654" s="39"/>
      <c r="AE654" s="39"/>
      <c r="AT654" s="18" t="s">
        <v>249</v>
      </c>
      <c r="AU654" s="18" t="s">
        <v>88</v>
      </c>
    </row>
    <row r="655" s="2" customFormat="1">
      <c r="A655" s="39"/>
      <c r="B655" s="40"/>
      <c r="C655" s="41"/>
      <c r="D655" s="247" t="s">
        <v>251</v>
      </c>
      <c r="E655" s="41"/>
      <c r="F655" s="248" t="s">
        <v>1187</v>
      </c>
      <c r="G655" s="41"/>
      <c r="H655" s="41"/>
      <c r="I655" s="244"/>
      <c r="J655" s="41"/>
      <c r="K655" s="41"/>
      <c r="L655" s="45"/>
      <c r="M655" s="281"/>
      <c r="N655" s="282"/>
      <c r="O655" s="283"/>
      <c r="P655" s="283"/>
      <c r="Q655" s="283"/>
      <c r="R655" s="283"/>
      <c r="S655" s="283"/>
      <c r="T655" s="284"/>
      <c r="U655" s="39"/>
      <c r="V655" s="39"/>
      <c r="W655" s="39"/>
      <c r="X655" s="39"/>
      <c r="Y655" s="39"/>
      <c r="Z655" s="39"/>
      <c r="AA655" s="39"/>
      <c r="AB655" s="39"/>
      <c r="AC655" s="39"/>
      <c r="AD655" s="39"/>
      <c r="AE655" s="39"/>
      <c r="AT655" s="18" t="s">
        <v>251</v>
      </c>
      <c r="AU655" s="18" t="s">
        <v>88</v>
      </c>
    </row>
    <row r="656" s="2" customFormat="1" ht="6.96" customHeight="1">
      <c r="A656" s="39"/>
      <c r="B656" s="67"/>
      <c r="C656" s="68"/>
      <c r="D656" s="68"/>
      <c r="E656" s="68"/>
      <c r="F656" s="68"/>
      <c r="G656" s="68"/>
      <c r="H656" s="68"/>
      <c r="I656" s="68"/>
      <c r="J656" s="68"/>
      <c r="K656" s="68"/>
      <c r="L656" s="45"/>
      <c r="M656" s="39"/>
      <c r="O656" s="39"/>
      <c r="P656" s="39"/>
      <c r="Q656" s="39"/>
      <c r="R656" s="39"/>
      <c r="S656" s="39"/>
      <c r="T656" s="39"/>
      <c r="U656" s="39"/>
      <c r="V656" s="39"/>
      <c r="W656" s="39"/>
      <c r="X656" s="39"/>
      <c r="Y656" s="39"/>
      <c r="Z656" s="39"/>
      <c r="AA656" s="39"/>
      <c r="AB656" s="39"/>
      <c r="AC656" s="39"/>
      <c r="AD656" s="39"/>
      <c r="AE656" s="39"/>
    </row>
  </sheetData>
  <sheetProtection sheet="1" autoFilter="0" formatColumns="0" formatRows="0" objects="1" scenarios="1" spinCount="100000" saltValue="HQMxt9RF0xRnciinkTgkm78EuvVGCQKQYtvveBrnjLCSBUDUcGByTfd9fZa7+xyDaoTdt33QZeBg3xoJBxwUmw==" hashValue="9WKVHr7mU5qsYXhpf0fXYFy4UFoPgqms5mLBI2D7UmfApdqAmOpguPlgIs4aaRcUGuQ0nxXxQDHNQ/Esck16Mg==" algorithmName="SHA-512" password="CC35"/>
  <autoFilter ref="C131:K655"/>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hyperlinks>
    <hyperlink ref="F137" r:id="rId1" display="https://podminky.urs.cz/item/CS_URS_2021_02/113107121"/>
    <hyperlink ref="F146" r:id="rId2" display="https://podminky.urs.cz/item/CS_URS_2021_02/113107122"/>
    <hyperlink ref="F153" r:id="rId3" display="https://podminky.urs.cz/item/CS_URS_2021_02/113107123"/>
    <hyperlink ref="F160" r:id="rId4" display="https://podminky.urs.cz/item/CS_URS_2021_02/113107141"/>
    <hyperlink ref="F168" r:id="rId5" display="https://podminky.urs.cz/item/CS_URS_2021_02/113107142"/>
    <hyperlink ref="F174" r:id="rId6" display="https://podminky.urs.cz/item/CS_URS_2021_02/113107321"/>
    <hyperlink ref="F183" r:id="rId7" display="https://podminky.urs.cz/item/CS_URS_2021_02/113107322"/>
    <hyperlink ref="F190" r:id="rId8" display="https://podminky.urs.cz/item/CS_URS_2021_02/113107323"/>
    <hyperlink ref="F197" r:id="rId9" display="https://podminky.urs.cz/item/CS_URS_2021_02/113107341"/>
    <hyperlink ref="F205" r:id="rId10" display="https://podminky.urs.cz/item/CS_URS_2021_02/113107342"/>
    <hyperlink ref="F211" r:id="rId11" display="https://podminky.urs.cz/item/CS_URS_2021_02/119001422"/>
    <hyperlink ref="F217" r:id="rId12" display="https://podminky.urs.cz/item/CS_URS_2021_02/119003131"/>
    <hyperlink ref="F222" r:id="rId13" display="https://podminky.urs.cz/item/CS_URS_2021_02/119003132"/>
    <hyperlink ref="F227" r:id="rId14" display="https://podminky.urs.cz/item/CS_URS_2021_02/121112003"/>
    <hyperlink ref="F232" r:id="rId15" display="https://podminky.urs.cz/item/CS_URS_2021_02/131213102"/>
    <hyperlink ref="F237" r:id="rId16" display="https://podminky.urs.cz/item/CS_URS_2021_02/131251201"/>
    <hyperlink ref="F242" r:id="rId17" display="https://podminky.urs.cz/item/CS_URS_2021_02/131313102"/>
    <hyperlink ref="F247" r:id="rId18" display="https://podminky.urs.cz/item/CS_URS_2021_02/131351201"/>
    <hyperlink ref="F252" r:id="rId19" display="https://podminky.urs.cz/item/CS_URS_2021_02/132212212"/>
    <hyperlink ref="F257" r:id="rId20" display="https://podminky.urs.cz/item/CS_URS_2021_02/132254201"/>
    <hyperlink ref="F262" r:id="rId21" display="https://podminky.urs.cz/item/CS_URS_2021_02/132312212"/>
    <hyperlink ref="F267" r:id="rId22" display="https://podminky.urs.cz/item/CS_URS_2021_02/132354201"/>
    <hyperlink ref="F272" r:id="rId23" display="https://podminky.urs.cz/item/CS_URS_2021_02/139001101"/>
    <hyperlink ref="F307" r:id="rId24" display="https://podminky.urs.cz/item/CS_URS_2021_02/151101201"/>
    <hyperlink ref="F312" r:id="rId25" display="https://podminky.urs.cz/item/CS_URS_2021_02/151101211"/>
    <hyperlink ref="F317" r:id="rId26" display="https://podminky.urs.cz/item/CS_URS_2021_02/151101301"/>
    <hyperlink ref="F322" r:id="rId27" display="https://podminky.urs.cz/item/CS_URS_2021_02/151101311"/>
    <hyperlink ref="F327" r:id="rId28" display="https://podminky.urs.cz/item/CS_URS_2021_02/162551108"/>
    <hyperlink ref="F337" r:id="rId29" display="https://podminky.urs.cz/item/CS_URS_2021_02/162551128"/>
    <hyperlink ref="F343" r:id="rId30" display="https://podminky.urs.cz/item/CS_URS_2021_02/162751117"/>
    <hyperlink ref="F351" r:id="rId31" display="https://podminky.urs.cz/item/CS_URS_2021_02/162751119"/>
    <hyperlink ref="F357" r:id="rId32" display="https://podminky.urs.cz/item/CS_URS_2021_02/162751137"/>
    <hyperlink ref="F363" r:id="rId33" display="https://podminky.urs.cz/item/CS_URS_2021_02/162751139"/>
    <hyperlink ref="F369" r:id="rId34" display="https://podminky.urs.cz/item/CS_URS_2021_02/167151101"/>
    <hyperlink ref="F377" r:id="rId35" display="https://podminky.urs.cz/item/CS_URS_2021_02/167151102"/>
    <hyperlink ref="F383" r:id="rId36" display="https://podminky.urs.cz/item/CS_URS_2021_02/171151111"/>
    <hyperlink ref="F389" r:id="rId37" display="https://podminky.urs.cz/item/CS_URS_2021_02/171201231"/>
    <hyperlink ref="F395" r:id="rId38" display="https://podminky.urs.cz/item/CS_URS_2021_02/171251201"/>
    <hyperlink ref="F408" r:id="rId39" display="https://podminky.urs.cz/item/CS_URS_2021_02/174151101"/>
    <hyperlink ref="F424" r:id="rId40" display="https://podminky.urs.cz/item/CS_URS_2021_02/175111101"/>
    <hyperlink ref="F429" r:id="rId41" display="https://podminky.urs.cz/item/CS_URS_2021_02/175151101"/>
    <hyperlink ref="F443" r:id="rId42" display="https://podminky.urs.cz/item/CS_URS_2021_02/181311103"/>
    <hyperlink ref="F448" r:id="rId43" display="https://podminky.urs.cz/item/CS_URS_2021_02/181451131"/>
    <hyperlink ref="F457" r:id="rId44" display="https://podminky.urs.cz/item/CS_URS_2021_02/181913111"/>
    <hyperlink ref="F462" r:id="rId45" display="https://podminky.urs.cz/item/CS_URS_2021_02/181913112"/>
    <hyperlink ref="F469" r:id="rId46" display="https://podminky.urs.cz/item/CS_URS_2021_02/184802111"/>
    <hyperlink ref="F474" r:id="rId47" display="https://podminky.urs.cz/item/CS_URS_2021_02/184802611"/>
    <hyperlink ref="F480" r:id="rId48" display="https://podminky.urs.cz/item/CS_URS_2021_02/451541111"/>
    <hyperlink ref="F485" r:id="rId49" display="https://podminky.urs.cz/item/CS_URS_2021_02/451573111"/>
    <hyperlink ref="F490" r:id="rId50" display="https://podminky.urs.cz/item/CS_URS_2021_02/452311141"/>
    <hyperlink ref="F496" r:id="rId51" display="https://podminky.urs.cz/item/CS_URS_2021_02/564782111"/>
    <hyperlink ref="F504" r:id="rId52" display="https://podminky.urs.cz/item/CS_URS_2021_02/564821112"/>
    <hyperlink ref="F510" r:id="rId53" display="https://podminky.urs.cz/item/CS_URS_2021_02/564851111"/>
    <hyperlink ref="F517" r:id="rId54" display="https://podminky.urs.cz/item/CS_URS_2021_02/564861111"/>
    <hyperlink ref="F522" r:id="rId55" display="https://podminky.urs.cz/item/CS_URS_2021_02/565135111"/>
    <hyperlink ref="F527" r:id="rId56" display="https://podminky.urs.cz/item/CS_URS_2021_02/577134111"/>
    <hyperlink ref="F533" r:id="rId57" display="https://podminky.urs.cz/item/CS_URS_2021_02/577144111"/>
    <hyperlink ref="F539" r:id="rId58" display="https://podminky.urs.cz/item/CS_URS_2021_02/577146111"/>
    <hyperlink ref="F545" r:id="rId59" display="https://podminky.urs.cz/item/CS_URS_2021_02/871161141"/>
    <hyperlink ref="F553" r:id="rId60" display="https://podminky.urs.cz/item/CS_URS_2021_02/877161118"/>
    <hyperlink ref="F566" r:id="rId61" display="https://podminky.urs.cz/item/CS_URS_2021_02/891249111"/>
    <hyperlink ref="F573" r:id="rId62" display="https://podminky.urs.cz/item/CS_URS_2021_02/892241111"/>
    <hyperlink ref="F582" r:id="rId63" display="https://podminky.urs.cz/item/CS_URS_2021_02/892372111"/>
    <hyperlink ref="F596" r:id="rId64" display="https://podminky.urs.cz/item/CS_URS_2021_02/899401112"/>
    <hyperlink ref="F603" r:id="rId65" display="https://podminky.urs.cz/item/CS_URS_2021_02/899713111"/>
    <hyperlink ref="F609" r:id="rId66" display="https://podminky.urs.cz/item/CS_URS_2021_02/899721111"/>
    <hyperlink ref="F614" r:id="rId67" display="https://podminky.urs.cz/item/CS_URS_2021_02/899722111"/>
    <hyperlink ref="F622" r:id="rId68" display="https://podminky.urs.cz/item/CS_URS_2021_02/919732211"/>
    <hyperlink ref="F631" r:id="rId69" display="https://podminky.urs.cz/item/CS_URS_2021_02/997002511"/>
    <hyperlink ref="F636" r:id="rId70" display="https://podminky.urs.cz/item/CS_URS_2021_02/997002519"/>
    <hyperlink ref="F642" r:id="rId71" display="https://podminky.urs.cz/item/CS_URS_2021_02/997221873"/>
    <hyperlink ref="F648" r:id="rId72" display="https://podminky.urs.cz/item/CS_URS_2021_02/997221875"/>
    <hyperlink ref="F655" r:id="rId73" display="https://podminky.urs.cz/item/CS_URS_2021_02/998276101"/>
  </hyperlinks>
  <pageMargins left="0.39375" right="0.39375" top="0.39375" bottom="0.39375" header="0" footer="0"/>
  <pageSetup paperSize="9" orientation="portrait" blackAndWhite="1" fitToHeight="100"/>
  <headerFooter>
    <oddFooter>&amp;CStrana &amp;P z &amp;N</oddFooter>
  </headerFooter>
  <drawing r:id="rId74"/>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c r="AZ2" s="285" t="s">
        <v>1188</v>
      </c>
      <c r="BA2" s="285" t="s">
        <v>1189</v>
      </c>
      <c r="BB2" s="285" t="s">
        <v>255</v>
      </c>
      <c r="BC2" s="285" t="s">
        <v>1995</v>
      </c>
      <c r="BD2" s="285" t="s">
        <v>88</v>
      </c>
    </row>
    <row r="3" s="1" customFormat="1" ht="6.96" customHeight="1">
      <c r="B3" s="148"/>
      <c r="C3" s="149"/>
      <c r="D3" s="149"/>
      <c r="E3" s="149"/>
      <c r="F3" s="149"/>
      <c r="G3" s="149"/>
      <c r="H3" s="149"/>
      <c r="I3" s="149"/>
      <c r="J3" s="149"/>
      <c r="K3" s="149"/>
      <c r="L3" s="21"/>
      <c r="AT3" s="18" t="s">
        <v>88</v>
      </c>
      <c r="AZ3" s="285" t="s">
        <v>1197</v>
      </c>
      <c r="BA3" s="285" t="s">
        <v>1198</v>
      </c>
      <c r="BB3" s="285" t="s">
        <v>255</v>
      </c>
      <c r="BC3" s="285" t="s">
        <v>1996</v>
      </c>
      <c r="BD3" s="285" t="s">
        <v>88</v>
      </c>
    </row>
    <row r="4" s="1" customFormat="1" ht="24.96" customHeight="1">
      <c r="B4" s="21"/>
      <c r="D4" s="150" t="s">
        <v>210</v>
      </c>
      <c r="L4" s="21"/>
      <c r="M4" s="151" t="s">
        <v>10</v>
      </c>
      <c r="AT4" s="18" t="s">
        <v>4</v>
      </c>
      <c r="AZ4" s="285" t="s">
        <v>1200</v>
      </c>
      <c r="BA4" s="285" t="s">
        <v>1201</v>
      </c>
      <c r="BB4" s="285" t="s">
        <v>255</v>
      </c>
      <c r="BC4" s="285" t="s">
        <v>1997</v>
      </c>
      <c r="BD4" s="285" t="s">
        <v>88</v>
      </c>
    </row>
    <row r="5" s="1" customFormat="1" ht="6.96" customHeight="1">
      <c r="B5" s="21"/>
      <c r="L5" s="21"/>
      <c r="AZ5" s="285" t="s">
        <v>1998</v>
      </c>
      <c r="BA5" s="285" t="s">
        <v>1999</v>
      </c>
      <c r="BB5" s="285" t="s">
        <v>255</v>
      </c>
      <c r="BC5" s="285" t="s">
        <v>1996</v>
      </c>
      <c r="BD5" s="285" t="s">
        <v>88</v>
      </c>
    </row>
    <row r="6" s="1" customFormat="1" ht="12" customHeight="1">
      <c r="B6" s="21"/>
      <c r="D6" s="152" t="s">
        <v>16</v>
      </c>
      <c r="L6" s="21"/>
      <c r="AZ6" s="285" t="s">
        <v>2000</v>
      </c>
      <c r="BA6" s="285" t="s">
        <v>2001</v>
      </c>
      <c r="BB6" s="285" t="s">
        <v>255</v>
      </c>
      <c r="BC6" s="285" t="s">
        <v>1997</v>
      </c>
      <c r="BD6" s="285" t="s">
        <v>88</v>
      </c>
    </row>
    <row r="7" s="1" customFormat="1" ht="26.25" customHeight="1">
      <c r="B7" s="21"/>
      <c r="E7" s="153" t="str">
        <f>'Rekapitulace stavby'!K6</f>
        <v>Zaječov rozšíření a intenzifikace ČOV Horní Kváň - kanalizace a vodovod</v>
      </c>
      <c r="F7" s="152"/>
      <c r="G7" s="152"/>
      <c r="H7" s="152"/>
      <c r="L7" s="21"/>
      <c r="AZ7" s="285" t="s">
        <v>2002</v>
      </c>
      <c r="BA7" s="285" t="s">
        <v>2003</v>
      </c>
      <c r="BB7" s="285" t="s">
        <v>255</v>
      </c>
      <c r="BC7" s="285" t="s">
        <v>2004</v>
      </c>
      <c r="BD7" s="285" t="s">
        <v>88</v>
      </c>
    </row>
    <row r="8">
      <c r="B8" s="21"/>
      <c r="D8" s="152" t="s">
        <v>211</v>
      </c>
      <c r="L8" s="21"/>
      <c r="AZ8" s="285" t="s">
        <v>2005</v>
      </c>
      <c r="BA8" s="285" t="s">
        <v>2006</v>
      </c>
      <c r="BB8" s="285" t="s">
        <v>255</v>
      </c>
      <c r="BC8" s="285" t="s">
        <v>2007</v>
      </c>
      <c r="BD8" s="285" t="s">
        <v>88</v>
      </c>
    </row>
    <row r="9" s="1" customFormat="1" ht="16.5" customHeight="1">
      <c r="B9" s="21"/>
      <c r="E9" s="153" t="s">
        <v>212</v>
      </c>
      <c r="F9" s="1"/>
      <c r="G9" s="1"/>
      <c r="H9" s="1"/>
      <c r="L9" s="21"/>
      <c r="AZ9" s="285" t="s">
        <v>2008</v>
      </c>
      <c r="BA9" s="285" t="s">
        <v>2008</v>
      </c>
      <c r="BB9" s="285" t="s">
        <v>255</v>
      </c>
      <c r="BC9" s="285" t="s">
        <v>2009</v>
      </c>
      <c r="BD9" s="285" t="s">
        <v>88</v>
      </c>
    </row>
    <row r="10" s="1" customFormat="1" ht="12" customHeight="1">
      <c r="B10" s="21"/>
      <c r="D10" s="152" t="s">
        <v>213</v>
      </c>
      <c r="L10" s="21"/>
      <c r="AZ10" s="285" t="s">
        <v>479</v>
      </c>
      <c r="BA10" s="285" t="s">
        <v>480</v>
      </c>
      <c r="BB10" s="285" t="s">
        <v>255</v>
      </c>
      <c r="BC10" s="285" t="s">
        <v>2010</v>
      </c>
      <c r="BD10" s="285" t="s">
        <v>88</v>
      </c>
    </row>
    <row r="11" s="2" customFormat="1" ht="16.5" customHeight="1">
      <c r="A11" s="39"/>
      <c r="B11" s="45"/>
      <c r="C11" s="39"/>
      <c r="D11" s="39"/>
      <c r="E11" s="154" t="s">
        <v>2011</v>
      </c>
      <c r="F11" s="39"/>
      <c r="G11" s="39"/>
      <c r="H11" s="39"/>
      <c r="I11" s="39"/>
      <c r="J11" s="39"/>
      <c r="K11" s="39"/>
      <c r="L11" s="64"/>
      <c r="S11" s="39"/>
      <c r="T11" s="39"/>
      <c r="U11" s="39"/>
      <c r="V11" s="39"/>
      <c r="W11" s="39"/>
      <c r="X11" s="39"/>
      <c r="Y11" s="39"/>
      <c r="Z11" s="39"/>
      <c r="AA11" s="39"/>
      <c r="AB11" s="39"/>
      <c r="AC11" s="39"/>
      <c r="AD11" s="39"/>
      <c r="AE11" s="39"/>
      <c r="AZ11" s="285" t="s">
        <v>482</v>
      </c>
      <c r="BA11" s="285" t="s">
        <v>483</v>
      </c>
      <c r="BB11" s="285" t="s">
        <v>255</v>
      </c>
      <c r="BC11" s="285" t="s">
        <v>2012</v>
      </c>
      <c r="BD11" s="285" t="s">
        <v>88</v>
      </c>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c r="AZ12" s="285" t="s">
        <v>2013</v>
      </c>
      <c r="BA12" s="285" t="s">
        <v>2014</v>
      </c>
      <c r="BB12" s="285" t="s">
        <v>255</v>
      </c>
      <c r="BC12" s="285" t="s">
        <v>2015</v>
      </c>
      <c r="BD12" s="285" t="s">
        <v>88</v>
      </c>
    </row>
    <row r="13" s="2" customFormat="1" ht="16.5" customHeight="1">
      <c r="A13" s="39"/>
      <c r="B13" s="45"/>
      <c r="C13" s="39"/>
      <c r="D13" s="39"/>
      <c r="E13" s="155" t="s">
        <v>2016</v>
      </c>
      <c r="F13" s="39"/>
      <c r="G13" s="39"/>
      <c r="H13" s="39"/>
      <c r="I13" s="39"/>
      <c r="J13" s="39"/>
      <c r="K13" s="39"/>
      <c r="L13" s="64"/>
      <c r="S13" s="39"/>
      <c r="T13" s="39"/>
      <c r="U13" s="39"/>
      <c r="V13" s="39"/>
      <c r="W13" s="39"/>
      <c r="X13" s="39"/>
      <c r="Y13" s="39"/>
      <c r="Z13" s="39"/>
      <c r="AA13" s="39"/>
      <c r="AB13" s="39"/>
      <c r="AC13" s="39"/>
      <c r="AD13" s="39"/>
      <c r="AE13" s="39"/>
      <c r="AZ13" s="285" t="s">
        <v>516</v>
      </c>
      <c r="BA13" s="285" t="s">
        <v>516</v>
      </c>
      <c r="BB13" s="285" t="s">
        <v>255</v>
      </c>
      <c r="BC13" s="285" t="s">
        <v>2017</v>
      </c>
      <c r="BD13" s="285" t="s">
        <v>88</v>
      </c>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ROUND(J142,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ROUND((SUM(BE142:BE540)),  2)</f>
        <v>0</v>
      </c>
      <c r="G37" s="39"/>
      <c r="H37" s="39"/>
      <c r="I37" s="166">
        <v>0.20999999999999999</v>
      </c>
      <c r="J37" s="165">
        <f>ROUND(((SUM(BE142:BE540))*I37),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ROUND((SUM(BF142:BF540)),  2)</f>
        <v>0</v>
      </c>
      <c r="G38" s="39"/>
      <c r="H38" s="39"/>
      <c r="I38" s="166">
        <v>0.14999999999999999</v>
      </c>
      <c r="J38" s="165">
        <f>ROUND(((SUM(BF142:BF540))*I38),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ROUND((SUM(BG142:BG540)),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ROUND((SUM(BH142:BH540)),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ROUND((SUM(BI142:BI540)),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2011</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02.1 - Vodojem 160 m3</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J142</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2018</v>
      </c>
      <c r="E101" s="194"/>
      <c r="F101" s="194"/>
      <c r="G101" s="194"/>
      <c r="H101" s="194"/>
      <c r="I101" s="194"/>
      <c r="J101" s="195">
        <f>J143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223</v>
      </c>
      <c r="E102" s="199"/>
      <c r="F102" s="199"/>
      <c r="G102" s="199"/>
      <c r="H102" s="199"/>
      <c r="I102" s="199"/>
      <c r="J102" s="200">
        <f>J144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2019</v>
      </c>
      <c r="E103" s="199"/>
      <c r="F103" s="199"/>
      <c r="G103" s="199"/>
      <c r="H103" s="199"/>
      <c r="I103" s="199"/>
      <c r="J103" s="200">
        <f>J292</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2020</v>
      </c>
      <c r="E104" s="199"/>
      <c r="F104" s="199"/>
      <c r="G104" s="199"/>
      <c r="H104" s="199"/>
      <c r="I104" s="199"/>
      <c r="J104" s="200">
        <f>J308</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521</v>
      </c>
      <c r="E105" s="199"/>
      <c r="F105" s="199"/>
      <c r="G105" s="199"/>
      <c r="H105" s="199"/>
      <c r="I105" s="199"/>
      <c r="J105" s="200">
        <f>J312</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225</v>
      </c>
      <c r="E106" s="199"/>
      <c r="F106" s="199"/>
      <c r="G106" s="199"/>
      <c r="H106" s="199"/>
      <c r="I106" s="199"/>
      <c r="J106" s="200">
        <f>J327</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523</v>
      </c>
      <c r="E107" s="199"/>
      <c r="F107" s="199"/>
      <c r="G107" s="199"/>
      <c r="H107" s="199"/>
      <c r="I107" s="199"/>
      <c r="J107" s="200">
        <f>J331</f>
        <v>0</v>
      </c>
      <c r="K107" s="133"/>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2021</v>
      </c>
      <c r="E108" s="194"/>
      <c r="F108" s="194"/>
      <c r="G108" s="194"/>
      <c r="H108" s="194"/>
      <c r="I108" s="194"/>
      <c r="J108" s="195">
        <f>J334</f>
        <v>0</v>
      </c>
      <c r="K108" s="192"/>
      <c r="L108" s="196"/>
      <c r="S108" s="9"/>
      <c r="T108" s="9"/>
      <c r="U108" s="9"/>
      <c r="V108" s="9"/>
      <c r="W108" s="9"/>
      <c r="X108" s="9"/>
      <c r="Y108" s="9"/>
      <c r="Z108" s="9"/>
      <c r="AA108" s="9"/>
      <c r="AB108" s="9"/>
      <c r="AC108" s="9"/>
      <c r="AD108" s="9"/>
      <c r="AE108" s="9"/>
    </row>
    <row r="109" s="10" customFormat="1" ht="19.92" customHeight="1">
      <c r="A109" s="10"/>
      <c r="B109" s="197"/>
      <c r="C109" s="133"/>
      <c r="D109" s="198" t="s">
        <v>2022</v>
      </c>
      <c r="E109" s="199"/>
      <c r="F109" s="199"/>
      <c r="G109" s="199"/>
      <c r="H109" s="199"/>
      <c r="I109" s="199"/>
      <c r="J109" s="200">
        <f>J335</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2023</v>
      </c>
      <c r="E110" s="199"/>
      <c r="F110" s="199"/>
      <c r="G110" s="199"/>
      <c r="H110" s="199"/>
      <c r="I110" s="199"/>
      <c r="J110" s="200">
        <f>J339</f>
        <v>0</v>
      </c>
      <c r="K110" s="133"/>
      <c r="L110" s="201"/>
      <c r="S110" s="10"/>
      <c r="T110" s="10"/>
      <c r="U110" s="10"/>
      <c r="V110" s="10"/>
      <c r="W110" s="10"/>
      <c r="X110" s="10"/>
      <c r="Y110" s="10"/>
      <c r="Z110" s="10"/>
      <c r="AA110" s="10"/>
      <c r="AB110" s="10"/>
      <c r="AC110" s="10"/>
      <c r="AD110" s="10"/>
      <c r="AE110" s="10"/>
    </row>
    <row r="111" s="10" customFormat="1" ht="19.92" customHeight="1">
      <c r="A111" s="10"/>
      <c r="B111" s="197"/>
      <c r="C111" s="133"/>
      <c r="D111" s="198" t="s">
        <v>2024</v>
      </c>
      <c r="E111" s="199"/>
      <c r="F111" s="199"/>
      <c r="G111" s="199"/>
      <c r="H111" s="199"/>
      <c r="I111" s="199"/>
      <c r="J111" s="200">
        <f>J343</f>
        <v>0</v>
      </c>
      <c r="K111" s="133"/>
      <c r="L111" s="201"/>
      <c r="S111" s="10"/>
      <c r="T111" s="10"/>
      <c r="U111" s="10"/>
      <c r="V111" s="10"/>
      <c r="W111" s="10"/>
      <c r="X111" s="10"/>
      <c r="Y111" s="10"/>
      <c r="Z111" s="10"/>
      <c r="AA111" s="10"/>
      <c r="AB111" s="10"/>
      <c r="AC111" s="10"/>
      <c r="AD111" s="10"/>
      <c r="AE111" s="10"/>
    </row>
    <row r="112" s="10" customFormat="1" ht="19.92" customHeight="1">
      <c r="A112" s="10"/>
      <c r="B112" s="197"/>
      <c r="C112" s="133"/>
      <c r="D112" s="198" t="s">
        <v>2025</v>
      </c>
      <c r="E112" s="199"/>
      <c r="F112" s="199"/>
      <c r="G112" s="199"/>
      <c r="H112" s="199"/>
      <c r="I112" s="199"/>
      <c r="J112" s="200">
        <f>J346</f>
        <v>0</v>
      </c>
      <c r="K112" s="133"/>
      <c r="L112" s="201"/>
      <c r="S112" s="10"/>
      <c r="T112" s="10"/>
      <c r="U112" s="10"/>
      <c r="V112" s="10"/>
      <c r="W112" s="10"/>
      <c r="X112" s="10"/>
      <c r="Y112" s="10"/>
      <c r="Z112" s="10"/>
      <c r="AA112" s="10"/>
      <c r="AB112" s="10"/>
      <c r="AC112" s="10"/>
      <c r="AD112" s="10"/>
      <c r="AE112" s="10"/>
    </row>
    <row r="113" s="10" customFormat="1" ht="19.92" customHeight="1">
      <c r="A113" s="10"/>
      <c r="B113" s="197"/>
      <c r="C113" s="133"/>
      <c r="D113" s="198" t="s">
        <v>2026</v>
      </c>
      <c r="E113" s="199"/>
      <c r="F113" s="199"/>
      <c r="G113" s="199"/>
      <c r="H113" s="199"/>
      <c r="I113" s="199"/>
      <c r="J113" s="200">
        <f>J353</f>
        <v>0</v>
      </c>
      <c r="K113" s="133"/>
      <c r="L113" s="201"/>
      <c r="S113" s="10"/>
      <c r="T113" s="10"/>
      <c r="U113" s="10"/>
      <c r="V113" s="10"/>
      <c r="W113" s="10"/>
      <c r="X113" s="10"/>
      <c r="Y113" s="10"/>
      <c r="Z113" s="10"/>
      <c r="AA113" s="10"/>
      <c r="AB113" s="10"/>
      <c r="AC113" s="10"/>
      <c r="AD113" s="10"/>
      <c r="AE113" s="10"/>
    </row>
    <row r="114" s="10" customFormat="1" ht="19.92" customHeight="1">
      <c r="A114" s="10"/>
      <c r="B114" s="197"/>
      <c r="C114" s="133"/>
      <c r="D114" s="198" t="s">
        <v>2027</v>
      </c>
      <c r="E114" s="199"/>
      <c r="F114" s="199"/>
      <c r="G114" s="199"/>
      <c r="H114" s="199"/>
      <c r="I114" s="199"/>
      <c r="J114" s="200">
        <f>J357</f>
        <v>0</v>
      </c>
      <c r="K114" s="133"/>
      <c r="L114" s="201"/>
      <c r="S114" s="10"/>
      <c r="T114" s="10"/>
      <c r="U114" s="10"/>
      <c r="V114" s="10"/>
      <c r="W114" s="10"/>
      <c r="X114" s="10"/>
      <c r="Y114" s="10"/>
      <c r="Z114" s="10"/>
      <c r="AA114" s="10"/>
      <c r="AB114" s="10"/>
      <c r="AC114" s="10"/>
      <c r="AD114" s="10"/>
      <c r="AE114" s="10"/>
    </row>
    <row r="115" s="9" customFormat="1" ht="24.96" customHeight="1">
      <c r="A115" s="9"/>
      <c r="B115" s="191"/>
      <c r="C115" s="192"/>
      <c r="D115" s="193" t="s">
        <v>2028</v>
      </c>
      <c r="E115" s="194"/>
      <c r="F115" s="194"/>
      <c r="G115" s="194"/>
      <c r="H115" s="194"/>
      <c r="I115" s="194"/>
      <c r="J115" s="195">
        <f>J361</f>
        <v>0</v>
      </c>
      <c r="K115" s="192"/>
      <c r="L115" s="196"/>
      <c r="S115" s="9"/>
      <c r="T115" s="9"/>
      <c r="U115" s="9"/>
      <c r="V115" s="9"/>
      <c r="W115" s="9"/>
      <c r="X115" s="9"/>
      <c r="Y115" s="9"/>
      <c r="Z115" s="9"/>
      <c r="AA115" s="9"/>
      <c r="AB115" s="9"/>
      <c r="AC115" s="9"/>
      <c r="AD115" s="9"/>
      <c r="AE115" s="9"/>
    </row>
    <row r="116" s="10" customFormat="1" ht="19.92" customHeight="1">
      <c r="A116" s="10"/>
      <c r="B116" s="197"/>
      <c r="C116" s="133"/>
      <c r="D116" s="198" t="s">
        <v>2029</v>
      </c>
      <c r="E116" s="199"/>
      <c r="F116" s="199"/>
      <c r="G116" s="199"/>
      <c r="H116" s="199"/>
      <c r="I116" s="199"/>
      <c r="J116" s="200">
        <f>J430</f>
        <v>0</v>
      </c>
      <c r="K116" s="133"/>
      <c r="L116" s="201"/>
      <c r="S116" s="10"/>
      <c r="T116" s="10"/>
      <c r="U116" s="10"/>
      <c r="V116" s="10"/>
      <c r="W116" s="10"/>
      <c r="X116" s="10"/>
      <c r="Y116" s="10"/>
      <c r="Z116" s="10"/>
      <c r="AA116" s="10"/>
      <c r="AB116" s="10"/>
      <c r="AC116" s="10"/>
      <c r="AD116" s="10"/>
      <c r="AE116" s="10"/>
    </row>
    <row r="117" s="10" customFormat="1" ht="19.92" customHeight="1">
      <c r="A117" s="10"/>
      <c r="B117" s="197"/>
      <c r="C117" s="133"/>
      <c r="D117" s="198" t="s">
        <v>2030</v>
      </c>
      <c r="E117" s="199"/>
      <c r="F117" s="199"/>
      <c r="G117" s="199"/>
      <c r="H117" s="199"/>
      <c r="I117" s="199"/>
      <c r="J117" s="200">
        <f>J515</f>
        <v>0</v>
      </c>
      <c r="K117" s="133"/>
      <c r="L117" s="201"/>
      <c r="S117" s="10"/>
      <c r="T117" s="10"/>
      <c r="U117" s="10"/>
      <c r="V117" s="10"/>
      <c r="W117" s="10"/>
      <c r="X117" s="10"/>
      <c r="Y117" s="10"/>
      <c r="Z117" s="10"/>
      <c r="AA117" s="10"/>
      <c r="AB117" s="10"/>
      <c r="AC117" s="10"/>
      <c r="AD117" s="10"/>
      <c r="AE117" s="10"/>
    </row>
    <row r="118" s="10" customFormat="1" ht="19.92" customHeight="1">
      <c r="A118" s="10"/>
      <c r="B118" s="197"/>
      <c r="C118" s="133"/>
      <c r="D118" s="198" t="s">
        <v>2031</v>
      </c>
      <c r="E118" s="199"/>
      <c r="F118" s="199"/>
      <c r="G118" s="199"/>
      <c r="H118" s="199"/>
      <c r="I118" s="199"/>
      <c r="J118" s="200">
        <f>J534</f>
        <v>0</v>
      </c>
      <c r="K118" s="133"/>
      <c r="L118" s="201"/>
      <c r="S118" s="10"/>
      <c r="T118" s="10"/>
      <c r="U118" s="10"/>
      <c r="V118" s="10"/>
      <c r="W118" s="10"/>
      <c r="X118" s="10"/>
      <c r="Y118" s="10"/>
      <c r="Z118" s="10"/>
      <c r="AA118" s="10"/>
      <c r="AB118" s="10"/>
      <c r="AC118" s="10"/>
      <c r="AD118" s="10"/>
      <c r="AE118" s="10"/>
    </row>
    <row r="119" s="2" customFormat="1" ht="21.84"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67"/>
      <c r="C120" s="68"/>
      <c r="D120" s="68"/>
      <c r="E120" s="68"/>
      <c r="F120" s="68"/>
      <c r="G120" s="68"/>
      <c r="H120" s="68"/>
      <c r="I120" s="68"/>
      <c r="J120" s="68"/>
      <c r="K120" s="68"/>
      <c r="L120" s="64"/>
      <c r="S120" s="39"/>
      <c r="T120" s="39"/>
      <c r="U120" s="39"/>
      <c r="V120" s="39"/>
      <c r="W120" s="39"/>
      <c r="X120" s="39"/>
      <c r="Y120" s="39"/>
      <c r="Z120" s="39"/>
      <c r="AA120" s="39"/>
      <c r="AB120" s="39"/>
      <c r="AC120" s="39"/>
      <c r="AD120" s="39"/>
      <c r="AE120" s="39"/>
    </row>
    <row r="124" s="2" customFormat="1" ht="6.96" customHeight="1">
      <c r="A124" s="39"/>
      <c r="B124" s="69"/>
      <c r="C124" s="70"/>
      <c r="D124" s="70"/>
      <c r="E124" s="70"/>
      <c r="F124" s="70"/>
      <c r="G124" s="70"/>
      <c r="H124" s="70"/>
      <c r="I124" s="70"/>
      <c r="J124" s="70"/>
      <c r="K124" s="70"/>
      <c r="L124" s="64"/>
      <c r="S124" s="39"/>
      <c r="T124" s="39"/>
      <c r="U124" s="39"/>
      <c r="V124" s="39"/>
      <c r="W124" s="39"/>
      <c r="X124" s="39"/>
      <c r="Y124" s="39"/>
      <c r="Z124" s="39"/>
      <c r="AA124" s="39"/>
      <c r="AB124" s="39"/>
      <c r="AC124" s="39"/>
      <c r="AD124" s="39"/>
      <c r="AE124" s="39"/>
    </row>
    <row r="125" s="2" customFormat="1" ht="24.96" customHeight="1">
      <c r="A125" s="39"/>
      <c r="B125" s="40"/>
      <c r="C125" s="24" t="s">
        <v>226</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16</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6.25" customHeight="1">
      <c r="A128" s="39"/>
      <c r="B128" s="40"/>
      <c r="C128" s="41"/>
      <c r="D128" s="41"/>
      <c r="E128" s="185" t="str">
        <f>E7</f>
        <v>Zaječov rozšíření a intenzifikace ČOV Horní Kváň - kanalizace a vodovod</v>
      </c>
      <c r="F128" s="33"/>
      <c r="G128" s="33"/>
      <c r="H128" s="33"/>
      <c r="I128" s="41"/>
      <c r="J128" s="41"/>
      <c r="K128" s="41"/>
      <c r="L128" s="64"/>
      <c r="S128" s="39"/>
      <c r="T128" s="39"/>
      <c r="U128" s="39"/>
      <c r="V128" s="39"/>
      <c r="W128" s="39"/>
      <c r="X128" s="39"/>
      <c r="Y128" s="39"/>
      <c r="Z128" s="39"/>
      <c r="AA128" s="39"/>
      <c r="AB128" s="39"/>
      <c r="AC128" s="39"/>
      <c r="AD128" s="39"/>
      <c r="AE128" s="39"/>
    </row>
    <row r="129" s="1" customFormat="1" ht="12" customHeight="1">
      <c r="B129" s="22"/>
      <c r="C129" s="33" t="s">
        <v>211</v>
      </c>
      <c r="D129" s="23"/>
      <c r="E129" s="23"/>
      <c r="F129" s="23"/>
      <c r="G129" s="23"/>
      <c r="H129" s="23"/>
      <c r="I129" s="23"/>
      <c r="J129" s="23"/>
      <c r="K129" s="23"/>
      <c r="L129" s="21"/>
    </row>
    <row r="130" s="1" customFormat="1" ht="16.5" customHeight="1">
      <c r="B130" s="22"/>
      <c r="C130" s="23"/>
      <c r="D130" s="23"/>
      <c r="E130" s="185" t="s">
        <v>212</v>
      </c>
      <c r="F130" s="23"/>
      <c r="G130" s="23"/>
      <c r="H130" s="23"/>
      <c r="I130" s="23"/>
      <c r="J130" s="23"/>
      <c r="K130" s="23"/>
      <c r="L130" s="21"/>
    </row>
    <row r="131" s="1" customFormat="1" ht="12" customHeight="1">
      <c r="B131" s="22"/>
      <c r="C131" s="33" t="s">
        <v>213</v>
      </c>
      <c r="D131" s="23"/>
      <c r="E131" s="23"/>
      <c r="F131" s="23"/>
      <c r="G131" s="23"/>
      <c r="H131" s="23"/>
      <c r="I131" s="23"/>
      <c r="J131" s="23"/>
      <c r="K131" s="23"/>
      <c r="L131" s="21"/>
    </row>
    <row r="132" s="2" customFormat="1" ht="16.5" customHeight="1">
      <c r="A132" s="39"/>
      <c r="B132" s="40"/>
      <c r="C132" s="41"/>
      <c r="D132" s="41"/>
      <c r="E132" s="186" t="s">
        <v>2011</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12" customHeight="1">
      <c r="A133" s="39"/>
      <c r="B133" s="40"/>
      <c r="C133" s="33" t="s">
        <v>215</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6.5" customHeight="1">
      <c r="A134" s="39"/>
      <c r="B134" s="40"/>
      <c r="C134" s="41"/>
      <c r="D134" s="41"/>
      <c r="E134" s="77" t="str">
        <f>E13</f>
        <v>SO 02.1 - Vodojem 160 m3</v>
      </c>
      <c r="F134" s="41"/>
      <c r="G134" s="41"/>
      <c r="H134" s="41"/>
      <c r="I134" s="41"/>
      <c r="J134" s="41"/>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20</v>
      </c>
      <c r="D136" s="41"/>
      <c r="E136" s="41"/>
      <c r="F136" s="28" t="str">
        <f>F16</f>
        <v>obec Zaječov, místní část Kvaň, Nová Ves</v>
      </c>
      <c r="G136" s="41"/>
      <c r="H136" s="41"/>
      <c r="I136" s="33" t="s">
        <v>22</v>
      </c>
      <c r="J136" s="80" t="str">
        <f>IF(J16="","",J16)</f>
        <v>18. 8. 2021</v>
      </c>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54.45" customHeight="1">
      <c r="A138" s="39"/>
      <c r="B138" s="40"/>
      <c r="C138" s="33" t="s">
        <v>24</v>
      </c>
      <c r="D138" s="41"/>
      <c r="E138" s="41"/>
      <c r="F138" s="28" t="str">
        <f>E19</f>
        <v>Obec Zaječov, Zaječov 265, 267 63 Zaječov</v>
      </c>
      <c r="G138" s="41"/>
      <c r="H138" s="41"/>
      <c r="I138" s="33" t="s">
        <v>32</v>
      </c>
      <c r="J138" s="37" t="str">
        <f>E25</f>
        <v>PIK VÍTEK s.r.o.,Kořenského 1025/7, 150 00 Praha 5</v>
      </c>
      <c r="K138" s="41"/>
      <c r="L138" s="64"/>
      <c r="S138" s="39"/>
      <c r="T138" s="39"/>
      <c r="U138" s="39"/>
      <c r="V138" s="39"/>
      <c r="W138" s="39"/>
      <c r="X138" s="39"/>
      <c r="Y138" s="39"/>
      <c r="Z138" s="39"/>
      <c r="AA138" s="39"/>
      <c r="AB138" s="39"/>
      <c r="AC138" s="39"/>
      <c r="AD138" s="39"/>
      <c r="AE138" s="39"/>
    </row>
    <row r="139" s="2" customFormat="1" ht="15.15" customHeight="1">
      <c r="A139" s="39"/>
      <c r="B139" s="40"/>
      <c r="C139" s="33" t="s">
        <v>30</v>
      </c>
      <c r="D139" s="41"/>
      <c r="E139" s="41"/>
      <c r="F139" s="28" t="str">
        <f>IF(E22="","",E22)</f>
        <v>Vyplň údaj</v>
      </c>
      <c r="G139" s="41"/>
      <c r="H139" s="41"/>
      <c r="I139" s="33" t="s">
        <v>37</v>
      </c>
      <c r="J139" s="37" t="str">
        <f>E28</f>
        <v xml:space="preserve"> </v>
      </c>
      <c r="K139" s="41"/>
      <c r="L139" s="64"/>
      <c r="S139" s="39"/>
      <c r="T139" s="39"/>
      <c r="U139" s="39"/>
      <c r="V139" s="39"/>
      <c r="W139" s="39"/>
      <c r="X139" s="39"/>
      <c r="Y139" s="39"/>
      <c r="Z139" s="39"/>
      <c r="AA139" s="39"/>
      <c r="AB139" s="39"/>
      <c r="AC139" s="39"/>
      <c r="AD139" s="39"/>
      <c r="AE139" s="39"/>
    </row>
    <row r="140" s="2" customFormat="1" ht="10.32"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11" customFormat="1" ht="29.28" customHeight="1">
      <c r="A141" s="202"/>
      <c r="B141" s="203"/>
      <c r="C141" s="204" t="s">
        <v>227</v>
      </c>
      <c r="D141" s="205" t="s">
        <v>65</v>
      </c>
      <c r="E141" s="205" t="s">
        <v>61</v>
      </c>
      <c r="F141" s="205" t="s">
        <v>62</v>
      </c>
      <c r="G141" s="205" t="s">
        <v>228</v>
      </c>
      <c r="H141" s="205" t="s">
        <v>229</v>
      </c>
      <c r="I141" s="205" t="s">
        <v>230</v>
      </c>
      <c r="J141" s="205" t="s">
        <v>219</v>
      </c>
      <c r="K141" s="206" t="s">
        <v>231</v>
      </c>
      <c r="L141" s="207"/>
      <c r="M141" s="101" t="s">
        <v>1</v>
      </c>
      <c r="N141" s="102" t="s">
        <v>44</v>
      </c>
      <c r="O141" s="102" t="s">
        <v>232</v>
      </c>
      <c r="P141" s="102" t="s">
        <v>233</v>
      </c>
      <c r="Q141" s="102" t="s">
        <v>234</v>
      </c>
      <c r="R141" s="102" t="s">
        <v>235</v>
      </c>
      <c r="S141" s="102" t="s">
        <v>236</v>
      </c>
      <c r="T141" s="103" t="s">
        <v>237</v>
      </c>
      <c r="U141" s="202"/>
      <c r="V141" s="202"/>
      <c r="W141" s="202"/>
      <c r="X141" s="202"/>
      <c r="Y141" s="202"/>
      <c r="Z141" s="202"/>
      <c r="AA141" s="202"/>
      <c r="AB141" s="202"/>
      <c r="AC141" s="202"/>
      <c r="AD141" s="202"/>
      <c r="AE141" s="202"/>
    </row>
    <row r="142" s="2" customFormat="1" ht="22.8" customHeight="1">
      <c r="A142" s="39"/>
      <c r="B142" s="40"/>
      <c r="C142" s="108" t="s">
        <v>238</v>
      </c>
      <c r="D142" s="41"/>
      <c r="E142" s="41"/>
      <c r="F142" s="41"/>
      <c r="G142" s="41"/>
      <c r="H142" s="41"/>
      <c r="I142" s="41"/>
      <c r="J142" s="208">
        <f>BK142</f>
        <v>0</v>
      </c>
      <c r="K142" s="41"/>
      <c r="L142" s="45"/>
      <c r="M142" s="104"/>
      <c r="N142" s="209"/>
      <c r="O142" s="105"/>
      <c r="P142" s="210">
        <f>P143+P334+P361</f>
        <v>0</v>
      </c>
      <c r="Q142" s="105"/>
      <c r="R142" s="210">
        <f>R143+R334+R361</f>
        <v>216.82412800000003</v>
      </c>
      <c r="S142" s="105"/>
      <c r="T142" s="211">
        <f>T143+T334+T361</f>
        <v>0</v>
      </c>
      <c r="U142" s="39"/>
      <c r="V142" s="39"/>
      <c r="W142" s="39"/>
      <c r="X142" s="39"/>
      <c r="Y142" s="39"/>
      <c r="Z142" s="39"/>
      <c r="AA142" s="39"/>
      <c r="AB142" s="39"/>
      <c r="AC142" s="39"/>
      <c r="AD142" s="39"/>
      <c r="AE142" s="39"/>
      <c r="AT142" s="18" t="s">
        <v>79</v>
      </c>
      <c r="AU142" s="18" t="s">
        <v>221</v>
      </c>
      <c r="BK142" s="212">
        <f>BK143+BK334+BK361</f>
        <v>0</v>
      </c>
    </row>
    <row r="143" s="12" customFormat="1" ht="25.92" customHeight="1">
      <c r="A143" s="12"/>
      <c r="B143" s="213"/>
      <c r="C143" s="214"/>
      <c r="D143" s="215" t="s">
        <v>79</v>
      </c>
      <c r="E143" s="216" t="s">
        <v>239</v>
      </c>
      <c r="F143" s="216" t="s">
        <v>239</v>
      </c>
      <c r="G143" s="214"/>
      <c r="H143" s="214"/>
      <c r="I143" s="217"/>
      <c r="J143" s="218">
        <f>BK143</f>
        <v>0</v>
      </c>
      <c r="K143" s="214"/>
      <c r="L143" s="219"/>
      <c r="M143" s="220"/>
      <c r="N143" s="221"/>
      <c r="O143" s="221"/>
      <c r="P143" s="222">
        <f>P144+P292+P308+P312+P327+P331</f>
        <v>0</v>
      </c>
      <c r="Q143" s="221"/>
      <c r="R143" s="222">
        <f>R144+R292+R308+R312+R327+R331</f>
        <v>209.63042800000002</v>
      </c>
      <c r="S143" s="221"/>
      <c r="T143" s="223">
        <f>T144+T292+T308+T312+T327+T331</f>
        <v>0</v>
      </c>
      <c r="U143" s="12"/>
      <c r="V143" s="12"/>
      <c r="W143" s="12"/>
      <c r="X143" s="12"/>
      <c r="Y143" s="12"/>
      <c r="Z143" s="12"/>
      <c r="AA143" s="12"/>
      <c r="AB143" s="12"/>
      <c r="AC143" s="12"/>
      <c r="AD143" s="12"/>
      <c r="AE143" s="12"/>
      <c r="AR143" s="224" t="s">
        <v>14</v>
      </c>
      <c r="AT143" s="225" t="s">
        <v>79</v>
      </c>
      <c r="AU143" s="225" t="s">
        <v>80</v>
      </c>
      <c r="AY143" s="224" t="s">
        <v>241</v>
      </c>
      <c r="BK143" s="226">
        <f>BK144+BK292+BK308+BK312+BK327+BK331</f>
        <v>0</v>
      </c>
    </row>
    <row r="144" s="12" customFormat="1" ht="22.8" customHeight="1">
      <c r="A144" s="12"/>
      <c r="B144" s="213"/>
      <c r="C144" s="214"/>
      <c r="D144" s="215" t="s">
        <v>79</v>
      </c>
      <c r="E144" s="227" t="s">
        <v>14</v>
      </c>
      <c r="F144" s="227" t="s">
        <v>242</v>
      </c>
      <c r="G144" s="214"/>
      <c r="H144" s="214"/>
      <c r="I144" s="217"/>
      <c r="J144" s="228">
        <f>BK144</f>
        <v>0</v>
      </c>
      <c r="K144" s="214"/>
      <c r="L144" s="219"/>
      <c r="M144" s="220"/>
      <c r="N144" s="221"/>
      <c r="O144" s="221"/>
      <c r="P144" s="222">
        <f>SUM(P145:P291)</f>
        <v>0</v>
      </c>
      <c r="Q144" s="221"/>
      <c r="R144" s="222">
        <f>SUM(R145:R291)</f>
        <v>0</v>
      </c>
      <c r="S144" s="221"/>
      <c r="T144" s="223">
        <f>SUM(T145:T291)</f>
        <v>0</v>
      </c>
      <c r="U144" s="12"/>
      <c r="V144" s="12"/>
      <c r="W144" s="12"/>
      <c r="X144" s="12"/>
      <c r="Y144" s="12"/>
      <c r="Z144" s="12"/>
      <c r="AA144" s="12"/>
      <c r="AB144" s="12"/>
      <c r="AC144" s="12"/>
      <c r="AD144" s="12"/>
      <c r="AE144" s="12"/>
      <c r="AR144" s="224" t="s">
        <v>14</v>
      </c>
      <c r="AT144" s="225" t="s">
        <v>79</v>
      </c>
      <c r="AU144" s="225" t="s">
        <v>14</v>
      </c>
      <c r="AY144" s="224" t="s">
        <v>241</v>
      </c>
      <c r="BK144" s="226">
        <f>SUM(BK145:BK291)</f>
        <v>0</v>
      </c>
    </row>
    <row r="145" s="2" customFormat="1" ht="24.15" customHeight="1">
      <c r="A145" s="39"/>
      <c r="B145" s="40"/>
      <c r="C145" s="229" t="s">
        <v>14</v>
      </c>
      <c r="D145" s="229" t="s">
        <v>243</v>
      </c>
      <c r="E145" s="230" t="s">
        <v>588</v>
      </c>
      <c r="F145" s="231" t="s">
        <v>589</v>
      </c>
      <c r="G145" s="232" t="s">
        <v>246</v>
      </c>
      <c r="H145" s="233">
        <v>362</v>
      </c>
      <c r="I145" s="234"/>
      <c r="J145" s="235">
        <f>ROUND(I145*H145,2)</f>
        <v>0</v>
      </c>
      <c r="K145" s="231" t="s">
        <v>247</v>
      </c>
      <c r="L145" s="45"/>
      <c r="M145" s="236" t="s">
        <v>1</v>
      </c>
      <c r="N145" s="237" t="s">
        <v>45</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175</v>
      </c>
      <c r="AT145" s="240" t="s">
        <v>243</v>
      </c>
      <c r="AU145" s="240" t="s">
        <v>88</v>
      </c>
      <c r="AY145" s="18" t="s">
        <v>241</v>
      </c>
      <c r="BE145" s="241">
        <f>IF(N145="základní",J145,0)</f>
        <v>0</v>
      </c>
      <c r="BF145" s="241">
        <f>IF(N145="snížená",J145,0)</f>
        <v>0</v>
      </c>
      <c r="BG145" s="241">
        <f>IF(N145="zákl. přenesená",J145,0)</f>
        <v>0</v>
      </c>
      <c r="BH145" s="241">
        <f>IF(N145="sníž. přenesená",J145,0)</f>
        <v>0</v>
      </c>
      <c r="BI145" s="241">
        <f>IF(N145="nulová",J145,0)</f>
        <v>0</v>
      </c>
      <c r="BJ145" s="18" t="s">
        <v>14</v>
      </c>
      <c r="BK145" s="241">
        <f>ROUND(I145*H145,2)</f>
        <v>0</v>
      </c>
      <c r="BL145" s="18" t="s">
        <v>175</v>
      </c>
      <c r="BM145" s="240" t="s">
        <v>2032</v>
      </c>
    </row>
    <row r="146" s="2" customFormat="1">
      <c r="A146" s="39"/>
      <c r="B146" s="40"/>
      <c r="C146" s="41"/>
      <c r="D146" s="242" t="s">
        <v>249</v>
      </c>
      <c r="E146" s="41"/>
      <c r="F146" s="243" t="s">
        <v>591</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249</v>
      </c>
      <c r="AU146" s="18" t="s">
        <v>88</v>
      </c>
    </row>
    <row r="147" s="2" customFormat="1">
      <c r="A147" s="39"/>
      <c r="B147" s="40"/>
      <c r="C147" s="41"/>
      <c r="D147" s="247" t="s">
        <v>251</v>
      </c>
      <c r="E147" s="41"/>
      <c r="F147" s="248" t="s">
        <v>592</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251</v>
      </c>
      <c r="AU147" s="18" t="s">
        <v>88</v>
      </c>
    </row>
    <row r="148" s="13" customFormat="1">
      <c r="A148" s="13"/>
      <c r="B148" s="249"/>
      <c r="C148" s="250"/>
      <c r="D148" s="242" t="s">
        <v>259</v>
      </c>
      <c r="E148" s="251" t="s">
        <v>1</v>
      </c>
      <c r="F148" s="252" t="s">
        <v>2033</v>
      </c>
      <c r="G148" s="250"/>
      <c r="H148" s="253">
        <v>362</v>
      </c>
      <c r="I148" s="254"/>
      <c r="J148" s="250"/>
      <c r="K148" s="250"/>
      <c r="L148" s="255"/>
      <c r="M148" s="256"/>
      <c r="N148" s="257"/>
      <c r="O148" s="257"/>
      <c r="P148" s="257"/>
      <c r="Q148" s="257"/>
      <c r="R148" s="257"/>
      <c r="S148" s="257"/>
      <c r="T148" s="258"/>
      <c r="U148" s="13"/>
      <c r="V148" s="13"/>
      <c r="W148" s="13"/>
      <c r="X148" s="13"/>
      <c r="Y148" s="13"/>
      <c r="Z148" s="13"/>
      <c r="AA148" s="13"/>
      <c r="AB148" s="13"/>
      <c r="AC148" s="13"/>
      <c r="AD148" s="13"/>
      <c r="AE148" s="13"/>
      <c r="AT148" s="259" t="s">
        <v>259</v>
      </c>
      <c r="AU148" s="259" t="s">
        <v>88</v>
      </c>
      <c r="AV148" s="13" t="s">
        <v>88</v>
      </c>
      <c r="AW148" s="13" t="s">
        <v>36</v>
      </c>
      <c r="AX148" s="13" t="s">
        <v>80</v>
      </c>
      <c r="AY148" s="259" t="s">
        <v>241</v>
      </c>
    </row>
    <row r="149" s="14" customFormat="1">
      <c r="A149" s="14"/>
      <c r="B149" s="260"/>
      <c r="C149" s="261"/>
      <c r="D149" s="242" t="s">
        <v>259</v>
      </c>
      <c r="E149" s="262" t="s">
        <v>518</v>
      </c>
      <c r="F149" s="263" t="s">
        <v>261</v>
      </c>
      <c r="G149" s="261"/>
      <c r="H149" s="264">
        <v>362</v>
      </c>
      <c r="I149" s="265"/>
      <c r="J149" s="261"/>
      <c r="K149" s="261"/>
      <c r="L149" s="266"/>
      <c r="M149" s="267"/>
      <c r="N149" s="268"/>
      <c r="O149" s="268"/>
      <c r="P149" s="268"/>
      <c r="Q149" s="268"/>
      <c r="R149" s="268"/>
      <c r="S149" s="268"/>
      <c r="T149" s="269"/>
      <c r="U149" s="14"/>
      <c r="V149" s="14"/>
      <c r="W149" s="14"/>
      <c r="X149" s="14"/>
      <c r="Y149" s="14"/>
      <c r="Z149" s="14"/>
      <c r="AA149" s="14"/>
      <c r="AB149" s="14"/>
      <c r="AC149" s="14"/>
      <c r="AD149" s="14"/>
      <c r="AE149" s="14"/>
      <c r="AT149" s="270" t="s">
        <v>259</v>
      </c>
      <c r="AU149" s="270" t="s">
        <v>88</v>
      </c>
      <c r="AV149" s="14" t="s">
        <v>175</v>
      </c>
      <c r="AW149" s="14" t="s">
        <v>36</v>
      </c>
      <c r="AX149" s="14" t="s">
        <v>14</v>
      </c>
      <c r="AY149" s="270" t="s">
        <v>241</v>
      </c>
    </row>
    <row r="150" s="2" customFormat="1" ht="24.15" customHeight="1">
      <c r="A150" s="39"/>
      <c r="B150" s="40"/>
      <c r="C150" s="229" t="s">
        <v>88</v>
      </c>
      <c r="D150" s="229" t="s">
        <v>243</v>
      </c>
      <c r="E150" s="230" t="s">
        <v>1296</v>
      </c>
      <c r="F150" s="231" t="s">
        <v>1297</v>
      </c>
      <c r="G150" s="232" t="s">
        <v>255</v>
      </c>
      <c r="H150" s="233">
        <v>71.340999999999994</v>
      </c>
      <c r="I150" s="234"/>
      <c r="J150" s="235">
        <f>ROUND(I150*H150,2)</f>
        <v>0</v>
      </c>
      <c r="K150" s="231" t="s">
        <v>247</v>
      </c>
      <c r="L150" s="45"/>
      <c r="M150" s="236" t="s">
        <v>1</v>
      </c>
      <c r="N150" s="237" t="s">
        <v>45</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175</v>
      </c>
      <c r="AT150" s="240" t="s">
        <v>243</v>
      </c>
      <c r="AU150" s="240" t="s">
        <v>88</v>
      </c>
      <c r="AY150" s="18" t="s">
        <v>241</v>
      </c>
      <c r="BE150" s="241">
        <f>IF(N150="základní",J150,0)</f>
        <v>0</v>
      </c>
      <c r="BF150" s="241">
        <f>IF(N150="snížená",J150,0)</f>
        <v>0</v>
      </c>
      <c r="BG150" s="241">
        <f>IF(N150="zákl. přenesená",J150,0)</f>
        <v>0</v>
      </c>
      <c r="BH150" s="241">
        <f>IF(N150="sníž. přenesená",J150,0)</f>
        <v>0</v>
      </c>
      <c r="BI150" s="241">
        <f>IF(N150="nulová",J150,0)</f>
        <v>0</v>
      </c>
      <c r="BJ150" s="18" t="s">
        <v>14</v>
      </c>
      <c r="BK150" s="241">
        <f>ROUND(I150*H150,2)</f>
        <v>0</v>
      </c>
      <c r="BL150" s="18" t="s">
        <v>175</v>
      </c>
      <c r="BM150" s="240" t="s">
        <v>2034</v>
      </c>
    </row>
    <row r="151" s="2" customFormat="1">
      <c r="A151" s="39"/>
      <c r="B151" s="40"/>
      <c r="C151" s="41"/>
      <c r="D151" s="242" t="s">
        <v>249</v>
      </c>
      <c r="E151" s="41"/>
      <c r="F151" s="243" t="s">
        <v>1299</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249</v>
      </c>
      <c r="AU151" s="18" t="s">
        <v>88</v>
      </c>
    </row>
    <row r="152" s="2" customFormat="1">
      <c r="A152" s="39"/>
      <c r="B152" s="40"/>
      <c r="C152" s="41"/>
      <c r="D152" s="247" t="s">
        <v>251</v>
      </c>
      <c r="E152" s="41"/>
      <c r="F152" s="248" t="s">
        <v>1300</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251</v>
      </c>
      <c r="AU152" s="18" t="s">
        <v>88</v>
      </c>
    </row>
    <row r="153" s="13" customFormat="1">
      <c r="A153" s="13"/>
      <c r="B153" s="249"/>
      <c r="C153" s="250"/>
      <c r="D153" s="242" t="s">
        <v>259</v>
      </c>
      <c r="E153" s="251" t="s">
        <v>1</v>
      </c>
      <c r="F153" s="252" t="s">
        <v>1197</v>
      </c>
      <c r="G153" s="250"/>
      <c r="H153" s="253">
        <v>71.340999999999994</v>
      </c>
      <c r="I153" s="254"/>
      <c r="J153" s="250"/>
      <c r="K153" s="250"/>
      <c r="L153" s="255"/>
      <c r="M153" s="256"/>
      <c r="N153" s="257"/>
      <c r="O153" s="257"/>
      <c r="P153" s="257"/>
      <c r="Q153" s="257"/>
      <c r="R153" s="257"/>
      <c r="S153" s="257"/>
      <c r="T153" s="258"/>
      <c r="U153" s="13"/>
      <c r="V153" s="13"/>
      <c r="W153" s="13"/>
      <c r="X153" s="13"/>
      <c r="Y153" s="13"/>
      <c r="Z153" s="13"/>
      <c r="AA153" s="13"/>
      <c r="AB153" s="13"/>
      <c r="AC153" s="13"/>
      <c r="AD153" s="13"/>
      <c r="AE153" s="13"/>
      <c r="AT153" s="259" t="s">
        <v>259</v>
      </c>
      <c r="AU153" s="259" t="s">
        <v>88</v>
      </c>
      <c r="AV153" s="13" t="s">
        <v>88</v>
      </c>
      <c r="AW153" s="13" t="s">
        <v>36</v>
      </c>
      <c r="AX153" s="13" t="s">
        <v>80</v>
      </c>
      <c r="AY153" s="259" t="s">
        <v>241</v>
      </c>
    </row>
    <row r="154" s="14" customFormat="1">
      <c r="A154" s="14"/>
      <c r="B154" s="260"/>
      <c r="C154" s="261"/>
      <c r="D154" s="242" t="s">
        <v>259</v>
      </c>
      <c r="E154" s="262" t="s">
        <v>1</v>
      </c>
      <c r="F154" s="263" t="s">
        <v>261</v>
      </c>
      <c r="G154" s="261"/>
      <c r="H154" s="264">
        <v>71.340999999999994</v>
      </c>
      <c r="I154" s="265"/>
      <c r="J154" s="261"/>
      <c r="K154" s="261"/>
      <c r="L154" s="266"/>
      <c r="M154" s="267"/>
      <c r="N154" s="268"/>
      <c r="O154" s="268"/>
      <c r="P154" s="268"/>
      <c r="Q154" s="268"/>
      <c r="R154" s="268"/>
      <c r="S154" s="268"/>
      <c r="T154" s="269"/>
      <c r="U154" s="14"/>
      <c r="V154" s="14"/>
      <c r="W154" s="14"/>
      <c r="X154" s="14"/>
      <c r="Y154" s="14"/>
      <c r="Z154" s="14"/>
      <c r="AA154" s="14"/>
      <c r="AB154" s="14"/>
      <c r="AC154" s="14"/>
      <c r="AD154" s="14"/>
      <c r="AE154" s="14"/>
      <c r="AT154" s="270" t="s">
        <v>259</v>
      </c>
      <c r="AU154" s="270" t="s">
        <v>88</v>
      </c>
      <c r="AV154" s="14" t="s">
        <v>175</v>
      </c>
      <c r="AW154" s="14" t="s">
        <v>36</v>
      </c>
      <c r="AX154" s="14" t="s">
        <v>14</v>
      </c>
      <c r="AY154" s="270" t="s">
        <v>241</v>
      </c>
    </row>
    <row r="155" s="2" customFormat="1" ht="33" customHeight="1">
      <c r="A155" s="39"/>
      <c r="B155" s="40"/>
      <c r="C155" s="229" t="s">
        <v>96</v>
      </c>
      <c r="D155" s="229" t="s">
        <v>243</v>
      </c>
      <c r="E155" s="230" t="s">
        <v>2035</v>
      </c>
      <c r="F155" s="231" t="s">
        <v>2036</v>
      </c>
      <c r="G155" s="232" t="s">
        <v>255</v>
      </c>
      <c r="H155" s="233">
        <v>404.267</v>
      </c>
      <c r="I155" s="234"/>
      <c r="J155" s="235">
        <f>ROUND(I155*H155,2)</f>
        <v>0</v>
      </c>
      <c r="K155" s="231" t="s">
        <v>247</v>
      </c>
      <c r="L155" s="45"/>
      <c r="M155" s="236" t="s">
        <v>1</v>
      </c>
      <c r="N155" s="237" t="s">
        <v>45</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175</v>
      </c>
      <c r="AT155" s="240" t="s">
        <v>243</v>
      </c>
      <c r="AU155" s="240" t="s">
        <v>88</v>
      </c>
      <c r="AY155" s="18" t="s">
        <v>241</v>
      </c>
      <c r="BE155" s="241">
        <f>IF(N155="základní",J155,0)</f>
        <v>0</v>
      </c>
      <c r="BF155" s="241">
        <f>IF(N155="snížená",J155,0)</f>
        <v>0</v>
      </c>
      <c r="BG155" s="241">
        <f>IF(N155="zákl. přenesená",J155,0)</f>
        <v>0</v>
      </c>
      <c r="BH155" s="241">
        <f>IF(N155="sníž. přenesená",J155,0)</f>
        <v>0</v>
      </c>
      <c r="BI155" s="241">
        <f>IF(N155="nulová",J155,0)</f>
        <v>0</v>
      </c>
      <c r="BJ155" s="18" t="s">
        <v>14</v>
      </c>
      <c r="BK155" s="241">
        <f>ROUND(I155*H155,2)</f>
        <v>0</v>
      </c>
      <c r="BL155" s="18" t="s">
        <v>175</v>
      </c>
      <c r="BM155" s="240" t="s">
        <v>2037</v>
      </c>
    </row>
    <row r="156" s="2" customFormat="1">
      <c r="A156" s="39"/>
      <c r="B156" s="40"/>
      <c r="C156" s="41"/>
      <c r="D156" s="242" t="s">
        <v>249</v>
      </c>
      <c r="E156" s="41"/>
      <c r="F156" s="243" t="s">
        <v>2038</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249</v>
      </c>
      <c r="AU156" s="18" t="s">
        <v>88</v>
      </c>
    </row>
    <row r="157" s="2" customFormat="1">
      <c r="A157" s="39"/>
      <c r="B157" s="40"/>
      <c r="C157" s="41"/>
      <c r="D157" s="247" t="s">
        <v>251</v>
      </c>
      <c r="E157" s="41"/>
      <c r="F157" s="248" t="s">
        <v>2039</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251</v>
      </c>
      <c r="AU157" s="18" t="s">
        <v>88</v>
      </c>
    </row>
    <row r="158" s="13" customFormat="1">
      <c r="A158" s="13"/>
      <c r="B158" s="249"/>
      <c r="C158" s="250"/>
      <c r="D158" s="242" t="s">
        <v>259</v>
      </c>
      <c r="E158" s="251" t="s">
        <v>1</v>
      </c>
      <c r="F158" s="252" t="s">
        <v>1200</v>
      </c>
      <c r="G158" s="250"/>
      <c r="H158" s="253">
        <v>404.267</v>
      </c>
      <c r="I158" s="254"/>
      <c r="J158" s="250"/>
      <c r="K158" s="250"/>
      <c r="L158" s="255"/>
      <c r="M158" s="256"/>
      <c r="N158" s="257"/>
      <c r="O158" s="257"/>
      <c r="P158" s="257"/>
      <c r="Q158" s="257"/>
      <c r="R158" s="257"/>
      <c r="S158" s="257"/>
      <c r="T158" s="258"/>
      <c r="U158" s="13"/>
      <c r="V158" s="13"/>
      <c r="W158" s="13"/>
      <c r="X158" s="13"/>
      <c r="Y158" s="13"/>
      <c r="Z158" s="13"/>
      <c r="AA158" s="13"/>
      <c r="AB158" s="13"/>
      <c r="AC158" s="13"/>
      <c r="AD158" s="13"/>
      <c r="AE158" s="13"/>
      <c r="AT158" s="259" t="s">
        <v>259</v>
      </c>
      <c r="AU158" s="259" t="s">
        <v>88</v>
      </c>
      <c r="AV158" s="13" t="s">
        <v>88</v>
      </c>
      <c r="AW158" s="13" t="s">
        <v>36</v>
      </c>
      <c r="AX158" s="13" t="s">
        <v>80</v>
      </c>
      <c r="AY158" s="259" t="s">
        <v>241</v>
      </c>
    </row>
    <row r="159" s="14" customFormat="1">
      <c r="A159" s="14"/>
      <c r="B159" s="260"/>
      <c r="C159" s="261"/>
      <c r="D159" s="242" t="s">
        <v>259</v>
      </c>
      <c r="E159" s="262" t="s">
        <v>1</v>
      </c>
      <c r="F159" s="263" t="s">
        <v>261</v>
      </c>
      <c r="G159" s="261"/>
      <c r="H159" s="264">
        <v>404.267</v>
      </c>
      <c r="I159" s="265"/>
      <c r="J159" s="261"/>
      <c r="K159" s="261"/>
      <c r="L159" s="266"/>
      <c r="M159" s="267"/>
      <c r="N159" s="268"/>
      <c r="O159" s="268"/>
      <c r="P159" s="268"/>
      <c r="Q159" s="268"/>
      <c r="R159" s="268"/>
      <c r="S159" s="268"/>
      <c r="T159" s="269"/>
      <c r="U159" s="14"/>
      <c r="V159" s="14"/>
      <c r="W159" s="14"/>
      <c r="X159" s="14"/>
      <c r="Y159" s="14"/>
      <c r="Z159" s="14"/>
      <c r="AA159" s="14"/>
      <c r="AB159" s="14"/>
      <c r="AC159" s="14"/>
      <c r="AD159" s="14"/>
      <c r="AE159" s="14"/>
      <c r="AT159" s="270" t="s">
        <v>259</v>
      </c>
      <c r="AU159" s="270" t="s">
        <v>88</v>
      </c>
      <c r="AV159" s="14" t="s">
        <v>175</v>
      </c>
      <c r="AW159" s="14" t="s">
        <v>36</v>
      </c>
      <c r="AX159" s="14" t="s">
        <v>14</v>
      </c>
      <c r="AY159" s="270" t="s">
        <v>241</v>
      </c>
    </row>
    <row r="160" s="2" customFormat="1" ht="24.15" customHeight="1">
      <c r="A160" s="39"/>
      <c r="B160" s="40"/>
      <c r="C160" s="229" t="s">
        <v>175</v>
      </c>
      <c r="D160" s="229" t="s">
        <v>243</v>
      </c>
      <c r="E160" s="230" t="s">
        <v>2040</v>
      </c>
      <c r="F160" s="231" t="s">
        <v>2041</v>
      </c>
      <c r="G160" s="232" t="s">
        <v>255</v>
      </c>
      <c r="H160" s="233">
        <v>71.340999999999994</v>
      </c>
      <c r="I160" s="234"/>
      <c r="J160" s="235">
        <f>ROUND(I160*H160,2)</f>
        <v>0</v>
      </c>
      <c r="K160" s="231" t="s">
        <v>247</v>
      </c>
      <c r="L160" s="45"/>
      <c r="M160" s="236" t="s">
        <v>1</v>
      </c>
      <c r="N160" s="237" t="s">
        <v>45</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175</v>
      </c>
      <c r="AT160" s="240" t="s">
        <v>243</v>
      </c>
      <c r="AU160" s="240" t="s">
        <v>88</v>
      </c>
      <c r="AY160" s="18" t="s">
        <v>241</v>
      </c>
      <c r="BE160" s="241">
        <f>IF(N160="základní",J160,0)</f>
        <v>0</v>
      </c>
      <c r="BF160" s="241">
        <f>IF(N160="snížená",J160,0)</f>
        <v>0</v>
      </c>
      <c r="BG160" s="241">
        <f>IF(N160="zákl. přenesená",J160,0)</f>
        <v>0</v>
      </c>
      <c r="BH160" s="241">
        <f>IF(N160="sníž. přenesená",J160,0)</f>
        <v>0</v>
      </c>
      <c r="BI160" s="241">
        <f>IF(N160="nulová",J160,0)</f>
        <v>0</v>
      </c>
      <c r="BJ160" s="18" t="s">
        <v>14</v>
      </c>
      <c r="BK160" s="241">
        <f>ROUND(I160*H160,2)</f>
        <v>0</v>
      </c>
      <c r="BL160" s="18" t="s">
        <v>175</v>
      </c>
      <c r="BM160" s="240" t="s">
        <v>2042</v>
      </c>
    </row>
    <row r="161" s="2" customFormat="1">
      <c r="A161" s="39"/>
      <c r="B161" s="40"/>
      <c r="C161" s="41"/>
      <c r="D161" s="242" t="s">
        <v>249</v>
      </c>
      <c r="E161" s="41"/>
      <c r="F161" s="243" t="s">
        <v>2043</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249</v>
      </c>
      <c r="AU161" s="18" t="s">
        <v>88</v>
      </c>
    </row>
    <row r="162" s="2" customFormat="1">
      <c r="A162" s="39"/>
      <c r="B162" s="40"/>
      <c r="C162" s="41"/>
      <c r="D162" s="247" t="s">
        <v>251</v>
      </c>
      <c r="E162" s="41"/>
      <c r="F162" s="248" t="s">
        <v>2044</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251</v>
      </c>
      <c r="AU162" s="18" t="s">
        <v>88</v>
      </c>
    </row>
    <row r="163" s="13" customFormat="1">
      <c r="A163" s="13"/>
      <c r="B163" s="249"/>
      <c r="C163" s="250"/>
      <c r="D163" s="242" t="s">
        <v>259</v>
      </c>
      <c r="E163" s="251" t="s">
        <v>1</v>
      </c>
      <c r="F163" s="252" t="s">
        <v>1998</v>
      </c>
      <c r="G163" s="250"/>
      <c r="H163" s="253">
        <v>71.340999999999994</v>
      </c>
      <c r="I163" s="254"/>
      <c r="J163" s="250"/>
      <c r="K163" s="250"/>
      <c r="L163" s="255"/>
      <c r="M163" s="256"/>
      <c r="N163" s="257"/>
      <c r="O163" s="257"/>
      <c r="P163" s="257"/>
      <c r="Q163" s="257"/>
      <c r="R163" s="257"/>
      <c r="S163" s="257"/>
      <c r="T163" s="258"/>
      <c r="U163" s="13"/>
      <c r="V163" s="13"/>
      <c r="W163" s="13"/>
      <c r="X163" s="13"/>
      <c r="Y163" s="13"/>
      <c r="Z163" s="13"/>
      <c r="AA163" s="13"/>
      <c r="AB163" s="13"/>
      <c r="AC163" s="13"/>
      <c r="AD163" s="13"/>
      <c r="AE163" s="13"/>
      <c r="AT163" s="259" t="s">
        <v>259</v>
      </c>
      <c r="AU163" s="259" t="s">
        <v>88</v>
      </c>
      <c r="AV163" s="13" t="s">
        <v>88</v>
      </c>
      <c r="AW163" s="13" t="s">
        <v>36</v>
      </c>
      <c r="AX163" s="13" t="s">
        <v>80</v>
      </c>
      <c r="AY163" s="259" t="s">
        <v>241</v>
      </c>
    </row>
    <row r="164" s="14" customFormat="1">
      <c r="A164" s="14"/>
      <c r="B164" s="260"/>
      <c r="C164" s="261"/>
      <c r="D164" s="242" t="s">
        <v>259</v>
      </c>
      <c r="E164" s="262" t="s">
        <v>1</v>
      </c>
      <c r="F164" s="263" t="s">
        <v>261</v>
      </c>
      <c r="G164" s="261"/>
      <c r="H164" s="264">
        <v>71.340999999999994</v>
      </c>
      <c r="I164" s="265"/>
      <c r="J164" s="261"/>
      <c r="K164" s="261"/>
      <c r="L164" s="266"/>
      <c r="M164" s="267"/>
      <c r="N164" s="268"/>
      <c r="O164" s="268"/>
      <c r="P164" s="268"/>
      <c r="Q164" s="268"/>
      <c r="R164" s="268"/>
      <c r="S164" s="268"/>
      <c r="T164" s="269"/>
      <c r="U164" s="14"/>
      <c r="V164" s="14"/>
      <c r="W164" s="14"/>
      <c r="X164" s="14"/>
      <c r="Y164" s="14"/>
      <c r="Z164" s="14"/>
      <c r="AA164" s="14"/>
      <c r="AB164" s="14"/>
      <c r="AC164" s="14"/>
      <c r="AD164" s="14"/>
      <c r="AE164" s="14"/>
      <c r="AT164" s="270" t="s">
        <v>259</v>
      </c>
      <c r="AU164" s="270" t="s">
        <v>88</v>
      </c>
      <c r="AV164" s="14" t="s">
        <v>175</v>
      </c>
      <c r="AW164" s="14" t="s">
        <v>36</v>
      </c>
      <c r="AX164" s="14" t="s">
        <v>14</v>
      </c>
      <c r="AY164" s="270" t="s">
        <v>241</v>
      </c>
    </row>
    <row r="165" s="2" customFormat="1" ht="33" customHeight="1">
      <c r="A165" s="39"/>
      <c r="B165" s="40"/>
      <c r="C165" s="229" t="s">
        <v>274</v>
      </c>
      <c r="D165" s="229" t="s">
        <v>243</v>
      </c>
      <c r="E165" s="230" t="s">
        <v>2045</v>
      </c>
      <c r="F165" s="231" t="s">
        <v>2046</v>
      </c>
      <c r="G165" s="232" t="s">
        <v>255</v>
      </c>
      <c r="H165" s="233">
        <v>404.267</v>
      </c>
      <c r="I165" s="234"/>
      <c r="J165" s="235">
        <f>ROUND(I165*H165,2)</f>
        <v>0</v>
      </c>
      <c r="K165" s="231" t="s">
        <v>247</v>
      </c>
      <c r="L165" s="45"/>
      <c r="M165" s="236" t="s">
        <v>1</v>
      </c>
      <c r="N165" s="237" t="s">
        <v>45</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175</v>
      </c>
      <c r="AT165" s="240" t="s">
        <v>243</v>
      </c>
      <c r="AU165" s="240" t="s">
        <v>88</v>
      </c>
      <c r="AY165" s="18" t="s">
        <v>241</v>
      </c>
      <c r="BE165" s="241">
        <f>IF(N165="základní",J165,0)</f>
        <v>0</v>
      </c>
      <c r="BF165" s="241">
        <f>IF(N165="snížená",J165,0)</f>
        <v>0</v>
      </c>
      <c r="BG165" s="241">
        <f>IF(N165="zákl. přenesená",J165,0)</f>
        <v>0</v>
      </c>
      <c r="BH165" s="241">
        <f>IF(N165="sníž. přenesená",J165,0)</f>
        <v>0</v>
      </c>
      <c r="BI165" s="241">
        <f>IF(N165="nulová",J165,0)</f>
        <v>0</v>
      </c>
      <c r="BJ165" s="18" t="s">
        <v>14</v>
      </c>
      <c r="BK165" s="241">
        <f>ROUND(I165*H165,2)</f>
        <v>0</v>
      </c>
      <c r="BL165" s="18" t="s">
        <v>175</v>
      </c>
      <c r="BM165" s="240" t="s">
        <v>2047</v>
      </c>
    </row>
    <row r="166" s="2" customFormat="1">
      <c r="A166" s="39"/>
      <c r="B166" s="40"/>
      <c r="C166" s="41"/>
      <c r="D166" s="242" t="s">
        <v>249</v>
      </c>
      <c r="E166" s="41"/>
      <c r="F166" s="243" t="s">
        <v>2048</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249</v>
      </c>
      <c r="AU166" s="18" t="s">
        <v>88</v>
      </c>
    </row>
    <row r="167" s="2" customFormat="1">
      <c r="A167" s="39"/>
      <c r="B167" s="40"/>
      <c r="C167" s="41"/>
      <c r="D167" s="247" t="s">
        <v>251</v>
      </c>
      <c r="E167" s="41"/>
      <c r="F167" s="248" t="s">
        <v>2049</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251</v>
      </c>
      <c r="AU167" s="18" t="s">
        <v>88</v>
      </c>
    </row>
    <row r="168" s="13" customFormat="1">
      <c r="A168" s="13"/>
      <c r="B168" s="249"/>
      <c r="C168" s="250"/>
      <c r="D168" s="242" t="s">
        <v>259</v>
      </c>
      <c r="E168" s="251" t="s">
        <v>1</v>
      </c>
      <c r="F168" s="252" t="s">
        <v>2000</v>
      </c>
      <c r="G168" s="250"/>
      <c r="H168" s="253">
        <v>404.267</v>
      </c>
      <c r="I168" s="254"/>
      <c r="J168" s="250"/>
      <c r="K168" s="250"/>
      <c r="L168" s="255"/>
      <c r="M168" s="256"/>
      <c r="N168" s="257"/>
      <c r="O168" s="257"/>
      <c r="P168" s="257"/>
      <c r="Q168" s="257"/>
      <c r="R168" s="257"/>
      <c r="S168" s="257"/>
      <c r="T168" s="258"/>
      <c r="U168" s="13"/>
      <c r="V168" s="13"/>
      <c r="W168" s="13"/>
      <c r="X168" s="13"/>
      <c r="Y168" s="13"/>
      <c r="Z168" s="13"/>
      <c r="AA168" s="13"/>
      <c r="AB168" s="13"/>
      <c r="AC168" s="13"/>
      <c r="AD168" s="13"/>
      <c r="AE168" s="13"/>
      <c r="AT168" s="259" t="s">
        <v>259</v>
      </c>
      <c r="AU168" s="259" t="s">
        <v>88</v>
      </c>
      <c r="AV168" s="13" t="s">
        <v>88</v>
      </c>
      <c r="AW168" s="13" t="s">
        <v>36</v>
      </c>
      <c r="AX168" s="13" t="s">
        <v>80</v>
      </c>
      <c r="AY168" s="259" t="s">
        <v>241</v>
      </c>
    </row>
    <row r="169" s="14" customFormat="1">
      <c r="A169" s="14"/>
      <c r="B169" s="260"/>
      <c r="C169" s="261"/>
      <c r="D169" s="242" t="s">
        <v>259</v>
      </c>
      <c r="E169" s="262" t="s">
        <v>1</v>
      </c>
      <c r="F169" s="263" t="s">
        <v>261</v>
      </c>
      <c r="G169" s="261"/>
      <c r="H169" s="264">
        <v>404.267</v>
      </c>
      <c r="I169" s="265"/>
      <c r="J169" s="261"/>
      <c r="K169" s="261"/>
      <c r="L169" s="266"/>
      <c r="M169" s="267"/>
      <c r="N169" s="268"/>
      <c r="O169" s="268"/>
      <c r="P169" s="268"/>
      <c r="Q169" s="268"/>
      <c r="R169" s="268"/>
      <c r="S169" s="268"/>
      <c r="T169" s="269"/>
      <c r="U169" s="14"/>
      <c r="V169" s="14"/>
      <c r="W169" s="14"/>
      <c r="X169" s="14"/>
      <c r="Y169" s="14"/>
      <c r="Z169" s="14"/>
      <c r="AA169" s="14"/>
      <c r="AB169" s="14"/>
      <c r="AC169" s="14"/>
      <c r="AD169" s="14"/>
      <c r="AE169" s="14"/>
      <c r="AT169" s="270" t="s">
        <v>259</v>
      </c>
      <c r="AU169" s="270" t="s">
        <v>88</v>
      </c>
      <c r="AV169" s="14" t="s">
        <v>175</v>
      </c>
      <c r="AW169" s="14" t="s">
        <v>36</v>
      </c>
      <c r="AX169" s="14" t="s">
        <v>14</v>
      </c>
      <c r="AY169" s="270" t="s">
        <v>241</v>
      </c>
    </row>
    <row r="170" s="2" customFormat="1" ht="33" customHeight="1">
      <c r="A170" s="39"/>
      <c r="B170" s="40"/>
      <c r="C170" s="229" t="s">
        <v>283</v>
      </c>
      <c r="D170" s="229" t="s">
        <v>243</v>
      </c>
      <c r="E170" s="230" t="s">
        <v>2050</v>
      </c>
      <c r="F170" s="231" t="s">
        <v>2051</v>
      </c>
      <c r="G170" s="232" t="s">
        <v>255</v>
      </c>
      <c r="H170" s="233">
        <v>202.13300000000001</v>
      </c>
      <c r="I170" s="234"/>
      <c r="J170" s="235">
        <f>ROUND(I170*H170,2)</f>
        <v>0</v>
      </c>
      <c r="K170" s="231" t="s">
        <v>247</v>
      </c>
      <c r="L170" s="45"/>
      <c r="M170" s="236" t="s">
        <v>1</v>
      </c>
      <c r="N170" s="237" t="s">
        <v>45</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175</v>
      </c>
      <c r="AT170" s="240" t="s">
        <v>243</v>
      </c>
      <c r="AU170" s="240" t="s">
        <v>88</v>
      </c>
      <c r="AY170" s="18" t="s">
        <v>241</v>
      </c>
      <c r="BE170" s="241">
        <f>IF(N170="základní",J170,0)</f>
        <v>0</v>
      </c>
      <c r="BF170" s="241">
        <f>IF(N170="snížená",J170,0)</f>
        <v>0</v>
      </c>
      <c r="BG170" s="241">
        <f>IF(N170="zákl. přenesená",J170,0)</f>
        <v>0</v>
      </c>
      <c r="BH170" s="241">
        <f>IF(N170="sníž. přenesená",J170,0)</f>
        <v>0</v>
      </c>
      <c r="BI170" s="241">
        <f>IF(N170="nulová",J170,0)</f>
        <v>0</v>
      </c>
      <c r="BJ170" s="18" t="s">
        <v>14</v>
      </c>
      <c r="BK170" s="241">
        <f>ROUND(I170*H170,2)</f>
        <v>0</v>
      </c>
      <c r="BL170" s="18" t="s">
        <v>175</v>
      </c>
      <c r="BM170" s="240" t="s">
        <v>2052</v>
      </c>
    </row>
    <row r="171" s="2" customFormat="1">
      <c r="A171" s="39"/>
      <c r="B171" s="40"/>
      <c r="C171" s="41"/>
      <c r="D171" s="242" t="s">
        <v>249</v>
      </c>
      <c r="E171" s="41"/>
      <c r="F171" s="243" t="s">
        <v>2053</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249</v>
      </c>
      <c r="AU171" s="18" t="s">
        <v>88</v>
      </c>
    </row>
    <row r="172" s="2" customFormat="1">
      <c r="A172" s="39"/>
      <c r="B172" s="40"/>
      <c r="C172" s="41"/>
      <c r="D172" s="247" t="s">
        <v>251</v>
      </c>
      <c r="E172" s="41"/>
      <c r="F172" s="248" t="s">
        <v>2054</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251</v>
      </c>
      <c r="AU172" s="18" t="s">
        <v>88</v>
      </c>
    </row>
    <row r="173" s="13" customFormat="1">
      <c r="A173" s="13"/>
      <c r="B173" s="249"/>
      <c r="C173" s="250"/>
      <c r="D173" s="242" t="s">
        <v>259</v>
      </c>
      <c r="E173" s="251" t="s">
        <v>1</v>
      </c>
      <c r="F173" s="252" t="s">
        <v>2005</v>
      </c>
      <c r="G173" s="250"/>
      <c r="H173" s="253">
        <v>202.13300000000001</v>
      </c>
      <c r="I173" s="254"/>
      <c r="J173" s="250"/>
      <c r="K173" s="250"/>
      <c r="L173" s="255"/>
      <c r="M173" s="256"/>
      <c r="N173" s="257"/>
      <c r="O173" s="257"/>
      <c r="P173" s="257"/>
      <c r="Q173" s="257"/>
      <c r="R173" s="257"/>
      <c r="S173" s="257"/>
      <c r="T173" s="258"/>
      <c r="U173" s="13"/>
      <c r="V173" s="13"/>
      <c r="W173" s="13"/>
      <c r="X173" s="13"/>
      <c r="Y173" s="13"/>
      <c r="Z173" s="13"/>
      <c r="AA173" s="13"/>
      <c r="AB173" s="13"/>
      <c r="AC173" s="13"/>
      <c r="AD173" s="13"/>
      <c r="AE173" s="13"/>
      <c r="AT173" s="259" t="s">
        <v>259</v>
      </c>
      <c r="AU173" s="259" t="s">
        <v>88</v>
      </c>
      <c r="AV173" s="13" t="s">
        <v>88</v>
      </c>
      <c r="AW173" s="13" t="s">
        <v>36</v>
      </c>
      <c r="AX173" s="13" t="s">
        <v>80</v>
      </c>
      <c r="AY173" s="259" t="s">
        <v>241</v>
      </c>
    </row>
    <row r="174" s="14" customFormat="1">
      <c r="A174" s="14"/>
      <c r="B174" s="260"/>
      <c r="C174" s="261"/>
      <c r="D174" s="242" t="s">
        <v>259</v>
      </c>
      <c r="E174" s="262" t="s">
        <v>1</v>
      </c>
      <c r="F174" s="263" t="s">
        <v>261</v>
      </c>
      <c r="G174" s="261"/>
      <c r="H174" s="264">
        <v>202.13300000000001</v>
      </c>
      <c r="I174" s="265"/>
      <c r="J174" s="261"/>
      <c r="K174" s="261"/>
      <c r="L174" s="266"/>
      <c r="M174" s="267"/>
      <c r="N174" s="268"/>
      <c r="O174" s="268"/>
      <c r="P174" s="268"/>
      <c r="Q174" s="268"/>
      <c r="R174" s="268"/>
      <c r="S174" s="268"/>
      <c r="T174" s="269"/>
      <c r="U174" s="14"/>
      <c r="V174" s="14"/>
      <c r="W174" s="14"/>
      <c r="X174" s="14"/>
      <c r="Y174" s="14"/>
      <c r="Z174" s="14"/>
      <c r="AA174" s="14"/>
      <c r="AB174" s="14"/>
      <c r="AC174" s="14"/>
      <c r="AD174" s="14"/>
      <c r="AE174" s="14"/>
      <c r="AT174" s="270" t="s">
        <v>259</v>
      </c>
      <c r="AU174" s="270" t="s">
        <v>88</v>
      </c>
      <c r="AV174" s="14" t="s">
        <v>175</v>
      </c>
      <c r="AW174" s="14" t="s">
        <v>36</v>
      </c>
      <c r="AX174" s="14" t="s">
        <v>14</v>
      </c>
      <c r="AY174" s="270" t="s">
        <v>241</v>
      </c>
    </row>
    <row r="175" s="2" customFormat="1" ht="33" customHeight="1">
      <c r="A175" s="39"/>
      <c r="B175" s="40"/>
      <c r="C175" s="229" t="s">
        <v>293</v>
      </c>
      <c r="D175" s="229" t="s">
        <v>243</v>
      </c>
      <c r="E175" s="230" t="s">
        <v>2055</v>
      </c>
      <c r="F175" s="231" t="s">
        <v>2056</v>
      </c>
      <c r="G175" s="232" t="s">
        <v>255</v>
      </c>
      <c r="H175" s="233">
        <v>35.670999999999999</v>
      </c>
      <c r="I175" s="234"/>
      <c r="J175" s="235">
        <f>ROUND(I175*H175,2)</f>
        <v>0</v>
      </c>
      <c r="K175" s="231" t="s">
        <v>247</v>
      </c>
      <c r="L175" s="45"/>
      <c r="M175" s="236" t="s">
        <v>1</v>
      </c>
      <c r="N175" s="237" t="s">
        <v>45</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175</v>
      </c>
      <c r="AT175" s="240" t="s">
        <v>243</v>
      </c>
      <c r="AU175" s="240" t="s">
        <v>88</v>
      </c>
      <c r="AY175" s="18" t="s">
        <v>241</v>
      </c>
      <c r="BE175" s="241">
        <f>IF(N175="základní",J175,0)</f>
        <v>0</v>
      </c>
      <c r="BF175" s="241">
        <f>IF(N175="snížená",J175,0)</f>
        <v>0</v>
      </c>
      <c r="BG175" s="241">
        <f>IF(N175="zákl. přenesená",J175,0)</f>
        <v>0</v>
      </c>
      <c r="BH175" s="241">
        <f>IF(N175="sníž. přenesená",J175,0)</f>
        <v>0</v>
      </c>
      <c r="BI175" s="241">
        <f>IF(N175="nulová",J175,0)</f>
        <v>0</v>
      </c>
      <c r="BJ175" s="18" t="s">
        <v>14</v>
      </c>
      <c r="BK175" s="241">
        <f>ROUND(I175*H175,2)</f>
        <v>0</v>
      </c>
      <c r="BL175" s="18" t="s">
        <v>175</v>
      </c>
      <c r="BM175" s="240" t="s">
        <v>2057</v>
      </c>
    </row>
    <row r="176" s="2" customFormat="1">
      <c r="A176" s="39"/>
      <c r="B176" s="40"/>
      <c r="C176" s="41"/>
      <c r="D176" s="242" t="s">
        <v>249</v>
      </c>
      <c r="E176" s="41"/>
      <c r="F176" s="243" t="s">
        <v>2058</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249</v>
      </c>
      <c r="AU176" s="18" t="s">
        <v>88</v>
      </c>
    </row>
    <row r="177" s="2" customFormat="1">
      <c r="A177" s="39"/>
      <c r="B177" s="40"/>
      <c r="C177" s="41"/>
      <c r="D177" s="247" t="s">
        <v>251</v>
      </c>
      <c r="E177" s="41"/>
      <c r="F177" s="248" t="s">
        <v>2059</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251</v>
      </c>
      <c r="AU177" s="18" t="s">
        <v>88</v>
      </c>
    </row>
    <row r="178" s="13" customFormat="1">
      <c r="A178" s="13"/>
      <c r="B178" s="249"/>
      <c r="C178" s="250"/>
      <c r="D178" s="242" t="s">
        <v>259</v>
      </c>
      <c r="E178" s="251" t="s">
        <v>1</v>
      </c>
      <c r="F178" s="252" t="s">
        <v>2002</v>
      </c>
      <c r="G178" s="250"/>
      <c r="H178" s="253">
        <v>35.670999999999999</v>
      </c>
      <c r="I178" s="254"/>
      <c r="J178" s="250"/>
      <c r="K178" s="250"/>
      <c r="L178" s="255"/>
      <c r="M178" s="256"/>
      <c r="N178" s="257"/>
      <c r="O178" s="257"/>
      <c r="P178" s="257"/>
      <c r="Q178" s="257"/>
      <c r="R178" s="257"/>
      <c r="S178" s="257"/>
      <c r="T178" s="258"/>
      <c r="U178" s="13"/>
      <c r="V178" s="13"/>
      <c r="W178" s="13"/>
      <c r="X178" s="13"/>
      <c r="Y178" s="13"/>
      <c r="Z178" s="13"/>
      <c r="AA178" s="13"/>
      <c r="AB178" s="13"/>
      <c r="AC178" s="13"/>
      <c r="AD178" s="13"/>
      <c r="AE178" s="13"/>
      <c r="AT178" s="259" t="s">
        <v>259</v>
      </c>
      <c r="AU178" s="259" t="s">
        <v>88</v>
      </c>
      <c r="AV178" s="13" t="s">
        <v>88</v>
      </c>
      <c r="AW178" s="13" t="s">
        <v>36</v>
      </c>
      <c r="AX178" s="13" t="s">
        <v>80</v>
      </c>
      <c r="AY178" s="259" t="s">
        <v>241</v>
      </c>
    </row>
    <row r="179" s="14" customFormat="1">
      <c r="A179" s="14"/>
      <c r="B179" s="260"/>
      <c r="C179" s="261"/>
      <c r="D179" s="242" t="s">
        <v>259</v>
      </c>
      <c r="E179" s="262" t="s">
        <v>1</v>
      </c>
      <c r="F179" s="263" t="s">
        <v>261</v>
      </c>
      <c r="G179" s="261"/>
      <c r="H179" s="264">
        <v>35.670999999999999</v>
      </c>
      <c r="I179" s="265"/>
      <c r="J179" s="261"/>
      <c r="K179" s="261"/>
      <c r="L179" s="266"/>
      <c r="M179" s="267"/>
      <c r="N179" s="268"/>
      <c r="O179" s="268"/>
      <c r="P179" s="268"/>
      <c r="Q179" s="268"/>
      <c r="R179" s="268"/>
      <c r="S179" s="268"/>
      <c r="T179" s="269"/>
      <c r="U179" s="14"/>
      <c r="V179" s="14"/>
      <c r="W179" s="14"/>
      <c r="X179" s="14"/>
      <c r="Y179" s="14"/>
      <c r="Z179" s="14"/>
      <c r="AA179" s="14"/>
      <c r="AB179" s="14"/>
      <c r="AC179" s="14"/>
      <c r="AD179" s="14"/>
      <c r="AE179" s="14"/>
      <c r="AT179" s="270" t="s">
        <v>259</v>
      </c>
      <c r="AU179" s="270" t="s">
        <v>88</v>
      </c>
      <c r="AV179" s="14" t="s">
        <v>175</v>
      </c>
      <c r="AW179" s="14" t="s">
        <v>36</v>
      </c>
      <c r="AX179" s="14" t="s">
        <v>14</v>
      </c>
      <c r="AY179" s="270" t="s">
        <v>241</v>
      </c>
    </row>
    <row r="180" s="2" customFormat="1" ht="24.15" customHeight="1">
      <c r="A180" s="39"/>
      <c r="B180" s="40"/>
      <c r="C180" s="229" t="s">
        <v>300</v>
      </c>
      <c r="D180" s="229" t="s">
        <v>243</v>
      </c>
      <c r="E180" s="230" t="s">
        <v>634</v>
      </c>
      <c r="F180" s="231" t="s">
        <v>635</v>
      </c>
      <c r="G180" s="232" t="s">
        <v>255</v>
      </c>
      <c r="H180" s="233">
        <v>252.667</v>
      </c>
      <c r="I180" s="234"/>
      <c r="J180" s="235">
        <f>ROUND(I180*H180,2)</f>
        <v>0</v>
      </c>
      <c r="K180" s="231" t="s">
        <v>247</v>
      </c>
      <c r="L180" s="45"/>
      <c r="M180" s="236" t="s">
        <v>1</v>
      </c>
      <c r="N180" s="237" t="s">
        <v>45</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175</v>
      </c>
      <c r="AT180" s="240" t="s">
        <v>243</v>
      </c>
      <c r="AU180" s="240" t="s">
        <v>88</v>
      </c>
      <c r="AY180" s="18" t="s">
        <v>241</v>
      </c>
      <c r="BE180" s="241">
        <f>IF(N180="základní",J180,0)</f>
        <v>0</v>
      </c>
      <c r="BF180" s="241">
        <f>IF(N180="snížená",J180,0)</f>
        <v>0</v>
      </c>
      <c r="BG180" s="241">
        <f>IF(N180="zákl. přenesená",J180,0)</f>
        <v>0</v>
      </c>
      <c r="BH180" s="241">
        <f>IF(N180="sníž. přenesená",J180,0)</f>
        <v>0</v>
      </c>
      <c r="BI180" s="241">
        <f>IF(N180="nulová",J180,0)</f>
        <v>0</v>
      </c>
      <c r="BJ180" s="18" t="s">
        <v>14</v>
      </c>
      <c r="BK180" s="241">
        <f>ROUND(I180*H180,2)</f>
        <v>0</v>
      </c>
      <c r="BL180" s="18" t="s">
        <v>175</v>
      </c>
      <c r="BM180" s="240" t="s">
        <v>2060</v>
      </c>
    </row>
    <row r="181" s="2" customFormat="1">
      <c r="A181" s="39"/>
      <c r="B181" s="40"/>
      <c r="C181" s="41"/>
      <c r="D181" s="242" t="s">
        <v>249</v>
      </c>
      <c r="E181" s="41"/>
      <c r="F181" s="243" t="s">
        <v>637</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249</v>
      </c>
      <c r="AU181" s="18" t="s">
        <v>88</v>
      </c>
    </row>
    <row r="182" s="2" customFormat="1">
      <c r="A182" s="39"/>
      <c r="B182" s="40"/>
      <c r="C182" s="41"/>
      <c r="D182" s="247" t="s">
        <v>251</v>
      </c>
      <c r="E182" s="41"/>
      <c r="F182" s="248" t="s">
        <v>638</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251</v>
      </c>
      <c r="AU182" s="18" t="s">
        <v>88</v>
      </c>
    </row>
    <row r="183" s="13" customFormat="1">
      <c r="A183" s="13"/>
      <c r="B183" s="249"/>
      <c r="C183" s="250"/>
      <c r="D183" s="242" t="s">
        <v>259</v>
      </c>
      <c r="E183" s="251" t="s">
        <v>1</v>
      </c>
      <c r="F183" s="252" t="s">
        <v>2061</v>
      </c>
      <c r="G183" s="250"/>
      <c r="H183" s="253">
        <v>1189.02</v>
      </c>
      <c r="I183" s="254"/>
      <c r="J183" s="250"/>
      <c r="K183" s="250"/>
      <c r="L183" s="255"/>
      <c r="M183" s="256"/>
      <c r="N183" s="257"/>
      <c r="O183" s="257"/>
      <c r="P183" s="257"/>
      <c r="Q183" s="257"/>
      <c r="R183" s="257"/>
      <c r="S183" s="257"/>
      <c r="T183" s="258"/>
      <c r="U183" s="13"/>
      <c r="V183" s="13"/>
      <c r="W183" s="13"/>
      <c r="X183" s="13"/>
      <c r="Y183" s="13"/>
      <c r="Z183" s="13"/>
      <c r="AA183" s="13"/>
      <c r="AB183" s="13"/>
      <c r="AC183" s="13"/>
      <c r="AD183" s="13"/>
      <c r="AE183" s="13"/>
      <c r="AT183" s="259" t="s">
        <v>259</v>
      </c>
      <c r="AU183" s="259" t="s">
        <v>88</v>
      </c>
      <c r="AV183" s="13" t="s">
        <v>88</v>
      </c>
      <c r="AW183" s="13" t="s">
        <v>36</v>
      </c>
      <c r="AX183" s="13" t="s">
        <v>80</v>
      </c>
      <c r="AY183" s="259" t="s">
        <v>241</v>
      </c>
    </row>
    <row r="184" s="14" customFormat="1">
      <c r="A184" s="14"/>
      <c r="B184" s="260"/>
      <c r="C184" s="261"/>
      <c r="D184" s="242" t="s">
        <v>259</v>
      </c>
      <c r="E184" s="262" t="s">
        <v>1188</v>
      </c>
      <c r="F184" s="263" t="s">
        <v>261</v>
      </c>
      <c r="G184" s="261"/>
      <c r="H184" s="264">
        <v>1189.02</v>
      </c>
      <c r="I184" s="265"/>
      <c r="J184" s="261"/>
      <c r="K184" s="261"/>
      <c r="L184" s="266"/>
      <c r="M184" s="267"/>
      <c r="N184" s="268"/>
      <c r="O184" s="268"/>
      <c r="P184" s="268"/>
      <c r="Q184" s="268"/>
      <c r="R184" s="268"/>
      <c r="S184" s="268"/>
      <c r="T184" s="269"/>
      <c r="U184" s="14"/>
      <c r="V184" s="14"/>
      <c r="W184" s="14"/>
      <c r="X184" s="14"/>
      <c r="Y184" s="14"/>
      <c r="Z184" s="14"/>
      <c r="AA184" s="14"/>
      <c r="AB184" s="14"/>
      <c r="AC184" s="14"/>
      <c r="AD184" s="14"/>
      <c r="AE184" s="14"/>
      <c r="AT184" s="270" t="s">
        <v>259</v>
      </c>
      <c r="AU184" s="270" t="s">
        <v>88</v>
      </c>
      <c r="AV184" s="14" t="s">
        <v>175</v>
      </c>
      <c r="AW184" s="14" t="s">
        <v>36</v>
      </c>
      <c r="AX184" s="14" t="s">
        <v>80</v>
      </c>
      <c r="AY184" s="270" t="s">
        <v>241</v>
      </c>
    </row>
    <row r="185" s="13" customFormat="1">
      <c r="A185" s="13"/>
      <c r="B185" s="249"/>
      <c r="C185" s="250"/>
      <c r="D185" s="242" t="s">
        <v>259</v>
      </c>
      <c r="E185" s="251" t="s">
        <v>1200</v>
      </c>
      <c r="F185" s="252" t="s">
        <v>2062</v>
      </c>
      <c r="G185" s="250"/>
      <c r="H185" s="253">
        <v>404.267</v>
      </c>
      <c r="I185" s="254"/>
      <c r="J185" s="250"/>
      <c r="K185" s="250"/>
      <c r="L185" s="255"/>
      <c r="M185" s="256"/>
      <c r="N185" s="257"/>
      <c r="O185" s="257"/>
      <c r="P185" s="257"/>
      <c r="Q185" s="257"/>
      <c r="R185" s="257"/>
      <c r="S185" s="257"/>
      <c r="T185" s="258"/>
      <c r="U185" s="13"/>
      <c r="V185" s="13"/>
      <c r="W185" s="13"/>
      <c r="X185" s="13"/>
      <c r="Y185" s="13"/>
      <c r="Z185" s="13"/>
      <c r="AA185" s="13"/>
      <c r="AB185" s="13"/>
      <c r="AC185" s="13"/>
      <c r="AD185" s="13"/>
      <c r="AE185" s="13"/>
      <c r="AT185" s="259" t="s">
        <v>259</v>
      </c>
      <c r="AU185" s="259" t="s">
        <v>88</v>
      </c>
      <c r="AV185" s="13" t="s">
        <v>88</v>
      </c>
      <c r="AW185" s="13" t="s">
        <v>36</v>
      </c>
      <c r="AX185" s="13" t="s">
        <v>80</v>
      </c>
      <c r="AY185" s="259" t="s">
        <v>241</v>
      </c>
    </row>
    <row r="186" s="13" customFormat="1">
      <c r="A186" s="13"/>
      <c r="B186" s="249"/>
      <c r="C186" s="250"/>
      <c r="D186" s="242" t="s">
        <v>259</v>
      </c>
      <c r="E186" s="251" t="s">
        <v>1197</v>
      </c>
      <c r="F186" s="252" t="s">
        <v>2063</v>
      </c>
      <c r="G186" s="250"/>
      <c r="H186" s="253">
        <v>71.340999999999994</v>
      </c>
      <c r="I186" s="254"/>
      <c r="J186" s="250"/>
      <c r="K186" s="250"/>
      <c r="L186" s="255"/>
      <c r="M186" s="256"/>
      <c r="N186" s="257"/>
      <c r="O186" s="257"/>
      <c r="P186" s="257"/>
      <c r="Q186" s="257"/>
      <c r="R186" s="257"/>
      <c r="S186" s="257"/>
      <c r="T186" s="258"/>
      <c r="U186" s="13"/>
      <c r="V186" s="13"/>
      <c r="W186" s="13"/>
      <c r="X186" s="13"/>
      <c r="Y186" s="13"/>
      <c r="Z186" s="13"/>
      <c r="AA186" s="13"/>
      <c r="AB186" s="13"/>
      <c r="AC186" s="13"/>
      <c r="AD186" s="13"/>
      <c r="AE186" s="13"/>
      <c r="AT186" s="259" t="s">
        <v>259</v>
      </c>
      <c r="AU186" s="259" t="s">
        <v>88</v>
      </c>
      <c r="AV186" s="13" t="s">
        <v>88</v>
      </c>
      <c r="AW186" s="13" t="s">
        <v>36</v>
      </c>
      <c r="AX186" s="13" t="s">
        <v>80</v>
      </c>
      <c r="AY186" s="259" t="s">
        <v>241</v>
      </c>
    </row>
    <row r="187" s="13" customFormat="1">
      <c r="A187" s="13"/>
      <c r="B187" s="249"/>
      <c r="C187" s="250"/>
      <c r="D187" s="242" t="s">
        <v>259</v>
      </c>
      <c r="E187" s="251" t="s">
        <v>2000</v>
      </c>
      <c r="F187" s="252" t="s">
        <v>2064</v>
      </c>
      <c r="G187" s="250"/>
      <c r="H187" s="253">
        <v>404.267</v>
      </c>
      <c r="I187" s="254"/>
      <c r="J187" s="250"/>
      <c r="K187" s="250"/>
      <c r="L187" s="255"/>
      <c r="M187" s="256"/>
      <c r="N187" s="257"/>
      <c r="O187" s="257"/>
      <c r="P187" s="257"/>
      <c r="Q187" s="257"/>
      <c r="R187" s="257"/>
      <c r="S187" s="257"/>
      <c r="T187" s="258"/>
      <c r="U187" s="13"/>
      <c r="V187" s="13"/>
      <c r="W187" s="13"/>
      <c r="X187" s="13"/>
      <c r="Y187" s="13"/>
      <c r="Z187" s="13"/>
      <c r="AA187" s="13"/>
      <c r="AB187" s="13"/>
      <c r="AC187" s="13"/>
      <c r="AD187" s="13"/>
      <c r="AE187" s="13"/>
      <c r="AT187" s="259" t="s">
        <v>259</v>
      </c>
      <c r="AU187" s="259" t="s">
        <v>88</v>
      </c>
      <c r="AV187" s="13" t="s">
        <v>88</v>
      </c>
      <c r="AW187" s="13" t="s">
        <v>36</v>
      </c>
      <c r="AX187" s="13" t="s">
        <v>80</v>
      </c>
      <c r="AY187" s="259" t="s">
        <v>241</v>
      </c>
    </row>
    <row r="188" s="13" customFormat="1">
      <c r="A188" s="13"/>
      <c r="B188" s="249"/>
      <c r="C188" s="250"/>
      <c r="D188" s="242" t="s">
        <v>259</v>
      </c>
      <c r="E188" s="251" t="s">
        <v>1998</v>
      </c>
      <c r="F188" s="252" t="s">
        <v>2065</v>
      </c>
      <c r="G188" s="250"/>
      <c r="H188" s="253">
        <v>71.340999999999994</v>
      </c>
      <c r="I188" s="254"/>
      <c r="J188" s="250"/>
      <c r="K188" s="250"/>
      <c r="L188" s="255"/>
      <c r="M188" s="256"/>
      <c r="N188" s="257"/>
      <c r="O188" s="257"/>
      <c r="P188" s="257"/>
      <c r="Q188" s="257"/>
      <c r="R188" s="257"/>
      <c r="S188" s="257"/>
      <c r="T188" s="258"/>
      <c r="U188" s="13"/>
      <c r="V188" s="13"/>
      <c r="W188" s="13"/>
      <c r="X188" s="13"/>
      <c r="Y188" s="13"/>
      <c r="Z188" s="13"/>
      <c r="AA188" s="13"/>
      <c r="AB188" s="13"/>
      <c r="AC188" s="13"/>
      <c r="AD188" s="13"/>
      <c r="AE188" s="13"/>
      <c r="AT188" s="259" t="s">
        <v>259</v>
      </c>
      <c r="AU188" s="259" t="s">
        <v>88</v>
      </c>
      <c r="AV188" s="13" t="s">
        <v>88</v>
      </c>
      <c r="AW188" s="13" t="s">
        <v>36</v>
      </c>
      <c r="AX188" s="13" t="s">
        <v>80</v>
      </c>
      <c r="AY188" s="259" t="s">
        <v>241</v>
      </c>
    </row>
    <row r="189" s="13" customFormat="1">
      <c r="A189" s="13"/>
      <c r="B189" s="249"/>
      <c r="C189" s="250"/>
      <c r="D189" s="242" t="s">
        <v>259</v>
      </c>
      <c r="E189" s="251" t="s">
        <v>2005</v>
      </c>
      <c r="F189" s="252" t="s">
        <v>2066</v>
      </c>
      <c r="G189" s="250"/>
      <c r="H189" s="253">
        <v>202.13300000000001</v>
      </c>
      <c r="I189" s="254"/>
      <c r="J189" s="250"/>
      <c r="K189" s="250"/>
      <c r="L189" s="255"/>
      <c r="M189" s="256"/>
      <c r="N189" s="257"/>
      <c r="O189" s="257"/>
      <c r="P189" s="257"/>
      <c r="Q189" s="257"/>
      <c r="R189" s="257"/>
      <c r="S189" s="257"/>
      <c r="T189" s="258"/>
      <c r="U189" s="13"/>
      <c r="V189" s="13"/>
      <c r="W189" s="13"/>
      <c r="X189" s="13"/>
      <c r="Y189" s="13"/>
      <c r="Z189" s="13"/>
      <c r="AA189" s="13"/>
      <c r="AB189" s="13"/>
      <c r="AC189" s="13"/>
      <c r="AD189" s="13"/>
      <c r="AE189" s="13"/>
      <c r="AT189" s="259" t="s">
        <v>259</v>
      </c>
      <c r="AU189" s="259" t="s">
        <v>88</v>
      </c>
      <c r="AV189" s="13" t="s">
        <v>88</v>
      </c>
      <c r="AW189" s="13" t="s">
        <v>36</v>
      </c>
      <c r="AX189" s="13" t="s">
        <v>80</v>
      </c>
      <c r="AY189" s="259" t="s">
        <v>241</v>
      </c>
    </row>
    <row r="190" s="13" customFormat="1">
      <c r="A190" s="13"/>
      <c r="B190" s="249"/>
      <c r="C190" s="250"/>
      <c r="D190" s="242" t="s">
        <v>259</v>
      </c>
      <c r="E190" s="251" t="s">
        <v>2002</v>
      </c>
      <c r="F190" s="252" t="s">
        <v>2067</v>
      </c>
      <c r="G190" s="250"/>
      <c r="H190" s="253">
        <v>35.670999999999999</v>
      </c>
      <c r="I190" s="254"/>
      <c r="J190" s="250"/>
      <c r="K190" s="250"/>
      <c r="L190" s="255"/>
      <c r="M190" s="256"/>
      <c r="N190" s="257"/>
      <c r="O190" s="257"/>
      <c r="P190" s="257"/>
      <c r="Q190" s="257"/>
      <c r="R190" s="257"/>
      <c r="S190" s="257"/>
      <c r="T190" s="258"/>
      <c r="U190" s="13"/>
      <c r="V190" s="13"/>
      <c r="W190" s="13"/>
      <c r="X190" s="13"/>
      <c r="Y190" s="13"/>
      <c r="Z190" s="13"/>
      <c r="AA190" s="13"/>
      <c r="AB190" s="13"/>
      <c r="AC190" s="13"/>
      <c r="AD190" s="13"/>
      <c r="AE190" s="13"/>
      <c r="AT190" s="259" t="s">
        <v>259</v>
      </c>
      <c r="AU190" s="259" t="s">
        <v>88</v>
      </c>
      <c r="AV190" s="13" t="s">
        <v>88</v>
      </c>
      <c r="AW190" s="13" t="s">
        <v>36</v>
      </c>
      <c r="AX190" s="13" t="s">
        <v>80</v>
      </c>
      <c r="AY190" s="259" t="s">
        <v>241</v>
      </c>
    </row>
    <row r="191" s="14" customFormat="1">
      <c r="A191" s="14"/>
      <c r="B191" s="260"/>
      <c r="C191" s="261"/>
      <c r="D191" s="242" t="s">
        <v>259</v>
      </c>
      <c r="E191" s="262" t="s">
        <v>1</v>
      </c>
      <c r="F191" s="263" t="s">
        <v>261</v>
      </c>
      <c r="G191" s="261"/>
      <c r="H191" s="264">
        <v>1189.02</v>
      </c>
      <c r="I191" s="265"/>
      <c r="J191" s="261"/>
      <c r="K191" s="261"/>
      <c r="L191" s="266"/>
      <c r="M191" s="267"/>
      <c r="N191" s="268"/>
      <c r="O191" s="268"/>
      <c r="P191" s="268"/>
      <c r="Q191" s="268"/>
      <c r="R191" s="268"/>
      <c r="S191" s="268"/>
      <c r="T191" s="269"/>
      <c r="U191" s="14"/>
      <c r="V191" s="14"/>
      <c r="W191" s="14"/>
      <c r="X191" s="14"/>
      <c r="Y191" s="14"/>
      <c r="Z191" s="14"/>
      <c r="AA191" s="14"/>
      <c r="AB191" s="14"/>
      <c r="AC191" s="14"/>
      <c r="AD191" s="14"/>
      <c r="AE191" s="14"/>
      <c r="AT191" s="270" t="s">
        <v>259</v>
      </c>
      <c r="AU191" s="270" t="s">
        <v>88</v>
      </c>
      <c r="AV191" s="14" t="s">
        <v>175</v>
      </c>
      <c r="AW191" s="14" t="s">
        <v>36</v>
      </c>
      <c r="AX191" s="14" t="s">
        <v>80</v>
      </c>
      <c r="AY191" s="270" t="s">
        <v>241</v>
      </c>
    </row>
    <row r="192" s="13" customFormat="1">
      <c r="A192" s="13"/>
      <c r="B192" s="249"/>
      <c r="C192" s="250"/>
      <c r="D192" s="242" t="s">
        <v>259</v>
      </c>
      <c r="E192" s="251" t="s">
        <v>1</v>
      </c>
      <c r="F192" s="252" t="s">
        <v>2068</v>
      </c>
      <c r="G192" s="250"/>
      <c r="H192" s="253">
        <v>252.667</v>
      </c>
      <c r="I192" s="254"/>
      <c r="J192" s="250"/>
      <c r="K192" s="250"/>
      <c r="L192" s="255"/>
      <c r="M192" s="256"/>
      <c r="N192" s="257"/>
      <c r="O192" s="257"/>
      <c r="P192" s="257"/>
      <c r="Q192" s="257"/>
      <c r="R192" s="257"/>
      <c r="S192" s="257"/>
      <c r="T192" s="258"/>
      <c r="U192" s="13"/>
      <c r="V192" s="13"/>
      <c r="W192" s="13"/>
      <c r="X192" s="13"/>
      <c r="Y192" s="13"/>
      <c r="Z192" s="13"/>
      <c r="AA192" s="13"/>
      <c r="AB192" s="13"/>
      <c r="AC192" s="13"/>
      <c r="AD192" s="13"/>
      <c r="AE192" s="13"/>
      <c r="AT192" s="259" t="s">
        <v>259</v>
      </c>
      <c r="AU192" s="259" t="s">
        <v>88</v>
      </c>
      <c r="AV192" s="13" t="s">
        <v>88</v>
      </c>
      <c r="AW192" s="13" t="s">
        <v>36</v>
      </c>
      <c r="AX192" s="13" t="s">
        <v>80</v>
      </c>
      <c r="AY192" s="259" t="s">
        <v>241</v>
      </c>
    </row>
    <row r="193" s="14" customFormat="1">
      <c r="A193" s="14"/>
      <c r="B193" s="260"/>
      <c r="C193" s="261"/>
      <c r="D193" s="242" t="s">
        <v>259</v>
      </c>
      <c r="E193" s="262" t="s">
        <v>1</v>
      </c>
      <c r="F193" s="263" t="s">
        <v>261</v>
      </c>
      <c r="G193" s="261"/>
      <c r="H193" s="264">
        <v>252.667</v>
      </c>
      <c r="I193" s="265"/>
      <c r="J193" s="261"/>
      <c r="K193" s="261"/>
      <c r="L193" s="266"/>
      <c r="M193" s="267"/>
      <c r="N193" s="268"/>
      <c r="O193" s="268"/>
      <c r="P193" s="268"/>
      <c r="Q193" s="268"/>
      <c r="R193" s="268"/>
      <c r="S193" s="268"/>
      <c r="T193" s="269"/>
      <c r="U193" s="14"/>
      <c r="V193" s="14"/>
      <c r="W193" s="14"/>
      <c r="X193" s="14"/>
      <c r="Y193" s="14"/>
      <c r="Z193" s="14"/>
      <c r="AA193" s="14"/>
      <c r="AB193" s="14"/>
      <c r="AC193" s="14"/>
      <c r="AD193" s="14"/>
      <c r="AE193" s="14"/>
      <c r="AT193" s="270" t="s">
        <v>259</v>
      </c>
      <c r="AU193" s="270" t="s">
        <v>88</v>
      </c>
      <c r="AV193" s="14" t="s">
        <v>175</v>
      </c>
      <c r="AW193" s="14" t="s">
        <v>36</v>
      </c>
      <c r="AX193" s="14" t="s">
        <v>14</v>
      </c>
      <c r="AY193" s="270" t="s">
        <v>241</v>
      </c>
    </row>
    <row r="194" s="2" customFormat="1" ht="37.8" customHeight="1">
      <c r="A194" s="39"/>
      <c r="B194" s="40"/>
      <c r="C194" s="229" t="s">
        <v>281</v>
      </c>
      <c r="D194" s="229" t="s">
        <v>243</v>
      </c>
      <c r="E194" s="230" t="s">
        <v>253</v>
      </c>
      <c r="F194" s="231" t="s">
        <v>254</v>
      </c>
      <c r="G194" s="232" t="s">
        <v>255</v>
      </c>
      <c r="H194" s="233">
        <v>54.299999999999997</v>
      </c>
      <c r="I194" s="234"/>
      <c r="J194" s="235">
        <f>ROUND(I194*H194,2)</f>
        <v>0</v>
      </c>
      <c r="K194" s="231" t="s">
        <v>247</v>
      </c>
      <c r="L194" s="45"/>
      <c r="M194" s="236" t="s">
        <v>1</v>
      </c>
      <c r="N194" s="237" t="s">
        <v>45</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175</v>
      </c>
      <c r="AT194" s="240" t="s">
        <v>243</v>
      </c>
      <c r="AU194" s="240" t="s">
        <v>88</v>
      </c>
      <c r="AY194" s="18" t="s">
        <v>241</v>
      </c>
      <c r="BE194" s="241">
        <f>IF(N194="základní",J194,0)</f>
        <v>0</v>
      </c>
      <c r="BF194" s="241">
        <f>IF(N194="snížená",J194,0)</f>
        <v>0</v>
      </c>
      <c r="BG194" s="241">
        <f>IF(N194="zákl. přenesená",J194,0)</f>
        <v>0</v>
      </c>
      <c r="BH194" s="241">
        <f>IF(N194="sníž. přenesená",J194,0)</f>
        <v>0</v>
      </c>
      <c r="BI194" s="241">
        <f>IF(N194="nulová",J194,0)</f>
        <v>0</v>
      </c>
      <c r="BJ194" s="18" t="s">
        <v>14</v>
      </c>
      <c r="BK194" s="241">
        <f>ROUND(I194*H194,2)</f>
        <v>0</v>
      </c>
      <c r="BL194" s="18" t="s">
        <v>175</v>
      </c>
      <c r="BM194" s="240" t="s">
        <v>2069</v>
      </c>
    </row>
    <row r="195" s="2" customFormat="1">
      <c r="A195" s="39"/>
      <c r="B195" s="40"/>
      <c r="C195" s="41"/>
      <c r="D195" s="242" t="s">
        <v>249</v>
      </c>
      <c r="E195" s="41"/>
      <c r="F195" s="243" t="s">
        <v>257</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249</v>
      </c>
      <c r="AU195" s="18" t="s">
        <v>88</v>
      </c>
    </row>
    <row r="196" s="2" customFormat="1">
      <c r="A196" s="39"/>
      <c r="B196" s="40"/>
      <c r="C196" s="41"/>
      <c r="D196" s="247" t="s">
        <v>251</v>
      </c>
      <c r="E196" s="41"/>
      <c r="F196" s="248" t="s">
        <v>258</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251</v>
      </c>
      <c r="AU196" s="18" t="s">
        <v>88</v>
      </c>
    </row>
    <row r="197" s="13" customFormat="1">
      <c r="A197" s="13"/>
      <c r="B197" s="249"/>
      <c r="C197" s="250"/>
      <c r="D197" s="242" t="s">
        <v>259</v>
      </c>
      <c r="E197" s="251" t="s">
        <v>1</v>
      </c>
      <c r="F197" s="252" t="s">
        <v>2070</v>
      </c>
      <c r="G197" s="250"/>
      <c r="H197" s="253">
        <v>54.299999999999997</v>
      </c>
      <c r="I197" s="254"/>
      <c r="J197" s="250"/>
      <c r="K197" s="250"/>
      <c r="L197" s="255"/>
      <c r="M197" s="256"/>
      <c r="N197" s="257"/>
      <c r="O197" s="257"/>
      <c r="P197" s="257"/>
      <c r="Q197" s="257"/>
      <c r="R197" s="257"/>
      <c r="S197" s="257"/>
      <c r="T197" s="258"/>
      <c r="U197" s="13"/>
      <c r="V197" s="13"/>
      <c r="W197" s="13"/>
      <c r="X197" s="13"/>
      <c r="Y197" s="13"/>
      <c r="Z197" s="13"/>
      <c r="AA197" s="13"/>
      <c r="AB197" s="13"/>
      <c r="AC197" s="13"/>
      <c r="AD197" s="13"/>
      <c r="AE197" s="13"/>
      <c r="AT197" s="259" t="s">
        <v>259</v>
      </c>
      <c r="AU197" s="259" t="s">
        <v>88</v>
      </c>
      <c r="AV197" s="13" t="s">
        <v>88</v>
      </c>
      <c r="AW197" s="13" t="s">
        <v>36</v>
      </c>
      <c r="AX197" s="13" t="s">
        <v>80</v>
      </c>
      <c r="AY197" s="259" t="s">
        <v>241</v>
      </c>
    </row>
    <row r="198" s="14" customFormat="1">
      <c r="A198" s="14"/>
      <c r="B198" s="260"/>
      <c r="C198" s="261"/>
      <c r="D198" s="242" t="s">
        <v>259</v>
      </c>
      <c r="E198" s="262" t="s">
        <v>2008</v>
      </c>
      <c r="F198" s="263" t="s">
        <v>261</v>
      </c>
      <c r="G198" s="261"/>
      <c r="H198" s="264">
        <v>54.299999999999997</v>
      </c>
      <c r="I198" s="265"/>
      <c r="J198" s="261"/>
      <c r="K198" s="261"/>
      <c r="L198" s="266"/>
      <c r="M198" s="267"/>
      <c r="N198" s="268"/>
      <c r="O198" s="268"/>
      <c r="P198" s="268"/>
      <c r="Q198" s="268"/>
      <c r="R198" s="268"/>
      <c r="S198" s="268"/>
      <c r="T198" s="269"/>
      <c r="U198" s="14"/>
      <c r="V198" s="14"/>
      <c r="W198" s="14"/>
      <c r="X198" s="14"/>
      <c r="Y198" s="14"/>
      <c r="Z198" s="14"/>
      <c r="AA198" s="14"/>
      <c r="AB198" s="14"/>
      <c r="AC198" s="14"/>
      <c r="AD198" s="14"/>
      <c r="AE198" s="14"/>
      <c r="AT198" s="270" t="s">
        <v>259</v>
      </c>
      <c r="AU198" s="270" t="s">
        <v>88</v>
      </c>
      <c r="AV198" s="14" t="s">
        <v>175</v>
      </c>
      <c r="AW198" s="14" t="s">
        <v>36</v>
      </c>
      <c r="AX198" s="14" t="s">
        <v>14</v>
      </c>
      <c r="AY198" s="270" t="s">
        <v>241</v>
      </c>
    </row>
    <row r="199" s="2" customFormat="1" ht="37.8" customHeight="1">
      <c r="A199" s="39"/>
      <c r="B199" s="40"/>
      <c r="C199" s="229" t="s">
        <v>309</v>
      </c>
      <c r="D199" s="229" t="s">
        <v>243</v>
      </c>
      <c r="E199" s="230" t="s">
        <v>671</v>
      </c>
      <c r="F199" s="231" t="s">
        <v>672</v>
      </c>
      <c r="G199" s="232" t="s">
        <v>255</v>
      </c>
      <c r="H199" s="233">
        <v>54.299999999999997</v>
      </c>
      <c r="I199" s="234"/>
      <c r="J199" s="235">
        <f>ROUND(I199*H199,2)</f>
        <v>0</v>
      </c>
      <c r="K199" s="231" t="s">
        <v>247</v>
      </c>
      <c r="L199" s="45"/>
      <c r="M199" s="236" t="s">
        <v>1</v>
      </c>
      <c r="N199" s="237" t="s">
        <v>45</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175</v>
      </c>
      <c r="AT199" s="240" t="s">
        <v>243</v>
      </c>
      <c r="AU199" s="240" t="s">
        <v>88</v>
      </c>
      <c r="AY199" s="18" t="s">
        <v>241</v>
      </c>
      <c r="BE199" s="241">
        <f>IF(N199="základní",J199,0)</f>
        <v>0</v>
      </c>
      <c r="BF199" s="241">
        <f>IF(N199="snížená",J199,0)</f>
        <v>0</v>
      </c>
      <c r="BG199" s="241">
        <f>IF(N199="zákl. přenesená",J199,0)</f>
        <v>0</v>
      </c>
      <c r="BH199" s="241">
        <f>IF(N199="sníž. přenesená",J199,0)</f>
        <v>0</v>
      </c>
      <c r="BI199" s="241">
        <f>IF(N199="nulová",J199,0)</f>
        <v>0</v>
      </c>
      <c r="BJ199" s="18" t="s">
        <v>14</v>
      </c>
      <c r="BK199" s="241">
        <f>ROUND(I199*H199,2)</f>
        <v>0</v>
      </c>
      <c r="BL199" s="18" t="s">
        <v>175</v>
      </c>
      <c r="BM199" s="240" t="s">
        <v>2071</v>
      </c>
    </row>
    <row r="200" s="2" customFormat="1">
      <c r="A200" s="39"/>
      <c r="B200" s="40"/>
      <c r="C200" s="41"/>
      <c r="D200" s="242" t="s">
        <v>249</v>
      </c>
      <c r="E200" s="41"/>
      <c r="F200" s="243" t="s">
        <v>674</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249</v>
      </c>
      <c r="AU200" s="18" t="s">
        <v>88</v>
      </c>
    </row>
    <row r="201" s="2" customFormat="1">
      <c r="A201" s="39"/>
      <c r="B201" s="40"/>
      <c r="C201" s="41"/>
      <c r="D201" s="247" t="s">
        <v>251</v>
      </c>
      <c r="E201" s="41"/>
      <c r="F201" s="248" t="s">
        <v>675</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251</v>
      </c>
      <c r="AU201" s="18" t="s">
        <v>88</v>
      </c>
    </row>
    <row r="202" s="15" customFormat="1">
      <c r="A202" s="15"/>
      <c r="B202" s="271"/>
      <c r="C202" s="272"/>
      <c r="D202" s="242" t="s">
        <v>259</v>
      </c>
      <c r="E202" s="273" t="s">
        <v>1</v>
      </c>
      <c r="F202" s="274" t="s">
        <v>680</v>
      </c>
      <c r="G202" s="272"/>
      <c r="H202" s="273" t="s">
        <v>1</v>
      </c>
      <c r="I202" s="275"/>
      <c r="J202" s="272"/>
      <c r="K202" s="272"/>
      <c r="L202" s="276"/>
      <c r="M202" s="277"/>
      <c r="N202" s="278"/>
      <c r="O202" s="278"/>
      <c r="P202" s="278"/>
      <c r="Q202" s="278"/>
      <c r="R202" s="278"/>
      <c r="S202" s="278"/>
      <c r="T202" s="279"/>
      <c r="U202" s="15"/>
      <c r="V202" s="15"/>
      <c r="W202" s="15"/>
      <c r="X202" s="15"/>
      <c r="Y202" s="15"/>
      <c r="Z202" s="15"/>
      <c r="AA202" s="15"/>
      <c r="AB202" s="15"/>
      <c r="AC202" s="15"/>
      <c r="AD202" s="15"/>
      <c r="AE202" s="15"/>
      <c r="AT202" s="280" t="s">
        <v>259</v>
      </c>
      <c r="AU202" s="280" t="s">
        <v>88</v>
      </c>
      <c r="AV202" s="15" t="s">
        <v>14</v>
      </c>
      <c r="AW202" s="15" t="s">
        <v>36</v>
      </c>
      <c r="AX202" s="15" t="s">
        <v>80</v>
      </c>
      <c r="AY202" s="280" t="s">
        <v>241</v>
      </c>
    </row>
    <row r="203" s="13" customFormat="1">
      <c r="A203" s="13"/>
      <c r="B203" s="249"/>
      <c r="C203" s="250"/>
      <c r="D203" s="242" t="s">
        <v>259</v>
      </c>
      <c r="E203" s="251" t="s">
        <v>1</v>
      </c>
      <c r="F203" s="252" t="s">
        <v>2008</v>
      </c>
      <c r="G203" s="250"/>
      <c r="H203" s="253">
        <v>54.299999999999997</v>
      </c>
      <c r="I203" s="254"/>
      <c r="J203" s="250"/>
      <c r="K203" s="250"/>
      <c r="L203" s="255"/>
      <c r="M203" s="256"/>
      <c r="N203" s="257"/>
      <c r="O203" s="257"/>
      <c r="P203" s="257"/>
      <c r="Q203" s="257"/>
      <c r="R203" s="257"/>
      <c r="S203" s="257"/>
      <c r="T203" s="258"/>
      <c r="U203" s="13"/>
      <c r="V203" s="13"/>
      <c r="W203" s="13"/>
      <c r="X203" s="13"/>
      <c r="Y203" s="13"/>
      <c r="Z203" s="13"/>
      <c r="AA203" s="13"/>
      <c r="AB203" s="13"/>
      <c r="AC203" s="13"/>
      <c r="AD203" s="13"/>
      <c r="AE203" s="13"/>
      <c r="AT203" s="259" t="s">
        <v>259</v>
      </c>
      <c r="AU203" s="259" t="s">
        <v>88</v>
      </c>
      <c r="AV203" s="13" t="s">
        <v>88</v>
      </c>
      <c r="AW203" s="13" t="s">
        <v>36</v>
      </c>
      <c r="AX203" s="13" t="s">
        <v>80</v>
      </c>
      <c r="AY203" s="259" t="s">
        <v>241</v>
      </c>
    </row>
    <row r="204" s="14" customFormat="1">
      <c r="A204" s="14"/>
      <c r="B204" s="260"/>
      <c r="C204" s="261"/>
      <c r="D204" s="242" t="s">
        <v>259</v>
      </c>
      <c r="E204" s="262" t="s">
        <v>1</v>
      </c>
      <c r="F204" s="263" t="s">
        <v>261</v>
      </c>
      <c r="G204" s="261"/>
      <c r="H204" s="264">
        <v>54.299999999999997</v>
      </c>
      <c r="I204" s="265"/>
      <c r="J204" s="261"/>
      <c r="K204" s="261"/>
      <c r="L204" s="266"/>
      <c r="M204" s="267"/>
      <c r="N204" s="268"/>
      <c r="O204" s="268"/>
      <c r="P204" s="268"/>
      <c r="Q204" s="268"/>
      <c r="R204" s="268"/>
      <c r="S204" s="268"/>
      <c r="T204" s="269"/>
      <c r="U204" s="14"/>
      <c r="V204" s="14"/>
      <c r="W204" s="14"/>
      <c r="X204" s="14"/>
      <c r="Y204" s="14"/>
      <c r="Z204" s="14"/>
      <c r="AA204" s="14"/>
      <c r="AB204" s="14"/>
      <c r="AC204" s="14"/>
      <c r="AD204" s="14"/>
      <c r="AE204" s="14"/>
      <c r="AT204" s="270" t="s">
        <v>259</v>
      </c>
      <c r="AU204" s="270" t="s">
        <v>88</v>
      </c>
      <c r="AV204" s="14" t="s">
        <v>175</v>
      </c>
      <c r="AW204" s="14" t="s">
        <v>36</v>
      </c>
      <c r="AX204" s="14" t="s">
        <v>14</v>
      </c>
      <c r="AY204" s="270" t="s">
        <v>241</v>
      </c>
    </row>
    <row r="205" s="2" customFormat="1" ht="37.8" customHeight="1">
      <c r="A205" s="39"/>
      <c r="B205" s="40"/>
      <c r="C205" s="229" t="s">
        <v>313</v>
      </c>
      <c r="D205" s="229" t="s">
        <v>243</v>
      </c>
      <c r="E205" s="230" t="s">
        <v>682</v>
      </c>
      <c r="F205" s="231" t="s">
        <v>683</v>
      </c>
      <c r="G205" s="232" t="s">
        <v>255</v>
      </c>
      <c r="H205" s="233">
        <v>1030.4159999999999</v>
      </c>
      <c r="I205" s="234"/>
      <c r="J205" s="235">
        <f>ROUND(I205*H205,2)</f>
        <v>0</v>
      </c>
      <c r="K205" s="231" t="s">
        <v>247</v>
      </c>
      <c r="L205" s="45"/>
      <c r="M205" s="236" t="s">
        <v>1</v>
      </c>
      <c r="N205" s="237" t="s">
        <v>45</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175</v>
      </c>
      <c r="AT205" s="240" t="s">
        <v>243</v>
      </c>
      <c r="AU205" s="240" t="s">
        <v>88</v>
      </c>
      <c r="AY205" s="18" t="s">
        <v>241</v>
      </c>
      <c r="BE205" s="241">
        <f>IF(N205="základní",J205,0)</f>
        <v>0</v>
      </c>
      <c r="BF205" s="241">
        <f>IF(N205="snížená",J205,0)</f>
        <v>0</v>
      </c>
      <c r="BG205" s="241">
        <f>IF(N205="zákl. přenesená",J205,0)</f>
        <v>0</v>
      </c>
      <c r="BH205" s="241">
        <f>IF(N205="sníž. přenesená",J205,0)</f>
        <v>0</v>
      </c>
      <c r="BI205" s="241">
        <f>IF(N205="nulová",J205,0)</f>
        <v>0</v>
      </c>
      <c r="BJ205" s="18" t="s">
        <v>14</v>
      </c>
      <c r="BK205" s="241">
        <f>ROUND(I205*H205,2)</f>
        <v>0</v>
      </c>
      <c r="BL205" s="18" t="s">
        <v>175</v>
      </c>
      <c r="BM205" s="240" t="s">
        <v>2072</v>
      </c>
    </row>
    <row r="206" s="2" customFormat="1">
      <c r="A206" s="39"/>
      <c r="B206" s="40"/>
      <c r="C206" s="41"/>
      <c r="D206" s="242" t="s">
        <v>249</v>
      </c>
      <c r="E206" s="41"/>
      <c r="F206" s="243" t="s">
        <v>685</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249</v>
      </c>
      <c r="AU206" s="18" t="s">
        <v>88</v>
      </c>
    </row>
    <row r="207" s="2" customFormat="1">
      <c r="A207" s="39"/>
      <c r="B207" s="40"/>
      <c r="C207" s="41"/>
      <c r="D207" s="247" t="s">
        <v>251</v>
      </c>
      <c r="E207" s="41"/>
      <c r="F207" s="248" t="s">
        <v>686</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251</v>
      </c>
      <c r="AU207" s="18" t="s">
        <v>88</v>
      </c>
    </row>
    <row r="208" s="15" customFormat="1">
      <c r="A208" s="15"/>
      <c r="B208" s="271"/>
      <c r="C208" s="272"/>
      <c r="D208" s="242" t="s">
        <v>259</v>
      </c>
      <c r="E208" s="273" t="s">
        <v>1</v>
      </c>
      <c r="F208" s="274" t="s">
        <v>676</v>
      </c>
      <c r="G208" s="272"/>
      <c r="H208" s="273" t="s">
        <v>1</v>
      </c>
      <c r="I208" s="275"/>
      <c r="J208" s="272"/>
      <c r="K208" s="272"/>
      <c r="L208" s="276"/>
      <c r="M208" s="277"/>
      <c r="N208" s="278"/>
      <c r="O208" s="278"/>
      <c r="P208" s="278"/>
      <c r="Q208" s="278"/>
      <c r="R208" s="278"/>
      <c r="S208" s="278"/>
      <c r="T208" s="279"/>
      <c r="U208" s="15"/>
      <c r="V208" s="15"/>
      <c r="W208" s="15"/>
      <c r="X208" s="15"/>
      <c r="Y208" s="15"/>
      <c r="Z208" s="15"/>
      <c r="AA208" s="15"/>
      <c r="AB208" s="15"/>
      <c r="AC208" s="15"/>
      <c r="AD208" s="15"/>
      <c r="AE208" s="15"/>
      <c r="AT208" s="280" t="s">
        <v>259</v>
      </c>
      <c r="AU208" s="280" t="s">
        <v>88</v>
      </c>
      <c r="AV208" s="15" t="s">
        <v>14</v>
      </c>
      <c r="AW208" s="15" t="s">
        <v>36</v>
      </c>
      <c r="AX208" s="15" t="s">
        <v>80</v>
      </c>
      <c r="AY208" s="280" t="s">
        <v>241</v>
      </c>
    </row>
    <row r="209" s="13" customFormat="1">
      <c r="A209" s="13"/>
      <c r="B209" s="249"/>
      <c r="C209" s="250"/>
      <c r="D209" s="242" t="s">
        <v>259</v>
      </c>
      <c r="E209" s="251" t="s">
        <v>1</v>
      </c>
      <c r="F209" s="252" t="s">
        <v>2073</v>
      </c>
      <c r="G209" s="250"/>
      <c r="H209" s="253">
        <v>951.21600000000001</v>
      </c>
      <c r="I209" s="254"/>
      <c r="J209" s="250"/>
      <c r="K209" s="250"/>
      <c r="L209" s="255"/>
      <c r="M209" s="256"/>
      <c r="N209" s="257"/>
      <c r="O209" s="257"/>
      <c r="P209" s="257"/>
      <c r="Q209" s="257"/>
      <c r="R209" s="257"/>
      <c r="S209" s="257"/>
      <c r="T209" s="258"/>
      <c r="U209" s="13"/>
      <c r="V209" s="13"/>
      <c r="W209" s="13"/>
      <c r="X209" s="13"/>
      <c r="Y209" s="13"/>
      <c r="Z209" s="13"/>
      <c r="AA209" s="13"/>
      <c r="AB209" s="13"/>
      <c r="AC209" s="13"/>
      <c r="AD209" s="13"/>
      <c r="AE209" s="13"/>
      <c r="AT209" s="259" t="s">
        <v>259</v>
      </c>
      <c r="AU209" s="259" t="s">
        <v>88</v>
      </c>
      <c r="AV209" s="13" t="s">
        <v>88</v>
      </c>
      <c r="AW209" s="13" t="s">
        <v>36</v>
      </c>
      <c r="AX209" s="13" t="s">
        <v>80</v>
      </c>
      <c r="AY209" s="259" t="s">
        <v>241</v>
      </c>
    </row>
    <row r="210" s="15" customFormat="1">
      <c r="A210" s="15"/>
      <c r="B210" s="271"/>
      <c r="C210" s="272"/>
      <c r="D210" s="242" t="s">
        <v>259</v>
      </c>
      <c r="E210" s="273" t="s">
        <v>1</v>
      </c>
      <c r="F210" s="274" t="s">
        <v>678</v>
      </c>
      <c r="G210" s="272"/>
      <c r="H210" s="273" t="s">
        <v>1</v>
      </c>
      <c r="I210" s="275"/>
      <c r="J210" s="272"/>
      <c r="K210" s="272"/>
      <c r="L210" s="276"/>
      <c r="M210" s="277"/>
      <c r="N210" s="278"/>
      <c r="O210" s="278"/>
      <c r="P210" s="278"/>
      <c r="Q210" s="278"/>
      <c r="R210" s="278"/>
      <c r="S210" s="278"/>
      <c r="T210" s="279"/>
      <c r="U210" s="15"/>
      <c r="V210" s="15"/>
      <c r="W210" s="15"/>
      <c r="X210" s="15"/>
      <c r="Y210" s="15"/>
      <c r="Z210" s="15"/>
      <c r="AA210" s="15"/>
      <c r="AB210" s="15"/>
      <c r="AC210" s="15"/>
      <c r="AD210" s="15"/>
      <c r="AE210" s="15"/>
      <c r="AT210" s="280" t="s">
        <v>259</v>
      </c>
      <c r="AU210" s="280" t="s">
        <v>88</v>
      </c>
      <c r="AV210" s="15" t="s">
        <v>14</v>
      </c>
      <c r="AW210" s="15" t="s">
        <v>36</v>
      </c>
      <c r="AX210" s="15" t="s">
        <v>80</v>
      </c>
      <c r="AY210" s="280" t="s">
        <v>241</v>
      </c>
    </row>
    <row r="211" s="13" customFormat="1">
      <c r="A211" s="13"/>
      <c r="B211" s="249"/>
      <c r="C211" s="250"/>
      <c r="D211" s="242" t="s">
        <v>259</v>
      </c>
      <c r="E211" s="251" t="s">
        <v>1</v>
      </c>
      <c r="F211" s="252" t="s">
        <v>679</v>
      </c>
      <c r="G211" s="250"/>
      <c r="H211" s="253">
        <v>79.200000000000003</v>
      </c>
      <c r="I211" s="254"/>
      <c r="J211" s="250"/>
      <c r="K211" s="250"/>
      <c r="L211" s="255"/>
      <c r="M211" s="256"/>
      <c r="N211" s="257"/>
      <c r="O211" s="257"/>
      <c r="P211" s="257"/>
      <c r="Q211" s="257"/>
      <c r="R211" s="257"/>
      <c r="S211" s="257"/>
      <c r="T211" s="258"/>
      <c r="U211" s="13"/>
      <c r="V211" s="13"/>
      <c r="W211" s="13"/>
      <c r="X211" s="13"/>
      <c r="Y211" s="13"/>
      <c r="Z211" s="13"/>
      <c r="AA211" s="13"/>
      <c r="AB211" s="13"/>
      <c r="AC211" s="13"/>
      <c r="AD211" s="13"/>
      <c r="AE211" s="13"/>
      <c r="AT211" s="259" t="s">
        <v>259</v>
      </c>
      <c r="AU211" s="259" t="s">
        <v>88</v>
      </c>
      <c r="AV211" s="13" t="s">
        <v>88</v>
      </c>
      <c r="AW211" s="13" t="s">
        <v>36</v>
      </c>
      <c r="AX211" s="13" t="s">
        <v>80</v>
      </c>
      <c r="AY211" s="259" t="s">
        <v>241</v>
      </c>
    </row>
    <row r="212" s="14" customFormat="1">
      <c r="A212" s="14"/>
      <c r="B212" s="260"/>
      <c r="C212" s="261"/>
      <c r="D212" s="242" t="s">
        <v>259</v>
      </c>
      <c r="E212" s="262" t="s">
        <v>1</v>
      </c>
      <c r="F212" s="263" t="s">
        <v>261</v>
      </c>
      <c r="G212" s="261"/>
      <c r="H212" s="264">
        <v>1030.4159999999999</v>
      </c>
      <c r="I212" s="265"/>
      <c r="J212" s="261"/>
      <c r="K212" s="261"/>
      <c r="L212" s="266"/>
      <c r="M212" s="267"/>
      <c r="N212" s="268"/>
      <c r="O212" s="268"/>
      <c r="P212" s="268"/>
      <c r="Q212" s="268"/>
      <c r="R212" s="268"/>
      <c r="S212" s="268"/>
      <c r="T212" s="269"/>
      <c r="U212" s="14"/>
      <c r="V212" s="14"/>
      <c r="W212" s="14"/>
      <c r="X212" s="14"/>
      <c r="Y212" s="14"/>
      <c r="Z212" s="14"/>
      <c r="AA212" s="14"/>
      <c r="AB212" s="14"/>
      <c r="AC212" s="14"/>
      <c r="AD212" s="14"/>
      <c r="AE212" s="14"/>
      <c r="AT212" s="270" t="s">
        <v>259</v>
      </c>
      <c r="AU212" s="270" t="s">
        <v>88</v>
      </c>
      <c r="AV212" s="14" t="s">
        <v>175</v>
      </c>
      <c r="AW212" s="14" t="s">
        <v>36</v>
      </c>
      <c r="AX212" s="14" t="s">
        <v>14</v>
      </c>
      <c r="AY212" s="270" t="s">
        <v>241</v>
      </c>
    </row>
    <row r="213" s="2" customFormat="1" ht="37.8" customHeight="1">
      <c r="A213" s="39"/>
      <c r="B213" s="40"/>
      <c r="C213" s="229" t="s">
        <v>317</v>
      </c>
      <c r="D213" s="229" t="s">
        <v>243</v>
      </c>
      <c r="E213" s="230" t="s">
        <v>705</v>
      </c>
      <c r="F213" s="231" t="s">
        <v>706</v>
      </c>
      <c r="G213" s="232" t="s">
        <v>255</v>
      </c>
      <c r="H213" s="233">
        <v>872.01599999999996</v>
      </c>
      <c r="I213" s="234"/>
      <c r="J213" s="235">
        <f>ROUND(I213*H213,2)</f>
        <v>0</v>
      </c>
      <c r="K213" s="231" t="s">
        <v>247</v>
      </c>
      <c r="L213" s="45"/>
      <c r="M213" s="236" t="s">
        <v>1</v>
      </c>
      <c r="N213" s="237" t="s">
        <v>45</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175</v>
      </c>
      <c r="AT213" s="240" t="s">
        <v>243</v>
      </c>
      <c r="AU213" s="240" t="s">
        <v>88</v>
      </c>
      <c r="AY213" s="18" t="s">
        <v>241</v>
      </c>
      <c r="BE213" s="241">
        <f>IF(N213="základní",J213,0)</f>
        <v>0</v>
      </c>
      <c r="BF213" s="241">
        <f>IF(N213="snížená",J213,0)</f>
        <v>0</v>
      </c>
      <c r="BG213" s="241">
        <f>IF(N213="zákl. přenesená",J213,0)</f>
        <v>0</v>
      </c>
      <c r="BH213" s="241">
        <f>IF(N213="sníž. přenesená",J213,0)</f>
        <v>0</v>
      </c>
      <c r="BI213" s="241">
        <f>IF(N213="nulová",J213,0)</f>
        <v>0</v>
      </c>
      <c r="BJ213" s="18" t="s">
        <v>14</v>
      </c>
      <c r="BK213" s="241">
        <f>ROUND(I213*H213,2)</f>
        <v>0</v>
      </c>
      <c r="BL213" s="18" t="s">
        <v>175</v>
      </c>
      <c r="BM213" s="240" t="s">
        <v>2074</v>
      </c>
    </row>
    <row r="214" s="2" customFormat="1">
      <c r="A214" s="39"/>
      <c r="B214" s="40"/>
      <c r="C214" s="41"/>
      <c r="D214" s="242" t="s">
        <v>249</v>
      </c>
      <c r="E214" s="41"/>
      <c r="F214" s="243" t="s">
        <v>708</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249</v>
      </c>
      <c r="AU214" s="18" t="s">
        <v>88</v>
      </c>
    </row>
    <row r="215" s="2" customFormat="1">
      <c r="A215" s="39"/>
      <c r="B215" s="40"/>
      <c r="C215" s="41"/>
      <c r="D215" s="247" t="s">
        <v>251</v>
      </c>
      <c r="E215" s="41"/>
      <c r="F215" s="248" t="s">
        <v>709</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251</v>
      </c>
      <c r="AU215" s="18" t="s">
        <v>88</v>
      </c>
    </row>
    <row r="216" s="15" customFormat="1">
      <c r="A216" s="15"/>
      <c r="B216" s="271"/>
      <c r="C216" s="272"/>
      <c r="D216" s="242" t="s">
        <v>259</v>
      </c>
      <c r="E216" s="273" t="s">
        <v>1</v>
      </c>
      <c r="F216" s="274" t="s">
        <v>693</v>
      </c>
      <c r="G216" s="272"/>
      <c r="H216" s="273" t="s">
        <v>1</v>
      </c>
      <c r="I216" s="275"/>
      <c r="J216" s="272"/>
      <c r="K216" s="272"/>
      <c r="L216" s="276"/>
      <c r="M216" s="277"/>
      <c r="N216" s="278"/>
      <c r="O216" s="278"/>
      <c r="P216" s="278"/>
      <c r="Q216" s="278"/>
      <c r="R216" s="278"/>
      <c r="S216" s="278"/>
      <c r="T216" s="279"/>
      <c r="U216" s="15"/>
      <c r="V216" s="15"/>
      <c r="W216" s="15"/>
      <c r="X216" s="15"/>
      <c r="Y216" s="15"/>
      <c r="Z216" s="15"/>
      <c r="AA216" s="15"/>
      <c r="AB216" s="15"/>
      <c r="AC216" s="15"/>
      <c r="AD216" s="15"/>
      <c r="AE216" s="15"/>
      <c r="AT216" s="280" t="s">
        <v>259</v>
      </c>
      <c r="AU216" s="280" t="s">
        <v>88</v>
      </c>
      <c r="AV216" s="15" t="s">
        <v>14</v>
      </c>
      <c r="AW216" s="15" t="s">
        <v>36</v>
      </c>
      <c r="AX216" s="15" t="s">
        <v>80</v>
      </c>
      <c r="AY216" s="280" t="s">
        <v>241</v>
      </c>
    </row>
    <row r="217" s="13" customFormat="1">
      <c r="A217" s="13"/>
      <c r="B217" s="249"/>
      <c r="C217" s="250"/>
      <c r="D217" s="242" t="s">
        <v>259</v>
      </c>
      <c r="E217" s="251" t="s">
        <v>1</v>
      </c>
      <c r="F217" s="252" t="s">
        <v>2073</v>
      </c>
      <c r="G217" s="250"/>
      <c r="H217" s="253">
        <v>951.21600000000001</v>
      </c>
      <c r="I217" s="254"/>
      <c r="J217" s="250"/>
      <c r="K217" s="250"/>
      <c r="L217" s="255"/>
      <c r="M217" s="256"/>
      <c r="N217" s="257"/>
      <c r="O217" s="257"/>
      <c r="P217" s="257"/>
      <c r="Q217" s="257"/>
      <c r="R217" s="257"/>
      <c r="S217" s="257"/>
      <c r="T217" s="258"/>
      <c r="U217" s="13"/>
      <c r="V217" s="13"/>
      <c r="W217" s="13"/>
      <c r="X217" s="13"/>
      <c r="Y217" s="13"/>
      <c r="Z217" s="13"/>
      <c r="AA217" s="13"/>
      <c r="AB217" s="13"/>
      <c r="AC217" s="13"/>
      <c r="AD217" s="13"/>
      <c r="AE217" s="13"/>
      <c r="AT217" s="259" t="s">
        <v>259</v>
      </c>
      <c r="AU217" s="259" t="s">
        <v>88</v>
      </c>
      <c r="AV217" s="13" t="s">
        <v>88</v>
      </c>
      <c r="AW217" s="13" t="s">
        <v>36</v>
      </c>
      <c r="AX217" s="13" t="s">
        <v>80</v>
      </c>
      <c r="AY217" s="259" t="s">
        <v>241</v>
      </c>
    </row>
    <row r="218" s="15" customFormat="1">
      <c r="A218" s="15"/>
      <c r="B218" s="271"/>
      <c r="C218" s="272"/>
      <c r="D218" s="242" t="s">
        <v>259</v>
      </c>
      <c r="E218" s="273" t="s">
        <v>1</v>
      </c>
      <c r="F218" s="274" t="s">
        <v>696</v>
      </c>
      <c r="G218" s="272"/>
      <c r="H218" s="273" t="s">
        <v>1</v>
      </c>
      <c r="I218" s="275"/>
      <c r="J218" s="272"/>
      <c r="K218" s="272"/>
      <c r="L218" s="276"/>
      <c r="M218" s="277"/>
      <c r="N218" s="278"/>
      <c r="O218" s="278"/>
      <c r="P218" s="278"/>
      <c r="Q218" s="278"/>
      <c r="R218" s="278"/>
      <c r="S218" s="278"/>
      <c r="T218" s="279"/>
      <c r="U218" s="15"/>
      <c r="V218" s="15"/>
      <c r="W218" s="15"/>
      <c r="X218" s="15"/>
      <c r="Y218" s="15"/>
      <c r="Z218" s="15"/>
      <c r="AA218" s="15"/>
      <c r="AB218" s="15"/>
      <c r="AC218" s="15"/>
      <c r="AD218" s="15"/>
      <c r="AE218" s="15"/>
      <c r="AT218" s="280" t="s">
        <v>259</v>
      </c>
      <c r="AU218" s="280" t="s">
        <v>88</v>
      </c>
      <c r="AV218" s="15" t="s">
        <v>14</v>
      </c>
      <c r="AW218" s="15" t="s">
        <v>36</v>
      </c>
      <c r="AX218" s="15" t="s">
        <v>80</v>
      </c>
      <c r="AY218" s="280" t="s">
        <v>241</v>
      </c>
    </row>
    <row r="219" s="13" customFormat="1">
      <c r="A219" s="13"/>
      <c r="B219" s="249"/>
      <c r="C219" s="250"/>
      <c r="D219" s="242" t="s">
        <v>259</v>
      </c>
      <c r="E219" s="251" t="s">
        <v>1</v>
      </c>
      <c r="F219" s="252" t="s">
        <v>697</v>
      </c>
      <c r="G219" s="250"/>
      <c r="H219" s="253">
        <v>-79.200000000000003</v>
      </c>
      <c r="I219" s="254"/>
      <c r="J219" s="250"/>
      <c r="K219" s="250"/>
      <c r="L219" s="255"/>
      <c r="M219" s="256"/>
      <c r="N219" s="257"/>
      <c r="O219" s="257"/>
      <c r="P219" s="257"/>
      <c r="Q219" s="257"/>
      <c r="R219" s="257"/>
      <c r="S219" s="257"/>
      <c r="T219" s="258"/>
      <c r="U219" s="13"/>
      <c r="V219" s="13"/>
      <c r="W219" s="13"/>
      <c r="X219" s="13"/>
      <c r="Y219" s="13"/>
      <c r="Z219" s="13"/>
      <c r="AA219" s="13"/>
      <c r="AB219" s="13"/>
      <c r="AC219" s="13"/>
      <c r="AD219" s="13"/>
      <c r="AE219" s="13"/>
      <c r="AT219" s="259" t="s">
        <v>259</v>
      </c>
      <c r="AU219" s="259" t="s">
        <v>88</v>
      </c>
      <c r="AV219" s="13" t="s">
        <v>88</v>
      </c>
      <c r="AW219" s="13" t="s">
        <v>36</v>
      </c>
      <c r="AX219" s="13" t="s">
        <v>80</v>
      </c>
      <c r="AY219" s="259" t="s">
        <v>241</v>
      </c>
    </row>
    <row r="220" s="14" customFormat="1">
      <c r="A220" s="14"/>
      <c r="B220" s="260"/>
      <c r="C220" s="261"/>
      <c r="D220" s="242" t="s">
        <v>259</v>
      </c>
      <c r="E220" s="262" t="s">
        <v>482</v>
      </c>
      <c r="F220" s="263" t="s">
        <v>261</v>
      </c>
      <c r="G220" s="261"/>
      <c r="H220" s="264">
        <v>872.01599999999996</v>
      </c>
      <c r="I220" s="265"/>
      <c r="J220" s="261"/>
      <c r="K220" s="261"/>
      <c r="L220" s="266"/>
      <c r="M220" s="267"/>
      <c r="N220" s="268"/>
      <c r="O220" s="268"/>
      <c r="P220" s="268"/>
      <c r="Q220" s="268"/>
      <c r="R220" s="268"/>
      <c r="S220" s="268"/>
      <c r="T220" s="269"/>
      <c r="U220" s="14"/>
      <c r="V220" s="14"/>
      <c r="W220" s="14"/>
      <c r="X220" s="14"/>
      <c r="Y220" s="14"/>
      <c r="Z220" s="14"/>
      <c r="AA220" s="14"/>
      <c r="AB220" s="14"/>
      <c r="AC220" s="14"/>
      <c r="AD220" s="14"/>
      <c r="AE220" s="14"/>
      <c r="AT220" s="270" t="s">
        <v>259</v>
      </c>
      <c r="AU220" s="270" t="s">
        <v>88</v>
      </c>
      <c r="AV220" s="14" t="s">
        <v>175</v>
      </c>
      <c r="AW220" s="14" t="s">
        <v>36</v>
      </c>
      <c r="AX220" s="14" t="s">
        <v>14</v>
      </c>
      <c r="AY220" s="270" t="s">
        <v>241</v>
      </c>
    </row>
    <row r="221" s="2" customFormat="1" ht="37.8" customHeight="1">
      <c r="A221" s="39"/>
      <c r="B221" s="40"/>
      <c r="C221" s="229" t="s">
        <v>325</v>
      </c>
      <c r="D221" s="229" t="s">
        <v>243</v>
      </c>
      <c r="E221" s="230" t="s">
        <v>713</v>
      </c>
      <c r="F221" s="231" t="s">
        <v>714</v>
      </c>
      <c r="G221" s="232" t="s">
        <v>255</v>
      </c>
      <c r="H221" s="233">
        <v>11336.208000000001</v>
      </c>
      <c r="I221" s="234"/>
      <c r="J221" s="235">
        <f>ROUND(I221*H221,2)</f>
        <v>0</v>
      </c>
      <c r="K221" s="231" t="s">
        <v>247</v>
      </c>
      <c r="L221" s="45"/>
      <c r="M221" s="236" t="s">
        <v>1</v>
      </c>
      <c r="N221" s="237" t="s">
        <v>45</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175</v>
      </c>
      <c r="AT221" s="240" t="s">
        <v>243</v>
      </c>
      <c r="AU221" s="240" t="s">
        <v>88</v>
      </c>
      <c r="AY221" s="18" t="s">
        <v>241</v>
      </c>
      <c r="BE221" s="241">
        <f>IF(N221="základní",J221,0)</f>
        <v>0</v>
      </c>
      <c r="BF221" s="241">
        <f>IF(N221="snížená",J221,0)</f>
        <v>0</v>
      </c>
      <c r="BG221" s="241">
        <f>IF(N221="zákl. přenesená",J221,0)</f>
        <v>0</v>
      </c>
      <c r="BH221" s="241">
        <f>IF(N221="sníž. přenesená",J221,0)</f>
        <v>0</v>
      </c>
      <c r="BI221" s="241">
        <f>IF(N221="nulová",J221,0)</f>
        <v>0</v>
      </c>
      <c r="BJ221" s="18" t="s">
        <v>14</v>
      </c>
      <c r="BK221" s="241">
        <f>ROUND(I221*H221,2)</f>
        <v>0</v>
      </c>
      <c r="BL221" s="18" t="s">
        <v>175</v>
      </c>
      <c r="BM221" s="240" t="s">
        <v>2075</v>
      </c>
    </row>
    <row r="222" s="2" customFormat="1">
      <c r="A222" s="39"/>
      <c r="B222" s="40"/>
      <c r="C222" s="41"/>
      <c r="D222" s="242" t="s">
        <v>249</v>
      </c>
      <c r="E222" s="41"/>
      <c r="F222" s="243" t="s">
        <v>716</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249</v>
      </c>
      <c r="AU222" s="18" t="s">
        <v>88</v>
      </c>
    </row>
    <row r="223" s="2" customFormat="1">
      <c r="A223" s="39"/>
      <c r="B223" s="40"/>
      <c r="C223" s="41"/>
      <c r="D223" s="247" t="s">
        <v>251</v>
      </c>
      <c r="E223" s="41"/>
      <c r="F223" s="248" t="s">
        <v>717</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251</v>
      </c>
      <c r="AU223" s="18" t="s">
        <v>88</v>
      </c>
    </row>
    <row r="224" s="15" customFormat="1">
      <c r="A224" s="15"/>
      <c r="B224" s="271"/>
      <c r="C224" s="272"/>
      <c r="D224" s="242" t="s">
        <v>259</v>
      </c>
      <c r="E224" s="273" t="s">
        <v>1</v>
      </c>
      <c r="F224" s="274" t="s">
        <v>703</v>
      </c>
      <c r="G224" s="272"/>
      <c r="H224" s="273" t="s">
        <v>1</v>
      </c>
      <c r="I224" s="275"/>
      <c r="J224" s="272"/>
      <c r="K224" s="272"/>
      <c r="L224" s="276"/>
      <c r="M224" s="277"/>
      <c r="N224" s="278"/>
      <c r="O224" s="278"/>
      <c r="P224" s="278"/>
      <c r="Q224" s="278"/>
      <c r="R224" s="278"/>
      <c r="S224" s="278"/>
      <c r="T224" s="279"/>
      <c r="U224" s="15"/>
      <c r="V224" s="15"/>
      <c r="W224" s="15"/>
      <c r="X224" s="15"/>
      <c r="Y224" s="15"/>
      <c r="Z224" s="15"/>
      <c r="AA224" s="15"/>
      <c r="AB224" s="15"/>
      <c r="AC224" s="15"/>
      <c r="AD224" s="15"/>
      <c r="AE224" s="15"/>
      <c r="AT224" s="280" t="s">
        <v>259</v>
      </c>
      <c r="AU224" s="280" t="s">
        <v>88</v>
      </c>
      <c r="AV224" s="15" t="s">
        <v>14</v>
      </c>
      <c r="AW224" s="15" t="s">
        <v>36</v>
      </c>
      <c r="AX224" s="15" t="s">
        <v>80</v>
      </c>
      <c r="AY224" s="280" t="s">
        <v>241</v>
      </c>
    </row>
    <row r="225" s="13" customFormat="1">
      <c r="A225" s="13"/>
      <c r="B225" s="249"/>
      <c r="C225" s="250"/>
      <c r="D225" s="242" t="s">
        <v>259</v>
      </c>
      <c r="E225" s="251" t="s">
        <v>1</v>
      </c>
      <c r="F225" s="252" t="s">
        <v>718</v>
      </c>
      <c r="G225" s="250"/>
      <c r="H225" s="253">
        <v>11336.208000000001</v>
      </c>
      <c r="I225" s="254"/>
      <c r="J225" s="250"/>
      <c r="K225" s="250"/>
      <c r="L225" s="255"/>
      <c r="M225" s="256"/>
      <c r="N225" s="257"/>
      <c r="O225" s="257"/>
      <c r="P225" s="257"/>
      <c r="Q225" s="257"/>
      <c r="R225" s="257"/>
      <c r="S225" s="257"/>
      <c r="T225" s="258"/>
      <c r="U225" s="13"/>
      <c r="V225" s="13"/>
      <c r="W225" s="13"/>
      <c r="X225" s="13"/>
      <c r="Y225" s="13"/>
      <c r="Z225" s="13"/>
      <c r="AA225" s="13"/>
      <c r="AB225" s="13"/>
      <c r="AC225" s="13"/>
      <c r="AD225" s="13"/>
      <c r="AE225" s="13"/>
      <c r="AT225" s="259" t="s">
        <v>259</v>
      </c>
      <c r="AU225" s="259" t="s">
        <v>88</v>
      </c>
      <c r="AV225" s="13" t="s">
        <v>88</v>
      </c>
      <c r="AW225" s="13" t="s">
        <v>36</v>
      </c>
      <c r="AX225" s="13" t="s">
        <v>80</v>
      </c>
      <c r="AY225" s="259" t="s">
        <v>241</v>
      </c>
    </row>
    <row r="226" s="14" customFormat="1">
      <c r="A226" s="14"/>
      <c r="B226" s="260"/>
      <c r="C226" s="261"/>
      <c r="D226" s="242" t="s">
        <v>259</v>
      </c>
      <c r="E226" s="262" t="s">
        <v>1</v>
      </c>
      <c r="F226" s="263" t="s">
        <v>261</v>
      </c>
      <c r="G226" s="261"/>
      <c r="H226" s="264">
        <v>11336.208000000001</v>
      </c>
      <c r="I226" s="265"/>
      <c r="J226" s="261"/>
      <c r="K226" s="261"/>
      <c r="L226" s="266"/>
      <c r="M226" s="267"/>
      <c r="N226" s="268"/>
      <c r="O226" s="268"/>
      <c r="P226" s="268"/>
      <c r="Q226" s="268"/>
      <c r="R226" s="268"/>
      <c r="S226" s="268"/>
      <c r="T226" s="269"/>
      <c r="U226" s="14"/>
      <c r="V226" s="14"/>
      <c r="W226" s="14"/>
      <c r="X226" s="14"/>
      <c r="Y226" s="14"/>
      <c r="Z226" s="14"/>
      <c r="AA226" s="14"/>
      <c r="AB226" s="14"/>
      <c r="AC226" s="14"/>
      <c r="AD226" s="14"/>
      <c r="AE226" s="14"/>
      <c r="AT226" s="270" t="s">
        <v>259</v>
      </c>
      <c r="AU226" s="270" t="s">
        <v>88</v>
      </c>
      <c r="AV226" s="14" t="s">
        <v>175</v>
      </c>
      <c r="AW226" s="14" t="s">
        <v>36</v>
      </c>
      <c r="AX226" s="14" t="s">
        <v>14</v>
      </c>
      <c r="AY226" s="270" t="s">
        <v>241</v>
      </c>
    </row>
    <row r="227" s="2" customFormat="1" ht="37.8" customHeight="1">
      <c r="A227" s="39"/>
      <c r="B227" s="40"/>
      <c r="C227" s="229" t="s">
        <v>332</v>
      </c>
      <c r="D227" s="229" t="s">
        <v>243</v>
      </c>
      <c r="E227" s="230" t="s">
        <v>2076</v>
      </c>
      <c r="F227" s="231" t="s">
        <v>2077</v>
      </c>
      <c r="G227" s="232" t="s">
        <v>255</v>
      </c>
      <c r="H227" s="233">
        <v>237.804</v>
      </c>
      <c r="I227" s="234"/>
      <c r="J227" s="235">
        <f>ROUND(I227*H227,2)</f>
        <v>0</v>
      </c>
      <c r="K227" s="231" t="s">
        <v>247</v>
      </c>
      <c r="L227" s="45"/>
      <c r="M227" s="236" t="s">
        <v>1</v>
      </c>
      <c r="N227" s="237" t="s">
        <v>45</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175</v>
      </c>
      <c r="AT227" s="240" t="s">
        <v>243</v>
      </c>
      <c r="AU227" s="240" t="s">
        <v>88</v>
      </c>
      <c r="AY227" s="18" t="s">
        <v>241</v>
      </c>
      <c r="BE227" s="241">
        <f>IF(N227="základní",J227,0)</f>
        <v>0</v>
      </c>
      <c r="BF227" s="241">
        <f>IF(N227="snížená",J227,0)</f>
        <v>0</v>
      </c>
      <c r="BG227" s="241">
        <f>IF(N227="zákl. přenesená",J227,0)</f>
        <v>0</v>
      </c>
      <c r="BH227" s="241">
        <f>IF(N227="sníž. přenesená",J227,0)</f>
        <v>0</v>
      </c>
      <c r="BI227" s="241">
        <f>IF(N227="nulová",J227,0)</f>
        <v>0</v>
      </c>
      <c r="BJ227" s="18" t="s">
        <v>14</v>
      </c>
      <c r="BK227" s="241">
        <f>ROUND(I227*H227,2)</f>
        <v>0</v>
      </c>
      <c r="BL227" s="18" t="s">
        <v>175</v>
      </c>
      <c r="BM227" s="240" t="s">
        <v>2078</v>
      </c>
    </row>
    <row r="228" s="2" customFormat="1">
      <c r="A228" s="39"/>
      <c r="B228" s="40"/>
      <c r="C228" s="41"/>
      <c r="D228" s="242" t="s">
        <v>249</v>
      </c>
      <c r="E228" s="41"/>
      <c r="F228" s="243" t="s">
        <v>2079</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249</v>
      </c>
      <c r="AU228" s="18" t="s">
        <v>88</v>
      </c>
    </row>
    <row r="229" s="2" customFormat="1">
      <c r="A229" s="39"/>
      <c r="B229" s="40"/>
      <c r="C229" s="41"/>
      <c r="D229" s="247" t="s">
        <v>251</v>
      </c>
      <c r="E229" s="41"/>
      <c r="F229" s="248" t="s">
        <v>2080</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251</v>
      </c>
      <c r="AU229" s="18" t="s">
        <v>88</v>
      </c>
    </row>
    <row r="230" s="15" customFormat="1">
      <c r="A230" s="15"/>
      <c r="B230" s="271"/>
      <c r="C230" s="272"/>
      <c r="D230" s="242" t="s">
        <v>259</v>
      </c>
      <c r="E230" s="273" t="s">
        <v>1</v>
      </c>
      <c r="F230" s="274" t="s">
        <v>710</v>
      </c>
      <c r="G230" s="272"/>
      <c r="H230" s="273" t="s">
        <v>1</v>
      </c>
      <c r="I230" s="275"/>
      <c r="J230" s="272"/>
      <c r="K230" s="272"/>
      <c r="L230" s="276"/>
      <c r="M230" s="277"/>
      <c r="N230" s="278"/>
      <c r="O230" s="278"/>
      <c r="P230" s="278"/>
      <c r="Q230" s="278"/>
      <c r="R230" s="278"/>
      <c r="S230" s="278"/>
      <c r="T230" s="279"/>
      <c r="U230" s="15"/>
      <c r="V230" s="15"/>
      <c r="W230" s="15"/>
      <c r="X230" s="15"/>
      <c r="Y230" s="15"/>
      <c r="Z230" s="15"/>
      <c r="AA230" s="15"/>
      <c r="AB230" s="15"/>
      <c r="AC230" s="15"/>
      <c r="AD230" s="15"/>
      <c r="AE230" s="15"/>
      <c r="AT230" s="280" t="s">
        <v>259</v>
      </c>
      <c r="AU230" s="280" t="s">
        <v>88</v>
      </c>
      <c r="AV230" s="15" t="s">
        <v>14</v>
      </c>
      <c r="AW230" s="15" t="s">
        <v>36</v>
      </c>
      <c r="AX230" s="15" t="s">
        <v>80</v>
      </c>
      <c r="AY230" s="280" t="s">
        <v>241</v>
      </c>
    </row>
    <row r="231" s="13" customFormat="1">
      <c r="A231" s="13"/>
      <c r="B231" s="249"/>
      <c r="C231" s="250"/>
      <c r="D231" s="242" t="s">
        <v>259</v>
      </c>
      <c r="E231" s="251" t="s">
        <v>1</v>
      </c>
      <c r="F231" s="252" t="s">
        <v>2081</v>
      </c>
      <c r="G231" s="250"/>
      <c r="H231" s="253">
        <v>237.804</v>
      </c>
      <c r="I231" s="254"/>
      <c r="J231" s="250"/>
      <c r="K231" s="250"/>
      <c r="L231" s="255"/>
      <c r="M231" s="256"/>
      <c r="N231" s="257"/>
      <c r="O231" s="257"/>
      <c r="P231" s="257"/>
      <c r="Q231" s="257"/>
      <c r="R231" s="257"/>
      <c r="S231" s="257"/>
      <c r="T231" s="258"/>
      <c r="U231" s="13"/>
      <c r="V231" s="13"/>
      <c r="W231" s="13"/>
      <c r="X231" s="13"/>
      <c r="Y231" s="13"/>
      <c r="Z231" s="13"/>
      <c r="AA231" s="13"/>
      <c r="AB231" s="13"/>
      <c r="AC231" s="13"/>
      <c r="AD231" s="13"/>
      <c r="AE231" s="13"/>
      <c r="AT231" s="259" t="s">
        <v>259</v>
      </c>
      <c r="AU231" s="259" t="s">
        <v>88</v>
      </c>
      <c r="AV231" s="13" t="s">
        <v>88</v>
      </c>
      <c r="AW231" s="13" t="s">
        <v>36</v>
      </c>
      <c r="AX231" s="13" t="s">
        <v>80</v>
      </c>
      <c r="AY231" s="259" t="s">
        <v>241</v>
      </c>
    </row>
    <row r="232" s="14" customFormat="1">
      <c r="A232" s="14"/>
      <c r="B232" s="260"/>
      <c r="C232" s="261"/>
      <c r="D232" s="242" t="s">
        <v>259</v>
      </c>
      <c r="E232" s="262" t="s">
        <v>2013</v>
      </c>
      <c r="F232" s="263" t="s">
        <v>261</v>
      </c>
      <c r="G232" s="261"/>
      <c r="H232" s="264">
        <v>237.804</v>
      </c>
      <c r="I232" s="265"/>
      <c r="J232" s="261"/>
      <c r="K232" s="261"/>
      <c r="L232" s="266"/>
      <c r="M232" s="267"/>
      <c r="N232" s="268"/>
      <c r="O232" s="268"/>
      <c r="P232" s="268"/>
      <c r="Q232" s="268"/>
      <c r="R232" s="268"/>
      <c r="S232" s="268"/>
      <c r="T232" s="269"/>
      <c r="U232" s="14"/>
      <c r="V232" s="14"/>
      <c r="W232" s="14"/>
      <c r="X232" s="14"/>
      <c r="Y232" s="14"/>
      <c r="Z232" s="14"/>
      <c r="AA232" s="14"/>
      <c r="AB232" s="14"/>
      <c r="AC232" s="14"/>
      <c r="AD232" s="14"/>
      <c r="AE232" s="14"/>
      <c r="AT232" s="270" t="s">
        <v>259</v>
      </c>
      <c r="AU232" s="270" t="s">
        <v>88</v>
      </c>
      <c r="AV232" s="14" t="s">
        <v>175</v>
      </c>
      <c r="AW232" s="14" t="s">
        <v>36</v>
      </c>
      <c r="AX232" s="14" t="s">
        <v>14</v>
      </c>
      <c r="AY232" s="270" t="s">
        <v>241</v>
      </c>
    </row>
    <row r="233" s="2" customFormat="1" ht="37.8" customHeight="1">
      <c r="A233" s="39"/>
      <c r="B233" s="40"/>
      <c r="C233" s="229" t="s">
        <v>8</v>
      </c>
      <c r="D233" s="229" t="s">
        <v>243</v>
      </c>
      <c r="E233" s="230" t="s">
        <v>2082</v>
      </c>
      <c r="F233" s="231" t="s">
        <v>2083</v>
      </c>
      <c r="G233" s="232" t="s">
        <v>255</v>
      </c>
      <c r="H233" s="233">
        <v>3091.4520000000002</v>
      </c>
      <c r="I233" s="234"/>
      <c r="J233" s="235">
        <f>ROUND(I233*H233,2)</f>
        <v>0</v>
      </c>
      <c r="K233" s="231" t="s">
        <v>247</v>
      </c>
      <c r="L233" s="45"/>
      <c r="M233" s="236" t="s">
        <v>1</v>
      </c>
      <c r="N233" s="237" t="s">
        <v>45</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175</v>
      </c>
      <c r="AT233" s="240" t="s">
        <v>243</v>
      </c>
      <c r="AU233" s="240" t="s">
        <v>88</v>
      </c>
      <c r="AY233" s="18" t="s">
        <v>241</v>
      </c>
      <c r="BE233" s="241">
        <f>IF(N233="základní",J233,0)</f>
        <v>0</v>
      </c>
      <c r="BF233" s="241">
        <f>IF(N233="snížená",J233,0)</f>
        <v>0</v>
      </c>
      <c r="BG233" s="241">
        <f>IF(N233="zákl. přenesená",J233,0)</f>
        <v>0</v>
      </c>
      <c r="BH233" s="241">
        <f>IF(N233="sníž. přenesená",J233,0)</f>
        <v>0</v>
      </c>
      <c r="BI233" s="241">
        <f>IF(N233="nulová",J233,0)</f>
        <v>0</v>
      </c>
      <c r="BJ233" s="18" t="s">
        <v>14</v>
      </c>
      <c r="BK233" s="241">
        <f>ROUND(I233*H233,2)</f>
        <v>0</v>
      </c>
      <c r="BL233" s="18" t="s">
        <v>175</v>
      </c>
      <c r="BM233" s="240" t="s">
        <v>2084</v>
      </c>
    </row>
    <row r="234" s="2" customFormat="1">
      <c r="A234" s="39"/>
      <c r="B234" s="40"/>
      <c r="C234" s="41"/>
      <c r="D234" s="242" t="s">
        <v>249</v>
      </c>
      <c r="E234" s="41"/>
      <c r="F234" s="243" t="s">
        <v>2085</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249</v>
      </c>
      <c r="AU234" s="18" t="s">
        <v>88</v>
      </c>
    </row>
    <row r="235" s="2" customFormat="1">
      <c r="A235" s="39"/>
      <c r="B235" s="40"/>
      <c r="C235" s="41"/>
      <c r="D235" s="247" t="s">
        <v>251</v>
      </c>
      <c r="E235" s="41"/>
      <c r="F235" s="248" t="s">
        <v>2086</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251</v>
      </c>
      <c r="AU235" s="18" t="s">
        <v>88</v>
      </c>
    </row>
    <row r="236" s="15" customFormat="1">
      <c r="A236" s="15"/>
      <c r="B236" s="271"/>
      <c r="C236" s="272"/>
      <c r="D236" s="242" t="s">
        <v>259</v>
      </c>
      <c r="E236" s="273" t="s">
        <v>1</v>
      </c>
      <c r="F236" s="274" t="s">
        <v>703</v>
      </c>
      <c r="G236" s="272"/>
      <c r="H236" s="273" t="s">
        <v>1</v>
      </c>
      <c r="I236" s="275"/>
      <c r="J236" s="272"/>
      <c r="K236" s="272"/>
      <c r="L236" s="276"/>
      <c r="M236" s="277"/>
      <c r="N236" s="278"/>
      <c r="O236" s="278"/>
      <c r="P236" s="278"/>
      <c r="Q236" s="278"/>
      <c r="R236" s="278"/>
      <c r="S236" s="278"/>
      <c r="T236" s="279"/>
      <c r="U236" s="15"/>
      <c r="V236" s="15"/>
      <c r="W236" s="15"/>
      <c r="X236" s="15"/>
      <c r="Y236" s="15"/>
      <c r="Z236" s="15"/>
      <c r="AA236" s="15"/>
      <c r="AB236" s="15"/>
      <c r="AC236" s="15"/>
      <c r="AD236" s="15"/>
      <c r="AE236" s="15"/>
      <c r="AT236" s="280" t="s">
        <v>259</v>
      </c>
      <c r="AU236" s="280" t="s">
        <v>88</v>
      </c>
      <c r="AV236" s="15" t="s">
        <v>14</v>
      </c>
      <c r="AW236" s="15" t="s">
        <v>36</v>
      </c>
      <c r="AX236" s="15" t="s">
        <v>80</v>
      </c>
      <c r="AY236" s="280" t="s">
        <v>241</v>
      </c>
    </row>
    <row r="237" s="13" customFormat="1">
      <c r="A237" s="13"/>
      <c r="B237" s="249"/>
      <c r="C237" s="250"/>
      <c r="D237" s="242" t="s">
        <v>259</v>
      </c>
      <c r="E237" s="251" t="s">
        <v>1</v>
      </c>
      <c r="F237" s="252" t="s">
        <v>2087</v>
      </c>
      <c r="G237" s="250"/>
      <c r="H237" s="253">
        <v>3091.4520000000002</v>
      </c>
      <c r="I237" s="254"/>
      <c r="J237" s="250"/>
      <c r="K237" s="250"/>
      <c r="L237" s="255"/>
      <c r="M237" s="256"/>
      <c r="N237" s="257"/>
      <c r="O237" s="257"/>
      <c r="P237" s="257"/>
      <c r="Q237" s="257"/>
      <c r="R237" s="257"/>
      <c r="S237" s="257"/>
      <c r="T237" s="258"/>
      <c r="U237" s="13"/>
      <c r="V237" s="13"/>
      <c r="W237" s="13"/>
      <c r="X237" s="13"/>
      <c r="Y237" s="13"/>
      <c r="Z237" s="13"/>
      <c r="AA237" s="13"/>
      <c r="AB237" s="13"/>
      <c r="AC237" s="13"/>
      <c r="AD237" s="13"/>
      <c r="AE237" s="13"/>
      <c r="AT237" s="259" t="s">
        <v>259</v>
      </c>
      <c r="AU237" s="259" t="s">
        <v>88</v>
      </c>
      <c r="AV237" s="13" t="s">
        <v>88</v>
      </c>
      <c r="AW237" s="13" t="s">
        <v>36</v>
      </c>
      <c r="AX237" s="13" t="s">
        <v>80</v>
      </c>
      <c r="AY237" s="259" t="s">
        <v>241</v>
      </c>
    </row>
    <row r="238" s="14" customFormat="1">
      <c r="A238" s="14"/>
      <c r="B238" s="260"/>
      <c r="C238" s="261"/>
      <c r="D238" s="242" t="s">
        <v>259</v>
      </c>
      <c r="E238" s="262" t="s">
        <v>1</v>
      </c>
      <c r="F238" s="263" t="s">
        <v>261</v>
      </c>
      <c r="G238" s="261"/>
      <c r="H238" s="264">
        <v>3091.4520000000002</v>
      </c>
      <c r="I238" s="265"/>
      <c r="J238" s="261"/>
      <c r="K238" s="261"/>
      <c r="L238" s="266"/>
      <c r="M238" s="267"/>
      <c r="N238" s="268"/>
      <c r="O238" s="268"/>
      <c r="P238" s="268"/>
      <c r="Q238" s="268"/>
      <c r="R238" s="268"/>
      <c r="S238" s="268"/>
      <c r="T238" s="269"/>
      <c r="U238" s="14"/>
      <c r="V238" s="14"/>
      <c r="W238" s="14"/>
      <c r="X238" s="14"/>
      <c r="Y238" s="14"/>
      <c r="Z238" s="14"/>
      <c r="AA238" s="14"/>
      <c r="AB238" s="14"/>
      <c r="AC238" s="14"/>
      <c r="AD238" s="14"/>
      <c r="AE238" s="14"/>
      <c r="AT238" s="270" t="s">
        <v>259</v>
      </c>
      <c r="AU238" s="270" t="s">
        <v>88</v>
      </c>
      <c r="AV238" s="14" t="s">
        <v>175</v>
      </c>
      <c r="AW238" s="14" t="s">
        <v>36</v>
      </c>
      <c r="AX238" s="14" t="s">
        <v>14</v>
      </c>
      <c r="AY238" s="270" t="s">
        <v>241</v>
      </c>
    </row>
    <row r="239" s="2" customFormat="1" ht="24.15" customHeight="1">
      <c r="A239" s="39"/>
      <c r="B239" s="40"/>
      <c r="C239" s="229" t="s">
        <v>344</v>
      </c>
      <c r="D239" s="229" t="s">
        <v>243</v>
      </c>
      <c r="E239" s="230" t="s">
        <v>719</v>
      </c>
      <c r="F239" s="231" t="s">
        <v>720</v>
      </c>
      <c r="G239" s="232" t="s">
        <v>255</v>
      </c>
      <c r="H239" s="233">
        <v>54.299999999999997</v>
      </c>
      <c r="I239" s="234"/>
      <c r="J239" s="235">
        <f>ROUND(I239*H239,2)</f>
        <v>0</v>
      </c>
      <c r="K239" s="231" t="s">
        <v>247</v>
      </c>
      <c r="L239" s="45"/>
      <c r="M239" s="236" t="s">
        <v>1</v>
      </c>
      <c r="N239" s="237" t="s">
        <v>45</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175</v>
      </c>
      <c r="AT239" s="240" t="s">
        <v>243</v>
      </c>
      <c r="AU239" s="240" t="s">
        <v>88</v>
      </c>
      <c r="AY239" s="18" t="s">
        <v>241</v>
      </c>
      <c r="BE239" s="241">
        <f>IF(N239="základní",J239,0)</f>
        <v>0</v>
      </c>
      <c r="BF239" s="241">
        <f>IF(N239="snížená",J239,0)</f>
        <v>0</v>
      </c>
      <c r="BG239" s="241">
        <f>IF(N239="zákl. přenesená",J239,0)</f>
        <v>0</v>
      </c>
      <c r="BH239" s="241">
        <f>IF(N239="sníž. přenesená",J239,0)</f>
        <v>0</v>
      </c>
      <c r="BI239" s="241">
        <f>IF(N239="nulová",J239,0)</f>
        <v>0</v>
      </c>
      <c r="BJ239" s="18" t="s">
        <v>14</v>
      </c>
      <c r="BK239" s="241">
        <f>ROUND(I239*H239,2)</f>
        <v>0</v>
      </c>
      <c r="BL239" s="18" t="s">
        <v>175</v>
      </c>
      <c r="BM239" s="240" t="s">
        <v>2088</v>
      </c>
    </row>
    <row r="240" s="2" customFormat="1">
      <c r="A240" s="39"/>
      <c r="B240" s="40"/>
      <c r="C240" s="41"/>
      <c r="D240" s="242" t="s">
        <v>249</v>
      </c>
      <c r="E240" s="41"/>
      <c r="F240" s="243" t="s">
        <v>722</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249</v>
      </c>
      <c r="AU240" s="18" t="s">
        <v>88</v>
      </c>
    </row>
    <row r="241" s="2" customFormat="1">
      <c r="A241" s="39"/>
      <c r="B241" s="40"/>
      <c r="C241" s="41"/>
      <c r="D241" s="247" t="s">
        <v>251</v>
      </c>
      <c r="E241" s="41"/>
      <c r="F241" s="248" t="s">
        <v>723</v>
      </c>
      <c r="G241" s="41"/>
      <c r="H241" s="41"/>
      <c r="I241" s="244"/>
      <c r="J241" s="41"/>
      <c r="K241" s="41"/>
      <c r="L241" s="45"/>
      <c r="M241" s="245"/>
      <c r="N241" s="246"/>
      <c r="O241" s="92"/>
      <c r="P241" s="92"/>
      <c r="Q241" s="92"/>
      <c r="R241" s="92"/>
      <c r="S241" s="92"/>
      <c r="T241" s="93"/>
      <c r="U241" s="39"/>
      <c r="V241" s="39"/>
      <c r="W241" s="39"/>
      <c r="X241" s="39"/>
      <c r="Y241" s="39"/>
      <c r="Z241" s="39"/>
      <c r="AA241" s="39"/>
      <c r="AB241" s="39"/>
      <c r="AC241" s="39"/>
      <c r="AD241" s="39"/>
      <c r="AE241" s="39"/>
      <c r="AT241" s="18" t="s">
        <v>251</v>
      </c>
      <c r="AU241" s="18" t="s">
        <v>88</v>
      </c>
    </row>
    <row r="242" s="15" customFormat="1">
      <c r="A242" s="15"/>
      <c r="B242" s="271"/>
      <c r="C242" s="272"/>
      <c r="D242" s="242" t="s">
        <v>259</v>
      </c>
      <c r="E242" s="273" t="s">
        <v>1</v>
      </c>
      <c r="F242" s="274" t="s">
        <v>725</v>
      </c>
      <c r="G242" s="272"/>
      <c r="H242" s="273" t="s">
        <v>1</v>
      </c>
      <c r="I242" s="275"/>
      <c r="J242" s="272"/>
      <c r="K242" s="272"/>
      <c r="L242" s="276"/>
      <c r="M242" s="277"/>
      <c r="N242" s="278"/>
      <c r="O242" s="278"/>
      <c r="P242" s="278"/>
      <c r="Q242" s="278"/>
      <c r="R242" s="278"/>
      <c r="S242" s="278"/>
      <c r="T242" s="279"/>
      <c r="U242" s="15"/>
      <c r="V242" s="15"/>
      <c r="W242" s="15"/>
      <c r="X242" s="15"/>
      <c r="Y242" s="15"/>
      <c r="Z242" s="15"/>
      <c r="AA242" s="15"/>
      <c r="AB242" s="15"/>
      <c r="AC242" s="15"/>
      <c r="AD242" s="15"/>
      <c r="AE242" s="15"/>
      <c r="AT242" s="280" t="s">
        <v>259</v>
      </c>
      <c r="AU242" s="280" t="s">
        <v>88</v>
      </c>
      <c r="AV242" s="15" t="s">
        <v>14</v>
      </c>
      <c r="AW242" s="15" t="s">
        <v>36</v>
      </c>
      <c r="AX242" s="15" t="s">
        <v>80</v>
      </c>
      <c r="AY242" s="280" t="s">
        <v>241</v>
      </c>
    </row>
    <row r="243" s="13" customFormat="1">
      <c r="A243" s="13"/>
      <c r="B243" s="249"/>
      <c r="C243" s="250"/>
      <c r="D243" s="242" t="s">
        <v>259</v>
      </c>
      <c r="E243" s="251" t="s">
        <v>1</v>
      </c>
      <c r="F243" s="252" t="s">
        <v>2008</v>
      </c>
      <c r="G243" s="250"/>
      <c r="H243" s="253">
        <v>54.299999999999997</v>
      </c>
      <c r="I243" s="254"/>
      <c r="J243" s="250"/>
      <c r="K243" s="250"/>
      <c r="L243" s="255"/>
      <c r="M243" s="256"/>
      <c r="N243" s="257"/>
      <c r="O243" s="257"/>
      <c r="P243" s="257"/>
      <c r="Q243" s="257"/>
      <c r="R243" s="257"/>
      <c r="S243" s="257"/>
      <c r="T243" s="258"/>
      <c r="U243" s="13"/>
      <c r="V243" s="13"/>
      <c r="W243" s="13"/>
      <c r="X243" s="13"/>
      <c r="Y243" s="13"/>
      <c r="Z243" s="13"/>
      <c r="AA243" s="13"/>
      <c r="AB243" s="13"/>
      <c r="AC243" s="13"/>
      <c r="AD243" s="13"/>
      <c r="AE243" s="13"/>
      <c r="AT243" s="259" t="s">
        <v>259</v>
      </c>
      <c r="AU243" s="259" t="s">
        <v>88</v>
      </c>
      <c r="AV243" s="13" t="s">
        <v>88</v>
      </c>
      <c r="AW243" s="13" t="s">
        <v>36</v>
      </c>
      <c r="AX243" s="13" t="s">
        <v>80</v>
      </c>
      <c r="AY243" s="259" t="s">
        <v>241</v>
      </c>
    </row>
    <row r="244" s="14" customFormat="1">
      <c r="A244" s="14"/>
      <c r="B244" s="260"/>
      <c r="C244" s="261"/>
      <c r="D244" s="242" t="s">
        <v>259</v>
      </c>
      <c r="E244" s="262" t="s">
        <v>1</v>
      </c>
      <c r="F244" s="263" t="s">
        <v>261</v>
      </c>
      <c r="G244" s="261"/>
      <c r="H244" s="264">
        <v>54.299999999999997</v>
      </c>
      <c r="I244" s="265"/>
      <c r="J244" s="261"/>
      <c r="K244" s="261"/>
      <c r="L244" s="266"/>
      <c r="M244" s="267"/>
      <c r="N244" s="268"/>
      <c r="O244" s="268"/>
      <c r="P244" s="268"/>
      <c r="Q244" s="268"/>
      <c r="R244" s="268"/>
      <c r="S244" s="268"/>
      <c r="T244" s="269"/>
      <c r="U244" s="14"/>
      <c r="V244" s="14"/>
      <c r="W244" s="14"/>
      <c r="X244" s="14"/>
      <c r="Y244" s="14"/>
      <c r="Z244" s="14"/>
      <c r="AA244" s="14"/>
      <c r="AB244" s="14"/>
      <c r="AC244" s="14"/>
      <c r="AD244" s="14"/>
      <c r="AE244" s="14"/>
      <c r="AT244" s="270" t="s">
        <v>259</v>
      </c>
      <c r="AU244" s="270" t="s">
        <v>88</v>
      </c>
      <c r="AV244" s="14" t="s">
        <v>175</v>
      </c>
      <c r="AW244" s="14" t="s">
        <v>36</v>
      </c>
      <c r="AX244" s="14" t="s">
        <v>14</v>
      </c>
      <c r="AY244" s="270" t="s">
        <v>241</v>
      </c>
    </row>
    <row r="245" s="2" customFormat="1" ht="24.15" customHeight="1">
      <c r="A245" s="39"/>
      <c r="B245" s="40"/>
      <c r="C245" s="229" t="s">
        <v>349</v>
      </c>
      <c r="D245" s="229" t="s">
        <v>243</v>
      </c>
      <c r="E245" s="230" t="s">
        <v>726</v>
      </c>
      <c r="F245" s="231" t="s">
        <v>727</v>
      </c>
      <c r="G245" s="232" t="s">
        <v>255</v>
      </c>
      <c r="H245" s="233">
        <v>951.21600000000001</v>
      </c>
      <c r="I245" s="234"/>
      <c r="J245" s="235">
        <f>ROUND(I245*H245,2)</f>
        <v>0</v>
      </c>
      <c r="K245" s="231" t="s">
        <v>247</v>
      </c>
      <c r="L245" s="45"/>
      <c r="M245" s="236" t="s">
        <v>1</v>
      </c>
      <c r="N245" s="237" t="s">
        <v>45</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175</v>
      </c>
      <c r="AT245" s="240" t="s">
        <v>243</v>
      </c>
      <c r="AU245" s="240" t="s">
        <v>88</v>
      </c>
      <c r="AY245" s="18" t="s">
        <v>241</v>
      </c>
      <c r="BE245" s="241">
        <f>IF(N245="základní",J245,0)</f>
        <v>0</v>
      </c>
      <c r="BF245" s="241">
        <f>IF(N245="snížená",J245,0)</f>
        <v>0</v>
      </c>
      <c r="BG245" s="241">
        <f>IF(N245="zákl. přenesená",J245,0)</f>
        <v>0</v>
      </c>
      <c r="BH245" s="241">
        <f>IF(N245="sníž. přenesená",J245,0)</f>
        <v>0</v>
      </c>
      <c r="BI245" s="241">
        <f>IF(N245="nulová",J245,0)</f>
        <v>0</v>
      </c>
      <c r="BJ245" s="18" t="s">
        <v>14</v>
      </c>
      <c r="BK245" s="241">
        <f>ROUND(I245*H245,2)</f>
        <v>0</v>
      </c>
      <c r="BL245" s="18" t="s">
        <v>175</v>
      </c>
      <c r="BM245" s="240" t="s">
        <v>2089</v>
      </c>
    </row>
    <row r="246" s="2" customFormat="1">
      <c r="A246" s="39"/>
      <c r="B246" s="40"/>
      <c r="C246" s="41"/>
      <c r="D246" s="242" t="s">
        <v>249</v>
      </c>
      <c r="E246" s="41"/>
      <c r="F246" s="243" t="s">
        <v>729</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249</v>
      </c>
      <c r="AU246" s="18" t="s">
        <v>88</v>
      </c>
    </row>
    <row r="247" s="2" customFormat="1">
      <c r="A247" s="39"/>
      <c r="B247" s="40"/>
      <c r="C247" s="41"/>
      <c r="D247" s="247" t="s">
        <v>251</v>
      </c>
      <c r="E247" s="41"/>
      <c r="F247" s="248" t="s">
        <v>730</v>
      </c>
      <c r="G247" s="41"/>
      <c r="H247" s="41"/>
      <c r="I247" s="244"/>
      <c r="J247" s="41"/>
      <c r="K247" s="41"/>
      <c r="L247" s="45"/>
      <c r="M247" s="245"/>
      <c r="N247" s="246"/>
      <c r="O247" s="92"/>
      <c r="P247" s="92"/>
      <c r="Q247" s="92"/>
      <c r="R247" s="92"/>
      <c r="S247" s="92"/>
      <c r="T247" s="93"/>
      <c r="U247" s="39"/>
      <c r="V247" s="39"/>
      <c r="W247" s="39"/>
      <c r="X247" s="39"/>
      <c r="Y247" s="39"/>
      <c r="Z247" s="39"/>
      <c r="AA247" s="39"/>
      <c r="AB247" s="39"/>
      <c r="AC247" s="39"/>
      <c r="AD247" s="39"/>
      <c r="AE247" s="39"/>
      <c r="AT247" s="18" t="s">
        <v>251</v>
      </c>
      <c r="AU247" s="18" t="s">
        <v>88</v>
      </c>
    </row>
    <row r="248" s="15" customFormat="1">
      <c r="A248" s="15"/>
      <c r="B248" s="271"/>
      <c r="C248" s="272"/>
      <c r="D248" s="242" t="s">
        <v>259</v>
      </c>
      <c r="E248" s="273" t="s">
        <v>1</v>
      </c>
      <c r="F248" s="274" t="s">
        <v>731</v>
      </c>
      <c r="G248" s="272"/>
      <c r="H248" s="273" t="s">
        <v>1</v>
      </c>
      <c r="I248" s="275"/>
      <c r="J248" s="272"/>
      <c r="K248" s="272"/>
      <c r="L248" s="276"/>
      <c r="M248" s="277"/>
      <c r="N248" s="278"/>
      <c r="O248" s="278"/>
      <c r="P248" s="278"/>
      <c r="Q248" s="278"/>
      <c r="R248" s="278"/>
      <c r="S248" s="278"/>
      <c r="T248" s="279"/>
      <c r="U248" s="15"/>
      <c r="V248" s="15"/>
      <c r="W248" s="15"/>
      <c r="X248" s="15"/>
      <c r="Y248" s="15"/>
      <c r="Z248" s="15"/>
      <c r="AA248" s="15"/>
      <c r="AB248" s="15"/>
      <c r="AC248" s="15"/>
      <c r="AD248" s="15"/>
      <c r="AE248" s="15"/>
      <c r="AT248" s="280" t="s">
        <v>259</v>
      </c>
      <c r="AU248" s="280" t="s">
        <v>88</v>
      </c>
      <c r="AV248" s="15" t="s">
        <v>14</v>
      </c>
      <c r="AW248" s="15" t="s">
        <v>36</v>
      </c>
      <c r="AX248" s="15" t="s">
        <v>80</v>
      </c>
      <c r="AY248" s="280" t="s">
        <v>241</v>
      </c>
    </row>
    <row r="249" s="13" customFormat="1">
      <c r="A249" s="13"/>
      <c r="B249" s="249"/>
      <c r="C249" s="250"/>
      <c r="D249" s="242" t="s">
        <v>259</v>
      </c>
      <c r="E249" s="251" t="s">
        <v>1</v>
      </c>
      <c r="F249" s="252" t="s">
        <v>2073</v>
      </c>
      <c r="G249" s="250"/>
      <c r="H249" s="253">
        <v>951.21600000000001</v>
      </c>
      <c r="I249" s="254"/>
      <c r="J249" s="250"/>
      <c r="K249" s="250"/>
      <c r="L249" s="255"/>
      <c r="M249" s="256"/>
      <c r="N249" s="257"/>
      <c r="O249" s="257"/>
      <c r="P249" s="257"/>
      <c r="Q249" s="257"/>
      <c r="R249" s="257"/>
      <c r="S249" s="257"/>
      <c r="T249" s="258"/>
      <c r="U249" s="13"/>
      <c r="V249" s="13"/>
      <c r="W249" s="13"/>
      <c r="X249" s="13"/>
      <c r="Y249" s="13"/>
      <c r="Z249" s="13"/>
      <c r="AA249" s="13"/>
      <c r="AB249" s="13"/>
      <c r="AC249" s="13"/>
      <c r="AD249" s="13"/>
      <c r="AE249" s="13"/>
      <c r="AT249" s="259" t="s">
        <v>259</v>
      </c>
      <c r="AU249" s="259" t="s">
        <v>88</v>
      </c>
      <c r="AV249" s="13" t="s">
        <v>88</v>
      </c>
      <c r="AW249" s="13" t="s">
        <v>36</v>
      </c>
      <c r="AX249" s="13" t="s">
        <v>80</v>
      </c>
      <c r="AY249" s="259" t="s">
        <v>241</v>
      </c>
    </row>
    <row r="250" s="14" customFormat="1">
      <c r="A250" s="14"/>
      <c r="B250" s="260"/>
      <c r="C250" s="261"/>
      <c r="D250" s="242" t="s">
        <v>259</v>
      </c>
      <c r="E250" s="262" t="s">
        <v>1</v>
      </c>
      <c r="F250" s="263" t="s">
        <v>261</v>
      </c>
      <c r="G250" s="261"/>
      <c r="H250" s="264">
        <v>951.21600000000001</v>
      </c>
      <c r="I250" s="265"/>
      <c r="J250" s="261"/>
      <c r="K250" s="261"/>
      <c r="L250" s="266"/>
      <c r="M250" s="267"/>
      <c r="N250" s="268"/>
      <c r="O250" s="268"/>
      <c r="P250" s="268"/>
      <c r="Q250" s="268"/>
      <c r="R250" s="268"/>
      <c r="S250" s="268"/>
      <c r="T250" s="269"/>
      <c r="U250" s="14"/>
      <c r="V250" s="14"/>
      <c r="W250" s="14"/>
      <c r="X250" s="14"/>
      <c r="Y250" s="14"/>
      <c r="Z250" s="14"/>
      <c r="AA250" s="14"/>
      <c r="AB250" s="14"/>
      <c r="AC250" s="14"/>
      <c r="AD250" s="14"/>
      <c r="AE250" s="14"/>
      <c r="AT250" s="270" t="s">
        <v>259</v>
      </c>
      <c r="AU250" s="270" t="s">
        <v>88</v>
      </c>
      <c r="AV250" s="14" t="s">
        <v>175</v>
      </c>
      <c r="AW250" s="14" t="s">
        <v>36</v>
      </c>
      <c r="AX250" s="14" t="s">
        <v>14</v>
      </c>
      <c r="AY250" s="270" t="s">
        <v>241</v>
      </c>
    </row>
    <row r="251" s="2" customFormat="1" ht="24.15" customHeight="1">
      <c r="A251" s="39"/>
      <c r="B251" s="40"/>
      <c r="C251" s="229" t="s">
        <v>354</v>
      </c>
      <c r="D251" s="229" t="s">
        <v>243</v>
      </c>
      <c r="E251" s="230" t="s">
        <v>2090</v>
      </c>
      <c r="F251" s="231" t="s">
        <v>2091</v>
      </c>
      <c r="G251" s="232" t="s">
        <v>255</v>
      </c>
      <c r="H251" s="233">
        <v>237.804</v>
      </c>
      <c r="I251" s="234"/>
      <c r="J251" s="235">
        <f>ROUND(I251*H251,2)</f>
        <v>0</v>
      </c>
      <c r="K251" s="231" t="s">
        <v>247</v>
      </c>
      <c r="L251" s="45"/>
      <c r="M251" s="236" t="s">
        <v>1</v>
      </c>
      <c r="N251" s="237" t="s">
        <v>45</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175</v>
      </c>
      <c r="AT251" s="240" t="s">
        <v>243</v>
      </c>
      <c r="AU251" s="240" t="s">
        <v>88</v>
      </c>
      <c r="AY251" s="18" t="s">
        <v>241</v>
      </c>
      <c r="BE251" s="241">
        <f>IF(N251="základní",J251,0)</f>
        <v>0</v>
      </c>
      <c r="BF251" s="241">
        <f>IF(N251="snížená",J251,0)</f>
        <v>0</v>
      </c>
      <c r="BG251" s="241">
        <f>IF(N251="zákl. přenesená",J251,0)</f>
        <v>0</v>
      </c>
      <c r="BH251" s="241">
        <f>IF(N251="sníž. přenesená",J251,0)</f>
        <v>0</v>
      </c>
      <c r="BI251" s="241">
        <f>IF(N251="nulová",J251,0)</f>
        <v>0</v>
      </c>
      <c r="BJ251" s="18" t="s">
        <v>14</v>
      </c>
      <c r="BK251" s="241">
        <f>ROUND(I251*H251,2)</f>
        <v>0</v>
      </c>
      <c r="BL251" s="18" t="s">
        <v>175</v>
      </c>
      <c r="BM251" s="240" t="s">
        <v>2092</v>
      </c>
    </row>
    <row r="252" s="2" customFormat="1">
      <c r="A252" s="39"/>
      <c r="B252" s="40"/>
      <c r="C252" s="41"/>
      <c r="D252" s="242" t="s">
        <v>249</v>
      </c>
      <c r="E252" s="41"/>
      <c r="F252" s="243" t="s">
        <v>2093</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249</v>
      </c>
      <c r="AU252" s="18" t="s">
        <v>88</v>
      </c>
    </row>
    <row r="253" s="2" customFormat="1">
      <c r="A253" s="39"/>
      <c r="B253" s="40"/>
      <c r="C253" s="41"/>
      <c r="D253" s="247" t="s">
        <v>251</v>
      </c>
      <c r="E253" s="41"/>
      <c r="F253" s="248" t="s">
        <v>2094</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251</v>
      </c>
      <c r="AU253" s="18" t="s">
        <v>88</v>
      </c>
    </row>
    <row r="254" s="15" customFormat="1">
      <c r="A254" s="15"/>
      <c r="B254" s="271"/>
      <c r="C254" s="272"/>
      <c r="D254" s="242" t="s">
        <v>259</v>
      </c>
      <c r="E254" s="273" t="s">
        <v>1</v>
      </c>
      <c r="F254" s="274" t="s">
        <v>731</v>
      </c>
      <c r="G254" s="272"/>
      <c r="H254" s="273" t="s">
        <v>1</v>
      </c>
      <c r="I254" s="275"/>
      <c r="J254" s="272"/>
      <c r="K254" s="272"/>
      <c r="L254" s="276"/>
      <c r="M254" s="277"/>
      <c r="N254" s="278"/>
      <c r="O254" s="278"/>
      <c r="P254" s="278"/>
      <c r="Q254" s="278"/>
      <c r="R254" s="278"/>
      <c r="S254" s="278"/>
      <c r="T254" s="279"/>
      <c r="U254" s="15"/>
      <c r="V254" s="15"/>
      <c r="W254" s="15"/>
      <c r="X254" s="15"/>
      <c r="Y254" s="15"/>
      <c r="Z254" s="15"/>
      <c r="AA254" s="15"/>
      <c r="AB254" s="15"/>
      <c r="AC254" s="15"/>
      <c r="AD254" s="15"/>
      <c r="AE254" s="15"/>
      <c r="AT254" s="280" t="s">
        <v>259</v>
      </c>
      <c r="AU254" s="280" t="s">
        <v>88</v>
      </c>
      <c r="AV254" s="15" t="s">
        <v>14</v>
      </c>
      <c r="AW254" s="15" t="s">
        <v>36</v>
      </c>
      <c r="AX254" s="15" t="s">
        <v>80</v>
      </c>
      <c r="AY254" s="280" t="s">
        <v>241</v>
      </c>
    </row>
    <row r="255" s="13" customFormat="1">
      <c r="A255" s="13"/>
      <c r="B255" s="249"/>
      <c r="C255" s="250"/>
      <c r="D255" s="242" t="s">
        <v>259</v>
      </c>
      <c r="E255" s="251" t="s">
        <v>1</v>
      </c>
      <c r="F255" s="252" t="s">
        <v>2081</v>
      </c>
      <c r="G255" s="250"/>
      <c r="H255" s="253">
        <v>237.804</v>
      </c>
      <c r="I255" s="254"/>
      <c r="J255" s="250"/>
      <c r="K255" s="250"/>
      <c r="L255" s="255"/>
      <c r="M255" s="256"/>
      <c r="N255" s="257"/>
      <c r="O255" s="257"/>
      <c r="P255" s="257"/>
      <c r="Q255" s="257"/>
      <c r="R255" s="257"/>
      <c r="S255" s="257"/>
      <c r="T255" s="258"/>
      <c r="U255" s="13"/>
      <c r="V255" s="13"/>
      <c r="W255" s="13"/>
      <c r="X255" s="13"/>
      <c r="Y255" s="13"/>
      <c r="Z255" s="13"/>
      <c r="AA255" s="13"/>
      <c r="AB255" s="13"/>
      <c r="AC255" s="13"/>
      <c r="AD255" s="13"/>
      <c r="AE255" s="13"/>
      <c r="AT255" s="259" t="s">
        <v>259</v>
      </c>
      <c r="AU255" s="259" t="s">
        <v>88</v>
      </c>
      <c r="AV255" s="13" t="s">
        <v>88</v>
      </c>
      <c r="AW255" s="13" t="s">
        <v>36</v>
      </c>
      <c r="AX255" s="13" t="s">
        <v>80</v>
      </c>
      <c r="AY255" s="259" t="s">
        <v>241</v>
      </c>
    </row>
    <row r="256" s="14" customFormat="1">
      <c r="A256" s="14"/>
      <c r="B256" s="260"/>
      <c r="C256" s="261"/>
      <c r="D256" s="242" t="s">
        <v>259</v>
      </c>
      <c r="E256" s="262" t="s">
        <v>1</v>
      </c>
      <c r="F256" s="263" t="s">
        <v>261</v>
      </c>
      <c r="G256" s="261"/>
      <c r="H256" s="264">
        <v>237.804</v>
      </c>
      <c r="I256" s="265"/>
      <c r="J256" s="261"/>
      <c r="K256" s="261"/>
      <c r="L256" s="266"/>
      <c r="M256" s="267"/>
      <c r="N256" s="268"/>
      <c r="O256" s="268"/>
      <c r="P256" s="268"/>
      <c r="Q256" s="268"/>
      <c r="R256" s="268"/>
      <c r="S256" s="268"/>
      <c r="T256" s="269"/>
      <c r="U256" s="14"/>
      <c r="V256" s="14"/>
      <c r="W256" s="14"/>
      <c r="X256" s="14"/>
      <c r="Y256" s="14"/>
      <c r="Z256" s="14"/>
      <c r="AA256" s="14"/>
      <c r="AB256" s="14"/>
      <c r="AC256" s="14"/>
      <c r="AD256" s="14"/>
      <c r="AE256" s="14"/>
      <c r="AT256" s="270" t="s">
        <v>259</v>
      </c>
      <c r="AU256" s="270" t="s">
        <v>88</v>
      </c>
      <c r="AV256" s="14" t="s">
        <v>175</v>
      </c>
      <c r="AW256" s="14" t="s">
        <v>36</v>
      </c>
      <c r="AX256" s="14" t="s">
        <v>14</v>
      </c>
      <c r="AY256" s="270" t="s">
        <v>241</v>
      </c>
    </row>
    <row r="257" s="2" customFormat="1" ht="24.15" customHeight="1">
      <c r="A257" s="39"/>
      <c r="B257" s="40"/>
      <c r="C257" s="229" t="s">
        <v>359</v>
      </c>
      <c r="D257" s="229" t="s">
        <v>243</v>
      </c>
      <c r="E257" s="230" t="s">
        <v>732</v>
      </c>
      <c r="F257" s="231" t="s">
        <v>733</v>
      </c>
      <c r="G257" s="232" t="s">
        <v>255</v>
      </c>
      <c r="H257" s="233">
        <v>1576.2909999999999</v>
      </c>
      <c r="I257" s="234"/>
      <c r="J257" s="235">
        <f>ROUND(I257*H257,2)</f>
        <v>0</v>
      </c>
      <c r="K257" s="231" t="s">
        <v>247</v>
      </c>
      <c r="L257" s="45"/>
      <c r="M257" s="236" t="s">
        <v>1</v>
      </c>
      <c r="N257" s="237" t="s">
        <v>45</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175</v>
      </c>
      <c r="AT257" s="240" t="s">
        <v>243</v>
      </c>
      <c r="AU257" s="240" t="s">
        <v>88</v>
      </c>
      <c r="AY257" s="18" t="s">
        <v>241</v>
      </c>
      <c r="BE257" s="241">
        <f>IF(N257="základní",J257,0)</f>
        <v>0</v>
      </c>
      <c r="BF257" s="241">
        <f>IF(N257="snížená",J257,0)</f>
        <v>0</v>
      </c>
      <c r="BG257" s="241">
        <f>IF(N257="zákl. přenesená",J257,0)</f>
        <v>0</v>
      </c>
      <c r="BH257" s="241">
        <f>IF(N257="sníž. přenesená",J257,0)</f>
        <v>0</v>
      </c>
      <c r="BI257" s="241">
        <f>IF(N257="nulová",J257,0)</f>
        <v>0</v>
      </c>
      <c r="BJ257" s="18" t="s">
        <v>14</v>
      </c>
      <c r="BK257" s="241">
        <f>ROUND(I257*H257,2)</f>
        <v>0</v>
      </c>
      <c r="BL257" s="18" t="s">
        <v>175</v>
      </c>
      <c r="BM257" s="240" t="s">
        <v>2095</v>
      </c>
    </row>
    <row r="258" s="2" customFormat="1">
      <c r="A258" s="39"/>
      <c r="B258" s="40"/>
      <c r="C258" s="41"/>
      <c r="D258" s="242" t="s">
        <v>249</v>
      </c>
      <c r="E258" s="41"/>
      <c r="F258" s="243" t="s">
        <v>735</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249</v>
      </c>
      <c r="AU258" s="18" t="s">
        <v>88</v>
      </c>
    </row>
    <row r="259" s="2" customFormat="1">
      <c r="A259" s="39"/>
      <c r="B259" s="40"/>
      <c r="C259" s="41"/>
      <c r="D259" s="247" t="s">
        <v>251</v>
      </c>
      <c r="E259" s="41"/>
      <c r="F259" s="248" t="s">
        <v>736</v>
      </c>
      <c r="G259" s="41"/>
      <c r="H259" s="41"/>
      <c r="I259" s="244"/>
      <c r="J259" s="41"/>
      <c r="K259" s="41"/>
      <c r="L259" s="45"/>
      <c r="M259" s="245"/>
      <c r="N259" s="246"/>
      <c r="O259" s="92"/>
      <c r="P259" s="92"/>
      <c r="Q259" s="92"/>
      <c r="R259" s="92"/>
      <c r="S259" s="92"/>
      <c r="T259" s="93"/>
      <c r="U259" s="39"/>
      <c r="V259" s="39"/>
      <c r="W259" s="39"/>
      <c r="X259" s="39"/>
      <c r="Y259" s="39"/>
      <c r="Z259" s="39"/>
      <c r="AA259" s="39"/>
      <c r="AB259" s="39"/>
      <c r="AC259" s="39"/>
      <c r="AD259" s="39"/>
      <c r="AE259" s="39"/>
      <c r="AT259" s="18" t="s">
        <v>251</v>
      </c>
      <c r="AU259" s="18" t="s">
        <v>88</v>
      </c>
    </row>
    <row r="260" s="13" customFormat="1">
      <c r="A260" s="13"/>
      <c r="B260" s="249"/>
      <c r="C260" s="250"/>
      <c r="D260" s="242" t="s">
        <v>259</v>
      </c>
      <c r="E260" s="251" t="s">
        <v>1</v>
      </c>
      <c r="F260" s="252" t="s">
        <v>479</v>
      </c>
      <c r="G260" s="250"/>
      <c r="H260" s="253">
        <v>70.471000000000004</v>
      </c>
      <c r="I260" s="254"/>
      <c r="J260" s="250"/>
      <c r="K260" s="250"/>
      <c r="L260" s="255"/>
      <c r="M260" s="256"/>
      <c r="N260" s="257"/>
      <c r="O260" s="257"/>
      <c r="P260" s="257"/>
      <c r="Q260" s="257"/>
      <c r="R260" s="257"/>
      <c r="S260" s="257"/>
      <c r="T260" s="258"/>
      <c r="U260" s="13"/>
      <c r="V260" s="13"/>
      <c r="W260" s="13"/>
      <c r="X260" s="13"/>
      <c r="Y260" s="13"/>
      <c r="Z260" s="13"/>
      <c r="AA260" s="13"/>
      <c r="AB260" s="13"/>
      <c r="AC260" s="13"/>
      <c r="AD260" s="13"/>
      <c r="AE260" s="13"/>
      <c r="AT260" s="259" t="s">
        <v>259</v>
      </c>
      <c r="AU260" s="259" t="s">
        <v>88</v>
      </c>
      <c r="AV260" s="13" t="s">
        <v>88</v>
      </c>
      <c r="AW260" s="13" t="s">
        <v>36</v>
      </c>
      <c r="AX260" s="13" t="s">
        <v>80</v>
      </c>
      <c r="AY260" s="259" t="s">
        <v>241</v>
      </c>
    </row>
    <row r="261" s="13" customFormat="1">
      <c r="A261" s="13"/>
      <c r="B261" s="249"/>
      <c r="C261" s="250"/>
      <c r="D261" s="242" t="s">
        <v>259</v>
      </c>
      <c r="E261" s="251" t="s">
        <v>1</v>
      </c>
      <c r="F261" s="252" t="s">
        <v>482</v>
      </c>
      <c r="G261" s="250"/>
      <c r="H261" s="253">
        <v>872.01599999999996</v>
      </c>
      <c r="I261" s="254"/>
      <c r="J261" s="250"/>
      <c r="K261" s="250"/>
      <c r="L261" s="255"/>
      <c r="M261" s="256"/>
      <c r="N261" s="257"/>
      <c r="O261" s="257"/>
      <c r="P261" s="257"/>
      <c r="Q261" s="257"/>
      <c r="R261" s="257"/>
      <c r="S261" s="257"/>
      <c r="T261" s="258"/>
      <c r="U261" s="13"/>
      <c r="V261" s="13"/>
      <c r="W261" s="13"/>
      <c r="X261" s="13"/>
      <c r="Y261" s="13"/>
      <c r="Z261" s="13"/>
      <c r="AA261" s="13"/>
      <c r="AB261" s="13"/>
      <c r="AC261" s="13"/>
      <c r="AD261" s="13"/>
      <c r="AE261" s="13"/>
      <c r="AT261" s="259" t="s">
        <v>259</v>
      </c>
      <c r="AU261" s="259" t="s">
        <v>88</v>
      </c>
      <c r="AV261" s="13" t="s">
        <v>88</v>
      </c>
      <c r="AW261" s="13" t="s">
        <v>36</v>
      </c>
      <c r="AX261" s="13" t="s">
        <v>80</v>
      </c>
      <c r="AY261" s="259" t="s">
        <v>241</v>
      </c>
    </row>
    <row r="262" s="13" customFormat="1">
      <c r="A262" s="13"/>
      <c r="B262" s="249"/>
      <c r="C262" s="250"/>
      <c r="D262" s="242" t="s">
        <v>259</v>
      </c>
      <c r="E262" s="251" t="s">
        <v>1</v>
      </c>
      <c r="F262" s="252" t="s">
        <v>2013</v>
      </c>
      <c r="G262" s="250"/>
      <c r="H262" s="253">
        <v>237.804</v>
      </c>
      <c r="I262" s="254"/>
      <c r="J262" s="250"/>
      <c r="K262" s="250"/>
      <c r="L262" s="255"/>
      <c r="M262" s="256"/>
      <c r="N262" s="257"/>
      <c r="O262" s="257"/>
      <c r="P262" s="257"/>
      <c r="Q262" s="257"/>
      <c r="R262" s="257"/>
      <c r="S262" s="257"/>
      <c r="T262" s="258"/>
      <c r="U262" s="13"/>
      <c r="V262" s="13"/>
      <c r="W262" s="13"/>
      <c r="X262" s="13"/>
      <c r="Y262" s="13"/>
      <c r="Z262" s="13"/>
      <c r="AA262" s="13"/>
      <c r="AB262" s="13"/>
      <c r="AC262" s="13"/>
      <c r="AD262" s="13"/>
      <c r="AE262" s="13"/>
      <c r="AT262" s="259" t="s">
        <v>259</v>
      </c>
      <c r="AU262" s="259" t="s">
        <v>88</v>
      </c>
      <c r="AV262" s="13" t="s">
        <v>88</v>
      </c>
      <c r="AW262" s="13" t="s">
        <v>36</v>
      </c>
      <c r="AX262" s="13" t="s">
        <v>80</v>
      </c>
      <c r="AY262" s="259" t="s">
        <v>241</v>
      </c>
    </row>
    <row r="263" s="13" customFormat="1">
      <c r="A263" s="13"/>
      <c r="B263" s="249"/>
      <c r="C263" s="250"/>
      <c r="D263" s="242" t="s">
        <v>259</v>
      </c>
      <c r="E263" s="251" t="s">
        <v>1</v>
      </c>
      <c r="F263" s="252" t="s">
        <v>516</v>
      </c>
      <c r="G263" s="250"/>
      <c r="H263" s="253">
        <v>396</v>
      </c>
      <c r="I263" s="254"/>
      <c r="J263" s="250"/>
      <c r="K263" s="250"/>
      <c r="L263" s="255"/>
      <c r="M263" s="256"/>
      <c r="N263" s="257"/>
      <c r="O263" s="257"/>
      <c r="P263" s="257"/>
      <c r="Q263" s="257"/>
      <c r="R263" s="257"/>
      <c r="S263" s="257"/>
      <c r="T263" s="258"/>
      <c r="U263" s="13"/>
      <c r="V263" s="13"/>
      <c r="W263" s="13"/>
      <c r="X263" s="13"/>
      <c r="Y263" s="13"/>
      <c r="Z263" s="13"/>
      <c r="AA263" s="13"/>
      <c r="AB263" s="13"/>
      <c r="AC263" s="13"/>
      <c r="AD263" s="13"/>
      <c r="AE263" s="13"/>
      <c r="AT263" s="259" t="s">
        <v>259</v>
      </c>
      <c r="AU263" s="259" t="s">
        <v>88</v>
      </c>
      <c r="AV263" s="13" t="s">
        <v>88</v>
      </c>
      <c r="AW263" s="13" t="s">
        <v>36</v>
      </c>
      <c r="AX263" s="13" t="s">
        <v>80</v>
      </c>
      <c r="AY263" s="259" t="s">
        <v>241</v>
      </c>
    </row>
    <row r="264" s="14" customFormat="1">
      <c r="A264" s="14"/>
      <c r="B264" s="260"/>
      <c r="C264" s="261"/>
      <c r="D264" s="242" t="s">
        <v>259</v>
      </c>
      <c r="E264" s="262" t="s">
        <v>1</v>
      </c>
      <c r="F264" s="263" t="s">
        <v>261</v>
      </c>
      <c r="G264" s="261"/>
      <c r="H264" s="264">
        <v>1576.2909999999999</v>
      </c>
      <c r="I264" s="265"/>
      <c r="J264" s="261"/>
      <c r="K264" s="261"/>
      <c r="L264" s="266"/>
      <c r="M264" s="267"/>
      <c r="N264" s="268"/>
      <c r="O264" s="268"/>
      <c r="P264" s="268"/>
      <c r="Q264" s="268"/>
      <c r="R264" s="268"/>
      <c r="S264" s="268"/>
      <c r="T264" s="269"/>
      <c r="U264" s="14"/>
      <c r="V264" s="14"/>
      <c r="W264" s="14"/>
      <c r="X264" s="14"/>
      <c r="Y264" s="14"/>
      <c r="Z264" s="14"/>
      <c r="AA264" s="14"/>
      <c r="AB264" s="14"/>
      <c r="AC264" s="14"/>
      <c r="AD264" s="14"/>
      <c r="AE264" s="14"/>
      <c r="AT264" s="270" t="s">
        <v>259</v>
      </c>
      <c r="AU264" s="270" t="s">
        <v>88</v>
      </c>
      <c r="AV264" s="14" t="s">
        <v>175</v>
      </c>
      <c r="AW264" s="14" t="s">
        <v>36</v>
      </c>
      <c r="AX264" s="14" t="s">
        <v>14</v>
      </c>
      <c r="AY264" s="270" t="s">
        <v>241</v>
      </c>
    </row>
    <row r="265" s="2" customFormat="1" ht="33" customHeight="1">
      <c r="A265" s="39"/>
      <c r="B265" s="40"/>
      <c r="C265" s="229" t="s">
        <v>365</v>
      </c>
      <c r="D265" s="229" t="s">
        <v>243</v>
      </c>
      <c r="E265" s="230" t="s">
        <v>737</v>
      </c>
      <c r="F265" s="231" t="s">
        <v>738</v>
      </c>
      <c r="G265" s="232" t="s">
        <v>487</v>
      </c>
      <c r="H265" s="233">
        <v>1831.203</v>
      </c>
      <c r="I265" s="234"/>
      <c r="J265" s="235">
        <f>ROUND(I265*H265,2)</f>
        <v>0</v>
      </c>
      <c r="K265" s="231" t="s">
        <v>247</v>
      </c>
      <c r="L265" s="45"/>
      <c r="M265" s="236" t="s">
        <v>1</v>
      </c>
      <c r="N265" s="237" t="s">
        <v>45</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175</v>
      </c>
      <c r="AT265" s="240" t="s">
        <v>243</v>
      </c>
      <c r="AU265" s="240" t="s">
        <v>88</v>
      </c>
      <c r="AY265" s="18" t="s">
        <v>241</v>
      </c>
      <c r="BE265" s="241">
        <f>IF(N265="základní",J265,0)</f>
        <v>0</v>
      </c>
      <c r="BF265" s="241">
        <f>IF(N265="snížená",J265,0)</f>
        <v>0</v>
      </c>
      <c r="BG265" s="241">
        <f>IF(N265="zákl. přenesená",J265,0)</f>
        <v>0</v>
      </c>
      <c r="BH265" s="241">
        <f>IF(N265="sníž. přenesená",J265,0)</f>
        <v>0</v>
      </c>
      <c r="BI265" s="241">
        <f>IF(N265="nulová",J265,0)</f>
        <v>0</v>
      </c>
      <c r="BJ265" s="18" t="s">
        <v>14</v>
      </c>
      <c r="BK265" s="241">
        <f>ROUND(I265*H265,2)</f>
        <v>0</v>
      </c>
      <c r="BL265" s="18" t="s">
        <v>175</v>
      </c>
      <c r="BM265" s="240" t="s">
        <v>2096</v>
      </c>
    </row>
    <row r="266" s="2" customFormat="1">
      <c r="A266" s="39"/>
      <c r="B266" s="40"/>
      <c r="C266" s="41"/>
      <c r="D266" s="242" t="s">
        <v>249</v>
      </c>
      <c r="E266" s="41"/>
      <c r="F266" s="243" t="s">
        <v>740</v>
      </c>
      <c r="G266" s="41"/>
      <c r="H266" s="41"/>
      <c r="I266" s="244"/>
      <c r="J266" s="41"/>
      <c r="K266" s="41"/>
      <c r="L266" s="45"/>
      <c r="M266" s="245"/>
      <c r="N266" s="246"/>
      <c r="O266" s="92"/>
      <c r="P266" s="92"/>
      <c r="Q266" s="92"/>
      <c r="R266" s="92"/>
      <c r="S266" s="92"/>
      <c r="T266" s="93"/>
      <c r="U266" s="39"/>
      <c r="V266" s="39"/>
      <c r="W266" s="39"/>
      <c r="X266" s="39"/>
      <c r="Y266" s="39"/>
      <c r="Z266" s="39"/>
      <c r="AA266" s="39"/>
      <c r="AB266" s="39"/>
      <c r="AC266" s="39"/>
      <c r="AD266" s="39"/>
      <c r="AE266" s="39"/>
      <c r="AT266" s="18" t="s">
        <v>249</v>
      </c>
      <c r="AU266" s="18" t="s">
        <v>88</v>
      </c>
    </row>
    <row r="267" s="2" customFormat="1">
      <c r="A267" s="39"/>
      <c r="B267" s="40"/>
      <c r="C267" s="41"/>
      <c r="D267" s="247" t="s">
        <v>251</v>
      </c>
      <c r="E267" s="41"/>
      <c r="F267" s="248" t="s">
        <v>741</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251</v>
      </c>
      <c r="AU267" s="18" t="s">
        <v>88</v>
      </c>
    </row>
    <row r="268" s="2" customFormat="1">
      <c r="A268" s="39"/>
      <c r="B268" s="40"/>
      <c r="C268" s="41"/>
      <c r="D268" s="242" t="s">
        <v>742</v>
      </c>
      <c r="E268" s="41"/>
      <c r="F268" s="287" t="s">
        <v>743</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742</v>
      </c>
      <c r="AU268" s="18" t="s">
        <v>88</v>
      </c>
    </row>
    <row r="269" s="13" customFormat="1">
      <c r="A269" s="13"/>
      <c r="B269" s="249"/>
      <c r="C269" s="250"/>
      <c r="D269" s="242" t="s">
        <v>259</v>
      </c>
      <c r="E269" s="251" t="s">
        <v>1</v>
      </c>
      <c r="F269" s="252" t="s">
        <v>2097</v>
      </c>
      <c r="G269" s="250"/>
      <c r="H269" s="253">
        <v>1831.203</v>
      </c>
      <c r="I269" s="254"/>
      <c r="J269" s="250"/>
      <c r="K269" s="250"/>
      <c r="L269" s="255"/>
      <c r="M269" s="256"/>
      <c r="N269" s="257"/>
      <c r="O269" s="257"/>
      <c r="P269" s="257"/>
      <c r="Q269" s="257"/>
      <c r="R269" s="257"/>
      <c r="S269" s="257"/>
      <c r="T269" s="258"/>
      <c r="U269" s="13"/>
      <c r="V269" s="13"/>
      <c r="W269" s="13"/>
      <c r="X269" s="13"/>
      <c r="Y269" s="13"/>
      <c r="Z269" s="13"/>
      <c r="AA269" s="13"/>
      <c r="AB269" s="13"/>
      <c r="AC269" s="13"/>
      <c r="AD269" s="13"/>
      <c r="AE269" s="13"/>
      <c r="AT269" s="259" t="s">
        <v>259</v>
      </c>
      <c r="AU269" s="259" t="s">
        <v>88</v>
      </c>
      <c r="AV269" s="13" t="s">
        <v>88</v>
      </c>
      <c r="AW269" s="13" t="s">
        <v>36</v>
      </c>
      <c r="AX269" s="13" t="s">
        <v>80</v>
      </c>
      <c r="AY269" s="259" t="s">
        <v>241</v>
      </c>
    </row>
    <row r="270" s="14" customFormat="1">
      <c r="A270" s="14"/>
      <c r="B270" s="260"/>
      <c r="C270" s="261"/>
      <c r="D270" s="242" t="s">
        <v>259</v>
      </c>
      <c r="E270" s="262" t="s">
        <v>1</v>
      </c>
      <c r="F270" s="263" t="s">
        <v>261</v>
      </c>
      <c r="G270" s="261"/>
      <c r="H270" s="264">
        <v>1831.203</v>
      </c>
      <c r="I270" s="265"/>
      <c r="J270" s="261"/>
      <c r="K270" s="261"/>
      <c r="L270" s="266"/>
      <c r="M270" s="267"/>
      <c r="N270" s="268"/>
      <c r="O270" s="268"/>
      <c r="P270" s="268"/>
      <c r="Q270" s="268"/>
      <c r="R270" s="268"/>
      <c r="S270" s="268"/>
      <c r="T270" s="269"/>
      <c r="U270" s="14"/>
      <c r="V270" s="14"/>
      <c r="W270" s="14"/>
      <c r="X270" s="14"/>
      <c r="Y270" s="14"/>
      <c r="Z270" s="14"/>
      <c r="AA270" s="14"/>
      <c r="AB270" s="14"/>
      <c r="AC270" s="14"/>
      <c r="AD270" s="14"/>
      <c r="AE270" s="14"/>
      <c r="AT270" s="270" t="s">
        <v>259</v>
      </c>
      <c r="AU270" s="270" t="s">
        <v>88</v>
      </c>
      <c r="AV270" s="14" t="s">
        <v>175</v>
      </c>
      <c r="AW270" s="14" t="s">
        <v>36</v>
      </c>
      <c r="AX270" s="14" t="s">
        <v>14</v>
      </c>
      <c r="AY270" s="270" t="s">
        <v>241</v>
      </c>
    </row>
    <row r="271" s="2" customFormat="1" ht="16.5" customHeight="1">
      <c r="A271" s="39"/>
      <c r="B271" s="40"/>
      <c r="C271" s="229" t="s">
        <v>7</v>
      </c>
      <c r="D271" s="229" t="s">
        <v>243</v>
      </c>
      <c r="E271" s="230" t="s">
        <v>262</v>
      </c>
      <c r="F271" s="231" t="s">
        <v>263</v>
      </c>
      <c r="G271" s="232" t="s">
        <v>255</v>
      </c>
      <c r="H271" s="233">
        <v>1109.8199999999999</v>
      </c>
      <c r="I271" s="234"/>
      <c r="J271" s="235">
        <f>ROUND(I271*H271,2)</f>
        <v>0</v>
      </c>
      <c r="K271" s="231" t="s">
        <v>247</v>
      </c>
      <c r="L271" s="45"/>
      <c r="M271" s="236" t="s">
        <v>1</v>
      </c>
      <c r="N271" s="237" t="s">
        <v>45</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175</v>
      </c>
      <c r="AT271" s="240" t="s">
        <v>243</v>
      </c>
      <c r="AU271" s="240" t="s">
        <v>88</v>
      </c>
      <c r="AY271" s="18" t="s">
        <v>241</v>
      </c>
      <c r="BE271" s="241">
        <f>IF(N271="základní",J271,0)</f>
        <v>0</v>
      </c>
      <c r="BF271" s="241">
        <f>IF(N271="snížená",J271,0)</f>
        <v>0</v>
      </c>
      <c r="BG271" s="241">
        <f>IF(N271="zákl. přenesená",J271,0)</f>
        <v>0</v>
      </c>
      <c r="BH271" s="241">
        <f>IF(N271="sníž. přenesená",J271,0)</f>
        <v>0</v>
      </c>
      <c r="BI271" s="241">
        <f>IF(N271="nulová",J271,0)</f>
        <v>0</v>
      </c>
      <c r="BJ271" s="18" t="s">
        <v>14</v>
      </c>
      <c r="BK271" s="241">
        <f>ROUND(I271*H271,2)</f>
        <v>0</v>
      </c>
      <c r="BL271" s="18" t="s">
        <v>175</v>
      </c>
      <c r="BM271" s="240" t="s">
        <v>2098</v>
      </c>
    </row>
    <row r="272" s="2" customFormat="1">
      <c r="A272" s="39"/>
      <c r="B272" s="40"/>
      <c r="C272" s="41"/>
      <c r="D272" s="242" t="s">
        <v>249</v>
      </c>
      <c r="E272" s="41"/>
      <c r="F272" s="243" t="s">
        <v>265</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249</v>
      </c>
      <c r="AU272" s="18" t="s">
        <v>88</v>
      </c>
    </row>
    <row r="273" s="2" customFormat="1">
      <c r="A273" s="39"/>
      <c r="B273" s="40"/>
      <c r="C273" s="41"/>
      <c r="D273" s="247" t="s">
        <v>251</v>
      </c>
      <c r="E273" s="41"/>
      <c r="F273" s="248" t="s">
        <v>266</v>
      </c>
      <c r="G273" s="41"/>
      <c r="H273" s="41"/>
      <c r="I273" s="244"/>
      <c r="J273" s="41"/>
      <c r="K273" s="41"/>
      <c r="L273" s="45"/>
      <c r="M273" s="245"/>
      <c r="N273" s="246"/>
      <c r="O273" s="92"/>
      <c r="P273" s="92"/>
      <c r="Q273" s="92"/>
      <c r="R273" s="92"/>
      <c r="S273" s="92"/>
      <c r="T273" s="93"/>
      <c r="U273" s="39"/>
      <c r="V273" s="39"/>
      <c r="W273" s="39"/>
      <c r="X273" s="39"/>
      <c r="Y273" s="39"/>
      <c r="Z273" s="39"/>
      <c r="AA273" s="39"/>
      <c r="AB273" s="39"/>
      <c r="AC273" s="39"/>
      <c r="AD273" s="39"/>
      <c r="AE273" s="39"/>
      <c r="AT273" s="18" t="s">
        <v>251</v>
      </c>
      <c r="AU273" s="18" t="s">
        <v>88</v>
      </c>
    </row>
    <row r="274" s="13" customFormat="1">
      <c r="A274" s="13"/>
      <c r="B274" s="249"/>
      <c r="C274" s="250"/>
      <c r="D274" s="242" t="s">
        <v>259</v>
      </c>
      <c r="E274" s="251" t="s">
        <v>1</v>
      </c>
      <c r="F274" s="252" t="s">
        <v>482</v>
      </c>
      <c r="G274" s="250"/>
      <c r="H274" s="253">
        <v>872.01599999999996</v>
      </c>
      <c r="I274" s="254"/>
      <c r="J274" s="250"/>
      <c r="K274" s="250"/>
      <c r="L274" s="255"/>
      <c r="M274" s="256"/>
      <c r="N274" s="257"/>
      <c r="O274" s="257"/>
      <c r="P274" s="257"/>
      <c r="Q274" s="257"/>
      <c r="R274" s="257"/>
      <c r="S274" s="257"/>
      <c r="T274" s="258"/>
      <c r="U274" s="13"/>
      <c r="V274" s="13"/>
      <c r="W274" s="13"/>
      <c r="X274" s="13"/>
      <c r="Y274" s="13"/>
      <c r="Z274" s="13"/>
      <c r="AA274" s="13"/>
      <c r="AB274" s="13"/>
      <c r="AC274" s="13"/>
      <c r="AD274" s="13"/>
      <c r="AE274" s="13"/>
      <c r="AT274" s="259" t="s">
        <v>259</v>
      </c>
      <c r="AU274" s="259" t="s">
        <v>88</v>
      </c>
      <c r="AV274" s="13" t="s">
        <v>88</v>
      </c>
      <c r="AW274" s="13" t="s">
        <v>36</v>
      </c>
      <c r="AX274" s="13" t="s">
        <v>80</v>
      </c>
      <c r="AY274" s="259" t="s">
        <v>241</v>
      </c>
    </row>
    <row r="275" s="13" customFormat="1">
      <c r="A275" s="13"/>
      <c r="B275" s="249"/>
      <c r="C275" s="250"/>
      <c r="D275" s="242" t="s">
        <v>259</v>
      </c>
      <c r="E275" s="251" t="s">
        <v>1</v>
      </c>
      <c r="F275" s="252" t="s">
        <v>2013</v>
      </c>
      <c r="G275" s="250"/>
      <c r="H275" s="253">
        <v>237.804</v>
      </c>
      <c r="I275" s="254"/>
      <c r="J275" s="250"/>
      <c r="K275" s="250"/>
      <c r="L275" s="255"/>
      <c r="M275" s="256"/>
      <c r="N275" s="257"/>
      <c r="O275" s="257"/>
      <c r="P275" s="257"/>
      <c r="Q275" s="257"/>
      <c r="R275" s="257"/>
      <c r="S275" s="257"/>
      <c r="T275" s="258"/>
      <c r="U275" s="13"/>
      <c r="V275" s="13"/>
      <c r="W275" s="13"/>
      <c r="X275" s="13"/>
      <c r="Y275" s="13"/>
      <c r="Z275" s="13"/>
      <c r="AA275" s="13"/>
      <c r="AB275" s="13"/>
      <c r="AC275" s="13"/>
      <c r="AD275" s="13"/>
      <c r="AE275" s="13"/>
      <c r="AT275" s="259" t="s">
        <v>259</v>
      </c>
      <c r="AU275" s="259" t="s">
        <v>88</v>
      </c>
      <c r="AV275" s="13" t="s">
        <v>88</v>
      </c>
      <c r="AW275" s="13" t="s">
        <v>36</v>
      </c>
      <c r="AX275" s="13" t="s">
        <v>80</v>
      </c>
      <c r="AY275" s="259" t="s">
        <v>241</v>
      </c>
    </row>
    <row r="276" s="14" customFormat="1">
      <c r="A276" s="14"/>
      <c r="B276" s="260"/>
      <c r="C276" s="261"/>
      <c r="D276" s="242" t="s">
        <v>259</v>
      </c>
      <c r="E276" s="262" t="s">
        <v>1</v>
      </c>
      <c r="F276" s="263" t="s">
        <v>261</v>
      </c>
      <c r="G276" s="261"/>
      <c r="H276" s="264">
        <v>1109.8199999999999</v>
      </c>
      <c r="I276" s="265"/>
      <c r="J276" s="261"/>
      <c r="K276" s="261"/>
      <c r="L276" s="266"/>
      <c r="M276" s="267"/>
      <c r="N276" s="268"/>
      <c r="O276" s="268"/>
      <c r="P276" s="268"/>
      <c r="Q276" s="268"/>
      <c r="R276" s="268"/>
      <c r="S276" s="268"/>
      <c r="T276" s="269"/>
      <c r="U276" s="14"/>
      <c r="V276" s="14"/>
      <c r="W276" s="14"/>
      <c r="X276" s="14"/>
      <c r="Y276" s="14"/>
      <c r="Z276" s="14"/>
      <c r="AA276" s="14"/>
      <c r="AB276" s="14"/>
      <c r="AC276" s="14"/>
      <c r="AD276" s="14"/>
      <c r="AE276" s="14"/>
      <c r="AT276" s="270" t="s">
        <v>259</v>
      </c>
      <c r="AU276" s="270" t="s">
        <v>88</v>
      </c>
      <c r="AV276" s="14" t="s">
        <v>175</v>
      </c>
      <c r="AW276" s="14" t="s">
        <v>36</v>
      </c>
      <c r="AX276" s="14" t="s">
        <v>14</v>
      </c>
      <c r="AY276" s="270" t="s">
        <v>241</v>
      </c>
    </row>
    <row r="277" s="2" customFormat="1" ht="24.15" customHeight="1">
      <c r="A277" s="39"/>
      <c r="B277" s="40"/>
      <c r="C277" s="229" t="s">
        <v>376</v>
      </c>
      <c r="D277" s="229" t="s">
        <v>243</v>
      </c>
      <c r="E277" s="230" t="s">
        <v>764</v>
      </c>
      <c r="F277" s="231" t="s">
        <v>765</v>
      </c>
      <c r="G277" s="232" t="s">
        <v>255</v>
      </c>
      <c r="H277" s="233">
        <v>396</v>
      </c>
      <c r="I277" s="234"/>
      <c r="J277" s="235">
        <f>ROUND(I277*H277,2)</f>
        <v>0</v>
      </c>
      <c r="K277" s="231" t="s">
        <v>247</v>
      </c>
      <c r="L277" s="45"/>
      <c r="M277" s="236" t="s">
        <v>1</v>
      </c>
      <c r="N277" s="237" t="s">
        <v>45</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175</v>
      </c>
      <c r="AT277" s="240" t="s">
        <v>243</v>
      </c>
      <c r="AU277" s="240" t="s">
        <v>88</v>
      </c>
      <c r="AY277" s="18" t="s">
        <v>241</v>
      </c>
      <c r="BE277" s="241">
        <f>IF(N277="základní",J277,0)</f>
        <v>0</v>
      </c>
      <c r="BF277" s="241">
        <f>IF(N277="snížená",J277,0)</f>
        <v>0</v>
      </c>
      <c r="BG277" s="241">
        <f>IF(N277="zákl. přenesená",J277,0)</f>
        <v>0</v>
      </c>
      <c r="BH277" s="241">
        <f>IF(N277="sníž. přenesená",J277,0)</f>
        <v>0</v>
      </c>
      <c r="BI277" s="241">
        <f>IF(N277="nulová",J277,0)</f>
        <v>0</v>
      </c>
      <c r="BJ277" s="18" t="s">
        <v>14</v>
      </c>
      <c r="BK277" s="241">
        <f>ROUND(I277*H277,2)</f>
        <v>0</v>
      </c>
      <c r="BL277" s="18" t="s">
        <v>175</v>
      </c>
      <c r="BM277" s="240" t="s">
        <v>2099</v>
      </c>
    </row>
    <row r="278" s="2" customFormat="1">
      <c r="A278" s="39"/>
      <c r="B278" s="40"/>
      <c r="C278" s="41"/>
      <c r="D278" s="242" t="s">
        <v>249</v>
      </c>
      <c r="E278" s="41"/>
      <c r="F278" s="243" t="s">
        <v>767</v>
      </c>
      <c r="G278" s="41"/>
      <c r="H278" s="41"/>
      <c r="I278" s="244"/>
      <c r="J278" s="41"/>
      <c r="K278" s="41"/>
      <c r="L278" s="45"/>
      <c r="M278" s="245"/>
      <c r="N278" s="246"/>
      <c r="O278" s="92"/>
      <c r="P278" s="92"/>
      <c r="Q278" s="92"/>
      <c r="R278" s="92"/>
      <c r="S278" s="92"/>
      <c r="T278" s="93"/>
      <c r="U278" s="39"/>
      <c r="V278" s="39"/>
      <c r="W278" s="39"/>
      <c r="X278" s="39"/>
      <c r="Y278" s="39"/>
      <c r="Z278" s="39"/>
      <c r="AA278" s="39"/>
      <c r="AB278" s="39"/>
      <c r="AC278" s="39"/>
      <c r="AD278" s="39"/>
      <c r="AE278" s="39"/>
      <c r="AT278" s="18" t="s">
        <v>249</v>
      </c>
      <c r="AU278" s="18" t="s">
        <v>88</v>
      </c>
    </row>
    <row r="279" s="2" customFormat="1">
      <c r="A279" s="39"/>
      <c r="B279" s="40"/>
      <c r="C279" s="41"/>
      <c r="D279" s="247" t="s">
        <v>251</v>
      </c>
      <c r="E279" s="41"/>
      <c r="F279" s="248" t="s">
        <v>768</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251</v>
      </c>
      <c r="AU279" s="18" t="s">
        <v>88</v>
      </c>
    </row>
    <row r="280" s="13" customFormat="1">
      <c r="A280" s="13"/>
      <c r="B280" s="249"/>
      <c r="C280" s="250"/>
      <c r="D280" s="242" t="s">
        <v>259</v>
      </c>
      <c r="E280" s="251" t="s">
        <v>1</v>
      </c>
      <c r="F280" s="252" t="s">
        <v>2100</v>
      </c>
      <c r="G280" s="250"/>
      <c r="H280" s="253">
        <v>396</v>
      </c>
      <c r="I280" s="254"/>
      <c r="J280" s="250"/>
      <c r="K280" s="250"/>
      <c r="L280" s="255"/>
      <c r="M280" s="256"/>
      <c r="N280" s="257"/>
      <c r="O280" s="257"/>
      <c r="P280" s="257"/>
      <c r="Q280" s="257"/>
      <c r="R280" s="257"/>
      <c r="S280" s="257"/>
      <c r="T280" s="258"/>
      <c r="U280" s="13"/>
      <c r="V280" s="13"/>
      <c r="W280" s="13"/>
      <c r="X280" s="13"/>
      <c r="Y280" s="13"/>
      <c r="Z280" s="13"/>
      <c r="AA280" s="13"/>
      <c r="AB280" s="13"/>
      <c r="AC280" s="13"/>
      <c r="AD280" s="13"/>
      <c r="AE280" s="13"/>
      <c r="AT280" s="259" t="s">
        <v>259</v>
      </c>
      <c r="AU280" s="259" t="s">
        <v>88</v>
      </c>
      <c r="AV280" s="13" t="s">
        <v>88</v>
      </c>
      <c r="AW280" s="13" t="s">
        <v>36</v>
      </c>
      <c r="AX280" s="13" t="s">
        <v>80</v>
      </c>
      <c r="AY280" s="259" t="s">
        <v>241</v>
      </c>
    </row>
    <row r="281" s="14" customFormat="1">
      <c r="A281" s="14"/>
      <c r="B281" s="260"/>
      <c r="C281" s="261"/>
      <c r="D281" s="242" t="s">
        <v>259</v>
      </c>
      <c r="E281" s="262" t="s">
        <v>516</v>
      </c>
      <c r="F281" s="263" t="s">
        <v>261</v>
      </c>
      <c r="G281" s="261"/>
      <c r="H281" s="264">
        <v>396</v>
      </c>
      <c r="I281" s="265"/>
      <c r="J281" s="261"/>
      <c r="K281" s="261"/>
      <c r="L281" s="266"/>
      <c r="M281" s="267"/>
      <c r="N281" s="268"/>
      <c r="O281" s="268"/>
      <c r="P281" s="268"/>
      <c r="Q281" s="268"/>
      <c r="R281" s="268"/>
      <c r="S281" s="268"/>
      <c r="T281" s="269"/>
      <c r="U281" s="14"/>
      <c r="V281" s="14"/>
      <c r="W281" s="14"/>
      <c r="X281" s="14"/>
      <c r="Y281" s="14"/>
      <c r="Z281" s="14"/>
      <c r="AA281" s="14"/>
      <c r="AB281" s="14"/>
      <c r="AC281" s="14"/>
      <c r="AD281" s="14"/>
      <c r="AE281" s="14"/>
      <c r="AT281" s="270" t="s">
        <v>259</v>
      </c>
      <c r="AU281" s="270" t="s">
        <v>88</v>
      </c>
      <c r="AV281" s="14" t="s">
        <v>175</v>
      </c>
      <c r="AW281" s="14" t="s">
        <v>36</v>
      </c>
      <c r="AX281" s="14" t="s">
        <v>14</v>
      </c>
      <c r="AY281" s="270" t="s">
        <v>241</v>
      </c>
    </row>
    <row r="282" s="2" customFormat="1" ht="16.5" customHeight="1">
      <c r="A282" s="39"/>
      <c r="B282" s="40"/>
      <c r="C282" s="288" t="s">
        <v>382</v>
      </c>
      <c r="D282" s="288" t="s">
        <v>758</v>
      </c>
      <c r="E282" s="289" t="s">
        <v>773</v>
      </c>
      <c r="F282" s="290" t="s">
        <v>774</v>
      </c>
      <c r="G282" s="291" t="s">
        <v>487</v>
      </c>
      <c r="H282" s="292">
        <v>649.57000000000005</v>
      </c>
      <c r="I282" s="293"/>
      <c r="J282" s="294">
        <f>ROUND(I282*H282,2)</f>
        <v>0</v>
      </c>
      <c r="K282" s="290" t="s">
        <v>247</v>
      </c>
      <c r="L282" s="295"/>
      <c r="M282" s="296" t="s">
        <v>1</v>
      </c>
      <c r="N282" s="297" t="s">
        <v>45</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300</v>
      </c>
      <c r="AT282" s="240" t="s">
        <v>758</v>
      </c>
      <c r="AU282" s="240" t="s">
        <v>88</v>
      </c>
      <c r="AY282" s="18" t="s">
        <v>241</v>
      </c>
      <c r="BE282" s="241">
        <f>IF(N282="základní",J282,0)</f>
        <v>0</v>
      </c>
      <c r="BF282" s="241">
        <f>IF(N282="snížená",J282,0)</f>
        <v>0</v>
      </c>
      <c r="BG282" s="241">
        <f>IF(N282="zákl. přenesená",J282,0)</f>
        <v>0</v>
      </c>
      <c r="BH282" s="241">
        <f>IF(N282="sníž. přenesená",J282,0)</f>
        <v>0</v>
      </c>
      <c r="BI282" s="241">
        <f>IF(N282="nulová",J282,0)</f>
        <v>0</v>
      </c>
      <c r="BJ282" s="18" t="s">
        <v>14</v>
      </c>
      <c r="BK282" s="241">
        <f>ROUND(I282*H282,2)</f>
        <v>0</v>
      </c>
      <c r="BL282" s="18" t="s">
        <v>175</v>
      </c>
      <c r="BM282" s="240" t="s">
        <v>2101</v>
      </c>
    </row>
    <row r="283" s="2" customFormat="1">
      <c r="A283" s="39"/>
      <c r="B283" s="40"/>
      <c r="C283" s="41"/>
      <c r="D283" s="242" t="s">
        <v>249</v>
      </c>
      <c r="E283" s="41"/>
      <c r="F283" s="243" t="s">
        <v>774</v>
      </c>
      <c r="G283" s="41"/>
      <c r="H283" s="41"/>
      <c r="I283" s="244"/>
      <c r="J283" s="41"/>
      <c r="K283" s="41"/>
      <c r="L283" s="45"/>
      <c r="M283" s="245"/>
      <c r="N283" s="246"/>
      <c r="O283" s="92"/>
      <c r="P283" s="92"/>
      <c r="Q283" s="92"/>
      <c r="R283" s="92"/>
      <c r="S283" s="92"/>
      <c r="T283" s="93"/>
      <c r="U283" s="39"/>
      <c r="V283" s="39"/>
      <c r="W283" s="39"/>
      <c r="X283" s="39"/>
      <c r="Y283" s="39"/>
      <c r="Z283" s="39"/>
      <c r="AA283" s="39"/>
      <c r="AB283" s="39"/>
      <c r="AC283" s="39"/>
      <c r="AD283" s="39"/>
      <c r="AE283" s="39"/>
      <c r="AT283" s="18" t="s">
        <v>249</v>
      </c>
      <c r="AU283" s="18" t="s">
        <v>88</v>
      </c>
    </row>
    <row r="284" s="15" customFormat="1">
      <c r="A284" s="15"/>
      <c r="B284" s="271"/>
      <c r="C284" s="272"/>
      <c r="D284" s="242" t="s">
        <v>259</v>
      </c>
      <c r="E284" s="273" t="s">
        <v>1</v>
      </c>
      <c r="F284" s="274" t="s">
        <v>776</v>
      </c>
      <c r="G284" s="272"/>
      <c r="H284" s="273" t="s">
        <v>1</v>
      </c>
      <c r="I284" s="275"/>
      <c r="J284" s="272"/>
      <c r="K284" s="272"/>
      <c r="L284" s="276"/>
      <c r="M284" s="277"/>
      <c r="N284" s="278"/>
      <c r="O284" s="278"/>
      <c r="P284" s="278"/>
      <c r="Q284" s="278"/>
      <c r="R284" s="278"/>
      <c r="S284" s="278"/>
      <c r="T284" s="279"/>
      <c r="U284" s="15"/>
      <c r="V284" s="15"/>
      <c r="W284" s="15"/>
      <c r="X284" s="15"/>
      <c r="Y284" s="15"/>
      <c r="Z284" s="15"/>
      <c r="AA284" s="15"/>
      <c r="AB284" s="15"/>
      <c r="AC284" s="15"/>
      <c r="AD284" s="15"/>
      <c r="AE284" s="15"/>
      <c r="AT284" s="280" t="s">
        <v>259</v>
      </c>
      <c r="AU284" s="280" t="s">
        <v>88</v>
      </c>
      <c r="AV284" s="15" t="s">
        <v>14</v>
      </c>
      <c r="AW284" s="15" t="s">
        <v>36</v>
      </c>
      <c r="AX284" s="15" t="s">
        <v>80</v>
      </c>
      <c r="AY284" s="280" t="s">
        <v>241</v>
      </c>
    </row>
    <row r="285" s="13" customFormat="1">
      <c r="A285" s="13"/>
      <c r="B285" s="249"/>
      <c r="C285" s="250"/>
      <c r="D285" s="242" t="s">
        <v>259</v>
      </c>
      <c r="E285" s="251" t="s">
        <v>1</v>
      </c>
      <c r="F285" s="252" t="s">
        <v>777</v>
      </c>
      <c r="G285" s="250"/>
      <c r="H285" s="253">
        <v>649.57000000000005</v>
      </c>
      <c r="I285" s="254"/>
      <c r="J285" s="250"/>
      <c r="K285" s="250"/>
      <c r="L285" s="255"/>
      <c r="M285" s="256"/>
      <c r="N285" s="257"/>
      <c r="O285" s="257"/>
      <c r="P285" s="257"/>
      <c r="Q285" s="257"/>
      <c r="R285" s="257"/>
      <c r="S285" s="257"/>
      <c r="T285" s="258"/>
      <c r="U285" s="13"/>
      <c r="V285" s="13"/>
      <c r="W285" s="13"/>
      <c r="X285" s="13"/>
      <c r="Y285" s="13"/>
      <c r="Z285" s="13"/>
      <c r="AA285" s="13"/>
      <c r="AB285" s="13"/>
      <c r="AC285" s="13"/>
      <c r="AD285" s="13"/>
      <c r="AE285" s="13"/>
      <c r="AT285" s="259" t="s">
        <v>259</v>
      </c>
      <c r="AU285" s="259" t="s">
        <v>88</v>
      </c>
      <c r="AV285" s="13" t="s">
        <v>88</v>
      </c>
      <c r="AW285" s="13" t="s">
        <v>36</v>
      </c>
      <c r="AX285" s="13" t="s">
        <v>80</v>
      </c>
      <c r="AY285" s="259" t="s">
        <v>241</v>
      </c>
    </row>
    <row r="286" s="14" customFormat="1">
      <c r="A286" s="14"/>
      <c r="B286" s="260"/>
      <c r="C286" s="261"/>
      <c r="D286" s="242" t="s">
        <v>259</v>
      </c>
      <c r="E286" s="262" t="s">
        <v>1</v>
      </c>
      <c r="F286" s="263" t="s">
        <v>261</v>
      </c>
      <c r="G286" s="261"/>
      <c r="H286" s="264">
        <v>649.57000000000005</v>
      </c>
      <c r="I286" s="265"/>
      <c r="J286" s="261"/>
      <c r="K286" s="261"/>
      <c r="L286" s="266"/>
      <c r="M286" s="267"/>
      <c r="N286" s="268"/>
      <c r="O286" s="268"/>
      <c r="P286" s="268"/>
      <c r="Q286" s="268"/>
      <c r="R286" s="268"/>
      <c r="S286" s="268"/>
      <c r="T286" s="269"/>
      <c r="U286" s="14"/>
      <c r="V286" s="14"/>
      <c r="W286" s="14"/>
      <c r="X286" s="14"/>
      <c r="Y286" s="14"/>
      <c r="Z286" s="14"/>
      <c r="AA286" s="14"/>
      <c r="AB286" s="14"/>
      <c r="AC286" s="14"/>
      <c r="AD286" s="14"/>
      <c r="AE286" s="14"/>
      <c r="AT286" s="270" t="s">
        <v>259</v>
      </c>
      <c r="AU286" s="270" t="s">
        <v>88</v>
      </c>
      <c r="AV286" s="14" t="s">
        <v>175</v>
      </c>
      <c r="AW286" s="14" t="s">
        <v>36</v>
      </c>
      <c r="AX286" s="14" t="s">
        <v>14</v>
      </c>
      <c r="AY286" s="270" t="s">
        <v>241</v>
      </c>
    </row>
    <row r="287" s="2" customFormat="1" ht="24.15" customHeight="1">
      <c r="A287" s="39"/>
      <c r="B287" s="40"/>
      <c r="C287" s="229" t="s">
        <v>388</v>
      </c>
      <c r="D287" s="229" t="s">
        <v>243</v>
      </c>
      <c r="E287" s="230" t="s">
        <v>828</v>
      </c>
      <c r="F287" s="231" t="s">
        <v>829</v>
      </c>
      <c r="G287" s="232" t="s">
        <v>246</v>
      </c>
      <c r="H287" s="233">
        <v>110.05500000000001</v>
      </c>
      <c r="I287" s="234"/>
      <c r="J287" s="235">
        <f>ROUND(I287*H287,2)</f>
        <v>0</v>
      </c>
      <c r="K287" s="231" t="s">
        <v>247</v>
      </c>
      <c r="L287" s="45"/>
      <c r="M287" s="236" t="s">
        <v>1</v>
      </c>
      <c r="N287" s="237" t="s">
        <v>45</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175</v>
      </c>
      <c r="AT287" s="240" t="s">
        <v>243</v>
      </c>
      <c r="AU287" s="240" t="s">
        <v>88</v>
      </c>
      <c r="AY287" s="18" t="s">
        <v>241</v>
      </c>
      <c r="BE287" s="241">
        <f>IF(N287="základní",J287,0)</f>
        <v>0</v>
      </c>
      <c r="BF287" s="241">
        <f>IF(N287="snížená",J287,0)</f>
        <v>0</v>
      </c>
      <c r="BG287" s="241">
        <f>IF(N287="zákl. přenesená",J287,0)</f>
        <v>0</v>
      </c>
      <c r="BH287" s="241">
        <f>IF(N287="sníž. přenesená",J287,0)</f>
        <v>0</v>
      </c>
      <c r="BI287" s="241">
        <f>IF(N287="nulová",J287,0)</f>
        <v>0</v>
      </c>
      <c r="BJ287" s="18" t="s">
        <v>14</v>
      </c>
      <c r="BK287" s="241">
        <f>ROUND(I287*H287,2)</f>
        <v>0</v>
      </c>
      <c r="BL287" s="18" t="s">
        <v>175</v>
      </c>
      <c r="BM287" s="240" t="s">
        <v>2102</v>
      </c>
    </row>
    <row r="288" s="2" customFormat="1">
      <c r="A288" s="39"/>
      <c r="B288" s="40"/>
      <c r="C288" s="41"/>
      <c r="D288" s="242" t="s">
        <v>249</v>
      </c>
      <c r="E288" s="41"/>
      <c r="F288" s="243" t="s">
        <v>831</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249</v>
      </c>
      <c r="AU288" s="18" t="s">
        <v>88</v>
      </c>
    </row>
    <row r="289" s="2" customFormat="1">
      <c r="A289" s="39"/>
      <c r="B289" s="40"/>
      <c r="C289" s="41"/>
      <c r="D289" s="247" t="s">
        <v>251</v>
      </c>
      <c r="E289" s="41"/>
      <c r="F289" s="248" t="s">
        <v>832</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251</v>
      </c>
      <c r="AU289" s="18" t="s">
        <v>88</v>
      </c>
    </row>
    <row r="290" s="13" customFormat="1">
      <c r="A290" s="13"/>
      <c r="B290" s="249"/>
      <c r="C290" s="250"/>
      <c r="D290" s="242" t="s">
        <v>259</v>
      </c>
      <c r="E290" s="251" t="s">
        <v>1</v>
      </c>
      <c r="F290" s="252" t="s">
        <v>2103</v>
      </c>
      <c r="G290" s="250"/>
      <c r="H290" s="253">
        <v>110.05500000000001</v>
      </c>
      <c r="I290" s="254"/>
      <c r="J290" s="250"/>
      <c r="K290" s="250"/>
      <c r="L290" s="255"/>
      <c r="M290" s="256"/>
      <c r="N290" s="257"/>
      <c r="O290" s="257"/>
      <c r="P290" s="257"/>
      <c r="Q290" s="257"/>
      <c r="R290" s="257"/>
      <c r="S290" s="257"/>
      <c r="T290" s="258"/>
      <c r="U290" s="13"/>
      <c r="V290" s="13"/>
      <c r="W290" s="13"/>
      <c r="X290" s="13"/>
      <c r="Y290" s="13"/>
      <c r="Z290" s="13"/>
      <c r="AA290" s="13"/>
      <c r="AB290" s="13"/>
      <c r="AC290" s="13"/>
      <c r="AD290" s="13"/>
      <c r="AE290" s="13"/>
      <c r="AT290" s="259" t="s">
        <v>259</v>
      </c>
      <c r="AU290" s="259" t="s">
        <v>88</v>
      </c>
      <c r="AV290" s="13" t="s">
        <v>88</v>
      </c>
      <c r="AW290" s="13" t="s">
        <v>36</v>
      </c>
      <c r="AX290" s="13" t="s">
        <v>80</v>
      </c>
      <c r="AY290" s="259" t="s">
        <v>241</v>
      </c>
    </row>
    <row r="291" s="14" customFormat="1">
      <c r="A291" s="14"/>
      <c r="B291" s="260"/>
      <c r="C291" s="261"/>
      <c r="D291" s="242" t="s">
        <v>259</v>
      </c>
      <c r="E291" s="262" t="s">
        <v>1</v>
      </c>
      <c r="F291" s="263" t="s">
        <v>261</v>
      </c>
      <c r="G291" s="261"/>
      <c r="H291" s="264">
        <v>110.05500000000001</v>
      </c>
      <c r="I291" s="265"/>
      <c r="J291" s="261"/>
      <c r="K291" s="261"/>
      <c r="L291" s="266"/>
      <c r="M291" s="267"/>
      <c r="N291" s="268"/>
      <c r="O291" s="268"/>
      <c r="P291" s="268"/>
      <c r="Q291" s="268"/>
      <c r="R291" s="268"/>
      <c r="S291" s="268"/>
      <c r="T291" s="269"/>
      <c r="U291" s="14"/>
      <c r="V291" s="14"/>
      <c r="W291" s="14"/>
      <c r="X291" s="14"/>
      <c r="Y291" s="14"/>
      <c r="Z291" s="14"/>
      <c r="AA291" s="14"/>
      <c r="AB291" s="14"/>
      <c r="AC291" s="14"/>
      <c r="AD291" s="14"/>
      <c r="AE291" s="14"/>
      <c r="AT291" s="270" t="s">
        <v>259</v>
      </c>
      <c r="AU291" s="270" t="s">
        <v>88</v>
      </c>
      <c r="AV291" s="14" t="s">
        <v>175</v>
      </c>
      <c r="AW291" s="14" t="s">
        <v>36</v>
      </c>
      <c r="AX291" s="14" t="s">
        <v>14</v>
      </c>
      <c r="AY291" s="270" t="s">
        <v>241</v>
      </c>
    </row>
    <row r="292" s="12" customFormat="1" ht="22.8" customHeight="1">
      <c r="A292" s="12"/>
      <c r="B292" s="213"/>
      <c r="C292" s="214"/>
      <c r="D292" s="215" t="s">
        <v>79</v>
      </c>
      <c r="E292" s="227" t="s">
        <v>88</v>
      </c>
      <c r="F292" s="227" t="s">
        <v>2104</v>
      </c>
      <c r="G292" s="214"/>
      <c r="H292" s="214"/>
      <c r="I292" s="217"/>
      <c r="J292" s="228">
        <f>BK292</f>
        <v>0</v>
      </c>
      <c r="K292" s="214"/>
      <c r="L292" s="219"/>
      <c r="M292" s="220"/>
      <c r="N292" s="221"/>
      <c r="O292" s="221"/>
      <c r="P292" s="222">
        <f>SUM(P293:P307)</f>
        <v>0</v>
      </c>
      <c r="Q292" s="221"/>
      <c r="R292" s="222">
        <f>SUM(R293:R307)</f>
        <v>84.041428000000025</v>
      </c>
      <c r="S292" s="221"/>
      <c r="T292" s="223">
        <f>SUM(T293:T307)</f>
        <v>0</v>
      </c>
      <c r="U292" s="12"/>
      <c r="V292" s="12"/>
      <c r="W292" s="12"/>
      <c r="X292" s="12"/>
      <c r="Y292" s="12"/>
      <c r="Z292" s="12"/>
      <c r="AA292" s="12"/>
      <c r="AB292" s="12"/>
      <c r="AC292" s="12"/>
      <c r="AD292" s="12"/>
      <c r="AE292" s="12"/>
      <c r="AR292" s="224" t="s">
        <v>14</v>
      </c>
      <c r="AT292" s="225" t="s">
        <v>79</v>
      </c>
      <c r="AU292" s="225" t="s">
        <v>14</v>
      </c>
      <c r="AY292" s="224" t="s">
        <v>241</v>
      </c>
      <c r="BK292" s="226">
        <f>SUM(BK293:BK307)</f>
        <v>0</v>
      </c>
    </row>
    <row r="293" s="2" customFormat="1" ht="24.15" customHeight="1">
      <c r="A293" s="39"/>
      <c r="B293" s="40"/>
      <c r="C293" s="229" t="s">
        <v>394</v>
      </c>
      <c r="D293" s="229" t="s">
        <v>243</v>
      </c>
      <c r="E293" s="230" t="s">
        <v>2105</v>
      </c>
      <c r="F293" s="231" t="s">
        <v>2106</v>
      </c>
      <c r="G293" s="232" t="s">
        <v>255</v>
      </c>
      <c r="H293" s="233">
        <v>16.507999999999999</v>
      </c>
      <c r="I293" s="234"/>
      <c r="J293" s="235">
        <f>ROUND(I293*H293,2)</f>
        <v>0</v>
      </c>
      <c r="K293" s="231" t="s">
        <v>247</v>
      </c>
      <c r="L293" s="45"/>
      <c r="M293" s="236" t="s">
        <v>1</v>
      </c>
      <c r="N293" s="237" t="s">
        <v>45</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175</v>
      </c>
      <c r="AT293" s="240" t="s">
        <v>243</v>
      </c>
      <c r="AU293" s="240" t="s">
        <v>88</v>
      </c>
      <c r="AY293" s="18" t="s">
        <v>241</v>
      </c>
      <c r="BE293" s="241">
        <f>IF(N293="základní",J293,0)</f>
        <v>0</v>
      </c>
      <c r="BF293" s="241">
        <f>IF(N293="snížená",J293,0)</f>
        <v>0</v>
      </c>
      <c r="BG293" s="241">
        <f>IF(N293="zákl. přenesená",J293,0)</f>
        <v>0</v>
      </c>
      <c r="BH293" s="241">
        <f>IF(N293="sníž. přenesená",J293,0)</f>
        <v>0</v>
      </c>
      <c r="BI293" s="241">
        <f>IF(N293="nulová",J293,0)</f>
        <v>0</v>
      </c>
      <c r="BJ293" s="18" t="s">
        <v>14</v>
      </c>
      <c r="BK293" s="241">
        <f>ROUND(I293*H293,2)</f>
        <v>0</v>
      </c>
      <c r="BL293" s="18" t="s">
        <v>175</v>
      </c>
      <c r="BM293" s="240" t="s">
        <v>2107</v>
      </c>
    </row>
    <row r="294" s="2" customFormat="1">
      <c r="A294" s="39"/>
      <c r="B294" s="40"/>
      <c r="C294" s="41"/>
      <c r="D294" s="242" t="s">
        <v>249</v>
      </c>
      <c r="E294" s="41"/>
      <c r="F294" s="243" t="s">
        <v>2108</v>
      </c>
      <c r="G294" s="41"/>
      <c r="H294" s="41"/>
      <c r="I294" s="244"/>
      <c r="J294" s="41"/>
      <c r="K294" s="41"/>
      <c r="L294" s="45"/>
      <c r="M294" s="245"/>
      <c r="N294" s="246"/>
      <c r="O294" s="92"/>
      <c r="P294" s="92"/>
      <c r="Q294" s="92"/>
      <c r="R294" s="92"/>
      <c r="S294" s="92"/>
      <c r="T294" s="93"/>
      <c r="U294" s="39"/>
      <c r="V294" s="39"/>
      <c r="W294" s="39"/>
      <c r="X294" s="39"/>
      <c r="Y294" s="39"/>
      <c r="Z294" s="39"/>
      <c r="AA294" s="39"/>
      <c r="AB294" s="39"/>
      <c r="AC294" s="39"/>
      <c r="AD294" s="39"/>
      <c r="AE294" s="39"/>
      <c r="AT294" s="18" t="s">
        <v>249</v>
      </c>
      <c r="AU294" s="18" t="s">
        <v>88</v>
      </c>
    </row>
    <row r="295" s="2" customFormat="1">
      <c r="A295" s="39"/>
      <c r="B295" s="40"/>
      <c r="C295" s="41"/>
      <c r="D295" s="247" t="s">
        <v>251</v>
      </c>
      <c r="E295" s="41"/>
      <c r="F295" s="248" t="s">
        <v>2109</v>
      </c>
      <c r="G295" s="41"/>
      <c r="H295" s="41"/>
      <c r="I295" s="244"/>
      <c r="J295" s="41"/>
      <c r="K295" s="41"/>
      <c r="L295" s="45"/>
      <c r="M295" s="245"/>
      <c r="N295" s="246"/>
      <c r="O295" s="92"/>
      <c r="P295" s="92"/>
      <c r="Q295" s="92"/>
      <c r="R295" s="92"/>
      <c r="S295" s="92"/>
      <c r="T295" s="93"/>
      <c r="U295" s="39"/>
      <c r="V295" s="39"/>
      <c r="W295" s="39"/>
      <c r="X295" s="39"/>
      <c r="Y295" s="39"/>
      <c r="Z295" s="39"/>
      <c r="AA295" s="39"/>
      <c r="AB295" s="39"/>
      <c r="AC295" s="39"/>
      <c r="AD295" s="39"/>
      <c r="AE295" s="39"/>
      <c r="AT295" s="18" t="s">
        <v>251</v>
      </c>
      <c r="AU295" s="18" t="s">
        <v>88</v>
      </c>
    </row>
    <row r="296" s="13" customFormat="1">
      <c r="A296" s="13"/>
      <c r="B296" s="249"/>
      <c r="C296" s="250"/>
      <c r="D296" s="242" t="s">
        <v>259</v>
      </c>
      <c r="E296" s="251" t="s">
        <v>1</v>
      </c>
      <c r="F296" s="252" t="s">
        <v>2110</v>
      </c>
      <c r="G296" s="250"/>
      <c r="H296" s="253">
        <v>16.507999999999999</v>
      </c>
      <c r="I296" s="254"/>
      <c r="J296" s="250"/>
      <c r="K296" s="250"/>
      <c r="L296" s="255"/>
      <c r="M296" s="256"/>
      <c r="N296" s="257"/>
      <c r="O296" s="257"/>
      <c r="P296" s="257"/>
      <c r="Q296" s="257"/>
      <c r="R296" s="257"/>
      <c r="S296" s="257"/>
      <c r="T296" s="258"/>
      <c r="U296" s="13"/>
      <c r="V296" s="13"/>
      <c r="W296" s="13"/>
      <c r="X296" s="13"/>
      <c r="Y296" s="13"/>
      <c r="Z296" s="13"/>
      <c r="AA296" s="13"/>
      <c r="AB296" s="13"/>
      <c r="AC296" s="13"/>
      <c r="AD296" s="13"/>
      <c r="AE296" s="13"/>
      <c r="AT296" s="259" t="s">
        <v>259</v>
      </c>
      <c r="AU296" s="259" t="s">
        <v>88</v>
      </c>
      <c r="AV296" s="13" t="s">
        <v>88</v>
      </c>
      <c r="AW296" s="13" t="s">
        <v>36</v>
      </c>
      <c r="AX296" s="13" t="s">
        <v>80</v>
      </c>
      <c r="AY296" s="259" t="s">
        <v>241</v>
      </c>
    </row>
    <row r="297" s="14" customFormat="1">
      <c r="A297" s="14"/>
      <c r="B297" s="260"/>
      <c r="C297" s="261"/>
      <c r="D297" s="242" t="s">
        <v>259</v>
      </c>
      <c r="E297" s="262" t="s">
        <v>2111</v>
      </c>
      <c r="F297" s="263" t="s">
        <v>261</v>
      </c>
      <c r="G297" s="261"/>
      <c r="H297" s="264">
        <v>16.507999999999999</v>
      </c>
      <c r="I297" s="265"/>
      <c r="J297" s="261"/>
      <c r="K297" s="261"/>
      <c r="L297" s="266"/>
      <c r="M297" s="267"/>
      <c r="N297" s="268"/>
      <c r="O297" s="268"/>
      <c r="P297" s="268"/>
      <c r="Q297" s="268"/>
      <c r="R297" s="268"/>
      <c r="S297" s="268"/>
      <c r="T297" s="269"/>
      <c r="U297" s="14"/>
      <c r="V297" s="14"/>
      <c r="W297" s="14"/>
      <c r="X297" s="14"/>
      <c r="Y297" s="14"/>
      <c r="Z297" s="14"/>
      <c r="AA297" s="14"/>
      <c r="AB297" s="14"/>
      <c r="AC297" s="14"/>
      <c r="AD297" s="14"/>
      <c r="AE297" s="14"/>
      <c r="AT297" s="270" t="s">
        <v>259</v>
      </c>
      <c r="AU297" s="270" t="s">
        <v>88</v>
      </c>
      <c r="AV297" s="14" t="s">
        <v>175</v>
      </c>
      <c r="AW297" s="14" t="s">
        <v>36</v>
      </c>
      <c r="AX297" s="14" t="s">
        <v>14</v>
      </c>
      <c r="AY297" s="270" t="s">
        <v>241</v>
      </c>
    </row>
    <row r="298" s="2" customFormat="1" ht="37.8" customHeight="1">
      <c r="A298" s="39"/>
      <c r="B298" s="40"/>
      <c r="C298" s="229" t="s">
        <v>400</v>
      </c>
      <c r="D298" s="229" t="s">
        <v>243</v>
      </c>
      <c r="E298" s="230" t="s">
        <v>2112</v>
      </c>
      <c r="F298" s="231" t="s">
        <v>2113</v>
      </c>
      <c r="G298" s="232" t="s">
        <v>296</v>
      </c>
      <c r="H298" s="233">
        <v>45.700000000000003</v>
      </c>
      <c r="I298" s="234"/>
      <c r="J298" s="235">
        <f>ROUND(I298*H298,2)</f>
        <v>0</v>
      </c>
      <c r="K298" s="231" t="s">
        <v>247</v>
      </c>
      <c r="L298" s="45"/>
      <c r="M298" s="236" t="s">
        <v>1</v>
      </c>
      <c r="N298" s="237" t="s">
        <v>45</v>
      </c>
      <c r="O298" s="92"/>
      <c r="P298" s="238">
        <f>O298*H298</f>
        <v>0</v>
      </c>
      <c r="Q298" s="238">
        <v>0.27844000000000002</v>
      </c>
      <c r="R298" s="238">
        <f>Q298*H298</f>
        <v>12.724708000000002</v>
      </c>
      <c r="S298" s="238">
        <v>0</v>
      </c>
      <c r="T298" s="239">
        <f>S298*H298</f>
        <v>0</v>
      </c>
      <c r="U298" s="39"/>
      <c r="V298" s="39"/>
      <c r="W298" s="39"/>
      <c r="X298" s="39"/>
      <c r="Y298" s="39"/>
      <c r="Z298" s="39"/>
      <c r="AA298" s="39"/>
      <c r="AB298" s="39"/>
      <c r="AC298" s="39"/>
      <c r="AD298" s="39"/>
      <c r="AE298" s="39"/>
      <c r="AR298" s="240" t="s">
        <v>175</v>
      </c>
      <c r="AT298" s="240" t="s">
        <v>243</v>
      </c>
      <c r="AU298" s="240" t="s">
        <v>88</v>
      </c>
      <c r="AY298" s="18" t="s">
        <v>241</v>
      </c>
      <c r="BE298" s="241">
        <f>IF(N298="základní",J298,0)</f>
        <v>0</v>
      </c>
      <c r="BF298" s="241">
        <f>IF(N298="snížená",J298,0)</f>
        <v>0</v>
      </c>
      <c r="BG298" s="241">
        <f>IF(N298="zákl. přenesená",J298,0)</f>
        <v>0</v>
      </c>
      <c r="BH298" s="241">
        <f>IF(N298="sníž. přenesená",J298,0)</f>
        <v>0</v>
      </c>
      <c r="BI298" s="241">
        <f>IF(N298="nulová",J298,0)</f>
        <v>0</v>
      </c>
      <c r="BJ298" s="18" t="s">
        <v>14</v>
      </c>
      <c r="BK298" s="241">
        <f>ROUND(I298*H298,2)</f>
        <v>0</v>
      </c>
      <c r="BL298" s="18" t="s">
        <v>175</v>
      </c>
      <c r="BM298" s="240" t="s">
        <v>2114</v>
      </c>
    </row>
    <row r="299" s="2" customFormat="1">
      <c r="A299" s="39"/>
      <c r="B299" s="40"/>
      <c r="C299" s="41"/>
      <c r="D299" s="242" t="s">
        <v>249</v>
      </c>
      <c r="E299" s="41"/>
      <c r="F299" s="243" t="s">
        <v>2115</v>
      </c>
      <c r="G299" s="41"/>
      <c r="H299" s="41"/>
      <c r="I299" s="244"/>
      <c r="J299" s="41"/>
      <c r="K299" s="41"/>
      <c r="L299" s="45"/>
      <c r="M299" s="245"/>
      <c r="N299" s="246"/>
      <c r="O299" s="92"/>
      <c r="P299" s="92"/>
      <c r="Q299" s="92"/>
      <c r="R299" s="92"/>
      <c r="S299" s="92"/>
      <c r="T299" s="93"/>
      <c r="U299" s="39"/>
      <c r="V299" s="39"/>
      <c r="W299" s="39"/>
      <c r="X299" s="39"/>
      <c r="Y299" s="39"/>
      <c r="Z299" s="39"/>
      <c r="AA299" s="39"/>
      <c r="AB299" s="39"/>
      <c r="AC299" s="39"/>
      <c r="AD299" s="39"/>
      <c r="AE299" s="39"/>
      <c r="AT299" s="18" t="s">
        <v>249</v>
      </c>
      <c r="AU299" s="18" t="s">
        <v>88</v>
      </c>
    </row>
    <row r="300" s="2" customFormat="1">
      <c r="A300" s="39"/>
      <c r="B300" s="40"/>
      <c r="C300" s="41"/>
      <c r="D300" s="247" t="s">
        <v>251</v>
      </c>
      <c r="E300" s="41"/>
      <c r="F300" s="248" t="s">
        <v>2116</v>
      </c>
      <c r="G300" s="41"/>
      <c r="H300" s="41"/>
      <c r="I300" s="244"/>
      <c r="J300" s="41"/>
      <c r="K300" s="41"/>
      <c r="L300" s="45"/>
      <c r="M300" s="245"/>
      <c r="N300" s="246"/>
      <c r="O300" s="92"/>
      <c r="P300" s="92"/>
      <c r="Q300" s="92"/>
      <c r="R300" s="92"/>
      <c r="S300" s="92"/>
      <c r="T300" s="93"/>
      <c r="U300" s="39"/>
      <c r="V300" s="39"/>
      <c r="W300" s="39"/>
      <c r="X300" s="39"/>
      <c r="Y300" s="39"/>
      <c r="Z300" s="39"/>
      <c r="AA300" s="39"/>
      <c r="AB300" s="39"/>
      <c r="AC300" s="39"/>
      <c r="AD300" s="39"/>
      <c r="AE300" s="39"/>
      <c r="AT300" s="18" t="s">
        <v>251</v>
      </c>
      <c r="AU300" s="18" t="s">
        <v>88</v>
      </c>
    </row>
    <row r="301" s="13" customFormat="1">
      <c r="A301" s="13"/>
      <c r="B301" s="249"/>
      <c r="C301" s="250"/>
      <c r="D301" s="242" t="s">
        <v>259</v>
      </c>
      <c r="E301" s="251" t="s">
        <v>1</v>
      </c>
      <c r="F301" s="252" t="s">
        <v>2117</v>
      </c>
      <c r="G301" s="250"/>
      <c r="H301" s="253">
        <v>45.700000000000003</v>
      </c>
      <c r="I301" s="254"/>
      <c r="J301" s="250"/>
      <c r="K301" s="250"/>
      <c r="L301" s="255"/>
      <c r="M301" s="256"/>
      <c r="N301" s="257"/>
      <c r="O301" s="257"/>
      <c r="P301" s="257"/>
      <c r="Q301" s="257"/>
      <c r="R301" s="257"/>
      <c r="S301" s="257"/>
      <c r="T301" s="258"/>
      <c r="U301" s="13"/>
      <c r="V301" s="13"/>
      <c r="W301" s="13"/>
      <c r="X301" s="13"/>
      <c r="Y301" s="13"/>
      <c r="Z301" s="13"/>
      <c r="AA301" s="13"/>
      <c r="AB301" s="13"/>
      <c r="AC301" s="13"/>
      <c r="AD301" s="13"/>
      <c r="AE301" s="13"/>
      <c r="AT301" s="259" t="s">
        <v>259</v>
      </c>
      <c r="AU301" s="259" t="s">
        <v>88</v>
      </c>
      <c r="AV301" s="13" t="s">
        <v>88</v>
      </c>
      <c r="AW301" s="13" t="s">
        <v>36</v>
      </c>
      <c r="AX301" s="13" t="s">
        <v>80</v>
      </c>
      <c r="AY301" s="259" t="s">
        <v>241</v>
      </c>
    </row>
    <row r="302" s="14" customFormat="1">
      <c r="A302" s="14"/>
      <c r="B302" s="260"/>
      <c r="C302" s="261"/>
      <c r="D302" s="242" t="s">
        <v>259</v>
      </c>
      <c r="E302" s="262" t="s">
        <v>1</v>
      </c>
      <c r="F302" s="263" t="s">
        <v>261</v>
      </c>
      <c r="G302" s="261"/>
      <c r="H302" s="264">
        <v>45.700000000000003</v>
      </c>
      <c r="I302" s="265"/>
      <c r="J302" s="261"/>
      <c r="K302" s="261"/>
      <c r="L302" s="266"/>
      <c r="M302" s="267"/>
      <c r="N302" s="268"/>
      <c r="O302" s="268"/>
      <c r="P302" s="268"/>
      <c r="Q302" s="268"/>
      <c r="R302" s="268"/>
      <c r="S302" s="268"/>
      <c r="T302" s="269"/>
      <c r="U302" s="14"/>
      <c r="V302" s="14"/>
      <c r="W302" s="14"/>
      <c r="X302" s="14"/>
      <c r="Y302" s="14"/>
      <c r="Z302" s="14"/>
      <c r="AA302" s="14"/>
      <c r="AB302" s="14"/>
      <c r="AC302" s="14"/>
      <c r="AD302" s="14"/>
      <c r="AE302" s="14"/>
      <c r="AT302" s="270" t="s">
        <v>259</v>
      </c>
      <c r="AU302" s="270" t="s">
        <v>88</v>
      </c>
      <c r="AV302" s="14" t="s">
        <v>175</v>
      </c>
      <c r="AW302" s="14" t="s">
        <v>36</v>
      </c>
      <c r="AX302" s="14" t="s">
        <v>14</v>
      </c>
      <c r="AY302" s="270" t="s">
        <v>241</v>
      </c>
    </row>
    <row r="303" s="2" customFormat="1" ht="24.15" customHeight="1">
      <c r="A303" s="39"/>
      <c r="B303" s="40"/>
      <c r="C303" s="229" t="s">
        <v>406</v>
      </c>
      <c r="D303" s="229" t="s">
        <v>243</v>
      </c>
      <c r="E303" s="230" t="s">
        <v>2118</v>
      </c>
      <c r="F303" s="231" t="s">
        <v>2119</v>
      </c>
      <c r="G303" s="232" t="s">
        <v>255</v>
      </c>
      <c r="H303" s="233">
        <v>33.017000000000003</v>
      </c>
      <c r="I303" s="234"/>
      <c r="J303" s="235">
        <f>ROUND(I303*H303,2)</f>
        <v>0</v>
      </c>
      <c r="K303" s="231" t="s">
        <v>247</v>
      </c>
      <c r="L303" s="45"/>
      <c r="M303" s="236" t="s">
        <v>1</v>
      </c>
      <c r="N303" s="237" t="s">
        <v>45</v>
      </c>
      <c r="O303" s="92"/>
      <c r="P303" s="238">
        <f>O303*H303</f>
        <v>0</v>
      </c>
      <c r="Q303" s="238">
        <v>2.1600000000000001</v>
      </c>
      <c r="R303" s="238">
        <f>Q303*H303</f>
        <v>71.316720000000018</v>
      </c>
      <c r="S303" s="238">
        <v>0</v>
      </c>
      <c r="T303" s="239">
        <f>S303*H303</f>
        <v>0</v>
      </c>
      <c r="U303" s="39"/>
      <c r="V303" s="39"/>
      <c r="W303" s="39"/>
      <c r="X303" s="39"/>
      <c r="Y303" s="39"/>
      <c r="Z303" s="39"/>
      <c r="AA303" s="39"/>
      <c r="AB303" s="39"/>
      <c r="AC303" s="39"/>
      <c r="AD303" s="39"/>
      <c r="AE303" s="39"/>
      <c r="AR303" s="240" t="s">
        <v>175</v>
      </c>
      <c r="AT303" s="240" t="s">
        <v>243</v>
      </c>
      <c r="AU303" s="240" t="s">
        <v>88</v>
      </c>
      <c r="AY303" s="18" t="s">
        <v>241</v>
      </c>
      <c r="BE303" s="241">
        <f>IF(N303="základní",J303,0)</f>
        <v>0</v>
      </c>
      <c r="BF303" s="241">
        <f>IF(N303="snížená",J303,0)</f>
        <v>0</v>
      </c>
      <c r="BG303" s="241">
        <f>IF(N303="zákl. přenesená",J303,0)</f>
        <v>0</v>
      </c>
      <c r="BH303" s="241">
        <f>IF(N303="sníž. přenesená",J303,0)</f>
        <v>0</v>
      </c>
      <c r="BI303" s="241">
        <f>IF(N303="nulová",J303,0)</f>
        <v>0</v>
      </c>
      <c r="BJ303" s="18" t="s">
        <v>14</v>
      </c>
      <c r="BK303" s="241">
        <f>ROUND(I303*H303,2)</f>
        <v>0</v>
      </c>
      <c r="BL303" s="18" t="s">
        <v>175</v>
      </c>
      <c r="BM303" s="240" t="s">
        <v>2120</v>
      </c>
    </row>
    <row r="304" s="2" customFormat="1">
      <c r="A304" s="39"/>
      <c r="B304" s="40"/>
      <c r="C304" s="41"/>
      <c r="D304" s="242" t="s">
        <v>249</v>
      </c>
      <c r="E304" s="41"/>
      <c r="F304" s="243" t="s">
        <v>2121</v>
      </c>
      <c r="G304" s="41"/>
      <c r="H304" s="41"/>
      <c r="I304" s="244"/>
      <c r="J304" s="41"/>
      <c r="K304" s="41"/>
      <c r="L304" s="45"/>
      <c r="M304" s="245"/>
      <c r="N304" s="246"/>
      <c r="O304" s="92"/>
      <c r="P304" s="92"/>
      <c r="Q304" s="92"/>
      <c r="R304" s="92"/>
      <c r="S304" s="92"/>
      <c r="T304" s="93"/>
      <c r="U304" s="39"/>
      <c r="V304" s="39"/>
      <c r="W304" s="39"/>
      <c r="X304" s="39"/>
      <c r="Y304" s="39"/>
      <c r="Z304" s="39"/>
      <c r="AA304" s="39"/>
      <c r="AB304" s="39"/>
      <c r="AC304" s="39"/>
      <c r="AD304" s="39"/>
      <c r="AE304" s="39"/>
      <c r="AT304" s="18" t="s">
        <v>249</v>
      </c>
      <c r="AU304" s="18" t="s">
        <v>88</v>
      </c>
    </row>
    <row r="305" s="2" customFormat="1">
      <c r="A305" s="39"/>
      <c r="B305" s="40"/>
      <c r="C305" s="41"/>
      <c r="D305" s="247" t="s">
        <v>251</v>
      </c>
      <c r="E305" s="41"/>
      <c r="F305" s="248" t="s">
        <v>2122</v>
      </c>
      <c r="G305" s="41"/>
      <c r="H305" s="41"/>
      <c r="I305" s="244"/>
      <c r="J305" s="41"/>
      <c r="K305" s="41"/>
      <c r="L305" s="45"/>
      <c r="M305" s="245"/>
      <c r="N305" s="246"/>
      <c r="O305" s="92"/>
      <c r="P305" s="92"/>
      <c r="Q305" s="92"/>
      <c r="R305" s="92"/>
      <c r="S305" s="92"/>
      <c r="T305" s="93"/>
      <c r="U305" s="39"/>
      <c r="V305" s="39"/>
      <c r="W305" s="39"/>
      <c r="X305" s="39"/>
      <c r="Y305" s="39"/>
      <c r="Z305" s="39"/>
      <c r="AA305" s="39"/>
      <c r="AB305" s="39"/>
      <c r="AC305" s="39"/>
      <c r="AD305" s="39"/>
      <c r="AE305" s="39"/>
      <c r="AT305" s="18" t="s">
        <v>251</v>
      </c>
      <c r="AU305" s="18" t="s">
        <v>88</v>
      </c>
    </row>
    <row r="306" s="13" customFormat="1">
      <c r="A306" s="13"/>
      <c r="B306" s="249"/>
      <c r="C306" s="250"/>
      <c r="D306" s="242" t="s">
        <v>259</v>
      </c>
      <c r="E306" s="251" t="s">
        <v>1</v>
      </c>
      <c r="F306" s="252" t="s">
        <v>2123</v>
      </c>
      <c r="G306" s="250"/>
      <c r="H306" s="253">
        <v>33.017000000000003</v>
      </c>
      <c r="I306" s="254"/>
      <c r="J306" s="250"/>
      <c r="K306" s="250"/>
      <c r="L306" s="255"/>
      <c r="M306" s="256"/>
      <c r="N306" s="257"/>
      <c r="O306" s="257"/>
      <c r="P306" s="257"/>
      <c r="Q306" s="257"/>
      <c r="R306" s="257"/>
      <c r="S306" s="257"/>
      <c r="T306" s="258"/>
      <c r="U306" s="13"/>
      <c r="V306" s="13"/>
      <c r="W306" s="13"/>
      <c r="X306" s="13"/>
      <c r="Y306" s="13"/>
      <c r="Z306" s="13"/>
      <c r="AA306" s="13"/>
      <c r="AB306" s="13"/>
      <c r="AC306" s="13"/>
      <c r="AD306" s="13"/>
      <c r="AE306" s="13"/>
      <c r="AT306" s="259" t="s">
        <v>259</v>
      </c>
      <c r="AU306" s="259" t="s">
        <v>88</v>
      </c>
      <c r="AV306" s="13" t="s">
        <v>88</v>
      </c>
      <c r="AW306" s="13" t="s">
        <v>36</v>
      </c>
      <c r="AX306" s="13" t="s">
        <v>80</v>
      </c>
      <c r="AY306" s="259" t="s">
        <v>241</v>
      </c>
    </row>
    <row r="307" s="14" customFormat="1">
      <c r="A307" s="14"/>
      <c r="B307" s="260"/>
      <c r="C307" s="261"/>
      <c r="D307" s="242" t="s">
        <v>259</v>
      </c>
      <c r="E307" s="262" t="s">
        <v>2124</v>
      </c>
      <c r="F307" s="263" t="s">
        <v>261</v>
      </c>
      <c r="G307" s="261"/>
      <c r="H307" s="264">
        <v>33.017000000000003</v>
      </c>
      <c r="I307" s="265"/>
      <c r="J307" s="261"/>
      <c r="K307" s="261"/>
      <c r="L307" s="266"/>
      <c r="M307" s="267"/>
      <c r="N307" s="268"/>
      <c r="O307" s="268"/>
      <c r="P307" s="268"/>
      <c r="Q307" s="268"/>
      <c r="R307" s="268"/>
      <c r="S307" s="268"/>
      <c r="T307" s="269"/>
      <c r="U307" s="14"/>
      <c r="V307" s="14"/>
      <c r="W307" s="14"/>
      <c r="X307" s="14"/>
      <c r="Y307" s="14"/>
      <c r="Z307" s="14"/>
      <c r="AA307" s="14"/>
      <c r="AB307" s="14"/>
      <c r="AC307" s="14"/>
      <c r="AD307" s="14"/>
      <c r="AE307" s="14"/>
      <c r="AT307" s="270" t="s">
        <v>259</v>
      </c>
      <c r="AU307" s="270" t="s">
        <v>88</v>
      </c>
      <c r="AV307" s="14" t="s">
        <v>175</v>
      </c>
      <c r="AW307" s="14" t="s">
        <v>36</v>
      </c>
      <c r="AX307" s="14" t="s">
        <v>14</v>
      </c>
      <c r="AY307" s="270" t="s">
        <v>241</v>
      </c>
    </row>
    <row r="308" s="12" customFormat="1" ht="22.8" customHeight="1">
      <c r="A308" s="12"/>
      <c r="B308" s="213"/>
      <c r="C308" s="214"/>
      <c r="D308" s="215" t="s">
        <v>79</v>
      </c>
      <c r="E308" s="227" t="s">
        <v>96</v>
      </c>
      <c r="F308" s="227" t="s">
        <v>2125</v>
      </c>
      <c r="G308" s="214"/>
      <c r="H308" s="214"/>
      <c r="I308" s="217"/>
      <c r="J308" s="228">
        <f>BK308</f>
        <v>0</v>
      </c>
      <c r="K308" s="214"/>
      <c r="L308" s="219"/>
      <c r="M308" s="220"/>
      <c r="N308" s="221"/>
      <c r="O308" s="221"/>
      <c r="P308" s="222">
        <f>SUM(P309:P311)</f>
        <v>0</v>
      </c>
      <c r="Q308" s="221"/>
      <c r="R308" s="222">
        <f>SUM(R309:R311)</f>
        <v>0.26900000000000002</v>
      </c>
      <c r="S308" s="221"/>
      <c r="T308" s="223">
        <f>SUM(T309:T311)</f>
        <v>0</v>
      </c>
      <c r="U308" s="12"/>
      <c r="V308" s="12"/>
      <c r="W308" s="12"/>
      <c r="X308" s="12"/>
      <c r="Y308" s="12"/>
      <c r="Z308" s="12"/>
      <c r="AA308" s="12"/>
      <c r="AB308" s="12"/>
      <c r="AC308" s="12"/>
      <c r="AD308" s="12"/>
      <c r="AE308" s="12"/>
      <c r="AR308" s="224" t="s">
        <v>14</v>
      </c>
      <c r="AT308" s="225" t="s">
        <v>79</v>
      </c>
      <c r="AU308" s="225" t="s">
        <v>14</v>
      </c>
      <c r="AY308" s="224" t="s">
        <v>241</v>
      </c>
      <c r="BK308" s="226">
        <f>SUM(BK309:BK311)</f>
        <v>0</v>
      </c>
    </row>
    <row r="309" s="2" customFormat="1" ht="16.5" customHeight="1">
      <c r="A309" s="39"/>
      <c r="B309" s="40"/>
      <c r="C309" s="229" t="s">
        <v>410</v>
      </c>
      <c r="D309" s="229" t="s">
        <v>243</v>
      </c>
      <c r="E309" s="230" t="s">
        <v>2126</v>
      </c>
      <c r="F309" s="231" t="s">
        <v>2127</v>
      </c>
      <c r="G309" s="232" t="s">
        <v>307</v>
      </c>
      <c r="H309" s="233">
        <v>1</v>
      </c>
      <c r="I309" s="234"/>
      <c r="J309" s="235">
        <f>ROUND(I309*H309,2)</f>
        <v>0</v>
      </c>
      <c r="K309" s="231" t="s">
        <v>1</v>
      </c>
      <c r="L309" s="45"/>
      <c r="M309" s="236" t="s">
        <v>1</v>
      </c>
      <c r="N309" s="237" t="s">
        <v>45</v>
      </c>
      <c r="O309" s="92"/>
      <c r="P309" s="238">
        <f>O309*H309</f>
        <v>0</v>
      </c>
      <c r="Q309" s="238">
        <v>0.26900000000000002</v>
      </c>
      <c r="R309" s="238">
        <f>Q309*H309</f>
        <v>0.26900000000000002</v>
      </c>
      <c r="S309" s="238">
        <v>0</v>
      </c>
      <c r="T309" s="239">
        <f>S309*H309</f>
        <v>0</v>
      </c>
      <c r="U309" s="39"/>
      <c r="V309" s="39"/>
      <c r="W309" s="39"/>
      <c r="X309" s="39"/>
      <c r="Y309" s="39"/>
      <c r="Z309" s="39"/>
      <c r="AA309" s="39"/>
      <c r="AB309" s="39"/>
      <c r="AC309" s="39"/>
      <c r="AD309" s="39"/>
      <c r="AE309" s="39"/>
      <c r="AR309" s="240" t="s">
        <v>175</v>
      </c>
      <c r="AT309" s="240" t="s">
        <v>243</v>
      </c>
      <c r="AU309" s="240" t="s">
        <v>88</v>
      </c>
      <c r="AY309" s="18" t="s">
        <v>241</v>
      </c>
      <c r="BE309" s="241">
        <f>IF(N309="základní",J309,0)</f>
        <v>0</v>
      </c>
      <c r="BF309" s="241">
        <f>IF(N309="snížená",J309,0)</f>
        <v>0</v>
      </c>
      <c r="BG309" s="241">
        <f>IF(N309="zákl. přenesená",J309,0)</f>
        <v>0</v>
      </c>
      <c r="BH309" s="241">
        <f>IF(N309="sníž. přenesená",J309,0)</f>
        <v>0</v>
      </c>
      <c r="BI309" s="241">
        <f>IF(N309="nulová",J309,0)</f>
        <v>0</v>
      </c>
      <c r="BJ309" s="18" t="s">
        <v>14</v>
      </c>
      <c r="BK309" s="241">
        <f>ROUND(I309*H309,2)</f>
        <v>0</v>
      </c>
      <c r="BL309" s="18" t="s">
        <v>175</v>
      </c>
      <c r="BM309" s="240" t="s">
        <v>2128</v>
      </c>
    </row>
    <row r="310" s="2" customFormat="1">
      <c r="A310" s="39"/>
      <c r="B310" s="40"/>
      <c r="C310" s="41"/>
      <c r="D310" s="242" t="s">
        <v>249</v>
      </c>
      <c r="E310" s="41"/>
      <c r="F310" s="243" t="s">
        <v>2127</v>
      </c>
      <c r="G310" s="41"/>
      <c r="H310" s="41"/>
      <c r="I310" s="244"/>
      <c r="J310" s="41"/>
      <c r="K310" s="41"/>
      <c r="L310" s="45"/>
      <c r="M310" s="245"/>
      <c r="N310" s="246"/>
      <c r="O310" s="92"/>
      <c r="P310" s="92"/>
      <c r="Q310" s="92"/>
      <c r="R310" s="92"/>
      <c r="S310" s="92"/>
      <c r="T310" s="93"/>
      <c r="U310" s="39"/>
      <c r="V310" s="39"/>
      <c r="W310" s="39"/>
      <c r="X310" s="39"/>
      <c r="Y310" s="39"/>
      <c r="Z310" s="39"/>
      <c r="AA310" s="39"/>
      <c r="AB310" s="39"/>
      <c r="AC310" s="39"/>
      <c r="AD310" s="39"/>
      <c r="AE310" s="39"/>
      <c r="AT310" s="18" t="s">
        <v>249</v>
      </c>
      <c r="AU310" s="18" t="s">
        <v>88</v>
      </c>
    </row>
    <row r="311" s="2" customFormat="1">
      <c r="A311" s="39"/>
      <c r="B311" s="40"/>
      <c r="C311" s="41"/>
      <c r="D311" s="242" t="s">
        <v>742</v>
      </c>
      <c r="E311" s="41"/>
      <c r="F311" s="287" t="s">
        <v>2129</v>
      </c>
      <c r="G311" s="41"/>
      <c r="H311" s="41"/>
      <c r="I311" s="244"/>
      <c r="J311" s="41"/>
      <c r="K311" s="41"/>
      <c r="L311" s="45"/>
      <c r="M311" s="245"/>
      <c r="N311" s="246"/>
      <c r="O311" s="92"/>
      <c r="P311" s="92"/>
      <c r="Q311" s="92"/>
      <c r="R311" s="92"/>
      <c r="S311" s="92"/>
      <c r="T311" s="93"/>
      <c r="U311" s="39"/>
      <c r="V311" s="39"/>
      <c r="W311" s="39"/>
      <c r="X311" s="39"/>
      <c r="Y311" s="39"/>
      <c r="Z311" s="39"/>
      <c r="AA311" s="39"/>
      <c r="AB311" s="39"/>
      <c r="AC311" s="39"/>
      <c r="AD311" s="39"/>
      <c r="AE311" s="39"/>
      <c r="AT311" s="18" t="s">
        <v>742</v>
      </c>
      <c r="AU311" s="18" t="s">
        <v>88</v>
      </c>
    </row>
    <row r="312" s="12" customFormat="1" ht="22.8" customHeight="1">
      <c r="A312" s="12"/>
      <c r="B312" s="213"/>
      <c r="C312" s="214"/>
      <c r="D312" s="215" t="s">
        <v>79</v>
      </c>
      <c r="E312" s="227" t="s">
        <v>300</v>
      </c>
      <c r="F312" s="227" t="s">
        <v>900</v>
      </c>
      <c r="G312" s="214"/>
      <c r="H312" s="214"/>
      <c r="I312" s="217"/>
      <c r="J312" s="228">
        <f>BK312</f>
        <v>0</v>
      </c>
      <c r="K312" s="214"/>
      <c r="L312" s="219"/>
      <c r="M312" s="220"/>
      <c r="N312" s="221"/>
      <c r="O312" s="221"/>
      <c r="P312" s="222">
        <f>SUM(P313:P326)</f>
        <v>0</v>
      </c>
      <c r="Q312" s="221"/>
      <c r="R312" s="222">
        <f>SUM(R313:R326)</f>
        <v>125.31999999999999</v>
      </c>
      <c r="S312" s="221"/>
      <c r="T312" s="223">
        <f>SUM(T313:T326)</f>
        <v>0</v>
      </c>
      <c r="U312" s="12"/>
      <c r="V312" s="12"/>
      <c r="W312" s="12"/>
      <c r="X312" s="12"/>
      <c r="Y312" s="12"/>
      <c r="Z312" s="12"/>
      <c r="AA312" s="12"/>
      <c r="AB312" s="12"/>
      <c r="AC312" s="12"/>
      <c r="AD312" s="12"/>
      <c r="AE312" s="12"/>
      <c r="AR312" s="224" t="s">
        <v>14</v>
      </c>
      <c r="AT312" s="225" t="s">
        <v>79</v>
      </c>
      <c r="AU312" s="225" t="s">
        <v>14</v>
      </c>
      <c r="AY312" s="224" t="s">
        <v>241</v>
      </c>
      <c r="BK312" s="226">
        <f>SUM(BK313:BK326)</f>
        <v>0</v>
      </c>
    </row>
    <row r="313" s="2" customFormat="1" ht="37.8" customHeight="1">
      <c r="A313" s="39"/>
      <c r="B313" s="40"/>
      <c r="C313" s="229" t="s">
        <v>414</v>
      </c>
      <c r="D313" s="229" t="s">
        <v>243</v>
      </c>
      <c r="E313" s="230" t="s">
        <v>2130</v>
      </c>
      <c r="F313" s="231" t="s">
        <v>2131</v>
      </c>
      <c r="G313" s="232" t="s">
        <v>303</v>
      </c>
      <c r="H313" s="233">
        <v>4</v>
      </c>
      <c r="I313" s="234"/>
      <c r="J313" s="235">
        <f>ROUND(I313*H313,2)</f>
        <v>0</v>
      </c>
      <c r="K313" s="231" t="s">
        <v>1</v>
      </c>
      <c r="L313" s="45"/>
      <c r="M313" s="236" t="s">
        <v>1</v>
      </c>
      <c r="N313" s="237" t="s">
        <v>45</v>
      </c>
      <c r="O313" s="92"/>
      <c r="P313" s="238">
        <f>O313*H313</f>
        <v>0</v>
      </c>
      <c r="Q313" s="238">
        <v>20.489999999999998</v>
      </c>
      <c r="R313" s="238">
        <f>Q313*H313</f>
        <v>81.959999999999994</v>
      </c>
      <c r="S313" s="238">
        <v>0</v>
      </c>
      <c r="T313" s="239">
        <f>S313*H313</f>
        <v>0</v>
      </c>
      <c r="U313" s="39"/>
      <c r="V313" s="39"/>
      <c r="W313" s="39"/>
      <c r="X313" s="39"/>
      <c r="Y313" s="39"/>
      <c r="Z313" s="39"/>
      <c r="AA313" s="39"/>
      <c r="AB313" s="39"/>
      <c r="AC313" s="39"/>
      <c r="AD313" s="39"/>
      <c r="AE313" s="39"/>
      <c r="AR313" s="240" t="s">
        <v>175</v>
      </c>
      <c r="AT313" s="240" t="s">
        <v>243</v>
      </c>
      <c r="AU313" s="240" t="s">
        <v>88</v>
      </c>
      <c r="AY313" s="18" t="s">
        <v>241</v>
      </c>
      <c r="BE313" s="241">
        <f>IF(N313="základní",J313,0)</f>
        <v>0</v>
      </c>
      <c r="BF313" s="241">
        <f>IF(N313="snížená",J313,0)</f>
        <v>0</v>
      </c>
      <c r="BG313" s="241">
        <f>IF(N313="zákl. přenesená",J313,0)</f>
        <v>0</v>
      </c>
      <c r="BH313" s="241">
        <f>IF(N313="sníž. přenesená",J313,0)</f>
        <v>0</v>
      </c>
      <c r="BI313" s="241">
        <f>IF(N313="nulová",J313,0)</f>
        <v>0</v>
      </c>
      <c r="BJ313" s="18" t="s">
        <v>14</v>
      </c>
      <c r="BK313" s="241">
        <f>ROUND(I313*H313,2)</f>
        <v>0</v>
      </c>
      <c r="BL313" s="18" t="s">
        <v>175</v>
      </c>
      <c r="BM313" s="240" t="s">
        <v>2132</v>
      </c>
    </row>
    <row r="314" s="2" customFormat="1">
      <c r="A314" s="39"/>
      <c r="B314" s="40"/>
      <c r="C314" s="41"/>
      <c r="D314" s="242" t="s">
        <v>249</v>
      </c>
      <c r="E314" s="41"/>
      <c r="F314" s="243" t="s">
        <v>2131</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249</v>
      </c>
      <c r="AU314" s="18" t="s">
        <v>88</v>
      </c>
    </row>
    <row r="315" s="2" customFormat="1">
      <c r="A315" s="39"/>
      <c r="B315" s="40"/>
      <c r="C315" s="41"/>
      <c r="D315" s="242" t="s">
        <v>742</v>
      </c>
      <c r="E315" s="41"/>
      <c r="F315" s="287" t="s">
        <v>2133</v>
      </c>
      <c r="G315" s="41"/>
      <c r="H315" s="41"/>
      <c r="I315" s="244"/>
      <c r="J315" s="41"/>
      <c r="K315" s="41"/>
      <c r="L315" s="45"/>
      <c r="M315" s="245"/>
      <c r="N315" s="246"/>
      <c r="O315" s="92"/>
      <c r="P315" s="92"/>
      <c r="Q315" s="92"/>
      <c r="R315" s="92"/>
      <c r="S315" s="92"/>
      <c r="T315" s="93"/>
      <c r="U315" s="39"/>
      <c r="V315" s="39"/>
      <c r="W315" s="39"/>
      <c r="X315" s="39"/>
      <c r="Y315" s="39"/>
      <c r="Z315" s="39"/>
      <c r="AA315" s="39"/>
      <c r="AB315" s="39"/>
      <c r="AC315" s="39"/>
      <c r="AD315" s="39"/>
      <c r="AE315" s="39"/>
      <c r="AT315" s="18" t="s">
        <v>742</v>
      </c>
      <c r="AU315" s="18" t="s">
        <v>88</v>
      </c>
    </row>
    <row r="316" s="2" customFormat="1" ht="37.8" customHeight="1">
      <c r="A316" s="39"/>
      <c r="B316" s="40"/>
      <c r="C316" s="229" t="s">
        <v>418</v>
      </c>
      <c r="D316" s="229" t="s">
        <v>243</v>
      </c>
      <c r="E316" s="230" t="s">
        <v>2134</v>
      </c>
      <c r="F316" s="231" t="s">
        <v>2135</v>
      </c>
      <c r="G316" s="232" t="s">
        <v>303</v>
      </c>
      <c r="H316" s="233">
        <v>1</v>
      </c>
      <c r="I316" s="234"/>
      <c r="J316" s="235">
        <f>ROUND(I316*H316,2)</f>
        <v>0</v>
      </c>
      <c r="K316" s="231" t="s">
        <v>1</v>
      </c>
      <c r="L316" s="45"/>
      <c r="M316" s="236" t="s">
        <v>1</v>
      </c>
      <c r="N316" s="237" t="s">
        <v>45</v>
      </c>
      <c r="O316" s="92"/>
      <c r="P316" s="238">
        <f>O316*H316</f>
        <v>0</v>
      </c>
      <c r="Q316" s="238">
        <v>21.75</v>
      </c>
      <c r="R316" s="238">
        <f>Q316*H316</f>
        <v>21.75</v>
      </c>
      <c r="S316" s="238">
        <v>0</v>
      </c>
      <c r="T316" s="239">
        <f>S316*H316</f>
        <v>0</v>
      </c>
      <c r="U316" s="39"/>
      <c r="V316" s="39"/>
      <c r="W316" s="39"/>
      <c r="X316" s="39"/>
      <c r="Y316" s="39"/>
      <c r="Z316" s="39"/>
      <c r="AA316" s="39"/>
      <c r="AB316" s="39"/>
      <c r="AC316" s="39"/>
      <c r="AD316" s="39"/>
      <c r="AE316" s="39"/>
      <c r="AR316" s="240" t="s">
        <v>175</v>
      </c>
      <c r="AT316" s="240" t="s">
        <v>243</v>
      </c>
      <c r="AU316" s="240" t="s">
        <v>88</v>
      </c>
      <c r="AY316" s="18" t="s">
        <v>241</v>
      </c>
      <c r="BE316" s="241">
        <f>IF(N316="základní",J316,0)</f>
        <v>0</v>
      </c>
      <c r="BF316" s="241">
        <f>IF(N316="snížená",J316,0)</f>
        <v>0</v>
      </c>
      <c r="BG316" s="241">
        <f>IF(N316="zákl. přenesená",J316,0)</f>
        <v>0</v>
      </c>
      <c r="BH316" s="241">
        <f>IF(N316="sníž. přenesená",J316,0)</f>
        <v>0</v>
      </c>
      <c r="BI316" s="241">
        <f>IF(N316="nulová",J316,0)</f>
        <v>0</v>
      </c>
      <c r="BJ316" s="18" t="s">
        <v>14</v>
      </c>
      <c r="BK316" s="241">
        <f>ROUND(I316*H316,2)</f>
        <v>0</v>
      </c>
      <c r="BL316" s="18" t="s">
        <v>175</v>
      </c>
      <c r="BM316" s="240" t="s">
        <v>2136</v>
      </c>
    </row>
    <row r="317" s="2" customFormat="1">
      <c r="A317" s="39"/>
      <c r="B317" s="40"/>
      <c r="C317" s="41"/>
      <c r="D317" s="242" t="s">
        <v>249</v>
      </c>
      <c r="E317" s="41"/>
      <c r="F317" s="243" t="s">
        <v>2135</v>
      </c>
      <c r="G317" s="41"/>
      <c r="H317" s="41"/>
      <c r="I317" s="244"/>
      <c r="J317" s="41"/>
      <c r="K317" s="41"/>
      <c r="L317" s="45"/>
      <c r="M317" s="245"/>
      <c r="N317" s="246"/>
      <c r="O317" s="92"/>
      <c r="P317" s="92"/>
      <c r="Q317" s="92"/>
      <c r="R317" s="92"/>
      <c r="S317" s="92"/>
      <c r="T317" s="93"/>
      <c r="U317" s="39"/>
      <c r="V317" s="39"/>
      <c r="W317" s="39"/>
      <c r="X317" s="39"/>
      <c r="Y317" s="39"/>
      <c r="Z317" s="39"/>
      <c r="AA317" s="39"/>
      <c r="AB317" s="39"/>
      <c r="AC317" s="39"/>
      <c r="AD317" s="39"/>
      <c r="AE317" s="39"/>
      <c r="AT317" s="18" t="s">
        <v>249</v>
      </c>
      <c r="AU317" s="18" t="s">
        <v>88</v>
      </c>
    </row>
    <row r="318" s="2" customFormat="1">
      <c r="A318" s="39"/>
      <c r="B318" s="40"/>
      <c r="C318" s="41"/>
      <c r="D318" s="242" t="s">
        <v>742</v>
      </c>
      <c r="E318" s="41"/>
      <c r="F318" s="287" t="s">
        <v>2133</v>
      </c>
      <c r="G318" s="41"/>
      <c r="H318" s="41"/>
      <c r="I318" s="244"/>
      <c r="J318" s="41"/>
      <c r="K318" s="41"/>
      <c r="L318" s="45"/>
      <c r="M318" s="245"/>
      <c r="N318" s="246"/>
      <c r="O318" s="92"/>
      <c r="P318" s="92"/>
      <c r="Q318" s="92"/>
      <c r="R318" s="92"/>
      <c r="S318" s="92"/>
      <c r="T318" s="93"/>
      <c r="U318" s="39"/>
      <c r="V318" s="39"/>
      <c r="W318" s="39"/>
      <c r="X318" s="39"/>
      <c r="Y318" s="39"/>
      <c r="Z318" s="39"/>
      <c r="AA318" s="39"/>
      <c r="AB318" s="39"/>
      <c r="AC318" s="39"/>
      <c r="AD318" s="39"/>
      <c r="AE318" s="39"/>
      <c r="AT318" s="18" t="s">
        <v>742</v>
      </c>
      <c r="AU318" s="18" t="s">
        <v>88</v>
      </c>
    </row>
    <row r="319" s="2" customFormat="1" ht="37.8" customHeight="1">
      <c r="A319" s="39"/>
      <c r="B319" s="40"/>
      <c r="C319" s="229" t="s">
        <v>745</v>
      </c>
      <c r="D319" s="229" t="s">
        <v>243</v>
      </c>
      <c r="E319" s="230" t="s">
        <v>2137</v>
      </c>
      <c r="F319" s="231" t="s">
        <v>2138</v>
      </c>
      <c r="G319" s="232" t="s">
        <v>303</v>
      </c>
      <c r="H319" s="233">
        <v>1</v>
      </c>
      <c r="I319" s="234"/>
      <c r="J319" s="235">
        <f>ROUND(I319*H319,2)</f>
        <v>0</v>
      </c>
      <c r="K319" s="231" t="s">
        <v>1</v>
      </c>
      <c r="L319" s="45"/>
      <c r="M319" s="236" t="s">
        <v>1</v>
      </c>
      <c r="N319" s="237" t="s">
        <v>45</v>
      </c>
      <c r="O319" s="92"/>
      <c r="P319" s="238">
        <f>O319*H319</f>
        <v>0</v>
      </c>
      <c r="Q319" s="238">
        <v>21.02</v>
      </c>
      <c r="R319" s="238">
        <f>Q319*H319</f>
        <v>21.02</v>
      </c>
      <c r="S319" s="238">
        <v>0</v>
      </c>
      <c r="T319" s="239">
        <f>S319*H319</f>
        <v>0</v>
      </c>
      <c r="U319" s="39"/>
      <c r="V319" s="39"/>
      <c r="W319" s="39"/>
      <c r="X319" s="39"/>
      <c r="Y319" s="39"/>
      <c r="Z319" s="39"/>
      <c r="AA319" s="39"/>
      <c r="AB319" s="39"/>
      <c r="AC319" s="39"/>
      <c r="AD319" s="39"/>
      <c r="AE319" s="39"/>
      <c r="AR319" s="240" t="s">
        <v>175</v>
      </c>
      <c r="AT319" s="240" t="s">
        <v>243</v>
      </c>
      <c r="AU319" s="240" t="s">
        <v>88</v>
      </c>
      <c r="AY319" s="18" t="s">
        <v>241</v>
      </c>
      <c r="BE319" s="241">
        <f>IF(N319="základní",J319,0)</f>
        <v>0</v>
      </c>
      <c r="BF319" s="241">
        <f>IF(N319="snížená",J319,0)</f>
        <v>0</v>
      </c>
      <c r="BG319" s="241">
        <f>IF(N319="zákl. přenesená",J319,0)</f>
        <v>0</v>
      </c>
      <c r="BH319" s="241">
        <f>IF(N319="sníž. přenesená",J319,0)</f>
        <v>0</v>
      </c>
      <c r="BI319" s="241">
        <f>IF(N319="nulová",J319,0)</f>
        <v>0</v>
      </c>
      <c r="BJ319" s="18" t="s">
        <v>14</v>
      </c>
      <c r="BK319" s="241">
        <f>ROUND(I319*H319,2)</f>
        <v>0</v>
      </c>
      <c r="BL319" s="18" t="s">
        <v>175</v>
      </c>
      <c r="BM319" s="240" t="s">
        <v>2139</v>
      </c>
    </row>
    <row r="320" s="2" customFormat="1">
      <c r="A320" s="39"/>
      <c r="B320" s="40"/>
      <c r="C320" s="41"/>
      <c r="D320" s="242" t="s">
        <v>249</v>
      </c>
      <c r="E320" s="41"/>
      <c r="F320" s="243" t="s">
        <v>2138</v>
      </c>
      <c r="G320" s="41"/>
      <c r="H320" s="41"/>
      <c r="I320" s="244"/>
      <c r="J320" s="41"/>
      <c r="K320" s="41"/>
      <c r="L320" s="45"/>
      <c r="M320" s="245"/>
      <c r="N320" s="246"/>
      <c r="O320" s="92"/>
      <c r="P320" s="92"/>
      <c r="Q320" s="92"/>
      <c r="R320" s="92"/>
      <c r="S320" s="92"/>
      <c r="T320" s="93"/>
      <c r="U320" s="39"/>
      <c r="V320" s="39"/>
      <c r="W320" s="39"/>
      <c r="X320" s="39"/>
      <c r="Y320" s="39"/>
      <c r="Z320" s="39"/>
      <c r="AA320" s="39"/>
      <c r="AB320" s="39"/>
      <c r="AC320" s="39"/>
      <c r="AD320" s="39"/>
      <c r="AE320" s="39"/>
      <c r="AT320" s="18" t="s">
        <v>249</v>
      </c>
      <c r="AU320" s="18" t="s">
        <v>88</v>
      </c>
    </row>
    <row r="321" s="2" customFormat="1">
      <c r="A321" s="39"/>
      <c r="B321" s="40"/>
      <c r="C321" s="41"/>
      <c r="D321" s="242" t="s">
        <v>742</v>
      </c>
      <c r="E321" s="41"/>
      <c r="F321" s="287" t="s">
        <v>2140</v>
      </c>
      <c r="G321" s="41"/>
      <c r="H321" s="41"/>
      <c r="I321" s="244"/>
      <c r="J321" s="41"/>
      <c r="K321" s="41"/>
      <c r="L321" s="45"/>
      <c r="M321" s="245"/>
      <c r="N321" s="246"/>
      <c r="O321" s="92"/>
      <c r="P321" s="92"/>
      <c r="Q321" s="92"/>
      <c r="R321" s="92"/>
      <c r="S321" s="92"/>
      <c r="T321" s="93"/>
      <c r="U321" s="39"/>
      <c r="V321" s="39"/>
      <c r="W321" s="39"/>
      <c r="X321" s="39"/>
      <c r="Y321" s="39"/>
      <c r="Z321" s="39"/>
      <c r="AA321" s="39"/>
      <c r="AB321" s="39"/>
      <c r="AC321" s="39"/>
      <c r="AD321" s="39"/>
      <c r="AE321" s="39"/>
      <c r="AT321" s="18" t="s">
        <v>742</v>
      </c>
      <c r="AU321" s="18" t="s">
        <v>88</v>
      </c>
    </row>
    <row r="322" s="2" customFormat="1" ht="16.5" customHeight="1">
      <c r="A322" s="39"/>
      <c r="B322" s="40"/>
      <c r="C322" s="229" t="s">
        <v>747</v>
      </c>
      <c r="D322" s="229" t="s">
        <v>243</v>
      </c>
      <c r="E322" s="230" t="s">
        <v>2141</v>
      </c>
      <c r="F322" s="231" t="s">
        <v>2142</v>
      </c>
      <c r="G322" s="232" t="s">
        <v>307</v>
      </c>
      <c r="H322" s="233">
        <v>1</v>
      </c>
      <c r="I322" s="234"/>
      <c r="J322" s="235">
        <f>ROUND(I322*H322,2)</f>
        <v>0</v>
      </c>
      <c r="K322" s="231" t="s">
        <v>1</v>
      </c>
      <c r="L322" s="45"/>
      <c r="M322" s="236" t="s">
        <v>1</v>
      </c>
      <c r="N322" s="237" t="s">
        <v>45</v>
      </c>
      <c r="O322" s="92"/>
      <c r="P322" s="238">
        <f>O322*H322</f>
        <v>0</v>
      </c>
      <c r="Q322" s="238">
        <v>0.25</v>
      </c>
      <c r="R322" s="238">
        <f>Q322*H322</f>
        <v>0.25</v>
      </c>
      <c r="S322" s="238">
        <v>0</v>
      </c>
      <c r="T322" s="239">
        <f>S322*H322</f>
        <v>0</v>
      </c>
      <c r="U322" s="39"/>
      <c r="V322" s="39"/>
      <c r="W322" s="39"/>
      <c r="X322" s="39"/>
      <c r="Y322" s="39"/>
      <c r="Z322" s="39"/>
      <c r="AA322" s="39"/>
      <c r="AB322" s="39"/>
      <c r="AC322" s="39"/>
      <c r="AD322" s="39"/>
      <c r="AE322" s="39"/>
      <c r="AR322" s="240" t="s">
        <v>175</v>
      </c>
      <c r="AT322" s="240" t="s">
        <v>243</v>
      </c>
      <c r="AU322" s="240" t="s">
        <v>88</v>
      </c>
      <c r="AY322" s="18" t="s">
        <v>241</v>
      </c>
      <c r="BE322" s="241">
        <f>IF(N322="základní",J322,0)</f>
        <v>0</v>
      </c>
      <c r="BF322" s="241">
        <f>IF(N322="snížená",J322,0)</f>
        <v>0</v>
      </c>
      <c r="BG322" s="241">
        <f>IF(N322="zákl. přenesená",J322,0)</f>
        <v>0</v>
      </c>
      <c r="BH322" s="241">
        <f>IF(N322="sníž. přenesená",J322,0)</f>
        <v>0</v>
      </c>
      <c r="BI322" s="241">
        <f>IF(N322="nulová",J322,0)</f>
        <v>0</v>
      </c>
      <c r="BJ322" s="18" t="s">
        <v>14</v>
      </c>
      <c r="BK322" s="241">
        <f>ROUND(I322*H322,2)</f>
        <v>0</v>
      </c>
      <c r="BL322" s="18" t="s">
        <v>175</v>
      </c>
      <c r="BM322" s="240" t="s">
        <v>2143</v>
      </c>
    </row>
    <row r="323" s="2" customFormat="1">
      <c r="A323" s="39"/>
      <c r="B323" s="40"/>
      <c r="C323" s="41"/>
      <c r="D323" s="242" t="s">
        <v>249</v>
      </c>
      <c r="E323" s="41"/>
      <c r="F323" s="243" t="s">
        <v>2142</v>
      </c>
      <c r="G323" s="41"/>
      <c r="H323" s="41"/>
      <c r="I323" s="244"/>
      <c r="J323" s="41"/>
      <c r="K323" s="41"/>
      <c r="L323" s="45"/>
      <c r="M323" s="245"/>
      <c r="N323" s="246"/>
      <c r="O323" s="92"/>
      <c r="P323" s="92"/>
      <c r="Q323" s="92"/>
      <c r="R323" s="92"/>
      <c r="S323" s="92"/>
      <c r="T323" s="93"/>
      <c r="U323" s="39"/>
      <c r="V323" s="39"/>
      <c r="W323" s="39"/>
      <c r="X323" s="39"/>
      <c r="Y323" s="39"/>
      <c r="Z323" s="39"/>
      <c r="AA323" s="39"/>
      <c r="AB323" s="39"/>
      <c r="AC323" s="39"/>
      <c r="AD323" s="39"/>
      <c r="AE323" s="39"/>
      <c r="AT323" s="18" t="s">
        <v>249</v>
      </c>
      <c r="AU323" s="18" t="s">
        <v>88</v>
      </c>
    </row>
    <row r="324" s="2" customFormat="1" ht="21.75" customHeight="1">
      <c r="A324" s="39"/>
      <c r="B324" s="40"/>
      <c r="C324" s="229" t="s">
        <v>757</v>
      </c>
      <c r="D324" s="229" t="s">
        <v>243</v>
      </c>
      <c r="E324" s="230" t="s">
        <v>2144</v>
      </c>
      <c r="F324" s="231" t="s">
        <v>2145</v>
      </c>
      <c r="G324" s="232" t="s">
        <v>303</v>
      </c>
      <c r="H324" s="233">
        <v>4</v>
      </c>
      <c r="I324" s="234"/>
      <c r="J324" s="235">
        <f>ROUND(I324*H324,2)</f>
        <v>0</v>
      </c>
      <c r="K324" s="231" t="s">
        <v>1</v>
      </c>
      <c r="L324" s="45"/>
      <c r="M324" s="236" t="s">
        <v>1</v>
      </c>
      <c r="N324" s="237" t="s">
        <v>45</v>
      </c>
      <c r="O324" s="92"/>
      <c r="P324" s="238">
        <f>O324*H324</f>
        <v>0</v>
      </c>
      <c r="Q324" s="238">
        <v>0.085000000000000006</v>
      </c>
      <c r="R324" s="238">
        <f>Q324*H324</f>
        <v>0.34000000000000002</v>
      </c>
      <c r="S324" s="238">
        <v>0</v>
      </c>
      <c r="T324" s="239">
        <f>S324*H324</f>
        <v>0</v>
      </c>
      <c r="U324" s="39"/>
      <c r="V324" s="39"/>
      <c r="W324" s="39"/>
      <c r="X324" s="39"/>
      <c r="Y324" s="39"/>
      <c r="Z324" s="39"/>
      <c r="AA324" s="39"/>
      <c r="AB324" s="39"/>
      <c r="AC324" s="39"/>
      <c r="AD324" s="39"/>
      <c r="AE324" s="39"/>
      <c r="AR324" s="240" t="s">
        <v>175</v>
      </c>
      <c r="AT324" s="240" t="s">
        <v>243</v>
      </c>
      <c r="AU324" s="240" t="s">
        <v>88</v>
      </c>
      <c r="AY324" s="18" t="s">
        <v>241</v>
      </c>
      <c r="BE324" s="241">
        <f>IF(N324="základní",J324,0)</f>
        <v>0</v>
      </c>
      <c r="BF324" s="241">
        <f>IF(N324="snížená",J324,0)</f>
        <v>0</v>
      </c>
      <c r="BG324" s="241">
        <f>IF(N324="zákl. přenesená",J324,0)</f>
        <v>0</v>
      </c>
      <c r="BH324" s="241">
        <f>IF(N324="sníž. přenesená",J324,0)</f>
        <v>0</v>
      </c>
      <c r="BI324" s="241">
        <f>IF(N324="nulová",J324,0)</f>
        <v>0</v>
      </c>
      <c r="BJ324" s="18" t="s">
        <v>14</v>
      </c>
      <c r="BK324" s="241">
        <f>ROUND(I324*H324,2)</f>
        <v>0</v>
      </c>
      <c r="BL324" s="18" t="s">
        <v>175</v>
      </c>
      <c r="BM324" s="240" t="s">
        <v>2146</v>
      </c>
    </row>
    <row r="325" s="2" customFormat="1">
      <c r="A325" s="39"/>
      <c r="B325" s="40"/>
      <c r="C325" s="41"/>
      <c r="D325" s="242" t="s">
        <v>249</v>
      </c>
      <c r="E325" s="41"/>
      <c r="F325" s="243" t="s">
        <v>2145</v>
      </c>
      <c r="G325" s="41"/>
      <c r="H325" s="41"/>
      <c r="I325" s="244"/>
      <c r="J325" s="41"/>
      <c r="K325" s="41"/>
      <c r="L325" s="45"/>
      <c r="M325" s="245"/>
      <c r="N325" s="246"/>
      <c r="O325" s="92"/>
      <c r="P325" s="92"/>
      <c r="Q325" s="92"/>
      <c r="R325" s="92"/>
      <c r="S325" s="92"/>
      <c r="T325" s="93"/>
      <c r="U325" s="39"/>
      <c r="V325" s="39"/>
      <c r="W325" s="39"/>
      <c r="X325" s="39"/>
      <c r="Y325" s="39"/>
      <c r="Z325" s="39"/>
      <c r="AA325" s="39"/>
      <c r="AB325" s="39"/>
      <c r="AC325" s="39"/>
      <c r="AD325" s="39"/>
      <c r="AE325" s="39"/>
      <c r="AT325" s="18" t="s">
        <v>249</v>
      </c>
      <c r="AU325" s="18" t="s">
        <v>88</v>
      </c>
    </row>
    <row r="326" s="2" customFormat="1">
      <c r="A326" s="39"/>
      <c r="B326" s="40"/>
      <c r="C326" s="41"/>
      <c r="D326" s="242" t="s">
        <v>742</v>
      </c>
      <c r="E326" s="41"/>
      <c r="F326" s="287" t="s">
        <v>2147</v>
      </c>
      <c r="G326" s="41"/>
      <c r="H326" s="41"/>
      <c r="I326" s="244"/>
      <c r="J326" s="41"/>
      <c r="K326" s="41"/>
      <c r="L326" s="45"/>
      <c r="M326" s="245"/>
      <c r="N326" s="246"/>
      <c r="O326" s="92"/>
      <c r="P326" s="92"/>
      <c r="Q326" s="92"/>
      <c r="R326" s="92"/>
      <c r="S326" s="92"/>
      <c r="T326" s="93"/>
      <c r="U326" s="39"/>
      <c r="V326" s="39"/>
      <c r="W326" s="39"/>
      <c r="X326" s="39"/>
      <c r="Y326" s="39"/>
      <c r="Z326" s="39"/>
      <c r="AA326" s="39"/>
      <c r="AB326" s="39"/>
      <c r="AC326" s="39"/>
      <c r="AD326" s="39"/>
      <c r="AE326" s="39"/>
      <c r="AT326" s="18" t="s">
        <v>742</v>
      </c>
      <c r="AU326" s="18" t="s">
        <v>88</v>
      </c>
    </row>
    <row r="327" s="12" customFormat="1" ht="22.8" customHeight="1">
      <c r="A327" s="12"/>
      <c r="B327" s="213"/>
      <c r="C327" s="214"/>
      <c r="D327" s="215" t="s">
        <v>79</v>
      </c>
      <c r="E327" s="227" t="s">
        <v>281</v>
      </c>
      <c r="F327" s="227" t="s">
        <v>282</v>
      </c>
      <c r="G327" s="214"/>
      <c r="H327" s="214"/>
      <c r="I327" s="217"/>
      <c r="J327" s="228">
        <f>BK327</f>
        <v>0</v>
      </c>
      <c r="K327" s="214"/>
      <c r="L327" s="219"/>
      <c r="M327" s="220"/>
      <c r="N327" s="221"/>
      <c r="O327" s="221"/>
      <c r="P327" s="222">
        <f>SUM(P328:P330)</f>
        <v>0</v>
      </c>
      <c r="Q327" s="221"/>
      <c r="R327" s="222">
        <f>SUM(R328:R330)</f>
        <v>0</v>
      </c>
      <c r="S327" s="221"/>
      <c r="T327" s="223">
        <f>SUM(T328:T330)</f>
        <v>0</v>
      </c>
      <c r="U327" s="12"/>
      <c r="V327" s="12"/>
      <c r="W327" s="12"/>
      <c r="X327" s="12"/>
      <c r="Y327" s="12"/>
      <c r="Z327" s="12"/>
      <c r="AA327" s="12"/>
      <c r="AB327" s="12"/>
      <c r="AC327" s="12"/>
      <c r="AD327" s="12"/>
      <c r="AE327" s="12"/>
      <c r="AR327" s="224" t="s">
        <v>14</v>
      </c>
      <c r="AT327" s="225" t="s">
        <v>79</v>
      </c>
      <c r="AU327" s="225" t="s">
        <v>14</v>
      </c>
      <c r="AY327" s="224" t="s">
        <v>241</v>
      </c>
      <c r="BK327" s="226">
        <f>SUM(BK328:BK330)</f>
        <v>0</v>
      </c>
    </row>
    <row r="328" s="2" customFormat="1" ht="21.75" customHeight="1">
      <c r="A328" s="39"/>
      <c r="B328" s="40"/>
      <c r="C328" s="229" t="s">
        <v>763</v>
      </c>
      <c r="D328" s="229" t="s">
        <v>243</v>
      </c>
      <c r="E328" s="230" t="s">
        <v>2148</v>
      </c>
      <c r="F328" s="231" t="s">
        <v>2149</v>
      </c>
      <c r="G328" s="232" t="s">
        <v>307</v>
      </c>
      <c r="H328" s="233">
        <v>1</v>
      </c>
      <c r="I328" s="234"/>
      <c r="J328" s="235">
        <f>ROUND(I328*H328,2)</f>
        <v>0</v>
      </c>
      <c r="K328" s="231" t="s">
        <v>1</v>
      </c>
      <c r="L328" s="45"/>
      <c r="M328" s="236" t="s">
        <v>1</v>
      </c>
      <c r="N328" s="237" t="s">
        <v>45</v>
      </c>
      <c r="O328" s="92"/>
      <c r="P328" s="238">
        <f>O328*H328</f>
        <v>0</v>
      </c>
      <c r="Q328" s="238">
        <v>0</v>
      </c>
      <c r="R328" s="238">
        <f>Q328*H328</f>
        <v>0</v>
      </c>
      <c r="S328" s="238">
        <v>0</v>
      </c>
      <c r="T328" s="239">
        <f>S328*H328</f>
        <v>0</v>
      </c>
      <c r="U328" s="39"/>
      <c r="V328" s="39"/>
      <c r="W328" s="39"/>
      <c r="X328" s="39"/>
      <c r="Y328" s="39"/>
      <c r="Z328" s="39"/>
      <c r="AA328" s="39"/>
      <c r="AB328" s="39"/>
      <c r="AC328" s="39"/>
      <c r="AD328" s="39"/>
      <c r="AE328" s="39"/>
      <c r="AR328" s="240" t="s">
        <v>175</v>
      </c>
      <c r="AT328" s="240" t="s">
        <v>243</v>
      </c>
      <c r="AU328" s="240" t="s">
        <v>88</v>
      </c>
      <c r="AY328" s="18" t="s">
        <v>241</v>
      </c>
      <c r="BE328" s="241">
        <f>IF(N328="základní",J328,0)</f>
        <v>0</v>
      </c>
      <c r="BF328" s="241">
        <f>IF(N328="snížená",J328,0)</f>
        <v>0</v>
      </c>
      <c r="BG328" s="241">
        <f>IF(N328="zákl. přenesená",J328,0)</f>
        <v>0</v>
      </c>
      <c r="BH328" s="241">
        <f>IF(N328="sníž. přenesená",J328,0)</f>
        <v>0</v>
      </c>
      <c r="BI328" s="241">
        <f>IF(N328="nulová",J328,0)</f>
        <v>0</v>
      </c>
      <c r="BJ328" s="18" t="s">
        <v>14</v>
      </c>
      <c r="BK328" s="241">
        <f>ROUND(I328*H328,2)</f>
        <v>0</v>
      </c>
      <c r="BL328" s="18" t="s">
        <v>175</v>
      </c>
      <c r="BM328" s="240" t="s">
        <v>2150</v>
      </c>
    </row>
    <row r="329" s="2" customFormat="1">
      <c r="A329" s="39"/>
      <c r="B329" s="40"/>
      <c r="C329" s="41"/>
      <c r="D329" s="242" t="s">
        <v>249</v>
      </c>
      <c r="E329" s="41"/>
      <c r="F329" s="243" t="s">
        <v>2149</v>
      </c>
      <c r="G329" s="41"/>
      <c r="H329" s="41"/>
      <c r="I329" s="244"/>
      <c r="J329" s="41"/>
      <c r="K329" s="41"/>
      <c r="L329" s="45"/>
      <c r="M329" s="245"/>
      <c r="N329" s="246"/>
      <c r="O329" s="92"/>
      <c r="P329" s="92"/>
      <c r="Q329" s="92"/>
      <c r="R329" s="92"/>
      <c r="S329" s="92"/>
      <c r="T329" s="93"/>
      <c r="U329" s="39"/>
      <c r="V329" s="39"/>
      <c r="W329" s="39"/>
      <c r="X329" s="39"/>
      <c r="Y329" s="39"/>
      <c r="Z329" s="39"/>
      <c r="AA329" s="39"/>
      <c r="AB329" s="39"/>
      <c r="AC329" s="39"/>
      <c r="AD329" s="39"/>
      <c r="AE329" s="39"/>
      <c r="AT329" s="18" t="s">
        <v>249</v>
      </c>
      <c r="AU329" s="18" t="s">
        <v>88</v>
      </c>
    </row>
    <row r="330" s="2" customFormat="1">
      <c r="A330" s="39"/>
      <c r="B330" s="40"/>
      <c r="C330" s="41"/>
      <c r="D330" s="242" t="s">
        <v>742</v>
      </c>
      <c r="E330" s="41"/>
      <c r="F330" s="287" t="s">
        <v>2151</v>
      </c>
      <c r="G330" s="41"/>
      <c r="H330" s="41"/>
      <c r="I330" s="244"/>
      <c r="J330" s="41"/>
      <c r="K330" s="41"/>
      <c r="L330" s="45"/>
      <c r="M330" s="245"/>
      <c r="N330" s="246"/>
      <c r="O330" s="92"/>
      <c r="P330" s="92"/>
      <c r="Q330" s="92"/>
      <c r="R330" s="92"/>
      <c r="S330" s="92"/>
      <c r="T330" s="93"/>
      <c r="U330" s="39"/>
      <c r="V330" s="39"/>
      <c r="W330" s="39"/>
      <c r="X330" s="39"/>
      <c r="Y330" s="39"/>
      <c r="Z330" s="39"/>
      <c r="AA330" s="39"/>
      <c r="AB330" s="39"/>
      <c r="AC330" s="39"/>
      <c r="AD330" s="39"/>
      <c r="AE330" s="39"/>
      <c r="AT330" s="18" t="s">
        <v>742</v>
      </c>
      <c r="AU330" s="18" t="s">
        <v>88</v>
      </c>
    </row>
    <row r="331" s="12" customFormat="1" ht="22.8" customHeight="1">
      <c r="A331" s="12"/>
      <c r="B331" s="213"/>
      <c r="C331" s="214"/>
      <c r="D331" s="215" t="s">
        <v>79</v>
      </c>
      <c r="E331" s="227" t="s">
        <v>1180</v>
      </c>
      <c r="F331" s="227" t="s">
        <v>1181</v>
      </c>
      <c r="G331" s="214"/>
      <c r="H331" s="214"/>
      <c r="I331" s="217"/>
      <c r="J331" s="228">
        <f>BK331</f>
        <v>0</v>
      </c>
      <c r="K331" s="214"/>
      <c r="L331" s="219"/>
      <c r="M331" s="220"/>
      <c r="N331" s="221"/>
      <c r="O331" s="221"/>
      <c r="P331" s="222">
        <f>SUM(P332:P333)</f>
        <v>0</v>
      </c>
      <c r="Q331" s="221"/>
      <c r="R331" s="222">
        <f>SUM(R332:R333)</f>
        <v>0</v>
      </c>
      <c r="S331" s="221"/>
      <c r="T331" s="223">
        <f>SUM(T332:T333)</f>
        <v>0</v>
      </c>
      <c r="U331" s="12"/>
      <c r="V331" s="12"/>
      <c r="W331" s="12"/>
      <c r="X331" s="12"/>
      <c r="Y331" s="12"/>
      <c r="Z331" s="12"/>
      <c r="AA331" s="12"/>
      <c r="AB331" s="12"/>
      <c r="AC331" s="12"/>
      <c r="AD331" s="12"/>
      <c r="AE331" s="12"/>
      <c r="AR331" s="224" t="s">
        <v>14</v>
      </c>
      <c r="AT331" s="225" t="s">
        <v>79</v>
      </c>
      <c r="AU331" s="225" t="s">
        <v>14</v>
      </c>
      <c r="AY331" s="224" t="s">
        <v>241</v>
      </c>
      <c r="BK331" s="226">
        <f>SUM(BK332:BK333)</f>
        <v>0</v>
      </c>
    </row>
    <row r="332" s="2" customFormat="1" ht="24.15" customHeight="1">
      <c r="A332" s="39"/>
      <c r="B332" s="40"/>
      <c r="C332" s="229" t="s">
        <v>772</v>
      </c>
      <c r="D332" s="229" t="s">
        <v>243</v>
      </c>
      <c r="E332" s="230" t="s">
        <v>2152</v>
      </c>
      <c r="F332" s="231" t="s">
        <v>2153</v>
      </c>
      <c r="G332" s="232" t="s">
        <v>487</v>
      </c>
      <c r="H332" s="233">
        <v>209.63</v>
      </c>
      <c r="I332" s="234"/>
      <c r="J332" s="235">
        <f>ROUND(I332*H332,2)</f>
        <v>0</v>
      </c>
      <c r="K332" s="231" t="s">
        <v>1</v>
      </c>
      <c r="L332" s="45"/>
      <c r="M332" s="236" t="s">
        <v>1</v>
      </c>
      <c r="N332" s="237" t="s">
        <v>45</v>
      </c>
      <c r="O332" s="92"/>
      <c r="P332" s="238">
        <f>O332*H332</f>
        <v>0</v>
      </c>
      <c r="Q332" s="238">
        <v>0</v>
      </c>
      <c r="R332" s="238">
        <f>Q332*H332</f>
        <v>0</v>
      </c>
      <c r="S332" s="238">
        <v>0</v>
      </c>
      <c r="T332" s="239">
        <f>S332*H332</f>
        <v>0</v>
      </c>
      <c r="U332" s="39"/>
      <c r="V332" s="39"/>
      <c r="W332" s="39"/>
      <c r="X332" s="39"/>
      <c r="Y332" s="39"/>
      <c r="Z332" s="39"/>
      <c r="AA332" s="39"/>
      <c r="AB332" s="39"/>
      <c r="AC332" s="39"/>
      <c r="AD332" s="39"/>
      <c r="AE332" s="39"/>
      <c r="AR332" s="240" t="s">
        <v>175</v>
      </c>
      <c r="AT332" s="240" t="s">
        <v>243</v>
      </c>
      <c r="AU332" s="240" t="s">
        <v>88</v>
      </c>
      <c r="AY332" s="18" t="s">
        <v>241</v>
      </c>
      <c r="BE332" s="241">
        <f>IF(N332="základní",J332,0)</f>
        <v>0</v>
      </c>
      <c r="BF332" s="241">
        <f>IF(N332="snížená",J332,0)</f>
        <v>0</v>
      </c>
      <c r="BG332" s="241">
        <f>IF(N332="zákl. přenesená",J332,0)</f>
        <v>0</v>
      </c>
      <c r="BH332" s="241">
        <f>IF(N332="sníž. přenesená",J332,0)</f>
        <v>0</v>
      </c>
      <c r="BI332" s="241">
        <f>IF(N332="nulová",J332,0)</f>
        <v>0</v>
      </c>
      <c r="BJ332" s="18" t="s">
        <v>14</v>
      </c>
      <c r="BK332" s="241">
        <f>ROUND(I332*H332,2)</f>
        <v>0</v>
      </c>
      <c r="BL332" s="18" t="s">
        <v>175</v>
      </c>
      <c r="BM332" s="240" t="s">
        <v>2154</v>
      </c>
    </row>
    <row r="333" s="2" customFormat="1">
      <c r="A333" s="39"/>
      <c r="B333" s="40"/>
      <c r="C333" s="41"/>
      <c r="D333" s="242" t="s">
        <v>249</v>
      </c>
      <c r="E333" s="41"/>
      <c r="F333" s="243" t="s">
        <v>2153</v>
      </c>
      <c r="G333" s="41"/>
      <c r="H333" s="41"/>
      <c r="I333" s="244"/>
      <c r="J333" s="41"/>
      <c r="K333" s="41"/>
      <c r="L333" s="45"/>
      <c r="M333" s="245"/>
      <c r="N333" s="246"/>
      <c r="O333" s="92"/>
      <c r="P333" s="92"/>
      <c r="Q333" s="92"/>
      <c r="R333" s="92"/>
      <c r="S333" s="92"/>
      <c r="T333" s="93"/>
      <c r="U333" s="39"/>
      <c r="V333" s="39"/>
      <c r="W333" s="39"/>
      <c r="X333" s="39"/>
      <c r="Y333" s="39"/>
      <c r="Z333" s="39"/>
      <c r="AA333" s="39"/>
      <c r="AB333" s="39"/>
      <c r="AC333" s="39"/>
      <c r="AD333" s="39"/>
      <c r="AE333" s="39"/>
      <c r="AT333" s="18" t="s">
        <v>249</v>
      </c>
      <c r="AU333" s="18" t="s">
        <v>88</v>
      </c>
    </row>
    <row r="334" s="12" customFormat="1" ht="25.92" customHeight="1">
      <c r="A334" s="12"/>
      <c r="B334" s="213"/>
      <c r="C334" s="214"/>
      <c r="D334" s="215" t="s">
        <v>79</v>
      </c>
      <c r="E334" s="216" t="s">
        <v>2155</v>
      </c>
      <c r="F334" s="216" t="s">
        <v>2156</v>
      </c>
      <c r="G334" s="214"/>
      <c r="H334" s="214"/>
      <c r="I334" s="217"/>
      <c r="J334" s="218">
        <f>BK334</f>
        <v>0</v>
      </c>
      <c r="K334" s="214"/>
      <c r="L334" s="219"/>
      <c r="M334" s="220"/>
      <c r="N334" s="221"/>
      <c r="O334" s="221"/>
      <c r="P334" s="222">
        <f>P335+P339+P343+P346+P353+P357</f>
        <v>0</v>
      </c>
      <c r="Q334" s="221"/>
      <c r="R334" s="222">
        <f>R335+R339+R343+R346+R353+R357</f>
        <v>7.1936999999999998</v>
      </c>
      <c r="S334" s="221"/>
      <c r="T334" s="223">
        <f>T335+T339+T343+T346+T353+T357</f>
        <v>0</v>
      </c>
      <c r="U334" s="12"/>
      <c r="V334" s="12"/>
      <c r="W334" s="12"/>
      <c r="X334" s="12"/>
      <c r="Y334" s="12"/>
      <c r="Z334" s="12"/>
      <c r="AA334" s="12"/>
      <c r="AB334" s="12"/>
      <c r="AC334" s="12"/>
      <c r="AD334" s="12"/>
      <c r="AE334" s="12"/>
      <c r="AR334" s="224" t="s">
        <v>88</v>
      </c>
      <c r="AT334" s="225" t="s">
        <v>79</v>
      </c>
      <c r="AU334" s="225" t="s">
        <v>80</v>
      </c>
      <c r="AY334" s="224" t="s">
        <v>241</v>
      </c>
      <c r="BK334" s="226">
        <f>BK335+BK339+BK343+BK346+BK353+BK357</f>
        <v>0</v>
      </c>
    </row>
    <row r="335" s="12" customFormat="1" ht="22.8" customHeight="1">
      <c r="A335" s="12"/>
      <c r="B335" s="213"/>
      <c r="C335" s="214"/>
      <c r="D335" s="215" t="s">
        <v>79</v>
      </c>
      <c r="E335" s="227" t="s">
        <v>2157</v>
      </c>
      <c r="F335" s="227" t="s">
        <v>2158</v>
      </c>
      <c r="G335" s="214"/>
      <c r="H335" s="214"/>
      <c r="I335" s="217"/>
      <c r="J335" s="228">
        <f>BK335</f>
        <v>0</v>
      </c>
      <c r="K335" s="214"/>
      <c r="L335" s="219"/>
      <c r="M335" s="220"/>
      <c r="N335" s="221"/>
      <c r="O335" s="221"/>
      <c r="P335" s="222">
        <f>SUM(P336:P338)</f>
        <v>0</v>
      </c>
      <c r="Q335" s="221"/>
      <c r="R335" s="222">
        <f>SUM(R336:R338)</f>
        <v>0.125</v>
      </c>
      <c r="S335" s="221"/>
      <c r="T335" s="223">
        <f>SUM(T336:T338)</f>
        <v>0</v>
      </c>
      <c r="U335" s="12"/>
      <c r="V335" s="12"/>
      <c r="W335" s="12"/>
      <c r="X335" s="12"/>
      <c r="Y335" s="12"/>
      <c r="Z335" s="12"/>
      <c r="AA335" s="12"/>
      <c r="AB335" s="12"/>
      <c r="AC335" s="12"/>
      <c r="AD335" s="12"/>
      <c r="AE335" s="12"/>
      <c r="AR335" s="224" t="s">
        <v>88</v>
      </c>
      <c r="AT335" s="225" t="s">
        <v>79</v>
      </c>
      <c r="AU335" s="225" t="s">
        <v>14</v>
      </c>
      <c r="AY335" s="224" t="s">
        <v>241</v>
      </c>
      <c r="BK335" s="226">
        <f>SUM(BK336:BK338)</f>
        <v>0</v>
      </c>
    </row>
    <row r="336" s="2" customFormat="1" ht="16.5" customHeight="1">
      <c r="A336" s="39"/>
      <c r="B336" s="40"/>
      <c r="C336" s="229" t="s">
        <v>778</v>
      </c>
      <c r="D336" s="229" t="s">
        <v>243</v>
      </c>
      <c r="E336" s="230" t="s">
        <v>2159</v>
      </c>
      <c r="F336" s="231" t="s">
        <v>2160</v>
      </c>
      <c r="G336" s="232" t="s">
        <v>307</v>
      </c>
      <c r="H336" s="233">
        <v>1</v>
      </c>
      <c r="I336" s="234"/>
      <c r="J336" s="235">
        <f>ROUND(I336*H336,2)</f>
        <v>0</v>
      </c>
      <c r="K336" s="231" t="s">
        <v>1</v>
      </c>
      <c r="L336" s="45"/>
      <c r="M336" s="236" t="s">
        <v>1</v>
      </c>
      <c r="N336" s="237" t="s">
        <v>45</v>
      </c>
      <c r="O336" s="92"/>
      <c r="P336" s="238">
        <f>O336*H336</f>
        <v>0</v>
      </c>
      <c r="Q336" s="238">
        <v>0.125</v>
      </c>
      <c r="R336" s="238">
        <f>Q336*H336</f>
        <v>0.125</v>
      </c>
      <c r="S336" s="238">
        <v>0</v>
      </c>
      <c r="T336" s="239">
        <f>S336*H336</f>
        <v>0</v>
      </c>
      <c r="U336" s="39"/>
      <c r="V336" s="39"/>
      <c r="W336" s="39"/>
      <c r="X336" s="39"/>
      <c r="Y336" s="39"/>
      <c r="Z336" s="39"/>
      <c r="AA336" s="39"/>
      <c r="AB336" s="39"/>
      <c r="AC336" s="39"/>
      <c r="AD336" s="39"/>
      <c r="AE336" s="39"/>
      <c r="AR336" s="240" t="s">
        <v>344</v>
      </c>
      <c r="AT336" s="240" t="s">
        <v>243</v>
      </c>
      <c r="AU336" s="240" t="s">
        <v>88</v>
      </c>
      <c r="AY336" s="18" t="s">
        <v>241</v>
      </c>
      <c r="BE336" s="241">
        <f>IF(N336="základní",J336,0)</f>
        <v>0</v>
      </c>
      <c r="BF336" s="241">
        <f>IF(N336="snížená",J336,0)</f>
        <v>0</v>
      </c>
      <c r="BG336" s="241">
        <f>IF(N336="zákl. přenesená",J336,0)</f>
        <v>0</v>
      </c>
      <c r="BH336" s="241">
        <f>IF(N336="sníž. přenesená",J336,0)</f>
        <v>0</v>
      </c>
      <c r="BI336" s="241">
        <f>IF(N336="nulová",J336,0)</f>
        <v>0</v>
      </c>
      <c r="BJ336" s="18" t="s">
        <v>14</v>
      </c>
      <c r="BK336" s="241">
        <f>ROUND(I336*H336,2)</f>
        <v>0</v>
      </c>
      <c r="BL336" s="18" t="s">
        <v>344</v>
      </c>
      <c r="BM336" s="240" t="s">
        <v>2161</v>
      </c>
    </row>
    <row r="337" s="2" customFormat="1">
      <c r="A337" s="39"/>
      <c r="B337" s="40"/>
      <c r="C337" s="41"/>
      <c r="D337" s="242" t="s">
        <v>249</v>
      </c>
      <c r="E337" s="41"/>
      <c r="F337" s="243" t="s">
        <v>2160</v>
      </c>
      <c r="G337" s="41"/>
      <c r="H337" s="41"/>
      <c r="I337" s="244"/>
      <c r="J337" s="41"/>
      <c r="K337" s="41"/>
      <c r="L337" s="45"/>
      <c r="M337" s="245"/>
      <c r="N337" s="246"/>
      <c r="O337" s="92"/>
      <c r="P337" s="92"/>
      <c r="Q337" s="92"/>
      <c r="R337" s="92"/>
      <c r="S337" s="92"/>
      <c r="T337" s="93"/>
      <c r="U337" s="39"/>
      <c r="V337" s="39"/>
      <c r="W337" s="39"/>
      <c r="X337" s="39"/>
      <c r="Y337" s="39"/>
      <c r="Z337" s="39"/>
      <c r="AA337" s="39"/>
      <c r="AB337" s="39"/>
      <c r="AC337" s="39"/>
      <c r="AD337" s="39"/>
      <c r="AE337" s="39"/>
      <c r="AT337" s="18" t="s">
        <v>249</v>
      </c>
      <c r="AU337" s="18" t="s">
        <v>88</v>
      </c>
    </row>
    <row r="338" s="2" customFormat="1">
      <c r="A338" s="39"/>
      <c r="B338" s="40"/>
      <c r="C338" s="41"/>
      <c r="D338" s="242" t="s">
        <v>742</v>
      </c>
      <c r="E338" s="41"/>
      <c r="F338" s="287" t="s">
        <v>2162</v>
      </c>
      <c r="G338" s="41"/>
      <c r="H338" s="41"/>
      <c r="I338" s="244"/>
      <c r="J338" s="41"/>
      <c r="K338" s="41"/>
      <c r="L338" s="45"/>
      <c r="M338" s="245"/>
      <c r="N338" s="246"/>
      <c r="O338" s="92"/>
      <c r="P338" s="92"/>
      <c r="Q338" s="92"/>
      <c r="R338" s="92"/>
      <c r="S338" s="92"/>
      <c r="T338" s="93"/>
      <c r="U338" s="39"/>
      <c r="V338" s="39"/>
      <c r="W338" s="39"/>
      <c r="X338" s="39"/>
      <c r="Y338" s="39"/>
      <c r="Z338" s="39"/>
      <c r="AA338" s="39"/>
      <c r="AB338" s="39"/>
      <c r="AC338" s="39"/>
      <c r="AD338" s="39"/>
      <c r="AE338" s="39"/>
      <c r="AT338" s="18" t="s">
        <v>742</v>
      </c>
      <c r="AU338" s="18" t="s">
        <v>88</v>
      </c>
    </row>
    <row r="339" s="12" customFormat="1" ht="22.8" customHeight="1">
      <c r="A339" s="12"/>
      <c r="B339" s="213"/>
      <c r="C339" s="214"/>
      <c r="D339" s="215" t="s">
        <v>79</v>
      </c>
      <c r="E339" s="227" t="s">
        <v>2163</v>
      </c>
      <c r="F339" s="227" t="s">
        <v>2164</v>
      </c>
      <c r="G339" s="214"/>
      <c r="H339" s="214"/>
      <c r="I339" s="217"/>
      <c r="J339" s="228">
        <f>BK339</f>
        <v>0</v>
      </c>
      <c r="K339" s="214"/>
      <c r="L339" s="219"/>
      <c r="M339" s="220"/>
      <c r="N339" s="221"/>
      <c r="O339" s="221"/>
      <c r="P339" s="222">
        <f>SUM(P340:P342)</f>
        <v>0</v>
      </c>
      <c r="Q339" s="221"/>
      <c r="R339" s="222">
        <f>SUM(R340:R342)</f>
        <v>0</v>
      </c>
      <c r="S339" s="221"/>
      <c r="T339" s="223">
        <f>SUM(T340:T342)</f>
        <v>0</v>
      </c>
      <c r="U339" s="12"/>
      <c r="V339" s="12"/>
      <c r="W339" s="12"/>
      <c r="X339" s="12"/>
      <c r="Y339" s="12"/>
      <c r="Z339" s="12"/>
      <c r="AA339" s="12"/>
      <c r="AB339" s="12"/>
      <c r="AC339" s="12"/>
      <c r="AD339" s="12"/>
      <c r="AE339" s="12"/>
      <c r="AR339" s="224" t="s">
        <v>88</v>
      </c>
      <c r="AT339" s="225" t="s">
        <v>79</v>
      </c>
      <c r="AU339" s="225" t="s">
        <v>14</v>
      </c>
      <c r="AY339" s="224" t="s">
        <v>241</v>
      </c>
      <c r="BK339" s="226">
        <f>SUM(BK340:BK342)</f>
        <v>0</v>
      </c>
    </row>
    <row r="340" s="2" customFormat="1" ht="16.5" customHeight="1">
      <c r="A340" s="39"/>
      <c r="B340" s="40"/>
      <c r="C340" s="229" t="s">
        <v>784</v>
      </c>
      <c r="D340" s="229" t="s">
        <v>243</v>
      </c>
      <c r="E340" s="230" t="s">
        <v>2165</v>
      </c>
      <c r="F340" s="231" t="s">
        <v>2166</v>
      </c>
      <c r="G340" s="232" t="s">
        <v>307</v>
      </c>
      <c r="H340" s="233">
        <v>1</v>
      </c>
      <c r="I340" s="234"/>
      <c r="J340" s="235">
        <f>ROUND(I340*H340,2)</f>
        <v>0</v>
      </c>
      <c r="K340" s="231" t="s">
        <v>1</v>
      </c>
      <c r="L340" s="45"/>
      <c r="M340" s="236" t="s">
        <v>1</v>
      </c>
      <c r="N340" s="237" t="s">
        <v>45</v>
      </c>
      <c r="O340" s="92"/>
      <c r="P340" s="238">
        <f>O340*H340</f>
        <v>0</v>
      </c>
      <c r="Q340" s="238">
        <v>0</v>
      </c>
      <c r="R340" s="238">
        <f>Q340*H340</f>
        <v>0</v>
      </c>
      <c r="S340" s="238">
        <v>0</v>
      </c>
      <c r="T340" s="239">
        <f>S340*H340</f>
        <v>0</v>
      </c>
      <c r="U340" s="39"/>
      <c r="V340" s="39"/>
      <c r="W340" s="39"/>
      <c r="X340" s="39"/>
      <c r="Y340" s="39"/>
      <c r="Z340" s="39"/>
      <c r="AA340" s="39"/>
      <c r="AB340" s="39"/>
      <c r="AC340" s="39"/>
      <c r="AD340" s="39"/>
      <c r="AE340" s="39"/>
      <c r="AR340" s="240" t="s">
        <v>344</v>
      </c>
      <c r="AT340" s="240" t="s">
        <v>243</v>
      </c>
      <c r="AU340" s="240" t="s">
        <v>88</v>
      </c>
      <c r="AY340" s="18" t="s">
        <v>241</v>
      </c>
      <c r="BE340" s="241">
        <f>IF(N340="základní",J340,0)</f>
        <v>0</v>
      </c>
      <c r="BF340" s="241">
        <f>IF(N340="snížená",J340,0)</f>
        <v>0</v>
      </c>
      <c r="BG340" s="241">
        <f>IF(N340="zákl. přenesená",J340,0)</f>
        <v>0</v>
      </c>
      <c r="BH340" s="241">
        <f>IF(N340="sníž. přenesená",J340,0)</f>
        <v>0</v>
      </c>
      <c r="BI340" s="241">
        <f>IF(N340="nulová",J340,0)</f>
        <v>0</v>
      </c>
      <c r="BJ340" s="18" t="s">
        <v>14</v>
      </c>
      <c r="BK340" s="241">
        <f>ROUND(I340*H340,2)</f>
        <v>0</v>
      </c>
      <c r="BL340" s="18" t="s">
        <v>344</v>
      </c>
      <c r="BM340" s="240" t="s">
        <v>2167</v>
      </c>
    </row>
    <row r="341" s="2" customFormat="1">
      <c r="A341" s="39"/>
      <c r="B341" s="40"/>
      <c r="C341" s="41"/>
      <c r="D341" s="242" t="s">
        <v>249</v>
      </c>
      <c r="E341" s="41"/>
      <c r="F341" s="243" t="s">
        <v>2166</v>
      </c>
      <c r="G341" s="41"/>
      <c r="H341" s="41"/>
      <c r="I341" s="244"/>
      <c r="J341" s="41"/>
      <c r="K341" s="41"/>
      <c r="L341" s="45"/>
      <c r="M341" s="245"/>
      <c r="N341" s="246"/>
      <c r="O341" s="92"/>
      <c r="P341" s="92"/>
      <c r="Q341" s="92"/>
      <c r="R341" s="92"/>
      <c r="S341" s="92"/>
      <c r="T341" s="93"/>
      <c r="U341" s="39"/>
      <c r="V341" s="39"/>
      <c r="W341" s="39"/>
      <c r="X341" s="39"/>
      <c r="Y341" s="39"/>
      <c r="Z341" s="39"/>
      <c r="AA341" s="39"/>
      <c r="AB341" s="39"/>
      <c r="AC341" s="39"/>
      <c r="AD341" s="39"/>
      <c r="AE341" s="39"/>
      <c r="AT341" s="18" t="s">
        <v>249</v>
      </c>
      <c r="AU341" s="18" t="s">
        <v>88</v>
      </c>
    </row>
    <row r="342" s="2" customFormat="1">
      <c r="A342" s="39"/>
      <c r="B342" s="40"/>
      <c r="C342" s="41"/>
      <c r="D342" s="242" t="s">
        <v>742</v>
      </c>
      <c r="E342" s="41"/>
      <c r="F342" s="287" t="s">
        <v>2168</v>
      </c>
      <c r="G342" s="41"/>
      <c r="H342" s="41"/>
      <c r="I342" s="244"/>
      <c r="J342" s="41"/>
      <c r="K342" s="41"/>
      <c r="L342" s="45"/>
      <c r="M342" s="245"/>
      <c r="N342" s="246"/>
      <c r="O342" s="92"/>
      <c r="P342" s="92"/>
      <c r="Q342" s="92"/>
      <c r="R342" s="92"/>
      <c r="S342" s="92"/>
      <c r="T342" s="93"/>
      <c r="U342" s="39"/>
      <c r="V342" s="39"/>
      <c r="W342" s="39"/>
      <c r="X342" s="39"/>
      <c r="Y342" s="39"/>
      <c r="Z342" s="39"/>
      <c r="AA342" s="39"/>
      <c r="AB342" s="39"/>
      <c r="AC342" s="39"/>
      <c r="AD342" s="39"/>
      <c r="AE342" s="39"/>
      <c r="AT342" s="18" t="s">
        <v>742</v>
      </c>
      <c r="AU342" s="18" t="s">
        <v>88</v>
      </c>
    </row>
    <row r="343" s="12" customFormat="1" ht="22.8" customHeight="1">
      <c r="A343" s="12"/>
      <c r="B343" s="213"/>
      <c r="C343" s="214"/>
      <c r="D343" s="215" t="s">
        <v>79</v>
      </c>
      <c r="E343" s="227" t="s">
        <v>2169</v>
      </c>
      <c r="F343" s="227" t="s">
        <v>2170</v>
      </c>
      <c r="G343" s="214"/>
      <c r="H343" s="214"/>
      <c r="I343" s="217"/>
      <c r="J343" s="228">
        <f>BK343</f>
        <v>0</v>
      </c>
      <c r="K343" s="214"/>
      <c r="L343" s="219"/>
      <c r="M343" s="220"/>
      <c r="N343" s="221"/>
      <c r="O343" s="221"/>
      <c r="P343" s="222">
        <f>SUM(P344:P345)</f>
        <v>0</v>
      </c>
      <c r="Q343" s="221"/>
      <c r="R343" s="222">
        <f>SUM(R344:R345)</f>
        <v>0.13469999999999999</v>
      </c>
      <c r="S343" s="221"/>
      <c r="T343" s="223">
        <f>SUM(T344:T345)</f>
        <v>0</v>
      </c>
      <c r="U343" s="12"/>
      <c r="V343" s="12"/>
      <c r="W343" s="12"/>
      <c r="X343" s="12"/>
      <c r="Y343" s="12"/>
      <c r="Z343" s="12"/>
      <c r="AA343" s="12"/>
      <c r="AB343" s="12"/>
      <c r="AC343" s="12"/>
      <c r="AD343" s="12"/>
      <c r="AE343" s="12"/>
      <c r="AR343" s="224" t="s">
        <v>88</v>
      </c>
      <c r="AT343" s="225" t="s">
        <v>79</v>
      </c>
      <c r="AU343" s="225" t="s">
        <v>14</v>
      </c>
      <c r="AY343" s="224" t="s">
        <v>241</v>
      </c>
      <c r="BK343" s="226">
        <f>SUM(BK344:BK345)</f>
        <v>0</v>
      </c>
    </row>
    <row r="344" s="2" customFormat="1" ht="16.5" customHeight="1">
      <c r="A344" s="39"/>
      <c r="B344" s="40"/>
      <c r="C344" s="229" t="s">
        <v>794</v>
      </c>
      <c r="D344" s="229" t="s">
        <v>243</v>
      </c>
      <c r="E344" s="230" t="s">
        <v>2171</v>
      </c>
      <c r="F344" s="231" t="s">
        <v>2172</v>
      </c>
      <c r="G344" s="232" t="s">
        <v>307</v>
      </c>
      <c r="H344" s="233">
        <v>1</v>
      </c>
      <c r="I344" s="234"/>
      <c r="J344" s="235">
        <f>ROUND(I344*H344,2)</f>
        <v>0</v>
      </c>
      <c r="K344" s="231" t="s">
        <v>1</v>
      </c>
      <c r="L344" s="45"/>
      <c r="M344" s="236" t="s">
        <v>1</v>
      </c>
      <c r="N344" s="237" t="s">
        <v>45</v>
      </c>
      <c r="O344" s="92"/>
      <c r="P344" s="238">
        <f>O344*H344</f>
        <v>0</v>
      </c>
      <c r="Q344" s="238">
        <v>0.13469999999999999</v>
      </c>
      <c r="R344" s="238">
        <f>Q344*H344</f>
        <v>0.13469999999999999</v>
      </c>
      <c r="S344" s="238">
        <v>0</v>
      </c>
      <c r="T344" s="239">
        <f>S344*H344</f>
        <v>0</v>
      </c>
      <c r="U344" s="39"/>
      <c r="V344" s="39"/>
      <c r="W344" s="39"/>
      <c r="X344" s="39"/>
      <c r="Y344" s="39"/>
      <c r="Z344" s="39"/>
      <c r="AA344" s="39"/>
      <c r="AB344" s="39"/>
      <c r="AC344" s="39"/>
      <c r="AD344" s="39"/>
      <c r="AE344" s="39"/>
      <c r="AR344" s="240" t="s">
        <v>344</v>
      </c>
      <c r="AT344" s="240" t="s">
        <v>243</v>
      </c>
      <c r="AU344" s="240" t="s">
        <v>88</v>
      </c>
      <c r="AY344" s="18" t="s">
        <v>241</v>
      </c>
      <c r="BE344" s="241">
        <f>IF(N344="základní",J344,0)</f>
        <v>0</v>
      </c>
      <c r="BF344" s="241">
        <f>IF(N344="snížená",J344,0)</f>
        <v>0</v>
      </c>
      <c r="BG344" s="241">
        <f>IF(N344="zákl. přenesená",J344,0)</f>
        <v>0</v>
      </c>
      <c r="BH344" s="241">
        <f>IF(N344="sníž. přenesená",J344,0)</f>
        <v>0</v>
      </c>
      <c r="BI344" s="241">
        <f>IF(N344="nulová",J344,0)</f>
        <v>0</v>
      </c>
      <c r="BJ344" s="18" t="s">
        <v>14</v>
      </c>
      <c r="BK344" s="241">
        <f>ROUND(I344*H344,2)</f>
        <v>0</v>
      </c>
      <c r="BL344" s="18" t="s">
        <v>344</v>
      </c>
      <c r="BM344" s="240" t="s">
        <v>2173</v>
      </c>
    </row>
    <row r="345" s="2" customFormat="1">
      <c r="A345" s="39"/>
      <c r="B345" s="40"/>
      <c r="C345" s="41"/>
      <c r="D345" s="242" t="s">
        <v>249</v>
      </c>
      <c r="E345" s="41"/>
      <c r="F345" s="243" t="s">
        <v>2174</v>
      </c>
      <c r="G345" s="41"/>
      <c r="H345" s="41"/>
      <c r="I345" s="244"/>
      <c r="J345" s="41"/>
      <c r="K345" s="41"/>
      <c r="L345" s="45"/>
      <c r="M345" s="245"/>
      <c r="N345" s="246"/>
      <c r="O345" s="92"/>
      <c r="P345" s="92"/>
      <c r="Q345" s="92"/>
      <c r="R345" s="92"/>
      <c r="S345" s="92"/>
      <c r="T345" s="93"/>
      <c r="U345" s="39"/>
      <c r="V345" s="39"/>
      <c r="W345" s="39"/>
      <c r="X345" s="39"/>
      <c r="Y345" s="39"/>
      <c r="Z345" s="39"/>
      <c r="AA345" s="39"/>
      <c r="AB345" s="39"/>
      <c r="AC345" s="39"/>
      <c r="AD345" s="39"/>
      <c r="AE345" s="39"/>
      <c r="AT345" s="18" t="s">
        <v>249</v>
      </c>
      <c r="AU345" s="18" t="s">
        <v>88</v>
      </c>
    </row>
    <row r="346" s="12" customFormat="1" ht="22.8" customHeight="1">
      <c r="A346" s="12"/>
      <c r="B346" s="213"/>
      <c r="C346" s="214"/>
      <c r="D346" s="215" t="s">
        <v>79</v>
      </c>
      <c r="E346" s="227" t="s">
        <v>2175</v>
      </c>
      <c r="F346" s="227" t="s">
        <v>2176</v>
      </c>
      <c r="G346" s="214"/>
      <c r="H346" s="214"/>
      <c r="I346" s="217"/>
      <c r="J346" s="228">
        <f>BK346</f>
        <v>0</v>
      </c>
      <c r="K346" s="214"/>
      <c r="L346" s="219"/>
      <c r="M346" s="220"/>
      <c r="N346" s="221"/>
      <c r="O346" s="221"/>
      <c r="P346" s="222">
        <f>SUM(P347:P352)</f>
        <v>0</v>
      </c>
      <c r="Q346" s="221"/>
      <c r="R346" s="222">
        <f>SUM(R347:R352)</f>
        <v>6.5190000000000001</v>
      </c>
      <c r="S346" s="221"/>
      <c r="T346" s="223">
        <f>SUM(T347:T352)</f>
        <v>0</v>
      </c>
      <c r="U346" s="12"/>
      <c r="V346" s="12"/>
      <c r="W346" s="12"/>
      <c r="X346" s="12"/>
      <c r="Y346" s="12"/>
      <c r="Z346" s="12"/>
      <c r="AA346" s="12"/>
      <c r="AB346" s="12"/>
      <c r="AC346" s="12"/>
      <c r="AD346" s="12"/>
      <c r="AE346" s="12"/>
      <c r="AR346" s="224" t="s">
        <v>88</v>
      </c>
      <c r="AT346" s="225" t="s">
        <v>79</v>
      </c>
      <c r="AU346" s="225" t="s">
        <v>14</v>
      </c>
      <c r="AY346" s="224" t="s">
        <v>241</v>
      </c>
      <c r="BK346" s="226">
        <f>SUM(BK347:BK352)</f>
        <v>0</v>
      </c>
    </row>
    <row r="347" s="2" customFormat="1" ht="24.15" customHeight="1">
      <c r="A347" s="39"/>
      <c r="B347" s="40"/>
      <c r="C347" s="229" t="s">
        <v>799</v>
      </c>
      <c r="D347" s="229" t="s">
        <v>243</v>
      </c>
      <c r="E347" s="230" t="s">
        <v>2177</v>
      </c>
      <c r="F347" s="231" t="s">
        <v>2178</v>
      </c>
      <c r="G347" s="232" t="s">
        <v>307</v>
      </c>
      <c r="H347" s="233">
        <v>1</v>
      </c>
      <c r="I347" s="234"/>
      <c r="J347" s="235">
        <f>ROUND(I347*H347,2)</f>
        <v>0</v>
      </c>
      <c r="K347" s="231" t="s">
        <v>1</v>
      </c>
      <c r="L347" s="45"/>
      <c r="M347" s="236" t="s">
        <v>1</v>
      </c>
      <c r="N347" s="237" t="s">
        <v>45</v>
      </c>
      <c r="O347" s="92"/>
      <c r="P347" s="238">
        <f>O347*H347</f>
        <v>0</v>
      </c>
      <c r="Q347" s="238">
        <v>6.2690000000000001</v>
      </c>
      <c r="R347" s="238">
        <f>Q347*H347</f>
        <v>6.2690000000000001</v>
      </c>
      <c r="S347" s="238">
        <v>0</v>
      </c>
      <c r="T347" s="239">
        <f>S347*H347</f>
        <v>0</v>
      </c>
      <c r="U347" s="39"/>
      <c r="V347" s="39"/>
      <c r="W347" s="39"/>
      <c r="X347" s="39"/>
      <c r="Y347" s="39"/>
      <c r="Z347" s="39"/>
      <c r="AA347" s="39"/>
      <c r="AB347" s="39"/>
      <c r="AC347" s="39"/>
      <c r="AD347" s="39"/>
      <c r="AE347" s="39"/>
      <c r="AR347" s="240" t="s">
        <v>344</v>
      </c>
      <c r="AT347" s="240" t="s">
        <v>243</v>
      </c>
      <c r="AU347" s="240" t="s">
        <v>88</v>
      </c>
      <c r="AY347" s="18" t="s">
        <v>241</v>
      </c>
      <c r="BE347" s="241">
        <f>IF(N347="základní",J347,0)</f>
        <v>0</v>
      </c>
      <c r="BF347" s="241">
        <f>IF(N347="snížená",J347,0)</f>
        <v>0</v>
      </c>
      <c r="BG347" s="241">
        <f>IF(N347="zákl. přenesená",J347,0)</f>
        <v>0</v>
      </c>
      <c r="BH347" s="241">
        <f>IF(N347="sníž. přenesená",J347,0)</f>
        <v>0</v>
      </c>
      <c r="BI347" s="241">
        <f>IF(N347="nulová",J347,0)</f>
        <v>0</v>
      </c>
      <c r="BJ347" s="18" t="s">
        <v>14</v>
      </c>
      <c r="BK347" s="241">
        <f>ROUND(I347*H347,2)</f>
        <v>0</v>
      </c>
      <c r="BL347" s="18" t="s">
        <v>344</v>
      </c>
      <c r="BM347" s="240" t="s">
        <v>2179</v>
      </c>
    </row>
    <row r="348" s="2" customFormat="1">
      <c r="A348" s="39"/>
      <c r="B348" s="40"/>
      <c r="C348" s="41"/>
      <c r="D348" s="242" t="s">
        <v>249</v>
      </c>
      <c r="E348" s="41"/>
      <c r="F348" s="243" t="s">
        <v>2178</v>
      </c>
      <c r="G348" s="41"/>
      <c r="H348" s="41"/>
      <c r="I348" s="244"/>
      <c r="J348" s="41"/>
      <c r="K348" s="41"/>
      <c r="L348" s="45"/>
      <c r="M348" s="245"/>
      <c r="N348" s="246"/>
      <c r="O348" s="92"/>
      <c r="P348" s="92"/>
      <c r="Q348" s="92"/>
      <c r="R348" s="92"/>
      <c r="S348" s="92"/>
      <c r="T348" s="93"/>
      <c r="U348" s="39"/>
      <c r="V348" s="39"/>
      <c r="W348" s="39"/>
      <c r="X348" s="39"/>
      <c r="Y348" s="39"/>
      <c r="Z348" s="39"/>
      <c r="AA348" s="39"/>
      <c r="AB348" s="39"/>
      <c r="AC348" s="39"/>
      <c r="AD348" s="39"/>
      <c r="AE348" s="39"/>
      <c r="AT348" s="18" t="s">
        <v>249</v>
      </c>
      <c r="AU348" s="18" t="s">
        <v>88</v>
      </c>
    </row>
    <row r="349" s="2" customFormat="1">
      <c r="A349" s="39"/>
      <c r="B349" s="40"/>
      <c r="C349" s="41"/>
      <c r="D349" s="242" t="s">
        <v>742</v>
      </c>
      <c r="E349" s="41"/>
      <c r="F349" s="287" t="s">
        <v>2180</v>
      </c>
      <c r="G349" s="41"/>
      <c r="H349" s="41"/>
      <c r="I349" s="244"/>
      <c r="J349" s="41"/>
      <c r="K349" s="41"/>
      <c r="L349" s="45"/>
      <c r="M349" s="245"/>
      <c r="N349" s="246"/>
      <c r="O349" s="92"/>
      <c r="P349" s="92"/>
      <c r="Q349" s="92"/>
      <c r="R349" s="92"/>
      <c r="S349" s="92"/>
      <c r="T349" s="93"/>
      <c r="U349" s="39"/>
      <c r="V349" s="39"/>
      <c r="W349" s="39"/>
      <c r="X349" s="39"/>
      <c r="Y349" s="39"/>
      <c r="Z349" s="39"/>
      <c r="AA349" s="39"/>
      <c r="AB349" s="39"/>
      <c r="AC349" s="39"/>
      <c r="AD349" s="39"/>
      <c r="AE349" s="39"/>
      <c r="AT349" s="18" t="s">
        <v>742</v>
      </c>
      <c r="AU349" s="18" t="s">
        <v>88</v>
      </c>
    </row>
    <row r="350" s="2" customFormat="1" ht="16.5" customHeight="1">
      <c r="A350" s="39"/>
      <c r="B350" s="40"/>
      <c r="C350" s="229" t="s">
        <v>805</v>
      </c>
      <c r="D350" s="229" t="s">
        <v>243</v>
      </c>
      <c r="E350" s="230" t="s">
        <v>2181</v>
      </c>
      <c r="F350" s="231" t="s">
        <v>2182</v>
      </c>
      <c r="G350" s="232" t="s">
        <v>307</v>
      </c>
      <c r="H350" s="233">
        <v>1</v>
      </c>
      <c r="I350" s="234"/>
      <c r="J350" s="235">
        <f>ROUND(I350*H350,2)</f>
        <v>0</v>
      </c>
      <c r="K350" s="231" t="s">
        <v>1</v>
      </c>
      <c r="L350" s="45"/>
      <c r="M350" s="236" t="s">
        <v>1</v>
      </c>
      <c r="N350" s="237" t="s">
        <v>45</v>
      </c>
      <c r="O350" s="92"/>
      <c r="P350" s="238">
        <f>O350*H350</f>
        <v>0</v>
      </c>
      <c r="Q350" s="238">
        <v>0.25</v>
      </c>
      <c r="R350" s="238">
        <f>Q350*H350</f>
        <v>0.25</v>
      </c>
      <c r="S350" s="238">
        <v>0</v>
      </c>
      <c r="T350" s="239">
        <f>S350*H350</f>
        <v>0</v>
      </c>
      <c r="U350" s="39"/>
      <c r="V350" s="39"/>
      <c r="W350" s="39"/>
      <c r="X350" s="39"/>
      <c r="Y350" s="39"/>
      <c r="Z350" s="39"/>
      <c r="AA350" s="39"/>
      <c r="AB350" s="39"/>
      <c r="AC350" s="39"/>
      <c r="AD350" s="39"/>
      <c r="AE350" s="39"/>
      <c r="AR350" s="240" t="s">
        <v>344</v>
      </c>
      <c r="AT350" s="240" t="s">
        <v>243</v>
      </c>
      <c r="AU350" s="240" t="s">
        <v>88</v>
      </c>
      <c r="AY350" s="18" t="s">
        <v>241</v>
      </c>
      <c r="BE350" s="241">
        <f>IF(N350="základní",J350,0)</f>
        <v>0</v>
      </c>
      <c r="BF350" s="241">
        <f>IF(N350="snížená",J350,0)</f>
        <v>0</v>
      </c>
      <c r="BG350" s="241">
        <f>IF(N350="zákl. přenesená",J350,0)</f>
        <v>0</v>
      </c>
      <c r="BH350" s="241">
        <f>IF(N350="sníž. přenesená",J350,0)</f>
        <v>0</v>
      </c>
      <c r="BI350" s="241">
        <f>IF(N350="nulová",J350,0)</f>
        <v>0</v>
      </c>
      <c r="BJ350" s="18" t="s">
        <v>14</v>
      </c>
      <c r="BK350" s="241">
        <f>ROUND(I350*H350,2)</f>
        <v>0</v>
      </c>
      <c r="BL350" s="18" t="s">
        <v>344</v>
      </c>
      <c r="BM350" s="240" t="s">
        <v>2183</v>
      </c>
    </row>
    <row r="351" s="2" customFormat="1">
      <c r="A351" s="39"/>
      <c r="B351" s="40"/>
      <c r="C351" s="41"/>
      <c r="D351" s="242" t="s">
        <v>249</v>
      </c>
      <c r="E351" s="41"/>
      <c r="F351" s="243" t="s">
        <v>2182</v>
      </c>
      <c r="G351" s="41"/>
      <c r="H351" s="41"/>
      <c r="I351" s="244"/>
      <c r="J351" s="41"/>
      <c r="K351" s="41"/>
      <c r="L351" s="45"/>
      <c r="M351" s="245"/>
      <c r="N351" s="246"/>
      <c r="O351" s="92"/>
      <c r="P351" s="92"/>
      <c r="Q351" s="92"/>
      <c r="R351" s="92"/>
      <c r="S351" s="92"/>
      <c r="T351" s="93"/>
      <c r="U351" s="39"/>
      <c r="V351" s="39"/>
      <c r="W351" s="39"/>
      <c r="X351" s="39"/>
      <c r="Y351" s="39"/>
      <c r="Z351" s="39"/>
      <c r="AA351" s="39"/>
      <c r="AB351" s="39"/>
      <c r="AC351" s="39"/>
      <c r="AD351" s="39"/>
      <c r="AE351" s="39"/>
      <c r="AT351" s="18" t="s">
        <v>249</v>
      </c>
      <c r="AU351" s="18" t="s">
        <v>88</v>
      </c>
    </row>
    <row r="352" s="2" customFormat="1">
      <c r="A352" s="39"/>
      <c r="B352" s="40"/>
      <c r="C352" s="41"/>
      <c r="D352" s="242" t="s">
        <v>742</v>
      </c>
      <c r="E352" s="41"/>
      <c r="F352" s="287" t="s">
        <v>2184</v>
      </c>
      <c r="G352" s="41"/>
      <c r="H352" s="41"/>
      <c r="I352" s="244"/>
      <c r="J352" s="41"/>
      <c r="K352" s="41"/>
      <c r="L352" s="45"/>
      <c r="M352" s="245"/>
      <c r="N352" s="246"/>
      <c r="O352" s="92"/>
      <c r="P352" s="92"/>
      <c r="Q352" s="92"/>
      <c r="R352" s="92"/>
      <c r="S352" s="92"/>
      <c r="T352" s="93"/>
      <c r="U352" s="39"/>
      <c r="V352" s="39"/>
      <c r="W352" s="39"/>
      <c r="X352" s="39"/>
      <c r="Y352" s="39"/>
      <c r="Z352" s="39"/>
      <c r="AA352" s="39"/>
      <c r="AB352" s="39"/>
      <c r="AC352" s="39"/>
      <c r="AD352" s="39"/>
      <c r="AE352" s="39"/>
      <c r="AT352" s="18" t="s">
        <v>742</v>
      </c>
      <c r="AU352" s="18" t="s">
        <v>88</v>
      </c>
    </row>
    <row r="353" s="12" customFormat="1" ht="22.8" customHeight="1">
      <c r="A353" s="12"/>
      <c r="B353" s="213"/>
      <c r="C353" s="214"/>
      <c r="D353" s="215" t="s">
        <v>79</v>
      </c>
      <c r="E353" s="227" t="s">
        <v>2185</v>
      </c>
      <c r="F353" s="227" t="s">
        <v>2186</v>
      </c>
      <c r="G353" s="214"/>
      <c r="H353" s="214"/>
      <c r="I353" s="217"/>
      <c r="J353" s="228">
        <f>BK353</f>
        <v>0</v>
      </c>
      <c r="K353" s="214"/>
      <c r="L353" s="219"/>
      <c r="M353" s="220"/>
      <c r="N353" s="221"/>
      <c r="O353" s="221"/>
      <c r="P353" s="222">
        <f>SUM(P354:P356)</f>
        <v>0</v>
      </c>
      <c r="Q353" s="221"/>
      <c r="R353" s="222">
        <f>SUM(R354:R356)</f>
        <v>0.36499999999999999</v>
      </c>
      <c r="S353" s="221"/>
      <c r="T353" s="223">
        <f>SUM(T354:T356)</f>
        <v>0</v>
      </c>
      <c r="U353" s="12"/>
      <c r="V353" s="12"/>
      <c r="W353" s="12"/>
      <c r="X353" s="12"/>
      <c r="Y353" s="12"/>
      <c r="Z353" s="12"/>
      <c r="AA353" s="12"/>
      <c r="AB353" s="12"/>
      <c r="AC353" s="12"/>
      <c r="AD353" s="12"/>
      <c r="AE353" s="12"/>
      <c r="AR353" s="224" t="s">
        <v>88</v>
      </c>
      <c r="AT353" s="225" t="s">
        <v>79</v>
      </c>
      <c r="AU353" s="225" t="s">
        <v>14</v>
      </c>
      <c r="AY353" s="224" t="s">
        <v>241</v>
      </c>
      <c r="BK353" s="226">
        <f>SUM(BK354:BK356)</f>
        <v>0</v>
      </c>
    </row>
    <row r="354" s="2" customFormat="1" ht="16.5" customHeight="1">
      <c r="A354" s="39"/>
      <c r="B354" s="40"/>
      <c r="C354" s="229" t="s">
        <v>813</v>
      </c>
      <c r="D354" s="229" t="s">
        <v>243</v>
      </c>
      <c r="E354" s="230" t="s">
        <v>2187</v>
      </c>
      <c r="F354" s="231" t="s">
        <v>2188</v>
      </c>
      <c r="G354" s="232" t="s">
        <v>307</v>
      </c>
      <c r="H354" s="233">
        <v>1</v>
      </c>
      <c r="I354" s="234"/>
      <c r="J354" s="235">
        <f>ROUND(I354*H354,2)</f>
        <v>0</v>
      </c>
      <c r="K354" s="231" t="s">
        <v>1</v>
      </c>
      <c r="L354" s="45"/>
      <c r="M354" s="236" t="s">
        <v>1</v>
      </c>
      <c r="N354" s="237" t="s">
        <v>45</v>
      </c>
      <c r="O354" s="92"/>
      <c r="P354" s="238">
        <f>O354*H354</f>
        <v>0</v>
      </c>
      <c r="Q354" s="238">
        <v>0.36499999999999999</v>
      </c>
      <c r="R354" s="238">
        <f>Q354*H354</f>
        <v>0.36499999999999999</v>
      </c>
      <c r="S354" s="238">
        <v>0</v>
      </c>
      <c r="T354" s="239">
        <f>S354*H354</f>
        <v>0</v>
      </c>
      <c r="U354" s="39"/>
      <c r="V354" s="39"/>
      <c r="W354" s="39"/>
      <c r="X354" s="39"/>
      <c r="Y354" s="39"/>
      <c r="Z354" s="39"/>
      <c r="AA354" s="39"/>
      <c r="AB354" s="39"/>
      <c r="AC354" s="39"/>
      <c r="AD354" s="39"/>
      <c r="AE354" s="39"/>
      <c r="AR354" s="240" t="s">
        <v>344</v>
      </c>
      <c r="AT354" s="240" t="s">
        <v>243</v>
      </c>
      <c r="AU354" s="240" t="s">
        <v>88</v>
      </c>
      <c r="AY354" s="18" t="s">
        <v>241</v>
      </c>
      <c r="BE354" s="241">
        <f>IF(N354="základní",J354,0)</f>
        <v>0</v>
      </c>
      <c r="BF354" s="241">
        <f>IF(N354="snížená",J354,0)</f>
        <v>0</v>
      </c>
      <c r="BG354" s="241">
        <f>IF(N354="zákl. přenesená",J354,0)</f>
        <v>0</v>
      </c>
      <c r="BH354" s="241">
        <f>IF(N354="sníž. přenesená",J354,0)</f>
        <v>0</v>
      </c>
      <c r="BI354" s="241">
        <f>IF(N354="nulová",J354,0)</f>
        <v>0</v>
      </c>
      <c r="BJ354" s="18" t="s">
        <v>14</v>
      </c>
      <c r="BK354" s="241">
        <f>ROUND(I354*H354,2)</f>
        <v>0</v>
      </c>
      <c r="BL354" s="18" t="s">
        <v>344</v>
      </c>
      <c r="BM354" s="240" t="s">
        <v>2189</v>
      </c>
    </row>
    <row r="355" s="2" customFormat="1">
      <c r="A355" s="39"/>
      <c r="B355" s="40"/>
      <c r="C355" s="41"/>
      <c r="D355" s="242" t="s">
        <v>249</v>
      </c>
      <c r="E355" s="41"/>
      <c r="F355" s="243" t="s">
        <v>2188</v>
      </c>
      <c r="G355" s="41"/>
      <c r="H355" s="41"/>
      <c r="I355" s="244"/>
      <c r="J355" s="41"/>
      <c r="K355" s="41"/>
      <c r="L355" s="45"/>
      <c r="M355" s="245"/>
      <c r="N355" s="246"/>
      <c r="O355" s="92"/>
      <c r="P355" s="92"/>
      <c r="Q355" s="92"/>
      <c r="R355" s="92"/>
      <c r="S355" s="92"/>
      <c r="T355" s="93"/>
      <c r="U355" s="39"/>
      <c r="V355" s="39"/>
      <c r="W355" s="39"/>
      <c r="X355" s="39"/>
      <c r="Y355" s="39"/>
      <c r="Z355" s="39"/>
      <c r="AA355" s="39"/>
      <c r="AB355" s="39"/>
      <c r="AC355" s="39"/>
      <c r="AD355" s="39"/>
      <c r="AE355" s="39"/>
      <c r="AT355" s="18" t="s">
        <v>249</v>
      </c>
      <c r="AU355" s="18" t="s">
        <v>88</v>
      </c>
    </row>
    <row r="356" s="2" customFormat="1">
      <c r="A356" s="39"/>
      <c r="B356" s="40"/>
      <c r="C356" s="41"/>
      <c r="D356" s="242" t="s">
        <v>742</v>
      </c>
      <c r="E356" s="41"/>
      <c r="F356" s="287" t="s">
        <v>2190</v>
      </c>
      <c r="G356" s="41"/>
      <c r="H356" s="41"/>
      <c r="I356" s="244"/>
      <c r="J356" s="41"/>
      <c r="K356" s="41"/>
      <c r="L356" s="45"/>
      <c r="M356" s="245"/>
      <c r="N356" s="246"/>
      <c r="O356" s="92"/>
      <c r="P356" s="92"/>
      <c r="Q356" s="92"/>
      <c r="R356" s="92"/>
      <c r="S356" s="92"/>
      <c r="T356" s="93"/>
      <c r="U356" s="39"/>
      <c r="V356" s="39"/>
      <c r="W356" s="39"/>
      <c r="X356" s="39"/>
      <c r="Y356" s="39"/>
      <c r="Z356" s="39"/>
      <c r="AA356" s="39"/>
      <c r="AB356" s="39"/>
      <c r="AC356" s="39"/>
      <c r="AD356" s="39"/>
      <c r="AE356" s="39"/>
      <c r="AT356" s="18" t="s">
        <v>742</v>
      </c>
      <c r="AU356" s="18" t="s">
        <v>88</v>
      </c>
    </row>
    <row r="357" s="12" customFormat="1" ht="22.8" customHeight="1">
      <c r="A357" s="12"/>
      <c r="B357" s="213"/>
      <c r="C357" s="214"/>
      <c r="D357" s="215" t="s">
        <v>79</v>
      </c>
      <c r="E357" s="227" t="s">
        <v>2191</v>
      </c>
      <c r="F357" s="227" t="s">
        <v>2192</v>
      </c>
      <c r="G357" s="214"/>
      <c r="H357" s="214"/>
      <c r="I357" s="217"/>
      <c r="J357" s="228">
        <f>BK357</f>
        <v>0</v>
      </c>
      <c r="K357" s="214"/>
      <c r="L357" s="219"/>
      <c r="M357" s="220"/>
      <c r="N357" s="221"/>
      <c r="O357" s="221"/>
      <c r="P357" s="222">
        <f>SUM(P358:P360)</f>
        <v>0</v>
      </c>
      <c r="Q357" s="221"/>
      <c r="R357" s="222">
        <f>SUM(R358:R360)</f>
        <v>0.050000000000000003</v>
      </c>
      <c r="S357" s="221"/>
      <c r="T357" s="223">
        <f>SUM(T358:T360)</f>
        <v>0</v>
      </c>
      <c r="U357" s="12"/>
      <c r="V357" s="12"/>
      <c r="W357" s="12"/>
      <c r="X357" s="12"/>
      <c r="Y357" s="12"/>
      <c r="Z357" s="12"/>
      <c r="AA357" s="12"/>
      <c r="AB357" s="12"/>
      <c r="AC357" s="12"/>
      <c r="AD357" s="12"/>
      <c r="AE357" s="12"/>
      <c r="AR357" s="224" t="s">
        <v>88</v>
      </c>
      <c r="AT357" s="225" t="s">
        <v>79</v>
      </c>
      <c r="AU357" s="225" t="s">
        <v>14</v>
      </c>
      <c r="AY357" s="224" t="s">
        <v>241</v>
      </c>
      <c r="BK357" s="226">
        <f>SUM(BK358:BK360)</f>
        <v>0</v>
      </c>
    </row>
    <row r="358" s="2" customFormat="1" ht="16.5" customHeight="1">
      <c r="A358" s="39"/>
      <c r="B358" s="40"/>
      <c r="C358" s="229" t="s">
        <v>819</v>
      </c>
      <c r="D358" s="229" t="s">
        <v>243</v>
      </c>
      <c r="E358" s="230" t="s">
        <v>2193</v>
      </c>
      <c r="F358" s="231" t="s">
        <v>2194</v>
      </c>
      <c r="G358" s="232" t="s">
        <v>307</v>
      </c>
      <c r="H358" s="233">
        <v>1</v>
      </c>
      <c r="I358" s="234"/>
      <c r="J358" s="235">
        <f>ROUND(I358*H358,2)</f>
        <v>0</v>
      </c>
      <c r="K358" s="231" t="s">
        <v>1</v>
      </c>
      <c r="L358" s="45"/>
      <c r="M358" s="236" t="s">
        <v>1</v>
      </c>
      <c r="N358" s="237" t="s">
        <v>45</v>
      </c>
      <c r="O358" s="92"/>
      <c r="P358" s="238">
        <f>O358*H358</f>
        <v>0</v>
      </c>
      <c r="Q358" s="238">
        <v>0.050000000000000003</v>
      </c>
      <c r="R358" s="238">
        <f>Q358*H358</f>
        <v>0.050000000000000003</v>
      </c>
      <c r="S358" s="238">
        <v>0</v>
      </c>
      <c r="T358" s="239">
        <f>S358*H358</f>
        <v>0</v>
      </c>
      <c r="U358" s="39"/>
      <c r="V358" s="39"/>
      <c r="W358" s="39"/>
      <c r="X358" s="39"/>
      <c r="Y358" s="39"/>
      <c r="Z358" s="39"/>
      <c r="AA358" s="39"/>
      <c r="AB358" s="39"/>
      <c r="AC358" s="39"/>
      <c r="AD358" s="39"/>
      <c r="AE358" s="39"/>
      <c r="AR358" s="240" t="s">
        <v>344</v>
      </c>
      <c r="AT358" s="240" t="s">
        <v>243</v>
      </c>
      <c r="AU358" s="240" t="s">
        <v>88</v>
      </c>
      <c r="AY358" s="18" t="s">
        <v>241</v>
      </c>
      <c r="BE358" s="241">
        <f>IF(N358="základní",J358,0)</f>
        <v>0</v>
      </c>
      <c r="BF358" s="241">
        <f>IF(N358="snížená",J358,0)</f>
        <v>0</v>
      </c>
      <c r="BG358" s="241">
        <f>IF(N358="zákl. přenesená",J358,0)</f>
        <v>0</v>
      </c>
      <c r="BH358" s="241">
        <f>IF(N358="sníž. přenesená",J358,0)</f>
        <v>0</v>
      </c>
      <c r="BI358" s="241">
        <f>IF(N358="nulová",J358,0)</f>
        <v>0</v>
      </c>
      <c r="BJ358" s="18" t="s">
        <v>14</v>
      </c>
      <c r="BK358" s="241">
        <f>ROUND(I358*H358,2)</f>
        <v>0</v>
      </c>
      <c r="BL358" s="18" t="s">
        <v>344</v>
      </c>
      <c r="BM358" s="240" t="s">
        <v>2195</v>
      </c>
    </row>
    <row r="359" s="2" customFormat="1">
      <c r="A359" s="39"/>
      <c r="B359" s="40"/>
      <c r="C359" s="41"/>
      <c r="D359" s="242" t="s">
        <v>249</v>
      </c>
      <c r="E359" s="41"/>
      <c r="F359" s="243" t="s">
        <v>2194</v>
      </c>
      <c r="G359" s="41"/>
      <c r="H359" s="41"/>
      <c r="I359" s="244"/>
      <c r="J359" s="41"/>
      <c r="K359" s="41"/>
      <c r="L359" s="45"/>
      <c r="M359" s="245"/>
      <c r="N359" s="246"/>
      <c r="O359" s="92"/>
      <c r="P359" s="92"/>
      <c r="Q359" s="92"/>
      <c r="R359" s="92"/>
      <c r="S359" s="92"/>
      <c r="T359" s="93"/>
      <c r="U359" s="39"/>
      <c r="V359" s="39"/>
      <c r="W359" s="39"/>
      <c r="X359" s="39"/>
      <c r="Y359" s="39"/>
      <c r="Z359" s="39"/>
      <c r="AA359" s="39"/>
      <c r="AB359" s="39"/>
      <c r="AC359" s="39"/>
      <c r="AD359" s="39"/>
      <c r="AE359" s="39"/>
      <c r="AT359" s="18" t="s">
        <v>249</v>
      </c>
      <c r="AU359" s="18" t="s">
        <v>88</v>
      </c>
    </row>
    <row r="360" s="2" customFormat="1">
      <c r="A360" s="39"/>
      <c r="B360" s="40"/>
      <c r="C360" s="41"/>
      <c r="D360" s="242" t="s">
        <v>742</v>
      </c>
      <c r="E360" s="41"/>
      <c r="F360" s="287" t="s">
        <v>2196</v>
      </c>
      <c r="G360" s="41"/>
      <c r="H360" s="41"/>
      <c r="I360" s="244"/>
      <c r="J360" s="41"/>
      <c r="K360" s="41"/>
      <c r="L360" s="45"/>
      <c r="M360" s="245"/>
      <c r="N360" s="246"/>
      <c r="O360" s="92"/>
      <c r="P360" s="92"/>
      <c r="Q360" s="92"/>
      <c r="R360" s="92"/>
      <c r="S360" s="92"/>
      <c r="T360" s="93"/>
      <c r="U360" s="39"/>
      <c r="V360" s="39"/>
      <c r="W360" s="39"/>
      <c r="X360" s="39"/>
      <c r="Y360" s="39"/>
      <c r="Z360" s="39"/>
      <c r="AA360" s="39"/>
      <c r="AB360" s="39"/>
      <c r="AC360" s="39"/>
      <c r="AD360" s="39"/>
      <c r="AE360" s="39"/>
      <c r="AT360" s="18" t="s">
        <v>742</v>
      </c>
      <c r="AU360" s="18" t="s">
        <v>88</v>
      </c>
    </row>
    <row r="361" s="12" customFormat="1" ht="25.92" customHeight="1">
      <c r="A361" s="12"/>
      <c r="B361" s="213"/>
      <c r="C361" s="214"/>
      <c r="D361" s="215" t="s">
        <v>79</v>
      </c>
      <c r="E361" s="216" t="s">
        <v>2197</v>
      </c>
      <c r="F361" s="216" t="s">
        <v>2198</v>
      </c>
      <c r="G361" s="214"/>
      <c r="H361" s="214"/>
      <c r="I361" s="217"/>
      <c r="J361" s="218">
        <f>BK361</f>
        <v>0</v>
      </c>
      <c r="K361" s="214"/>
      <c r="L361" s="219"/>
      <c r="M361" s="220"/>
      <c r="N361" s="221"/>
      <c r="O361" s="221"/>
      <c r="P361" s="222">
        <f>P362+SUM(P363:P430)+P515+P534</f>
        <v>0</v>
      </c>
      <c r="Q361" s="221"/>
      <c r="R361" s="222">
        <f>R362+SUM(R363:R430)+R515+R534</f>
        <v>0</v>
      </c>
      <c r="S361" s="221"/>
      <c r="T361" s="223">
        <f>T362+SUM(T363:T430)+T515+T534</f>
        <v>0</v>
      </c>
      <c r="U361" s="12"/>
      <c r="V361" s="12"/>
      <c r="W361" s="12"/>
      <c r="X361" s="12"/>
      <c r="Y361" s="12"/>
      <c r="Z361" s="12"/>
      <c r="AA361" s="12"/>
      <c r="AB361" s="12"/>
      <c r="AC361" s="12"/>
      <c r="AD361" s="12"/>
      <c r="AE361" s="12"/>
      <c r="AR361" s="224" t="s">
        <v>14</v>
      </c>
      <c r="AT361" s="225" t="s">
        <v>79</v>
      </c>
      <c r="AU361" s="225" t="s">
        <v>80</v>
      </c>
      <c r="AY361" s="224" t="s">
        <v>241</v>
      </c>
      <c r="BK361" s="226">
        <f>BK362+SUM(BK363:BK430)+BK515+BK534</f>
        <v>0</v>
      </c>
    </row>
    <row r="362" s="2" customFormat="1" ht="16.5" customHeight="1">
      <c r="A362" s="39"/>
      <c r="B362" s="40"/>
      <c r="C362" s="229" t="s">
        <v>827</v>
      </c>
      <c r="D362" s="229" t="s">
        <v>243</v>
      </c>
      <c r="E362" s="230" t="s">
        <v>2199</v>
      </c>
      <c r="F362" s="231" t="s">
        <v>2200</v>
      </c>
      <c r="G362" s="232" t="s">
        <v>296</v>
      </c>
      <c r="H362" s="233">
        <v>30</v>
      </c>
      <c r="I362" s="234"/>
      <c r="J362" s="235">
        <f>ROUND(I362*H362,2)</f>
        <v>0</v>
      </c>
      <c r="K362" s="231" t="s">
        <v>1</v>
      </c>
      <c r="L362" s="45"/>
      <c r="M362" s="236" t="s">
        <v>1</v>
      </c>
      <c r="N362" s="237" t="s">
        <v>45</v>
      </c>
      <c r="O362" s="92"/>
      <c r="P362" s="238">
        <f>O362*H362</f>
        <v>0</v>
      </c>
      <c r="Q362" s="238">
        <v>0</v>
      </c>
      <c r="R362" s="238">
        <f>Q362*H362</f>
        <v>0</v>
      </c>
      <c r="S362" s="238">
        <v>0</v>
      </c>
      <c r="T362" s="239">
        <f>S362*H362</f>
        <v>0</v>
      </c>
      <c r="U362" s="39"/>
      <c r="V362" s="39"/>
      <c r="W362" s="39"/>
      <c r="X362" s="39"/>
      <c r="Y362" s="39"/>
      <c r="Z362" s="39"/>
      <c r="AA362" s="39"/>
      <c r="AB362" s="39"/>
      <c r="AC362" s="39"/>
      <c r="AD362" s="39"/>
      <c r="AE362" s="39"/>
      <c r="AR362" s="240" t="s">
        <v>175</v>
      </c>
      <c r="AT362" s="240" t="s">
        <v>243</v>
      </c>
      <c r="AU362" s="240" t="s">
        <v>14</v>
      </c>
      <c r="AY362" s="18" t="s">
        <v>241</v>
      </c>
      <c r="BE362" s="241">
        <f>IF(N362="základní",J362,0)</f>
        <v>0</v>
      </c>
      <c r="BF362" s="241">
        <f>IF(N362="snížená",J362,0)</f>
        <v>0</v>
      </c>
      <c r="BG362" s="241">
        <f>IF(N362="zákl. přenesená",J362,0)</f>
        <v>0</v>
      </c>
      <c r="BH362" s="241">
        <f>IF(N362="sníž. přenesená",J362,0)</f>
        <v>0</v>
      </c>
      <c r="BI362" s="241">
        <f>IF(N362="nulová",J362,0)</f>
        <v>0</v>
      </c>
      <c r="BJ362" s="18" t="s">
        <v>14</v>
      </c>
      <c r="BK362" s="241">
        <f>ROUND(I362*H362,2)</f>
        <v>0</v>
      </c>
      <c r="BL362" s="18" t="s">
        <v>175</v>
      </c>
      <c r="BM362" s="240" t="s">
        <v>2201</v>
      </c>
    </row>
    <row r="363" s="2" customFormat="1">
      <c r="A363" s="39"/>
      <c r="B363" s="40"/>
      <c r="C363" s="41"/>
      <c r="D363" s="242" t="s">
        <v>249</v>
      </c>
      <c r="E363" s="41"/>
      <c r="F363" s="243" t="s">
        <v>2200</v>
      </c>
      <c r="G363" s="41"/>
      <c r="H363" s="41"/>
      <c r="I363" s="244"/>
      <c r="J363" s="41"/>
      <c r="K363" s="41"/>
      <c r="L363" s="45"/>
      <c r="M363" s="245"/>
      <c r="N363" s="246"/>
      <c r="O363" s="92"/>
      <c r="P363" s="92"/>
      <c r="Q363" s="92"/>
      <c r="R363" s="92"/>
      <c r="S363" s="92"/>
      <c r="T363" s="93"/>
      <c r="U363" s="39"/>
      <c r="V363" s="39"/>
      <c r="W363" s="39"/>
      <c r="X363" s="39"/>
      <c r="Y363" s="39"/>
      <c r="Z363" s="39"/>
      <c r="AA363" s="39"/>
      <c r="AB363" s="39"/>
      <c r="AC363" s="39"/>
      <c r="AD363" s="39"/>
      <c r="AE363" s="39"/>
      <c r="AT363" s="18" t="s">
        <v>249</v>
      </c>
      <c r="AU363" s="18" t="s">
        <v>14</v>
      </c>
    </row>
    <row r="364" s="2" customFormat="1" ht="16.5" customHeight="1">
      <c r="A364" s="39"/>
      <c r="B364" s="40"/>
      <c r="C364" s="229" t="s">
        <v>837</v>
      </c>
      <c r="D364" s="229" t="s">
        <v>243</v>
      </c>
      <c r="E364" s="230" t="s">
        <v>2202</v>
      </c>
      <c r="F364" s="231" t="s">
        <v>2203</v>
      </c>
      <c r="G364" s="232" t="s">
        <v>2204</v>
      </c>
      <c r="H364" s="233">
        <v>7</v>
      </c>
      <c r="I364" s="234"/>
      <c r="J364" s="235">
        <f>ROUND(I364*H364,2)</f>
        <v>0</v>
      </c>
      <c r="K364" s="231" t="s">
        <v>1</v>
      </c>
      <c r="L364" s="45"/>
      <c r="M364" s="236" t="s">
        <v>1</v>
      </c>
      <c r="N364" s="237" t="s">
        <v>45</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175</v>
      </c>
      <c r="AT364" s="240" t="s">
        <v>243</v>
      </c>
      <c r="AU364" s="240" t="s">
        <v>14</v>
      </c>
      <c r="AY364" s="18" t="s">
        <v>241</v>
      </c>
      <c r="BE364" s="241">
        <f>IF(N364="základní",J364,0)</f>
        <v>0</v>
      </c>
      <c r="BF364" s="241">
        <f>IF(N364="snížená",J364,0)</f>
        <v>0</v>
      </c>
      <c r="BG364" s="241">
        <f>IF(N364="zákl. přenesená",J364,0)</f>
        <v>0</v>
      </c>
      <c r="BH364" s="241">
        <f>IF(N364="sníž. přenesená",J364,0)</f>
        <v>0</v>
      </c>
      <c r="BI364" s="241">
        <f>IF(N364="nulová",J364,0)</f>
        <v>0</v>
      </c>
      <c r="BJ364" s="18" t="s">
        <v>14</v>
      </c>
      <c r="BK364" s="241">
        <f>ROUND(I364*H364,2)</f>
        <v>0</v>
      </c>
      <c r="BL364" s="18" t="s">
        <v>175</v>
      </c>
      <c r="BM364" s="240" t="s">
        <v>2205</v>
      </c>
    </row>
    <row r="365" s="2" customFormat="1">
      <c r="A365" s="39"/>
      <c r="B365" s="40"/>
      <c r="C365" s="41"/>
      <c r="D365" s="242" t="s">
        <v>249</v>
      </c>
      <c r="E365" s="41"/>
      <c r="F365" s="243" t="s">
        <v>2203</v>
      </c>
      <c r="G365" s="41"/>
      <c r="H365" s="41"/>
      <c r="I365" s="244"/>
      <c r="J365" s="41"/>
      <c r="K365" s="41"/>
      <c r="L365" s="45"/>
      <c r="M365" s="245"/>
      <c r="N365" s="246"/>
      <c r="O365" s="92"/>
      <c r="P365" s="92"/>
      <c r="Q365" s="92"/>
      <c r="R365" s="92"/>
      <c r="S365" s="92"/>
      <c r="T365" s="93"/>
      <c r="U365" s="39"/>
      <c r="V365" s="39"/>
      <c r="W365" s="39"/>
      <c r="X365" s="39"/>
      <c r="Y365" s="39"/>
      <c r="Z365" s="39"/>
      <c r="AA365" s="39"/>
      <c r="AB365" s="39"/>
      <c r="AC365" s="39"/>
      <c r="AD365" s="39"/>
      <c r="AE365" s="39"/>
      <c r="AT365" s="18" t="s">
        <v>249</v>
      </c>
      <c r="AU365" s="18" t="s">
        <v>14</v>
      </c>
    </row>
    <row r="366" s="2" customFormat="1" ht="16.5" customHeight="1">
      <c r="A366" s="39"/>
      <c r="B366" s="40"/>
      <c r="C366" s="229" t="s">
        <v>843</v>
      </c>
      <c r="D366" s="229" t="s">
        <v>243</v>
      </c>
      <c r="E366" s="230" t="s">
        <v>2206</v>
      </c>
      <c r="F366" s="231" t="s">
        <v>2207</v>
      </c>
      <c r="G366" s="232" t="s">
        <v>296</v>
      </c>
      <c r="H366" s="233">
        <v>10</v>
      </c>
      <c r="I366" s="234"/>
      <c r="J366" s="235">
        <f>ROUND(I366*H366,2)</f>
        <v>0</v>
      </c>
      <c r="K366" s="231" t="s">
        <v>1</v>
      </c>
      <c r="L366" s="45"/>
      <c r="M366" s="236" t="s">
        <v>1</v>
      </c>
      <c r="N366" s="237" t="s">
        <v>45</v>
      </c>
      <c r="O366" s="92"/>
      <c r="P366" s="238">
        <f>O366*H366</f>
        <v>0</v>
      </c>
      <c r="Q366" s="238">
        <v>0</v>
      </c>
      <c r="R366" s="238">
        <f>Q366*H366</f>
        <v>0</v>
      </c>
      <c r="S366" s="238">
        <v>0</v>
      </c>
      <c r="T366" s="239">
        <f>S366*H366</f>
        <v>0</v>
      </c>
      <c r="U366" s="39"/>
      <c r="V366" s="39"/>
      <c r="W366" s="39"/>
      <c r="X366" s="39"/>
      <c r="Y366" s="39"/>
      <c r="Z366" s="39"/>
      <c r="AA366" s="39"/>
      <c r="AB366" s="39"/>
      <c r="AC366" s="39"/>
      <c r="AD366" s="39"/>
      <c r="AE366" s="39"/>
      <c r="AR366" s="240" t="s">
        <v>175</v>
      </c>
      <c r="AT366" s="240" t="s">
        <v>243</v>
      </c>
      <c r="AU366" s="240" t="s">
        <v>14</v>
      </c>
      <c r="AY366" s="18" t="s">
        <v>241</v>
      </c>
      <c r="BE366" s="241">
        <f>IF(N366="základní",J366,0)</f>
        <v>0</v>
      </c>
      <c r="BF366" s="241">
        <f>IF(N366="snížená",J366,0)</f>
        <v>0</v>
      </c>
      <c r="BG366" s="241">
        <f>IF(N366="zákl. přenesená",J366,0)</f>
        <v>0</v>
      </c>
      <c r="BH366" s="241">
        <f>IF(N366="sníž. přenesená",J366,0)</f>
        <v>0</v>
      </c>
      <c r="BI366" s="241">
        <f>IF(N366="nulová",J366,0)</f>
        <v>0</v>
      </c>
      <c r="BJ366" s="18" t="s">
        <v>14</v>
      </c>
      <c r="BK366" s="241">
        <f>ROUND(I366*H366,2)</f>
        <v>0</v>
      </c>
      <c r="BL366" s="18" t="s">
        <v>175</v>
      </c>
      <c r="BM366" s="240" t="s">
        <v>2208</v>
      </c>
    </row>
    <row r="367" s="2" customFormat="1">
      <c r="A367" s="39"/>
      <c r="B367" s="40"/>
      <c r="C367" s="41"/>
      <c r="D367" s="242" t="s">
        <v>249</v>
      </c>
      <c r="E367" s="41"/>
      <c r="F367" s="243" t="s">
        <v>2207</v>
      </c>
      <c r="G367" s="41"/>
      <c r="H367" s="41"/>
      <c r="I367" s="244"/>
      <c r="J367" s="41"/>
      <c r="K367" s="41"/>
      <c r="L367" s="45"/>
      <c r="M367" s="245"/>
      <c r="N367" s="246"/>
      <c r="O367" s="92"/>
      <c r="P367" s="92"/>
      <c r="Q367" s="92"/>
      <c r="R367" s="92"/>
      <c r="S367" s="92"/>
      <c r="T367" s="93"/>
      <c r="U367" s="39"/>
      <c r="V367" s="39"/>
      <c r="W367" s="39"/>
      <c r="X367" s="39"/>
      <c r="Y367" s="39"/>
      <c r="Z367" s="39"/>
      <c r="AA367" s="39"/>
      <c r="AB367" s="39"/>
      <c r="AC367" s="39"/>
      <c r="AD367" s="39"/>
      <c r="AE367" s="39"/>
      <c r="AT367" s="18" t="s">
        <v>249</v>
      </c>
      <c r="AU367" s="18" t="s">
        <v>14</v>
      </c>
    </row>
    <row r="368" s="2" customFormat="1" ht="16.5" customHeight="1">
      <c r="A368" s="39"/>
      <c r="B368" s="40"/>
      <c r="C368" s="229" t="s">
        <v>849</v>
      </c>
      <c r="D368" s="229" t="s">
        <v>243</v>
      </c>
      <c r="E368" s="230" t="s">
        <v>2209</v>
      </c>
      <c r="F368" s="231" t="s">
        <v>2210</v>
      </c>
      <c r="G368" s="232" t="s">
        <v>296</v>
      </c>
      <c r="H368" s="233">
        <v>5</v>
      </c>
      <c r="I368" s="234"/>
      <c r="J368" s="235">
        <f>ROUND(I368*H368,2)</f>
        <v>0</v>
      </c>
      <c r="K368" s="231" t="s">
        <v>1</v>
      </c>
      <c r="L368" s="45"/>
      <c r="M368" s="236" t="s">
        <v>1</v>
      </c>
      <c r="N368" s="237" t="s">
        <v>45</v>
      </c>
      <c r="O368" s="92"/>
      <c r="P368" s="238">
        <f>O368*H368</f>
        <v>0</v>
      </c>
      <c r="Q368" s="238">
        <v>0</v>
      </c>
      <c r="R368" s="238">
        <f>Q368*H368</f>
        <v>0</v>
      </c>
      <c r="S368" s="238">
        <v>0</v>
      </c>
      <c r="T368" s="239">
        <f>S368*H368</f>
        <v>0</v>
      </c>
      <c r="U368" s="39"/>
      <c r="V368" s="39"/>
      <c r="W368" s="39"/>
      <c r="X368" s="39"/>
      <c r="Y368" s="39"/>
      <c r="Z368" s="39"/>
      <c r="AA368" s="39"/>
      <c r="AB368" s="39"/>
      <c r="AC368" s="39"/>
      <c r="AD368" s="39"/>
      <c r="AE368" s="39"/>
      <c r="AR368" s="240" t="s">
        <v>175</v>
      </c>
      <c r="AT368" s="240" t="s">
        <v>243</v>
      </c>
      <c r="AU368" s="240" t="s">
        <v>14</v>
      </c>
      <c r="AY368" s="18" t="s">
        <v>241</v>
      </c>
      <c r="BE368" s="241">
        <f>IF(N368="základní",J368,0)</f>
        <v>0</v>
      </c>
      <c r="BF368" s="241">
        <f>IF(N368="snížená",J368,0)</f>
        <v>0</v>
      </c>
      <c r="BG368" s="241">
        <f>IF(N368="zákl. přenesená",J368,0)</f>
        <v>0</v>
      </c>
      <c r="BH368" s="241">
        <f>IF(N368="sníž. přenesená",J368,0)</f>
        <v>0</v>
      </c>
      <c r="BI368" s="241">
        <f>IF(N368="nulová",J368,0)</f>
        <v>0</v>
      </c>
      <c r="BJ368" s="18" t="s">
        <v>14</v>
      </c>
      <c r="BK368" s="241">
        <f>ROUND(I368*H368,2)</f>
        <v>0</v>
      </c>
      <c r="BL368" s="18" t="s">
        <v>175</v>
      </c>
      <c r="BM368" s="240" t="s">
        <v>2211</v>
      </c>
    </row>
    <row r="369" s="2" customFormat="1">
      <c r="A369" s="39"/>
      <c r="B369" s="40"/>
      <c r="C369" s="41"/>
      <c r="D369" s="242" t="s">
        <v>249</v>
      </c>
      <c r="E369" s="41"/>
      <c r="F369" s="243" t="s">
        <v>2210</v>
      </c>
      <c r="G369" s="41"/>
      <c r="H369" s="41"/>
      <c r="I369" s="244"/>
      <c r="J369" s="41"/>
      <c r="K369" s="41"/>
      <c r="L369" s="45"/>
      <c r="M369" s="245"/>
      <c r="N369" s="246"/>
      <c r="O369" s="92"/>
      <c r="P369" s="92"/>
      <c r="Q369" s="92"/>
      <c r="R369" s="92"/>
      <c r="S369" s="92"/>
      <c r="T369" s="93"/>
      <c r="U369" s="39"/>
      <c r="V369" s="39"/>
      <c r="W369" s="39"/>
      <c r="X369" s="39"/>
      <c r="Y369" s="39"/>
      <c r="Z369" s="39"/>
      <c r="AA369" s="39"/>
      <c r="AB369" s="39"/>
      <c r="AC369" s="39"/>
      <c r="AD369" s="39"/>
      <c r="AE369" s="39"/>
      <c r="AT369" s="18" t="s">
        <v>249</v>
      </c>
      <c r="AU369" s="18" t="s">
        <v>14</v>
      </c>
    </row>
    <row r="370" s="2" customFormat="1" ht="16.5" customHeight="1">
      <c r="A370" s="39"/>
      <c r="B370" s="40"/>
      <c r="C370" s="229" t="s">
        <v>856</v>
      </c>
      <c r="D370" s="229" t="s">
        <v>243</v>
      </c>
      <c r="E370" s="230" t="s">
        <v>2212</v>
      </c>
      <c r="F370" s="231" t="s">
        <v>2213</v>
      </c>
      <c r="G370" s="232" t="s">
        <v>2204</v>
      </c>
      <c r="H370" s="233">
        <v>16</v>
      </c>
      <c r="I370" s="234"/>
      <c r="J370" s="235">
        <f>ROUND(I370*H370,2)</f>
        <v>0</v>
      </c>
      <c r="K370" s="231" t="s">
        <v>1</v>
      </c>
      <c r="L370" s="45"/>
      <c r="M370" s="236" t="s">
        <v>1</v>
      </c>
      <c r="N370" s="237" t="s">
        <v>45</v>
      </c>
      <c r="O370" s="92"/>
      <c r="P370" s="238">
        <f>O370*H370</f>
        <v>0</v>
      </c>
      <c r="Q370" s="238">
        <v>0</v>
      </c>
      <c r="R370" s="238">
        <f>Q370*H370</f>
        <v>0</v>
      </c>
      <c r="S370" s="238">
        <v>0</v>
      </c>
      <c r="T370" s="239">
        <f>S370*H370</f>
        <v>0</v>
      </c>
      <c r="U370" s="39"/>
      <c r="V370" s="39"/>
      <c r="W370" s="39"/>
      <c r="X370" s="39"/>
      <c r="Y370" s="39"/>
      <c r="Z370" s="39"/>
      <c r="AA370" s="39"/>
      <c r="AB370" s="39"/>
      <c r="AC370" s="39"/>
      <c r="AD370" s="39"/>
      <c r="AE370" s="39"/>
      <c r="AR370" s="240" t="s">
        <v>175</v>
      </c>
      <c r="AT370" s="240" t="s">
        <v>243</v>
      </c>
      <c r="AU370" s="240" t="s">
        <v>14</v>
      </c>
      <c r="AY370" s="18" t="s">
        <v>241</v>
      </c>
      <c r="BE370" s="241">
        <f>IF(N370="základní",J370,0)</f>
        <v>0</v>
      </c>
      <c r="BF370" s="241">
        <f>IF(N370="snížená",J370,0)</f>
        <v>0</v>
      </c>
      <c r="BG370" s="241">
        <f>IF(N370="zákl. přenesená",J370,0)</f>
        <v>0</v>
      </c>
      <c r="BH370" s="241">
        <f>IF(N370="sníž. přenesená",J370,0)</f>
        <v>0</v>
      </c>
      <c r="BI370" s="241">
        <f>IF(N370="nulová",J370,0)</f>
        <v>0</v>
      </c>
      <c r="BJ370" s="18" t="s">
        <v>14</v>
      </c>
      <c r="BK370" s="241">
        <f>ROUND(I370*H370,2)</f>
        <v>0</v>
      </c>
      <c r="BL370" s="18" t="s">
        <v>175</v>
      </c>
      <c r="BM370" s="240" t="s">
        <v>2214</v>
      </c>
    </row>
    <row r="371" s="2" customFormat="1">
      <c r="A371" s="39"/>
      <c r="B371" s="40"/>
      <c r="C371" s="41"/>
      <c r="D371" s="242" t="s">
        <v>249</v>
      </c>
      <c r="E371" s="41"/>
      <c r="F371" s="243" t="s">
        <v>2213</v>
      </c>
      <c r="G371" s="41"/>
      <c r="H371" s="41"/>
      <c r="I371" s="244"/>
      <c r="J371" s="41"/>
      <c r="K371" s="41"/>
      <c r="L371" s="45"/>
      <c r="M371" s="245"/>
      <c r="N371" s="246"/>
      <c r="O371" s="92"/>
      <c r="P371" s="92"/>
      <c r="Q371" s="92"/>
      <c r="R371" s="92"/>
      <c r="S371" s="92"/>
      <c r="T371" s="93"/>
      <c r="U371" s="39"/>
      <c r="V371" s="39"/>
      <c r="W371" s="39"/>
      <c r="X371" s="39"/>
      <c r="Y371" s="39"/>
      <c r="Z371" s="39"/>
      <c r="AA371" s="39"/>
      <c r="AB371" s="39"/>
      <c r="AC371" s="39"/>
      <c r="AD371" s="39"/>
      <c r="AE371" s="39"/>
      <c r="AT371" s="18" t="s">
        <v>249</v>
      </c>
      <c r="AU371" s="18" t="s">
        <v>14</v>
      </c>
    </row>
    <row r="372" s="2" customFormat="1" ht="16.5" customHeight="1">
      <c r="A372" s="39"/>
      <c r="B372" s="40"/>
      <c r="C372" s="229" t="s">
        <v>866</v>
      </c>
      <c r="D372" s="229" t="s">
        <v>243</v>
      </c>
      <c r="E372" s="230" t="s">
        <v>2215</v>
      </c>
      <c r="F372" s="231" t="s">
        <v>2216</v>
      </c>
      <c r="G372" s="232" t="s">
        <v>2204</v>
      </c>
      <c r="H372" s="233">
        <v>2</v>
      </c>
      <c r="I372" s="234"/>
      <c r="J372" s="235">
        <f>ROUND(I372*H372,2)</f>
        <v>0</v>
      </c>
      <c r="K372" s="231" t="s">
        <v>1</v>
      </c>
      <c r="L372" s="45"/>
      <c r="M372" s="236" t="s">
        <v>1</v>
      </c>
      <c r="N372" s="237" t="s">
        <v>45</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175</v>
      </c>
      <c r="AT372" s="240" t="s">
        <v>243</v>
      </c>
      <c r="AU372" s="240" t="s">
        <v>14</v>
      </c>
      <c r="AY372" s="18" t="s">
        <v>241</v>
      </c>
      <c r="BE372" s="241">
        <f>IF(N372="základní",J372,0)</f>
        <v>0</v>
      </c>
      <c r="BF372" s="241">
        <f>IF(N372="snížená",J372,0)</f>
        <v>0</v>
      </c>
      <c r="BG372" s="241">
        <f>IF(N372="zákl. přenesená",J372,0)</f>
        <v>0</v>
      </c>
      <c r="BH372" s="241">
        <f>IF(N372="sníž. přenesená",J372,0)</f>
        <v>0</v>
      </c>
      <c r="BI372" s="241">
        <f>IF(N372="nulová",J372,0)</f>
        <v>0</v>
      </c>
      <c r="BJ372" s="18" t="s">
        <v>14</v>
      </c>
      <c r="BK372" s="241">
        <f>ROUND(I372*H372,2)</f>
        <v>0</v>
      </c>
      <c r="BL372" s="18" t="s">
        <v>175</v>
      </c>
      <c r="BM372" s="240" t="s">
        <v>2217</v>
      </c>
    </row>
    <row r="373" s="2" customFormat="1">
      <c r="A373" s="39"/>
      <c r="B373" s="40"/>
      <c r="C373" s="41"/>
      <c r="D373" s="242" t="s">
        <v>249</v>
      </c>
      <c r="E373" s="41"/>
      <c r="F373" s="243" t="s">
        <v>2216</v>
      </c>
      <c r="G373" s="41"/>
      <c r="H373" s="41"/>
      <c r="I373" s="244"/>
      <c r="J373" s="41"/>
      <c r="K373" s="41"/>
      <c r="L373" s="45"/>
      <c r="M373" s="245"/>
      <c r="N373" s="246"/>
      <c r="O373" s="92"/>
      <c r="P373" s="92"/>
      <c r="Q373" s="92"/>
      <c r="R373" s="92"/>
      <c r="S373" s="92"/>
      <c r="T373" s="93"/>
      <c r="U373" s="39"/>
      <c r="V373" s="39"/>
      <c r="W373" s="39"/>
      <c r="X373" s="39"/>
      <c r="Y373" s="39"/>
      <c r="Z373" s="39"/>
      <c r="AA373" s="39"/>
      <c r="AB373" s="39"/>
      <c r="AC373" s="39"/>
      <c r="AD373" s="39"/>
      <c r="AE373" s="39"/>
      <c r="AT373" s="18" t="s">
        <v>249</v>
      </c>
      <c r="AU373" s="18" t="s">
        <v>14</v>
      </c>
    </row>
    <row r="374" s="2" customFormat="1" ht="16.5" customHeight="1">
      <c r="A374" s="39"/>
      <c r="B374" s="40"/>
      <c r="C374" s="229" t="s">
        <v>874</v>
      </c>
      <c r="D374" s="229" t="s">
        <v>243</v>
      </c>
      <c r="E374" s="230" t="s">
        <v>2218</v>
      </c>
      <c r="F374" s="231" t="s">
        <v>2219</v>
      </c>
      <c r="G374" s="232" t="s">
        <v>2204</v>
      </c>
      <c r="H374" s="233">
        <v>2</v>
      </c>
      <c r="I374" s="234"/>
      <c r="J374" s="235">
        <f>ROUND(I374*H374,2)</f>
        <v>0</v>
      </c>
      <c r="K374" s="231" t="s">
        <v>1</v>
      </c>
      <c r="L374" s="45"/>
      <c r="M374" s="236" t="s">
        <v>1</v>
      </c>
      <c r="N374" s="237" t="s">
        <v>45</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175</v>
      </c>
      <c r="AT374" s="240" t="s">
        <v>243</v>
      </c>
      <c r="AU374" s="240" t="s">
        <v>14</v>
      </c>
      <c r="AY374" s="18" t="s">
        <v>241</v>
      </c>
      <c r="BE374" s="241">
        <f>IF(N374="základní",J374,0)</f>
        <v>0</v>
      </c>
      <c r="BF374" s="241">
        <f>IF(N374="snížená",J374,0)</f>
        <v>0</v>
      </c>
      <c r="BG374" s="241">
        <f>IF(N374="zákl. přenesená",J374,0)</f>
        <v>0</v>
      </c>
      <c r="BH374" s="241">
        <f>IF(N374="sníž. přenesená",J374,0)</f>
        <v>0</v>
      </c>
      <c r="BI374" s="241">
        <f>IF(N374="nulová",J374,0)</f>
        <v>0</v>
      </c>
      <c r="BJ374" s="18" t="s">
        <v>14</v>
      </c>
      <c r="BK374" s="241">
        <f>ROUND(I374*H374,2)</f>
        <v>0</v>
      </c>
      <c r="BL374" s="18" t="s">
        <v>175</v>
      </c>
      <c r="BM374" s="240" t="s">
        <v>2220</v>
      </c>
    </row>
    <row r="375" s="2" customFormat="1">
      <c r="A375" s="39"/>
      <c r="B375" s="40"/>
      <c r="C375" s="41"/>
      <c r="D375" s="242" t="s">
        <v>249</v>
      </c>
      <c r="E375" s="41"/>
      <c r="F375" s="243" t="s">
        <v>2219</v>
      </c>
      <c r="G375" s="41"/>
      <c r="H375" s="41"/>
      <c r="I375" s="244"/>
      <c r="J375" s="41"/>
      <c r="K375" s="41"/>
      <c r="L375" s="45"/>
      <c r="M375" s="245"/>
      <c r="N375" s="246"/>
      <c r="O375" s="92"/>
      <c r="P375" s="92"/>
      <c r="Q375" s="92"/>
      <c r="R375" s="92"/>
      <c r="S375" s="92"/>
      <c r="T375" s="93"/>
      <c r="U375" s="39"/>
      <c r="V375" s="39"/>
      <c r="W375" s="39"/>
      <c r="X375" s="39"/>
      <c r="Y375" s="39"/>
      <c r="Z375" s="39"/>
      <c r="AA375" s="39"/>
      <c r="AB375" s="39"/>
      <c r="AC375" s="39"/>
      <c r="AD375" s="39"/>
      <c r="AE375" s="39"/>
      <c r="AT375" s="18" t="s">
        <v>249</v>
      </c>
      <c r="AU375" s="18" t="s">
        <v>14</v>
      </c>
    </row>
    <row r="376" s="2" customFormat="1" ht="16.5" customHeight="1">
      <c r="A376" s="39"/>
      <c r="B376" s="40"/>
      <c r="C376" s="229" t="s">
        <v>880</v>
      </c>
      <c r="D376" s="229" t="s">
        <v>243</v>
      </c>
      <c r="E376" s="230" t="s">
        <v>2221</v>
      </c>
      <c r="F376" s="231" t="s">
        <v>2222</v>
      </c>
      <c r="G376" s="232" t="s">
        <v>2204</v>
      </c>
      <c r="H376" s="233">
        <v>2</v>
      </c>
      <c r="I376" s="234"/>
      <c r="J376" s="235">
        <f>ROUND(I376*H376,2)</f>
        <v>0</v>
      </c>
      <c r="K376" s="231" t="s">
        <v>1</v>
      </c>
      <c r="L376" s="45"/>
      <c r="M376" s="236" t="s">
        <v>1</v>
      </c>
      <c r="N376" s="237" t="s">
        <v>45</v>
      </c>
      <c r="O376" s="92"/>
      <c r="P376" s="238">
        <f>O376*H376</f>
        <v>0</v>
      </c>
      <c r="Q376" s="238">
        <v>0</v>
      </c>
      <c r="R376" s="238">
        <f>Q376*H376</f>
        <v>0</v>
      </c>
      <c r="S376" s="238">
        <v>0</v>
      </c>
      <c r="T376" s="239">
        <f>S376*H376</f>
        <v>0</v>
      </c>
      <c r="U376" s="39"/>
      <c r="V376" s="39"/>
      <c r="W376" s="39"/>
      <c r="X376" s="39"/>
      <c r="Y376" s="39"/>
      <c r="Z376" s="39"/>
      <c r="AA376" s="39"/>
      <c r="AB376" s="39"/>
      <c r="AC376" s="39"/>
      <c r="AD376" s="39"/>
      <c r="AE376" s="39"/>
      <c r="AR376" s="240" t="s">
        <v>175</v>
      </c>
      <c r="AT376" s="240" t="s">
        <v>243</v>
      </c>
      <c r="AU376" s="240" t="s">
        <v>14</v>
      </c>
      <c r="AY376" s="18" t="s">
        <v>241</v>
      </c>
      <c r="BE376" s="241">
        <f>IF(N376="základní",J376,0)</f>
        <v>0</v>
      </c>
      <c r="BF376" s="241">
        <f>IF(N376="snížená",J376,0)</f>
        <v>0</v>
      </c>
      <c r="BG376" s="241">
        <f>IF(N376="zákl. přenesená",J376,0)</f>
        <v>0</v>
      </c>
      <c r="BH376" s="241">
        <f>IF(N376="sníž. přenesená",J376,0)</f>
        <v>0</v>
      </c>
      <c r="BI376" s="241">
        <f>IF(N376="nulová",J376,0)</f>
        <v>0</v>
      </c>
      <c r="BJ376" s="18" t="s">
        <v>14</v>
      </c>
      <c r="BK376" s="241">
        <f>ROUND(I376*H376,2)</f>
        <v>0</v>
      </c>
      <c r="BL376" s="18" t="s">
        <v>175</v>
      </c>
      <c r="BM376" s="240" t="s">
        <v>2223</v>
      </c>
    </row>
    <row r="377" s="2" customFormat="1">
      <c r="A377" s="39"/>
      <c r="B377" s="40"/>
      <c r="C377" s="41"/>
      <c r="D377" s="242" t="s">
        <v>249</v>
      </c>
      <c r="E377" s="41"/>
      <c r="F377" s="243" t="s">
        <v>2222</v>
      </c>
      <c r="G377" s="41"/>
      <c r="H377" s="41"/>
      <c r="I377" s="244"/>
      <c r="J377" s="41"/>
      <c r="K377" s="41"/>
      <c r="L377" s="45"/>
      <c r="M377" s="245"/>
      <c r="N377" s="246"/>
      <c r="O377" s="92"/>
      <c r="P377" s="92"/>
      <c r="Q377" s="92"/>
      <c r="R377" s="92"/>
      <c r="S377" s="92"/>
      <c r="T377" s="93"/>
      <c r="U377" s="39"/>
      <c r="V377" s="39"/>
      <c r="W377" s="39"/>
      <c r="X377" s="39"/>
      <c r="Y377" s="39"/>
      <c r="Z377" s="39"/>
      <c r="AA377" s="39"/>
      <c r="AB377" s="39"/>
      <c r="AC377" s="39"/>
      <c r="AD377" s="39"/>
      <c r="AE377" s="39"/>
      <c r="AT377" s="18" t="s">
        <v>249</v>
      </c>
      <c r="AU377" s="18" t="s">
        <v>14</v>
      </c>
    </row>
    <row r="378" s="2" customFormat="1" ht="16.5" customHeight="1">
      <c r="A378" s="39"/>
      <c r="B378" s="40"/>
      <c r="C378" s="229" t="s">
        <v>886</v>
      </c>
      <c r="D378" s="229" t="s">
        <v>243</v>
      </c>
      <c r="E378" s="230" t="s">
        <v>2224</v>
      </c>
      <c r="F378" s="231" t="s">
        <v>2225</v>
      </c>
      <c r="G378" s="232" t="s">
        <v>2204</v>
      </c>
      <c r="H378" s="233">
        <v>1</v>
      </c>
      <c r="I378" s="234"/>
      <c r="J378" s="235">
        <f>ROUND(I378*H378,2)</f>
        <v>0</v>
      </c>
      <c r="K378" s="231" t="s">
        <v>1</v>
      </c>
      <c r="L378" s="45"/>
      <c r="M378" s="236" t="s">
        <v>1</v>
      </c>
      <c r="N378" s="237" t="s">
        <v>45</v>
      </c>
      <c r="O378" s="92"/>
      <c r="P378" s="238">
        <f>O378*H378</f>
        <v>0</v>
      </c>
      <c r="Q378" s="238">
        <v>0</v>
      </c>
      <c r="R378" s="238">
        <f>Q378*H378</f>
        <v>0</v>
      </c>
      <c r="S378" s="238">
        <v>0</v>
      </c>
      <c r="T378" s="239">
        <f>S378*H378</f>
        <v>0</v>
      </c>
      <c r="U378" s="39"/>
      <c r="V378" s="39"/>
      <c r="W378" s="39"/>
      <c r="X378" s="39"/>
      <c r="Y378" s="39"/>
      <c r="Z378" s="39"/>
      <c r="AA378" s="39"/>
      <c r="AB378" s="39"/>
      <c r="AC378" s="39"/>
      <c r="AD378" s="39"/>
      <c r="AE378" s="39"/>
      <c r="AR378" s="240" t="s">
        <v>175</v>
      </c>
      <c r="AT378" s="240" t="s">
        <v>243</v>
      </c>
      <c r="AU378" s="240" t="s">
        <v>14</v>
      </c>
      <c r="AY378" s="18" t="s">
        <v>241</v>
      </c>
      <c r="BE378" s="241">
        <f>IF(N378="základní",J378,0)</f>
        <v>0</v>
      </c>
      <c r="BF378" s="241">
        <f>IF(N378="snížená",J378,0)</f>
        <v>0</v>
      </c>
      <c r="BG378" s="241">
        <f>IF(N378="zákl. přenesená",J378,0)</f>
        <v>0</v>
      </c>
      <c r="BH378" s="241">
        <f>IF(N378="sníž. přenesená",J378,0)</f>
        <v>0</v>
      </c>
      <c r="BI378" s="241">
        <f>IF(N378="nulová",J378,0)</f>
        <v>0</v>
      </c>
      <c r="BJ378" s="18" t="s">
        <v>14</v>
      </c>
      <c r="BK378" s="241">
        <f>ROUND(I378*H378,2)</f>
        <v>0</v>
      </c>
      <c r="BL378" s="18" t="s">
        <v>175</v>
      </c>
      <c r="BM378" s="240" t="s">
        <v>2226</v>
      </c>
    </row>
    <row r="379" s="2" customFormat="1">
      <c r="A379" s="39"/>
      <c r="B379" s="40"/>
      <c r="C379" s="41"/>
      <c r="D379" s="242" t="s">
        <v>249</v>
      </c>
      <c r="E379" s="41"/>
      <c r="F379" s="243" t="s">
        <v>2225</v>
      </c>
      <c r="G379" s="41"/>
      <c r="H379" s="41"/>
      <c r="I379" s="244"/>
      <c r="J379" s="41"/>
      <c r="K379" s="41"/>
      <c r="L379" s="45"/>
      <c r="M379" s="245"/>
      <c r="N379" s="246"/>
      <c r="O379" s="92"/>
      <c r="P379" s="92"/>
      <c r="Q379" s="92"/>
      <c r="R379" s="92"/>
      <c r="S379" s="92"/>
      <c r="T379" s="93"/>
      <c r="U379" s="39"/>
      <c r="V379" s="39"/>
      <c r="W379" s="39"/>
      <c r="X379" s="39"/>
      <c r="Y379" s="39"/>
      <c r="Z379" s="39"/>
      <c r="AA379" s="39"/>
      <c r="AB379" s="39"/>
      <c r="AC379" s="39"/>
      <c r="AD379" s="39"/>
      <c r="AE379" s="39"/>
      <c r="AT379" s="18" t="s">
        <v>249</v>
      </c>
      <c r="AU379" s="18" t="s">
        <v>14</v>
      </c>
    </row>
    <row r="380" s="2" customFormat="1" ht="16.5" customHeight="1">
      <c r="A380" s="39"/>
      <c r="B380" s="40"/>
      <c r="C380" s="229" t="s">
        <v>892</v>
      </c>
      <c r="D380" s="229" t="s">
        <v>243</v>
      </c>
      <c r="E380" s="230" t="s">
        <v>2227</v>
      </c>
      <c r="F380" s="231" t="s">
        <v>2228</v>
      </c>
      <c r="G380" s="232" t="s">
        <v>2204</v>
      </c>
      <c r="H380" s="233">
        <v>1</v>
      </c>
      <c r="I380" s="234"/>
      <c r="J380" s="235">
        <f>ROUND(I380*H380,2)</f>
        <v>0</v>
      </c>
      <c r="K380" s="231" t="s">
        <v>1</v>
      </c>
      <c r="L380" s="45"/>
      <c r="M380" s="236" t="s">
        <v>1</v>
      </c>
      <c r="N380" s="237" t="s">
        <v>45</v>
      </c>
      <c r="O380" s="92"/>
      <c r="P380" s="238">
        <f>O380*H380</f>
        <v>0</v>
      </c>
      <c r="Q380" s="238">
        <v>0</v>
      </c>
      <c r="R380" s="238">
        <f>Q380*H380</f>
        <v>0</v>
      </c>
      <c r="S380" s="238">
        <v>0</v>
      </c>
      <c r="T380" s="239">
        <f>S380*H380</f>
        <v>0</v>
      </c>
      <c r="U380" s="39"/>
      <c r="V380" s="39"/>
      <c r="W380" s="39"/>
      <c r="X380" s="39"/>
      <c r="Y380" s="39"/>
      <c r="Z380" s="39"/>
      <c r="AA380" s="39"/>
      <c r="AB380" s="39"/>
      <c r="AC380" s="39"/>
      <c r="AD380" s="39"/>
      <c r="AE380" s="39"/>
      <c r="AR380" s="240" t="s">
        <v>175</v>
      </c>
      <c r="AT380" s="240" t="s">
        <v>243</v>
      </c>
      <c r="AU380" s="240" t="s">
        <v>14</v>
      </c>
      <c r="AY380" s="18" t="s">
        <v>241</v>
      </c>
      <c r="BE380" s="241">
        <f>IF(N380="základní",J380,0)</f>
        <v>0</v>
      </c>
      <c r="BF380" s="241">
        <f>IF(N380="snížená",J380,0)</f>
        <v>0</v>
      </c>
      <c r="BG380" s="241">
        <f>IF(N380="zákl. přenesená",J380,0)</f>
        <v>0</v>
      </c>
      <c r="BH380" s="241">
        <f>IF(N380="sníž. přenesená",J380,0)</f>
        <v>0</v>
      </c>
      <c r="BI380" s="241">
        <f>IF(N380="nulová",J380,0)</f>
        <v>0</v>
      </c>
      <c r="BJ380" s="18" t="s">
        <v>14</v>
      </c>
      <c r="BK380" s="241">
        <f>ROUND(I380*H380,2)</f>
        <v>0</v>
      </c>
      <c r="BL380" s="18" t="s">
        <v>175</v>
      </c>
      <c r="BM380" s="240" t="s">
        <v>2229</v>
      </c>
    </row>
    <row r="381" s="2" customFormat="1">
      <c r="A381" s="39"/>
      <c r="B381" s="40"/>
      <c r="C381" s="41"/>
      <c r="D381" s="242" t="s">
        <v>249</v>
      </c>
      <c r="E381" s="41"/>
      <c r="F381" s="243" t="s">
        <v>2228</v>
      </c>
      <c r="G381" s="41"/>
      <c r="H381" s="41"/>
      <c r="I381" s="244"/>
      <c r="J381" s="41"/>
      <c r="K381" s="41"/>
      <c r="L381" s="45"/>
      <c r="M381" s="245"/>
      <c r="N381" s="246"/>
      <c r="O381" s="92"/>
      <c r="P381" s="92"/>
      <c r="Q381" s="92"/>
      <c r="R381" s="92"/>
      <c r="S381" s="92"/>
      <c r="T381" s="93"/>
      <c r="U381" s="39"/>
      <c r="V381" s="39"/>
      <c r="W381" s="39"/>
      <c r="X381" s="39"/>
      <c r="Y381" s="39"/>
      <c r="Z381" s="39"/>
      <c r="AA381" s="39"/>
      <c r="AB381" s="39"/>
      <c r="AC381" s="39"/>
      <c r="AD381" s="39"/>
      <c r="AE381" s="39"/>
      <c r="AT381" s="18" t="s">
        <v>249</v>
      </c>
      <c r="AU381" s="18" t="s">
        <v>14</v>
      </c>
    </row>
    <row r="382" s="2" customFormat="1" ht="16.5" customHeight="1">
      <c r="A382" s="39"/>
      <c r="B382" s="40"/>
      <c r="C382" s="229" t="s">
        <v>901</v>
      </c>
      <c r="D382" s="229" t="s">
        <v>243</v>
      </c>
      <c r="E382" s="230" t="s">
        <v>2230</v>
      </c>
      <c r="F382" s="231" t="s">
        <v>2231</v>
      </c>
      <c r="G382" s="232" t="s">
        <v>2204</v>
      </c>
      <c r="H382" s="233">
        <v>1</v>
      </c>
      <c r="I382" s="234"/>
      <c r="J382" s="235">
        <f>ROUND(I382*H382,2)</f>
        <v>0</v>
      </c>
      <c r="K382" s="231" t="s">
        <v>1</v>
      </c>
      <c r="L382" s="45"/>
      <c r="M382" s="236" t="s">
        <v>1</v>
      </c>
      <c r="N382" s="237" t="s">
        <v>45</v>
      </c>
      <c r="O382" s="92"/>
      <c r="P382" s="238">
        <f>O382*H382</f>
        <v>0</v>
      </c>
      <c r="Q382" s="238">
        <v>0</v>
      </c>
      <c r="R382" s="238">
        <f>Q382*H382</f>
        <v>0</v>
      </c>
      <c r="S382" s="238">
        <v>0</v>
      </c>
      <c r="T382" s="239">
        <f>S382*H382</f>
        <v>0</v>
      </c>
      <c r="U382" s="39"/>
      <c r="V382" s="39"/>
      <c r="W382" s="39"/>
      <c r="X382" s="39"/>
      <c r="Y382" s="39"/>
      <c r="Z382" s="39"/>
      <c r="AA382" s="39"/>
      <c r="AB382" s="39"/>
      <c r="AC382" s="39"/>
      <c r="AD382" s="39"/>
      <c r="AE382" s="39"/>
      <c r="AR382" s="240" t="s">
        <v>175</v>
      </c>
      <c r="AT382" s="240" t="s">
        <v>243</v>
      </c>
      <c r="AU382" s="240" t="s">
        <v>14</v>
      </c>
      <c r="AY382" s="18" t="s">
        <v>241</v>
      </c>
      <c r="BE382" s="241">
        <f>IF(N382="základní",J382,0)</f>
        <v>0</v>
      </c>
      <c r="BF382" s="241">
        <f>IF(N382="snížená",J382,0)</f>
        <v>0</v>
      </c>
      <c r="BG382" s="241">
        <f>IF(N382="zákl. přenesená",J382,0)</f>
        <v>0</v>
      </c>
      <c r="BH382" s="241">
        <f>IF(N382="sníž. přenesená",J382,0)</f>
        <v>0</v>
      </c>
      <c r="BI382" s="241">
        <f>IF(N382="nulová",J382,0)</f>
        <v>0</v>
      </c>
      <c r="BJ382" s="18" t="s">
        <v>14</v>
      </c>
      <c r="BK382" s="241">
        <f>ROUND(I382*H382,2)</f>
        <v>0</v>
      </c>
      <c r="BL382" s="18" t="s">
        <v>175</v>
      </c>
      <c r="BM382" s="240" t="s">
        <v>2232</v>
      </c>
    </row>
    <row r="383" s="2" customFormat="1">
      <c r="A383" s="39"/>
      <c r="B383" s="40"/>
      <c r="C383" s="41"/>
      <c r="D383" s="242" t="s">
        <v>249</v>
      </c>
      <c r="E383" s="41"/>
      <c r="F383" s="243" t="s">
        <v>2231</v>
      </c>
      <c r="G383" s="41"/>
      <c r="H383" s="41"/>
      <c r="I383" s="244"/>
      <c r="J383" s="41"/>
      <c r="K383" s="41"/>
      <c r="L383" s="45"/>
      <c r="M383" s="245"/>
      <c r="N383" s="246"/>
      <c r="O383" s="92"/>
      <c r="P383" s="92"/>
      <c r="Q383" s="92"/>
      <c r="R383" s="92"/>
      <c r="S383" s="92"/>
      <c r="T383" s="93"/>
      <c r="U383" s="39"/>
      <c r="V383" s="39"/>
      <c r="W383" s="39"/>
      <c r="X383" s="39"/>
      <c r="Y383" s="39"/>
      <c r="Z383" s="39"/>
      <c r="AA383" s="39"/>
      <c r="AB383" s="39"/>
      <c r="AC383" s="39"/>
      <c r="AD383" s="39"/>
      <c r="AE383" s="39"/>
      <c r="AT383" s="18" t="s">
        <v>249</v>
      </c>
      <c r="AU383" s="18" t="s">
        <v>14</v>
      </c>
    </row>
    <row r="384" s="2" customFormat="1" ht="21.75" customHeight="1">
      <c r="A384" s="39"/>
      <c r="B384" s="40"/>
      <c r="C384" s="229" t="s">
        <v>911</v>
      </c>
      <c r="D384" s="229" t="s">
        <v>243</v>
      </c>
      <c r="E384" s="230" t="s">
        <v>2233</v>
      </c>
      <c r="F384" s="231" t="s">
        <v>2234</v>
      </c>
      <c r="G384" s="232" t="s">
        <v>2204</v>
      </c>
      <c r="H384" s="233">
        <v>4</v>
      </c>
      <c r="I384" s="234"/>
      <c r="J384" s="235">
        <f>ROUND(I384*H384,2)</f>
        <v>0</v>
      </c>
      <c r="K384" s="231" t="s">
        <v>1</v>
      </c>
      <c r="L384" s="45"/>
      <c r="M384" s="236" t="s">
        <v>1</v>
      </c>
      <c r="N384" s="237" t="s">
        <v>45</v>
      </c>
      <c r="O384" s="92"/>
      <c r="P384" s="238">
        <f>O384*H384</f>
        <v>0</v>
      </c>
      <c r="Q384" s="238">
        <v>0</v>
      </c>
      <c r="R384" s="238">
        <f>Q384*H384</f>
        <v>0</v>
      </c>
      <c r="S384" s="238">
        <v>0</v>
      </c>
      <c r="T384" s="239">
        <f>S384*H384</f>
        <v>0</v>
      </c>
      <c r="U384" s="39"/>
      <c r="V384" s="39"/>
      <c r="W384" s="39"/>
      <c r="X384" s="39"/>
      <c r="Y384" s="39"/>
      <c r="Z384" s="39"/>
      <c r="AA384" s="39"/>
      <c r="AB384" s="39"/>
      <c r="AC384" s="39"/>
      <c r="AD384" s="39"/>
      <c r="AE384" s="39"/>
      <c r="AR384" s="240" t="s">
        <v>175</v>
      </c>
      <c r="AT384" s="240" t="s">
        <v>243</v>
      </c>
      <c r="AU384" s="240" t="s">
        <v>14</v>
      </c>
      <c r="AY384" s="18" t="s">
        <v>241</v>
      </c>
      <c r="BE384" s="241">
        <f>IF(N384="základní",J384,0)</f>
        <v>0</v>
      </c>
      <c r="BF384" s="241">
        <f>IF(N384="snížená",J384,0)</f>
        <v>0</v>
      </c>
      <c r="BG384" s="241">
        <f>IF(N384="zákl. přenesená",J384,0)</f>
        <v>0</v>
      </c>
      <c r="BH384" s="241">
        <f>IF(N384="sníž. přenesená",J384,0)</f>
        <v>0</v>
      </c>
      <c r="BI384" s="241">
        <f>IF(N384="nulová",J384,0)</f>
        <v>0</v>
      </c>
      <c r="BJ384" s="18" t="s">
        <v>14</v>
      </c>
      <c r="BK384" s="241">
        <f>ROUND(I384*H384,2)</f>
        <v>0</v>
      </c>
      <c r="BL384" s="18" t="s">
        <v>175</v>
      </c>
      <c r="BM384" s="240" t="s">
        <v>2235</v>
      </c>
    </row>
    <row r="385" s="2" customFormat="1">
      <c r="A385" s="39"/>
      <c r="B385" s="40"/>
      <c r="C385" s="41"/>
      <c r="D385" s="242" t="s">
        <v>249</v>
      </c>
      <c r="E385" s="41"/>
      <c r="F385" s="243" t="s">
        <v>2234</v>
      </c>
      <c r="G385" s="41"/>
      <c r="H385" s="41"/>
      <c r="I385" s="244"/>
      <c r="J385" s="41"/>
      <c r="K385" s="41"/>
      <c r="L385" s="45"/>
      <c r="M385" s="245"/>
      <c r="N385" s="246"/>
      <c r="O385" s="92"/>
      <c r="P385" s="92"/>
      <c r="Q385" s="92"/>
      <c r="R385" s="92"/>
      <c r="S385" s="92"/>
      <c r="T385" s="93"/>
      <c r="U385" s="39"/>
      <c r="V385" s="39"/>
      <c r="W385" s="39"/>
      <c r="X385" s="39"/>
      <c r="Y385" s="39"/>
      <c r="Z385" s="39"/>
      <c r="AA385" s="39"/>
      <c r="AB385" s="39"/>
      <c r="AC385" s="39"/>
      <c r="AD385" s="39"/>
      <c r="AE385" s="39"/>
      <c r="AT385" s="18" t="s">
        <v>249</v>
      </c>
      <c r="AU385" s="18" t="s">
        <v>14</v>
      </c>
    </row>
    <row r="386" s="2" customFormat="1" ht="16.5" customHeight="1">
      <c r="A386" s="39"/>
      <c r="B386" s="40"/>
      <c r="C386" s="229" t="s">
        <v>915</v>
      </c>
      <c r="D386" s="229" t="s">
        <v>243</v>
      </c>
      <c r="E386" s="230" t="s">
        <v>2236</v>
      </c>
      <c r="F386" s="231" t="s">
        <v>2237</v>
      </c>
      <c r="G386" s="232" t="s">
        <v>2204</v>
      </c>
      <c r="H386" s="233">
        <v>1</v>
      </c>
      <c r="I386" s="234"/>
      <c r="J386" s="235">
        <f>ROUND(I386*H386,2)</f>
        <v>0</v>
      </c>
      <c r="K386" s="231" t="s">
        <v>1</v>
      </c>
      <c r="L386" s="45"/>
      <c r="M386" s="236" t="s">
        <v>1</v>
      </c>
      <c r="N386" s="237" t="s">
        <v>45</v>
      </c>
      <c r="O386" s="92"/>
      <c r="P386" s="238">
        <f>O386*H386</f>
        <v>0</v>
      </c>
      <c r="Q386" s="238">
        <v>0</v>
      </c>
      <c r="R386" s="238">
        <f>Q386*H386</f>
        <v>0</v>
      </c>
      <c r="S386" s="238">
        <v>0</v>
      </c>
      <c r="T386" s="239">
        <f>S386*H386</f>
        <v>0</v>
      </c>
      <c r="U386" s="39"/>
      <c r="V386" s="39"/>
      <c r="W386" s="39"/>
      <c r="X386" s="39"/>
      <c r="Y386" s="39"/>
      <c r="Z386" s="39"/>
      <c r="AA386" s="39"/>
      <c r="AB386" s="39"/>
      <c r="AC386" s="39"/>
      <c r="AD386" s="39"/>
      <c r="AE386" s="39"/>
      <c r="AR386" s="240" t="s">
        <v>175</v>
      </c>
      <c r="AT386" s="240" t="s">
        <v>243</v>
      </c>
      <c r="AU386" s="240" t="s">
        <v>14</v>
      </c>
      <c r="AY386" s="18" t="s">
        <v>241</v>
      </c>
      <c r="BE386" s="241">
        <f>IF(N386="základní",J386,0)</f>
        <v>0</v>
      </c>
      <c r="BF386" s="241">
        <f>IF(N386="snížená",J386,0)</f>
        <v>0</v>
      </c>
      <c r="BG386" s="241">
        <f>IF(N386="zákl. přenesená",J386,0)</f>
        <v>0</v>
      </c>
      <c r="BH386" s="241">
        <f>IF(N386="sníž. přenesená",J386,0)</f>
        <v>0</v>
      </c>
      <c r="BI386" s="241">
        <f>IF(N386="nulová",J386,0)</f>
        <v>0</v>
      </c>
      <c r="BJ386" s="18" t="s">
        <v>14</v>
      </c>
      <c r="BK386" s="241">
        <f>ROUND(I386*H386,2)</f>
        <v>0</v>
      </c>
      <c r="BL386" s="18" t="s">
        <v>175</v>
      </c>
      <c r="BM386" s="240" t="s">
        <v>2238</v>
      </c>
    </row>
    <row r="387" s="2" customFormat="1">
      <c r="A387" s="39"/>
      <c r="B387" s="40"/>
      <c r="C387" s="41"/>
      <c r="D387" s="242" t="s">
        <v>249</v>
      </c>
      <c r="E387" s="41"/>
      <c r="F387" s="243" t="s">
        <v>2237</v>
      </c>
      <c r="G387" s="41"/>
      <c r="H387" s="41"/>
      <c r="I387" s="244"/>
      <c r="J387" s="41"/>
      <c r="K387" s="41"/>
      <c r="L387" s="45"/>
      <c r="M387" s="245"/>
      <c r="N387" s="246"/>
      <c r="O387" s="92"/>
      <c r="P387" s="92"/>
      <c r="Q387" s="92"/>
      <c r="R387" s="92"/>
      <c r="S387" s="92"/>
      <c r="T387" s="93"/>
      <c r="U387" s="39"/>
      <c r="V387" s="39"/>
      <c r="W387" s="39"/>
      <c r="X387" s="39"/>
      <c r="Y387" s="39"/>
      <c r="Z387" s="39"/>
      <c r="AA387" s="39"/>
      <c r="AB387" s="39"/>
      <c r="AC387" s="39"/>
      <c r="AD387" s="39"/>
      <c r="AE387" s="39"/>
      <c r="AT387" s="18" t="s">
        <v>249</v>
      </c>
      <c r="AU387" s="18" t="s">
        <v>14</v>
      </c>
    </row>
    <row r="388" s="2" customFormat="1" ht="21.75" customHeight="1">
      <c r="A388" s="39"/>
      <c r="B388" s="40"/>
      <c r="C388" s="229" t="s">
        <v>919</v>
      </c>
      <c r="D388" s="229" t="s">
        <v>243</v>
      </c>
      <c r="E388" s="230" t="s">
        <v>2239</v>
      </c>
      <c r="F388" s="231" t="s">
        <v>2240</v>
      </c>
      <c r="G388" s="232" t="s">
        <v>296</v>
      </c>
      <c r="H388" s="233">
        <v>48</v>
      </c>
      <c r="I388" s="234"/>
      <c r="J388" s="235">
        <f>ROUND(I388*H388,2)</f>
        <v>0</v>
      </c>
      <c r="K388" s="231" t="s">
        <v>1</v>
      </c>
      <c r="L388" s="45"/>
      <c r="M388" s="236" t="s">
        <v>1</v>
      </c>
      <c r="N388" s="237" t="s">
        <v>45</v>
      </c>
      <c r="O388" s="92"/>
      <c r="P388" s="238">
        <f>O388*H388</f>
        <v>0</v>
      </c>
      <c r="Q388" s="238">
        <v>0</v>
      </c>
      <c r="R388" s="238">
        <f>Q388*H388</f>
        <v>0</v>
      </c>
      <c r="S388" s="238">
        <v>0</v>
      </c>
      <c r="T388" s="239">
        <f>S388*H388</f>
        <v>0</v>
      </c>
      <c r="U388" s="39"/>
      <c r="V388" s="39"/>
      <c r="W388" s="39"/>
      <c r="X388" s="39"/>
      <c r="Y388" s="39"/>
      <c r="Z388" s="39"/>
      <c r="AA388" s="39"/>
      <c r="AB388" s="39"/>
      <c r="AC388" s="39"/>
      <c r="AD388" s="39"/>
      <c r="AE388" s="39"/>
      <c r="AR388" s="240" t="s">
        <v>175</v>
      </c>
      <c r="AT388" s="240" t="s">
        <v>243</v>
      </c>
      <c r="AU388" s="240" t="s">
        <v>14</v>
      </c>
      <c r="AY388" s="18" t="s">
        <v>241</v>
      </c>
      <c r="BE388" s="241">
        <f>IF(N388="základní",J388,0)</f>
        <v>0</v>
      </c>
      <c r="BF388" s="241">
        <f>IF(N388="snížená",J388,0)</f>
        <v>0</v>
      </c>
      <c r="BG388" s="241">
        <f>IF(N388="zákl. přenesená",J388,0)</f>
        <v>0</v>
      </c>
      <c r="BH388" s="241">
        <f>IF(N388="sníž. přenesená",J388,0)</f>
        <v>0</v>
      </c>
      <c r="BI388" s="241">
        <f>IF(N388="nulová",J388,0)</f>
        <v>0</v>
      </c>
      <c r="BJ388" s="18" t="s">
        <v>14</v>
      </c>
      <c r="BK388" s="241">
        <f>ROUND(I388*H388,2)</f>
        <v>0</v>
      </c>
      <c r="BL388" s="18" t="s">
        <v>175</v>
      </c>
      <c r="BM388" s="240" t="s">
        <v>2241</v>
      </c>
    </row>
    <row r="389" s="2" customFormat="1">
      <c r="A389" s="39"/>
      <c r="B389" s="40"/>
      <c r="C389" s="41"/>
      <c r="D389" s="242" t="s">
        <v>249</v>
      </c>
      <c r="E389" s="41"/>
      <c r="F389" s="243" t="s">
        <v>2240</v>
      </c>
      <c r="G389" s="41"/>
      <c r="H389" s="41"/>
      <c r="I389" s="244"/>
      <c r="J389" s="41"/>
      <c r="K389" s="41"/>
      <c r="L389" s="45"/>
      <c r="M389" s="245"/>
      <c r="N389" s="246"/>
      <c r="O389" s="92"/>
      <c r="P389" s="92"/>
      <c r="Q389" s="92"/>
      <c r="R389" s="92"/>
      <c r="S389" s="92"/>
      <c r="T389" s="93"/>
      <c r="U389" s="39"/>
      <c r="V389" s="39"/>
      <c r="W389" s="39"/>
      <c r="X389" s="39"/>
      <c r="Y389" s="39"/>
      <c r="Z389" s="39"/>
      <c r="AA389" s="39"/>
      <c r="AB389" s="39"/>
      <c r="AC389" s="39"/>
      <c r="AD389" s="39"/>
      <c r="AE389" s="39"/>
      <c r="AT389" s="18" t="s">
        <v>249</v>
      </c>
      <c r="AU389" s="18" t="s">
        <v>14</v>
      </c>
    </row>
    <row r="390" s="2" customFormat="1" ht="21.75" customHeight="1">
      <c r="A390" s="39"/>
      <c r="B390" s="40"/>
      <c r="C390" s="229" t="s">
        <v>923</v>
      </c>
      <c r="D390" s="229" t="s">
        <v>243</v>
      </c>
      <c r="E390" s="230" t="s">
        <v>2242</v>
      </c>
      <c r="F390" s="231" t="s">
        <v>2243</v>
      </c>
      <c r="G390" s="232" t="s">
        <v>296</v>
      </c>
      <c r="H390" s="233">
        <v>18</v>
      </c>
      <c r="I390" s="234"/>
      <c r="J390" s="235">
        <f>ROUND(I390*H390,2)</f>
        <v>0</v>
      </c>
      <c r="K390" s="231" t="s">
        <v>1</v>
      </c>
      <c r="L390" s="45"/>
      <c r="M390" s="236" t="s">
        <v>1</v>
      </c>
      <c r="N390" s="237" t="s">
        <v>45</v>
      </c>
      <c r="O390" s="92"/>
      <c r="P390" s="238">
        <f>O390*H390</f>
        <v>0</v>
      </c>
      <c r="Q390" s="238">
        <v>0</v>
      </c>
      <c r="R390" s="238">
        <f>Q390*H390</f>
        <v>0</v>
      </c>
      <c r="S390" s="238">
        <v>0</v>
      </c>
      <c r="T390" s="239">
        <f>S390*H390</f>
        <v>0</v>
      </c>
      <c r="U390" s="39"/>
      <c r="V390" s="39"/>
      <c r="W390" s="39"/>
      <c r="X390" s="39"/>
      <c r="Y390" s="39"/>
      <c r="Z390" s="39"/>
      <c r="AA390" s="39"/>
      <c r="AB390" s="39"/>
      <c r="AC390" s="39"/>
      <c r="AD390" s="39"/>
      <c r="AE390" s="39"/>
      <c r="AR390" s="240" t="s">
        <v>175</v>
      </c>
      <c r="AT390" s="240" t="s">
        <v>243</v>
      </c>
      <c r="AU390" s="240" t="s">
        <v>14</v>
      </c>
      <c r="AY390" s="18" t="s">
        <v>241</v>
      </c>
      <c r="BE390" s="241">
        <f>IF(N390="základní",J390,0)</f>
        <v>0</v>
      </c>
      <c r="BF390" s="241">
        <f>IF(N390="snížená",J390,0)</f>
        <v>0</v>
      </c>
      <c r="BG390" s="241">
        <f>IF(N390="zákl. přenesená",J390,0)</f>
        <v>0</v>
      </c>
      <c r="BH390" s="241">
        <f>IF(N390="sníž. přenesená",J390,0)</f>
        <v>0</v>
      </c>
      <c r="BI390" s="241">
        <f>IF(N390="nulová",J390,0)</f>
        <v>0</v>
      </c>
      <c r="BJ390" s="18" t="s">
        <v>14</v>
      </c>
      <c r="BK390" s="241">
        <f>ROUND(I390*H390,2)</f>
        <v>0</v>
      </c>
      <c r="BL390" s="18" t="s">
        <v>175</v>
      </c>
      <c r="BM390" s="240" t="s">
        <v>2244</v>
      </c>
    </row>
    <row r="391" s="2" customFormat="1">
      <c r="A391" s="39"/>
      <c r="B391" s="40"/>
      <c r="C391" s="41"/>
      <c r="D391" s="242" t="s">
        <v>249</v>
      </c>
      <c r="E391" s="41"/>
      <c r="F391" s="243" t="s">
        <v>2243</v>
      </c>
      <c r="G391" s="41"/>
      <c r="H391" s="41"/>
      <c r="I391" s="244"/>
      <c r="J391" s="41"/>
      <c r="K391" s="41"/>
      <c r="L391" s="45"/>
      <c r="M391" s="245"/>
      <c r="N391" s="246"/>
      <c r="O391" s="92"/>
      <c r="P391" s="92"/>
      <c r="Q391" s="92"/>
      <c r="R391" s="92"/>
      <c r="S391" s="92"/>
      <c r="T391" s="93"/>
      <c r="U391" s="39"/>
      <c r="V391" s="39"/>
      <c r="W391" s="39"/>
      <c r="X391" s="39"/>
      <c r="Y391" s="39"/>
      <c r="Z391" s="39"/>
      <c r="AA391" s="39"/>
      <c r="AB391" s="39"/>
      <c r="AC391" s="39"/>
      <c r="AD391" s="39"/>
      <c r="AE391" s="39"/>
      <c r="AT391" s="18" t="s">
        <v>249</v>
      </c>
      <c r="AU391" s="18" t="s">
        <v>14</v>
      </c>
    </row>
    <row r="392" s="2" customFormat="1" ht="21.75" customHeight="1">
      <c r="A392" s="39"/>
      <c r="B392" s="40"/>
      <c r="C392" s="229" t="s">
        <v>927</v>
      </c>
      <c r="D392" s="229" t="s">
        <v>243</v>
      </c>
      <c r="E392" s="230" t="s">
        <v>2245</v>
      </c>
      <c r="F392" s="231" t="s">
        <v>2246</v>
      </c>
      <c r="G392" s="232" t="s">
        <v>296</v>
      </c>
      <c r="H392" s="233">
        <v>24</v>
      </c>
      <c r="I392" s="234"/>
      <c r="J392" s="235">
        <f>ROUND(I392*H392,2)</f>
        <v>0</v>
      </c>
      <c r="K392" s="231" t="s">
        <v>1</v>
      </c>
      <c r="L392" s="45"/>
      <c r="M392" s="236" t="s">
        <v>1</v>
      </c>
      <c r="N392" s="237" t="s">
        <v>45</v>
      </c>
      <c r="O392" s="92"/>
      <c r="P392" s="238">
        <f>O392*H392</f>
        <v>0</v>
      </c>
      <c r="Q392" s="238">
        <v>0</v>
      </c>
      <c r="R392" s="238">
        <f>Q392*H392</f>
        <v>0</v>
      </c>
      <c r="S392" s="238">
        <v>0</v>
      </c>
      <c r="T392" s="239">
        <f>S392*H392</f>
        <v>0</v>
      </c>
      <c r="U392" s="39"/>
      <c r="V392" s="39"/>
      <c r="W392" s="39"/>
      <c r="X392" s="39"/>
      <c r="Y392" s="39"/>
      <c r="Z392" s="39"/>
      <c r="AA392" s="39"/>
      <c r="AB392" s="39"/>
      <c r="AC392" s="39"/>
      <c r="AD392" s="39"/>
      <c r="AE392" s="39"/>
      <c r="AR392" s="240" t="s">
        <v>175</v>
      </c>
      <c r="AT392" s="240" t="s">
        <v>243</v>
      </c>
      <c r="AU392" s="240" t="s">
        <v>14</v>
      </c>
      <c r="AY392" s="18" t="s">
        <v>241</v>
      </c>
      <c r="BE392" s="241">
        <f>IF(N392="základní",J392,0)</f>
        <v>0</v>
      </c>
      <c r="BF392" s="241">
        <f>IF(N392="snížená",J392,0)</f>
        <v>0</v>
      </c>
      <c r="BG392" s="241">
        <f>IF(N392="zákl. přenesená",J392,0)</f>
        <v>0</v>
      </c>
      <c r="BH392" s="241">
        <f>IF(N392="sníž. přenesená",J392,0)</f>
        <v>0</v>
      </c>
      <c r="BI392" s="241">
        <f>IF(N392="nulová",J392,0)</f>
        <v>0</v>
      </c>
      <c r="BJ392" s="18" t="s">
        <v>14</v>
      </c>
      <c r="BK392" s="241">
        <f>ROUND(I392*H392,2)</f>
        <v>0</v>
      </c>
      <c r="BL392" s="18" t="s">
        <v>175</v>
      </c>
      <c r="BM392" s="240" t="s">
        <v>2247</v>
      </c>
    </row>
    <row r="393" s="2" customFormat="1">
      <c r="A393" s="39"/>
      <c r="B393" s="40"/>
      <c r="C393" s="41"/>
      <c r="D393" s="242" t="s">
        <v>249</v>
      </c>
      <c r="E393" s="41"/>
      <c r="F393" s="243" t="s">
        <v>2246</v>
      </c>
      <c r="G393" s="41"/>
      <c r="H393" s="41"/>
      <c r="I393" s="244"/>
      <c r="J393" s="41"/>
      <c r="K393" s="41"/>
      <c r="L393" s="45"/>
      <c r="M393" s="245"/>
      <c r="N393" s="246"/>
      <c r="O393" s="92"/>
      <c r="P393" s="92"/>
      <c r="Q393" s="92"/>
      <c r="R393" s="92"/>
      <c r="S393" s="92"/>
      <c r="T393" s="93"/>
      <c r="U393" s="39"/>
      <c r="V393" s="39"/>
      <c r="W393" s="39"/>
      <c r="X393" s="39"/>
      <c r="Y393" s="39"/>
      <c r="Z393" s="39"/>
      <c r="AA393" s="39"/>
      <c r="AB393" s="39"/>
      <c r="AC393" s="39"/>
      <c r="AD393" s="39"/>
      <c r="AE393" s="39"/>
      <c r="AT393" s="18" t="s">
        <v>249</v>
      </c>
      <c r="AU393" s="18" t="s">
        <v>14</v>
      </c>
    </row>
    <row r="394" s="2" customFormat="1" ht="16.5" customHeight="1">
      <c r="A394" s="39"/>
      <c r="B394" s="40"/>
      <c r="C394" s="229" t="s">
        <v>931</v>
      </c>
      <c r="D394" s="229" t="s">
        <v>243</v>
      </c>
      <c r="E394" s="230" t="s">
        <v>2248</v>
      </c>
      <c r="F394" s="231" t="s">
        <v>2249</v>
      </c>
      <c r="G394" s="232" t="s">
        <v>2204</v>
      </c>
      <c r="H394" s="233">
        <v>3</v>
      </c>
      <c r="I394" s="234"/>
      <c r="J394" s="235">
        <f>ROUND(I394*H394,2)</f>
        <v>0</v>
      </c>
      <c r="K394" s="231" t="s">
        <v>1</v>
      </c>
      <c r="L394" s="45"/>
      <c r="M394" s="236" t="s">
        <v>1</v>
      </c>
      <c r="N394" s="237" t="s">
        <v>45</v>
      </c>
      <c r="O394" s="92"/>
      <c r="P394" s="238">
        <f>O394*H394</f>
        <v>0</v>
      </c>
      <c r="Q394" s="238">
        <v>0</v>
      </c>
      <c r="R394" s="238">
        <f>Q394*H394</f>
        <v>0</v>
      </c>
      <c r="S394" s="238">
        <v>0</v>
      </c>
      <c r="T394" s="239">
        <f>S394*H394</f>
        <v>0</v>
      </c>
      <c r="U394" s="39"/>
      <c r="V394" s="39"/>
      <c r="W394" s="39"/>
      <c r="X394" s="39"/>
      <c r="Y394" s="39"/>
      <c r="Z394" s="39"/>
      <c r="AA394" s="39"/>
      <c r="AB394" s="39"/>
      <c r="AC394" s="39"/>
      <c r="AD394" s="39"/>
      <c r="AE394" s="39"/>
      <c r="AR394" s="240" t="s">
        <v>175</v>
      </c>
      <c r="AT394" s="240" t="s">
        <v>243</v>
      </c>
      <c r="AU394" s="240" t="s">
        <v>14</v>
      </c>
      <c r="AY394" s="18" t="s">
        <v>241</v>
      </c>
      <c r="BE394" s="241">
        <f>IF(N394="základní",J394,0)</f>
        <v>0</v>
      </c>
      <c r="BF394" s="241">
        <f>IF(N394="snížená",J394,0)</f>
        <v>0</v>
      </c>
      <c r="BG394" s="241">
        <f>IF(N394="zákl. přenesená",J394,0)</f>
        <v>0</v>
      </c>
      <c r="BH394" s="241">
        <f>IF(N394="sníž. přenesená",J394,0)</f>
        <v>0</v>
      </c>
      <c r="BI394" s="241">
        <f>IF(N394="nulová",J394,0)</f>
        <v>0</v>
      </c>
      <c r="BJ394" s="18" t="s">
        <v>14</v>
      </c>
      <c r="BK394" s="241">
        <f>ROUND(I394*H394,2)</f>
        <v>0</v>
      </c>
      <c r="BL394" s="18" t="s">
        <v>175</v>
      </c>
      <c r="BM394" s="240" t="s">
        <v>2250</v>
      </c>
    </row>
    <row r="395" s="2" customFormat="1">
      <c r="A395" s="39"/>
      <c r="B395" s="40"/>
      <c r="C395" s="41"/>
      <c r="D395" s="242" t="s">
        <v>249</v>
      </c>
      <c r="E395" s="41"/>
      <c r="F395" s="243" t="s">
        <v>2249</v>
      </c>
      <c r="G395" s="41"/>
      <c r="H395" s="41"/>
      <c r="I395" s="244"/>
      <c r="J395" s="41"/>
      <c r="K395" s="41"/>
      <c r="L395" s="45"/>
      <c r="M395" s="245"/>
      <c r="N395" s="246"/>
      <c r="O395" s="92"/>
      <c r="P395" s="92"/>
      <c r="Q395" s="92"/>
      <c r="R395" s="92"/>
      <c r="S395" s="92"/>
      <c r="T395" s="93"/>
      <c r="U395" s="39"/>
      <c r="V395" s="39"/>
      <c r="W395" s="39"/>
      <c r="X395" s="39"/>
      <c r="Y395" s="39"/>
      <c r="Z395" s="39"/>
      <c r="AA395" s="39"/>
      <c r="AB395" s="39"/>
      <c r="AC395" s="39"/>
      <c r="AD395" s="39"/>
      <c r="AE395" s="39"/>
      <c r="AT395" s="18" t="s">
        <v>249</v>
      </c>
      <c r="AU395" s="18" t="s">
        <v>14</v>
      </c>
    </row>
    <row r="396" s="2" customFormat="1" ht="16.5" customHeight="1">
      <c r="A396" s="39"/>
      <c r="B396" s="40"/>
      <c r="C396" s="229" t="s">
        <v>935</v>
      </c>
      <c r="D396" s="229" t="s">
        <v>243</v>
      </c>
      <c r="E396" s="230" t="s">
        <v>2251</v>
      </c>
      <c r="F396" s="231" t="s">
        <v>2252</v>
      </c>
      <c r="G396" s="232" t="s">
        <v>2204</v>
      </c>
      <c r="H396" s="233">
        <v>10</v>
      </c>
      <c r="I396" s="234"/>
      <c r="J396" s="235">
        <f>ROUND(I396*H396,2)</f>
        <v>0</v>
      </c>
      <c r="K396" s="231" t="s">
        <v>1</v>
      </c>
      <c r="L396" s="45"/>
      <c r="M396" s="236" t="s">
        <v>1</v>
      </c>
      <c r="N396" s="237" t="s">
        <v>45</v>
      </c>
      <c r="O396" s="92"/>
      <c r="P396" s="238">
        <f>O396*H396</f>
        <v>0</v>
      </c>
      <c r="Q396" s="238">
        <v>0</v>
      </c>
      <c r="R396" s="238">
        <f>Q396*H396</f>
        <v>0</v>
      </c>
      <c r="S396" s="238">
        <v>0</v>
      </c>
      <c r="T396" s="239">
        <f>S396*H396</f>
        <v>0</v>
      </c>
      <c r="U396" s="39"/>
      <c r="V396" s="39"/>
      <c r="W396" s="39"/>
      <c r="X396" s="39"/>
      <c r="Y396" s="39"/>
      <c r="Z396" s="39"/>
      <c r="AA396" s="39"/>
      <c r="AB396" s="39"/>
      <c r="AC396" s="39"/>
      <c r="AD396" s="39"/>
      <c r="AE396" s="39"/>
      <c r="AR396" s="240" t="s">
        <v>175</v>
      </c>
      <c r="AT396" s="240" t="s">
        <v>243</v>
      </c>
      <c r="AU396" s="240" t="s">
        <v>14</v>
      </c>
      <c r="AY396" s="18" t="s">
        <v>241</v>
      </c>
      <c r="BE396" s="241">
        <f>IF(N396="základní",J396,0)</f>
        <v>0</v>
      </c>
      <c r="BF396" s="241">
        <f>IF(N396="snížená",J396,0)</f>
        <v>0</v>
      </c>
      <c r="BG396" s="241">
        <f>IF(N396="zákl. přenesená",J396,0)</f>
        <v>0</v>
      </c>
      <c r="BH396" s="241">
        <f>IF(N396="sníž. přenesená",J396,0)</f>
        <v>0</v>
      </c>
      <c r="BI396" s="241">
        <f>IF(N396="nulová",J396,0)</f>
        <v>0</v>
      </c>
      <c r="BJ396" s="18" t="s">
        <v>14</v>
      </c>
      <c r="BK396" s="241">
        <f>ROUND(I396*H396,2)</f>
        <v>0</v>
      </c>
      <c r="BL396" s="18" t="s">
        <v>175</v>
      </c>
      <c r="BM396" s="240" t="s">
        <v>2253</v>
      </c>
    </row>
    <row r="397" s="2" customFormat="1">
      <c r="A397" s="39"/>
      <c r="B397" s="40"/>
      <c r="C397" s="41"/>
      <c r="D397" s="242" t="s">
        <v>249</v>
      </c>
      <c r="E397" s="41"/>
      <c r="F397" s="243" t="s">
        <v>2252</v>
      </c>
      <c r="G397" s="41"/>
      <c r="H397" s="41"/>
      <c r="I397" s="244"/>
      <c r="J397" s="41"/>
      <c r="K397" s="41"/>
      <c r="L397" s="45"/>
      <c r="M397" s="245"/>
      <c r="N397" s="246"/>
      <c r="O397" s="92"/>
      <c r="P397" s="92"/>
      <c r="Q397" s="92"/>
      <c r="R397" s="92"/>
      <c r="S397" s="92"/>
      <c r="T397" s="93"/>
      <c r="U397" s="39"/>
      <c r="V397" s="39"/>
      <c r="W397" s="39"/>
      <c r="X397" s="39"/>
      <c r="Y397" s="39"/>
      <c r="Z397" s="39"/>
      <c r="AA397" s="39"/>
      <c r="AB397" s="39"/>
      <c r="AC397" s="39"/>
      <c r="AD397" s="39"/>
      <c r="AE397" s="39"/>
      <c r="AT397" s="18" t="s">
        <v>249</v>
      </c>
      <c r="AU397" s="18" t="s">
        <v>14</v>
      </c>
    </row>
    <row r="398" s="2" customFormat="1" ht="21.75" customHeight="1">
      <c r="A398" s="39"/>
      <c r="B398" s="40"/>
      <c r="C398" s="229" t="s">
        <v>942</v>
      </c>
      <c r="D398" s="229" t="s">
        <v>243</v>
      </c>
      <c r="E398" s="230" t="s">
        <v>2254</v>
      </c>
      <c r="F398" s="231" t="s">
        <v>2255</v>
      </c>
      <c r="G398" s="232" t="s">
        <v>2204</v>
      </c>
      <c r="H398" s="233">
        <v>10</v>
      </c>
      <c r="I398" s="234"/>
      <c r="J398" s="235">
        <f>ROUND(I398*H398,2)</f>
        <v>0</v>
      </c>
      <c r="K398" s="231" t="s">
        <v>1</v>
      </c>
      <c r="L398" s="45"/>
      <c r="M398" s="236" t="s">
        <v>1</v>
      </c>
      <c r="N398" s="237" t="s">
        <v>45</v>
      </c>
      <c r="O398" s="92"/>
      <c r="P398" s="238">
        <f>O398*H398</f>
        <v>0</v>
      </c>
      <c r="Q398" s="238">
        <v>0</v>
      </c>
      <c r="R398" s="238">
        <f>Q398*H398</f>
        <v>0</v>
      </c>
      <c r="S398" s="238">
        <v>0</v>
      </c>
      <c r="T398" s="239">
        <f>S398*H398</f>
        <v>0</v>
      </c>
      <c r="U398" s="39"/>
      <c r="V398" s="39"/>
      <c r="W398" s="39"/>
      <c r="X398" s="39"/>
      <c r="Y398" s="39"/>
      <c r="Z398" s="39"/>
      <c r="AA398" s="39"/>
      <c r="AB398" s="39"/>
      <c r="AC398" s="39"/>
      <c r="AD398" s="39"/>
      <c r="AE398" s="39"/>
      <c r="AR398" s="240" t="s">
        <v>175</v>
      </c>
      <c r="AT398" s="240" t="s">
        <v>243</v>
      </c>
      <c r="AU398" s="240" t="s">
        <v>14</v>
      </c>
      <c r="AY398" s="18" t="s">
        <v>241</v>
      </c>
      <c r="BE398" s="241">
        <f>IF(N398="základní",J398,0)</f>
        <v>0</v>
      </c>
      <c r="BF398" s="241">
        <f>IF(N398="snížená",J398,0)</f>
        <v>0</v>
      </c>
      <c r="BG398" s="241">
        <f>IF(N398="zákl. přenesená",J398,0)</f>
        <v>0</v>
      </c>
      <c r="BH398" s="241">
        <f>IF(N398="sníž. přenesená",J398,0)</f>
        <v>0</v>
      </c>
      <c r="BI398" s="241">
        <f>IF(N398="nulová",J398,0)</f>
        <v>0</v>
      </c>
      <c r="BJ398" s="18" t="s">
        <v>14</v>
      </c>
      <c r="BK398" s="241">
        <f>ROUND(I398*H398,2)</f>
        <v>0</v>
      </c>
      <c r="BL398" s="18" t="s">
        <v>175</v>
      </c>
      <c r="BM398" s="240" t="s">
        <v>2256</v>
      </c>
    </row>
    <row r="399" s="2" customFormat="1">
      <c r="A399" s="39"/>
      <c r="B399" s="40"/>
      <c r="C399" s="41"/>
      <c r="D399" s="242" t="s">
        <v>249</v>
      </c>
      <c r="E399" s="41"/>
      <c r="F399" s="243" t="s">
        <v>2255</v>
      </c>
      <c r="G399" s="41"/>
      <c r="H399" s="41"/>
      <c r="I399" s="244"/>
      <c r="J399" s="41"/>
      <c r="K399" s="41"/>
      <c r="L399" s="45"/>
      <c r="M399" s="245"/>
      <c r="N399" s="246"/>
      <c r="O399" s="92"/>
      <c r="P399" s="92"/>
      <c r="Q399" s="92"/>
      <c r="R399" s="92"/>
      <c r="S399" s="92"/>
      <c r="T399" s="93"/>
      <c r="U399" s="39"/>
      <c r="V399" s="39"/>
      <c r="W399" s="39"/>
      <c r="X399" s="39"/>
      <c r="Y399" s="39"/>
      <c r="Z399" s="39"/>
      <c r="AA399" s="39"/>
      <c r="AB399" s="39"/>
      <c r="AC399" s="39"/>
      <c r="AD399" s="39"/>
      <c r="AE399" s="39"/>
      <c r="AT399" s="18" t="s">
        <v>249</v>
      </c>
      <c r="AU399" s="18" t="s">
        <v>14</v>
      </c>
    </row>
    <row r="400" s="2" customFormat="1" ht="16.5" customHeight="1">
      <c r="A400" s="39"/>
      <c r="B400" s="40"/>
      <c r="C400" s="229" t="s">
        <v>946</v>
      </c>
      <c r="D400" s="229" t="s">
        <v>243</v>
      </c>
      <c r="E400" s="230" t="s">
        <v>2257</v>
      </c>
      <c r="F400" s="231" t="s">
        <v>2258</v>
      </c>
      <c r="G400" s="232" t="s">
        <v>2204</v>
      </c>
      <c r="H400" s="233">
        <v>2</v>
      </c>
      <c r="I400" s="234"/>
      <c r="J400" s="235">
        <f>ROUND(I400*H400,2)</f>
        <v>0</v>
      </c>
      <c r="K400" s="231" t="s">
        <v>1</v>
      </c>
      <c r="L400" s="45"/>
      <c r="M400" s="236" t="s">
        <v>1</v>
      </c>
      <c r="N400" s="237" t="s">
        <v>45</v>
      </c>
      <c r="O400" s="92"/>
      <c r="P400" s="238">
        <f>O400*H400</f>
        <v>0</v>
      </c>
      <c r="Q400" s="238">
        <v>0</v>
      </c>
      <c r="R400" s="238">
        <f>Q400*H400</f>
        <v>0</v>
      </c>
      <c r="S400" s="238">
        <v>0</v>
      </c>
      <c r="T400" s="239">
        <f>S400*H400</f>
        <v>0</v>
      </c>
      <c r="U400" s="39"/>
      <c r="V400" s="39"/>
      <c r="W400" s="39"/>
      <c r="X400" s="39"/>
      <c r="Y400" s="39"/>
      <c r="Z400" s="39"/>
      <c r="AA400" s="39"/>
      <c r="AB400" s="39"/>
      <c r="AC400" s="39"/>
      <c r="AD400" s="39"/>
      <c r="AE400" s="39"/>
      <c r="AR400" s="240" t="s">
        <v>175</v>
      </c>
      <c r="AT400" s="240" t="s">
        <v>243</v>
      </c>
      <c r="AU400" s="240" t="s">
        <v>14</v>
      </c>
      <c r="AY400" s="18" t="s">
        <v>241</v>
      </c>
      <c r="BE400" s="241">
        <f>IF(N400="základní",J400,0)</f>
        <v>0</v>
      </c>
      <c r="BF400" s="241">
        <f>IF(N400="snížená",J400,0)</f>
        <v>0</v>
      </c>
      <c r="BG400" s="241">
        <f>IF(N400="zákl. přenesená",J400,0)</f>
        <v>0</v>
      </c>
      <c r="BH400" s="241">
        <f>IF(N400="sníž. přenesená",J400,0)</f>
        <v>0</v>
      </c>
      <c r="BI400" s="241">
        <f>IF(N400="nulová",J400,0)</f>
        <v>0</v>
      </c>
      <c r="BJ400" s="18" t="s">
        <v>14</v>
      </c>
      <c r="BK400" s="241">
        <f>ROUND(I400*H400,2)</f>
        <v>0</v>
      </c>
      <c r="BL400" s="18" t="s">
        <v>175</v>
      </c>
      <c r="BM400" s="240" t="s">
        <v>2259</v>
      </c>
    </row>
    <row r="401" s="2" customFormat="1">
      <c r="A401" s="39"/>
      <c r="B401" s="40"/>
      <c r="C401" s="41"/>
      <c r="D401" s="242" t="s">
        <v>249</v>
      </c>
      <c r="E401" s="41"/>
      <c r="F401" s="243" t="s">
        <v>2258</v>
      </c>
      <c r="G401" s="41"/>
      <c r="H401" s="41"/>
      <c r="I401" s="244"/>
      <c r="J401" s="41"/>
      <c r="K401" s="41"/>
      <c r="L401" s="45"/>
      <c r="M401" s="245"/>
      <c r="N401" s="246"/>
      <c r="O401" s="92"/>
      <c r="P401" s="92"/>
      <c r="Q401" s="92"/>
      <c r="R401" s="92"/>
      <c r="S401" s="92"/>
      <c r="T401" s="93"/>
      <c r="U401" s="39"/>
      <c r="V401" s="39"/>
      <c r="W401" s="39"/>
      <c r="X401" s="39"/>
      <c r="Y401" s="39"/>
      <c r="Z401" s="39"/>
      <c r="AA401" s="39"/>
      <c r="AB401" s="39"/>
      <c r="AC401" s="39"/>
      <c r="AD401" s="39"/>
      <c r="AE401" s="39"/>
      <c r="AT401" s="18" t="s">
        <v>249</v>
      </c>
      <c r="AU401" s="18" t="s">
        <v>14</v>
      </c>
    </row>
    <row r="402" s="2" customFormat="1" ht="16.5" customHeight="1">
      <c r="A402" s="39"/>
      <c r="B402" s="40"/>
      <c r="C402" s="229" t="s">
        <v>952</v>
      </c>
      <c r="D402" s="229" t="s">
        <v>243</v>
      </c>
      <c r="E402" s="230" t="s">
        <v>2260</v>
      </c>
      <c r="F402" s="231" t="s">
        <v>2261</v>
      </c>
      <c r="G402" s="232" t="s">
        <v>2204</v>
      </c>
      <c r="H402" s="233">
        <v>10</v>
      </c>
      <c r="I402" s="234"/>
      <c r="J402" s="235">
        <f>ROUND(I402*H402,2)</f>
        <v>0</v>
      </c>
      <c r="K402" s="231" t="s">
        <v>1</v>
      </c>
      <c r="L402" s="45"/>
      <c r="M402" s="236" t="s">
        <v>1</v>
      </c>
      <c r="N402" s="237" t="s">
        <v>45</v>
      </c>
      <c r="O402" s="92"/>
      <c r="P402" s="238">
        <f>O402*H402</f>
        <v>0</v>
      </c>
      <c r="Q402" s="238">
        <v>0</v>
      </c>
      <c r="R402" s="238">
        <f>Q402*H402</f>
        <v>0</v>
      </c>
      <c r="S402" s="238">
        <v>0</v>
      </c>
      <c r="T402" s="239">
        <f>S402*H402</f>
        <v>0</v>
      </c>
      <c r="U402" s="39"/>
      <c r="V402" s="39"/>
      <c r="W402" s="39"/>
      <c r="X402" s="39"/>
      <c r="Y402" s="39"/>
      <c r="Z402" s="39"/>
      <c r="AA402" s="39"/>
      <c r="AB402" s="39"/>
      <c r="AC402" s="39"/>
      <c r="AD402" s="39"/>
      <c r="AE402" s="39"/>
      <c r="AR402" s="240" t="s">
        <v>175</v>
      </c>
      <c r="AT402" s="240" t="s">
        <v>243</v>
      </c>
      <c r="AU402" s="240" t="s">
        <v>14</v>
      </c>
      <c r="AY402" s="18" t="s">
        <v>241</v>
      </c>
      <c r="BE402" s="241">
        <f>IF(N402="základní",J402,0)</f>
        <v>0</v>
      </c>
      <c r="BF402" s="241">
        <f>IF(N402="snížená",J402,0)</f>
        <v>0</v>
      </c>
      <c r="BG402" s="241">
        <f>IF(N402="zákl. přenesená",J402,0)</f>
        <v>0</v>
      </c>
      <c r="BH402" s="241">
        <f>IF(N402="sníž. přenesená",J402,0)</f>
        <v>0</v>
      </c>
      <c r="BI402" s="241">
        <f>IF(N402="nulová",J402,0)</f>
        <v>0</v>
      </c>
      <c r="BJ402" s="18" t="s">
        <v>14</v>
      </c>
      <c r="BK402" s="241">
        <f>ROUND(I402*H402,2)</f>
        <v>0</v>
      </c>
      <c r="BL402" s="18" t="s">
        <v>175</v>
      </c>
      <c r="BM402" s="240" t="s">
        <v>2262</v>
      </c>
    </row>
    <row r="403" s="2" customFormat="1">
      <c r="A403" s="39"/>
      <c r="B403" s="40"/>
      <c r="C403" s="41"/>
      <c r="D403" s="242" t="s">
        <v>249</v>
      </c>
      <c r="E403" s="41"/>
      <c r="F403" s="243" t="s">
        <v>2261</v>
      </c>
      <c r="G403" s="41"/>
      <c r="H403" s="41"/>
      <c r="I403" s="244"/>
      <c r="J403" s="41"/>
      <c r="K403" s="41"/>
      <c r="L403" s="45"/>
      <c r="M403" s="245"/>
      <c r="N403" s="246"/>
      <c r="O403" s="92"/>
      <c r="P403" s="92"/>
      <c r="Q403" s="92"/>
      <c r="R403" s="92"/>
      <c r="S403" s="92"/>
      <c r="T403" s="93"/>
      <c r="U403" s="39"/>
      <c r="V403" s="39"/>
      <c r="W403" s="39"/>
      <c r="X403" s="39"/>
      <c r="Y403" s="39"/>
      <c r="Z403" s="39"/>
      <c r="AA403" s="39"/>
      <c r="AB403" s="39"/>
      <c r="AC403" s="39"/>
      <c r="AD403" s="39"/>
      <c r="AE403" s="39"/>
      <c r="AT403" s="18" t="s">
        <v>249</v>
      </c>
      <c r="AU403" s="18" t="s">
        <v>14</v>
      </c>
    </row>
    <row r="404" s="2" customFormat="1" ht="16.5" customHeight="1">
      <c r="A404" s="39"/>
      <c r="B404" s="40"/>
      <c r="C404" s="229" t="s">
        <v>957</v>
      </c>
      <c r="D404" s="229" t="s">
        <v>243</v>
      </c>
      <c r="E404" s="230" t="s">
        <v>2263</v>
      </c>
      <c r="F404" s="231" t="s">
        <v>2264</v>
      </c>
      <c r="G404" s="232" t="s">
        <v>2204</v>
      </c>
      <c r="H404" s="233">
        <v>2</v>
      </c>
      <c r="I404" s="234"/>
      <c r="J404" s="235">
        <f>ROUND(I404*H404,2)</f>
        <v>0</v>
      </c>
      <c r="K404" s="231" t="s">
        <v>1</v>
      </c>
      <c r="L404" s="45"/>
      <c r="M404" s="236" t="s">
        <v>1</v>
      </c>
      <c r="N404" s="237" t="s">
        <v>45</v>
      </c>
      <c r="O404" s="92"/>
      <c r="P404" s="238">
        <f>O404*H404</f>
        <v>0</v>
      </c>
      <c r="Q404" s="238">
        <v>0</v>
      </c>
      <c r="R404" s="238">
        <f>Q404*H404</f>
        <v>0</v>
      </c>
      <c r="S404" s="238">
        <v>0</v>
      </c>
      <c r="T404" s="239">
        <f>S404*H404</f>
        <v>0</v>
      </c>
      <c r="U404" s="39"/>
      <c r="V404" s="39"/>
      <c r="W404" s="39"/>
      <c r="X404" s="39"/>
      <c r="Y404" s="39"/>
      <c r="Z404" s="39"/>
      <c r="AA404" s="39"/>
      <c r="AB404" s="39"/>
      <c r="AC404" s="39"/>
      <c r="AD404" s="39"/>
      <c r="AE404" s="39"/>
      <c r="AR404" s="240" t="s">
        <v>175</v>
      </c>
      <c r="AT404" s="240" t="s">
        <v>243</v>
      </c>
      <c r="AU404" s="240" t="s">
        <v>14</v>
      </c>
      <c r="AY404" s="18" t="s">
        <v>241</v>
      </c>
      <c r="BE404" s="241">
        <f>IF(N404="základní",J404,0)</f>
        <v>0</v>
      </c>
      <c r="BF404" s="241">
        <f>IF(N404="snížená",J404,0)</f>
        <v>0</v>
      </c>
      <c r="BG404" s="241">
        <f>IF(N404="zákl. přenesená",J404,0)</f>
        <v>0</v>
      </c>
      <c r="BH404" s="241">
        <f>IF(N404="sníž. přenesená",J404,0)</f>
        <v>0</v>
      </c>
      <c r="BI404" s="241">
        <f>IF(N404="nulová",J404,0)</f>
        <v>0</v>
      </c>
      <c r="BJ404" s="18" t="s">
        <v>14</v>
      </c>
      <c r="BK404" s="241">
        <f>ROUND(I404*H404,2)</f>
        <v>0</v>
      </c>
      <c r="BL404" s="18" t="s">
        <v>175</v>
      </c>
      <c r="BM404" s="240" t="s">
        <v>2265</v>
      </c>
    </row>
    <row r="405" s="2" customFormat="1">
      <c r="A405" s="39"/>
      <c r="B405" s="40"/>
      <c r="C405" s="41"/>
      <c r="D405" s="242" t="s">
        <v>249</v>
      </c>
      <c r="E405" s="41"/>
      <c r="F405" s="243" t="s">
        <v>2264</v>
      </c>
      <c r="G405" s="41"/>
      <c r="H405" s="41"/>
      <c r="I405" s="244"/>
      <c r="J405" s="41"/>
      <c r="K405" s="41"/>
      <c r="L405" s="45"/>
      <c r="M405" s="245"/>
      <c r="N405" s="246"/>
      <c r="O405" s="92"/>
      <c r="P405" s="92"/>
      <c r="Q405" s="92"/>
      <c r="R405" s="92"/>
      <c r="S405" s="92"/>
      <c r="T405" s="93"/>
      <c r="U405" s="39"/>
      <c r="V405" s="39"/>
      <c r="W405" s="39"/>
      <c r="X405" s="39"/>
      <c r="Y405" s="39"/>
      <c r="Z405" s="39"/>
      <c r="AA405" s="39"/>
      <c r="AB405" s="39"/>
      <c r="AC405" s="39"/>
      <c r="AD405" s="39"/>
      <c r="AE405" s="39"/>
      <c r="AT405" s="18" t="s">
        <v>249</v>
      </c>
      <c r="AU405" s="18" t="s">
        <v>14</v>
      </c>
    </row>
    <row r="406" s="2" customFormat="1" ht="16.5" customHeight="1">
      <c r="A406" s="39"/>
      <c r="B406" s="40"/>
      <c r="C406" s="229" t="s">
        <v>967</v>
      </c>
      <c r="D406" s="229" t="s">
        <v>243</v>
      </c>
      <c r="E406" s="230" t="s">
        <v>2266</v>
      </c>
      <c r="F406" s="231" t="s">
        <v>2267</v>
      </c>
      <c r="G406" s="232" t="s">
        <v>2204</v>
      </c>
      <c r="H406" s="233">
        <v>2</v>
      </c>
      <c r="I406" s="234"/>
      <c r="J406" s="235">
        <f>ROUND(I406*H406,2)</f>
        <v>0</v>
      </c>
      <c r="K406" s="231" t="s">
        <v>1</v>
      </c>
      <c r="L406" s="45"/>
      <c r="M406" s="236" t="s">
        <v>1</v>
      </c>
      <c r="N406" s="237" t="s">
        <v>45</v>
      </c>
      <c r="O406" s="92"/>
      <c r="P406" s="238">
        <f>O406*H406</f>
        <v>0</v>
      </c>
      <c r="Q406" s="238">
        <v>0</v>
      </c>
      <c r="R406" s="238">
        <f>Q406*H406</f>
        <v>0</v>
      </c>
      <c r="S406" s="238">
        <v>0</v>
      </c>
      <c r="T406" s="239">
        <f>S406*H406</f>
        <v>0</v>
      </c>
      <c r="U406" s="39"/>
      <c r="V406" s="39"/>
      <c r="W406" s="39"/>
      <c r="X406" s="39"/>
      <c r="Y406" s="39"/>
      <c r="Z406" s="39"/>
      <c r="AA406" s="39"/>
      <c r="AB406" s="39"/>
      <c r="AC406" s="39"/>
      <c r="AD406" s="39"/>
      <c r="AE406" s="39"/>
      <c r="AR406" s="240" t="s">
        <v>175</v>
      </c>
      <c r="AT406" s="240" t="s">
        <v>243</v>
      </c>
      <c r="AU406" s="240" t="s">
        <v>14</v>
      </c>
      <c r="AY406" s="18" t="s">
        <v>241</v>
      </c>
      <c r="BE406" s="241">
        <f>IF(N406="základní",J406,0)</f>
        <v>0</v>
      </c>
      <c r="BF406" s="241">
        <f>IF(N406="snížená",J406,0)</f>
        <v>0</v>
      </c>
      <c r="BG406" s="241">
        <f>IF(N406="zákl. přenesená",J406,0)</f>
        <v>0</v>
      </c>
      <c r="BH406" s="241">
        <f>IF(N406="sníž. přenesená",J406,0)</f>
        <v>0</v>
      </c>
      <c r="BI406" s="241">
        <f>IF(N406="nulová",J406,0)</f>
        <v>0</v>
      </c>
      <c r="BJ406" s="18" t="s">
        <v>14</v>
      </c>
      <c r="BK406" s="241">
        <f>ROUND(I406*H406,2)</f>
        <v>0</v>
      </c>
      <c r="BL406" s="18" t="s">
        <v>175</v>
      </c>
      <c r="BM406" s="240" t="s">
        <v>2268</v>
      </c>
    </row>
    <row r="407" s="2" customFormat="1">
      <c r="A407" s="39"/>
      <c r="B407" s="40"/>
      <c r="C407" s="41"/>
      <c r="D407" s="242" t="s">
        <v>249</v>
      </c>
      <c r="E407" s="41"/>
      <c r="F407" s="243" t="s">
        <v>2267</v>
      </c>
      <c r="G407" s="41"/>
      <c r="H407" s="41"/>
      <c r="I407" s="244"/>
      <c r="J407" s="41"/>
      <c r="K407" s="41"/>
      <c r="L407" s="45"/>
      <c r="M407" s="245"/>
      <c r="N407" s="246"/>
      <c r="O407" s="92"/>
      <c r="P407" s="92"/>
      <c r="Q407" s="92"/>
      <c r="R407" s="92"/>
      <c r="S407" s="92"/>
      <c r="T407" s="93"/>
      <c r="U407" s="39"/>
      <c r="V407" s="39"/>
      <c r="W407" s="39"/>
      <c r="X407" s="39"/>
      <c r="Y407" s="39"/>
      <c r="Z407" s="39"/>
      <c r="AA407" s="39"/>
      <c r="AB407" s="39"/>
      <c r="AC407" s="39"/>
      <c r="AD407" s="39"/>
      <c r="AE407" s="39"/>
      <c r="AT407" s="18" t="s">
        <v>249</v>
      </c>
      <c r="AU407" s="18" t="s">
        <v>14</v>
      </c>
    </row>
    <row r="408" s="2" customFormat="1" ht="16.5" customHeight="1">
      <c r="A408" s="39"/>
      <c r="B408" s="40"/>
      <c r="C408" s="229" t="s">
        <v>972</v>
      </c>
      <c r="D408" s="229" t="s">
        <v>243</v>
      </c>
      <c r="E408" s="230" t="s">
        <v>2269</v>
      </c>
      <c r="F408" s="231" t="s">
        <v>2270</v>
      </c>
      <c r="G408" s="232" t="s">
        <v>2204</v>
      </c>
      <c r="H408" s="233">
        <v>1</v>
      </c>
      <c r="I408" s="234"/>
      <c r="J408" s="235">
        <f>ROUND(I408*H408,2)</f>
        <v>0</v>
      </c>
      <c r="K408" s="231" t="s">
        <v>1</v>
      </c>
      <c r="L408" s="45"/>
      <c r="M408" s="236" t="s">
        <v>1</v>
      </c>
      <c r="N408" s="237" t="s">
        <v>45</v>
      </c>
      <c r="O408" s="92"/>
      <c r="P408" s="238">
        <f>O408*H408</f>
        <v>0</v>
      </c>
      <c r="Q408" s="238">
        <v>0</v>
      </c>
      <c r="R408" s="238">
        <f>Q408*H408</f>
        <v>0</v>
      </c>
      <c r="S408" s="238">
        <v>0</v>
      </c>
      <c r="T408" s="239">
        <f>S408*H408</f>
        <v>0</v>
      </c>
      <c r="U408" s="39"/>
      <c r="V408" s="39"/>
      <c r="W408" s="39"/>
      <c r="X408" s="39"/>
      <c r="Y408" s="39"/>
      <c r="Z408" s="39"/>
      <c r="AA408" s="39"/>
      <c r="AB408" s="39"/>
      <c r="AC408" s="39"/>
      <c r="AD408" s="39"/>
      <c r="AE408" s="39"/>
      <c r="AR408" s="240" t="s">
        <v>175</v>
      </c>
      <c r="AT408" s="240" t="s">
        <v>243</v>
      </c>
      <c r="AU408" s="240" t="s">
        <v>14</v>
      </c>
      <c r="AY408" s="18" t="s">
        <v>241</v>
      </c>
      <c r="BE408" s="241">
        <f>IF(N408="základní",J408,0)</f>
        <v>0</v>
      </c>
      <c r="BF408" s="241">
        <f>IF(N408="snížená",J408,0)</f>
        <v>0</v>
      </c>
      <c r="BG408" s="241">
        <f>IF(N408="zákl. přenesená",J408,0)</f>
        <v>0</v>
      </c>
      <c r="BH408" s="241">
        <f>IF(N408="sníž. přenesená",J408,0)</f>
        <v>0</v>
      </c>
      <c r="BI408" s="241">
        <f>IF(N408="nulová",J408,0)</f>
        <v>0</v>
      </c>
      <c r="BJ408" s="18" t="s">
        <v>14</v>
      </c>
      <c r="BK408" s="241">
        <f>ROUND(I408*H408,2)</f>
        <v>0</v>
      </c>
      <c r="BL408" s="18" t="s">
        <v>175</v>
      </c>
      <c r="BM408" s="240" t="s">
        <v>2271</v>
      </c>
    </row>
    <row r="409" s="2" customFormat="1">
      <c r="A409" s="39"/>
      <c r="B409" s="40"/>
      <c r="C409" s="41"/>
      <c r="D409" s="242" t="s">
        <v>249</v>
      </c>
      <c r="E409" s="41"/>
      <c r="F409" s="243" t="s">
        <v>2270</v>
      </c>
      <c r="G409" s="41"/>
      <c r="H409" s="41"/>
      <c r="I409" s="244"/>
      <c r="J409" s="41"/>
      <c r="K409" s="41"/>
      <c r="L409" s="45"/>
      <c r="M409" s="245"/>
      <c r="N409" s="246"/>
      <c r="O409" s="92"/>
      <c r="P409" s="92"/>
      <c r="Q409" s="92"/>
      <c r="R409" s="92"/>
      <c r="S409" s="92"/>
      <c r="T409" s="93"/>
      <c r="U409" s="39"/>
      <c r="V409" s="39"/>
      <c r="W409" s="39"/>
      <c r="X409" s="39"/>
      <c r="Y409" s="39"/>
      <c r="Z409" s="39"/>
      <c r="AA409" s="39"/>
      <c r="AB409" s="39"/>
      <c r="AC409" s="39"/>
      <c r="AD409" s="39"/>
      <c r="AE409" s="39"/>
      <c r="AT409" s="18" t="s">
        <v>249</v>
      </c>
      <c r="AU409" s="18" t="s">
        <v>14</v>
      </c>
    </row>
    <row r="410" s="2" customFormat="1" ht="16.5" customHeight="1">
      <c r="A410" s="39"/>
      <c r="B410" s="40"/>
      <c r="C410" s="229" t="s">
        <v>980</v>
      </c>
      <c r="D410" s="229" t="s">
        <v>243</v>
      </c>
      <c r="E410" s="230" t="s">
        <v>2272</v>
      </c>
      <c r="F410" s="231" t="s">
        <v>2273</v>
      </c>
      <c r="G410" s="232" t="s">
        <v>2204</v>
      </c>
      <c r="H410" s="233">
        <v>1</v>
      </c>
      <c r="I410" s="234"/>
      <c r="J410" s="235">
        <f>ROUND(I410*H410,2)</f>
        <v>0</v>
      </c>
      <c r="K410" s="231" t="s">
        <v>1</v>
      </c>
      <c r="L410" s="45"/>
      <c r="M410" s="236" t="s">
        <v>1</v>
      </c>
      <c r="N410" s="237" t="s">
        <v>45</v>
      </c>
      <c r="O410" s="92"/>
      <c r="P410" s="238">
        <f>O410*H410</f>
        <v>0</v>
      </c>
      <c r="Q410" s="238">
        <v>0</v>
      </c>
      <c r="R410" s="238">
        <f>Q410*H410</f>
        <v>0</v>
      </c>
      <c r="S410" s="238">
        <v>0</v>
      </c>
      <c r="T410" s="239">
        <f>S410*H410</f>
        <v>0</v>
      </c>
      <c r="U410" s="39"/>
      <c r="V410" s="39"/>
      <c r="W410" s="39"/>
      <c r="X410" s="39"/>
      <c r="Y410" s="39"/>
      <c r="Z410" s="39"/>
      <c r="AA410" s="39"/>
      <c r="AB410" s="39"/>
      <c r="AC410" s="39"/>
      <c r="AD410" s="39"/>
      <c r="AE410" s="39"/>
      <c r="AR410" s="240" t="s">
        <v>175</v>
      </c>
      <c r="AT410" s="240" t="s">
        <v>243</v>
      </c>
      <c r="AU410" s="240" t="s">
        <v>14</v>
      </c>
      <c r="AY410" s="18" t="s">
        <v>241</v>
      </c>
      <c r="BE410" s="241">
        <f>IF(N410="základní",J410,0)</f>
        <v>0</v>
      </c>
      <c r="BF410" s="241">
        <f>IF(N410="snížená",J410,0)</f>
        <v>0</v>
      </c>
      <c r="BG410" s="241">
        <f>IF(N410="zákl. přenesená",J410,0)</f>
        <v>0</v>
      </c>
      <c r="BH410" s="241">
        <f>IF(N410="sníž. přenesená",J410,0)</f>
        <v>0</v>
      </c>
      <c r="BI410" s="241">
        <f>IF(N410="nulová",J410,0)</f>
        <v>0</v>
      </c>
      <c r="BJ410" s="18" t="s">
        <v>14</v>
      </c>
      <c r="BK410" s="241">
        <f>ROUND(I410*H410,2)</f>
        <v>0</v>
      </c>
      <c r="BL410" s="18" t="s">
        <v>175</v>
      </c>
      <c r="BM410" s="240" t="s">
        <v>2274</v>
      </c>
    </row>
    <row r="411" s="2" customFormat="1">
      <c r="A411" s="39"/>
      <c r="B411" s="40"/>
      <c r="C411" s="41"/>
      <c r="D411" s="242" t="s">
        <v>249</v>
      </c>
      <c r="E411" s="41"/>
      <c r="F411" s="243" t="s">
        <v>2273</v>
      </c>
      <c r="G411" s="41"/>
      <c r="H411" s="41"/>
      <c r="I411" s="244"/>
      <c r="J411" s="41"/>
      <c r="K411" s="41"/>
      <c r="L411" s="45"/>
      <c r="M411" s="245"/>
      <c r="N411" s="246"/>
      <c r="O411" s="92"/>
      <c r="P411" s="92"/>
      <c r="Q411" s="92"/>
      <c r="R411" s="92"/>
      <c r="S411" s="92"/>
      <c r="T411" s="93"/>
      <c r="U411" s="39"/>
      <c r="V411" s="39"/>
      <c r="W411" s="39"/>
      <c r="X411" s="39"/>
      <c r="Y411" s="39"/>
      <c r="Z411" s="39"/>
      <c r="AA411" s="39"/>
      <c r="AB411" s="39"/>
      <c r="AC411" s="39"/>
      <c r="AD411" s="39"/>
      <c r="AE411" s="39"/>
      <c r="AT411" s="18" t="s">
        <v>249</v>
      </c>
      <c r="AU411" s="18" t="s">
        <v>14</v>
      </c>
    </row>
    <row r="412" s="2" customFormat="1" ht="16.5" customHeight="1">
      <c r="A412" s="39"/>
      <c r="B412" s="40"/>
      <c r="C412" s="229" t="s">
        <v>985</v>
      </c>
      <c r="D412" s="229" t="s">
        <v>243</v>
      </c>
      <c r="E412" s="230" t="s">
        <v>2275</v>
      </c>
      <c r="F412" s="231" t="s">
        <v>2276</v>
      </c>
      <c r="G412" s="232" t="s">
        <v>296</v>
      </c>
      <c r="H412" s="233">
        <v>2</v>
      </c>
      <c r="I412" s="234"/>
      <c r="J412" s="235">
        <f>ROUND(I412*H412,2)</f>
        <v>0</v>
      </c>
      <c r="K412" s="231" t="s">
        <v>1</v>
      </c>
      <c r="L412" s="45"/>
      <c r="M412" s="236" t="s">
        <v>1</v>
      </c>
      <c r="N412" s="237" t="s">
        <v>45</v>
      </c>
      <c r="O412" s="92"/>
      <c r="P412" s="238">
        <f>O412*H412</f>
        <v>0</v>
      </c>
      <c r="Q412" s="238">
        <v>0</v>
      </c>
      <c r="R412" s="238">
        <f>Q412*H412</f>
        <v>0</v>
      </c>
      <c r="S412" s="238">
        <v>0</v>
      </c>
      <c r="T412" s="239">
        <f>S412*H412</f>
        <v>0</v>
      </c>
      <c r="U412" s="39"/>
      <c r="V412" s="39"/>
      <c r="W412" s="39"/>
      <c r="X412" s="39"/>
      <c r="Y412" s="39"/>
      <c r="Z412" s="39"/>
      <c r="AA412" s="39"/>
      <c r="AB412" s="39"/>
      <c r="AC412" s="39"/>
      <c r="AD412" s="39"/>
      <c r="AE412" s="39"/>
      <c r="AR412" s="240" t="s">
        <v>175</v>
      </c>
      <c r="AT412" s="240" t="s">
        <v>243</v>
      </c>
      <c r="AU412" s="240" t="s">
        <v>14</v>
      </c>
      <c r="AY412" s="18" t="s">
        <v>241</v>
      </c>
      <c r="BE412" s="241">
        <f>IF(N412="základní",J412,0)</f>
        <v>0</v>
      </c>
      <c r="BF412" s="241">
        <f>IF(N412="snížená",J412,0)</f>
        <v>0</v>
      </c>
      <c r="BG412" s="241">
        <f>IF(N412="zákl. přenesená",J412,0)</f>
        <v>0</v>
      </c>
      <c r="BH412" s="241">
        <f>IF(N412="sníž. přenesená",J412,0)</f>
        <v>0</v>
      </c>
      <c r="BI412" s="241">
        <f>IF(N412="nulová",J412,0)</f>
        <v>0</v>
      </c>
      <c r="BJ412" s="18" t="s">
        <v>14</v>
      </c>
      <c r="BK412" s="241">
        <f>ROUND(I412*H412,2)</f>
        <v>0</v>
      </c>
      <c r="BL412" s="18" t="s">
        <v>175</v>
      </c>
      <c r="BM412" s="240" t="s">
        <v>2277</v>
      </c>
    </row>
    <row r="413" s="2" customFormat="1">
      <c r="A413" s="39"/>
      <c r="B413" s="40"/>
      <c r="C413" s="41"/>
      <c r="D413" s="242" t="s">
        <v>249</v>
      </c>
      <c r="E413" s="41"/>
      <c r="F413" s="243" t="s">
        <v>2276</v>
      </c>
      <c r="G413" s="41"/>
      <c r="H413" s="41"/>
      <c r="I413" s="244"/>
      <c r="J413" s="41"/>
      <c r="K413" s="41"/>
      <c r="L413" s="45"/>
      <c r="M413" s="245"/>
      <c r="N413" s="246"/>
      <c r="O413" s="92"/>
      <c r="P413" s="92"/>
      <c r="Q413" s="92"/>
      <c r="R413" s="92"/>
      <c r="S413" s="92"/>
      <c r="T413" s="93"/>
      <c r="U413" s="39"/>
      <c r="V413" s="39"/>
      <c r="W413" s="39"/>
      <c r="X413" s="39"/>
      <c r="Y413" s="39"/>
      <c r="Z413" s="39"/>
      <c r="AA413" s="39"/>
      <c r="AB413" s="39"/>
      <c r="AC413" s="39"/>
      <c r="AD413" s="39"/>
      <c r="AE413" s="39"/>
      <c r="AT413" s="18" t="s">
        <v>249</v>
      </c>
      <c r="AU413" s="18" t="s">
        <v>14</v>
      </c>
    </row>
    <row r="414" s="2" customFormat="1" ht="16.5" customHeight="1">
      <c r="A414" s="39"/>
      <c r="B414" s="40"/>
      <c r="C414" s="229" t="s">
        <v>991</v>
      </c>
      <c r="D414" s="229" t="s">
        <v>243</v>
      </c>
      <c r="E414" s="230" t="s">
        <v>2278</v>
      </c>
      <c r="F414" s="231" t="s">
        <v>2279</v>
      </c>
      <c r="G414" s="232" t="s">
        <v>296</v>
      </c>
      <c r="H414" s="233">
        <v>20</v>
      </c>
      <c r="I414" s="234"/>
      <c r="J414" s="235">
        <f>ROUND(I414*H414,2)</f>
        <v>0</v>
      </c>
      <c r="K414" s="231" t="s">
        <v>1</v>
      </c>
      <c r="L414" s="45"/>
      <c r="M414" s="236" t="s">
        <v>1</v>
      </c>
      <c r="N414" s="237" t="s">
        <v>45</v>
      </c>
      <c r="O414" s="92"/>
      <c r="P414" s="238">
        <f>O414*H414</f>
        <v>0</v>
      </c>
      <c r="Q414" s="238">
        <v>0</v>
      </c>
      <c r="R414" s="238">
        <f>Q414*H414</f>
        <v>0</v>
      </c>
      <c r="S414" s="238">
        <v>0</v>
      </c>
      <c r="T414" s="239">
        <f>S414*H414</f>
        <v>0</v>
      </c>
      <c r="U414" s="39"/>
      <c r="V414" s="39"/>
      <c r="W414" s="39"/>
      <c r="X414" s="39"/>
      <c r="Y414" s="39"/>
      <c r="Z414" s="39"/>
      <c r="AA414" s="39"/>
      <c r="AB414" s="39"/>
      <c r="AC414" s="39"/>
      <c r="AD414" s="39"/>
      <c r="AE414" s="39"/>
      <c r="AR414" s="240" t="s">
        <v>175</v>
      </c>
      <c r="AT414" s="240" t="s">
        <v>243</v>
      </c>
      <c r="AU414" s="240" t="s">
        <v>14</v>
      </c>
      <c r="AY414" s="18" t="s">
        <v>241</v>
      </c>
      <c r="BE414" s="241">
        <f>IF(N414="základní",J414,0)</f>
        <v>0</v>
      </c>
      <c r="BF414" s="241">
        <f>IF(N414="snížená",J414,0)</f>
        <v>0</v>
      </c>
      <c r="BG414" s="241">
        <f>IF(N414="zákl. přenesená",J414,0)</f>
        <v>0</v>
      </c>
      <c r="BH414" s="241">
        <f>IF(N414="sníž. přenesená",J414,0)</f>
        <v>0</v>
      </c>
      <c r="BI414" s="241">
        <f>IF(N414="nulová",J414,0)</f>
        <v>0</v>
      </c>
      <c r="BJ414" s="18" t="s">
        <v>14</v>
      </c>
      <c r="BK414" s="241">
        <f>ROUND(I414*H414,2)</f>
        <v>0</v>
      </c>
      <c r="BL414" s="18" t="s">
        <v>175</v>
      </c>
      <c r="BM414" s="240" t="s">
        <v>2280</v>
      </c>
    </row>
    <row r="415" s="2" customFormat="1">
      <c r="A415" s="39"/>
      <c r="B415" s="40"/>
      <c r="C415" s="41"/>
      <c r="D415" s="242" t="s">
        <v>249</v>
      </c>
      <c r="E415" s="41"/>
      <c r="F415" s="243" t="s">
        <v>2279</v>
      </c>
      <c r="G415" s="41"/>
      <c r="H415" s="41"/>
      <c r="I415" s="244"/>
      <c r="J415" s="41"/>
      <c r="K415" s="41"/>
      <c r="L415" s="45"/>
      <c r="M415" s="245"/>
      <c r="N415" s="246"/>
      <c r="O415" s="92"/>
      <c r="P415" s="92"/>
      <c r="Q415" s="92"/>
      <c r="R415" s="92"/>
      <c r="S415" s="92"/>
      <c r="T415" s="93"/>
      <c r="U415" s="39"/>
      <c r="V415" s="39"/>
      <c r="W415" s="39"/>
      <c r="X415" s="39"/>
      <c r="Y415" s="39"/>
      <c r="Z415" s="39"/>
      <c r="AA415" s="39"/>
      <c r="AB415" s="39"/>
      <c r="AC415" s="39"/>
      <c r="AD415" s="39"/>
      <c r="AE415" s="39"/>
      <c r="AT415" s="18" t="s">
        <v>249</v>
      </c>
      <c r="AU415" s="18" t="s">
        <v>14</v>
      </c>
    </row>
    <row r="416" s="2" customFormat="1" ht="16.5" customHeight="1">
      <c r="A416" s="39"/>
      <c r="B416" s="40"/>
      <c r="C416" s="229" t="s">
        <v>997</v>
      </c>
      <c r="D416" s="229" t="s">
        <v>243</v>
      </c>
      <c r="E416" s="230" t="s">
        <v>2281</v>
      </c>
      <c r="F416" s="231" t="s">
        <v>2282</v>
      </c>
      <c r="G416" s="232" t="s">
        <v>296</v>
      </c>
      <c r="H416" s="233">
        <v>46</v>
      </c>
      <c r="I416" s="234"/>
      <c r="J416" s="235">
        <f>ROUND(I416*H416,2)</f>
        <v>0</v>
      </c>
      <c r="K416" s="231" t="s">
        <v>1</v>
      </c>
      <c r="L416" s="45"/>
      <c r="M416" s="236" t="s">
        <v>1</v>
      </c>
      <c r="N416" s="237" t="s">
        <v>45</v>
      </c>
      <c r="O416" s="92"/>
      <c r="P416" s="238">
        <f>O416*H416</f>
        <v>0</v>
      </c>
      <c r="Q416" s="238">
        <v>0</v>
      </c>
      <c r="R416" s="238">
        <f>Q416*H416</f>
        <v>0</v>
      </c>
      <c r="S416" s="238">
        <v>0</v>
      </c>
      <c r="T416" s="239">
        <f>S416*H416</f>
        <v>0</v>
      </c>
      <c r="U416" s="39"/>
      <c r="V416" s="39"/>
      <c r="W416" s="39"/>
      <c r="X416" s="39"/>
      <c r="Y416" s="39"/>
      <c r="Z416" s="39"/>
      <c r="AA416" s="39"/>
      <c r="AB416" s="39"/>
      <c r="AC416" s="39"/>
      <c r="AD416" s="39"/>
      <c r="AE416" s="39"/>
      <c r="AR416" s="240" t="s">
        <v>175</v>
      </c>
      <c r="AT416" s="240" t="s">
        <v>243</v>
      </c>
      <c r="AU416" s="240" t="s">
        <v>14</v>
      </c>
      <c r="AY416" s="18" t="s">
        <v>241</v>
      </c>
      <c r="BE416" s="241">
        <f>IF(N416="základní",J416,0)</f>
        <v>0</v>
      </c>
      <c r="BF416" s="241">
        <f>IF(N416="snížená",J416,0)</f>
        <v>0</v>
      </c>
      <c r="BG416" s="241">
        <f>IF(N416="zákl. přenesená",J416,0)</f>
        <v>0</v>
      </c>
      <c r="BH416" s="241">
        <f>IF(N416="sníž. přenesená",J416,0)</f>
        <v>0</v>
      </c>
      <c r="BI416" s="241">
        <f>IF(N416="nulová",J416,0)</f>
        <v>0</v>
      </c>
      <c r="BJ416" s="18" t="s">
        <v>14</v>
      </c>
      <c r="BK416" s="241">
        <f>ROUND(I416*H416,2)</f>
        <v>0</v>
      </c>
      <c r="BL416" s="18" t="s">
        <v>175</v>
      </c>
      <c r="BM416" s="240" t="s">
        <v>2283</v>
      </c>
    </row>
    <row r="417" s="2" customFormat="1">
      <c r="A417" s="39"/>
      <c r="B417" s="40"/>
      <c r="C417" s="41"/>
      <c r="D417" s="242" t="s">
        <v>249</v>
      </c>
      <c r="E417" s="41"/>
      <c r="F417" s="243" t="s">
        <v>2282</v>
      </c>
      <c r="G417" s="41"/>
      <c r="H417" s="41"/>
      <c r="I417" s="244"/>
      <c r="J417" s="41"/>
      <c r="K417" s="41"/>
      <c r="L417" s="45"/>
      <c r="M417" s="245"/>
      <c r="N417" s="246"/>
      <c r="O417" s="92"/>
      <c r="P417" s="92"/>
      <c r="Q417" s="92"/>
      <c r="R417" s="92"/>
      <c r="S417" s="92"/>
      <c r="T417" s="93"/>
      <c r="U417" s="39"/>
      <c r="V417" s="39"/>
      <c r="W417" s="39"/>
      <c r="X417" s="39"/>
      <c r="Y417" s="39"/>
      <c r="Z417" s="39"/>
      <c r="AA417" s="39"/>
      <c r="AB417" s="39"/>
      <c r="AC417" s="39"/>
      <c r="AD417" s="39"/>
      <c r="AE417" s="39"/>
      <c r="AT417" s="18" t="s">
        <v>249</v>
      </c>
      <c r="AU417" s="18" t="s">
        <v>14</v>
      </c>
    </row>
    <row r="418" s="2" customFormat="1" ht="16.5" customHeight="1">
      <c r="A418" s="39"/>
      <c r="B418" s="40"/>
      <c r="C418" s="229" t="s">
        <v>1001</v>
      </c>
      <c r="D418" s="229" t="s">
        <v>243</v>
      </c>
      <c r="E418" s="230" t="s">
        <v>2284</v>
      </c>
      <c r="F418" s="231" t="s">
        <v>2285</v>
      </c>
      <c r="G418" s="232" t="s">
        <v>296</v>
      </c>
      <c r="H418" s="233">
        <v>20</v>
      </c>
      <c r="I418" s="234"/>
      <c r="J418" s="235">
        <f>ROUND(I418*H418,2)</f>
        <v>0</v>
      </c>
      <c r="K418" s="231" t="s">
        <v>1</v>
      </c>
      <c r="L418" s="45"/>
      <c r="M418" s="236" t="s">
        <v>1</v>
      </c>
      <c r="N418" s="237" t="s">
        <v>45</v>
      </c>
      <c r="O418" s="92"/>
      <c r="P418" s="238">
        <f>O418*H418</f>
        <v>0</v>
      </c>
      <c r="Q418" s="238">
        <v>0</v>
      </c>
      <c r="R418" s="238">
        <f>Q418*H418</f>
        <v>0</v>
      </c>
      <c r="S418" s="238">
        <v>0</v>
      </c>
      <c r="T418" s="239">
        <f>S418*H418</f>
        <v>0</v>
      </c>
      <c r="U418" s="39"/>
      <c r="V418" s="39"/>
      <c r="W418" s="39"/>
      <c r="X418" s="39"/>
      <c r="Y418" s="39"/>
      <c r="Z418" s="39"/>
      <c r="AA418" s="39"/>
      <c r="AB418" s="39"/>
      <c r="AC418" s="39"/>
      <c r="AD418" s="39"/>
      <c r="AE418" s="39"/>
      <c r="AR418" s="240" t="s">
        <v>175</v>
      </c>
      <c r="AT418" s="240" t="s">
        <v>243</v>
      </c>
      <c r="AU418" s="240" t="s">
        <v>14</v>
      </c>
      <c r="AY418" s="18" t="s">
        <v>241</v>
      </c>
      <c r="BE418" s="241">
        <f>IF(N418="základní",J418,0)</f>
        <v>0</v>
      </c>
      <c r="BF418" s="241">
        <f>IF(N418="snížená",J418,0)</f>
        <v>0</v>
      </c>
      <c r="BG418" s="241">
        <f>IF(N418="zákl. přenesená",J418,0)</f>
        <v>0</v>
      </c>
      <c r="BH418" s="241">
        <f>IF(N418="sníž. přenesená",J418,0)</f>
        <v>0</v>
      </c>
      <c r="BI418" s="241">
        <f>IF(N418="nulová",J418,0)</f>
        <v>0</v>
      </c>
      <c r="BJ418" s="18" t="s">
        <v>14</v>
      </c>
      <c r="BK418" s="241">
        <f>ROUND(I418*H418,2)</f>
        <v>0</v>
      </c>
      <c r="BL418" s="18" t="s">
        <v>175</v>
      </c>
      <c r="BM418" s="240" t="s">
        <v>2286</v>
      </c>
    </row>
    <row r="419" s="2" customFormat="1">
      <c r="A419" s="39"/>
      <c r="B419" s="40"/>
      <c r="C419" s="41"/>
      <c r="D419" s="242" t="s">
        <v>249</v>
      </c>
      <c r="E419" s="41"/>
      <c r="F419" s="243" t="s">
        <v>2285</v>
      </c>
      <c r="G419" s="41"/>
      <c r="H419" s="41"/>
      <c r="I419" s="244"/>
      <c r="J419" s="41"/>
      <c r="K419" s="41"/>
      <c r="L419" s="45"/>
      <c r="M419" s="245"/>
      <c r="N419" s="246"/>
      <c r="O419" s="92"/>
      <c r="P419" s="92"/>
      <c r="Q419" s="92"/>
      <c r="R419" s="92"/>
      <c r="S419" s="92"/>
      <c r="T419" s="93"/>
      <c r="U419" s="39"/>
      <c r="V419" s="39"/>
      <c r="W419" s="39"/>
      <c r="X419" s="39"/>
      <c r="Y419" s="39"/>
      <c r="Z419" s="39"/>
      <c r="AA419" s="39"/>
      <c r="AB419" s="39"/>
      <c r="AC419" s="39"/>
      <c r="AD419" s="39"/>
      <c r="AE419" s="39"/>
      <c r="AT419" s="18" t="s">
        <v>249</v>
      </c>
      <c r="AU419" s="18" t="s">
        <v>14</v>
      </c>
    </row>
    <row r="420" s="2" customFormat="1" ht="16.5" customHeight="1">
      <c r="A420" s="39"/>
      <c r="B420" s="40"/>
      <c r="C420" s="229" t="s">
        <v>1006</v>
      </c>
      <c r="D420" s="229" t="s">
        <v>243</v>
      </c>
      <c r="E420" s="230" t="s">
        <v>2287</v>
      </c>
      <c r="F420" s="231" t="s">
        <v>2288</v>
      </c>
      <c r="G420" s="232" t="s">
        <v>296</v>
      </c>
      <c r="H420" s="233">
        <v>10</v>
      </c>
      <c r="I420" s="234"/>
      <c r="J420" s="235">
        <f>ROUND(I420*H420,2)</f>
        <v>0</v>
      </c>
      <c r="K420" s="231" t="s">
        <v>1</v>
      </c>
      <c r="L420" s="45"/>
      <c r="M420" s="236" t="s">
        <v>1</v>
      </c>
      <c r="N420" s="237" t="s">
        <v>45</v>
      </c>
      <c r="O420" s="92"/>
      <c r="P420" s="238">
        <f>O420*H420</f>
        <v>0</v>
      </c>
      <c r="Q420" s="238">
        <v>0</v>
      </c>
      <c r="R420" s="238">
        <f>Q420*H420</f>
        <v>0</v>
      </c>
      <c r="S420" s="238">
        <v>0</v>
      </c>
      <c r="T420" s="239">
        <f>S420*H420</f>
        <v>0</v>
      </c>
      <c r="U420" s="39"/>
      <c r="V420" s="39"/>
      <c r="W420" s="39"/>
      <c r="X420" s="39"/>
      <c r="Y420" s="39"/>
      <c r="Z420" s="39"/>
      <c r="AA420" s="39"/>
      <c r="AB420" s="39"/>
      <c r="AC420" s="39"/>
      <c r="AD420" s="39"/>
      <c r="AE420" s="39"/>
      <c r="AR420" s="240" t="s">
        <v>175</v>
      </c>
      <c r="AT420" s="240" t="s">
        <v>243</v>
      </c>
      <c r="AU420" s="240" t="s">
        <v>14</v>
      </c>
      <c r="AY420" s="18" t="s">
        <v>241</v>
      </c>
      <c r="BE420" s="241">
        <f>IF(N420="základní",J420,0)</f>
        <v>0</v>
      </c>
      <c r="BF420" s="241">
        <f>IF(N420="snížená",J420,0)</f>
        <v>0</v>
      </c>
      <c r="BG420" s="241">
        <f>IF(N420="zákl. přenesená",J420,0)</f>
        <v>0</v>
      </c>
      <c r="BH420" s="241">
        <f>IF(N420="sníž. přenesená",J420,0)</f>
        <v>0</v>
      </c>
      <c r="BI420" s="241">
        <f>IF(N420="nulová",J420,0)</f>
        <v>0</v>
      </c>
      <c r="BJ420" s="18" t="s">
        <v>14</v>
      </c>
      <c r="BK420" s="241">
        <f>ROUND(I420*H420,2)</f>
        <v>0</v>
      </c>
      <c r="BL420" s="18" t="s">
        <v>175</v>
      </c>
      <c r="BM420" s="240" t="s">
        <v>2289</v>
      </c>
    </row>
    <row r="421" s="2" customFormat="1">
      <c r="A421" s="39"/>
      <c r="B421" s="40"/>
      <c r="C421" s="41"/>
      <c r="D421" s="242" t="s">
        <v>249</v>
      </c>
      <c r="E421" s="41"/>
      <c r="F421" s="243" t="s">
        <v>2288</v>
      </c>
      <c r="G421" s="41"/>
      <c r="H421" s="41"/>
      <c r="I421" s="244"/>
      <c r="J421" s="41"/>
      <c r="K421" s="41"/>
      <c r="L421" s="45"/>
      <c r="M421" s="245"/>
      <c r="N421" s="246"/>
      <c r="O421" s="92"/>
      <c r="P421" s="92"/>
      <c r="Q421" s="92"/>
      <c r="R421" s="92"/>
      <c r="S421" s="92"/>
      <c r="T421" s="93"/>
      <c r="U421" s="39"/>
      <c r="V421" s="39"/>
      <c r="W421" s="39"/>
      <c r="X421" s="39"/>
      <c r="Y421" s="39"/>
      <c r="Z421" s="39"/>
      <c r="AA421" s="39"/>
      <c r="AB421" s="39"/>
      <c r="AC421" s="39"/>
      <c r="AD421" s="39"/>
      <c r="AE421" s="39"/>
      <c r="AT421" s="18" t="s">
        <v>249</v>
      </c>
      <c r="AU421" s="18" t="s">
        <v>14</v>
      </c>
    </row>
    <row r="422" s="2" customFormat="1" ht="16.5" customHeight="1">
      <c r="A422" s="39"/>
      <c r="B422" s="40"/>
      <c r="C422" s="229" t="s">
        <v>1010</v>
      </c>
      <c r="D422" s="229" t="s">
        <v>243</v>
      </c>
      <c r="E422" s="230" t="s">
        <v>2290</v>
      </c>
      <c r="F422" s="231" t="s">
        <v>2291</v>
      </c>
      <c r="G422" s="232" t="s">
        <v>2204</v>
      </c>
      <c r="H422" s="233">
        <v>1</v>
      </c>
      <c r="I422" s="234"/>
      <c r="J422" s="235">
        <f>ROUND(I422*H422,2)</f>
        <v>0</v>
      </c>
      <c r="K422" s="231" t="s">
        <v>1</v>
      </c>
      <c r="L422" s="45"/>
      <c r="M422" s="236" t="s">
        <v>1</v>
      </c>
      <c r="N422" s="237" t="s">
        <v>45</v>
      </c>
      <c r="O422" s="92"/>
      <c r="P422" s="238">
        <f>O422*H422</f>
        <v>0</v>
      </c>
      <c r="Q422" s="238">
        <v>0</v>
      </c>
      <c r="R422" s="238">
        <f>Q422*H422</f>
        <v>0</v>
      </c>
      <c r="S422" s="238">
        <v>0</v>
      </c>
      <c r="T422" s="239">
        <f>S422*H422</f>
        <v>0</v>
      </c>
      <c r="U422" s="39"/>
      <c r="V422" s="39"/>
      <c r="W422" s="39"/>
      <c r="X422" s="39"/>
      <c r="Y422" s="39"/>
      <c r="Z422" s="39"/>
      <c r="AA422" s="39"/>
      <c r="AB422" s="39"/>
      <c r="AC422" s="39"/>
      <c r="AD422" s="39"/>
      <c r="AE422" s="39"/>
      <c r="AR422" s="240" t="s">
        <v>175</v>
      </c>
      <c r="AT422" s="240" t="s">
        <v>243</v>
      </c>
      <c r="AU422" s="240" t="s">
        <v>14</v>
      </c>
      <c r="AY422" s="18" t="s">
        <v>241</v>
      </c>
      <c r="BE422" s="241">
        <f>IF(N422="základní",J422,0)</f>
        <v>0</v>
      </c>
      <c r="BF422" s="241">
        <f>IF(N422="snížená",J422,0)</f>
        <v>0</v>
      </c>
      <c r="BG422" s="241">
        <f>IF(N422="zákl. přenesená",J422,0)</f>
        <v>0</v>
      </c>
      <c r="BH422" s="241">
        <f>IF(N422="sníž. přenesená",J422,0)</f>
        <v>0</v>
      </c>
      <c r="BI422" s="241">
        <f>IF(N422="nulová",J422,0)</f>
        <v>0</v>
      </c>
      <c r="BJ422" s="18" t="s">
        <v>14</v>
      </c>
      <c r="BK422" s="241">
        <f>ROUND(I422*H422,2)</f>
        <v>0</v>
      </c>
      <c r="BL422" s="18" t="s">
        <v>175</v>
      </c>
      <c r="BM422" s="240" t="s">
        <v>2292</v>
      </c>
    </row>
    <row r="423" s="2" customFormat="1">
      <c r="A423" s="39"/>
      <c r="B423" s="40"/>
      <c r="C423" s="41"/>
      <c r="D423" s="242" t="s">
        <v>249</v>
      </c>
      <c r="E423" s="41"/>
      <c r="F423" s="243" t="s">
        <v>2291</v>
      </c>
      <c r="G423" s="41"/>
      <c r="H423" s="41"/>
      <c r="I423" s="244"/>
      <c r="J423" s="41"/>
      <c r="K423" s="41"/>
      <c r="L423" s="45"/>
      <c r="M423" s="245"/>
      <c r="N423" s="246"/>
      <c r="O423" s="92"/>
      <c r="P423" s="92"/>
      <c r="Q423" s="92"/>
      <c r="R423" s="92"/>
      <c r="S423" s="92"/>
      <c r="T423" s="93"/>
      <c r="U423" s="39"/>
      <c r="V423" s="39"/>
      <c r="W423" s="39"/>
      <c r="X423" s="39"/>
      <c r="Y423" s="39"/>
      <c r="Z423" s="39"/>
      <c r="AA423" s="39"/>
      <c r="AB423" s="39"/>
      <c r="AC423" s="39"/>
      <c r="AD423" s="39"/>
      <c r="AE423" s="39"/>
      <c r="AT423" s="18" t="s">
        <v>249</v>
      </c>
      <c r="AU423" s="18" t="s">
        <v>14</v>
      </c>
    </row>
    <row r="424" s="2" customFormat="1" ht="16.5" customHeight="1">
      <c r="A424" s="39"/>
      <c r="B424" s="40"/>
      <c r="C424" s="229" t="s">
        <v>1016</v>
      </c>
      <c r="D424" s="229" t="s">
        <v>243</v>
      </c>
      <c r="E424" s="230" t="s">
        <v>2293</v>
      </c>
      <c r="F424" s="231" t="s">
        <v>2294</v>
      </c>
      <c r="G424" s="232" t="s">
        <v>2204</v>
      </c>
      <c r="H424" s="233">
        <v>1</v>
      </c>
      <c r="I424" s="234"/>
      <c r="J424" s="235">
        <f>ROUND(I424*H424,2)</f>
        <v>0</v>
      </c>
      <c r="K424" s="231" t="s">
        <v>1</v>
      </c>
      <c r="L424" s="45"/>
      <c r="M424" s="236" t="s">
        <v>1</v>
      </c>
      <c r="N424" s="237" t="s">
        <v>45</v>
      </c>
      <c r="O424" s="92"/>
      <c r="P424" s="238">
        <f>O424*H424</f>
        <v>0</v>
      </c>
      <c r="Q424" s="238">
        <v>0</v>
      </c>
      <c r="R424" s="238">
        <f>Q424*H424</f>
        <v>0</v>
      </c>
      <c r="S424" s="238">
        <v>0</v>
      </c>
      <c r="T424" s="239">
        <f>S424*H424</f>
        <v>0</v>
      </c>
      <c r="U424" s="39"/>
      <c r="V424" s="39"/>
      <c r="W424" s="39"/>
      <c r="X424" s="39"/>
      <c r="Y424" s="39"/>
      <c r="Z424" s="39"/>
      <c r="AA424" s="39"/>
      <c r="AB424" s="39"/>
      <c r="AC424" s="39"/>
      <c r="AD424" s="39"/>
      <c r="AE424" s="39"/>
      <c r="AR424" s="240" t="s">
        <v>175</v>
      </c>
      <c r="AT424" s="240" t="s">
        <v>243</v>
      </c>
      <c r="AU424" s="240" t="s">
        <v>14</v>
      </c>
      <c r="AY424" s="18" t="s">
        <v>241</v>
      </c>
      <c r="BE424" s="241">
        <f>IF(N424="základní",J424,0)</f>
        <v>0</v>
      </c>
      <c r="BF424" s="241">
        <f>IF(N424="snížená",J424,0)</f>
        <v>0</v>
      </c>
      <c r="BG424" s="241">
        <f>IF(N424="zákl. přenesená",J424,0)</f>
        <v>0</v>
      </c>
      <c r="BH424" s="241">
        <f>IF(N424="sníž. přenesená",J424,0)</f>
        <v>0</v>
      </c>
      <c r="BI424" s="241">
        <f>IF(N424="nulová",J424,0)</f>
        <v>0</v>
      </c>
      <c r="BJ424" s="18" t="s">
        <v>14</v>
      </c>
      <c r="BK424" s="241">
        <f>ROUND(I424*H424,2)</f>
        <v>0</v>
      </c>
      <c r="BL424" s="18" t="s">
        <v>175</v>
      </c>
      <c r="BM424" s="240" t="s">
        <v>2295</v>
      </c>
    </row>
    <row r="425" s="2" customFormat="1">
      <c r="A425" s="39"/>
      <c r="B425" s="40"/>
      <c r="C425" s="41"/>
      <c r="D425" s="242" t="s">
        <v>249</v>
      </c>
      <c r="E425" s="41"/>
      <c r="F425" s="243" t="s">
        <v>2294</v>
      </c>
      <c r="G425" s="41"/>
      <c r="H425" s="41"/>
      <c r="I425" s="244"/>
      <c r="J425" s="41"/>
      <c r="K425" s="41"/>
      <c r="L425" s="45"/>
      <c r="M425" s="245"/>
      <c r="N425" s="246"/>
      <c r="O425" s="92"/>
      <c r="P425" s="92"/>
      <c r="Q425" s="92"/>
      <c r="R425" s="92"/>
      <c r="S425" s="92"/>
      <c r="T425" s="93"/>
      <c r="U425" s="39"/>
      <c r="V425" s="39"/>
      <c r="W425" s="39"/>
      <c r="X425" s="39"/>
      <c r="Y425" s="39"/>
      <c r="Z425" s="39"/>
      <c r="AA425" s="39"/>
      <c r="AB425" s="39"/>
      <c r="AC425" s="39"/>
      <c r="AD425" s="39"/>
      <c r="AE425" s="39"/>
      <c r="AT425" s="18" t="s">
        <v>249</v>
      </c>
      <c r="AU425" s="18" t="s">
        <v>14</v>
      </c>
    </row>
    <row r="426" s="2" customFormat="1" ht="16.5" customHeight="1">
      <c r="A426" s="39"/>
      <c r="B426" s="40"/>
      <c r="C426" s="229" t="s">
        <v>1020</v>
      </c>
      <c r="D426" s="229" t="s">
        <v>243</v>
      </c>
      <c r="E426" s="230" t="s">
        <v>2296</v>
      </c>
      <c r="F426" s="231" t="s">
        <v>2297</v>
      </c>
      <c r="G426" s="232" t="s">
        <v>2204</v>
      </c>
      <c r="H426" s="233">
        <v>5</v>
      </c>
      <c r="I426" s="234"/>
      <c r="J426" s="235">
        <f>ROUND(I426*H426,2)</f>
        <v>0</v>
      </c>
      <c r="K426" s="231" t="s">
        <v>1</v>
      </c>
      <c r="L426" s="45"/>
      <c r="M426" s="236" t="s">
        <v>1</v>
      </c>
      <c r="N426" s="237" t="s">
        <v>45</v>
      </c>
      <c r="O426" s="92"/>
      <c r="P426" s="238">
        <f>O426*H426</f>
        <v>0</v>
      </c>
      <c r="Q426" s="238">
        <v>0</v>
      </c>
      <c r="R426" s="238">
        <f>Q426*H426</f>
        <v>0</v>
      </c>
      <c r="S426" s="238">
        <v>0</v>
      </c>
      <c r="T426" s="239">
        <f>S426*H426</f>
        <v>0</v>
      </c>
      <c r="U426" s="39"/>
      <c r="V426" s="39"/>
      <c r="W426" s="39"/>
      <c r="X426" s="39"/>
      <c r="Y426" s="39"/>
      <c r="Z426" s="39"/>
      <c r="AA426" s="39"/>
      <c r="AB426" s="39"/>
      <c r="AC426" s="39"/>
      <c r="AD426" s="39"/>
      <c r="AE426" s="39"/>
      <c r="AR426" s="240" t="s">
        <v>175</v>
      </c>
      <c r="AT426" s="240" t="s">
        <v>243</v>
      </c>
      <c r="AU426" s="240" t="s">
        <v>14</v>
      </c>
      <c r="AY426" s="18" t="s">
        <v>241</v>
      </c>
      <c r="BE426" s="241">
        <f>IF(N426="základní",J426,0)</f>
        <v>0</v>
      </c>
      <c r="BF426" s="241">
        <f>IF(N426="snížená",J426,0)</f>
        <v>0</v>
      </c>
      <c r="BG426" s="241">
        <f>IF(N426="zákl. přenesená",J426,0)</f>
        <v>0</v>
      </c>
      <c r="BH426" s="241">
        <f>IF(N426="sníž. přenesená",J426,0)</f>
        <v>0</v>
      </c>
      <c r="BI426" s="241">
        <f>IF(N426="nulová",J426,0)</f>
        <v>0</v>
      </c>
      <c r="BJ426" s="18" t="s">
        <v>14</v>
      </c>
      <c r="BK426" s="241">
        <f>ROUND(I426*H426,2)</f>
        <v>0</v>
      </c>
      <c r="BL426" s="18" t="s">
        <v>175</v>
      </c>
      <c r="BM426" s="240" t="s">
        <v>2298</v>
      </c>
    </row>
    <row r="427" s="2" customFormat="1">
      <c r="A427" s="39"/>
      <c r="B427" s="40"/>
      <c r="C427" s="41"/>
      <c r="D427" s="242" t="s">
        <v>249</v>
      </c>
      <c r="E427" s="41"/>
      <c r="F427" s="243" t="s">
        <v>2297</v>
      </c>
      <c r="G427" s="41"/>
      <c r="H427" s="41"/>
      <c r="I427" s="244"/>
      <c r="J427" s="41"/>
      <c r="K427" s="41"/>
      <c r="L427" s="45"/>
      <c r="M427" s="245"/>
      <c r="N427" s="246"/>
      <c r="O427" s="92"/>
      <c r="P427" s="92"/>
      <c r="Q427" s="92"/>
      <c r="R427" s="92"/>
      <c r="S427" s="92"/>
      <c r="T427" s="93"/>
      <c r="U427" s="39"/>
      <c r="V427" s="39"/>
      <c r="W427" s="39"/>
      <c r="X427" s="39"/>
      <c r="Y427" s="39"/>
      <c r="Z427" s="39"/>
      <c r="AA427" s="39"/>
      <c r="AB427" s="39"/>
      <c r="AC427" s="39"/>
      <c r="AD427" s="39"/>
      <c r="AE427" s="39"/>
      <c r="AT427" s="18" t="s">
        <v>249</v>
      </c>
      <c r="AU427" s="18" t="s">
        <v>14</v>
      </c>
    </row>
    <row r="428" s="2" customFormat="1" ht="16.5" customHeight="1">
      <c r="A428" s="39"/>
      <c r="B428" s="40"/>
      <c r="C428" s="229" t="s">
        <v>1026</v>
      </c>
      <c r="D428" s="229" t="s">
        <v>243</v>
      </c>
      <c r="E428" s="230" t="s">
        <v>2299</v>
      </c>
      <c r="F428" s="231" t="s">
        <v>2300</v>
      </c>
      <c r="G428" s="232" t="s">
        <v>2204</v>
      </c>
      <c r="H428" s="233">
        <v>5</v>
      </c>
      <c r="I428" s="234"/>
      <c r="J428" s="235">
        <f>ROUND(I428*H428,2)</f>
        <v>0</v>
      </c>
      <c r="K428" s="231" t="s">
        <v>1</v>
      </c>
      <c r="L428" s="45"/>
      <c r="M428" s="236" t="s">
        <v>1</v>
      </c>
      <c r="N428" s="237" t="s">
        <v>45</v>
      </c>
      <c r="O428" s="92"/>
      <c r="P428" s="238">
        <f>O428*H428</f>
        <v>0</v>
      </c>
      <c r="Q428" s="238">
        <v>0</v>
      </c>
      <c r="R428" s="238">
        <f>Q428*H428</f>
        <v>0</v>
      </c>
      <c r="S428" s="238">
        <v>0</v>
      </c>
      <c r="T428" s="239">
        <f>S428*H428</f>
        <v>0</v>
      </c>
      <c r="U428" s="39"/>
      <c r="V428" s="39"/>
      <c r="W428" s="39"/>
      <c r="X428" s="39"/>
      <c r="Y428" s="39"/>
      <c r="Z428" s="39"/>
      <c r="AA428" s="39"/>
      <c r="AB428" s="39"/>
      <c r="AC428" s="39"/>
      <c r="AD428" s="39"/>
      <c r="AE428" s="39"/>
      <c r="AR428" s="240" t="s">
        <v>175</v>
      </c>
      <c r="AT428" s="240" t="s">
        <v>243</v>
      </c>
      <c r="AU428" s="240" t="s">
        <v>14</v>
      </c>
      <c r="AY428" s="18" t="s">
        <v>241</v>
      </c>
      <c r="BE428" s="241">
        <f>IF(N428="základní",J428,0)</f>
        <v>0</v>
      </c>
      <c r="BF428" s="241">
        <f>IF(N428="snížená",J428,0)</f>
        <v>0</v>
      </c>
      <c r="BG428" s="241">
        <f>IF(N428="zákl. přenesená",J428,0)</f>
        <v>0</v>
      </c>
      <c r="BH428" s="241">
        <f>IF(N428="sníž. přenesená",J428,0)</f>
        <v>0</v>
      </c>
      <c r="BI428" s="241">
        <f>IF(N428="nulová",J428,0)</f>
        <v>0</v>
      </c>
      <c r="BJ428" s="18" t="s">
        <v>14</v>
      </c>
      <c r="BK428" s="241">
        <f>ROUND(I428*H428,2)</f>
        <v>0</v>
      </c>
      <c r="BL428" s="18" t="s">
        <v>175</v>
      </c>
      <c r="BM428" s="240" t="s">
        <v>2301</v>
      </c>
    </row>
    <row r="429" s="2" customFormat="1">
      <c r="A429" s="39"/>
      <c r="B429" s="40"/>
      <c r="C429" s="41"/>
      <c r="D429" s="242" t="s">
        <v>249</v>
      </c>
      <c r="E429" s="41"/>
      <c r="F429" s="243" t="s">
        <v>2300</v>
      </c>
      <c r="G429" s="41"/>
      <c r="H429" s="41"/>
      <c r="I429" s="244"/>
      <c r="J429" s="41"/>
      <c r="K429" s="41"/>
      <c r="L429" s="45"/>
      <c r="M429" s="245"/>
      <c r="N429" s="246"/>
      <c r="O429" s="92"/>
      <c r="P429" s="92"/>
      <c r="Q429" s="92"/>
      <c r="R429" s="92"/>
      <c r="S429" s="92"/>
      <c r="T429" s="93"/>
      <c r="U429" s="39"/>
      <c r="V429" s="39"/>
      <c r="W429" s="39"/>
      <c r="X429" s="39"/>
      <c r="Y429" s="39"/>
      <c r="Z429" s="39"/>
      <c r="AA429" s="39"/>
      <c r="AB429" s="39"/>
      <c r="AC429" s="39"/>
      <c r="AD429" s="39"/>
      <c r="AE429" s="39"/>
      <c r="AT429" s="18" t="s">
        <v>249</v>
      </c>
      <c r="AU429" s="18" t="s">
        <v>14</v>
      </c>
    </row>
    <row r="430" s="12" customFormat="1" ht="22.8" customHeight="1">
      <c r="A430" s="12"/>
      <c r="B430" s="213"/>
      <c r="C430" s="214"/>
      <c r="D430" s="215" t="s">
        <v>79</v>
      </c>
      <c r="E430" s="227" t="s">
        <v>2302</v>
      </c>
      <c r="F430" s="227" t="s">
        <v>2303</v>
      </c>
      <c r="G430" s="214"/>
      <c r="H430" s="214"/>
      <c r="I430" s="217"/>
      <c r="J430" s="228">
        <f>BK430</f>
        <v>0</v>
      </c>
      <c r="K430" s="214"/>
      <c r="L430" s="219"/>
      <c r="M430" s="220"/>
      <c r="N430" s="221"/>
      <c r="O430" s="221"/>
      <c r="P430" s="222">
        <f>SUM(P431:P514)</f>
        <v>0</v>
      </c>
      <c r="Q430" s="221"/>
      <c r="R430" s="222">
        <f>SUM(R431:R514)</f>
        <v>0</v>
      </c>
      <c r="S430" s="221"/>
      <c r="T430" s="223">
        <f>SUM(T431:T514)</f>
        <v>0</v>
      </c>
      <c r="U430" s="12"/>
      <c r="V430" s="12"/>
      <c r="W430" s="12"/>
      <c r="X430" s="12"/>
      <c r="Y430" s="12"/>
      <c r="Z430" s="12"/>
      <c r="AA430" s="12"/>
      <c r="AB430" s="12"/>
      <c r="AC430" s="12"/>
      <c r="AD430" s="12"/>
      <c r="AE430" s="12"/>
      <c r="AR430" s="224" t="s">
        <v>14</v>
      </c>
      <c r="AT430" s="225" t="s">
        <v>79</v>
      </c>
      <c r="AU430" s="225" t="s">
        <v>14</v>
      </c>
      <c r="AY430" s="224" t="s">
        <v>241</v>
      </c>
      <c r="BK430" s="226">
        <f>SUM(BK431:BK514)</f>
        <v>0</v>
      </c>
    </row>
    <row r="431" s="2" customFormat="1" ht="16.5" customHeight="1">
      <c r="A431" s="39"/>
      <c r="B431" s="40"/>
      <c r="C431" s="229" t="s">
        <v>1030</v>
      </c>
      <c r="D431" s="229" t="s">
        <v>243</v>
      </c>
      <c r="E431" s="230" t="s">
        <v>2304</v>
      </c>
      <c r="F431" s="231" t="s">
        <v>2305</v>
      </c>
      <c r="G431" s="232" t="s">
        <v>296</v>
      </c>
      <c r="H431" s="233">
        <v>30</v>
      </c>
      <c r="I431" s="234"/>
      <c r="J431" s="235">
        <f>ROUND(I431*H431,2)</f>
        <v>0</v>
      </c>
      <c r="K431" s="231" t="s">
        <v>1</v>
      </c>
      <c r="L431" s="45"/>
      <c r="M431" s="236" t="s">
        <v>1</v>
      </c>
      <c r="N431" s="237" t="s">
        <v>45</v>
      </c>
      <c r="O431" s="92"/>
      <c r="P431" s="238">
        <f>O431*H431</f>
        <v>0</v>
      </c>
      <c r="Q431" s="238">
        <v>0</v>
      </c>
      <c r="R431" s="238">
        <f>Q431*H431</f>
        <v>0</v>
      </c>
      <c r="S431" s="238">
        <v>0</v>
      </c>
      <c r="T431" s="239">
        <f>S431*H431</f>
        <v>0</v>
      </c>
      <c r="U431" s="39"/>
      <c r="V431" s="39"/>
      <c r="W431" s="39"/>
      <c r="X431" s="39"/>
      <c r="Y431" s="39"/>
      <c r="Z431" s="39"/>
      <c r="AA431" s="39"/>
      <c r="AB431" s="39"/>
      <c r="AC431" s="39"/>
      <c r="AD431" s="39"/>
      <c r="AE431" s="39"/>
      <c r="AR431" s="240" t="s">
        <v>175</v>
      </c>
      <c r="AT431" s="240" t="s">
        <v>243</v>
      </c>
      <c r="AU431" s="240" t="s">
        <v>88</v>
      </c>
      <c r="AY431" s="18" t="s">
        <v>241</v>
      </c>
      <c r="BE431" s="241">
        <f>IF(N431="základní",J431,0)</f>
        <v>0</v>
      </c>
      <c r="BF431" s="241">
        <f>IF(N431="snížená",J431,0)</f>
        <v>0</v>
      </c>
      <c r="BG431" s="241">
        <f>IF(N431="zákl. přenesená",J431,0)</f>
        <v>0</v>
      </c>
      <c r="BH431" s="241">
        <f>IF(N431="sníž. přenesená",J431,0)</f>
        <v>0</v>
      </c>
      <c r="BI431" s="241">
        <f>IF(N431="nulová",J431,0)</f>
        <v>0</v>
      </c>
      <c r="BJ431" s="18" t="s">
        <v>14</v>
      </c>
      <c r="BK431" s="241">
        <f>ROUND(I431*H431,2)</f>
        <v>0</v>
      </c>
      <c r="BL431" s="18" t="s">
        <v>175</v>
      </c>
      <c r="BM431" s="240" t="s">
        <v>2306</v>
      </c>
    </row>
    <row r="432" s="2" customFormat="1">
      <c r="A432" s="39"/>
      <c r="B432" s="40"/>
      <c r="C432" s="41"/>
      <c r="D432" s="242" t="s">
        <v>249</v>
      </c>
      <c r="E432" s="41"/>
      <c r="F432" s="243" t="s">
        <v>2305</v>
      </c>
      <c r="G432" s="41"/>
      <c r="H432" s="41"/>
      <c r="I432" s="244"/>
      <c r="J432" s="41"/>
      <c r="K432" s="41"/>
      <c r="L432" s="45"/>
      <c r="M432" s="245"/>
      <c r="N432" s="246"/>
      <c r="O432" s="92"/>
      <c r="P432" s="92"/>
      <c r="Q432" s="92"/>
      <c r="R432" s="92"/>
      <c r="S432" s="92"/>
      <c r="T432" s="93"/>
      <c r="U432" s="39"/>
      <c r="V432" s="39"/>
      <c r="W432" s="39"/>
      <c r="X432" s="39"/>
      <c r="Y432" s="39"/>
      <c r="Z432" s="39"/>
      <c r="AA432" s="39"/>
      <c r="AB432" s="39"/>
      <c r="AC432" s="39"/>
      <c r="AD432" s="39"/>
      <c r="AE432" s="39"/>
      <c r="AT432" s="18" t="s">
        <v>249</v>
      </c>
      <c r="AU432" s="18" t="s">
        <v>88</v>
      </c>
    </row>
    <row r="433" s="2" customFormat="1" ht="16.5" customHeight="1">
      <c r="A433" s="39"/>
      <c r="B433" s="40"/>
      <c r="C433" s="229" t="s">
        <v>1034</v>
      </c>
      <c r="D433" s="229" t="s">
        <v>243</v>
      </c>
      <c r="E433" s="230" t="s">
        <v>2307</v>
      </c>
      <c r="F433" s="231" t="s">
        <v>2308</v>
      </c>
      <c r="G433" s="232" t="s">
        <v>2204</v>
      </c>
      <c r="H433" s="233">
        <v>7</v>
      </c>
      <c r="I433" s="234"/>
      <c r="J433" s="235">
        <f>ROUND(I433*H433,2)</f>
        <v>0</v>
      </c>
      <c r="K433" s="231" t="s">
        <v>1</v>
      </c>
      <c r="L433" s="45"/>
      <c r="M433" s="236" t="s">
        <v>1</v>
      </c>
      <c r="N433" s="237" t="s">
        <v>45</v>
      </c>
      <c r="O433" s="92"/>
      <c r="P433" s="238">
        <f>O433*H433</f>
        <v>0</v>
      </c>
      <c r="Q433" s="238">
        <v>0</v>
      </c>
      <c r="R433" s="238">
        <f>Q433*H433</f>
        <v>0</v>
      </c>
      <c r="S433" s="238">
        <v>0</v>
      </c>
      <c r="T433" s="239">
        <f>S433*H433</f>
        <v>0</v>
      </c>
      <c r="U433" s="39"/>
      <c r="V433" s="39"/>
      <c r="W433" s="39"/>
      <c r="X433" s="39"/>
      <c r="Y433" s="39"/>
      <c r="Z433" s="39"/>
      <c r="AA433" s="39"/>
      <c r="AB433" s="39"/>
      <c r="AC433" s="39"/>
      <c r="AD433" s="39"/>
      <c r="AE433" s="39"/>
      <c r="AR433" s="240" t="s">
        <v>175</v>
      </c>
      <c r="AT433" s="240" t="s">
        <v>243</v>
      </c>
      <c r="AU433" s="240" t="s">
        <v>88</v>
      </c>
      <c r="AY433" s="18" t="s">
        <v>241</v>
      </c>
      <c r="BE433" s="241">
        <f>IF(N433="základní",J433,0)</f>
        <v>0</v>
      </c>
      <c r="BF433" s="241">
        <f>IF(N433="snížená",J433,0)</f>
        <v>0</v>
      </c>
      <c r="BG433" s="241">
        <f>IF(N433="zákl. přenesená",J433,0)</f>
        <v>0</v>
      </c>
      <c r="BH433" s="241">
        <f>IF(N433="sníž. přenesená",J433,0)</f>
        <v>0</v>
      </c>
      <c r="BI433" s="241">
        <f>IF(N433="nulová",J433,0)</f>
        <v>0</v>
      </c>
      <c r="BJ433" s="18" t="s">
        <v>14</v>
      </c>
      <c r="BK433" s="241">
        <f>ROUND(I433*H433,2)</f>
        <v>0</v>
      </c>
      <c r="BL433" s="18" t="s">
        <v>175</v>
      </c>
      <c r="BM433" s="240" t="s">
        <v>2309</v>
      </c>
    </row>
    <row r="434" s="2" customFormat="1">
      <c r="A434" s="39"/>
      <c r="B434" s="40"/>
      <c r="C434" s="41"/>
      <c r="D434" s="242" t="s">
        <v>249</v>
      </c>
      <c r="E434" s="41"/>
      <c r="F434" s="243" t="s">
        <v>2308</v>
      </c>
      <c r="G434" s="41"/>
      <c r="H434" s="41"/>
      <c r="I434" s="244"/>
      <c r="J434" s="41"/>
      <c r="K434" s="41"/>
      <c r="L434" s="45"/>
      <c r="M434" s="245"/>
      <c r="N434" s="246"/>
      <c r="O434" s="92"/>
      <c r="P434" s="92"/>
      <c r="Q434" s="92"/>
      <c r="R434" s="92"/>
      <c r="S434" s="92"/>
      <c r="T434" s="93"/>
      <c r="U434" s="39"/>
      <c r="V434" s="39"/>
      <c r="W434" s="39"/>
      <c r="X434" s="39"/>
      <c r="Y434" s="39"/>
      <c r="Z434" s="39"/>
      <c r="AA434" s="39"/>
      <c r="AB434" s="39"/>
      <c r="AC434" s="39"/>
      <c r="AD434" s="39"/>
      <c r="AE434" s="39"/>
      <c r="AT434" s="18" t="s">
        <v>249</v>
      </c>
      <c r="AU434" s="18" t="s">
        <v>88</v>
      </c>
    </row>
    <row r="435" s="2" customFormat="1" ht="16.5" customHeight="1">
      <c r="A435" s="39"/>
      <c r="B435" s="40"/>
      <c r="C435" s="229" t="s">
        <v>1040</v>
      </c>
      <c r="D435" s="229" t="s">
        <v>243</v>
      </c>
      <c r="E435" s="230" t="s">
        <v>2310</v>
      </c>
      <c r="F435" s="231" t="s">
        <v>2311</v>
      </c>
      <c r="G435" s="232" t="s">
        <v>2204</v>
      </c>
      <c r="H435" s="233">
        <v>1</v>
      </c>
      <c r="I435" s="234"/>
      <c r="J435" s="235">
        <f>ROUND(I435*H435,2)</f>
        <v>0</v>
      </c>
      <c r="K435" s="231" t="s">
        <v>1</v>
      </c>
      <c r="L435" s="45"/>
      <c r="M435" s="236" t="s">
        <v>1</v>
      </c>
      <c r="N435" s="237" t="s">
        <v>45</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175</v>
      </c>
      <c r="AT435" s="240" t="s">
        <v>243</v>
      </c>
      <c r="AU435" s="240" t="s">
        <v>88</v>
      </c>
      <c r="AY435" s="18" t="s">
        <v>241</v>
      </c>
      <c r="BE435" s="241">
        <f>IF(N435="základní",J435,0)</f>
        <v>0</v>
      </c>
      <c r="BF435" s="241">
        <f>IF(N435="snížená",J435,0)</f>
        <v>0</v>
      </c>
      <c r="BG435" s="241">
        <f>IF(N435="zákl. přenesená",J435,0)</f>
        <v>0</v>
      </c>
      <c r="BH435" s="241">
        <f>IF(N435="sníž. přenesená",J435,0)</f>
        <v>0</v>
      </c>
      <c r="BI435" s="241">
        <f>IF(N435="nulová",J435,0)</f>
        <v>0</v>
      </c>
      <c r="BJ435" s="18" t="s">
        <v>14</v>
      </c>
      <c r="BK435" s="241">
        <f>ROUND(I435*H435,2)</f>
        <v>0</v>
      </c>
      <c r="BL435" s="18" t="s">
        <v>175</v>
      </c>
      <c r="BM435" s="240" t="s">
        <v>2312</v>
      </c>
    </row>
    <row r="436" s="2" customFormat="1">
      <c r="A436" s="39"/>
      <c r="B436" s="40"/>
      <c r="C436" s="41"/>
      <c r="D436" s="242" t="s">
        <v>249</v>
      </c>
      <c r="E436" s="41"/>
      <c r="F436" s="243" t="s">
        <v>2311</v>
      </c>
      <c r="G436" s="41"/>
      <c r="H436" s="41"/>
      <c r="I436" s="244"/>
      <c r="J436" s="41"/>
      <c r="K436" s="41"/>
      <c r="L436" s="45"/>
      <c r="M436" s="245"/>
      <c r="N436" s="246"/>
      <c r="O436" s="92"/>
      <c r="P436" s="92"/>
      <c r="Q436" s="92"/>
      <c r="R436" s="92"/>
      <c r="S436" s="92"/>
      <c r="T436" s="93"/>
      <c r="U436" s="39"/>
      <c r="V436" s="39"/>
      <c r="W436" s="39"/>
      <c r="X436" s="39"/>
      <c r="Y436" s="39"/>
      <c r="Z436" s="39"/>
      <c r="AA436" s="39"/>
      <c r="AB436" s="39"/>
      <c r="AC436" s="39"/>
      <c r="AD436" s="39"/>
      <c r="AE436" s="39"/>
      <c r="AT436" s="18" t="s">
        <v>249</v>
      </c>
      <c r="AU436" s="18" t="s">
        <v>88</v>
      </c>
    </row>
    <row r="437" s="2" customFormat="1" ht="24.15" customHeight="1">
      <c r="A437" s="39"/>
      <c r="B437" s="40"/>
      <c r="C437" s="229" t="s">
        <v>1044</v>
      </c>
      <c r="D437" s="229" t="s">
        <v>243</v>
      </c>
      <c r="E437" s="230" t="s">
        <v>2313</v>
      </c>
      <c r="F437" s="231" t="s">
        <v>2314</v>
      </c>
      <c r="G437" s="232" t="s">
        <v>296</v>
      </c>
      <c r="H437" s="233">
        <v>10</v>
      </c>
      <c r="I437" s="234"/>
      <c r="J437" s="235">
        <f>ROUND(I437*H437,2)</f>
        <v>0</v>
      </c>
      <c r="K437" s="231" t="s">
        <v>1</v>
      </c>
      <c r="L437" s="45"/>
      <c r="M437" s="236" t="s">
        <v>1</v>
      </c>
      <c r="N437" s="237" t="s">
        <v>45</v>
      </c>
      <c r="O437" s="92"/>
      <c r="P437" s="238">
        <f>O437*H437</f>
        <v>0</v>
      </c>
      <c r="Q437" s="238">
        <v>0</v>
      </c>
      <c r="R437" s="238">
        <f>Q437*H437</f>
        <v>0</v>
      </c>
      <c r="S437" s="238">
        <v>0</v>
      </c>
      <c r="T437" s="239">
        <f>S437*H437</f>
        <v>0</v>
      </c>
      <c r="U437" s="39"/>
      <c r="V437" s="39"/>
      <c r="W437" s="39"/>
      <c r="X437" s="39"/>
      <c r="Y437" s="39"/>
      <c r="Z437" s="39"/>
      <c r="AA437" s="39"/>
      <c r="AB437" s="39"/>
      <c r="AC437" s="39"/>
      <c r="AD437" s="39"/>
      <c r="AE437" s="39"/>
      <c r="AR437" s="240" t="s">
        <v>175</v>
      </c>
      <c r="AT437" s="240" t="s">
        <v>243</v>
      </c>
      <c r="AU437" s="240" t="s">
        <v>88</v>
      </c>
      <c r="AY437" s="18" t="s">
        <v>241</v>
      </c>
      <c r="BE437" s="241">
        <f>IF(N437="základní",J437,0)</f>
        <v>0</v>
      </c>
      <c r="BF437" s="241">
        <f>IF(N437="snížená",J437,0)</f>
        <v>0</v>
      </c>
      <c r="BG437" s="241">
        <f>IF(N437="zákl. přenesená",J437,0)</f>
        <v>0</v>
      </c>
      <c r="BH437" s="241">
        <f>IF(N437="sníž. přenesená",J437,0)</f>
        <v>0</v>
      </c>
      <c r="BI437" s="241">
        <f>IF(N437="nulová",J437,0)</f>
        <v>0</v>
      </c>
      <c r="BJ437" s="18" t="s">
        <v>14</v>
      </c>
      <c r="BK437" s="241">
        <f>ROUND(I437*H437,2)</f>
        <v>0</v>
      </c>
      <c r="BL437" s="18" t="s">
        <v>175</v>
      </c>
      <c r="BM437" s="240" t="s">
        <v>2315</v>
      </c>
    </row>
    <row r="438" s="2" customFormat="1">
      <c r="A438" s="39"/>
      <c r="B438" s="40"/>
      <c r="C438" s="41"/>
      <c r="D438" s="242" t="s">
        <v>249</v>
      </c>
      <c r="E438" s="41"/>
      <c r="F438" s="243" t="s">
        <v>2314</v>
      </c>
      <c r="G438" s="41"/>
      <c r="H438" s="41"/>
      <c r="I438" s="244"/>
      <c r="J438" s="41"/>
      <c r="K438" s="41"/>
      <c r="L438" s="45"/>
      <c r="M438" s="245"/>
      <c r="N438" s="246"/>
      <c r="O438" s="92"/>
      <c r="P438" s="92"/>
      <c r="Q438" s="92"/>
      <c r="R438" s="92"/>
      <c r="S438" s="92"/>
      <c r="T438" s="93"/>
      <c r="U438" s="39"/>
      <c r="V438" s="39"/>
      <c r="W438" s="39"/>
      <c r="X438" s="39"/>
      <c r="Y438" s="39"/>
      <c r="Z438" s="39"/>
      <c r="AA438" s="39"/>
      <c r="AB438" s="39"/>
      <c r="AC438" s="39"/>
      <c r="AD438" s="39"/>
      <c r="AE438" s="39"/>
      <c r="AT438" s="18" t="s">
        <v>249</v>
      </c>
      <c r="AU438" s="18" t="s">
        <v>88</v>
      </c>
    </row>
    <row r="439" s="2" customFormat="1" ht="24.15" customHeight="1">
      <c r="A439" s="39"/>
      <c r="B439" s="40"/>
      <c r="C439" s="229" t="s">
        <v>1050</v>
      </c>
      <c r="D439" s="229" t="s">
        <v>243</v>
      </c>
      <c r="E439" s="230" t="s">
        <v>2316</v>
      </c>
      <c r="F439" s="231" t="s">
        <v>2317</v>
      </c>
      <c r="G439" s="232" t="s">
        <v>296</v>
      </c>
      <c r="H439" s="233">
        <v>5</v>
      </c>
      <c r="I439" s="234"/>
      <c r="J439" s="235">
        <f>ROUND(I439*H439,2)</f>
        <v>0</v>
      </c>
      <c r="K439" s="231" t="s">
        <v>1</v>
      </c>
      <c r="L439" s="45"/>
      <c r="M439" s="236" t="s">
        <v>1</v>
      </c>
      <c r="N439" s="237" t="s">
        <v>45</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175</v>
      </c>
      <c r="AT439" s="240" t="s">
        <v>243</v>
      </c>
      <c r="AU439" s="240" t="s">
        <v>88</v>
      </c>
      <c r="AY439" s="18" t="s">
        <v>241</v>
      </c>
      <c r="BE439" s="241">
        <f>IF(N439="základní",J439,0)</f>
        <v>0</v>
      </c>
      <c r="BF439" s="241">
        <f>IF(N439="snížená",J439,0)</f>
        <v>0</v>
      </c>
      <c r="BG439" s="241">
        <f>IF(N439="zákl. přenesená",J439,0)</f>
        <v>0</v>
      </c>
      <c r="BH439" s="241">
        <f>IF(N439="sníž. přenesená",J439,0)</f>
        <v>0</v>
      </c>
      <c r="BI439" s="241">
        <f>IF(N439="nulová",J439,0)</f>
        <v>0</v>
      </c>
      <c r="BJ439" s="18" t="s">
        <v>14</v>
      </c>
      <c r="BK439" s="241">
        <f>ROUND(I439*H439,2)</f>
        <v>0</v>
      </c>
      <c r="BL439" s="18" t="s">
        <v>175</v>
      </c>
      <c r="BM439" s="240" t="s">
        <v>2318</v>
      </c>
    </row>
    <row r="440" s="2" customFormat="1">
      <c r="A440" s="39"/>
      <c r="B440" s="40"/>
      <c r="C440" s="41"/>
      <c r="D440" s="242" t="s">
        <v>249</v>
      </c>
      <c r="E440" s="41"/>
      <c r="F440" s="243" t="s">
        <v>2317</v>
      </c>
      <c r="G440" s="41"/>
      <c r="H440" s="41"/>
      <c r="I440" s="244"/>
      <c r="J440" s="41"/>
      <c r="K440" s="41"/>
      <c r="L440" s="45"/>
      <c r="M440" s="245"/>
      <c r="N440" s="246"/>
      <c r="O440" s="92"/>
      <c r="P440" s="92"/>
      <c r="Q440" s="92"/>
      <c r="R440" s="92"/>
      <c r="S440" s="92"/>
      <c r="T440" s="93"/>
      <c r="U440" s="39"/>
      <c r="V440" s="39"/>
      <c r="W440" s="39"/>
      <c r="X440" s="39"/>
      <c r="Y440" s="39"/>
      <c r="Z440" s="39"/>
      <c r="AA440" s="39"/>
      <c r="AB440" s="39"/>
      <c r="AC440" s="39"/>
      <c r="AD440" s="39"/>
      <c r="AE440" s="39"/>
      <c r="AT440" s="18" t="s">
        <v>249</v>
      </c>
      <c r="AU440" s="18" t="s">
        <v>88</v>
      </c>
    </row>
    <row r="441" s="2" customFormat="1" ht="16.5" customHeight="1">
      <c r="A441" s="39"/>
      <c r="B441" s="40"/>
      <c r="C441" s="229" t="s">
        <v>1054</v>
      </c>
      <c r="D441" s="229" t="s">
        <v>243</v>
      </c>
      <c r="E441" s="230" t="s">
        <v>2319</v>
      </c>
      <c r="F441" s="231" t="s">
        <v>2320</v>
      </c>
      <c r="G441" s="232" t="s">
        <v>2204</v>
      </c>
      <c r="H441" s="233">
        <v>2</v>
      </c>
      <c r="I441" s="234"/>
      <c r="J441" s="235">
        <f>ROUND(I441*H441,2)</f>
        <v>0</v>
      </c>
      <c r="K441" s="231" t="s">
        <v>1</v>
      </c>
      <c r="L441" s="45"/>
      <c r="M441" s="236" t="s">
        <v>1</v>
      </c>
      <c r="N441" s="237" t="s">
        <v>45</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175</v>
      </c>
      <c r="AT441" s="240" t="s">
        <v>243</v>
      </c>
      <c r="AU441" s="240" t="s">
        <v>88</v>
      </c>
      <c r="AY441" s="18" t="s">
        <v>241</v>
      </c>
      <c r="BE441" s="241">
        <f>IF(N441="základní",J441,0)</f>
        <v>0</v>
      </c>
      <c r="BF441" s="241">
        <f>IF(N441="snížená",J441,0)</f>
        <v>0</v>
      </c>
      <c r="BG441" s="241">
        <f>IF(N441="zákl. přenesená",J441,0)</f>
        <v>0</v>
      </c>
      <c r="BH441" s="241">
        <f>IF(N441="sníž. přenesená",J441,0)</f>
        <v>0</v>
      </c>
      <c r="BI441" s="241">
        <f>IF(N441="nulová",J441,0)</f>
        <v>0</v>
      </c>
      <c r="BJ441" s="18" t="s">
        <v>14</v>
      </c>
      <c r="BK441" s="241">
        <f>ROUND(I441*H441,2)</f>
        <v>0</v>
      </c>
      <c r="BL441" s="18" t="s">
        <v>175</v>
      </c>
      <c r="BM441" s="240" t="s">
        <v>2321</v>
      </c>
    </row>
    <row r="442" s="2" customFormat="1">
      <c r="A442" s="39"/>
      <c r="B442" s="40"/>
      <c r="C442" s="41"/>
      <c r="D442" s="242" t="s">
        <v>249</v>
      </c>
      <c r="E442" s="41"/>
      <c r="F442" s="243" t="s">
        <v>2320</v>
      </c>
      <c r="G442" s="41"/>
      <c r="H442" s="41"/>
      <c r="I442" s="244"/>
      <c r="J442" s="41"/>
      <c r="K442" s="41"/>
      <c r="L442" s="45"/>
      <c r="M442" s="245"/>
      <c r="N442" s="246"/>
      <c r="O442" s="92"/>
      <c r="P442" s="92"/>
      <c r="Q442" s="92"/>
      <c r="R442" s="92"/>
      <c r="S442" s="92"/>
      <c r="T442" s="93"/>
      <c r="U442" s="39"/>
      <c r="V442" s="39"/>
      <c r="W442" s="39"/>
      <c r="X442" s="39"/>
      <c r="Y442" s="39"/>
      <c r="Z442" s="39"/>
      <c r="AA442" s="39"/>
      <c r="AB442" s="39"/>
      <c r="AC442" s="39"/>
      <c r="AD442" s="39"/>
      <c r="AE442" s="39"/>
      <c r="AT442" s="18" t="s">
        <v>249</v>
      </c>
      <c r="AU442" s="18" t="s">
        <v>88</v>
      </c>
    </row>
    <row r="443" s="2" customFormat="1" ht="16.5" customHeight="1">
      <c r="A443" s="39"/>
      <c r="B443" s="40"/>
      <c r="C443" s="229" t="s">
        <v>1058</v>
      </c>
      <c r="D443" s="229" t="s">
        <v>243</v>
      </c>
      <c r="E443" s="230" t="s">
        <v>2322</v>
      </c>
      <c r="F443" s="231" t="s">
        <v>2323</v>
      </c>
      <c r="G443" s="232" t="s">
        <v>2204</v>
      </c>
      <c r="H443" s="233">
        <v>2</v>
      </c>
      <c r="I443" s="234"/>
      <c r="J443" s="235">
        <f>ROUND(I443*H443,2)</f>
        <v>0</v>
      </c>
      <c r="K443" s="231" t="s">
        <v>1</v>
      </c>
      <c r="L443" s="45"/>
      <c r="M443" s="236" t="s">
        <v>1</v>
      </c>
      <c r="N443" s="237" t="s">
        <v>45</v>
      </c>
      <c r="O443" s="92"/>
      <c r="P443" s="238">
        <f>O443*H443</f>
        <v>0</v>
      </c>
      <c r="Q443" s="238">
        <v>0</v>
      </c>
      <c r="R443" s="238">
        <f>Q443*H443</f>
        <v>0</v>
      </c>
      <c r="S443" s="238">
        <v>0</v>
      </c>
      <c r="T443" s="239">
        <f>S443*H443</f>
        <v>0</v>
      </c>
      <c r="U443" s="39"/>
      <c r="V443" s="39"/>
      <c r="W443" s="39"/>
      <c r="X443" s="39"/>
      <c r="Y443" s="39"/>
      <c r="Z443" s="39"/>
      <c r="AA443" s="39"/>
      <c r="AB443" s="39"/>
      <c r="AC443" s="39"/>
      <c r="AD443" s="39"/>
      <c r="AE443" s="39"/>
      <c r="AR443" s="240" t="s">
        <v>175</v>
      </c>
      <c r="AT443" s="240" t="s">
        <v>243</v>
      </c>
      <c r="AU443" s="240" t="s">
        <v>88</v>
      </c>
      <c r="AY443" s="18" t="s">
        <v>241</v>
      </c>
      <c r="BE443" s="241">
        <f>IF(N443="základní",J443,0)</f>
        <v>0</v>
      </c>
      <c r="BF443" s="241">
        <f>IF(N443="snížená",J443,0)</f>
        <v>0</v>
      </c>
      <c r="BG443" s="241">
        <f>IF(N443="zákl. přenesená",J443,0)</f>
        <v>0</v>
      </c>
      <c r="BH443" s="241">
        <f>IF(N443="sníž. přenesená",J443,0)</f>
        <v>0</v>
      </c>
      <c r="BI443" s="241">
        <f>IF(N443="nulová",J443,0)</f>
        <v>0</v>
      </c>
      <c r="BJ443" s="18" t="s">
        <v>14</v>
      </c>
      <c r="BK443" s="241">
        <f>ROUND(I443*H443,2)</f>
        <v>0</v>
      </c>
      <c r="BL443" s="18" t="s">
        <v>175</v>
      </c>
      <c r="BM443" s="240" t="s">
        <v>2324</v>
      </c>
    </row>
    <row r="444" s="2" customFormat="1">
      <c r="A444" s="39"/>
      <c r="B444" s="40"/>
      <c r="C444" s="41"/>
      <c r="D444" s="242" t="s">
        <v>249</v>
      </c>
      <c r="E444" s="41"/>
      <c r="F444" s="243" t="s">
        <v>2323</v>
      </c>
      <c r="G444" s="41"/>
      <c r="H444" s="41"/>
      <c r="I444" s="244"/>
      <c r="J444" s="41"/>
      <c r="K444" s="41"/>
      <c r="L444" s="45"/>
      <c r="M444" s="245"/>
      <c r="N444" s="246"/>
      <c r="O444" s="92"/>
      <c r="P444" s="92"/>
      <c r="Q444" s="92"/>
      <c r="R444" s="92"/>
      <c r="S444" s="92"/>
      <c r="T444" s="93"/>
      <c r="U444" s="39"/>
      <c r="V444" s="39"/>
      <c r="W444" s="39"/>
      <c r="X444" s="39"/>
      <c r="Y444" s="39"/>
      <c r="Z444" s="39"/>
      <c r="AA444" s="39"/>
      <c r="AB444" s="39"/>
      <c r="AC444" s="39"/>
      <c r="AD444" s="39"/>
      <c r="AE444" s="39"/>
      <c r="AT444" s="18" t="s">
        <v>249</v>
      </c>
      <c r="AU444" s="18" t="s">
        <v>88</v>
      </c>
    </row>
    <row r="445" s="2" customFormat="1" ht="16.5" customHeight="1">
      <c r="A445" s="39"/>
      <c r="B445" s="40"/>
      <c r="C445" s="229" t="s">
        <v>1063</v>
      </c>
      <c r="D445" s="229" t="s">
        <v>243</v>
      </c>
      <c r="E445" s="230" t="s">
        <v>2325</v>
      </c>
      <c r="F445" s="231" t="s">
        <v>2326</v>
      </c>
      <c r="G445" s="232" t="s">
        <v>2204</v>
      </c>
      <c r="H445" s="233">
        <v>2</v>
      </c>
      <c r="I445" s="234"/>
      <c r="J445" s="235">
        <f>ROUND(I445*H445,2)</f>
        <v>0</v>
      </c>
      <c r="K445" s="231" t="s">
        <v>1</v>
      </c>
      <c r="L445" s="45"/>
      <c r="M445" s="236" t="s">
        <v>1</v>
      </c>
      <c r="N445" s="237" t="s">
        <v>45</v>
      </c>
      <c r="O445" s="92"/>
      <c r="P445" s="238">
        <f>O445*H445</f>
        <v>0</v>
      </c>
      <c r="Q445" s="238">
        <v>0</v>
      </c>
      <c r="R445" s="238">
        <f>Q445*H445</f>
        <v>0</v>
      </c>
      <c r="S445" s="238">
        <v>0</v>
      </c>
      <c r="T445" s="239">
        <f>S445*H445</f>
        <v>0</v>
      </c>
      <c r="U445" s="39"/>
      <c r="V445" s="39"/>
      <c r="W445" s="39"/>
      <c r="X445" s="39"/>
      <c r="Y445" s="39"/>
      <c r="Z445" s="39"/>
      <c r="AA445" s="39"/>
      <c r="AB445" s="39"/>
      <c r="AC445" s="39"/>
      <c r="AD445" s="39"/>
      <c r="AE445" s="39"/>
      <c r="AR445" s="240" t="s">
        <v>175</v>
      </c>
      <c r="AT445" s="240" t="s">
        <v>243</v>
      </c>
      <c r="AU445" s="240" t="s">
        <v>88</v>
      </c>
      <c r="AY445" s="18" t="s">
        <v>241</v>
      </c>
      <c r="BE445" s="241">
        <f>IF(N445="základní",J445,0)</f>
        <v>0</v>
      </c>
      <c r="BF445" s="241">
        <f>IF(N445="snížená",J445,0)</f>
        <v>0</v>
      </c>
      <c r="BG445" s="241">
        <f>IF(N445="zákl. přenesená",J445,0)</f>
        <v>0</v>
      </c>
      <c r="BH445" s="241">
        <f>IF(N445="sníž. přenesená",J445,0)</f>
        <v>0</v>
      </c>
      <c r="BI445" s="241">
        <f>IF(N445="nulová",J445,0)</f>
        <v>0</v>
      </c>
      <c r="BJ445" s="18" t="s">
        <v>14</v>
      </c>
      <c r="BK445" s="241">
        <f>ROUND(I445*H445,2)</f>
        <v>0</v>
      </c>
      <c r="BL445" s="18" t="s">
        <v>175</v>
      </c>
      <c r="BM445" s="240" t="s">
        <v>2327</v>
      </c>
    </row>
    <row r="446" s="2" customFormat="1">
      <c r="A446" s="39"/>
      <c r="B446" s="40"/>
      <c r="C446" s="41"/>
      <c r="D446" s="242" t="s">
        <v>249</v>
      </c>
      <c r="E446" s="41"/>
      <c r="F446" s="243" t="s">
        <v>2326</v>
      </c>
      <c r="G446" s="41"/>
      <c r="H446" s="41"/>
      <c r="I446" s="244"/>
      <c r="J446" s="41"/>
      <c r="K446" s="41"/>
      <c r="L446" s="45"/>
      <c r="M446" s="245"/>
      <c r="N446" s="246"/>
      <c r="O446" s="92"/>
      <c r="P446" s="92"/>
      <c r="Q446" s="92"/>
      <c r="R446" s="92"/>
      <c r="S446" s="92"/>
      <c r="T446" s="93"/>
      <c r="U446" s="39"/>
      <c r="V446" s="39"/>
      <c r="W446" s="39"/>
      <c r="X446" s="39"/>
      <c r="Y446" s="39"/>
      <c r="Z446" s="39"/>
      <c r="AA446" s="39"/>
      <c r="AB446" s="39"/>
      <c r="AC446" s="39"/>
      <c r="AD446" s="39"/>
      <c r="AE446" s="39"/>
      <c r="AT446" s="18" t="s">
        <v>249</v>
      </c>
      <c r="AU446" s="18" t="s">
        <v>88</v>
      </c>
    </row>
    <row r="447" s="2" customFormat="1" ht="16.5" customHeight="1">
      <c r="A447" s="39"/>
      <c r="B447" s="40"/>
      <c r="C447" s="229" t="s">
        <v>1067</v>
      </c>
      <c r="D447" s="229" t="s">
        <v>243</v>
      </c>
      <c r="E447" s="230" t="s">
        <v>2328</v>
      </c>
      <c r="F447" s="231" t="s">
        <v>2329</v>
      </c>
      <c r="G447" s="232" t="s">
        <v>2204</v>
      </c>
      <c r="H447" s="233">
        <v>1</v>
      </c>
      <c r="I447" s="234"/>
      <c r="J447" s="235">
        <f>ROUND(I447*H447,2)</f>
        <v>0</v>
      </c>
      <c r="K447" s="231" t="s">
        <v>1</v>
      </c>
      <c r="L447" s="45"/>
      <c r="M447" s="236" t="s">
        <v>1</v>
      </c>
      <c r="N447" s="237" t="s">
        <v>45</v>
      </c>
      <c r="O447" s="92"/>
      <c r="P447" s="238">
        <f>O447*H447</f>
        <v>0</v>
      </c>
      <c r="Q447" s="238">
        <v>0</v>
      </c>
      <c r="R447" s="238">
        <f>Q447*H447</f>
        <v>0</v>
      </c>
      <c r="S447" s="238">
        <v>0</v>
      </c>
      <c r="T447" s="239">
        <f>S447*H447</f>
        <v>0</v>
      </c>
      <c r="U447" s="39"/>
      <c r="V447" s="39"/>
      <c r="W447" s="39"/>
      <c r="X447" s="39"/>
      <c r="Y447" s="39"/>
      <c r="Z447" s="39"/>
      <c r="AA447" s="39"/>
      <c r="AB447" s="39"/>
      <c r="AC447" s="39"/>
      <c r="AD447" s="39"/>
      <c r="AE447" s="39"/>
      <c r="AR447" s="240" t="s">
        <v>175</v>
      </c>
      <c r="AT447" s="240" t="s">
        <v>243</v>
      </c>
      <c r="AU447" s="240" t="s">
        <v>88</v>
      </c>
      <c r="AY447" s="18" t="s">
        <v>241</v>
      </c>
      <c r="BE447" s="241">
        <f>IF(N447="základní",J447,0)</f>
        <v>0</v>
      </c>
      <c r="BF447" s="241">
        <f>IF(N447="snížená",J447,0)</f>
        <v>0</v>
      </c>
      <c r="BG447" s="241">
        <f>IF(N447="zákl. přenesená",J447,0)</f>
        <v>0</v>
      </c>
      <c r="BH447" s="241">
        <f>IF(N447="sníž. přenesená",J447,0)</f>
        <v>0</v>
      </c>
      <c r="BI447" s="241">
        <f>IF(N447="nulová",J447,0)</f>
        <v>0</v>
      </c>
      <c r="BJ447" s="18" t="s">
        <v>14</v>
      </c>
      <c r="BK447" s="241">
        <f>ROUND(I447*H447,2)</f>
        <v>0</v>
      </c>
      <c r="BL447" s="18" t="s">
        <v>175</v>
      </c>
      <c r="BM447" s="240" t="s">
        <v>2330</v>
      </c>
    </row>
    <row r="448" s="2" customFormat="1">
      <c r="A448" s="39"/>
      <c r="B448" s="40"/>
      <c r="C448" s="41"/>
      <c r="D448" s="242" t="s">
        <v>249</v>
      </c>
      <c r="E448" s="41"/>
      <c r="F448" s="243" t="s">
        <v>2329</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249</v>
      </c>
      <c r="AU448" s="18" t="s">
        <v>88</v>
      </c>
    </row>
    <row r="449" s="2" customFormat="1" ht="16.5" customHeight="1">
      <c r="A449" s="39"/>
      <c r="B449" s="40"/>
      <c r="C449" s="229" t="s">
        <v>1071</v>
      </c>
      <c r="D449" s="229" t="s">
        <v>243</v>
      </c>
      <c r="E449" s="230" t="s">
        <v>2331</v>
      </c>
      <c r="F449" s="231" t="s">
        <v>2332</v>
      </c>
      <c r="G449" s="232" t="s">
        <v>296</v>
      </c>
      <c r="H449" s="233">
        <v>48</v>
      </c>
      <c r="I449" s="234"/>
      <c r="J449" s="235">
        <f>ROUND(I449*H449,2)</f>
        <v>0</v>
      </c>
      <c r="K449" s="231" t="s">
        <v>1</v>
      </c>
      <c r="L449" s="45"/>
      <c r="M449" s="236" t="s">
        <v>1</v>
      </c>
      <c r="N449" s="237" t="s">
        <v>45</v>
      </c>
      <c r="O449" s="92"/>
      <c r="P449" s="238">
        <f>O449*H449</f>
        <v>0</v>
      </c>
      <c r="Q449" s="238">
        <v>0</v>
      </c>
      <c r="R449" s="238">
        <f>Q449*H449</f>
        <v>0</v>
      </c>
      <c r="S449" s="238">
        <v>0</v>
      </c>
      <c r="T449" s="239">
        <f>S449*H449</f>
        <v>0</v>
      </c>
      <c r="U449" s="39"/>
      <c r="V449" s="39"/>
      <c r="W449" s="39"/>
      <c r="X449" s="39"/>
      <c r="Y449" s="39"/>
      <c r="Z449" s="39"/>
      <c r="AA449" s="39"/>
      <c r="AB449" s="39"/>
      <c r="AC449" s="39"/>
      <c r="AD449" s="39"/>
      <c r="AE449" s="39"/>
      <c r="AR449" s="240" t="s">
        <v>175</v>
      </c>
      <c r="AT449" s="240" t="s">
        <v>243</v>
      </c>
      <c r="AU449" s="240" t="s">
        <v>88</v>
      </c>
      <c r="AY449" s="18" t="s">
        <v>241</v>
      </c>
      <c r="BE449" s="241">
        <f>IF(N449="základní",J449,0)</f>
        <v>0</v>
      </c>
      <c r="BF449" s="241">
        <f>IF(N449="snížená",J449,0)</f>
        <v>0</v>
      </c>
      <c r="BG449" s="241">
        <f>IF(N449="zákl. přenesená",J449,0)</f>
        <v>0</v>
      </c>
      <c r="BH449" s="241">
        <f>IF(N449="sníž. přenesená",J449,0)</f>
        <v>0</v>
      </c>
      <c r="BI449" s="241">
        <f>IF(N449="nulová",J449,0)</f>
        <v>0</v>
      </c>
      <c r="BJ449" s="18" t="s">
        <v>14</v>
      </c>
      <c r="BK449" s="241">
        <f>ROUND(I449*H449,2)</f>
        <v>0</v>
      </c>
      <c r="BL449" s="18" t="s">
        <v>175</v>
      </c>
      <c r="BM449" s="240" t="s">
        <v>2333</v>
      </c>
    </row>
    <row r="450" s="2" customFormat="1">
      <c r="A450" s="39"/>
      <c r="B450" s="40"/>
      <c r="C450" s="41"/>
      <c r="D450" s="242" t="s">
        <v>249</v>
      </c>
      <c r="E450" s="41"/>
      <c r="F450" s="243" t="s">
        <v>2332</v>
      </c>
      <c r="G450" s="41"/>
      <c r="H450" s="41"/>
      <c r="I450" s="244"/>
      <c r="J450" s="41"/>
      <c r="K450" s="41"/>
      <c r="L450" s="45"/>
      <c r="M450" s="245"/>
      <c r="N450" s="246"/>
      <c r="O450" s="92"/>
      <c r="P450" s="92"/>
      <c r="Q450" s="92"/>
      <c r="R450" s="92"/>
      <c r="S450" s="92"/>
      <c r="T450" s="93"/>
      <c r="U450" s="39"/>
      <c r="V450" s="39"/>
      <c r="W450" s="39"/>
      <c r="X450" s="39"/>
      <c r="Y450" s="39"/>
      <c r="Z450" s="39"/>
      <c r="AA450" s="39"/>
      <c r="AB450" s="39"/>
      <c r="AC450" s="39"/>
      <c r="AD450" s="39"/>
      <c r="AE450" s="39"/>
      <c r="AT450" s="18" t="s">
        <v>249</v>
      </c>
      <c r="AU450" s="18" t="s">
        <v>88</v>
      </c>
    </row>
    <row r="451" s="2" customFormat="1" ht="16.5" customHeight="1">
      <c r="A451" s="39"/>
      <c r="B451" s="40"/>
      <c r="C451" s="229" t="s">
        <v>1077</v>
      </c>
      <c r="D451" s="229" t="s">
        <v>243</v>
      </c>
      <c r="E451" s="230" t="s">
        <v>2334</v>
      </c>
      <c r="F451" s="231" t="s">
        <v>2335</v>
      </c>
      <c r="G451" s="232" t="s">
        <v>296</v>
      </c>
      <c r="H451" s="233">
        <v>24</v>
      </c>
      <c r="I451" s="234"/>
      <c r="J451" s="235">
        <f>ROUND(I451*H451,2)</f>
        <v>0</v>
      </c>
      <c r="K451" s="231" t="s">
        <v>1</v>
      </c>
      <c r="L451" s="45"/>
      <c r="M451" s="236" t="s">
        <v>1</v>
      </c>
      <c r="N451" s="237" t="s">
        <v>45</v>
      </c>
      <c r="O451" s="92"/>
      <c r="P451" s="238">
        <f>O451*H451</f>
        <v>0</v>
      </c>
      <c r="Q451" s="238">
        <v>0</v>
      </c>
      <c r="R451" s="238">
        <f>Q451*H451</f>
        <v>0</v>
      </c>
      <c r="S451" s="238">
        <v>0</v>
      </c>
      <c r="T451" s="239">
        <f>S451*H451</f>
        <v>0</v>
      </c>
      <c r="U451" s="39"/>
      <c r="V451" s="39"/>
      <c r="W451" s="39"/>
      <c r="X451" s="39"/>
      <c r="Y451" s="39"/>
      <c r="Z451" s="39"/>
      <c r="AA451" s="39"/>
      <c r="AB451" s="39"/>
      <c r="AC451" s="39"/>
      <c r="AD451" s="39"/>
      <c r="AE451" s="39"/>
      <c r="AR451" s="240" t="s">
        <v>175</v>
      </c>
      <c r="AT451" s="240" t="s">
        <v>243</v>
      </c>
      <c r="AU451" s="240" t="s">
        <v>88</v>
      </c>
      <c r="AY451" s="18" t="s">
        <v>241</v>
      </c>
      <c r="BE451" s="241">
        <f>IF(N451="základní",J451,0)</f>
        <v>0</v>
      </c>
      <c r="BF451" s="241">
        <f>IF(N451="snížená",J451,0)</f>
        <v>0</v>
      </c>
      <c r="BG451" s="241">
        <f>IF(N451="zákl. přenesená",J451,0)</f>
        <v>0</v>
      </c>
      <c r="BH451" s="241">
        <f>IF(N451="sníž. přenesená",J451,0)</f>
        <v>0</v>
      </c>
      <c r="BI451" s="241">
        <f>IF(N451="nulová",J451,0)</f>
        <v>0</v>
      </c>
      <c r="BJ451" s="18" t="s">
        <v>14</v>
      </c>
      <c r="BK451" s="241">
        <f>ROUND(I451*H451,2)</f>
        <v>0</v>
      </c>
      <c r="BL451" s="18" t="s">
        <v>175</v>
      </c>
      <c r="BM451" s="240" t="s">
        <v>2336</v>
      </c>
    </row>
    <row r="452" s="2" customFormat="1">
      <c r="A452" s="39"/>
      <c r="B452" s="40"/>
      <c r="C452" s="41"/>
      <c r="D452" s="242" t="s">
        <v>249</v>
      </c>
      <c r="E452" s="41"/>
      <c r="F452" s="243" t="s">
        <v>2335</v>
      </c>
      <c r="G452" s="41"/>
      <c r="H452" s="41"/>
      <c r="I452" s="244"/>
      <c r="J452" s="41"/>
      <c r="K452" s="41"/>
      <c r="L452" s="45"/>
      <c r="M452" s="245"/>
      <c r="N452" s="246"/>
      <c r="O452" s="92"/>
      <c r="P452" s="92"/>
      <c r="Q452" s="92"/>
      <c r="R452" s="92"/>
      <c r="S452" s="92"/>
      <c r="T452" s="93"/>
      <c r="U452" s="39"/>
      <c r="V452" s="39"/>
      <c r="W452" s="39"/>
      <c r="X452" s="39"/>
      <c r="Y452" s="39"/>
      <c r="Z452" s="39"/>
      <c r="AA452" s="39"/>
      <c r="AB452" s="39"/>
      <c r="AC452" s="39"/>
      <c r="AD452" s="39"/>
      <c r="AE452" s="39"/>
      <c r="AT452" s="18" t="s">
        <v>249</v>
      </c>
      <c r="AU452" s="18" t="s">
        <v>88</v>
      </c>
    </row>
    <row r="453" s="2" customFormat="1" ht="16.5" customHeight="1">
      <c r="A453" s="39"/>
      <c r="B453" s="40"/>
      <c r="C453" s="229" t="s">
        <v>1082</v>
      </c>
      <c r="D453" s="229" t="s">
        <v>243</v>
      </c>
      <c r="E453" s="230" t="s">
        <v>2337</v>
      </c>
      <c r="F453" s="231" t="s">
        <v>2338</v>
      </c>
      <c r="G453" s="232" t="s">
        <v>296</v>
      </c>
      <c r="H453" s="233">
        <v>18</v>
      </c>
      <c r="I453" s="234"/>
      <c r="J453" s="235">
        <f>ROUND(I453*H453,2)</f>
        <v>0</v>
      </c>
      <c r="K453" s="231" t="s">
        <v>1</v>
      </c>
      <c r="L453" s="45"/>
      <c r="M453" s="236" t="s">
        <v>1</v>
      </c>
      <c r="N453" s="237" t="s">
        <v>45</v>
      </c>
      <c r="O453" s="92"/>
      <c r="P453" s="238">
        <f>O453*H453</f>
        <v>0</v>
      </c>
      <c r="Q453" s="238">
        <v>0</v>
      </c>
      <c r="R453" s="238">
        <f>Q453*H453</f>
        <v>0</v>
      </c>
      <c r="S453" s="238">
        <v>0</v>
      </c>
      <c r="T453" s="239">
        <f>S453*H453</f>
        <v>0</v>
      </c>
      <c r="U453" s="39"/>
      <c r="V453" s="39"/>
      <c r="W453" s="39"/>
      <c r="X453" s="39"/>
      <c r="Y453" s="39"/>
      <c r="Z453" s="39"/>
      <c r="AA453" s="39"/>
      <c r="AB453" s="39"/>
      <c r="AC453" s="39"/>
      <c r="AD453" s="39"/>
      <c r="AE453" s="39"/>
      <c r="AR453" s="240" t="s">
        <v>175</v>
      </c>
      <c r="AT453" s="240" t="s">
        <v>243</v>
      </c>
      <c r="AU453" s="240" t="s">
        <v>88</v>
      </c>
      <c r="AY453" s="18" t="s">
        <v>241</v>
      </c>
      <c r="BE453" s="241">
        <f>IF(N453="základní",J453,0)</f>
        <v>0</v>
      </c>
      <c r="BF453" s="241">
        <f>IF(N453="snížená",J453,0)</f>
        <v>0</v>
      </c>
      <c r="BG453" s="241">
        <f>IF(N453="zákl. přenesená",J453,0)</f>
        <v>0</v>
      </c>
      <c r="BH453" s="241">
        <f>IF(N453="sníž. přenesená",J453,0)</f>
        <v>0</v>
      </c>
      <c r="BI453" s="241">
        <f>IF(N453="nulová",J453,0)</f>
        <v>0</v>
      </c>
      <c r="BJ453" s="18" t="s">
        <v>14</v>
      </c>
      <c r="BK453" s="241">
        <f>ROUND(I453*H453,2)</f>
        <v>0</v>
      </c>
      <c r="BL453" s="18" t="s">
        <v>175</v>
      </c>
      <c r="BM453" s="240" t="s">
        <v>2339</v>
      </c>
    </row>
    <row r="454" s="2" customFormat="1">
      <c r="A454" s="39"/>
      <c r="B454" s="40"/>
      <c r="C454" s="41"/>
      <c r="D454" s="242" t="s">
        <v>249</v>
      </c>
      <c r="E454" s="41"/>
      <c r="F454" s="243" t="s">
        <v>2338</v>
      </c>
      <c r="G454" s="41"/>
      <c r="H454" s="41"/>
      <c r="I454" s="244"/>
      <c r="J454" s="41"/>
      <c r="K454" s="41"/>
      <c r="L454" s="45"/>
      <c r="M454" s="245"/>
      <c r="N454" s="246"/>
      <c r="O454" s="92"/>
      <c r="P454" s="92"/>
      <c r="Q454" s="92"/>
      <c r="R454" s="92"/>
      <c r="S454" s="92"/>
      <c r="T454" s="93"/>
      <c r="U454" s="39"/>
      <c r="V454" s="39"/>
      <c r="W454" s="39"/>
      <c r="X454" s="39"/>
      <c r="Y454" s="39"/>
      <c r="Z454" s="39"/>
      <c r="AA454" s="39"/>
      <c r="AB454" s="39"/>
      <c r="AC454" s="39"/>
      <c r="AD454" s="39"/>
      <c r="AE454" s="39"/>
      <c r="AT454" s="18" t="s">
        <v>249</v>
      </c>
      <c r="AU454" s="18" t="s">
        <v>88</v>
      </c>
    </row>
    <row r="455" s="2" customFormat="1" ht="16.5" customHeight="1">
      <c r="A455" s="39"/>
      <c r="B455" s="40"/>
      <c r="C455" s="229" t="s">
        <v>1089</v>
      </c>
      <c r="D455" s="229" t="s">
        <v>243</v>
      </c>
      <c r="E455" s="230" t="s">
        <v>2340</v>
      </c>
      <c r="F455" s="231" t="s">
        <v>2341</v>
      </c>
      <c r="G455" s="232" t="s">
        <v>2204</v>
      </c>
      <c r="H455" s="233">
        <v>3</v>
      </c>
      <c r="I455" s="234"/>
      <c r="J455" s="235">
        <f>ROUND(I455*H455,2)</f>
        <v>0</v>
      </c>
      <c r="K455" s="231" t="s">
        <v>1</v>
      </c>
      <c r="L455" s="45"/>
      <c r="M455" s="236" t="s">
        <v>1</v>
      </c>
      <c r="N455" s="237" t="s">
        <v>45</v>
      </c>
      <c r="O455" s="92"/>
      <c r="P455" s="238">
        <f>O455*H455</f>
        <v>0</v>
      </c>
      <c r="Q455" s="238">
        <v>0</v>
      </c>
      <c r="R455" s="238">
        <f>Q455*H455</f>
        <v>0</v>
      </c>
      <c r="S455" s="238">
        <v>0</v>
      </c>
      <c r="T455" s="239">
        <f>S455*H455</f>
        <v>0</v>
      </c>
      <c r="U455" s="39"/>
      <c r="V455" s="39"/>
      <c r="W455" s="39"/>
      <c r="X455" s="39"/>
      <c r="Y455" s="39"/>
      <c r="Z455" s="39"/>
      <c r="AA455" s="39"/>
      <c r="AB455" s="39"/>
      <c r="AC455" s="39"/>
      <c r="AD455" s="39"/>
      <c r="AE455" s="39"/>
      <c r="AR455" s="240" t="s">
        <v>175</v>
      </c>
      <c r="AT455" s="240" t="s">
        <v>243</v>
      </c>
      <c r="AU455" s="240" t="s">
        <v>88</v>
      </c>
      <c r="AY455" s="18" t="s">
        <v>241</v>
      </c>
      <c r="BE455" s="241">
        <f>IF(N455="základní",J455,0)</f>
        <v>0</v>
      </c>
      <c r="BF455" s="241">
        <f>IF(N455="snížená",J455,0)</f>
        <v>0</v>
      </c>
      <c r="BG455" s="241">
        <f>IF(N455="zákl. přenesená",J455,0)</f>
        <v>0</v>
      </c>
      <c r="BH455" s="241">
        <f>IF(N455="sníž. přenesená",J455,0)</f>
        <v>0</v>
      </c>
      <c r="BI455" s="241">
        <f>IF(N455="nulová",J455,0)</f>
        <v>0</v>
      </c>
      <c r="BJ455" s="18" t="s">
        <v>14</v>
      </c>
      <c r="BK455" s="241">
        <f>ROUND(I455*H455,2)</f>
        <v>0</v>
      </c>
      <c r="BL455" s="18" t="s">
        <v>175</v>
      </c>
      <c r="BM455" s="240" t="s">
        <v>2342</v>
      </c>
    </row>
    <row r="456" s="2" customFormat="1">
      <c r="A456" s="39"/>
      <c r="B456" s="40"/>
      <c r="C456" s="41"/>
      <c r="D456" s="242" t="s">
        <v>249</v>
      </c>
      <c r="E456" s="41"/>
      <c r="F456" s="243" t="s">
        <v>2341</v>
      </c>
      <c r="G456" s="41"/>
      <c r="H456" s="41"/>
      <c r="I456" s="244"/>
      <c r="J456" s="41"/>
      <c r="K456" s="41"/>
      <c r="L456" s="45"/>
      <c r="M456" s="245"/>
      <c r="N456" s="246"/>
      <c r="O456" s="92"/>
      <c r="P456" s="92"/>
      <c r="Q456" s="92"/>
      <c r="R456" s="92"/>
      <c r="S456" s="92"/>
      <c r="T456" s="93"/>
      <c r="U456" s="39"/>
      <c r="V456" s="39"/>
      <c r="W456" s="39"/>
      <c r="X456" s="39"/>
      <c r="Y456" s="39"/>
      <c r="Z456" s="39"/>
      <c r="AA456" s="39"/>
      <c r="AB456" s="39"/>
      <c r="AC456" s="39"/>
      <c r="AD456" s="39"/>
      <c r="AE456" s="39"/>
      <c r="AT456" s="18" t="s">
        <v>249</v>
      </c>
      <c r="AU456" s="18" t="s">
        <v>88</v>
      </c>
    </row>
    <row r="457" s="2" customFormat="1" ht="16.5" customHeight="1">
      <c r="A457" s="39"/>
      <c r="B457" s="40"/>
      <c r="C457" s="229" t="s">
        <v>1094</v>
      </c>
      <c r="D457" s="229" t="s">
        <v>243</v>
      </c>
      <c r="E457" s="230" t="s">
        <v>2343</v>
      </c>
      <c r="F457" s="231" t="s">
        <v>2344</v>
      </c>
      <c r="G457" s="232" t="s">
        <v>2204</v>
      </c>
      <c r="H457" s="233">
        <v>4</v>
      </c>
      <c r="I457" s="234"/>
      <c r="J457" s="235">
        <f>ROUND(I457*H457,2)</f>
        <v>0</v>
      </c>
      <c r="K457" s="231" t="s">
        <v>1</v>
      </c>
      <c r="L457" s="45"/>
      <c r="M457" s="236" t="s">
        <v>1</v>
      </c>
      <c r="N457" s="237" t="s">
        <v>45</v>
      </c>
      <c r="O457" s="92"/>
      <c r="P457" s="238">
        <f>O457*H457</f>
        <v>0</v>
      </c>
      <c r="Q457" s="238">
        <v>0</v>
      </c>
      <c r="R457" s="238">
        <f>Q457*H457</f>
        <v>0</v>
      </c>
      <c r="S457" s="238">
        <v>0</v>
      </c>
      <c r="T457" s="239">
        <f>S457*H457</f>
        <v>0</v>
      </c>
      <c r="U457" s="39"/>
      <c r="V457" s="39"/>
      <c r="W457" s="39"/>
      <c r="X457" s="39"/>
      <c r="Y457" s="39"/>
      <c r="Z457" s="39"/>
      <c r="AA457" s="39"/>
      <c r="AB457" s="39"/>
      <c r="AC457" s="39"/>
      <c r="AD457" s="39"/>
      <c r="AE457" s="39"/>
      <c r="AR457" s="240" t="s">
        <v>175</v>
      </c>
      <c r="AT457" s="240" t="s">
        <v>243</v>
      </c>
      <c r="AU457" s="240" t="s">
        <v>88</v>
      </c>
      <c r="AY457" s="18" t="s">
        <v>241</v>
      </c>
      <c r="BE457" s="241">
        <f>IF(N457="základní",J457,0)</f>
        <v>0</v>
      </c>
      <c r="BF457" s="241">
        <f>IF(N457="snížená",J457,0)</f>
        <v>0</v>
      </c>
      <c r="BG457" s="241">
        <f>IF(N457="zákl. přenesená",J457,0)</f>
        <v>0</v>
      </c>
      <c r="BH457" s="241">
        <f>IF(N457="sníž. přenesená",J457,0)</f>
        <v>0</v>
      </c>
      <c r="BI457" s="241">
        <f>IF(N457="nulová",J457,0)</f>
        <v>0</v>
      </c>
      <c r="BJ457" s="18" t="s">
        <v>14</v>
      </c>
      <c r="BK457" s="241">
        <f>ROUND(I457*H457,2)</f>
        <v>0</v>
      </c>
      <c r="BL457" s="18" t="s">
        <v>175</v>
      </c>
      <c r="BM457" s="240" t="s">
        <v>2345</v>
      </c>
    </row>
    <row r="458" s="2" customFormat="1">
      <c r="A458" s="39"/>
      <c r="B458" s="40"/>
      <c r="C458" s="41"/>
      <c r="D458" s="242" t="s">
        <v>249</v>
      </c>
      <c r="E458" s="41"/>
      <c r="F458" s="243" t="s">
        <v>2344</v>
      </c>
      <c r="G458" s="41"/>
      <c r="H458" s="41"/>
      <c r="I458" s="244"/>
      <c r="J458" s="41"/>
      <c r="K458" s="41"/>
      <c r="L458" s="45"/>
      <c r="M458" s="245"/>
      <c r="N458" s="246"/>
      <c r="O458" s="92"/>
      <c r="P458" s="92"/>
      <c r="Q458" s="92"/>
      <c r="R458" s="92"/>
      <c r="S458" s="92"/>
      <c r="T458" s="93"/>
      <c r="U458" s="39"/>
      <c r="V458" s="39"/>
      <c r="W458" s="39"/>
      <c r="X458" s="39"/>
      <c r="Y458" s="39"/>
      <c r="Z458" s="39"/>
      <c r="AA458" s="39"/>
      <c r="AB458" s="39"/>
      <c r="AC458" s="39"/>
      <c r="AD458" s="39"/>
      <c r="AE458" s="39"/>
      <c r="AT458" s="18" t="s">
        <v>249</v>
      </c>
      <c r="AU458" s="18" t="s">
        <v>88</v>
      </c>
    </row>
    <row r="459" s="2" customFormat="1" ht="16.5" customHeight="1">
      <c r="A459" s="39"/>
      <c r="B459" s="40"/>
      <c r="C459" s="229" t="s">
        <v>1099</v>
      </c>
      <c r="D459" s="229" t="s">
        <v>243</v>
      </c>
      <c r="E459" s="230" t="s">
        <v>2346</v>
      </c>
      <c r="F459" s="231" t="s">
        <v>2347</v>
      </c>
      <c r="G459" s="232" t="s">
        <v>2204</v>
      </c>
      <c r="H459" s="233">
        <v>7</v>
      </c>
      <c r="I459" s="234"/>
      <c r="J459" s="235">
        <f>ROUND(I459*H459,2)</f>
        <v>0</v>
      </c>
      <c r="K459" s="231" t="s">
        <v>1</v>
      </c>
      <c r="L459" s="45"/>
      <c r="M459" s="236" t="s">
        <v>1</v>
      </c>
      <c r="N459" s="237" t="s">
        <v>45</v>
      </c>
      <c r="O459" s="92"/>
      <c r="P459" s="238">
        <f>O459*H459</f>
        <v>0</v>
      </c>
      <c r="Q459" s="238">
        <v>0</v>
      </c>
      <c r="R459" s="238">
        <f>Q459*H459</f>
        <v>0</v>
      </c>
      <c r="S459" s="238">
        <v>0</v>
      </c>
      <c r="T459" s="239">
        <f>S459*H459</f>
        <v>0</v>
      </c>
      <c r="U459" s="39"/>
      <c r="V459" s="39"/>
      <c r="W459" s="39"/>
      <c r="X459" s="39"/>
      <c r="Y459" s="39"/>
      <c r="Z459" s="39"/>
      <c r="AA459" s="39"/>
      <c r="AB459" s="39"/>
      <c r="AC459" s="39"/>
      <c r="AD459" s="39"/>
      <c r="AE459" s="39"/>
      <c r="AR459" s="240" t="s">
        <v>175</v>
      </c>
      <c r="AT459" s="240" t="s">
        <v>243</v>
      </c>
      <c r="AU459" s="240" t="s">
        <v>88</v>
      </c>
      <c r="AY459" s="18" t="s">
        <v>241</v>
      </c>
      <c r="BE459" s="241">
        <f>IF(N459="základní",J459,0)</f>
        <v>0</v>
      </c>
      <c r="BF459" s="241">
        <f>IF(N459="snížená",J459,0)</f>
        <v>0</v>
      </c>
      <c r="BG459" s="241">
        <f>IF(N459="zákl. přenesená",J459,0)</f>
        <v>0</v>
      </c>
      <c r="BH459" s="241">
        <f>IF(N459="sníž. přenesená",J459,0)</f>
        <v>0</v>
      </c>
      <c r="BI459" s="241">
        <f>IF(N459="nulová",J459,0)</f>
        <v>0</v>
      </c>
      <c r="BJ459" s="18" t="s">
        <v>14</v>
      </c>
      <c r="BK459" s="241">
        <f>ROUND(I459*H459,2)</f>
        <v>0</v>
      </c>
      <c r="BL459" s="18" t="s">
        <v>175</v>
      </c>
      <c r="BM459" s="240" t="s">
        <v>2348</v>
      </c>
    </row>
    <row r="460" s="2" customFormat="1">
      <c r="A460" s="39"/>
      <c r="B460" s="40"/>
      <c r="C460" s="41"/>
      <c r="D460" s="242" t="s">
        <v>249</v>
      </c>
      <c r="E460" s="41"/>
      <c r="F460" s="243" t="s">
        <v>2347</v>
      </c>
      <c r="G460" s="41"/>
      <c r="H460" s="41"/>
      <c r="I460" s="244"/>
      <c r="J460" s="41"/>
      <c r="K460" s="41"/>
      <c r="L460" s="45"/>
      <c r="M460" s="245"/>
      <c r="N460" s="246"/>
      <c r="O460" s="92"/>
      <c r="P460" s="92"/>
      <c r="Q460" s="92"/>
      <c r="R460" s="92"/>
      <c r="S460" s="92"/>
      <c r="T460" s="93"/>
      <c r="U460" s="39"/>
      <c r="V460" s="39"/>
      <c r="W460" s="39"/>
      <c r="X460" s="39"/>
      <c r="Y460" s="39"/>
      <c r="Z460" s="39"/>
      <c r="AA460" s="39"/>
      <c r="AB460" s="39"/>
      <c r="AC460" s="39"/>
      <c r="AD460" s="39"/>
      <c r="AE460" s="39"/>
      <c r="AT460" s="18" t="s">
        <v>249</v>
      </c>
      <c r="AU460" s="18" t="s">
        <v>88</v>
      </c>
    </row>
    <row r="461" s="2" customFormat="1" ht="16.5" customHeight="1">
      <c r="A461" s="39"/>
      <c r="B461" s="40"/>
      <c r="C461" s="229" t="s">
        <v>1104</v>
      </c>
      <c r="D461" s="229" t="s">
        <v>243</v>
      </c>
      <c r="E461" s="230" t="s">
        <v>2349</v>
      </c>
      <c r="F461" s="231" t="s">
        <v>2350</v>
      </c>
      <c r="G461" s="232" t="s">
        <v>2204</v>
      </c>
      <c r="H461" s="233">
        <v>6</v>
      </c>
      <c r="I461" s="234"/>
      <c r="J461" s="235">
        <f>ROUND(I461*H461,2)</f>
        <v>0</v>
      </c>
      <c r="K461" s="231" t="s">
        <v>1</v>
      </c>
      <c r="L461" s="45"/>
      <c r="M461" s="236" t="s">
        <v>1</v>
      </c>
      <c r="N461" s="237" t="s">
        <v>45</v>
      </c>
      <c r="O461" s="92"/>
      <c r="P461" s="238">
        <f>O461*H461</f>
        <v>0</v>
      </c>
      <c r="Q461" s="238">
        <v>0</v>
      </c>
      <c r="R461" s="238">
        <f>Q461*H461</f>
        <v>0</v>
      </c>
      <c r="S461" s="238">
        <v>0</v>
      </c>
      <c r="T461" s="239">
        <f>S461*H461</f>
        <v>0</v>
      </c>
      <c r="U461" s="39"/>
      <c r="V461" s="39"/>
      <c r="W461" s="39"/>
      <c r="X461" s="39"/>
      <c r="Y461" s="39"/>
      <c r="Z461" s="39"/>
      <c r="AA461" s="39"/>
      <c r="AB461" s="39"/>
      <c r="AC461" s="39"/>
      <c r="AD461" s="39"/>
      <c r="AE461" s="39"/>
      <c r="AR461" s="240" t="s">
        <v>175</v>
      </c>
      <c r="AT461" s="240" t="s">
        <v>243</v>
      </c>
      <c r="AU461" s="240" t="s">
        <v>88</v>
      </c>
      <c r="AY461" s="18" t="s">
        <v>241</v>
      </c>
      <c r="BE461" s="241">
        <f>IF(N461="základní",J461,0)</f>
        <v>0</v>
      </c>
      <c r="BF461" s="241">
        <f>IF(N461="snížená",J461,0)</f>
        <v>0</v>
      </c>
      <c r="BG461" s="241">
        <f>IF(N461="zákl. přenesená",J461,0)</f>
        <v>0</v>
      </c>
      <c r="BH461" s="241">
        <f>IF(N461="sníž. přenesená",J461,0)</f>
        <v>0</v>
      </c>
      <c r="BI461" s="241">
        <f>IF(N461="nulová",J461,0)</f>
        <v>0</v>
      </c>
      <c r="BJ461" s="18" t="s">
        <v>14</v>
      </c>
      <c r="BK461" s="241">
        <f>ROUND(I461*H461,2)</f>
        <v>0</v>
      </c>
      <c r="BL461" s="18" t="s">
        <v>175</v>
      </c>
      <c r="BM461" s="240" t="s">
        <v>2351</v>
      </c>
    </row>
    <row r="462" s="2" customFormat="1">
      <c r="A462" s="39"/>
      <c r="B462" s="40"/>
      <c r="C462" s="41"/>
      <c r="D462" s="242" t="s">
        <v>249</v>
      </c>
      <c r="E462" s="41"/>
      <c r="F462" s="243" t="s">
        <v>2350</v>
      </c>
      <c r="G462" s="41"/>
      <c r="H462" s="41"/>
      <c r="I462" s="244"/>
      <c r="J462" s="41"/>
      <c r="K462" s="41"/>
      <c r="L462" s="45"/>
      <c r="M462" s="245"/>
      <c r="N462" s="246"/>
      <c r="O462" s="92"/>
      <c r="P462" s="92"/>
      <c r="Q462" s="92"/>
      <c r="R462" s="92"/>
      <c r="S462" s="92"/>
      <c r="T462" s="93"/>
      <c r="U462" s="39"/>
      <c r="V462" s="39"/>
      <c r="W462" s="39"/>
      <c r="X462" s="39"/>
      <c r="Y462" s="39"/>
      <c r="Z462" s="39"/>
      <c r="AA462" s="39"/>
      <c r="AB462" s="39"/>
      <c r="AC462" s="39"/>
      <c r="AD462" s="39"/>
      <c r="AE462" s="39"/>
      <c r="AT462" s="18" t="s">
        <v>249</v>
      </c>
      <c r="AU462" s="18" t="s">
        <v>88</v>
      </c>
    </row>
    <row r="463" s="2" customFormat="1" ht="16.5" customHeight="1">
      <c r="A463" s="39"/>
      <c r="B463" s="40"/>
      <c r="C463" s="229" t="s">
        <v>1108</v>
      </c>
      <c r="D463" s="229" t="s">
        <v>243</v>
      </c>
      <c r="E463" s="230" t="s">
        <v>2352</v>
      </c>
      <c r="F463" s="231" t="s">
        <v>2353</v>
      </c>
      <c r="G463" s="232" t="s">
        <v>2204</v>
      </c>
      <c r="H463" s="233">
        <v>7</v>
      </c>
      <c r="I463" s="234"/>
      <c r="J463" s="235">
        <f>ROUND(I463*H463,2)</f>
        <v>0</v>
      </c>
      <c r="K463" s="231" t="s">
        <v>1</v>
      </c>
      <c r="L463" s="45"/>
      <c r="M463" s="236" t="s">
        <v>1</v>
      </c>
      <c r="N463" s="237" t="s">
        <v>45</v>
      </c>
      <c r="O463" s="92"/>
      <c r="P463" s="238">
        <f>O463*H463</f>
        <v>0</v>
      </c>
      <c r="Q463" s="238">
        <v>0</v>
      </c>
      <c r="R463" s="238">
        <f>Q463*H463</f>
        <v>0</v>
      </c>
      <c r="S463" s="238">
        <v>0</v>
      </c>
      <c r="T463" s="239">
        <f>S463*H463</f>
        <v>0</v>
      </c>
      <c r="U463" s="39"/>
      <c r="V463" s="39"/>
      <c r="W463" s="39"/>
      <c r="X463" s="39"/>
      <c r="Y463" s="39"/>
      <c r="Z463" s="39"/>
      <c r="AA463" s="39"/>
      <c r="AB463" s="39"/>
      <c r="AC463" s="39"/>
      <c r="AD463" s="39"/>
      <c r="AE463" s="39"/>
      <c r="AR463" s="240" t="s">
        <v>175</v>
      </c>
      <c r="AT463" s="240" t="s">
        <v>243</v>
      </c>
      <c r="AU463" s="240" t="s">
        <v>88</v>
      </c>
      <c r="AY463" s="18" t="s">
        <v>241</v>
      </c>
      <c r="BE463" s="241">
        <f>IF(N463="základní",J463,0)</f>
        <v>0</v>
      </c>
      <c r="BF463" s="241">
        <f>IF(N463="snížená",J463,0)</f>
        <v>0</v>
      </c>
      <c r="BG463" s="241">
        <f>IF(N463="zákl. přenesená",J463,0)</f>
        <v>0</v>
      </c>
      <c r="BH463" s="241">
        <f>IF(N463="sníž. přenesená",J463,0)</f>
        <v>0</v>
      </c>
      <c r="BI463" s="241">
        <f>IF(N463="nulová",J463,0)</f>
        <v>0</v>
      </c>
      <c r="BJ463" s="18" t="s">
        <v>14</v>
      </c>
      <c r="BK463" s="241">
        <f>ROUND(I463*H463,2)</f>
        <v>0</v>
      </c>
      <c r="BL463" s="18" t="s">
        <v>175</v>
      </c>
      <c r="BM463" s="240" t="s">
        <v>2354</v>
      </c>
    </row>
    <row r="464" s="2" customFormat="1">
      <c r="A464" s="39"/>
      <c r="B464" s="40"/>
      <c r="C464" s="41"/>
      <c r="D464" s="242" t="s">
        <v>249</v>
      </c>
      <c r="E464" s="41"/>
      <c r="F464" s="243" t="s">
        <v>2353</v>
      </c>
      <c r="G464" s="41"/>
      <c r="H464" s="41"/>
      <c r="I464" s="244"/>
      <c r="J464" s="41"/>
      <c r="K464" s="41"/>
      <c r="L464" s="45"/>
      <c r="M464" s="245"/>
      <c r="N464" s="246"/>
      <c r="O464" s="92"/>
      <c r="P464" s="92"/>
      <c r="Q464" s="92"/>
      <c r="R464" s="92"/>
      <c r="S464" s="92"/>
      <c r="T464" s="93"/>
      <c r="U464" s="39"/>
      <c r="V464" s="39"/>
      <c r="W464" s="39"/>
      <c r="X464" s="39"/>
      <c r="Y464" s="39"/>
      <c r="Z464" s="39"/>
      <c r="AA464" s="39"/>
      <c r="AB464" s="39"/>
      <c r="AC464" s="39"/>
      <c r="AD464" s="39"/>
      <c r="AE464" s="39"/>
      <c r="AT464" s="18" t="s">
        <v>249</v>
      </c>
      <c r="AU464" s="18" t="s">
        <v>88</v>
      </c>
    </row>
    <row r="465" s="2" customFormat="1" ht="16.5" customHeight="1">
      <c r="A465" s="39"/>
      <c r="B465" s="40"/>
      <c r="C465" s="229" t="s">
        <v>1112</v>
      </c>
      <c r="D465" s="229" t="s">
        <v>243</v>
      </c>
      <c r="E465" s="230" t="s">
        <v>2355</v>
      </c>
      <c r="F465" s="231" t="s">
        <v>2356</v>
      </c>
      <c r="G465" s="232" t="s">
        <v>2204</v>
      </c>
      <c r="H465" s="233">
        <v>2</v>
      </c>
      <c r="I465" s="234"/>
      <c r="J465" s="235">
        <f>ROUND(I465*H465,2)</f>
        <v>0</v>
      </c>
      <c r="K465" s="231" t="s">
        <v>1</v>
      </c>
      <c r="L465" s="45"/>
      <c r="M465" s="236" t="s">
        <v>1</v>
      </c>
      <c r="N465" s="237" t="s">
        <v>45</v>
      </c>
      <c r="O465" s="92"/>
      <c r="P465" s="238">
        <f>O465*H465</f>
        <v>0</v>
      </c>
      <c r="Q465" s="238">
        <v>0</v>
      </c>
      <c r="R465" s="238">
        <f>Q465*H465</f>
        <v>0</v>
      </c>
      <c r="S465" s="238">
        <v>0</v>
      </c>
      <c r="T465" s="239">
        <f>S465*H465</f>
        <v>0</v>
      </c>
      <c r="U465" s="39"/>
      <c r="V465" s="39"/>
      <c r="W465" s="39"/>
      <c r="X465" s="39"/>
      <c r="Y465" s="39"/>
      <c r="Z465" s="39"/>
      <c r="AA465" s="39"/>
      <c r="AB465" s="39"/>
      <c r="AC465" s="39"/>
      <c r="AD465" s="39"/>
      <c r="AE465" s="39"/>
      <c r="AR465" s="240" t="s">
        <v>175</v>
      </c>
      <c r="AT465" s="240" t="s">
        <v>243</v>
      </c>
      <c r="AU465" s="240" t="s">
        <v>88</v>
      </c>
      <c r="AY465" s="18" t="s">
        <v>241</v>
      </c>
      <c r="BE465" s="241">
        <f>IF(N465="základní",J465,0)</f>
        <v>0</v>
      </c>
      <c r="BF465" s="241">
        <f>IF(N465="snížená",J465,0)</f>
        <v>0</v>
      </c>
      <c r="BG465" s="241">
        <f>IF(N465="zákl. přenesená",J465,0)</f>
        <v>0</v>
      </c>
      <c r="BH465" s="241">
        <f>IF(N465="sníž. přenesená",J465,0)</f>
        <v>0</v>
      </c>
      <c r="BI465" s="241">
        <f>IF(N465="nulová",J465,0)</f>
        <v>0</v>
      </c>
      <c r="BJ465" s="18" t="s">
        <v>14</v>
      </c>
      <c r="BK465" s="241">
        <f>ROUND(I465*H465,2)</f>
        <v>0</v>
      </c>
      <c r="BL465" s="18" t="s">
        <v>175</v>
      </c>
      <c r="BM465" s="240" t="s">
        <v>2357</v>
      </c>
    </row>
    <row r="466" s="2" customFormat="1">
      <c r="A466" s="39"/>
      <c r="B466" s="40"/>
      <c r="C466" s="41"/>
      <c r="D466" s="242" t="s">
        <v>249</v>
      </c>
      <c r="E466" s="41"/>
      <c r="F466" s="243" t="s">
        <v>2356</v>
      </c>
      <c r="G466" s="41"/>
      <c r="H466" s="41"/>
      <c r="I466" s="244"/>
      <c r="J466" s="41"/>
      <c r="K466" s="41"/>
      <c r="L466" s="45"/>
      <c r="M466" s="245"/>
      <c r="N466" s="246"/>
      <c r="O466" s="92"/>
      <c r="P466" s="92"/>
      <c r="Q466" s="92"/>
      <c r="R466" s="92"/>
      <c r="S466" s="92"/>
      <c r="T466" s="93"/>
      <c r="U466" s="39"/>
      <c r="V466" s="39"/>
      <c r="W466" s="39"/>
      <c r="X466" s="39"/>
      <c r="Y466" s="39"/>
      <c r="Z466" s="39"/>
      <c r="AA466" s="39"/>
      <c r="AB466" s="39"/>
      <c r="AC466" s="39"/>
      <c r="AD466" s="39"/>
      <c r="AE466" s="39"/>
      <c r="AT466" s="18" t="s">
        <v>249</v>
      </c>
      <c r="AU466" s="18" t="s">
        <v>88</v>
      </c>
    </row>
    <row r="467" s="2" customFormat="1" ht="16.5" customHeight="1">
      <c r="A467" s="39"/>
      <c r="B467" s="40"/>
      <c r="C467" s="229" t="s">
        <v>1117</v>
      </c>
      <c r="D467" s="229" t="s">
        <v>243</v>
      </c>
      <c r="E467" s="230" t="s">
        <v>2358</v>
      </c>
      <c r="F467" s="231" t="s">
        <v>2359</v>
      </c>
      <c r="G467" s="232" t="s">
        <v>2204</v>
      </c>
      <c r="H467" s="233">
        <v>2</v>
      </c>
      <c r="I467" s="234"/>
      <c r="J467" s="235">
        <f>ROUND(I467*H467,2)</f>
        <v>0</v>
      </c>
      <c r="K467" s="231" t="s">
        <v>1</v>
      </c>
      <c r="L467" s="45"/>
      <c r="M467" s="236" t="s">
        <v>1</v>
      </c>
      <c r="N467" s="237" t="s">
        <v>45</v>
      </c>
      <c r="O467" s="92"/>
      <c r="P467" s="238">
        <f>O467*H467</f>
        <v>0</v>
      </c>
      <c r="Q467" s="238">
        <v>0</v>
      </c>
      <c r="R467" s="238">
        <f>Q467*H467</f>
        <v>0</v>
      </c>
      <c r="S467" s="238">
        <v>0</v>
      </c>
      <c r="T467" s="239">
        <f>S467*H467</f>
        <v>0</v>
      </c>
      <c r="U467" s="39"/>
      <c r="V467" s="39"/>
      <c r="W467" s="39"/>
      <c r="X467" s="39"/>
      <c r="Y467" s="39"/>
      <c r="Z467" s="39"/>
      <c r="AA467" s="39"/>
      <c r="AB467" s="39"/>
      <c r="AC467" s="39"/>
      <c r="AD467" s="39"/>
      <c r="AE467" s="39"/>
      <c r="AR467" s="240" t="s">
        <v>175</v>
      </c>
      <c r="AT467" s="240" t="s">
        <v>243</v>
      </c>
      <c r="AU467" s="240" t="s">
        <v>88</v>
      </c>
      <c r="AY467" s="18" t="s">
        <v>241</v>
      </c>
      <c r="BE467" s="241">
        <f>IF(N467="základní",J467,0)</f>
        <v>0</v>
      </c>
      <c r="BF467" s="241">
        <f>IF(N467="snížená",J467,0)</f>
        <v>0</v>
      </c>
      <c r="BG467" s="241">
        <f>IF(N467="zákl. přenesená",J467,0)</f>
        <v>0</v>
      </c>
      <c r="BH467" s="241">
        <f>IF(N467="sníž. přenesená",J467,0)</f>
        <v>0</v>
      </c>
      <c r="BI467" s="241">
        <f>IF(N467="nulová",J467,0)</f>
        <v>0</v>
      </c>
      <c r="BJ467" s="18" t="s">
        <v>14</v>
      </c>
      <c r="BK467" s="241">
        <f>ROUND(I467*H467,2)</f>
        <v>0</v>
      </c>
      <c r="BL467" s="18" t="s">
        <v>175</v>
      </c>
      <c r="BM467" s="240" t="s">
        <v>2360</v>
      </c>
    </row>
    <row r="468" s="2" customFormat="1">
      <c r="A468" s="39"/>
      <c r="B468" s="40"/>
      <c r="C468" s="41"/>
      <c r="D468" s="242" t="s">
        <v>249</v>
      </c>
      <c r="E468" s="41"/>
      <c r="F468" s="243" t="s">
        <v>2359</v>
      </c>
      <c r="G468" s="41"/>
      <c r="H468" s="41"/>
      <c r="I468" s="244"/>
      <c r="J468" s="41"/>
      <c r="K468" s="41"/>
      <c r="L468" s="45"/>
      <c r="M468" s="245"/>
      <c r="N468" s="246"/>
      <c r="O468" s="92"/>
      <c r="P468" s="92"/>
      <c r="Q468" s="92"/>
      <c r="R468" s="92"/>
      <c r="S468" s="92"/>
      <c r="T468" s="93"/>
      <c r="U468" s="39"/>
      <c r="V468" s="39"/>
      <c r="W468" s="39"/>
      <c r="X468" s="39"/>
      <c r="Y468" s="39"/>
      <c r="Z468" s="39"/>
      <c r="AA468" s="39"/>
      <c r="AB468" s="39"/>
      <c r="AC468" s="39"/>
      <c r="AD468" s="39"/>
      <c r="AE468" s="39"/>
      <c r="AT468" s="18" t="s">
        <v>249</v>
      </c>
      <c r="AU468" s="18" t="s">
        <v>88</v>
      </c>
    </row>
    <row r="469" s="2" customFormat="1" ht="16.5" customHeight="1">
      <c r="A469" s="39"/>
      <c r="B469" s="40"/>
      <c r="C469" s="229" t="s">
        <v>1119</v>
      </c>
      <c r="D469" s="229" t="s">
        <v>243</v>
      </c>
      <c r="E469" s="230" t="s">
        <v>2361</v>
      </c>
      <c r="F469" s="231" t="s">
        <v>2362</v>
      </c>
      <c r="G469" s="232" t="s">
        <v>2204</v>
      </c>
      <c r="H469" s="233">
        <v>2</v>
      </c>
      <c r="I469" s="234"/>
      <c r="J469" s="235">
        <f>ROUND(I469*H469,2)</f>
        <v>0</v>
      </c>
      <c r="K469" s="231" t="s">
        <v>1</v>
      </c>
      <c r="L469" s="45"/>
      <c r="M469" s="236" t="s">
        <v>1</v>
      </c>
      <c r="N469" s="237" t="s">
        <v>45</v>
      </c>
      <c r="O469" s="92"/>
      <c r="P469" s="238">
        <f>O469*H469</f>
        <v>0</v>
      </c>
      <c r="Q469" s="238">
        <v>0</v>
      </c>
      <c r="R469" s="238">
        <f>Q469*H469</f>
        <v>0</v>
      </c>
      <c r="S469" s="238">
        <v>0</v>
      </c>
      <c r="T469" s="239">
        <f>S469*H469</f>
        <v>0</v>
      </c>
      <c r="U469" s="39"/>
      <c r="V469" s="39"/>
      <c r="W469" s="39"/>
      <c r="X469" s="39"/>
      <c r="Y469" s="39"/>
      <c r="Z469" s="39"/>
      <c r="AA469" s="39"/>
      <c r="AB469" s="39"/>
      <c r="AC469" s="39"/>
      <c r="AD469" s="39"/>
      <c r="AE469" s="39"/>
      <c r="AR469" s="240" t="s">
        <v>175</v>
      </c>
      <c r="AT469" s="240" t="s">
        <v>243</v>
      </c>
      <c r="AU469" s="240" t="s">
        <v>88</v>
      </c>
      <c r="AY469" s="18" t="s">
        <v>241</v>
      </c>
      <c r="BE469" s="241">
        <f>IF(N469="základní",J469,0)</f>
        <v>0</v>
      </c>
      <c r="BF469" s="241">
        <f>IF(N469="snížená",J469,0)</f>
        <v>0</v>
      </c>
      <c r="BG469" s="241">
        <f>IF(N469="zákl. přenesená",J469,0)</f>
        <v>0</v>
      </c>
      <c r="BH469" s="241">
        <f>IF(N469="sníž. přenesená",J469,0)</f>
        <v>0</v>
      </c>
      <c r="BI469" s="241">
        <f>IF(N469="nulová",J469,0)</f>
        <v>0</v>
      </c>
      <c r="BJ469" s="18" t="s">
        <v>14</v>
      </c>
      <c r="BK469" s="241">
        <f>ROUND(I469*H469,2)</f>
        <v>0</v>
      </c>
      <c r="BL469" s="18" t="s">
        <v>175</v>
      </c>
      <c r="BM469" s="240" t="s">
        <v>2363</v>
      </c>
    </row>
    <row r="470" s="2" customFormat="1">
      <c r="A470" s="39"/>
      <c r="B470" s="40"/>
      <c r="C470" s="41"/>
      <c r="D470" s="242" t="s">
        <v>249</v>
      </c>
      <c r="E470" s="41"/>
      <c r="F470" s="243" t="s">
        <v>2362</v>
      </c>
      <c r="G470" s="41"/>
      <c r="H470" s="41"/>
      <c r="I470" s="244"/>
      <c r="J470" s="41"/>
      <c r="K470" s="41"/>
      <c r="L470" s="45"/>
      <c r="M470" s="245"/>
      <c r="N470" s="246"/>
      <c r="O470" s="92"/>
      <c r="P470" s="92"/>
      <c r="Q470" s="92"/>
      <c r="R470" s="92"/>
      <c r="S470" s="92"/>
      <c r="T470" s="93"/>
      <c r="U470" s="39"/>
      <c r="V470" s="39"/>
      <c r="W470" s="39"/>
      <c r="X470" s="39"/>
      <c r="Y470" s="39"/>
      <c r="Z470" s="39"/>
      <c r="AA470" s="39"/>
      <c r="AB470" s="39"/>
      <c r="AC470" s="39"/>
      <c r="AD470" s="39"/>
      <c r="AE470" s="39"/>
      <c r="AT470" s="18" t="s">
        <v>249</v>
      </c>
      <c r="AU470" s="18" t="s">
        <v>88</v>
      </c>
    </row>
    <row r="471" s="2" customFormat="1" ht="16.5" customHeight="1">
      <c r="A471" s="39"/>
      <c r="B471" s="40"/>
      <c r="C471" s="229" t="s">
        <v>1121</v>
      </c>
      <c r="D471" s="229" t="s">
        <v>243</v>
      </c>
      <c r="E471" s="230" t="s">
        <v>2364</v>
      </c>
      <c r="F471" s="231" t="s">
        <v>2365</v>
      </c>
      <c r="G471" s="232" t="s">
        <v>2204</v>
      </c>
      <c r="H471" s="233">
        <v>2</v>
      </c>
      <c r="I471" s="234"/>
      <c r="J471" s="235">
        <f>ROUND(I471*H471,2)</f>
        <v>0</v>
      </c>
      <c r="K471" s="231" t="s">
        <v>1</v>
      </c>
      <c r="L471" s="45"/>
      <c r="M471" s="236" t="s">
        <v>1</v>
      </c>
      <c r="N471" s="237" t="s">
        <v>45</v>
      </c>
      <c r="O471" s="92"/>
      <c r="P471" s="238">
        <f>O471*H471</f>
        <v>0</v>
      </c>
      <c r="Q471" s="238">
        <v>0</v>
      </c>
      <c r="R471" s="238">
        <f>Q471*H471</f>
        <v>0</v>
      </c>
      <c r="S471" s="238">
        <v>0</v>
      </c>
      <c r="T471" s="239">
        <f>S471*H471</f>
        <v>0</v>
      </c>
      <c r="U471" s="39"/>
      <c r="V471" s="39"/>
      <c r="W471" s="39"/>
      <c r="X471" s="39"/>
      <c r="Y471" s="39"/>
      <c r="Z471" s="39"/>
      <c r="AA471" s="39"/>
      <c r="AB471" s="39"/>
      <c r="AC471" s="39"/>
      <c r="AD471" s="39"/>
      <c r="AE471" s="39"/>
      <c r="AR471" s="240" t="s">
        <v>175</v>
      </c>
      <c r="AT471" s="240" t="s">
        <v>243</v>
      </c>
      <c r="AU471" s="240" t="s">
        <v>88</v>
      </c>
      <c r="AY471" s="18" t="s">
        <v>241</v>
      </c>
      <c r="BE471" s="241">
        <f>IF(N471="základní",J471,0)</f>
        <v>0</v>
      </c>
      <c r="BF471" s="241">
        <f>IF(N471="snížená",J471,0)</f>
        <v>0</v>
      </c>
      <c r="BG471" s="241">
        <f>IF(N471="zákl. přenesená",J471,0)</f>
        <v>0</v>
      </c>
      <c r="BH471" s="241">
        <f>IF(N471="sníž. přenesená",J471,0)</f>
        <v>0</v>
      </c>
      <c r="BI471" s="241">
        <f>IF(N471="nulová",J471,0)</f>
        <v>0</v>
      </c>
      <c r="BJ471" s="18" t="s">
        <v>14</v>
      </c>
      <c r="BK471" s="241">
        <f>ROUND(I471*H471,2)</f>
        <v>0</v>
      </c>
      <c r="BL471" s="18" t="s">
        <v>175</v>
      </c>
      <c r="BM471" s="240" t="s">
        <v>2366</v>
      </c>
    </row>
    <row r="472" s="2" customFormat="1">
      <c r="A472" s="39"/>
      <c r="B472" s="40"/>
      <c r="C472" s="41"/>
      <c r="D472" s="242" t="s">
        <v>249</v>
      </c>
      <c r="E472" s="41"/>
      <c r="F472" s="243" t="s">
        <v>2365</v>
      </c>
      <c r="G472" s="41"/>
      <c r="H472" s="41"/>
      <c r="I472" s="244"/>
      <c r="J472" s="41"/>
      <c r="K472" s="41"/>
      <c r="L472" s="45"/>
      <c r="M472" s="245"/>
      <c r="N472" s="246"/>
      <c r="O472" s="92"/>
      <c r="P472" s="92"/>
      <c r="Q472" s="92"/>
      <c r="R472" s="92"/>
      <c r="S472" s="92"/>
      <c r="T472" s="93"/>
      <c r="U472" s="39"/>
      <c r="V472" s="39"/>
      <c r="W472" s="39"/>
      <c r="X472" s="39"/>
      <c r="Y472" s="39"/>
      <c r="Z472" s="39"/>
      <c r="AA472" s="39"/>
      <c r="AB472" s="39"/>
      <c r="AC472" s="39"/>
      <c r="AD472" s="39"/>
      <c r="AE472" s="39"/>
      <c r="AT472" s="18" t="s">
        <v>249</v>
      </c>
      <c r="AU472" s="18" t="s">
        <v>88</v>
      </c>
    </row>
    <row r="473" s="2" customFormat="1" ht="16.5" customHeight="1">
      <c r="A473" s="39"/>
      <c r="B473" s="40"/>
      <c r="C473" s="229" t="s">
        <v>1129</v>
      </c>
      <c r="D473" s="229" t="s">
        <v>243</v>
      </c>
      <c r="E473" s="230" t="s">
        <v>2367</v>
      </c>
      <c r="F473" s="231" t="s">
        <v>2368</v>
      </c>
      <c r="G473" s="232" t="s">
        <v>2204</v>
      </c>
      <c r="H473" s="233">
        <v>3</v>
      </c>
      <c r="I473" s="234"/>
      <c r="J473" s="235">
        <f>ROUND(I473*H473,2)</f>
        <v>0</v>
      </c>
      <c r="K473" s="231" t="s">
        <v>1</v>
      </c>
      <c r="L473" s="45"/>
      <c r="M473" s="236" t="s">
        <v>1</v>
      </c>
      <c r="N473" s="237" t="s">
        <v>45</v>
      </c>
      <c r="O473" s="92"/>
      <c r="P473" s="238">
        <f>O473*H473</f>
        <v>0</v>
      </c>
      <c r="Q473" s="238">
        <v>0</v>
      </c>
      <c r="R473" s="238">
        <f>Q473*H473</f>
        <v>0</v>
      </c>
      <c r="S473" s="238">
        <v>0</v>
      </c>
      <c r="T473" s="239">
        <f>S473*H473</f>
        <v>0</v>
      </c>
      <c r="U473" s="39"/>
      <c r="V473" s="39"/>
      <c r="W473" s="39"/>
      <c r="X473" s="39"/>
      <c r="Y473" s="39"/>
      <c r="Z473" s="39"/>
      <c r="AA473" s="39"/>
      <c r="AB473" s="39"/>
      <c r="AC473" s="39"/>
      <c r="AD473" s="39"/>
      <c r="AE473" s="39"/>
      <c r="AR473" s="240" t="s">
        <v>175</v>
      </c>
      <c r="AT473" s="240" t="s">
        <v>243</v>
      </c>
      <c r="AU473" s="240" t="s">
        <v>88</v>
      </c>
      <c r="AY473" s="18" t="s">
        <v>241</v>
      </c>
      <c r="BE473" s="241">
        <f>IF(N473="základní",J473,0)</f>
        <v>0</v>
      </c>
      <c r="BF473" s="241">
        <f>IF(N473="snížená",J473,0)</f>
        <v>0</v>
      </c>
      <c r="BG473" s="241">
        <f>IF(N473="zákl. přenesená",J473,0)</f>
        <v>0</v>
      </c>
      <c r="BH473" s="241">
        <f>IF(N473="sníž. přenesená",J473,0)</f>
        <v>0</v>
      </c>
      <c r="BI473" s="241">
        <f>IF(N473="nulová",J473,0)</f>
        <v>0</v>
      </c>
      <c r="BJ473" s="18" t="s">
        <v>14</v>
      </c>
      <c r="BK473" s="241">
        <f>ROUND(I473*H473,2)</f>
        <v>0</v>
      </c>
      <c r="BL473" s="18" t="s">
        <v>175</v>
      </c>
      <c r="BM473" s="240" t="s">
        <v>2369</v>
      </c>
    </row>
    <row r="474" s="2" customFormat="1">
      <c r="A474" s="39"/>
      <c r="B474" s="40"/>
      <c r="C474" s="41"/>
      <c r="D474" s="242" t="s">
        <v>249</v>
      </c>
      <c r="E474" s="41"/>
      <c r="F474" s="243" t="s">
        <v>2368</v>
      </c>
      <c r="G474" s="41"/>
      <c r="H474" s="41"/>
      <c r="I474" s="244"/>
      <c r="J474" s="41"/>
      <c r="K474" s="41"/>
      <c r="L474" s="45"/>
      <c r="M474" s="245"/>
      <c r="N474" s="246"/>
      <c r="O474" s="92"/>
      <c r="P474" s="92"/>
      <c r="Q474" s="92"/>
      <c r="R474" s="92"/>
      <c r="S474" s="92"/>
      <c r="T474" s="93"/>
      <c r="U474" s="39"/>
      <c r="V474" s="39"/>
      <c r="W474" s="39"/>
      <c r="X474" s="39"/>
      <c r="Y474" s="39"/>
      <c r="Z474" s="39"/>
      <c r="AA474" s="39"/>
      <c r="AB474" s="39"/>
      <c r="AC474" s="39"/>
      <c r="AD474" s="39"/>
      <c r="AE474" s="39"/>
      <c r="AT474" s="18" t="s">
        <v>249</v>
      </c>
      <c r="AU474" s="18" t="s">
        <v>88</v>
      </c>
    </row>
    <row r="475" s="2" customFormat="1" ht="16.5" customHeight="1">
      <c r="A475" s="39"/>
      <c r="B475" s="40"/>
      <c r="C475" s="229" t="s">
        <v>1135</v>
      </c>
      <c r="D475" s="229" t="s">
        <v>243</v>
      </c>
      <c r="E475" s="230" t="s">
        <v>2370</v>
      </c>
      <c r="F475" s="231" t="s">
        <v>2371</v>
      </c>
      <c r="G475" s="232" t="s">
        <v>2204</v>
      </c>
      <c r="H475" s="233">
        <v>1</v>
      </c>
      <c r="I475" s="234"/>
      <c r="J475" s="235">
        <f>ROUND(I475*H475,2)</f>
        <v>0</v>
      </c>
      <c r="K475" s="231" t="s">
        <v>1</v>
      </c>
      <c r="L475" s="45"/>
      <c r="M475" s="236" t="s">
        <v>1</v>
      </c>
      <c r="N475" s="237" t="s">
        <v>45</v>
      </c>
      <c r="O475" s="92"/>
      <c r="P475" s="238">
        <f>O475*H475</f>
        <v>0</v>
      </c>
      <c r="Q475" s="238">
        <v>0</v>
      </c>
      <c r="R475" s="238">
        <f>Q475*H475</f>
        <v>0</v>
      </c>
      <c r="S475" s="238">
        <v>0</v>
      </c>
      <c r="T475" s="239">
        <f>S475*H475</f>
        <v>0</v>
      </c>
      <c r="U475" s="39"/>
      <c r="V475" s="39"/>
      <c r="W475" s="39"/>
      <c r="X475" s="39"/>
      <c r="Y475" s="39"/>
      <c r="Z475" s="39"/>
      <c r="AA475" s="39"/>
      <c r="AB475" s="39"/>
      <c r="AC475" s="39"/>
      <c r="AD475" s="39"/>
      <c r="AE475" s="39"/>
      <c r="AR475" s="240" t="s">
        <v>175</v>
      </c>
      <c r="AT475" s="240" t="s">
        <v>243</v>
      </c>
      <c r="AU475" s="240" t="s">
        <v>88</v>
      </c>
      <c r="AY475" s="18" t="s">
        <v>241</v>
      </c>
      <c r="BE475" s="241">
        <f>IF(N475="základní",J475,0)</f>
        <v>0</v>
      </c>
      <c r="BF475" s="241">
        <f>IF(N475="snížená",J475,0)</f>
        <v>0</v>
      </c>
      <c r="BG475" s="241">
        <f>IF(N475="zákl. přenesená",J475,0)</f>
        <v>0</v>
      </c>
      <c r="BH475" s="241">
        <f>IF(N475="sníž. přenesená",J475,0)</f>
        <v>0</v>
      </c>
      <c r="BI475" s="241">
        <f>IF(N475="nulová",J475,0)</f>
        <v>0</v>
      </c>
      <c r="BJ475" s="18" t="s">
        <v>14</v>
      </c>
      <c r="BK475" s="241">
        <f>ROUND(I475*H475,2)</f>
        <v>0</v>
      </c>
      <c r="BL475" s="18" t="s">
        <v>175</v>
      </c>
      <c r="BM475" s="240" t="s">
        <v>2372</v>
      </c>
    </row>
    <row r="476" s="2" customFormat="1">
      <c r="A476" s="39"/>
      <c r="B476" s="40"/>
      <c r="C476" s="41"/>
      <c r="D476" s="242" t="s">
        <v>249</v>
      </c>
      <c r="E476" s="41"/>
      <c r="F476" s="243" t="s">
        <v>2371</v>
      </c>
      <c r="G476" s="41"/>
      <c r="H476" s="41"/>
      <c r="I476" s="244"/>
      <c r="J476" s="41"/>
      <c r="K476" s="41"/>
      <c r="L476" s="45"/>
      <c r="M476" s="245"/>
      <c r="N476" s="246"/>
      <c r="O476" s="92"/>
      <c r="P476" s="92"/>
      <c r="Q476" s="92"/>
      <c r="R476" s="92"/>
      <c r="S476" s="92"/>
      <c r="T476" s="93"/>
      <c r="U476" s="39"/>
      <c r="V476" s="39"/>
      <c r="W476" s="39"/>
      <c r="X476" s="39"/>
      <c r="Y476" s="39"/>
      <c r="Z476" s="39"/>
      <c r="AA476" s="39"/>
      <c r="AB476" s="39"/>
      <c r="AC476" s="39"/>
      <c r="AD476" s="39"/>
      <c r="AE476" s="39"/>
      <c r="AT476" s="18" t="s">
        <v>249</v>
      </c>
      <c r="AU476" s="18" t="s">
        <v>88</v>
      </c>
    </row>
    <row r="477" s="2" customFormat="1" ht="16.5" customHeight="1">
      <c r="A477" s="39"/>
      <c r="B477" s="40"/>
      <c r="C477" s="229" t="s">
        <v>1141</v>
      </c>
      <c r="D477" s="229" t="s">
        <v>243</v>
      </c>
      <c r="E477" s="230" t="s">
        <v>2373</v>
      </c>
      <c r="F477" s="231" t="s">
        <v>2374</v>
      </c>
      <c r="G477" s="232" t="s">
        <v>2204</v>
      </c>
      <c r="H477" s="233">
        <v>3</v>
      </c>
      <c r="I477" s="234"/>
      <c r="J477" s="235">
        <f>ROUND(I477*H477,2)</f>
        <v>0</v>
      </c>
      <c r="K477" s="231" t="s">
        <v>1</v>
      </c>
      <c r="L477" s="45"/>
      <c r="M477" s="236" t="s">
        <v>1</v>
      </c>
      <c r="N477" s="237" t="s">
        <v>45</v>
      </c>
      <c r="O477" s="92"/>
      <c r="P477" s="238">
        <f>O477*H477</f>
        <v>0</v>
      </c>
      <c r="Q477" s="238">
        <v>0</v>
      </c>
      <c r="R477" s="238">
        <f>Q477*H477</f>
        <v>0</v>
      </c>
      <c r="S477" s="238">
        <v>0</v>
      </c>
      <c r="T477" s="239">
        <f>S477*H477</f>
        <v>0</v>
      </c>
      <c r="U477" s="39"/>
      <c r="V477" s="39"/>
      <c r="W477" s="39"/>
      <c r="X477" s="39"/>
      <c r="Y477" s="39"/>
      <c r="Z477" s="39"/>
      <c r="AA477" s="39"/>
      <c r="AB477" s="39"/>
      <c r="AC477" s="39"/>
      <c r="AD477" s="39"/>
      <c r="AE477" s="39"/>
      <c r="AR477" s="240" t="s">
        <v>175</v>
      </c>
      <c r="AT477" s="240" t="s">
        <v>243</v>
      </c>
      <c r="AU477" s="240" t="s">
        <v>88</v>
      </c>
      <c r="AY477" s="18" t="s">
        <v>241</v>
      </c>
      <c r="BE477" s="241">
        <f>IF(N477="základní",J477,0)</f>
        <v>0</v>
      </c>
      <c r="BF477" s="241">
        <f>IF(N477="snížená",J477,0)</f>
        <v>0</v>
      </c>
      <c r="BG477" s="241">
        <f>IF(N477="zákl. přenesená",J477,0)</f>
        <v>0</v>
      </c>
      <c r="BH477" s="241">
        <f>IF(N477="sníž. přenesená",J477,0)</f>
        <v>0</v>
      </c>
      <c r="BI477" s="241">
        <f>IF(N477="nulová",J477,0)</f>
        <v>0</v>
      </c>
      <c r="BJ477" s="18" t="s">
        <v>14</v>
      </c>
      <c r="BK477" s="241">
        <f>ROUND(I477*H477,2)</f>
        <v>0</v>
      </c>
      <c r="BL477" s="18" t="s">
        <v>175</v>
      </c>
      <c r="BM477" s="240" t="s">
        <v>2375</v>
      </c>
    </row>
    <row r="478" s="2" customFormat="1">
      <c r="A478" s="39"/>
      <c r="B478" s="40"/>
      <c r="C478" s="41"/>
      <c r="D478" s="242" t="s">
        <v>249</v>
      </c>
      <c r="E478" s="41"/>
      <c r="F478" s="243" t="s">
        <v>2374</v>
      </c>
      <c r="G478" s="41"/>
      <c r="H478" s="41"/>
      <c r="I478" s="244"/>
      <c r="J478" s="41"/>
      <c r="K478" s="41"/>
      <c r="L478" s="45"/>
      <c r="M478" s="245"/>
      <c r="N478" s="246"/>
      <c r="O478" s="92"/>
      <c r="P478" s="92"/>
      <c r="Q478" s="92"/>
      <c r="R478" s="92"/>
      <c r="S478" s="92"/>
      <c r="T478" s="93"/>
      <c r="U478" s="39"/>
      <c r="V478" s="39"/>
      <c r="W478" s="39"/>
      <c r="X478" s="39"/>
      <c r="Y478" s="39"/>
      <c r="Z478" s="39"/>
      <c r="AA478" s="39"/>
      <c r="AB478" s="39"/>
      <c r="AC478" s="39"/>
      <c r="AD478" s="39"/>
      <c r="AE478" s="39"/>
      <c r="AT478" s="18" t="s">
        <v>249</v>
      </c>
      <c r="AU478" s="18" t="s">
        <v>88</v>
      </c>
    </row>
    <row r="479" s="2" customFormat="1" ht="16.5" customHeight="1">
      <c r="A479" s="39"/>
      <c r="B479" s="40"/>
      <c r="C479" s="229" t="s">
        <v>1152</v>
      </c>
      <c r="D479" s="229" t="s">
        <v>243</v>
      </c>
      <c r="E479" s="230" t="s">
        <v>2376</v>
      </c>
      <c r="F479" s="231" t="s">
        <v>2377</v>
      </c>
      <c r="G479" s="232" t="s">
        <v>2204</v>
      </c>
      <c r="H479" s="233">
        <v>2</v>
      </c>
      <c r="I479" s="234"/>
      <c r="J479" s="235">
        <f>ROUND(I479*H479,2)</f>
        <v>0</v>
      </c>
      <c r="K479" s="231" t="s">
        <v>1</v>
      </c>
      <c r="L479" s="45"/>
      <c r="M479" s="236" t="s">
        <v>1</v>
      </c>
      <c r="N479" s="237" t="s">
        <v>45</v>
      </c>
      <c r="O479" s="92"/>
      <c r="P479" s="238">
        <f>O479*H479</f>
        <v>0</v>
      </c>
      <c r="Q479" s="238">
        <v>0</v>
      </c>
      <c r="R479" s="238">
        <f>Q479*H479</f>
        <v>0</v>
      </c>
      <c r="S479" s="238">
        <v>0</v>
      </c>
      <c r="T479" s="239">
        <f>S479*H479</f>
        <v>0</v>
      </c>
      <c r="U479" s="39"/>
      <c r="V479" s="39"/>
      <c r="W479" s="39"/>
      <c r="X479" s="39"/>
      <c r="Y479" s="39"/>
      <c r="Z479" s="39"/>
      <c r="AA479" s="39"/>
      <c r="AB479" s="39"/>
      <c r="AC479" s="39"/>
      <c r="AD479" s="39"/>
      <c r="AE479" s="39"/>
      <c r="AR479" s="240" t="s">
        <v>175</v>
      </c>
      <c r="AT479" s="240" t="s">
        <v>243</v>
      </c>
      <c r="AU479" s="240" t="s">
        <v>88</v>
      </c>
      <c r="AY479" s="18" t="s">
        <v>241</v>
      </c>
      <c r="BE479" s="241">
        <f>IF(N479="základní",J479,0)</f>
        <v>0</v>
      </c>
      <c r="BF479" s="241">
        <f>IF(N479="snížená",J479,0)</f>
        <v>0</v>
      </c>
      <c r="BG479" s="241">
        <f>IF(N479="zákl. přenesená",J479,0)</f>
        <v>0</v>
      </c>
      <c r="BH479" s="241">
        <f>IF(N479="sníž. přenesená",J479,0)</f>
        <v>0</v>
      </c>
      <c r="BI479" s="241">
        <f>IF(N479="nulová",J479,0)</f>
        <v>0</v>
      </c>
      <c r="BJ479" s="18" t="s">
        <v>14</v>
      </c>
      <c r="BK479" s="241">
        <f>ROUND(I479*H479,2)</f>
        <v>0</v>
      </c>
      <c r="BL479" s="18" t="s">
        <v>175</v>
      </c>
      <c r="BM479" s="240" t="s">
        <v>2378</v>
      </c>
    </row>
    <row r="480" s="2" customFormat="1">
      <c r="A480" s="39"/>
      <c r="B480" s="40"/>
      <c r="C480" s="41"/>
      <c r="D480" s="242" t="s">
        <v>249</v>
      </c>
      <c r="E480" s="41"/>
      <c r="F480" s="243" t="s">
        <v>2377</v>
      </c>
      <c r="G480" s="41"/>
      <c r="H480" s="41"/>
      <c r="I480" s="244"/>
      <c r="J480" s="41"/>
      <c r="K480" s="41"/>
      <c r="L480" s="45"/>
      <c r="M480" s="245"/>
      <c r="N480" s="246"/>
      <c r="O480" s="92"/>
      <c r="P480" s="92"/>
      <c r="Q480" s="92"/>
      <c r="R480" s="92"/>
      <c r="S480" s="92"/>
      <c r="T480" s="93"/>
      <c r="U480" s="39"/>
      <c r="V480" s="39"/>
      <c r="W480" s="39"/>
      <c r="X480" s="39"/>
      <c r="Y480" s="39"/>
      <c r="Z480" s="39"/>
      <c r="AA480" s="39"/>
      <c r="AB480" s="39"/>
      <c r="AC480" s="39"/>
      <c r="AD480" s="39"/>
      <c r="AE480" s="39"/>
      <c r="AT480" s="18" t="s">
        <v>249</v>
      </c>
      <c r="AU480" s="18" t="s">
        <v>88</v>
      </c>
    </row>
    <row r="481" s="2" customFormat="1" ht="16.5" customHeight="1">
      <c r="A481" s="39"/>
      <c r="B481" s="40"/>
      <c r="C481" s="229" t="s">
        <v>1158</v>
      </c>
      <c r="D481" s="229" t="s">
        <v>243</v>
      </c>
      <c r="E481" s="230" t="s">
        <v>2379</v>
      </c>
      <c r="F481" s="231" t="s">
        <v>2380</v>
      </c>
      <c r="G481" s="232" t="s">
        <v>2204</v>
      </c>
      <c r="H481" s="233">
        <v>4</v>
      </c>
      <c r="I481" s="234"/>
      <c r="J481" s="235">
        <f>ROUND(I481*H481,2)</f>
        <v>0</v>
      </c>
      <c r="K481" s="231" t="s">
        <v>1</v>
      </c>
      <c r="L481" s="45"/>
      <c r="M481" s="236" t="s">
        <v>1</v>
      </c>
      <c r="N481" s="237" t="s">
        <v>45</v>
      </c>
      <c r="O481" s="92"/>
      <c r="P481" s="238">
        <f>O481*H481</f>
        <v>0</v>
      </c>
      <c r="Q481" s="238">
        <v>0</v>
      </c>
      <c r="R481" s="238">
        <f>Q481*H481</f>
        <v>0</v>
      </c>
      <c r="S481" s="238">
        <v>0</v>
      </c>
      <c r="T481" s="239">
        <f>S481*H481</f>
        <v>0</v>
      </c>
      <c r="U481" s="39"/>
      <c r="V481" s="39"/>
      <c r="W481" s="39"/>
      <c r="X481" s="39"/>
      <c r="Y481" s="39"/>
      <c r="Z481" s="39"/>
      <c r="AA481" s="39"/>
      <c r="AB481" s="39"/>
      <c r="AC481" s="39"/>
      <c r="AD481" s="39"/>
      <c r="AE481" s="39"/>
      <c r="AR481" s="240" t="s">
        <v>175</v>
      </c>
      <c r="AT481" s="240" t="s">
        <v>243</v>
      </c>
      <c r="AU481" s="240" t="s">
        <v>88</v>
      </c>
      <c r="AY481" s="18" t="s">
        <v>241</v>
      </c>
      <c r="BE481" s="241">
        <f>IF(N481="základní",J481,0)</f>
        <v>0</v>
      </c>
      <c r="BF481" s="241">
        <f>IF(N481="snížená",J481,0)</f>
        <v>0</v>
      </c>
      <c r="BG481" s="241">
        <f>IF(N481="zákl. přenesená",J481,0)</f>
        <v>0</v>
      </c>
      <c r="BH481" s="241">
        <f>IF(N481="sníž. přenesená",J481,0)</f>
        <v>0</v>
      </c>
      <c r="BI481" s="241">
        <f>IF(N481="nulová",J481,0)</f>
        <v>0</v>
      </c>
      <c r="BJ481" s="18" t="s">
        <v>14</v>
      </c>
      <c r="BK481" s="241">
        <f>ROUND(I481*H481,2)</f>
        <v>0</v>
      </c>
      <c r="BL481" s="18" t="s">
        <v>175</v>
      </c>
      <c r="BM481" s="240" t="s">
        <v>2381</v>
      </c>
    </row>
    <row r="482" s="2" customFormat="1">
      <c r="A482" s="39"/>
      <c r="B482" s="40"/>
      <c r="C482" s="41"/>
      <c r="D482" s="242" t="s">
        <v>249</v>
      </c>
      <c r="E482" s="41"/>
      <c r="F482" s="243" t="s">
        <v>2380</v>
      </c>
      <c r="G482" s="41"/>
      <c r="H482" s="41"/>
      <c r="I482" s="244"/>
      <c r="J482" s="41"/>
      <c r="K482" s="41"/>
      <c r="L482" s="45"/>
      <c r="M482" s="245"/>
      <c r="N482" s="246"/>
      <c r="O482" s="92"/>
      <c r="P482" s="92"/>
      <c r="Q482" s="92"/>
      <c r="R482" s="92"/>
      <c r="S482" s="92"/>
      <c r="T482" s="93"/>
      <c r="U482" s="39"/>
      <c r="V482" s="39"/>
      <c r="W482" s="39"/>
      <c r="X482" s="39"/>
      <c r="Y482" s="39"/>
      <c r="Z482" s="39"/>
      <c r="AA482" s="39"/>
      <c r="AB482" s="39"/>
      <c r="AC482" s="39"/>
      <c r="AD482" s="39"/>
      <c r="AE482" s="39"/>
      <c r="AT482" s="18" t="s">
        <v>249</v>
      </c>
      <c r="AU482" s="18" t="s">
        <v>88</v>
      </c>
    </row>
    <row r="483" s="2" customFormat="1" ht="16.5" customHeight="1">
      <c r="A483" s="39"/>
      <c r="B483" s="40"/>
      <c r="C483" s="229" t="s">
        <v>1165</v>
      </c>
      <c r="D483" s="229" t="s">
        <v>243</v>
      </c>
      <c r="E483" s="230" t="s">
        <v>2382</v>
      </c>
      <c r="F483" s="231" t="s">
        <v>2383</v>
      </c>
      <c r="G483" s="232" t="s">
        <v>2204</v>
      </c>
      <c r="H483" s="233">
        <v>10</v>
      </c>
      <c r="I483" s="234"/>
      <c r="J483" s="235">
        <f>ROUND(I483*H483,2)</f>
        <v>0</v>
      </c>
      <c r="K483" s="231" t="s">
        <v>1</v>
      </c>
      <c r="L483" s="45"/>
      <c r="M483" s="236" t="s">
        <v>1</v>
      </c>
      <c r="N483" s="237" t="s">
        <v>45</v>
      </c>
      <c r="O483" s="92"/>
      <c r="P483" s="238">
        <f>O483*H483</f>
        <v>0</v>
      </c>
      <c r="Q483" s="238">
        <v>0</v>
      </c>
      <c r="R483" s="238">
        <f>Q483*H483</f>
        <v>0</v>
      </c>
      <c r="S483" s="238">
        <v>0</v>
      </c>
      <c r="T483" s="239">
        <f>S483*H483</f>
        <v>0</v>
      </c>
      <c r="U483" s="39"/>
      <c r="V483" s="39"/>
      <c r="W483" s="39"/>
      <c r="X483" s="39"/>
      <c r="Y483" s="39"/>
      <c r="Z483" s="39"/>
      <c r="AA483" s="39"/>
      <c r="AB483" s="39"/>
      <c r="AC483" s="39"/>
      <c r="AD483" s="39"/>
      <c r="AE483" s="39"/>
      <c r="AR483" s="240" t="s">
        <v>175</v>
      </c>
      <c r="AT483" s="240" t="s">
        <v>243</v>
      </c>
      <c r="AU483" s="240" t="s">
        <v>88</v>
      </c>
      <c r="AY483" s="18" t="s">
        <v>241</v>
      </c>
      <c r="BE483" s="241">
        <f>IF(N483="základní",J483,0)</f>
        <v>0</v>
      </c>
      <c r="BF483" s="241">
        <f>IF(N483="snížená",J483,0)</f>
        <v>0</v>
      </c>
      <c r="BG483" s="241">
        <f>IF(N483="zákl. přenesená",J483,0)</f>
        <v>0</v>
      </c>
      <c r="BH483" s="241">
        <f>IF(N483="sníž. přenesená",J483,0)</f>
        <v>0</v>
      </c>
      <c r="BI483" s="241">
        <f>IF(N483="nulová",J483,0)</f>
        <v>0</v>
      </c>
      <c r="BJ483" s="18" t="s">
        <v>14</v>
      </c>
      <c r="BK483" s="241">
        <f>ROUND(I483*H483,2)</f>
        <v>0</v>
      </c>
      <c r="BL483" s="18" t="s">
        <v>175</v>
      </c>
      <c r="BM483" s="240" t="s">
        <v>2384</v>
      </c>
    </row>
    <row r="484" s="2" customFormat="1">
      <c r="A484" s="39"/>
      <c r="B484" s="40"/>
      <c r="C484" s="41"/>
      <c r="D484" s="242" t="s">
        <v>249</v>
      </c>
      <c r="E484" s="41"/>
      <c r="F484" s="243" t="s">
        <v>2383</v>
      </c>
      <c r="G484" s="41"/>
      <c r="H484" s="41"/>
      <c r="I484" s="244"/>
      <c r="J484" s="41"/>
      <c r="K484" s="41"/>
      <c r="L484" s="45"/>
      <c r="M484" s="245"/>
      <c r="N484" s="246"/>
      <c r="O484" s="92"/>
      <c r="P484" s="92"/>
      <c r="Q484" s="92"/>
      <c r="R484" s="92"/>
      <c r="S484" s="92"/>
      <c r="T484" s="93"/>
      <c r="U484" s="39"/>
      <c r="V484" s="39"/>
      <c r="W484" s="39"/>
      <c r="X484" s="39"/>
      <c r="Y484" s="39"/>
      <c r="Z484" s="39"/>
      <c r="AA484" s="39"/>
      <c r="AB484" s="39"/>
      <c r="AC484" s="39"/>
      <c r="AD484" s="39"/>
      <c r="AE484" s="39"/>
      <c r="AT484" s="18" t="s">
        <v>249</v>
      </c>
      <c r="AU484" s="18" t="s">
        <v>88</v>
      </c>
    </row>
    <row r="485" s="2" customFormat="1" ht="16.5" customHeight="1">
      <c r="A485" s="39"/>
      <c r="B485" s="40"/>
      <c r="C485" s="229" t="s">
        <v>1171</v>
      </c>
      <c r="D485" s="229" t="s">
        <v>243</v>
      </c>
      <c r="E485" s="230" t="s">
        <v>2385</v>
      </c>
      <c r="F485" s="231" t="s">
        <v>2386</v>
      </c>
      <c r="G485" s="232" t="s">
        <v>2204</v>
      </c>
      <c r="H485" s="233">
        <v>2</v>
      </c>
      <c r="I485" s="234"/>
      <c r="J485" s="235">
        <f>ROUND(I485*H485,2)</f>
        <v>0</v>
      </c>
      <c r="K485" s="231" t="s">
        <v>1</v>
      </c>
      <c r="L485" s="45"/>
      <c r="M485" s="236" t="s">
        <v>1</v>
      </c>
      <c r="N485" s="237" t="s">
        <v>45</v>
      </c>
      <c r="O485" s="92"/>
      <c r="P485" s="238">
        <f>O485*H485</f>
        <v>0</v>
      </c>
      <c r="Q485" s="238">
        <v>0</v>
      </c>
      <c r="R485" s="238">
        <f>Q485*H485</f>
        <v>0</v>
      </c>
      <c r="S485" s="238">
        <v>0</v>
      </c>
      <c r="T485" s="239">
        <f>S485*H485</f>
        <v>0</v>
      </c>
      <c r="U485" s="39"/>
      <c r="V485" s="39"/>
      <c r="W485" s="39"/>
      <c r="X485" s="39"/>
      <c r="Y485" s="39"/>
      <c r="Z485" s="39"/>
      <c r="AA485" s="39"/>
      <c r="AB485" s="39"/>
      <c r="AC485" s="39"/>
      <c r="AD485" s="39"/>
      <c r="AE485" s="39"/>
      <c r="AR485" s="240" t="s">
        <v>175</v>
      </c>
      <c r="AT485" s="240" t="s">
        <v>243</v>
      </c>
      <c r="AU485" s="240" t="s">
        <v>88</v>
      </c>
      <c r="AY485" s="18" t="s">
        <v>241</v>
      </c>
      <c r="BE485" s="241">
        <f>IF(N485="základní",J485,0)</f>
        <v>0</v>
      </c>
      <c r="BF485" s="241">
        <f>IF(N485="snížená",J485,0)</f>
        <v>0</v>
      </c>
      <c r="BG485" s="241">
        <f>IF(N485="zákl. přenesená",J485,0)</f>
        <v>0</v>
      </c>
      <c r="BH485" s="241">
        <f>IF(N485="sníž. přenesená",J485,0)</f>
        <v>0</v>
      </c>
      <c r="BI485" s="241">
        <f>IF(N485="nulová",J485,0)</f>
        <v>0</v>
      </c>
      <c r="BJ485" s="18" t="s">
        <v>14</v>
      </c>
      <c r="BK485" s="241">
        <f>ROUND(I485*H485,2)</f>
        <v>0</v>
      </c>
      <c r="BL485" s="18" t="s">
        <v>175</v>
      </c>
      <c r="BM485" s="240" t="s">
        <v>2387</v>
      </c>
    </row>
    <row r="486" s="2" customFormat="1">
      <c r="A486" s="39"/>
      <c r="B486" s="40"/>
      <c r="C486" s="41"/>
      <c r="D486" s="242" t="s">
        <v>249</v>
      </c>
      <c r="E486" s="41"/>
      <c r="F486" s="243" t="s">
        <v>2386</v>
      </c>
      <c r="G486" s="41"/>
      <c r="H486" s="41"/>
      <c r="I486" s="244"/>
      <c r="J486" s="41"/>
      <c r="K486" s="41"/>
      <c r="L486" s="45"/>
      <c r="M486" s="245"/>
      <c r="N486" s="246"/>
      <c r="O486" s="92"/>
      <c r="P486" s="92"/>
      <c r="Q486" s="92"/>
      <c r="R486" s="92"/>
      <c r="S486" s="92"/>
      <c r="T486" s="93"/>
      <c r="U486" s="39"/>
      <c r="V486" s="39"/>
      <c r="W486" s="39"/>
      <c r="X486" s="39"/>
      <c r="Y486" s="39"/>
      <c r="Z486" s="39"/>
      <c r="AA486" s="39"/>
      <c r="AB486" s="39"/>
      <c r="AC486" s="39"/>
      <c r="AD486" s="39"/>
      <c r="AE486" s="39"/>
      <c r="AT486" s="18" t="s">
        <v>249</v>
      </c>
      <c r="AU486" s="18" t="s">
        <v>88</v>
      </c>
    </row>
    <row r="487" s="2" customFormat="1" ht="16.5" customHeight="1">
      <c r="A487" s="39"/>
      <c r="B487" s="40"/>
      <c r="C487" s="229" t="s">
        <v>1175</v>
      </c>
      <c r="D487" s="229" t="s">
        <v>243</v>
      </c>
      <c r="E487" s="230" t="s">
        <v>2388</v>
      </c>
      <c r="F487" s="231" t="s">
        <v>2389</v>
      </c>
      <c r="G487" s="232" t="s">
        <v>2204</v>
      </c>
      <c r="H487" s="233">
        <v>1</v>
      </c>
      <c r="I487" s="234"/>
      <c r="J487" s="235">
        <f>ROUND(I487*H487,2)</f>
        <v>0</v>
      </c>
      <c r="K487" s="231" t="s">
        <v>1</v>
      </c>
      <c r="L487" s="45"/>
      <c r="M487" s="236" t="s">
        <v>1</v>
      </c>
      <c r="N487" s="237" t="s">
        <v>45</v>
      </c>
      <c r="O487" s="92"/>
      <c r="P487" s="238">
        <f>O487*H487</f>
        <v>0</v>
      </c>
      <c r="Q487" s="238">
        <v>0</v>
      </c>
      <c r="R487" s="238">
        <f>Q487*H487</f>
        <v>0</v>
      </c>
      <c r="S487" s="238">
        <v>0</v>
      </c>
      <c r="T487" s="239">
        <f>S487*H487</f>
        <v>0</v>
      </c>
      <c r="U487" s="39"/>
      <c r="V487" s="39"/>
      <c r="W487" s="39"/>
      <c r="X487" s="39"/>
      <c r="Y487" s="39"/>
      <c r="Z487" s="39"/>
      <c r="AA487" s="39"/>
      <c r="AB487" s="39"/>
      <c r="AC487" s="39"/>
      <c r="AD487" s="39"/>
      <c r="AE487" s="39"/>
      <c r="AR487" s="240" t="s">
        <v>175</v>
      </c>
      <c r="AT487" s="240" t="s">
        <v>243</v>
      </c>
      <c r="AU487" s="240" t="s">
        <v>88</v>
      </c>
      <c r="AY487" s="18" t="s">
        <v>241</v>
      </c>
      <c r="BE487" s="241">
        <f>IF(N487="základní",J487,0)</f>
        <v>0</v>
      </c>
      <c r="BF487" s="241">
        <f>IF(N487="snížená",J487,0)</f>
        <v>0</v>
      </c>
      <c r="BG487" s="241">
        <f>IF(N487="zákl. přenesená",J487,0)</f>
        <v>0</v>
      </c>
      <c r="BH487" s="241">
        <f>IF(N487="sníž. přenesená",J487,0)</f>
        <v>0</v>
      </c>
      <c r="BI487" s="241">
        <f>IF(N487="nulová",J487,0)</f>
        <v>0</v>
      </c>
      <c r="BJ487" s="18" t="s">
        <v>14</v>
      </c>
      <c r="BK487" s="241">
        <f>ROUND(I487*H487,2)</f>
        <v>0</v>
      </c>
      <c r="BL487" s="18" t="s">
        <v>175</v>
      </c>
      <c r="BM487" s="240" t="s">
        <v>2390</v>
      </c>
    </row>
    <row r="488" s="2" customFormat="1">
      <c r="A488" s="39"/>
      <c r="B488" s="40"/>
      <c r="C488" s="41"/>
      <c r="D488" s="242" t="s">
        <v>249</v>
      </c>
      <c r="E488" s="41"/>
      <c r="F488" s="243" t="s">
        <v>2389</v>
      </c>
      <c r="G488" s="41"/>
      <c r="H488" s="41"/>
      <c r="I488" s="244"/>
      <c r="J488" s="41"/>
      <c r="K488" s="41"/>
      <c r="L488" s="45"/>
      <c r="M488" s="245"/>
      <c r="N488" s="246"/>
      <c r="O488" s="92"/>
      <c r="P488" s="92"/>
      <c r="Q488" s="92"/>
      <c r="R488" s="92"/>
      <c r="S488" s="92"/>
      <c r="T488" s="93"/>
      <c r="U488" s="39"/>
      <c r="V488" s="39"/>
      <c r="W488" s="39"/>
      <c r="X488" s="39"/>
      <c r="Y488" s="39"/>
      <c r="Z488" s="39"/>
      <c r="AA488" s="39"/>
      <c r="AB488" s="39"/>
      <c r="AC488" s="39"/>
      <c r="AD488" s="39"/>
      <c r="AE488" s="39"/>
      <c r="AT488" s="18" t="s">
        <v>249</v>
      </c>
      <c r="AU488" s="18" t="s">
        <v>88</v>
      </c>
    </row>
    <row r="489" s="2" customFormat="1" ht="16.5" customHeight="1">
      <c r="A489" s="39"/>
      <c r="B489" s="40"/>
      <c r="C489" s="229" t="s">
        <v>1182</v>
      </c>
      <c r="D489" s="229" t="s">
        <v>243</v>
      </c>
      <c r="E489" s="230" t="s">
        <v>2391</v>
      </c>
      <c r="F489" s="231" t="s">
        <v>2392</v>
      </c>
      <c r="G489" s="232" t="s">
        <v>296</v>
      </c>
      <c r="H489" s="233">
        <v>2</v>
      </c>
      <c r="I489" s="234"/>
      <c r="J489" s="235">
        <f>ROUND(I489*H489,2)</f>
        <v>0</v>
      </c>
      <c r="K489" s="231" t="s">
        <v>1</v>
      </c>
      <c r="L489" s="45"/>
      <c r="M489" s="236" t="s">
        <v>1</v>
      </c>
      <c r="N489" s="237" t="s">
        <v>45</v>
      </c>
      <c r="O489" s="92"/>
      <c r="P489" s="238">
        <f>O489*H489</f>
        <v>0</v>
      </c>
      <c r="Q489" s="238">
        <v>0</v>
      </c>
      <c r="R489" s="238">
        <f>Q489*H489</f>
        <v>0</v>
      </c>
      <c r="S489" s="238">
        <v>0</v>
      </c>
      <c r="T489" s="239">
        <f>S489*H489</f>
        <v>0</v>
      </c>
      <c r="U489" s="39"/>
      <c r="V489" s="39"/>
      <c r="W489" s="39"/>
      <c r="X489" s="39"/>
      <c r="Y489" s="39"/>
      <c r="Z489" s="39"/>
      <c r="AA489" s="39"/>
      <c r="AB489" s="39"/>
      <c r="AC489" s="39"/>
      <c r="AD489" s="39"/>
      <c r="AE489" s="39"/>
      <c r="AR489" s="240" t="s">
        <v>175</v>
      </c>
      <c r="AT489" s="240" t="s">
        <v>243</v>
      </c>
      <c r="AU489" s="240" t="s">
        <v>88</v>
      </c>
      <c r="AY489" s="18" t="s">
        <v>241</v>
      </c>
      <c r="BE489" s="241">
        <f>IF(N489="základní",J489,0)</f>
        <v>0</v>
      </c>
      <c r="BF489" s="241">
        <f>IF(N489="snížená",J489,0)</f>
        <v>0</v>
      </c>
      <c r="BG489" s="241">
        <f>IF(N489="zákl. přenesená",J489,0)</f>
        <v>0</v>
      </c>
      <c r="BH489" s="241">
        <f>IF(N489="sníž. přenesená",J489,0)</f>
        <v>0</v>
      </c>
      <c r="BI489" s="241">
        <f>IF(N489="nulová",J489,0)</f>
        <v>0</v>
      </c>
      <c r="BJ489" s="18" t="s">
        <v>14</v>
      </c>
      <c r="BK489" s="241">
        <f>ROUND(I489*H489,2)</f>
        <v>0</v>
      </c>
      <c r="BL489" s="18" t="s">
        <v>175</v>
      </c>
      <c r="BM489" s="240" t="s">
        <v>2393</v>
      </c>
    </row>
    <row r="490" s="2" customFormat="1">
      <c r="A490" s="39"/>
      <c r="B490" s="40"/>
      <c r="C490" s="41"/>
      <c r="D490" s="242" t="s">
        <v>249</v>
      </c>
      <c r="E490" s="41"/>
      <c r="F490" s="243" t="s">
        <v>2392</v>
      </c>
      <c r="G490" s="41"/>
      <c r="H490" s="41"/>
      <c r="I490" s="244"/>
      <c r="J490" s="41"/>
      <c r="K490" s="41"/>
      <c r="L490" s="45"/>
      <c r="M490" s="245"/>
      <c r="N490" s="246"/>
      <c r="O490" s="92"/>
      <c r="P490" s="92"/>
      <c r="Q490" s="92"/>
      <c r="R490" s="92"/>
      <c r="S490" s="92"/>
      <c r="T490" s="93"/>
      <c r="U490" s="39"/>
      <c r="V490" s="39"/>
      <c r="W490" s="39"/>
      <c r="X490" s="39"/>
      <c r="Y490" s="39"/>
      <c r="Z490" s="39"/>
      <c r="AA490" s="39"/>
      <c r="AB490" s="39"/>
      <c r="AC490" s="39"/>
      <c r="AD490" s="39"/>
      <c r="AE490" s="39"/>
      <c r="AT490" s="18" t="s">
        <v>249</v>
      </c>
      <c r="AU490" s="18" t="s">
        <v>88</v>
      </c>
    </row>
    <row r="491" s="2" customFormat="1" ht="16.5" customHeight="1">
      <c r="A491" s="39"/>
      <c r="B491" s="40"/>
      <c r="C491" s="229" t="s">
        <v>1642</v>
      </c>
      <c r="D491" s="229" t="s">
        <v>243</v>
      </c>
      <c r="E491" s="230" t="s">
        <v>2394</v>
      </c>
      <c r="F491" s="231" t="s">
        <v>2395</v>
      </c>
      <c r="G491" s="232" t="s">
        <v>296</v>
      </c>
      <c r="H491" s="233">
        <v>20</v>
      </c>
      <c r="I491" s="234"/>
      <c r="J491" s="235">
        <f>ROUND(I491*H491,2)</f>
        <v>0</v>
      </c>
      <c r="K491" s="231" t="s">
        <v>1</v>
      </c>
      <c r="L491" s="45"/>
      <c r="M491" s="236" t="s">
        <v>1</v>
      </c>
      <c r="N491" s="237" t="s">
        <v>45</v>
      </c>
      <c r="O491" s="92"/>
      <c r="P491" s="238">
        <f>O491*H491</f>
        <v>0</v>
      </c>
      <c r="Q491" s="238">
        <v>0</v>
      </c>
      <c r="R491" s="238">
        <f>Q491*H491</f>
        <v>0</v>
      </c>
      <c r="S491" s="238">
        <v>0</v>
      </c>
      <c r="T491" s="239">
        <f>S491*H491</f>
        <v>0</v>
      </c>
      <c r="U491" s="39"/>
      <c r="V491" s="39"/>
      <c r="W491" s="39"/>
      <c r="X491" s="39"/>
      <c r="Y491" s="39"/>
      <c r="Z491" s="39"/>
      <c r="AA491" s="39"/>
      <c r="AB491" s="39"/>
      <c r="AC491" s="39"/>
      <c r="AD491" s="39"/>
      <c r="AE491" s="39"/>
      <c r="AR491" s="240" t="s">
        <v>175</v>
      </c>
      <c r="AT491" s="240" t="s">
        <v>243</v>
      </c>
      <c r="AU491" s="240" t="s">
        <v>88</v>
      </c>
      <c r="AY491" s="18" t="s">
        <v>241</v>
      </c>
      <c r="BE491" s="241">
        <f>IF(N491="základní",J491,0)</f>
        <v>0</v>
      </c>
      <c r="BF491" s="241">
        <f>IF(N491="snížená",J491,0)</f>
        <v>0</v>
      </c>
      <c r="BG491" s="241">
        <f>IF(N491="zákl. přenesená",J491,0)</f>
        <v>0</v>
      </c>
      <c r="BH491" s="241">
        <f>IF(N491="sníž. přenesená",J491,0)</f>
        <v>0</v>
      </c>
      <c r="BI491" s="241">
        <f>IF(N491="nulová",J491,0)</f>
        <v>0</v>
      </c>
      <c r="BJ491" s="18" t="s">
        <v>14</v>
      </c>
      <c r="BK491" s="241">
        <f>ROUND(I491*H491,2)</f>
        <v>0</v>
      </c>
      <c r="BL491" s="18" t="s">
        <v>175</v>
      </c>
      <c r="BM491" s="240" t="s">
        <v>2396</v>
      </c>
    </row>
    <row r="492" s="2" customFormat="1">
      <c r="A492" s="39"/>
      <c r="B492" s="40"/>
      <c r="C492" s="41"/>
      <c r="D492" s="242" t="s">
        <v>249</v>
      </c>
      <c r="E492" s="41"/>
      <c r="F492" s="243" t="s">
        <v>2395</v>
      </c>
      <c r="G492" s="41"/>
      <c r="H492" s="41"/>
      <c r="I492" s="244"/>
      <c r="J492" s="41"/>
      <c r="K492" s="41"/>
      <c r="L492" s="45"/>
      <c r="M492" s="245"/>
      <c r="N492" s="246"/>
      <c r="O492" s="92"/>
      <c r="P492" s="92"/>
      <c r="Q492" s="92"/>
      <c r="R492" s="92"/>
      <c r="S492" s="92"/>
      <c r="T492" s="93"/>
      <c r="U492" s="39"/>
      <c r="V492" s="39"/>
      <c r="W492" s="39"/>
      <c r="X492" s="39"/>
      <c r="Y492" s="39"/>
      <c r="Z492" s="39"/>
      <c r="AA492" s="39"/>
      <c r="AB492" s="39"/>
      <c r="AC492" s="39"/>
      <c r="AD492" s="39"/>
      <c r="AE492" s="39"/>
      <c r="AT492" s="18" t="s">
        <v>249</v>
      </c>
      <c r="AU492" s="18" t="s">
        <v>88</v>
      </c>
    </row>
    <row r="493" s="2" customFormat="1" ht="16.5" customHeight="1">
      <c r="A493" s="39"/>
      <c r="B493" s="40"/>
      <c r="C493" s="229" t="s">
        <v>1644</v>
      </c>
      <c r="D493" s="229" t="s">
        <v>243</v>
      </c>
      <c r="E493" s="230" t="s">
        <v>2397</v>
      </c>
      <c r="F493" s="231" t="s">
        <v>2398</v>
      </c>
      <c r="G493" s="232" t="s">
        <v>296</v>
      </c>
      <c r="H493" s="233">
        <v>36</v>
      </c>
      <c r="I493" s="234"/>
      <c r="J493" s="235">
        <f>ROUND(I493*H493,2)</f>
        <v>0</v>
      </c>
      <c r="K493" s="231" t="s">
        <v>1</v>
      </c>
      <c r="L493" s="45"/>
      <c r="M493" s="236" t="s">
        <v>1</v>
      </c>
      <c r="N493" s="237" t="s">
        <v>45</v>
      </c>
      <c r="O493" s="92"/>
      <c r="P493" s="238">
        <f>O493*H493</f>
        <v>0</v>
      </c>
      <c r="Q493" s="238">
        <v>0</v>
      </c>
      <c r="R493" s="238">
        <f>Q493*H493</f>
        <v>0</v>
      </c>
      <c r="S493" s="238">
        <v>0</v>
      </c>
      <c r="T493" s="239">
        <f>S493*H493</f>
        <v>0</v>
      </c>
      <c r="U493" s="39"/>
      <c r="V493" s="39"/>
      <c r="W493" s="39"/>
      <c r="X493" s="39"/>
      <c r="Y493" s="39"/>
      <c r="Z493" s="39"/>
      <c r="AA493" s="39"/>
      <c r="AB493" s="39"/>
      <c r="AC493" s="39"/>
      <c r="AD493" s="39"/>
      <c r="AE493" s="39"/>
      <c r="AR493" s="240" t="s">
        <v>175</v>
      </c>
      <c r="AT493" s="240" t="s">
        <v>243</v>
      </c>
      <c r="AU493" s="240" t="s">
        <v>88</v>
      </c>
      <c r="AY493" s="18" t="s">
        <v>241</v>
      </c>
      <c r="BE493" s="241">
        <f>IF(N493="základní",J493,0)</f>
        <v>0</v>
      </c>
      <c r="BF493" s="241">
        <f>IF(N493="snížená",J493,0)</f>
        <v>0</v>
      </c>
      <c r="BG493" s="241">
        <f>IF(N493="zákl. přenesená",J493,0)</f>
        <v>0</v>
      </c>
      <c r="BH493" s="241">
        <f>IF(N493="sníž. přenesená",J493,0)</f>
        <v>0</v>
      </c>
      <c r="BI493" s="241">
        <f>IF(N493="nulová",J493,0)</f>
        <v>0</v>
      </c>
      <c r="BJ493" s="18" t="s">
        <v>14</v>
      </c>
      <c r="BK493" s="241">
        <f>ROUND(I493*H493,2)</f>
        <v>0</v>
      </c>
      <c r="BL493" s="18" t="s">
        <v>175</v>
      </c>
      <c r="BM493" s="240" t="s">
        <v>2399</v>
      </c>
    </row>
    <row r="494" s="2" customFormat="1">
      <c r="A494" s="39"/>
      <c r="B494" s="40"/>
      <c r="C494" s="41"/>
      <c r="D494" s="242" t="s">
        <v>249</v>
      </c>
      <c r="E494" s="41"/>
      <c r="F494" s="243" t="s">
        <v>2398</v>
      </c>
      <c r="G494" s="41"/>
      <c r="H494" s="41"/>
      <c r="I494" s="244"/>
      <c r="J494" s="41"/>
      <c r="K494" s="41"/>
      <c r="L494" s="45"/>
      <c r="M494" s="245"/>
      <c r="N494" s="246"/>
      <c r="O494" s="92"/>
      <c r="P494" s="92"/>
      <c r="Q494" s="92"/>
      <c r="R494" s="92"/>
      <c r="S494" s="92"/>
      <c r="T494" s="93"/>
      <c r="U494" s="39"/>
      <c r="V494" s="39"/>
      <c r="W494" s="39"/>
      <c r="X494" s="39"/>
      <c r="Y494" s="39"/>
      <c r="Z494" s="39"/>
      <c r="AA494" s="39"/>
      <c r="AB494" s="39"/>
      <c r="AC494" s="39"/>
      <c r="AD494" s="39"/>
      <c r="AE494" s="39"/>
      <c r="AT494" s="18" t="s">
        <v>249</v>
      </c>
      <c r="AU494" s="18" t="s">
        <v>88</v>
      </c>
    </row>
    <row r="495" s="2" customFormat="1" ht="16.5" customHeight="1">
      <c r="A495" s="39"/>
      <c r="B495" s="40"/>
      <c r="C495" s="229" t="s">
        <v>1646</v>
      </c>
      <c r="D495" s="229" t="s">
        <v>243</v>
      </c>
      <c r="E495" s="230" t="s">
        <v>2400</v>
      </c>
      <c r="F495" s="231" t="s">
        <v>2401</v>
      </c>
      <c r="G495" s="232" t="s">
        <v>296</v>
      </c>
      <c r="H495" s="233">
        <v>10</v>
      </c>
      <c r="I495" s="234"/>
      <c r="J495" s="235">
        <f>ROUND(I495*H495,2)</f>
        <v>0</v>
      </c>
      <c r="K495" s="231" t="s">
        <v>1</v>
      </c>
      <c r="L495" s="45"/>
      <c r="M495" s="236" t="s">
        <v>1</v>
      </c>
      <c r="N495" s="237" t="s">
        <v>45</v>
      </c>
      <c r="O495" s="92"/>
      <c r="P495" s="238">
        <f>O495*H495</f>
        <v>0</v>
      </c>
      <c r="Q495" s="238">
        <v>0</v>
      </c>
      <c r="R495" s="238">
        <f>Q495*H495</f>
        <v>0</v>
      </c>
      <c r="S495" s="238">
        <v>0</v>
      </c>
      <c r="T495" s="239">
        <f>S495*H495</f>
        <v>0</v>
      </c>
      <c r="U495" s="39"/>
      <c r="V495" s="39"/>
      <c r="W495" s="39"/>
      <c r="X495" s="39"/>
      <c r="Y495" s="39"/>
      <c r="Z495" s="39"/>
      <c r="AA495" s="39"/>
      <c r="AB495" s="39"/>
      <c r="AC495" s="39"/>
      <c r="AD495" s="39"/>
      <c r="AE495" s="39"/>
      <c r="AR495" s="240" t="s">
        <v>175</v>
      </c>
      <c r="AT495" s="240" t="s">
        <v>243</v>
      </c>
      <c r="AU495" s="240" t="s">
        <v>88</v>
      </c>
      <c r="AY495" s="18" t="s">
        <v>241</v>
      </c>
      <c r="BE495" s="241">
        <f>IF(N495="základní",J495,0)</f>
        <v>0</v>
      </c>
      <c r="BF495" s="241">
        <f>IF(N495="snížená",J495,0)</f>
        <v>0</v>
      </c>
      <c r="BG495" s="241">
        <f>IF(N495="zákl. přenesená",J495,0)</f>
        <v>0</v>
      </c>
      <c r="BH495" s="241">
        <f>IF(N495="sníž. přenesená",J495,0)</f>
        <v>0</v>
      </c>
      <c r="BI495" s="241">
        <f>IF(N495="nulová",J495,0)</f>
        <v>0</v>
      </c>
      <c r="BJ495" s="18" t="s">
        <v>14</v>
      </c>
      <c r="BK495" s="241">
        <f>ROUND(I495*H495,2)</f>
        <v>0</v>
      </c>
      <c r="BL495" s="18" t="s">
        <v>175</v>
      </c>
      <c r="BM495" s="240" t="s">
        <v>2402</v>
      </c>
    </row>
    <row r="496" s="2" customFormat="1">
      <c r="A496" s="39"/>
      <c r="B496" s="40"/>
      <c r="C496" s="41"/>
      <c r="D496" s="242" t="s">
        <v>249</v>
      </c>
      <c r="E496" s="41"/>
      <c r="F496" s="243" t="s">
        <v>2401</v>
      </c>
      <c r="G496" s="41"/>
      <c r="H496" s="41"/>
      <c r="I496" s="244"/>
      <c r="J496" s="41"/>
      <c r="K496" s="41"/>
      <c r="L496" s="45"/>
      <c r="M496" s="245"/>
      <c r="N496" s="246"/>
      <c r="O496" s="92"/>
      <c r="P496" s="92"/>
      <c r="Q496" s="92"/>
      <c r="R496" s="92"/>
      <c r="S496" s="92"/>
      <c r="T496" s="93"/>
      <c r="U496" s="39"/>
      <c r="V496" s="39"/>
      <c r="W496" s="39"/>
      <c r="X496" s="39"/>
      <c r="Y496" s="39"/>
      <c r="Z496" s="39"/>
      <c r="AA496" s="39"/>
      <c r="AB496" s="39"/>
      <c r="AC496" s="39"/>
      <c r="AD496" s="39"/>
      <c r="AE496" s="39"/>
      <c r="AT496" s="18" t="s">
        <v>249</v>
      </c>
      <c r="AU496" s="18" t="s">
        <v>88</v>
      </c>
    </row>
    <row r="497" s="2" customFormat="1" ht="16.5" customHeight="1">
      <c r="A497" s="39"/>
      <c r="B497" s="40"/>
      <c r="C497" s="229" t="s">
        <v>1648</v>
      </c>
      <c r="D497" s="229" t="s">
        <v>243</v>
      </c>
      <c r="E497" s="230" t="s">
        <v>2403</v>
      </c>
      <c r="F497" s="231" t="s">
        <v>2404</v>
      </c>
      <c r="G497" s="232" t="s">
        <v>296</v>
      </c>
      <c r="H497" s="233">
        <v>20</v>
      </c>
      <c r="I497" s="234"/>
      <c r="J497" s="235">
        <f>ROUND(I497*H497,2)</f>
        <v>0</v>
      </c>
      <c r="K497" s="231" t="s">
        <v>1</v>
      </c>
      <c r="L497" s="45"/>
      <c r="M497" s="236" t="s">
        <v>1</v>
      </c>
      <c r="N497" s="237" t="s">
        <v>45</v>
      </c>
      <c r="O497" s="92"/>
      <c r="P497" s="238">
        <f>O497*H497</f>
        <v>0</v>
      </c>
      <c r="Q497" s="238">
        <v>0</v>
      </c>
      <c r="R497" s="238">
        <f>Q497*H497</f>
        <v>0</v>
      </c>
      <c r="S497" s="238">
        <v>0</v>
      </c>
      <c r="T497" s="239">
        <f>S497*H497</f>
        <v>0</v>
      </c>
      <c r="U497" s="39"/>
      <c r="V497" s="39"/>
      <c r="W497" s="39"/>
      <c r="X497" s="39"/>
      <c r="Y497" s="39"/>
      <c r="Z497" s="39"/>
      <c r="AA497" s="39"/>
      <c r="AB497" s="39"/>
      <c r="AC497" s="39"/>
      <c r="AD497" s="39"/>
      <c r="AE497" s="39"/>
      <c r="AR497" s="240" t="s">
        <v>175</v>
      </c>
      <c r="AT497" s="240" t="s">
        <v>243</v>
      </c>
      <c r="AU497" s="240" t="s">
        <v>88</v>
      </c>
      <c r="AY497" s="18" t="s">
        <v>241</v>
      </c>
      <c r="BE497" s="241">
        <f>IF(N497="základní",J497,0)</f>
        <v>0</v>
      </c>
      <c r="BF497" s="241">
        <f>IF(N497="snížená",J497,0)</f>
        <v>0</v>
      </c>
      <c r="BG497" s="241">
        <f>IF(N497="zákl. přenesená",J497,0)</f>
        <v>0</v>
      </c>
      <c r="BH497" s="241">
        <f>IF(N497="sníž. přenesená",J497,0)</f>
        <v>0</v>
      </c>
      <c r="BI497" s="241">
        <f>IF(N497="nulová",J497,0)</f>
        <v>0</v>
      </c>
      <c r="BJ497" s="18" t="s">
        <v>14</v>
      </c>
      <c r="BK497" s="241">
        <f>ROUND(I497*H497,2)</f>
        <v>0</v>
      </c>
      <c r="BL497" s="18" t="s">
        <v>175</v>
      </c>
      <c r="BM497" s="240" t="s">
        <v>2405</v>
      </c>
    </row>
    <row r="498" s="2" customFormat="1">
      <c r="A498" s="39"/>
      <c r="B498" s="40"/>
      <c r="C498" s="41"/>
      <c r="D498" s="242" t="s">
        <v>249</v>
      </c>
      <c r="E498" s="41"/>
      <c r="F498" s="243" t="s">
        <v>2404</v>
      </c>
      <c r="G498" s="41"/>
      <c r="H498" s="41"/>
      <c r="I498" s="244"/>
      <c r="J498" s="41"/>
      <c r="K498" s="41"/>
      <c r="L498" s="45"/>
      <c r="M498" s="245"/>
      <c r="N498" s="246"/>
      <c r="O498" s="92"/>
      <c r="P498" s="92"/>
      <c r="Q498" s="92"/>
      <c r="R498" s="92"/>
      <c r="S498" s="92"/>
      <c r="T498" s="93"/>
      <c r="U498" s="39"/>
      <c r="V498" s="39"/>
      <c r="W498" s="39"/>
      <c r="X498" s="39"/>
      <c r="Y498" s="39"/>
      <c r="Z498" s="39"/>
      <c r="AA498" s="39"/>
      <c r="AB498" s="39"/>
      <c r="AC498" s="39"/>
      <c r="AD498" s="39"/>
      <c r="AE498" s="39"/>
      <c r="AT498" s="18" t="s">
        <v>249</v>
      </c>
      <c r="AU498" s="18" t="s">
        <v>88</v>
      </c>
    </row>
    <row r="499" s="2" customFormat="1" ht="16.5" customHeight="1">
      <c r="A499" s="39"/>
      <c r="B499" s="40"/>
      <c r="C499" s="229" t="s">
        <v>1651</v>
      </c>
      <c r="D499" s="229" t="s">
        <v>243</v>
      </c>
      <c r="E499" s="230" t="s">
        <v>2406</v>
      </c>
      <c r="F499" s="231" t="s">
        <v>2407</v>
      </c>
      <c r="G499" s="232" t="s">
        <v>296</v>
      </c>
      <c r="H499" s="233">
        <v>10</v>
      </c>
      <c r="I499" s="234"/>
      <c r="J499" s="235">
        <f>ROUND(I499*H499,2)</f>
        <v>0</v>
      </c>
      <c r="K499" s="231" t="s">
        <v>1</v>
      </c>
      <c r="L499" s="45"/>
      <c r="M499" s="236" t="s">
        <v>1</v>
      </c>
      <c r="N499" s="237" t="s">
        <v>45</v>
      </c>
      <c r="O499" s="92"/>
      <c r="P499" s="238">
        <f>O499*H499</f>
        <v>0</v>
      </c>
      <c r="Q499" s="238">
        <v>0</v>
      </c>
      <c r="R499" s="238">
        <f>Q499*H499</f>
        <v>0</v>
      </c>
      <c r="S499" s="238">
        <v>0</v>
      </c>
      <c r="T499" s="239">
        <f>S499*H499</f>
        <v>0</v>
      </c>
      <c r="U499" s="39"/>
      <c r="V499" s="39"/>
      <c r="W499" s="39"/>
      <c r="X499" s="39"/>
      <c r="Y499" s="39"/>
      <c r="Z499" s="39"/>
      <c r="AA499" s="39"/>
      <c r="AB499" s="39"/>
      <c r="AC499" s="39"/>
      <c r="AD499" s="39"/>
      <c r="AE499" s="39"/>
      <c r="AR499" s="240" t="s">
        <v>175</v>
      </c>
      <c r="AT499" s="240" t="s">
        <v>243</v>
      </c>
      <c r="AU499" s="240" t="s">
        <v>88</v>
      </c>
      <c r="AY499" s="18" t="s">
        <v>241</v>
      </c>
      <c r="BE499" s="241">
        <f>IF(N499="základní",J499,0)</f>
        <v>0</v>
      </c>
      <c r="BF499" s="241">
        <f>IF(N499="snížená",J499,0)</f>
        <v>0</v>
      </c>
      <c r="BG499" s="241">
        <f>IF(N499="zákl. přenesená",J499,0)</f>
        <v>0</v>
      </c>
      <c r="BH499" s="241">
        <f>IF(N499="sníž. přenesená",J499,0)</f>
        <v>0</v>
      </c>
      <c r="BI499" s="241">
        <f>IF(N499="nulová",J499,0)</f>
        <v>0</v>
      </c>
      <c r="BJ499" s="18" t="s">
        <v>14</v>
      </c>
      <c r="BK499" s="241">
        <f>ROUND(I499*H499,2)</f>
        <v>0</v>
      </c>
      <c r="BL499" s="18" t="s">
        <v>175</v>
      </c>
      <c r="BM499" s="240" t="s">
        <v>2408</v>
      </c>
    </row>
    <row r="500" s="2" customFormat="1">
      <c r="A500" s="39"/>
      <c r="B500" s="40"/>
      <c r="C500" s="41"/>
      <c r="D500" s="242" t="s">
        <v>249</v>
      </c>
      <c r="E500" s="41"/>
      <c r="F500" s="243" t="s">
        <v>2407</v>
      </c>
      <c r="G500" s="41"/>
      <c r="H500" s="41"/>
      <c r="I500" s="244"/>
      <c r="J500" s="41"/>
      <c r="K500" s="41"/>
      <c r="L500" s="45"/>
      <c r="M500" s="245"/>
      <c r="N500" s="246"/>
      <c r="O500" s="92"/>
      <c r="P500" s="92"/>
      <c r="Q500" s="92"/>
      <c r="R500" s="92"/>
      <c r="S500" s="92"/>
      <c r="T500" s="93"/>
      <c r="U500" s="39"/>
      <c r="V500" s="39"/>
      <c r="W500" s="39"/>
      <c r="X500" s="39"/>
      <c r="Y500" s="39"/>
      <c r="Z500" s="39"/>
      <c r="AA500" s="39"/>
      <c r="AB500" s="39"/>
      <c r="AC500" s="39"/>
      <c r="AD500" s="39"/>
      <c r="AE500" s="39"/>
      <c r="AT500" s="18" t="s">
        <v>249</v>
      </c>
      <c r="AU500" s="18" t="s">
        <v>88</v>
      </c>
    </row>
    <row r="501" s="2" customFormat="1" ht="21.75" customHeight="1">
      <c r="A501" s="39"/>
      <c r="B501" s="40"/>
      <c r="C501" s="229" t="s">
        <v>1653</v>
      </c>
      <c r="D501" s="229" t="s">
        <v>243</v>
      </c>
      <c r="E501" s="230" t="s">
        <v>2409</v>
      </c>
      <c r="F501" s="231" t="s">
        <v>2410</v>
      </c>
      <c r="G501" s="232" t="s">
        <v>2204</v>
      </c>
      <c r="H501" s="233">
        <v>4</v>
      </c>
      <c r="I501" s="234"/>
      <c r="J501" s="235">
        <f>ROUND(I501*H501,2)</f>
        <v>0</v>
      </c>
      <c r="K501" s="231" t="s">
        <v>1</v>
      </c>
      <c r="L501" s="45"/>
      <c r="M501" s="236" t="s">
        <v>1</v>
      </c>
      <c r="N501" s="237" t="s">
        <v>45</v>
      </c>
      <c r="O501" s="92"/>
      <c r="P501" s="238">
        <f>O501*H501</f>
        <v>0</v>
      </c>
      <c r="Q501" s="238">
        <v>0</v>
      </c>
      <c r="R501" s="238">
        <f>Q501*H501</f>
        <v>0</v>
      </c>
      <c r="S501" s="238">
        <v>0</v>
      </c>
      <c r="T501" s="239">
        <f>S501*H501</f>
        <v>0</v>
      </c>
      <c r="U501" s="39"/>
      <c r="V501" s="39"/>
      <c r="W501" s="39"/>
      <c r="X501" s="39"/>
      <c r="Y501" s="39"/>
      <c r="Z501" s="39"/>
      <c r="AA501" s="39"/>
      <c r="AB501" s="39"/>
      <c r="AC501" s="39"/>
      <c r="AD501" s="39"/>
      <c r="AE501" s="39"/>
      <c r="AR501" s="240" t="s">
        <v>175</v>
      </c>
      <c r="AT501" s="240" t="s">
        <v>243</v>
      </c>
      <c r="AU501" s="240" t="s">
        <v>88</v>
      </c>
      <c r="AY501" s="18" t="s">
        <v>241</v>
      </c>
      <c r="BE501" s="241">
        <f>IF(N501="základní",J501,0)</f>
        <v>0</v>
      </c>
      <c r="BF501" s="241">
        <f>IF(N501="snížená",J501,0)</f>
        <v>0</v>
      </c>
      <c r="BG501" s="241">
        <f>IF(N501="zákl. přenesená",J501,0)</f>
        <v>0</v>
      </c>
      <c r="BH501" s="241">
        <f>IF(N501="sníž. přenesená",J501,0)</f>
        <v>0</v>
      </c>
      <c r="BI501" s="241">
        <f>IF(N501="nulová",J501,0)</f>
        <v>0</v>
      </c>
      <c r="BJ501" s="18" t="s">
        <v>14</v>
      </c>
      <c r="BK501" s="241">
        <f>ROUND(I501*H501,2)</f>
        <v>0</v>
      </c>
      <c r="BL501" s="18" t="s">
        <v>175</v>
      </c>
      <c r="BM501" s="240" t="s">
        <v>2411</v>
      </c>
    </row>
    <row r="502" s="2" customFormat="1">
      <c r="A502" s="39"/>
      <c r="B502" s="40"/>
      <c r="C502" s="41"/>
      <c r="D502" s="242" t="s">
        <v>249</v>
      </c>
      <c r="E502" s="41"/>
      <c r="F502" s="243" t="s">
        <v>2410</v>
      </c>
      <c r="G502" s="41"/>
      <c r="H502" s="41"/>
      <c r="I502" s="244"/>
      <c r="J502" s="41"/>
      <c r="K502" s="41"/>
      <c r="L502" s="45"/>
      <c r="M502" s="245"/>
      <c r="N502" s="246"/>
      <c r="O502" s="92"/>
      <c r="P502" s="92"/>
      <c r="Q502" s="92"/>
      <c r="R502" s="92"/>
      <c r="S502" s="92"/>
      <c r="T502" s="93"/>
      <c r="U502" s="39"/>
      <c r="V502" s="39"/>
      <c r="W502" s="39"/>
      <c r="X502" s="39"/>
      <c r="Y502" s="39"/>
      <c r="Z502" s="39"/>
      <c r="AA502" s="39"/>
      <c r="AB502" s="39"/>
      <c r="AC502" s="39"/>
      <c r="AD502" s="39"/>
      <c r="AE502" s="39"/>
      <c r="AT502" s="18" t="s">
        <v>249</v>
      </c>
      <c r="AU502" s="18" t="s">
        <v>88</v>
      </c>
    </row>
    <row r="503" s="2" customFormat="1" ht="33" customHeight="1">
      <c r="A503" s="39"/>
      <c r="B503" s="40"/>
      <c r="C503" s="229" t="s">
        <v>1655</v>
      </c>
      <c r="D503" s="229" t="s">
        <v>243</v>
      </c>
      <c r="E503" s="230" t="s">
        <v>2412</v>
      </c>
      <c r="F503" s="231" t="s">
        <v>2413</v>
      </c>
      <c r="G503" s="232" t="s">
        <v>2204</v>
      </c>
      <c r="H503" s="233">
        <v>1</v>
      </c>
      <c r="I503" s="234"/>
      <c r="J503" s="235">
        <f>ROUND(I503*H503,2)</f>
        <v>0</v>
      </c>
      <c r="K503" s="231" t="s">
        <v>1</v>
      </c>
      <c r="L503" s="45"/>
      <c r="M503" s="236" t="s">
        <v>1</v>
      </c>
      <c r="N503" s="237" t="s">
        <v>45</v>
      </c>
      <c r="O503" s="92"/>
      <c r="P503" s="238">
        <f>O503*H503</f>
        <v>0</v>
      </c>
      <c r="Q503" s="238">
        <v>0</v>
      </c>
      <c r="R503" s="238">
        <f>Q503*H503</f>
        <v>0</v>
      </c>
      <c r="S503" s="238">
        <v>0</v>
      </c>
      <c r="T503" s="239">
        <f>S503*H503</f>
        <v>0</v>
      </c>
      <c r="U503" s="39"/>
      <c r="V503" s="39"/>
      <c r="W503" s="39"/>
      <c r="X503" s="39"/>
      <c r="Y503" s="39"/>
      <c r="Z503" s="39"/>
      <c r="AA503" s="39"/>
      <c r="AB503" s="39"/>
      <c r="AC503" s="39"/>
      <c r="AD503" s="39"/>
      <c r="AE503" s="39"/>
      <c r="AR503" s="240" t="s">
        <v>175</v>
      </c>
      <c r="AT503" s="240" t="s">
        <v>243</v>
      </c>
      <c r="AU503" s="240" t="s">
        <v>88</v>
      </c>
      <c r="AY503" s="18" t="s">
        <v>241</v>
      </c>
      <c r="BE503" s="241">
        <f>IF(N503="základní",J503,0)</f>
        <v>0</v>
      </c>
      <c r="BF503" s="241">
        <f>IF(N503="snížená",J503,0)</f>
        <v>0</v>
      </c>
      <c r="BG503" s="241">
        <f>IF(N503="zákl. přenesená",J503,0)</f>
        <v>0</v>
      </c>
      <c r="BH503" s="241">
        <f>IF(N503="sníž. přenesená",J503,0)</f>
        <v>0</v>
      </c>
      <c r="BI503" s="241">
        <f>IF(N503="nulová",J503,0)</f>
        <v>0</v>
      </c>
      <c r="BJ503" s="18" t="s">
        <v>14</v>
      </c>
      <c r="BK503" s="241">
        <f>ROUND(I503*H503,2)</f>
        <v>0</v>
      </c>
      <c r="BL503" s="18" t="s">
        <v>175</v>
      </c>
      <c r="BM503" s="240" t="s">
        <v>2414</v>
      </c>
    </row>
    <row r="504" s="2" customFormat="1">
      <c r="A504" s="39"/>
      <c r="B504" s="40"/>
      <c r="C504" s="41"/>
      <c r="D504" s="242" t="s">
        <v>249</v>
      </c>
      <c r="E504" s="41"/>
      <c r="F504" s="243" t="s">
        <v>2413</v>
      </c>
      <c r="G504" s="41"/>
      <c r="H504" s="41"/>
      <c r="I504" s="244"/>
      <c r="J504" s="41"/>
      <c r="K504" s="41"/>
      <c r="L504" s="45"/>
      <c r="M504" s="245"/>
      <c r="N504" s="246"/>
      <c r="O504" s="92"/>
      <c r="P504" s="92"/>
      <c r="Q504" s="92"/>
      <c r="R504" s="92"/>
      <c r="S504" s="92"/>
      <c r="T504" s="93"/>
      <c r="U504" s="39"/>
      <c r="V504" s="39"/>
      <c r="W504" s="39"/>
      <c r="X504" s="39"/>
      <c r="Y504" s="39"/>
      <c r="Z504" s="39"/>
      <c r="AA504" s="39"/>
      <c r="AB504" s="39"/>
      <c r="AC504" s="39"/>
      <c r="AD504" s="39"/>
      <c r="AE504" s="39"/>
      <c r="AT504" s="18" t="s">
        <v>249</v>
      </c>
      <c r="AU504" s="18" t="s">
        <v>88</v>
      </c>
    </row>
    <row r="505" s="2" customFormat="1" ht="16.5" customHeight="1">
      <c r="A505" s="39"/>
      <c r="B505" s="40"/>
      <c r="C505" s="229" t="s">
        <v>1661</v>
      </c>
      <c r="D505" s="229" t="s">
        <v>243</v>
      </c>
      <c r="E505" s="230" t="s">
        <v>2415</v>
      </c>
      <c r="F505" s="231" t="s">
        <v>2416</v>
      </c>
      <c r="G505" s="232" t="s">
        <v>2204</v>
      </c>
      <c r="H505" s="233">
        <v>1</v>
      </c>
      <c r="I505" s="234"/>
      <c r="J505" s="235">
        <f>ROUND(I505*H505,2)</f>
        <v>0</v>
      </c>
      <c r="K505" s="231" t="s">
        <v>1</v>
      </c>
      <c r="L505" s="45"/>
      <c r="M505" s="236" t="s">
        <v>1</v>
      </c>
      <c r="N505" s="237" t="s">
        <v>45</v>
      </c>
      <c r="O505" s="92"/>
      <c r="P505" s="238">
        <f>O505*H505</f>
        <v>0</v>
      </c>
      <c r="Q505" s="238">
        <v>0</v>
      </c>
      <c r="R505" s="238">
        <f>Q505*H505</f>
        <v>0</v>
      </c>
      <c r="S505" s="238">
        <v>0</v>
      </c>
      <c r="T505" s="239">
        <f>S505*H505</f>
        <v>0</v>
      </c>
      <c r="U505" s="39"/>
      <c r="V505" s="39"/>
      <c r="W505" s="39"/>
      <c r="X505" s="39"/>
      <c r="Y505" s="39"/>
      <c r="Z505" s="39"/>
      <c r="AA505" s="39"/>
      <c r="AB505" s="39"/>
      <c r="AC505" s="39"/>
      <c r="AD505" s="39"/>
      <c r="AE505" s="39"/>
      <c r="AR505" s="240" t="s">
        <v>175</v>
      </c>
      <c r="AT505" s="240" t="s">
        <v>243</v>
      </c>
      <c r="AU505" s="240" t="s">
        <v>88</v>
      </c>
      <c r="AY505" s="18" t="s">
        <v>241</v>
      </c>
      <c r="BE505" s="241">
        <f>IF(N505="základní",J505,0)</f>
        <v>0</v>
      </c>
      <c r="BF505" s="241">
        <f>IF(N505="snížená",J505,0)</f>
        <v>0</v>
      </c>
      <c r="BG505" s="241">
        <f>IF(N505="zákl. přenesená",J505,0)</f>
        <v>0</v>
      </c>
      <c r="BH505" s="241">
        <f>IF(N505="sníž. přenesená",J505,0)</f>
        <v>0</v>
      </c>
      <c r="BI505" s="241">
        <f>IF(N505="nulová",J505,0)</f>
        <v>0</v>
      </c>
      <c r="BJ505" s="18" t="s">
        <v>14</v>
      </c>
      <c r="BK505" s="241">
        <f>ROUND(I505*H505,2)</f>
        <v>0</v>
      </c>
      <c r="BL505" s="18" t="s">
        <v>175</v>
      </c>
      <c r="BM505" s="240" t="s">
        <v>2417</v>
      </c>
    </row>
    <row r="506" s="2" customFormat="1">
      <c r="A506" s="39"/>
      <c r="B506" s="40"/>
      <c r="C506" s="41"/>
      <c r="D506" s="242" t="s">
        <v>249</v>
      </c>
      <c r="E506" s="41"/>
      <c r="F506" s="243" t="s">
        <v>2416</v>
      </c>
      <c r="G506" s="41"/>
      <c r="H506" s="41"/>
      <c r="I506" s="244"/>
      <c r="J506" s="41"/>
      <c r="K506" s="41"/>
      <c r="L506" s="45"/>
      <c r="M506" s="245"/>
      <c r="N506" s="246"/>
      <c r="O506" s="92"/>
      <c r="P506" s="92"/>
      <c r="Q506" s="92"/>
      <c r="R506" s="92"/>
      <c r="S506" s="92"/>
      <c r="T506" s="93"/>
      <c r="U506" s="39"/>
      <c r="V506" s="39"/>
      <c r="W506" s="39"/>
      <c r="X506" s="39"/>
      <c r="Y506" s="39"/>
      <c r="Z506" s="39"/>
      <c r="AA506" s="39"/>
      <c r="AB506" s="39"/>
      <c r="AC506" s="39"/>
      <c r="AD506" s="39"/>
      <c r="AE506" s="39"/>
      <c r="AT506" s="18" t="s">
        <v>249</v>
      </c>
      <c r="AU506" s="18" t="s">
        <v>88</v>
      </c>
    </row>
    <row r="507" s="2" customFormat="1" ht="24.15" customHeight="1">
      <c r="A507" s="39"/>
      <c r="B507" s="40"/>
      <c r="C507" s="229" t="s">
        <v>1675</v>
      </c>
      <c r="D507" s="229" t="s">
        <v>243</v>
      </c>
      <c r="E507" s="230" t="s">
        <v>2418</v>
      </c>
      <c r="F507" s="231" t="s">
        <v>2419</v>
      </c>
      <c r="G507" s="232" t="s">
        <v>2204</v>
      </c>
      <c r="H507" s="233">
        <v>1</v>
      </c>
      <c r="I507" s="234"/>
      <c r="J507" s="235">
        <f>ROUND(I507*H507,2)</f>
        <v>0</v>
      </c>
      <c r="K507" s="231" t="s">
        <v>1</v>
      </c>
      <c r="L507" s="45"/>
      <c r="M507" s="236" t="s">
        <v>1</v>
      </c>
      <c r="N507" s="237" t="s">
        <v>45</v>
      </c>
      <c r="O507" s="92"/>
      <c r="P507" s="238">
        <f>O507*H507</f>
        <v>0</v>
      </c>
      <c r="Q507" s="238">
        <v>0</v>
      </c>
      <c r="R507" s="238">
        <f>Q507*H507</f>
        <v>0</v>
      </c>
      <c r="S507" s="238">
        <v>0</v>
      </c>
      <c r="T507" s="239">
        <f>S507*H507</f>
        <v>0</v>
      </c>
      <c r="U507" s="39"/>
      <c r="V507" s="39"/>
      <c r="W507" s="39"/>
      <c r="X507" s="39"/>
      <c r="Y507" s="39"/>
      <c r="Z507" s="39"/>
      <c r="AA507" s="39"/>
      <c r="AB507" s="39"/>
      <c r="AC507" s="39"/>
      <c r="AD507" s="39"/>
      <c r="AE507" s="39"/>
      <c r="AR507" s="240" t="s">
        <v>175</v>
      </c>
      <c r="AT507" s="240" t="s">
        <v>243</v>
      </c>
      <c r="AU507" s="240" t="s">
        <v>88</v>
      </c>
      <c r="AY507" s="18" t="s">
        <v>241</v>
      </c>
      <c r="BE507" s="241">
        <f>IF(N507="základní",J507,0)</f>
        <v>0</v>
      </c>
      <c r="BF507" s="241">
        <f>IF(N507="snížená",J507,0)</f>
        <v>0</v>
      </c>
      <c r="BG507" s="241">
        <f>IF(N507="zákl. přenesená",J507,0)</f>
        <v>0</v>
      </c>
      <c r="BH507" s="241">
        <f>IF(N507="sníž. přenesená",J507,0)</f>
        <v>0</v>
      </c>
      <c r="BI507" s="241">
        <f>IF(N507="nulová",J507,0)</f>
        <v>0</v>
      </c>
      <c r="BJ507" s="18" t="s">
        <v>14</v>
      </c>
      <c r="BK507" s="241">
        <f>ROUND(I507*H507,2)</f>
        <v>0</v>
      </c>
      <c r="BL507" s="18" t="s">
        <v>175</v>
      </c>
      <c r="BM507" s="240" t="s">
        <v>2420</v>
      </c>
    </row>
    <row r="508" s="2" customFormat="1">
      <c r="A508" s="39"/>
      <c r="B508" s="40"/>
      <c r="C508" s="41"/>
      <c r="D508" s="242" t="s">
        <v>249</v>
      </c>
      <c r="E508" s="41"/>
      <c r="F508" s="243" t="s">
        <v>2419</v>
      </c>
      <c r="G508" s="41"/>
      <c r="H508" s="41"/>
      <c r="I508" s="244"/>
      <c r="J508" s="41"/>
      <c r="K508" s="41"/>
      <c r="L508" s="45"/>
      <c r="M508" s="245"/>
      <c r="N508" s="246"/>
      <c r="O508" s="92"/>
      <c r="P508" s="92"/>
      <c r="Q508" s="92"/>
      <c r="R508" s="92"/>
      <c r="S508" s="92"/>
      <c r="T508" s="93"/>
      <c r="U508" s="39"/>
      <c r="V508" s="39"/>
      <c r="W508" s="39"/>
      <c r="X508" s="39"/>
      <c r="Y508" s="39"/>
      <c r="Z508" s="39"/>
      <c r="AA508" s="39"/>
      <c r="AB508" s="39"/>
      <c r="AC508" s="39"/>
      <c r="AD508" s="39"/>
      <c r="AE508" s="39"/>
      <c r="AT508" s="18" t="s">
        <v>249</v>
      </c>
      <c r="AU508" s="18" t="s">
        <v>88</v>
      </c>
    </row>
    <row r="509" s="2" customFormat="1" ht="16.5" customHeight="1">
      <c r="A509" s="39"/>
      <c r="B509" s="40"/>
      <c r="C509" s="229" t="s">
        <v>1677</v>
      </c>
      <c r="D509" s="229" t="s">
        <v>243</v>
      </c>
      <c r="E509" s="230" t="s">
        <v>2421</v>
      </c>
      <c r="F509" s="231" t="s">
        <v>2422</v>
      </c>
      <c r="G509" s="232" t="s">
        <v>2204</v>
      </c>
      <c r="H509" s="233">
        <v>1</v>
      </c>
      <c r="I509" s="234"/>
      <c r="J509" s="235">
        <f>ROUND(I509*H509,2)</f>
        <v>0</v>
      </c>
      <c r="K509" s="231" t="s">
        <v>1</v>
      </c>
      <c r="L509" s="45"/>
      <c r="M509" s="236" t="s">
        <v>1</v>
      </c>
      <c r="N509" s="237" t="s">
        <v>45</v>
      </c>
      <c r="O509" s="92"/>
      <c r="P509" s="238">
        <f>O509*H509</f>
        <v>0</v>
      </c>
      <c r="Q509" s="238">
        <v>0</v>
      </c>
      <c r="R509" s="238">
        <f>Q509*H509</f>
        <v>0</v>
      </c>
      <c r="S509" s="238">
        <v>0</v>
      </c>
      <c r="T509" s="239">
        <f>S509*H509</f>
        <v>0</v>
      </c>
      <c r="U509" s="39"/>
      <c r="V509" s="39"/>
      <c r="W509" s="39"/>
      <c r="X509" s="39"/>
      <c r="Y509" s="39"/>
      <c r="Z509" s="39"/>
      <c r="AA509" s="39"/>
      <c r="AB509" s="39"/>
      <c r="AC509" s="39"/>
      <c r="AD509" s="39"/>
      <c r="AE509" s="39"/>
      <c r="AR509" s="240" t="s">
        <v>175</v>
      </c>
      <c r="AT509" s="240" t="s">
        <v>243</v>
      </c>
      <c r="AU509" s="240" t="s">
        <v>88</v>
      </c>
      <c r="AY509" s="18" t="s">
        <v>241</v>
      </c>
      <c r="BE509" s="241">
        <f>IF(N509="základní",J509,0)</f>
        <v>0</v>
      </c>
      <c r="BF509" s="241">
        <f>IF(N509="snížená",J509,0)</f>
        <v>0</v>
      </c>
      <c r="BG509" s="241">
        <f>IF(N509="zákl. přenesená",J509,0)</f>
        <v>0</v>
      </c>
      <c r="BH509" s="241">
        <f>IF(N509="sníž. přenesená",J509,0)</f>
        <v>0</v>
      </c>
      <c r="BI509" s="241">
        <f>IF(N509="nulová",J509,0)</f>
        <v>0</v>
      </c>
      <c r="BJ509" s="18" t="s">
        <v>14</v>
      </c>
      <c r="BK509" s="241">
        <f>ROUND(I509*H509,2)</f>
        <v>0</v>
      </c>
      <c r="BL509" s="18" t="s">
        <v>175</v>
      </c>
      <c r="BM509" s="240" t="s">
        <v>2423</v>
      </c>
    </row>
    <row r="510" s="2" customFormat="1">
      <c r="A510" s="39"/>
      <c r="B510" s="40"/>
      <c r="C510" s="41"/>
      <c r="D510" s="242" t="s">
        <v>249</v>
      </c>
      <c r="E510" s="41"/>
      <c r="F510" s="243" t="s">
        <v>2422</v>
      </c>
      <c r="G510" s="41"/>
      <c r="H510" s="41"/>
      <c r="I510" s="244"/>
      <c r="J510" s="41"/>
      <c r="K510" s="41"/>
      <c r="L510" s="45"/>
      <c r="M510" s="245"/>
      <c r="N510" s="246"/>
      <c r="O510" s="92"/>
      <c r="P510" s="92"/>
      <c r="Q510" s="92"/>
      <c r="R510" s="92"/>
      <c r="S510" s="92"/>
      <c r="T510" s="93"/>
      <c r="U510" s="39"/>
      <c r="V510" s="39"/>
      <c r="W510" s="39"/>
      <c r="X510" s="39"/>
      <c r="Y510" s="39"/>
      <c r="Z510" s="39"/>
      <c r="AA510" s="39"/>
      <c r="AB510" s="39"/>
      <c r="AC510" s="39"/>
      <c r="AD510" s="39"/>
      <c r="AE510" s="39"/>
      <c r="AT510" s="18" t="s">
        <v>249</v>
      </c>
      <c r="AU510" s="18" t="s">
        <v>88</v>
      </c>
    </row>
    <row r="511" s="2" customFormat="1" ht="16.5" customHeight="1">
      <c r="A511" s="39"/>
      <c r="B511" s="40"/>
      <c r="C511" s="229" t="s">
        <v>1679</v>
      </c>
      <c r="D511" s="229" t="s">
        <v>243</v>
      </c>
      <c r="E511" s="230" t="s">
        <v>2424</v>
      </c>
      <c r="F511" s="231" t="s">
        <v>2425</v>
      </c>
      <c r="G511" s="232" t="s">
        <v>2426</v>
      </c>
      <c r="H511" s="298"/>
      <c r="I511" s="234"/>
      <c r="J511" s="235">
        <f>ROUND(I511*H511,2)</f>
        <v>0</v>
      </c>
      <c r="K511" s="231" t="s">
        <v>1</v>
      </c>
      <c r="L511" s="45"/>
      <c r="M511" s="236" t="s">
        <v>1</v>
      </c>
      <c r="N511" s="237" t="s">
        <v>45</v>
      </c>
      <c r="O511" s="92"/>
      <c r="P511" s="238">
        <f>O511*H511</f>
        <v>0</v>
      </c>
      <c r="Q511" s="238">
        <v>0</v>
      </c>
      <c r="R511" s="238">
        <f>Q511*H511</f>
        <v>0</v>
      </c>
      <c r="S511" s="238">
        <v>0</v>
      </c>
      <c r="T511" s="239">
        <f>S511*H511</f>
        <v>0</v>
      </c>
      <c r="U511" s="39"/>
      <c r="V511" s="39"/>
      <c r="W511" s="39"/>
      <c r="X511" s="39"/>
      <c r="Y511" s="39"/>
      <c r="Z511" s="39"/>
      <c r="AA511" s="39"/>
      <c r="AB511" s="39"/>
      <c r="AC511" s="39"/>
      <c r="AD511" s="39"/>
      <c r="AE511" s="39"/>
      <c r="AR511" s="240" t="s">
        <v>175</v>
      </c>
      <c r="AT511" s="240" t="s">
        <v>243</v>
      </c>
      <c r="AU511" s="240" t="s">
        <v>88</v>
      </c>
      <c r="AY511" s="18" t="s">
        <v>241</v>
      </c>
      <c r="BE511" s="241">
        <f>IF(N511="základní",J511,0)</f>
        <v>0</v>
      </c>
      <c r="BF511" s="241">
        <f>IF(N511="snížená",J511,0)</f>
        <v>0</v>
      </c>
      <c r="BG511" s="241">
        <f>IF(N511="zákl. přenesená",J511,0)</f>
        <v>0</v>
      </c>
      <c r="BH511" s="241">
        <f>IF(N511="sníž. přenesená",J511,0)</f>
        <v>0</v>
      </c>
      <c r="BI511" s="241">
        <f>IF(N511="nulová",J511,0)</f>
        <v>0</v>
      </c>
      <c r="BJ511" s="18" t="s">
        <v>14</v>
      </c>
      <c r="BK511" s="241">
        <f>ROUND(I511*H511,2)</f>
        <v>0</v>
      </c>
      <c r="BL511" s="18" t="s">
        <v>175</v>
      </c>
      <c r="BM511" s="240" t="s">
        <v>2427</v>
      </c>
    </row>
    <row r="512" s="2" customFormat="1">
      <c r="A512" s="39"/>
      <c r="B512" s="40"/>
      <c r="C512" s="41"/>
      <c r="D512" s="242" t="s">
        <v>249</v>
      </c>
      <c r="E512" s="41"/>
      <c r="F512" s="243" t="s">
        <v>2425</v>
      </c>
      <c r="G512" s="41"/>
      <c r="H512" s="41"/>
      <c r="I512" s="244"/>
      <c r="J512" s="41"/>
      <c r="K512" s="41"/>
      <c r="L512" s="45"/>
      <c r="M512" s="245"/>
      <c r="N512" s="246"/>
      <c r="O512" s="92"/>
      <c r="P512" s="92"/>
      <c r="Q512" s="92"/>
      <c r="R512" s="92"/>
      <c r="S512" s="92"/>
      <c r="T512" s="93"/>
      <c r="U512" s="39"/>
      <c r="V512" s="39"/>
      <c r="W512" s="39"/>
      <c r="X512" s="39"/>
      <c r="Y512" s="39"/>
      <c r="Z512" s="39"/>
      <c r="AA512" s="39"/>
      <c r="AB512" s="39"/>
      <c r="AC512" s="39"/>
      <c r="AD512" s="39"/>
      <c r="AE512" s="39"/>
      <c r="AT512" s="18" t="s">
        <v>249</v>
      </c>
      <c r="AU512" s="18" t="s">
        <v>88</v>
      </c>
    </row>
    <row r="513" s="2" customFormat="1" ht="16.5" customHeight="1">
      <c r="A513" s="39"/>
      <c r="B513" s="40"/>
      <c r="C513" s="229" t="s">
        <v>1681</v>
      </c>
      <c r="D513" s="229" t="s">
        <v>243</v>
      </c>
      <c r="E513" s="230" t="s">
        <v>2428</v>
      </c>
      <c r="F513" s="231" t="s">
        <v>2429</v>
      </c>
      <c r="G513" s="232" t="s">
        <v>2426</v>
      </c>
      <c r="H513" s="298"/>
      <c r="I513" s="234"/>
      <c r="J513" s="235">
        <f>ROUND(I513*H513,2)</f>
        <v>0</v>
      </c>
      <c r="K513" s="231" t="s">
        <v>1</v>
      </c>
      <c r="L513" s="45"/>
      <c r="M513" s="236" t="s">
        <v>1</v>
      </c>
      <c r="N513" s="237" t="s">
        <v>45</v>
      </c>
      <c r="O513" s="92"/>
      <c r="P513" s="238">
        <f>O513*H513</f>
        <v>0</v>
      </c>
      <c r="Q513" s="238">
        <v>0</v>
      </c>
      <c r="R513" s="238">
        <f>Q513*H513</f>
        <v>0</v>
      </c>
      <c r="S513" s="238">
        <v>0</v>
      </c>
      <c r="T513" s="239">
        <f>S513*H513</f>
        <v>0</v>
      </c>
      <c r="U513" s="39"/>
      <c r="V513" s="39"/>
      <c r="W513" s="39"/>
      <c r="X513" s="39"/>
      <c r="Y513" s="39"/>
      <c r="Z513" s="39"/>
      <c r="AA513" s="39"/>
      <c r="AB513" s="39"/>
      <c r="AC513" s="39"/>
      <c r="AD513" s="39"/>
      <c r="AE513" s="39"/>
      <c r="AR513" s="240" t="s">
        <v>175</v>
      </c>
      <c r="AT513" s="240" t="s">
        <v>243</v>
      </c>
      <c r="AU513" s="240" t="s">
        <v>88</v>
      </c>
      <c r="AY513" s="18" t="s">
        <v>241</v>
      </c>
      <c r="BE513" s="241">
        <f>IF(N513="základní",J513,0)</f>
        <v>0</v>
      </c>
      <c r="BF513" s="241">
        <f>IF(N513="snížená",J513,0)</f>
        <v>0</v>
      </c>
      <c r="BG513" s="241">
        <f>IF(N513="zákl. přenesená",J513,0)</f>
        <v>0</v>
      </c>
      <c r="BH513" s="241">
        <f>IF(N513="sníž. přenesená",J513,0)</f>
        <v>0</v>
      </c>
      <c r="BI513" s="241">
        <f>IF(N513="nulová",J513,0)</f>
        <v>0</v>
      </c>
      <c r="BJ513" s="18" t="s">
        <v>14</v>
      </c>
      <c r="BK513" s="241">
        <f>ROUND(I513*H513,2)</f>
        <v>0</v>
      </c>
      <c r="BL513" s="18" t="s">
        <v>175</v>
      </c>
      <c r="BM513" s="240" t="s">
        <v>2430</v>
      </c>
    </row>
    <row r="514" s="2" customFormat="1">
      <c r="A514" s="39"/>
      <c r="B514" s="40"/>
      <c r="C514" s="41"/>
      <c r="D514" s="242" t="s">
        <v>249</v>
      </c>
      <c r="E514" s="41"/>
      <c r="F514" s="243" t="s">
        <v>2429</v>
      </c>
      <c r="G514" s="41"/>
      <c r="H514" s="41"/>
      <c r="I514" s="244"/>
      <c r="J514" s="41"/>
      <c r="K514" s="41"/>
      <c r="L514" s="45"/>
      <c r="M514" s="245"/>
      <c r="N514" s="246"/>
      <c r="O514" s="92"/>
      <c r="P514" s="92"/>
      <c r="Q514" s="92"/>
      <c r="R514" s="92"/>
      <c r="S514" s="92"/>
      <c r="T514" s="93"/>
      <c r="U514" s="39"/>
      <c r="V514" s="39"/>
      <c r="W514" s="39"/>
      <c r="X514" s="39"/>
      <c r="Y514" s="39"/>
      <c r="Z514" s="39"/>
      <c r="AA514" s="39"/>
      <c r="AB514" s="39"/>
      <c r="AC514" s="39"/>
      <c r="AD514" s="39"/>
      <c r="AE514" s="39"/>
      <c r="AT514" s="18" t="s">
        <v>249</v>
      </c>
      <c r="AU514" s="18" t="s">
        <v>88</v>
      </c>
    </row>
    <row r="515" s="12" customFormat="1" ht="22.8" customHeight="1">
      <c r="A515" s="12"/>
      <c r="B515" s="213"/>
      <c r="C515" s="214"/>
      <c r="D515" s="215" t="s">
        <v>79</v>
      </c>
      <c r="E515" s="227" t="s">
        <v>2431</v>
      </c>
      <c r="F515" s="227" t="s">
        <v>2432</v>
      </c>
      <c r="G515" s="214"/>
      <c r="H515" s="214"/>
      <c r="I515" s="217"/>
      <c r="J515" s="228">
        <f>BK515</f>
        <v>0</v>
      </c>
      <c r="K515" s="214"/>
      <c r="L515" s="219"/>
      <c r="M515" s="220"/>
      <c r="N515" s="221"/>
      <c r="O515" s="221"/>
      <c r="P515" s="222">
        <f>SUM(P516:P533)</f>
        <v>0</v>
      </c>
      <c r="Q515" s="221"/>
      <c r="R515" s="222">
        <f>SUM(R516:R533)</f>
        <v>0</v>
      </c>
      <c r="S515" s="221"/>
      <c r="T515" s="223">
        <f>SUM(T516:T533)</f>
        <v>0</v>
      </c>
      <c r="U515" s="12"/>
      <c r="V515" s="12"/>
      <c r="W515" s="12"/>
      <c r="X515" s="12"/>
      <c r="Y515" s="12"/>
      <c r="Z515" s="12"/>
      <c r="AA515" s="12"/>
      <c r="AB515" s="12"/>
      <c r="AC515" s="12"/>
      <c r="AD515" s="12"/>
      <c r="AE515" s="12"/>
      <c r="AR515" s="224" t="s">
        <v>14</v>
      </c>
      <c r="AT515" s="225" t="s">
        <v>79</v>
      </c>
      <c r="AU515" s="225" t="s">
        <v>14</v>
      </c>
      <c r="AY515" s="224" t="s">
        <v>241</v>
      </c>
      <c r="BK515" s="226">
        <f>SUM(BK516:BK533)</f>
        <v>0</v>
      </c>
    </row>
    <row r="516" s="2" customFormat="1" ht="16.5" customHeight="1">
      <c r="A516" s="39"/>
      <c r="B516" s="40"/>
      <c r="C516" s="229" t="s">
        <v>1683</v>
      </c>
      <c r="D516" s="229" t="s">
        <v>243</v>
      </c>
      <c r="E516" s="230" t="s">
        <v>2433</v>
      </c>
      <c r="F516" s="231" t="s">
        <v>2434</v>
      </c>
      <c r="G516" s="232" t="s">
        <v>2204</v>
      </c>
      <c r="H516" s="233">
        <v>1</v>
      </c>
      <c r="I516" s="234"/>
      <c r="J516" s="235">
        <f>ROUND(I516*H516,2)</f>
        <v>0</v>
      </c>
      <c r="K516" s="231" t="s">
        <v>1</v>
      </c>
      <c r="L516" s="45"/>
      <c r="M516" s="236" t="s">
        <v>1</v>
      </c>
      <c r="N516" s="237" t="s">
        <v>45</v>
      </c>
      <c r="O516" s="92"/>
      <c r="P516" s="238">
        <f>O516*H516</f>
        <v>0</v>
      </c>
      <c r="Q516" s="238">
        <v>0</v>
      </c>
      <c r="R516" s="238">
        <f>Q516*H516</f>
        <v>0</v>
      </c>
      <c r="S516" s="238">
        <v>0</v>
      </c>
      <c r="T516" s="239">
        <f>S516*H516</f>
        <v>0</v>
      </c>
      <c r="U516" s="39"/>
      <c r="V516" s="39"/>
      <c r="W516" s="39"/>
      <c r="X516" s="39"/>
      <c r="Y516" s="39"/>
      <c r="Z516" s="39"/>
      <c r="AA516" s="39"/>
      <c r="AB516" s="39"/>
      <c r="AC516" s="39"/>
      <c r="AD516" s="39"/>
      <c r="AE516" s="39"/>
      <c r="AR516" s="240" t="s">
        <v>175</v>
      </c>
      <c r="AT516" s="240" t="s">
        <v>243</v>
      </c>
      <c r="AU516" s="240" t="s">
        <v>88</v>
      </c>
      <c r="AY516" s="18" t="s">
        <v>241</v>
      </c>
      <c r="BE516" s="241">
        <f>IF(N516="základní",J516,0)</f>
        <v>0</v>
      </c>
      <c r="BF516" s="241">
        <f>IF(N516="snížená",J516,0)</f>
        <v>0</v>
      </c>
      <c r="BG516" s="241">
        <f>IF(N516="zákl. přenesená",J516,0)</f>
        <v>0</v>
      </c>
      <c r="BH516" s="241">
        <f>IF(N516="sníž. přenesená",J516,0)</f>
        <v>0</v>
      </c>
      <c r="BI516" s="241">
        <f>IF(N516="nulová",J516,0)</f>
        <v>0</v>
      </c>
      <c r="BJ516" s="18" t="s">
        <v>14</v>
      </c>
      <c r="BK516" s="241">
        <f>ROUND(I516*H516,2)</f>
        <v>0</v>
      </c>
      <c r="BL516" s="18" t="s">
        <v>175</v>
      </c>
      <c r="BM516" s="240" t="s">
        <v>2435</v>
      </c>
    </row>
    <row r="517" s="2" customFormat="1">
      <c r="A517" s="39"/>
      <c r="B517" s="40"/>
      <c r="C517" s="41"/>
      <c r="D517" s="242" t="s">
        <v>249</v>
      </c>
      <c r="E517" s="41"/>
      <c r="F517" s="243" t="s">
        <v>2434</v>
      </c>
      <c r="G517" s="41"/>
      <c r="H517" s="41"/>
      <c r="I517" s="244"/>
      <c r="J517" s="41"/>
      <c r="K517" s="41"/>
      <c r="L517" s="45"/>
      <c r="M517" s="245"/>
      <c r="N517" s="246"/>
      <c r="O517" s="92"/>
      <c r="P517" s="92"/>
      <c r="Q517" s="92"/>
      <c r="R517" s="92"/>
      <c r="S517" s="92"/>
      <c r="T517" s="93"/>
      <c r="U517" s="39"/>
      <c r="V517" s="39"/>
      <c r="W517" s="39"/>
      <c r="X517" s="39"/>
      <c r="Y517" s="39"/>
      <c r="Z517" s="39"/>
      <c r="AA517" s="39"/>
      <c r="AB517" s="39"/>
      <c r="AC517" s="39"/>
      <c r="AD517" s="39"/>
      <c r="AE517" s="39"/>
      <c r="AT517" s="18" t="s">
        <v>249</v>
      </c>
      <c r="AU517" s="18" t="s">
        <v>88</v>
      </c>
    </row>
    <row r="518" s="2" customFormat="1" ht="16.5" customHeight="1">
      <c r="A518" s="39"/>
      <c r="B518" s="40"/>
      <c r="C518" s="229" t="s">
        <v>1685</v>
      </c>
      <c r="D518" s="229" t="s">
        <v>243</v>
      </c>
      <c r="E518" s="230" t="s">
        <v>2436</v>
      </c>
      <c r="F518" s="231" t="s">
        <v>2437</v>
      </c>
      <c r="G518" s="232" t="s">
        <v>2204</v>
      </c>
      <c r="H518" s="233">
        <v>1</v>
      </c>
      <c r="I518" s="234"/>
      <c r="J518" s="235">
        <f>ROUND(I518*H518,2)</f>
        <v>0</v>
      </c>
      <c r="K518" s="231" t="s">
        <v>1</v>
      </c>
      <c r="L518" s="45"/>
      <c r="M518" s="236" t="s">
        <v>1</v>
      </c>
      <c r="N518" s="237" t="s">
        <v>45</v>
      </c>
      <c r="O518" s="92"/>
      <c r="P518" s="238">
        <f>O518*H518</f>
        <v>0</v>
      </c>
      <c r="Q518" s="238">
        <v>0</v>
      </c>
      <c r="R518" s="238">
        <f>Q518*H518</f>
        <v>0</v>
      </c>
      <c r="S518" s="238">
        <v>0</v>
      </c>
      <c r="T518" s="239">
        <f>S518*H518</f>
        <v>0</v>
      </c>
      <c r="U518" s="39"/>
      <c r="V518" s="39"/>
      <c r="W518" s="39"/>
      <c r="X518" s="39"/>
      <c r="Y518" s="39"/>
      <c r="Z518" s="39"/>
      <c r="AA518" s="39"/>
      <c r="AB518" s="39"/>
      <c r="AC518" s="39"/>
      <c r="AD518" s="39"/>
      <c r="AE518" s="39"/>
      <c r="AR518" s="240" t="s">
        <v>175</v>
      </c>
      <c r="AT518" s="240" t="s">
        <v>243</v>
      </c>
      <c r="AU518" s="240" t="s">
        <v>88</v>
      </c>
      <c r="AY518" s="18" t="s">
        <v>241</v>
      </c>
      <c r="BE518" s="241">
        <f>IF(N518="základní",J518,0)</f>
        <v>0</v>
      </c>
      <c r="BF518" s="241">
        <f>IF(N518="snížená",J518,0)</f>
        <v>0</v>
      </c>
      <c r="BG518" s="241">
        <f>IF(N518="zákl. přenesená",J518,0)</f>
        <v>0</v>
      </c>
      <c r="BH518" s="241">
        <f>IF(N518="sníž. přenesená",J518,0)</f>
        <v>0</v>
      </c>
      <c r="BI518" s="241">
        <f>IF(N518="nulová",J518,0)</f>
        <v>0</v>
      </c>
      <c r="BJ518" s="18" t="s">
        <v>14</v>
      </c>
      <c r="BK518" s="241">
        <f>ROUND(I518*H518,2)</f>
        <v>0</v>
      </c>
      <c r="BL518" s="18" t="s">
        <v>175</v>
      </c>
      <c r="BM518" s="240" t="s">
        <v>2438</v>
      </c>
    </row>
    <row r="519" s="2" customFormat="1">
      <c r="A519" s="39"/>
      <c r="B519" s="40"/>
      <c r="C519" s="41"/>
      <c r="D519" s="242" t="s">
        <v>249</v>
      </c>
      <c r="E519" s="41"/>
      <c r="F519" s="243" t="s">
        <v>2437</v>
      </c>
      <c r="G519" s="41"/>
      <c r="H519" s="41"/>
      <c r="I519" s="244"/>
      <c r="J519" s="41"/>
      <c r="K519" s="41"/>
      <c r="L519" s="45"/>
      <c r="M519" s="245"/>
      <c r="N519" s="246"/>
      <c r="O519" s="92"/>
      <c r="P519" s="92"/>
      <c r="Q519" s="92"/>
      <c r="R519" s="92"/>
      <c r="S519" s="92"/>
      <c r="T519" s="93"/>
      <c r="U519" s="39"/>
      <c r="V519" s="39"/>
      <c r="W519" s="39"/>
      <c r="X519" s="39"/>
      <c r="Y519" s="39"/>
      <c r="Z519" s="39"/>
      <c r="AA519" s="39"/>
      <c r="AB519" s="39"/>
      <c r="AC519" s="39"/>
      <c r="AD519" s="39"/>
      <c r="AE519" s="39"/>
      <c r="AT519" s="18" t="s">
        <v>249</v>
      </c>
      <c r="AU519" s="18" t="s">
        <v>88</v>
      </c>
    </row>
    <row r="520" s="2" customFormat="1" ht="24.15" customHeight="1">
      <c r="A520" s="39"/>
      <c r="B520" s="40"/>
      <c r="C520" s="229" t="s">
        <v>2439</v>
      </c>
      <c r="D520" s="229" t="s">
        <v>243</v>
      </c>
      <c r="E520" s="230" t="s">
        <v>2440</v>
      </c>
      <c r="F520" s="231" t="s">
        <v>2441</v>
      </c>
      <c r="G520" s="232" t="s">
        <v>2204</v>
      </c>
      <c r="H520" s="233">
        <v>1</v>
      </c>
      <c r="I520" s="234"/>
      <c r="J520" s="235">
        <f>ROUND(I520*H520,2)</f>
        <v>0</v>
      </c>
      <c r="K520" s="231" t="s">
        <v>1</v>
      </c>
      <c r="L520" s="45"/>
      <c r="M520" s="236" t="s">
        <v>1</v>
      </c>
      <c r="N520" s="237" t="s">
        <v>45</v>
      </c>
      <c r="O520" s="92"/>
      <c r="P520" s="238">
        <f>O520*H520</f>
        <v>0</v>
      </c>
      <c r="Q520" s="238">
        <v>0</v>
      </c>
      <c r="R520" s="238">
        <f>Q520*H520</f>
        <v>0</v>
      </c>
      <c r="S520" s="238">
        <v>0</v>
      </c>
      <c r="T520" s="239">
        <f>S520*H520</f>
        <v>0</v>
      </c>
      <c r="U520" s="39"/>
      <c r="V520" s="39"/>
      <c r="W520" s="39"/>
      <c r="X520" s="39"/>
      <c r="Y520" s="39"/>
      <c r="Z520" s="39"/>
      <c r="AA520" s="39"/>
      <c r="AB520" s="39"/>
      <c r="AC520" s="39"/>
      <c r="AD520" s="39"/>
      <c r="AE520" s="39"/>
      <c r="AR520" s="240" t="s">
        <v>175</v>
      </c>
      <c r="AT520" s="240" t="s">
        <v>243</v>
      </c>
      <c r="AU520" s="240" t="s">
        <v>88</v>
      </c>
      <c r="AY520" s="18" t="s">
        <v>241</v>
      </c>
      <c r="BE520" s="241">
        <f>IF(N520="základní",J520,0)</f>
        <v>0</v>
      </c>
      <c r="BF520" s="241">
        <f>IF(N520="snížená",J520,0)</f>
        <v>0</v>
      </c>
      <c r="BG520" s="241">
        <f>IF(N520="zákl. přenesená",J520,0)</f>
        <v>0</v>
      </c>
      <c r="BH520" s="241">
        <f>IF(N520="sníž. přenesená",J520,0)</f>
        <v>0</v>
      </c>
      <c r="BI520" s="241">
        <f>IF(N520="nulová",J520,0)</f>
        <v>0</v>
      </c>
      <c r="BJ520" s="18" t="s">
        <v>14</v>
      </c>
      <c r="BK520" s="241">
        <f>ROUND(I520*H520,2)</f>
        <v>0</v>
      </c>
      <c r="BL520" s="18" t="s">
        <v>175</v>
      </c>
      <c r="BM520" s="240" t="s">
        <v>2442</v>
      </c>
    </row>
    <row r="521" s="2" customFormat="1">
      <c r="A521" s="39"/>
      <c r="B521" s="40"/>
      <c r="C521" s="41"/>
      <c r="D521" s="242" t="s">
        <v>249</v>
      </c>
      <c r="E521" s="41"/>
      <c r="F521" s="243" t="s">
        <v>2441</v>
      </c>
      <c r="G521" s="41"/>
      <c r="H521" s="41"/>
      <c r="I521" s="244"/>
      <c r="J521" s="41"/>
      <c r="K521" s="41"/>
      <c r="L521" s="45"/>
      <c r="M521" s="245"/>
      <c r="N521" s="246"/>
      <c r="O521" s="92"/>
      <c r="P521" s="92"/>
      <c r="Q521" s="92"/>
      <c r="R521" s="92"/>
      <c r="S521" s="92"/>
      <c r="T521" s="93"/>
      <c r="U521" s="39"/>
      <c r="V521" s="39"/>
      <c r="W521" s="39"/>
      <c r="X521" s="39"/>
      <c r="Y521" s="39"/>
      <c r="Z521" s="39"/>
      <c r="AA521" s="39"/>
      <c r="AB521" s="39"/>
      <c r="AC521" s="39"/>
      <c r="AD521" s="39"/>
      <c r="AE521" s="39"/>
      <c r="AT521" s="18" t="s">
        <v>249</v>
      </c>
      <c r="AU521" s="18" t="s">
        <v>88</v>
      </c>
    </row>
    <row r="522" s="2" customFormat="1" ht="24.15" customHeight="1">
      <c r="A522" s="39"/>
      <c r="B522" s="40"/>
      <c r="C522" s="229" t="s">
        <v>2443</v>
      </c>
      <c r="D522" s="229" t="s">
        <v>243</v>
      </c>
      <c r="E522" s="230" t="s">
        <v>2444</v>
      </c>
      <c r="F522" s="231" t="s">
        <v>2445</v>
      </c>
      <c r="G522" s="232" t="s">
        <v>2204</v>
      </c>
      <c r="H522" s="233">
        <v>1</v>
      </c>
      <c r="I522" s="234"/>
      <c r="J522" s="235">
        <f>ROUND(I522*H522,2)</f>
        <v>0</v>
      </c>
      <c r="K522" s="231" t="s">
        <v>1</v>
      </c>
      <c r="L522" s="45"/>
      <c r="M522" s="236" t="s">
        <v>1</v>
      </c>
      <c r="N522" s="237" t="s">
        <v>45</v>
      </c>
      <c r="O522" s="92"/>
      <c r="P522" s="238">
        <f>O522*H522</f>
        <v>0</v>
      </c>
      <c r="Q522" s="238">
        <v>0</v>
      </c>
      <c r="R522" s="238">
        <f>Q522*H522</f>
        <v>0</v>
      </c>
      <c r="S522" s="238">
        <v>0</v>
      </c>
      <c r="T522" s="239">
        <f>S522*H522</f>
        <v>0</v>
      </c>
      <c r="U522" s="39"/>
      <c r="V522" s="39"/>
      <c r="W522" s="39"/>
      <c r="X522" s="39"/>
      <c r="Y522" s="39"/>
      <c r="Z522" s="39"/>
      <c r="AA522" s="39"/>
      <c r="AB522" s="39"/>
      <c r="AC522" s="39"/>
      <c r="AD522" s="39"/>
      <c r="AE522" s="39"/>
      <c r="AR522" s="240" t="s">
        <v>175</v>
      </c>
      <c r="AT522" s="240" t="s">
        <v>243</v>
      </c>
      <c r="AU522" s="240" t="s">
        <v>88</v>
      </c>
      <c r="AY522" s="18" t="s">
        <v>241</v>
      </c>
      <c r="BE522" s="241">
        <f>IF(N522="základní",J522,0)</f>
        <v>0</v>
      </c>
      <c r="BF522" s="241">
        <f>IF(N522="snížená",J522,0)</f>
        <v>0</v>
      </c>
      <c r="BG522" s="241">
        <f>IF(N522="zákl. přenesená",J522,0)</f>
        <v>0</v>
      </c>
      <c r="BH522" s="241">
        <f>IF(N522="sníž. přenesená",J522,0)</f>
        <v>0</v>
      </c>
      <c r="BI522" s="241">
        <f>IF(N522="nulová",J522,0)</f>
        <v>0</v>
      </c>
      <c r="BJ522" s="18" t="s">
        <v>14</v>
      </c>
      <c r="BK522" s="241">
        <f>ROUND(I522*H522,2)</f>
        <v>0</v>
      </c>
      <c r="BL522" s="18" t="s">
        <v>175</v>
      </c>
      <c r="BM522" s="240" t="s">
        <v>2446</v>
      </c>
    </row>
    <row r="523" s="2" customFormat="1">
      <c r="A523" s="39"/>
      <c r="B523" s="40"/>
      <c r="C523" s="41"/>
      <c r="D523" s="242" t="s">
        <v>249</v>
      </c>
      <c r="E523" s="41"/>
      <c r="F523" s="243" t="s">
        <v>2445</v>
      </c>
      <c r="G523" s="41"/>
      <c r="H523" s="41"/>
      <c r="I523" s="244"/>
      <c r="J523" s="41"/>
      <c r="K523" s="41"/>
      <c r="L523" s="45"/>
      <c r="M523" s="245"/>
      <c r="N523" s="246"/>
      <c r="O523" s="92"/>
      <c r="P523" s="92"/>
      <c r="Q523" s="92"/>
      <c r="R523" s="92"/>
      <c r="S523" s="92"/>
      <c r="T523" s="93"/>
      <c r="U523" s="39"/>
      <c r="V523" s="39"/>
      <c r="W523" s="39"/>
      <c r="X523" s="39"/>
      <c r="Y523" s="39"/>
      <c r="Z523" s="39"/>
      <c r="AA523" s="39"/>
      <c r="AB523" s="39"/>
      <c r="AC523" s="39"/>
      <c r="AD523" s="39"/>
      <c r="AE523" s="39"/>
      <c r="AT523" s="18" t="s">
        <v>249</v>
      </c>
      <c r="AU523" s="18" t="s">
        <v>88</v>
      </c>
    </row>
    <row r="524" s="2" customFormat="1" ht="16.5" customHeight="1">
      <c r="A524" s="39"/>
      <c r="B524" s="40"/>
      <c r="C524" s="229" t="s">
        <v>2447</v>
      </c>
      <c r="D524" s="229" t="s">
        <v>243</v>
      </c>
      <c r="E524" s="230" t="s">
        <v>2448</v>
      </c>
      <c r="F524" s="231" t="s">
        <v>2449</v>
      </c>
      <c r="G524" s="232" t="s">
        <v>2204</v>
      </c>
      <c r="H524" s="233">
        <v>1</v>
      </c>
      <c r="I524" s="234"/>
      <c r="J524" s="235">
        <f>ROUND(I524*H524,2)</f>
        <v>0</v>
      </c>
      <c r="K524" s="231" t="s">
        <v>1</v>
      </c>
      <c r="L524" s="45"/>
      <c r="M524" s="236" t="s">
        <v>1</v>
      </c>
      <c r="N524" s="237" t="s">
        <v>45</v>
      </c>
      <c r="O524" s="92"/>
      <c r="P524" s="238">
        <f>O524*H524</f>
        <v>0</v>
      </c>
      <c r="Q524" s="238">
        <v>0</v>
      </c>
      <c r="R524" s="238">
        <f>Q524*H524</f>
        <v>0</v>
      </c>
      <c r="S524" s="238">
        <v>0</v>
      </c>
      <c r="T524" s="239">
        <f>S524*H524</f>
        <v>0</v>
      </c>
      <c r="U524" s="39"/>
      <c r="V524" s="39"/>
      <c r="W524" s="39"/>
      <c r="X524" s="39"/>
      <c r="Y524" s="39"/>
      <c r="Z524" s="39"/>
      <c r="AA524" s="39"/>
      <c r="AB524" s="39"/>
      <c r="AC524" s="39"/>
      <c r="AD524" s="39"/>
      <c r="AE524" s="39"/>
      <c r="AR524" s="240" t="s">
        <v>175</v>
      </c>
      <c r="AT524" s="240" t="s">
        <v>243</v>
      </c>
      <c r="AU524" s="240" t="s">
        <v>88</v>
      </c>
      <c r="AY524" s="18" t="s">
        <v>241</v>
      </c>
      <c r="BE524" s="241">
        <f>IF(N524="základní",J524,0)</f>
        <v>0</v>
      </c>
      <c r="BF524" s="241">
        <f>IF(N524="snížená",J524,0)</f>
        <v>0</v>
      </c>
      <c r="BG524" s="241">
        <f>IF(N524="zákl. přenesená",J524,0)</f>
        <v>0</v>
      </c>
      <c r="BH524" s="241">
        <f>IF(N524="sníž. přenesená",J524,0)</f>
        <v>0</v>
      </c>
      <c r="BI524" s="241">
        <f>IF(N524="nulová",J524,0)</f>
        <v>0</v>
      </c>
      <c r="BJ524" s="18" t="s">
        <v>14</v>
      </c>
      <c r="BK524" s="241">
        <f>ROUND(I524*H524,2)</f>
        <v>0</v>
      </c>
      <c r="BL524" s="18" t="s">
        <v>175</v>
      </c>
      <c r="BM524" s="240" t="s">
        <v>2450</v>
      </c>
    </row>
    <row r="525" s="2" customFormat="1">
      <c r="A525" s="39"/>
      <c r="B525" s="40"/>
      <c r="C525" s="41"/>
      <c r="D525" s="242" t="s">
        <v>249</v>
      </c>
      <c r="E525" s="41"/>
      <c r="F525" s="243" t="s">
        <v>2449</v>
      </c>
      <c r="G525" s="41"/>
      <c r="H525" s="41"/>
      <c r="I525" s="244"/>
      <c r="J525" s="41"/>
      <c r="K525" s="41"/>
      <c r="L525" s="45"/>
      <c r="M525" s="245"/>
      <c r="N525" s="246"/>
      <c r="O525" s="92"/>
      <c r="P525" s="92"/>
      <c r="Q525" s="92"/>
      <c r="R525" s="92"/>
      <c r="S525" s="92"/>
      <c r="T525" s="93"/>
      <c r="U525" s="39"/>
      <c r="V525" s="39"/>
      <c r="W525" s="39"/>
      <c r="X525" s="39"/>
      <c r="Y525" s="39"/>
      <c r="Z525" s="39"/>
      <c r="AA525" s="39"/>
      <c r="AB525" s="39"/>
      <c r="AC525" s="39"/>
      <c r="AD525" s="39"/>
      <c r="AE525" s="39"/>
      <c r="AT525" s="18" t="s">
        <v>249</v>
      </c>
      <c r="AU525" s="18" t="s">
        <v>88</v>
      </c>
    </row>
    <row r="526" s="2" customFormat="1" ht="24.15" customHeight="1">
      <c r="A526" s="39"/>
      <c r="B526" s="40"/>
      <c r="C526" s="229" t="s">
        <v>2451</v>
      </c>
      <c r="D526" s="229" t="s">
        <v>243</v>
      </c>
      <c r="E526" s="230" t="s">
        <v>2452</v>
      </c>
      <c r="F526" s="231" t="s">
        <v>2453</v>
      </c>
      <c r="G526" s="232" t="s">
        <v>2204</v>
      </c>
      <c r="H526" s="233">
        <v>1</v>
      </c>
      <c r="I526" s="234"/>
      <c r="J526" s="235">
        <f>ROUND(I526*H526,2)</f>
        <v>0</v>
      </c>
      <c r="K526" s="231" t="s">
        <v>1</v>
      </c>
      <c r="L526" s="45"/>
      <c r="M526" s="236" t="s">
        <v>1</v>
      </c>
      <c r="N526" s="237" t="s">
        <v>45</v>
      </c>
      <c r="O526" s="92"/>
      <c r="P526" s="238">
        <f>O526*H526</f>
        <v>0</v>
      </c>
      <c r="Q526" s="238">
        <v>0</v>
      </c>
      <c r="R526" s="238">
        <f>Q526*H526</f>
        <v>0</v>
      </c>
      <c r="S526" s="238">
        <v>0</v>
      </c>
      <c r="T526" s="239">
        <f>S526*H526</f>
        <v>0</v>
      </c>
      <c r="U526" s="39"/>
      <c r="V526" s="39"/>
      <c r="W526" s="39"/>
      <c r="X526" s="39"/>
      <c r="Y526" s="39"/>
      <c r="Z526" s="39"/>
      <c r="AA526" s="39"/>
      <c r="AB526" s="39"/>
      <c r="AC526" s="39"/>
      <c r="AD526" s="39"/>
      <c r="AE526" s="39"/>
      <c r="AR526" s="240" t="s">
        <v>175</v>
      </c>
      <c r="AT526" s="240" t="s">
        <v>243</v>
      </c>
      <c r="AU526" s="240" t="s">
        <v>88</v>
      </c>
      <c r="AY526" s="18" t="s">
        <v>241</v>
      </c>
      <c r="BE526" s="241">
        <f>IF(N526="základní",J526,0)</f>
        <v>0</v>
      </c>
      <c r="BF526" s="241">
        <f>IF(N526="snížená",J526,0)</f>
        <v>0</v>
      </c>
      <c r="BG526" s="241">
        <f>IF(N526="zákl. přenesená",J526,0)</f>
        <v>0</v>
      </c>
      <c r="BH526" s="241">
        <f>IF(N526="sníž. přenesená",J526,0)</f>
        <v>0</v>
      </c>
      <c r="BI526" s="241">
        <f>IF(N526="nulová",J526,0)</f>
        <v>0</v>
      </c>
      <c r="BJ526" s="18" t="s">
        <v>14</v>
      </c>
      <c r="BK526" s="241">
        <f>ROUND(I526*H526,2)</f>
        <v>0</v>
      </c>
      <c r="BL526" s="18" t="s">
        <v>175</v>
      </c>
      <c r="BM526" s="240" t="s">
        <v>2454</v>
      </c>
    </row>
    <row r="527" s="2" customFormat="1">
      <c r="A527" s="39"/>
      <c r="B527" s="40"/>
      <c r="C527" s="41"/>
      <c r="D527" s="242" t="s">
        <v>249</v>
      </c>
      <c r="E527" s="41"/>
      <c r="F527" s="243" t="s">
        <v>2453</v>
      </c>
      <c r="G527" s="41"/>
      <c r="H527" s="41"/>
      <c r="I527" s="244"/>
      <c r="J527" s="41"/>
      <c r="K527" s="41"/>
      <c r="L527" s="45"/>
      <c r="M527" s="245"/>
      <c r="N527" s="246"/>
      <c r="O527" s="92"/>
      <c r="P527" s="92"/>
      <c r="Q527" s="92"/>
      <c r="R527" s="92"/>
      <c r="S527" s="92"/>
      <c r="T527" s="93"/>
      <c r="U527" s="39"/>
      <c r="V527" s="39"/>
      <c r="W527" s="39"/>
      <c r="X527" s="39"/>
      <c r="Y527" s="39"/>
      <c r="Z527" s="39"/>
      <c r="AA527" s="39"/>
      <c r="AB527" s="39"/>
      <c r="AC527" s="39"/>
      <c r="AD527" s="39"/>
      <c r="AE527" s="39"/>
      <c r="AT527" s="18" t="s">
        <v>249</v>
      </c>
      <c r="AU527" s="18" t="s">
        <v>88</v>
      </c>
    </row>
    <row r="528" s="2" customFormat="1" ht="16.5" customHeight="1">
      <c r="A528" s="39"/>
      <c r="B528" s="40"/>
      <c r="C528" s="229" t="s">
        <v>2455</v>
      </c>
      <c r="D528" s="229" t="s">
        <v>243</v>
      </c>
      <c r="E528" s="230" t="s">
        <v>2456</v>
      </c>
      <c r="F528" s="231" t="s">
        <v>2457</v>
      </c>
      <c r="G528" s="232" t="s">
        <v>2204</v>
      </c>
      <c r="H528" s="233">
        <v>1</v>
      </c>
      <c r="I528" s="234"/>
      <c r="J528" s="235">
        <f>ROUND(I528*H528,2)</f>
        <v>0</v>
      </c>
      <c r="K528" s="231" t="s">
        <v>1</v>
      </c>
      <c r="L528" s="45"/>
      <c r="M528" s="236" t="s">
        <v>1</v>
      </c>
      <c r="N528" s="237" t="s">
        <v>45</v>
      </c>
      <c r="O528" s="92"/>
      <c r="P528" s="238">
        <f>O528*H528</f>
        <v>0</v>
      </c>
      <c r="Q528" s="238">
        <v>0</v>
      </c>
      <c r="R528" s="238">
        <f>Q528*H528</f>
        <v>0</v>
      </c>
      <c r="S528" s="238">
        <v>0</v>
      </c>
      <c r="T528" s="239">
        <f>S528*H528</f>
        <v>0</v>
      </c>
      <c r="U528" s="39"/>
      <c r="V528" s="39"/>
      <c r="W528" s="39"/>
      <c r="X528" s="39"/>
      <c r="Y528" s="39"/>
      <c r="Z528" s="39"/>
      <c r="AA528" s="39"/>
      <c r="AB528" s="39"/>
      <c r="AC528" s="39"/>
      <c r="AD528" s="39"/>
      <c r="AE528" s="39"/>
      <c r="AR528" s="240" t="s">
        <v>175</v>
      </c>
      <c r="AT528" s="240" t="s">
        <v>243</v>
      </c>
      <c r="AU528" s="240" t="s">
        <v>88</v>
      </c>
      <c r="AY528" s="18" t="s">
        <v>241</v>
      </c>
      <c r="BE528" s="241">
        <f>IF(N528="základní",J528,0)</f>
        <v>0</v>
      </c>
      <c r="BF528" s="241">
        <f>IF(N528="snížená",J528,0)</f>
        <v>0</v>
      </c>
      <c r="BG528" s="241">
        <f>IF(N528="zákl. přenesená",J528,0)</f>
        <v>0</v>
      </c>
      <c r="BH528" s="241">
        <f>IF(N528="sníž. přenesená",J528,0)</f>
        <v>0</v>
      </c>
      <c r="BI528" s="241">
        <f>IF(N528="nulová",J528,0)</f>
        <v>0</v>
      </c>
      <c r="BJ528" s="18" t="s">
        <v>14</v>
      </c>
      <c r="BK528" s="241">
        <f>ROUND(I528*H528,2)</f>
        <v>0</v>
      </c>
      <c r="BL528" s="18" t="s">
        <v>175</v>
      </c>
      <c r="BM528" s="240" t="s">
        <v>2458</v>
      </c>
    </row>
    <row r="529" s="2" customFormat="1">
      <c r="A529" s="39"/>
      <c r="B529" s="40"/>
      <c r="C529" s="41"/>
      <c r="D529" s="242" t="s">
        <v>249</v>
      </c>
      <c r="E529" s="41"/>
      <c r="F529" s="243" t="s">
        <v>2457</v>
      </c>
      <c r="G529" s="41"/>
      <c r="H529" s="41"/>
      <c r="I529" s="244"/>
      <c r="J529" s="41"/>
      <c r="K529" s="41"/>
      <c r="L529" s="45"/>
      <c r="M529" s="245"/>
      <c r="N529" s="246"/>
      <c r="O529" s="92"/>
      <c r="P529" s="92"/>
      <c r="Q529" s="92"/>
      <c r="R529" s="92"/>
      <c r="S529" s="92"/>
      <c r="T529" s="93"/>
      <c r="U529" s="39"/>
      <c r="V529" s="39"/>
      <c r="W529" s="39"/>
      <c r="X529" s="39"/>
      <c r="Y529" s="39"/>
      <c r="Z529" s="39"/>
      <c r="AA529" s="39"/>
      <c r="AB529" s="39"/>
      <c r="AC529" s="39"/>
      <c r="AD529" s="39"/>
      <c r="AE529" s="39"/>
      <c r="AT529" s="18" t="s">
        <v>249</v>
      </c>
      <c r="AU529" s="18" t="s">
        <v>88</v>
      </c>
    </row>
    <row r="530" s="2" customFormat="1" ht="16.5" customHeight="1">
      <c r="A530" s="39"/>
      <c r="B530" s="40"/>
      <c r="C530" s="229" t="s">
        <v>2459</v>
      </c>
      <c r="D530" s="229" t="s">
        <v>243</v>
      </c>
      <c r="E530" s="230" t="s">
        <v>2460</v>
      </c>
      <c r="F530" s="231" t="s">
        <v>2461</v>
      </c>
      <c r="G530" s="232" t="s">
        <v>2204</v>
      </c>
      <c r="H530" s="233">
        <v>1</v>
      </c>
      <c r="I530" s="234"/>
      <c r="J530" s="235">
        <f>ROUND(I530*H530,2)</f>
        <v>0</v>
      </c>
      <c r="K530" s="231" t="s">
        <v>1</v>
      </c>
      <c r="L530" s="45"/>
      <c r="M530" s="236" t="s">
        <v>1</v>
      </c>
      <c r="N530" s="237" t="s">
        <v>45</v>
      </c>
      <c r="O530" s="92"/>
      <c r="P530" s="238">
        <f>O530*H530</f>
        <v>0</v>
      </c>
      <c r="Q530" s="238">
        <v>0</v>
      </c>
      <c r="R530" s="238">
        <f>Q530*H530</f>
        <v>0</v>
      </c>
      <c r="S530" s="238">
        <v>0</v>
      </c>
      <c r="T530" s="239">
        <f>S530*H530</f>
        <v>0</v>
      </c>
      <c r="U530" s="39"/>
      <c r="V530" s="39"/>
      <c r="W530" s="39"/>
      <c r="X530" s="39"/>
      <c r="Y530" s="39"/>
      <c r="Z530" s="39"/>
      <c r="AA530" s="39"/>
      <c r="AB530" s="39"/>
      <c r="AC530" s="39"/>
      <c r="AD530" s="39"/>
      <c r="AE530" s="39"/>
      <c r="AR530" s="240" t="s">
        <v>175</v>
      </c>
      <c r="AT530" s="240" t="s">
        <v>243</v>
      </c>
      <c r="AU530" s="240" t="s">
        <v>88</v>
      </c>
      <c r="AY530" s="18" t="s">
        <v>241</v>
      </c>
      <c r="BE530" s="241">
        <f>IF(N530="základní",J530,0)</f>
        <v>0</v>
      </c>
      <c r="BF530" s="241">
        <f>IF(N530="snížená",J530,0)</f>
        <v>0</v>
      </c>
      <c r="BG530" s="241">
        <f>IF(N530="zákl. přenesená",J530,0)</f>
        <v>0</v>
      </c>
      <c r="BH530" s="241">
        <f>IF(N530="sníž. přenesená",J530,0)</f>
        <v>0</v>
      </c>
      <c r="BI530" s="241">
        <f>IF(N530="nulová",J530,0)</f>
        <v>0</v>
      </c>
      <c r="BJ530" s="18" t="s">
        <v>14</v>
      </c>
      <c r="BK530" s="241">
        <f>ROUND(I530*H530,2)</f>
        <v>0</v>
      </c>
      <c r="BL530" s="18" t="s">
        <v>175</v>
      </c>
      <c r="BM530" s="240" t="s">
        <v>2462</v>
      </c>
    </row>
    <row r="531" s="2" customFormat="1">
      <c r="A531" s="39"/>
      <c r="B531" s="40"/>
      <c r="C531" s="41"/>
      <c r="D531" s="242" t="s">
        <v>249</v>
      </c>
      <c r="E531" s="41"/>
      <c r="F531" s="243" t="s">
        <v>2461</v>
      </c>
      <c r="G531" s="41"/>
      <c r="H531" s="41"/>
      <c r="I531" s="244"/>
      <c r="J531" s="41"/>
      <c r="K531" s="41"/>
      <c r="L531" s="45"/>
      <c r="M531" s="245"/>
      <c r="N531" s="246"/>
      <c r="O531" s="92"/>
      <c r="P531" s="92"/>
      <c r="Q531" s="92"/>
      <c r="R531" s="92"/>
      <c r="S531" s="92"/>
      <c r="T531" s="93"/>
      <c r="U531" s="39"/>
      <c r="V531" s="39"/>
      <c r="W531" s="39"/>
      <c r="X531" s="39"/>
      <c r="Y531" s="39"/>
      <c r="Z531" s="39"/>
      <c r="AA531" s="39"/>
      <c r="AB531" s="39"/>
      <c r="AC531" s="39"/>
      <c r="AD531" s="39"/>
      <c r="AE531" s="39"/>
      <c r="AT531" s="18" t="s">
        <v>249</v>
      </c>
      <c r="AU531" s="18" t="s">
        <v>88</v>
      </c>
    </row>
    <row r="532" s="2" customFormat="1" ht="16.5" customHeight="1">
      <c r="A532" s="39"/>
      <c r="B532" s="40"/>
      <c r="C532" s="229" t="s">
        <v>2463</v>
      </c>
      <c r="D532" s="229" t="s">
        <v>243</v>
      </c>
      <c r="E532" s="230" t="s">
        <v>2464</v>
      </c>
      <c r="F532" s="231" t="s">
        <v>2465</v>
      </c>
      <c r="G532" s="232" t="s">
        <v>2204</v>
      </c>
      <c r="H532" s="233">
        <v>1</v>
      </c>
      <c r="I532" s="234"/>
      <c r="J532" s="235">
        <f>ROUND(I532*H532,2)</f>
        <v>0</v>
      </c>
      <c r="K532" s="231" t="s">
        <v>1</v>
      </c>
      <c r="L532" s="45"/>
      <c r="M532" s="236" t="s">
        <v>1</v>
      </c>
      <c r="N532" s="237" t="s">
        <v>45</v>
      </c>
      <c r="O532" s="92"/>
      <c r="P532" s="238">
        <f>O532*H532</f>
        <v>0</v>
      </c>
      <c r="Q532" s="238">
        <v>0</v>
      </c>
      <c r="R532" s="238">
        <f>Q532*H532</f>
        <v>0</v>
      </c>
      <c r="S532" s="238">
        <v>0</v>
      </c>
      <c r="T532" s="239">
        <f>S532*H532</f>
        <v>0</v>
      </c>
      <c r="U532" s="39"/>
      <c r="V532" s="39"/>
      <c r="W532" s="39"/>
      <c r="X532" s="39"/>
      <c r="Y532" s="39"/>
      <c r="Z532" s="39"/>
      <c r="AA532" s="39"/>
      <c r="AB532" s="39"/>
      <c r="AC532" s="39"/>
      <c r="AD532" s="39"/>
      <c r="AE532" s="39"/>
      <c r="AR532" s="240" t="s">
        <v>175</v>
      </c>
      <c r="AT532" s="240" t="s">
        <v>243</v>
      </c>
      <c r="AU532" s="240" t="s">
        <v>88</v>
      </c>
      <c r="AY532" s="18" t="s">
        <v>241</v>
      </c>
      <c r="BE532" s="241">
        <f>IF(N532="základní",J532,0)</f>
        <v>0</v>
      </c>
      <c r="BF532" s="241">
        <f>IF(N532="snížená",J532,0)</f>
        <v>0</v>
      </c>
      <c r="BG532" s="241">
        <f>IF(N532="zákl. přenesená",J532,0)</f>
        <v>0</v>
      </c>
      <c r="BH532" s="241">
        <f>IF(N532="sníž. přenesená",J532,0)</f>
        <v>0</v>
      </c>
      <c r="BI532" s="241">
        <f>IF(N532="nulová",J532,0)</f>
        <v>0</v>
      </c>
      <c r="BJ532" s="18" t="s">
        <v>14</v>
      </c>
      <c r="BK532" s="241">
        <f>ROUND(I532*H532,2)</f>
        <v>0</v>
      </c>
      <c r="BL532" s="18" t="s">
        <v>175</v>
      </c>
      <c r="BM532" s="240" t="s">
        <v>2466</v>
      </c>
    </row>
    <row r="533" s="2" customFormat="1">
      <c r="A533" s="39"/>
      <c r="B533" s="40"/>
      <c r="C533" s="41"/>
      <c r="D533" s="242" t="s">
        <v>249</v>
      </c>
      <c r="E533" s="41"/>
      <c r="F533" s="243" t="s">
        <v>2465</v>
      </c>
      <c r="G533" s="41"/>
      <c r="H533" s="41"/>
      <c r="I533" s="244"/>
      <c r="J533" s="41"/>
      <c r="K533" s="41"/>
      <c r="L533" s="45"/>
      <c r="M533" s="245"/>
      <c r="N533" s="246"/>
      <c r="O533" s="92"/>
      <c r="P533" s="92"/>
      <c r="Q533" s="92"/>
      <c r="R533" s="92"/>
      <c r="S533" s="92"/>
      <c r="T533" s="93"/>
      <c r="U533" s="39"/>
      <c r="V533" s="39"/>
      <c r="W533" s="39"/>
      <c r="X533" s="39"/>
      <c r="Y533" s="39"/>
      <c r="Z533" s="39"/>
      <c r="AA533" s="39"/>
      <c r="AB533" s="39"/>
      <c r="AC533" s="39"/>
      <c r="AD533" s="39"/>
      <c r="AE533" s="39"/>
      <c r="AT533" s="18" t="s">
        <v>249</v>
      </c>
      <c r="AU533" s="18" t="s">
        <v>88</v>
      </c>
    </row>
    <row r="534" s="12" customFormat="1" ht="22.8" customHeight="1">
      <c r="A534" s="12"/>
      <c r="B534" s="213"/>
      <c r="C534" s="214"/>
      <c r="D534" s="215" t="s">
        <v>79</v>
      </c>
      <c r="E534" s="227" t="s">
        <v>2467</v>
      </c>
      <c r="F534" s="227" t="s">
        <v>242</v>
      </c>
      <c r="G534" s="214"/>
      <c r="H534" s="214"/>
      <c r="I534" s="217"/>
      <c r="J534" s="228">
        <f>BK534</f>
        <v>0</v>
      </c>
      <c r="K534" s="214"/>
      <c r="L534" s="219"/>
      <c r="M534" s="220"/>
      <c r="N534" s="221"/>
      <c r="O534" s="221"/>
      <c r="P534" s="222">
        <f>SUM(P535:P540)</f>
        <v>0</v>
      </c>
      <c r="Q534" s="221"/>
      <c r="R534" s="222">
        <f>SUM(R535:R540)</f>
        <v>0</v>
      </c>
      <c r="S534" s="221"/>
      <c r="T534" s="223">
        <f>SUM(T535:T540)</f>
        <v>0</v>
      </c>
      <c r="U534" s="12"/>
      <c r="V534" s="12"/>
      <c r="W534" s="12"/>
      <c r="X534" s="12"/>
      <c r="Y534" s="12"/>
      <c r="Z534" s="12"/>
      <c r="AA534" s="12"/>
      <c r="AB534" s="12"/>
      <c r="AC534" s="12"/>
      <c r="AD534" s="12"/>
      <c r="AE534" s="12"/>
      <c r="AR534" s="224" t="s">
        <v>14</v>
      </c>
      <c r="AT534" s="225" t="s">
        <v>79</v>
      </c>
      <c r="AU534" s="225" t="s">
        <v>14</v>
      </c>
      <c r="AY534" s="224" t="s">
        <v>241</v>
      </c>
      <c r="BK534" s="226">
        <f>SUM(BK535:BK540)</f>
        <v>0</v>
      </c>
    </row>
    <row r="535" s="2" customFormat="1" ht="16.5" customHeight="1">
      <c r="A535" s="39"/>
      <c r="B535" s="40"/>
      <c r="C535" s="229" t="s">
        <v>2468</v>
      </c>
      <c r="D535" s="229" t="s">
        <v>243</v>
      </c>
      <c r="E535" s="230" t="s">
        <v>2469</v>
      </c>
      <c r="F535" s="231" t="s">
        <v>2470</v>
      </c>
      <c r="G535" s="232" t="s">
        <v>2471</v>
      </c>
      <c r="H535" s="233">
        <v>0.050000000000000003</v>
      </c>
      <c r="I535" s="234"/>
      <c r="J535" s="235">
        <f>ROUND(I535*H535,2)</f>
        <v>0</v>
      </c>
      <c r="K535" s="231" t="s">
        <v>1</v>
      </c>
      <c r="L535" s="45"/>
      <c r="M535" s="236" t="s">
        <v>1</v>
      </c>
      <c r="N535" s="237" t="s">
        <v>45</v>
      </c>
      <c r="O535" s="92"/>
      <c r="P535" s="238">
        <f>O535*H535</f>
        <v>0</v>
      </c>
      <c r="Q535" s="238">
        <v>0</v>
      </c>
      <c r="R535" s="238">
        <f>Q535*H535</f>
        <v>0</v>
      </c>
      <c r="S535" s="238">
        <v>0</v>
      </c>
      <c r="T535" s="239">
        <f>S535*H535</f>
        <v>0</v>
      </c>
      <c r="U535" s="39"/>
      <c r="V535" s="39"/>
      <c r="W535" s="39"/>
      <c r="X535" s="39"/>
      <c r="Y535" s="39"/>
      <c r="Z535" s="39"/>
      <c r="AA535" s="39"/>
      <c r="AB535" s="39"/>
      <c r="AC535" s="39"/>
      <c r="AD535" s="39"/>
      <c r="AE535" s="39"/>
      <c r="AR535" s="240" t="s">
        <v>175</v>
      </c>
      <c r="AT535" s="240" t="s">
        <v>243</v>
      </c>
      <c r="AU535" s="240" t="s">
        <v>88</v>
      </c>
      <c r="AY535" s="18" t="s">
        <v>241</v>
      </c>
      <c r="BE535" s="241">
        <f>IF(N535="základní",J535,0)</f>
        <v>0</v>
      </c>
      <c r="BF535" s="241">
        <f>IF(N535="snížená",J535,0)</f>
        <v>0</v>
      </c>
      <c r="BG535" s="241">
        <f>IF(N535="zákl. přenesená",J535,0)</f>
        <v>0</v>
      </c>
      <c r="BH535" s="241">
        <f>IF(N535="sníž. přenesená",J535,0)</f>
        <v>0</v>
      </c>
      <c r="BI535" s="241">
        <f>IF(N535="nulová",J535,0)</f>
        <v>0</v>
      </c>
      <c r="BJ535" s="18" t="s">
        <v>14</v>
      </c>
      <c r="BK535" s="241">
        <f>ROUND(I535*H535,2)</f>
        <v>0</v>
      </c>
      <c r="BL535" s="18" t="s">
        <v>175</v>
      </c>
      <c r="BM535" s="240" t="s">
        <v>2472</v>
      </c>
    </row>
    <row r="536" s="2" customFormat="1">
      <c r="A536" s="39"/>
      <c r="B536" s="40"/>
      <c r="C536" s="41"/>
      <c r="D536" s="242" t="s">
        <v>249</v>
      </c>
      <c r="E536" s="41"/>
      <c r="F536" s="243" t="s">
        <v>2470</v>
      </c>
      <c r="G536" s="41"/>
      <c r="H536" s="41"/>
      <c r="I536" s="244"/>
      <c r="J536" s="41"/>
      <c r="K536" s="41"/>
      <c r="L536" s="45"/>
      <c r="M536" s="245"/>
      <c r="N536" s="246"/>
      <c r="O536" s="92"/>
      <c r="P536" s="92"/>
      <c r="Q536" s="92"/>
      <c r="R536" s="92"/>
      <c r="S536" s="92"/>
      <c r="T536" s="93"/>
      <c r="U536" s="39"/>
      <c r="V536" s="39"/>
      <c r="W536" s="39"/>
      <c r="X536" s="39"/>
      <c r="Y536" s="39"/>
      <c r="Z536" s="39"/>
      <c r="AA536" s="39"/>
      <c r="AB536" s="39"/>
      <c r="AC536" s="39"/>
      <c r="AD536" s="39"/>
      <c r="AE536" s="39"/>
      <c r="AT536" s="18" t="s">
        <v>249</v>
      </c>
      <c r="AU536" s="18" t="s">
        <v>88</v>
      </c>
    </row>
    <row r="537" s="2" customFormat="1" ht="24.15" customHeight="1">
      <c r="A537" s="39"/>
      <c r="B537" s="40"/>
      <c r="C537" s="229" t="s">
        <v>2473</v>
      </c>
      <c r="D537" s="229" t="s">
        <v>243</v>
      </c>
      <c r="E537" s="230" t="s">
        <v>2474</v>
      </c>
      <c r="F537" s="231" t="s">
        <v>2475</v>
      </c>
      <c r="G537" s="232" t="s">
        <v>296</v>
      </c>
      <c r="H537" s="233">
        <v>49</v>
      </c>
      <c r="I537" s="234"/>
      <c r="J537" s="235">
        <f>ROUND(I537*H537,2)</f>
        <v>0</v>
      </c>
      <c r="K537" s="231" t="s">
        <v>1</v>
      </c>
      <c r="L537" s="45"/>
      <c r="M537" s="236" t="s">
        <v>1</v>
      </c>
      <c r="N537" s="237" t="s">
        <v>45</v>
      </c>
      <c r="O537" s="92"/>
      <c r="P537" s="238">
        <f>O537*H537</f>
        <v>0</v>
      </c>
      <c r="Q537" s="238">
        <v>0</v>
      </c>
      <c r="R537" s="238">
        <f>Q537*H537</f>
        <v>0</v>
      </c>
      <c r="S537" s="238">
        <v>0</v>
      </c>
      <c r="T537" s="239">
        <f>S537*H537</f>
        <v>0</v>
      </c>
      <c r="U537" s="39"/>
      <c r="V537" s="39"/>
      <c r="W537" s="39"/>
      <c r="X537" s="39"/>
      <c r="Y537" s="39"/>
      <c r="Z537" s="39"/>
      <c r="AA537" s="39"/>
      <c r="AB537" s="39"/>
      <c r="AC537" s="39"/>
      <c r="AD537" s="39"/>
      <c r="AE537" s="39"/>
      <c r="AR537" s="240" t="s">
        <v>175</v>
      </c>
      <c r="AT537" s="240" t="s">
        <v>243</v>
      </c>
      <c r="AU537" s="240" t="s">
        <v>88</v>
      </c>
      <c r="AY537" s="18" t="s">
        <v>241</v>
      </c>
      <c r="BE537" s="241">
        <f>IF(N537="základní",J537,0)</f>
        <v>0</v>
      </c>
      <c r="BF537" s="241">
        <f>IF(N537="snížená",J537,0)</f>
        <v>0</v>
      </c>
      <c r="BG537" s="241">
        <f>IF(N537="zákl. přenesená",J537,0)</f>
        <v>0</v>
      </c>
      <c r="BH537" s="241">
        <f>IF(N537="sníž. přenesená",J537,0)</f>
        <v>0</v>
      </c>
      <c r="BI537" s="241">
        <f>IF(N537="nulová",J537,0)</f>
        <v>0</v>
      </c>
      <c r="BJ537" s="18" t="s">
        <v>14</v>
      </c>
      <c r="BK537" s="241">
        <f>ROUND(I537*H537,2)</f>
        <v>0</v>
      </c>
      <c r="BL537" s="18" t="s">
        <v>175</v>
      </c>
      <c r="BM537" s="240" t="s">
        <v>2476</v>
      </c>
    </row>
    <row r="538" s="2" customFormat="1">
      <c r="A538" s="39"/>
      <c r="B538" s="40"/>
      <c r="C538" s="41"/>
      <c r="D538" s="242" t="s">
        <v>249</v>
      </c>
      <c r="E538" s="41"/>
      <c r="F538" s="243" t="s">
        <v>2475</v>
      </c>
      <c r="G538" s="41"/>
      <c r="H538" s="41"/>
      <c r="I538" s="244"/>
      <c r="J538" s="41"/>
      <c r="K538" s="41"/>
      <c r="L538" s="45"/>
      <c r="M538" s="245"/>
      <c r="N538" s="246"/>
      <c r="O538" s="92"/>
      <c r="P538" s="92"/>
      <c r="Q538" s="92"/>
      <c r="R538" s="92"/>
      <c r="S538" s="92"/>
      <c r="T538" s="93"/>
      <c r="U538" s="39"/>
      <c r="V538" s="39"/>
      <c r="W538" s="39"/>
      <c r="X538" s="39"/>
      <c r="Y538" s="39"/>
      <c r="Z538" s="39"/>
      <c r="AA538" s="39"/>
      <c r="AB538" s="39"/>
      <c r="AC538" s="39"/>
      <c r="AD538" s="39"/>
      <c r="AE538" s="39"/>
      <c r="AT538" s="18" t="s">
        <v>249</v>
      </c>
      <c r="AU538" s="18" t="s">
        <v>88</v>
      </c>
    </row>
    <row r="539" s="2" customFormat="1" ht="24.15" customHeight="1">
      <c r="A539" s="39"/>
      <c r="B539" s="40"/>
      <c r="C539" s="229" t="s">
        <v>2477</v>
      </c>
      <c r="D539" s="229" t="s">
        <v>243</v>
      </c>
      <c r="E539" s="230" t="s">
        <v>2478</v>
      </c>
      <c r="F539" s="231" t="s">
        <v>2479</v>
      </c>
      <c r="G539" s="232" t="s">
        <v>296</v>
      </c>
      <c r="H539" s="233">
        <v>49</v>
      </c>
      <c r="I539" s="234"/>
      <c r="J539" s="235">
        <f>ROUND(I539*H539,2)</f>
        <v>0</v>
      </c>
      <c r="K539" s="231" t="s">
        <v>1</v>
      </c>
      <c r="L539" s="45"/>
      <c r="M539" s="236" t="s">
        <v>1</v>
      </c>
      <c r="N539" s="237" t="s">
        <v>45</v>
      </c>
      <c r="O539" s="92"/>
      <c r="P539" s="238">
        <f>O539*H539</f>
        <v>0</v>
      </c>
      <c r="Q539" s="238">
        <v>0</v>
      </c>
      <c r="R539" s="238">
        <f>Q539*H539</f>
        <v>0</v>
      </c>
      <c r="S539" s="238">
        <v>0</v>
      </c>
      <c r="T539" s="239">
        <f>S539*H539</f>
        <v>0</v>
      </c>
      <c r="U539" s="39"/>
      <c r="V539" s="39"/>
      <c r="W539" s="39"/>
      <c r="X539" s="39"/>
      <c r="Y539" s="39"/>
      <c r="Z539" s="39"/>
      <c r="AA539" s="39"/>
      <c r="AB539" s="39"/>
      <c r="AC539" s="39"/>
      <c r="AD539" s="39"/>
      <c r="AE539" s="39"/>
      <c r="AR539" s="240" t="s">
        <v>175</v>
      </c>
      <c r="AT539" s="240" t="s">
        <v>243</v>
      </c>
      <c r="AU539" s="240" t="s">
        <v>88</v>
      </c>
      <c r="AY539" s="18" t="s">
        <v>241</v>
      </c>
      <c r="BE539" s="241">
        <f>IF(N539="základní",J539,0)</f>
        <v>0</v>
      </c>
      <c r="BF539" s="241">
        <f>IF(N539="snížená",J539,0)</f>
        <v>0</v>
      </c>
      <c r="BG539" s="241">
        <f>IF(N539="zákl. přenesená",J539,0)</f>
        <v>0</v>
      </c>
      <c r="BH539" s="241">
        <f>IF(N539="sníž. přenesená",J539,0)</f>
        <v>0</v>
      </c>
      <c r="BI539" s="241">
        <f>IF(N539="nulová",J539,0)</f>
        <v>0</v>
      </c>
      <c r="BJ539" s="18" t="s">
        <v>14</v>
      </c>
      <c r="BK539" s="241">
        <f>ROUND(I539*H539,2)</f>
        <v>0</v>
      </c>
      <c r="BL539" s="18" t="s">
        <v>175</v>
      </c>
      <c r="BM539" s="240" t="s">
        <v>2480</v>
      </c>
    </row>
    <row r="540" s="2" customFormat="1">
      <c r="A540" s="39"/>
      <c r="B540" s="40"/>
      <c r="C540" s="41"/>
      <c r="D540" s="242" t="s">
        <v>249</v>
      </c>
      <c r="E540" s="41"/>
      <c r="F540" s="243" t="s">
        <v>2479</v>
      </c>
      <c r="G540" s="41"/>
      <c r="H540" s="41"/>
      <c r="I540" s="244"/>
      <c r="J540" s="41"/>
      <c r="K540" s="41"/>
      <c r="L540" s="45"/>
      <c r="M540" s="281"/>
      <c r="N540" s="282"/>
      <c r="O540" s="283"/>
      <c r="P540" s="283"/>
      <c r="Q540" s="283"/>
      <c r="R540" s="283"/>
      <c r="S540" s="283"/>
      <c r="T540" s="284"/>
      <c r="U540" s="39"/>
      <c r="V540" s="39"/>
      <c r="W540" s="39"/>
      <c r="X540" s="39"/>
      <c r="Y540" s="39"/>
      <c r="Z540" s="39"/>
      <c r="AA540" s="39"/>
      <c r="AB540" s="39"/>
      <c r="AC540" s="39"/>
      <c r="AD540" s="39"/>
      <c r="AE540" s="39"/>
      <c r="AT540" s="18" t="s">
        <v>249</v>
      </c>
      <c r="AU540" s="18" t="s">
        <v>88</v>
      </c>
    </row>
    <row r="541" s="2" customFormat="1" ht="6.96" customHeight="1">
      <c r="A541" s="39"/>
      <c r="B541" s="67"/>
      <c r="C541" s="68"/>
      <c r="D541" s="68"/>
      <c r="E541" s="68"/>
      <c r="F541" s="68"/>
      <c r="G541" s="68"/>
      <c r="H541" s="68"/>
      <c r="I541" s="68"/>
      <c r="J541" s="68"/>
      <c r="K541" s="68"/>
      <c r="L541" s="45"/>
      <c r="M541" s="39"/>
      <c r="O541" s="39"/>
      <c r="P541" s="39"/>
      <c r="Q541" s="39"/>
      <c r="R541" s="39"/>
      <c r="S541" s="39"/>
      <c r="T541" s="39"/>
      <c r="U541" s="39"/>
      <c r="V541" s="39"/>
      <c r="W541" s="39"/>
      <c r="X541" s="39"/>
      <c r="Y541" s="39"/>
      <c r="Z541" s="39"/>
      <c r="AA541" s="39"/>
      <c r="AB541" s="39"/>
      <c r="AC541" s="39"/>
      <c r="AD541" s="39"/>
      <c r="AE541" s="39"/>
    </row>
  </sheetData>
  <sheetProtection sheet="1" autoFilter="0" formatColumns="0" formatRows="0" objects="1" scenarios="1" spinCount="100000" saltValue="UhlygwYgbXsyRZeOuVVOwlcgIf/DnXp2nAyLYZONWsm4b/yorhaSoZo7N1D036bzToa5nmtP5qVO4TN4mKm0UA==" hashValue="FblZaEHlevf4eK+1u9nvM30NIegGvFp5AY1ALEXmhTeL0HxLLSR0wKqo3Pb+/PkJh5HGjbiAyaSD4Yn4Tcu2zw==" algorithmName="SHA-512" password="CC35"/>
  <autoFilter ref="C141:K540"/>
  <mergeCells count="15">
    <mergeCell ref="E7:H7"/>
    <mergeCell ref="E11:H11"/>
    <mergeCell ref="E9:H9"/>
    <mergeCell ref="E13:H13"/>
    <mergeCell ref="E22:H22"/>
    <mergeCell ref="E31:H31"/>
    <mergeCell ref="E85:H85"/>
    <mergeCell ref="E89:H89"/>
    <mergeCell ref="E87:H87"/>
    <mergeCell ref="E91:H91"/>
    <mergeCell ref="E128:H128"/>
    <mergeCell ref="E132:H132"/>
    <mergeCell ref="E130:H130"/>
    <mergeCell ref="E134:H134"/>
    <mergeCell ref="L2:V2"/>
  </mergeCells>
  <hyperlinks>
    <hyperlink ref="F147" r:id="rId1" display="https://podminky.urs.cz/item/CS_URS_2021_02/121151113"/>
    <hyperlink ref="F152" r:id="rId2" display="https://podminky.urs.cz/item/CS_URS_2021_02/131313102"/>
    <hyperlink ref="F157" r:id="rId3" display="https://podminky.urs.cz/item/CS_URS_2021_02/131351104"/>
    <hyperlink ref="F162" r:id="rId4" display="https://podminky.urs.cz/item/CS_URS_2021_02/131413102"/>
    <hyperlink ref="F167" r:id="rId5" display="https://podminky.urs.cz/item/CS_URS_2021_02/131451104"/>
    <hyperlink ref="F172" r:id="rId6" display="https://podminky.urs.cz/item/CS_URS_2021_02/131551104"/>
    <hyperlink ref="F177" r:id="rId7" display="https://podminky.urs.cz/item/CS_URS_2021_02/138511101"/>
    <hyperlink ref="F182" r:id="rId8" display="https://podminky.urs.cz/item/CS_URS_2021_02/139001101"/>
    <hyperlink ref="F196" r:id="rId9" display="https://podminky.urs.cz/item/CS_URS_2021_02/162351103"/>
    <hyperlink ref="F201" r:id="rId10" display="https://podminky.urs.cz/item/CS_URS_2021_02/162551108"/>
    <hyperlink ref="F207" r:id="rId11" display="https://podminky.urs.cz/item/CS_URS_2021_02/162551128"/>
    <hyperlink ref="F215" r:id="rId12" display="https://podminky.urs.cz/item/CS_URS_2021_02/162751137"/>
    <hyperlink ref="F223" r:id="rId13" display="https://podminky.urs.cz/item/CS_URS_2021_02/162751139"/>
    <hyperlink ref="F229" r:id="rId14" display="https://podminky.urs.cz/item/CS_URS_2021_02/162751157"/>
    <hyperlink ref="F235" r:id="rId15" display="https://podminky.urs.cz/item/CS_URS_2021_02/162751159"/>
    <hyperlink ref="F241" r:id="rId16" display="https://podminky.urs.cz/item/CS_URS_2021_02/167151101"/>
    <hyperlink ref="F247" r:id="rId17" display="https://podminky.urs.cz/item/CS_URS_2021_02/167151102"/>
    <hyperlink ref="F253" r:id="rId18" display="https://podminky.urs.cz/item/CS_URS_2021_02/167151103"/>
    <hyperlink ref="F259" r:id="rId19" display="https://podminky.urs.cz/item/CS_URS_2021_02/171151111"/>
    <hyperlink ref="F267" r:id="rId20" display="https://podminky.urs.cz/item/CS_URS_2021_02/171201231"/>
    <hyperlink ref="F273" r:id="rId21" display="https://podminky.urs.cz/item/CS_URS_2021_02/171251201"/>
    <hyperlink ref="F279" r:id="rId22" display="https://podminky.urs.cz/item/CS_URS_2021_02/174151101"/>
    <hyperlink ref="F289" r:id="rId23" display="https://podminky.urs.cz/item/CS_URS_2021_02/181913112"/>
    <hyperlink ref="F295" r:id="rId24" display="https://podminky.urs.cz/item/CS_URS_2021_02/211571121"/>
    <hyperlink ref="F300" r:id="rId25" display="https://podminky.urs.cz/item/CS_URS_2021_02/212752501"/>
    <hyperlink ref="F305" r:id="rId26" display="https://podminky.urs.cz/item/CS_URS_2021_02/271542211"/>
  </hyperlinks>
  <pageMargins left="0.39375" right="0.39375" top="0.39375" bottom="0.39375" header="0" footer="0"/>
  <pageSetup paperSize="9" orientation="portrait" blackAndWhite="1" fitToHeight="100"/>
  <headerFooter>
    <oddFooter>&amp;CStrana &amp;P z &amp;N</oddFooter>
  </headerFooter>
  <drawing r:id="rId27"/>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c r="AZ2" s="285" t="s">
        <v>1188</v>
      </c>
      <c r="BA2" s="285" t="s">
        <v>1189</v>
      </c>
      <c r="BB2" s="285" t="s">
        <v>255</v>
      </c>
      <c r="BC2" s="285" t="s">
        <v>2481</v>
      </c>
      <c r="BD2" s="285" t="s">
        <v>88</v>
      </c>
    </row>
    <row r="3" s="1" customFormat="1" ht="6.96" customHeight="1">
      <c r="B3" s="148"/>
      <c r="C3" s="149"/>
      <c r="D3" s="149"/>
      <c r="E3" s="149"/>
      <c r="F3" s="149"/>
      <c r="G3" s="149"/>
      <c r="H3" s="149"/>
      <c r="I3" s="149"/>
      <c r="J3" s="149"/>
      <c r="K3" s="149"/>
      <c r="L3" s="21"/>
      <c r="AT3" s="18" t="s">
        <v>88</v>
      </c>
      <c r="AZ3" s="285" t="s">
        <v>1191</v>
      </c>
      <c r="BA3" s="285" t="s">
        <v>1192</v>
      </c>
      <c r="BB3" s="285" t="s">
        <v>255</v>
      </c>
      <c r="BC3" s="285" t="s">
        <v>2482</v>
      </c>
      <c r="BD3" s="285" t="s">
        <v>88</v>
      </c>
    </row>
    <row r="4" s="1" customFormat="1" ht="24.96" customHeight="1">
      <c r="B4" s="21"/>
      <c r="D4" s="150" t="s">
        <v>210</v>
      </c>
      <c r="L4" s="21"/>
      <c r="M4" s="151" t="s">
        <v>10</v>
      </c>
      <c r="AT4" s="18" t="s">
        <v>4</v>
      </c>
      <c r="AZ4" s="285" t="s">
        <v>1194</v>
      </c>
      <c r="BA4" s="285" t="s">
        <v>1195</v>
      </c>
      <c r="BB4" s="285" t="s">
        <v>255</v>
      </c>
      <c r="BC4" s="285" t="s">
        <v>2483</v>
      </c>
      <c r="BD4" s="285" t="s">
        <v>88</v>
      </c>
    </row>
    <row r="5" s="1" customFormat="1" ht="6.96" customHeight="1">
      <c r="B5" s="21"/>
      <c r="L5" s="21"/>
      <c r="AZ5" s="285" t="s">
        <v>1197</v>
      </c>
      <c r="BA5" s="285" t="s">
        <v>1198</v>
      </c>
      <c r="BB5" s="285" t="s">
        <v>255</v>
      </c>
      <c r="BC5" s="285" t="s">
        <v>2484</v>
      </c>
      <c r="BD5" s="285" t="s">
        <v>88</v>
      </c>
    </row>
    <row r="6" s="1" customFormat="1" ht="12" customHeight="1">
      <c r="B6" s="21"/>
      <c r="D6" s="152" t="s">
        <v>16</v>
      </c>
      <c r="L6" s="21"/>
      <c r="AZ6" s="285" t="s">
        <v>1200</v>
      </c>
      <c r="BA6" s="285" t="s">
        <v>1201</v>
      </c>
      <c r="BB6" s="285" t="s">
        <v>255</v>
      </c>
      <c r="BC6" s="285" t="s">
        <v>2485</v>
      </c>
      <c r="BD6" s="285" t="s">
        <v>88</v>
      </c>
    </row>
    <row r="7" s="1" customFormat="1" ht="26.25" customHeight="1">
      <c r="B7" s="21"/>
      <c r="E7" s="153" t="str">
        <f>'Rekapitulace stavby'!K6</f>
        <v>Zaječov rozšíření a intenzifikace ČOV Horní Kváň - kanalizace a vodovod</v>
      </c>
      <c r="F7" s="152"/>
      <c r="G7" s="152"/>
      <c r="H7" s="152"/>
      <c r="L7" s="21"/>
      <c r="AZ7" s="285" t="s">
        <v>1998</v>
      </c>
      <c r="BA7" s="285" t="s">
        <v>1999</v>
      </c>
      <c r="BB7" s="285" t="s">
        <v>255</v>
      </c>
      <c r="BC7" s="285" t="s">
        <v>2486</v>
      </c>
      <c r="BD7" s="285" t="s">
        <v>88</v>
      </c>
    </row>
    <row r="8">
      <c r="B8" s="21"/>
      <c r="D8" s="152" t="s">
        <v>211</v>
      </c>
      <c r="L8" s="21"/>
      <c r="AZ8" s="285" t="s">
        <v>2000</v>
      </c>
      <c r="BA8" s="285" t="s">
        <v>2001</v>
      </c>
      <c r="BB8" s="285" t="s">
        <v>255</v>
      </c>
      <c r="BC8" s="285" t="s">
        <v>2487</v>
      </c>
      <c r="BD8" s="285" t="s">
        <v>88</v>
      </c>
    </row>
    <row r="9" s="1" customFormat="1" ht="16.5" customHeight="1">
      <c r="B9" s="21"/>
      <c r="E9" s="153" t="s">
        <v>212</v>
      </c>
      <c r="F9" s="1"/>
      <c r="G9" s="1"/>
      <c r="H9" s="1"/>
      <c r="L9" s="21"/>
      <c r="AZ9" s="285" t="s">
        <v>2002</v>
      </c>
      <c r="BA9" s="285" t="s">
        <v>2003</v>
      </c>
      <c r="BB9" s="285" t="s">
        <v>255</v>
      </c>
      <c r="BC9" s="285" t="s">
        <v>2486</v>
      </c>
      <c r="BD9" s="285" t="s">
        <v>88</v>
      </c>
    </row>
    <row r="10" s="1" customFormat="1" ht="12" customHeight="1">
      <c r="B10" s="21"/>
      <c r="D10" s="152" t="s">
        <v>213</v>
      </c>
      <c r="L10" s="21"/>
      <c r="AZ10" s="285" t="s">
        <v>2005</v>
      </c>
      <c r="BA10" s="285" t="s">
        <v>2006</v>
      </c>
      <c r="BB10" s="285" t="s">
        <v>255</v>
      </c>
      <c r="BC10" s="285" t="s">
        <v>2487</v>
      </c>
      <c r="BD10" s="285" t="s">
        <v>88</v>
      </c>
    </row>
    <row r="11" s="2" customFormat="1" ht="16.5" customHeight="1">
      <c r="A11" s="39"/>
      <c r="B11" s="45"/>
      <c r="C11" s="39"/>
      <c r="D11" s="39"/>
      <c r="E11" s="154" t="s">
        <v>2011</v>
      </c>
      <c r="F11" s="39"/>
      <c r="G11" s="39"/>
      <c r="H11" s="39"/>
      <c r="I11" s="39"/>
      <c r="J11" s="39"/>
      <c r="K11" s="39"/>
      <c r="L11" s="64"/>
      <c r="S11" s="39"/>
      <c r="T11" s="39"/>
      <c r="U11" s="39"/>
      <c r="V11" s="39"/>
      <c r="W11" s="39"/>
      <c r="X11" s="39"/>
      <c r="Y11" s="39"/>
      <c r="Z11" s="39"/>
      <c r="AA11" s="39"/>
      <c r="AB11" s="39"/>
      <c r="AC11" s="39"/>
      <c r="AD11" s="39"/>
      <c r="AE11" s="39"/>
      <c r="AZ11" s="285" t="s">
        <v>422</v>
      </c>
      <c r="BA11" s="285" t="s">
        <v>423</v>
      </c>
      <c r="BB11" s="285" t="s">
        <v>255</v>
      </c>
      <c r="BC11" s="285" t="s">
        <v>2488</v>
      </c>
      <c r="BD11" s="285" t="s">
        <v>88</v>
      </c>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c r="AZ12" s="285" t="s">
        <v>425</v>
      </c>
      <c r="BA12" s="285" t="s">
        <v>426</v>
      </c>
      <c r="BB12" s="285" t="s">
        <v>255</v>
      </c>
      <c r="BC12" s="285" t="s">
        <v>2489</v>
      </c>
      <c r="BD12" s="285" t="s">
        <v>88</v>
      </c>
    </row>
    <row r="13" s="2" customFormat="1" ht="16.5" customHeight="1">
      <c r="A13" s="39"/>
      <c r="B13" s="45"/>
      <c r="C13" s="39"/>
      <c r="D13" s="39"/>
      <c r="E13" s="155" t="s">
        <v>2490</v>
      </c>
      <c r="F13" s="39"/>
      <c r="G13" s="39"/>
      <c r="H13" s="39"/>
      <c r="I13" s="39"/>
      <c r="J13" s="39"/>
      <c r="K13" s="39"/>
      <c r="L13" s="64"/>
      <c r="S13" s="39"/>
      <c r="T13" s="39"/>
      <c r="U13" s="39"/>
      <c r="V13" s="39"/>
      <c r="W13" s="39"/>
      <c r="X13" s="39"/>
      <c r="Y13" s="39"/>
      <c r="Z13" s="39"/>
      <c r="AA13" s="39"/>
      <c r="AB13" s="39"/>
      <c r="AC13" s="39"/>
      <c r="AD13" s="39"/>
      <c r="AE13" s="39"/>
      <c r="AZ13" s="285" t="s">
        <v>428</v>
      </c>
      <c r="BA13" s="285" t="s">
        <v>429</v>
      </c>
      <c r="BB13" s="285" t="s">
        <v>255</v>
      </c>
      <c r="BC13" s="285" t="s">
        <v>2491</v>
      </c>
      <c r="BD13" s="285" t="s">
        <v>88</v>
      </c>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c r="AZ14" s="285" t="s">
        <v>431</v>
      </c>
      <c r="BA14" s="285" t="s">
        <v>432</v>
      </c>
      <c r="BB14" s="285" t="s">
        <v>255</v>
      </c>
      <c r="BC14" s="285" t="s">
        <v>2492</v>
      </c>
      <c r="BD14" s="285" t="s">
        <v>88</v>
      </c>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c r="AZ15" s="285" t="s">
        <v>434</v>
      </c>
      <c r="BA15" s="285" t="s">
        <v>435</v>
      </c>
      <c r="BB15" s="285" t="s">
        <v>255</v>
      </c>
      <c r="BC15" s="285" t="s">
        <v>2493</v>
      </c>
      <c r="BD15" s="285" t="s">
        <v>88</v>
      </c>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c r="AZ16" s="285" t="s">
        <v>2494</v>
      </c>
      <c r="BA16" s="285" t="s">
        <v>2495</v>
      </c>
      <c r="BB16" s="285" t="s">
        <v>255</v>
      </c>
      <c r="BC16" s="285" t="s">
        <v>2496</v>
      </c>
      <c r="BD16" s="285" t="s">
        <v>88</v>
      </c>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c r="AZ17" s="285" t="s">
        <v>2497</v>
      </c>
      <c r="BA17" s="285" t="s">
        <v>2498</v>
      </c>
      <c r="BB17" s="285" t="s">
        <v>255</v>
      </c>
      <c r="BC17" s="285" t="s">
        <v>2499</v>
      </c>
      <c r="BD17" s="285" t="s">
        <v>88</v>
      </c>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c r="AZ18" s="285" t="s">
        <v>2500</v>
      </c>
      <c r="BA18" s="285" t="s">
        <v>2501</v>
      </c>
      <c r="BB18" s="285" t="s">
        <v>255</v>
      </c>
      <c r="BC18" s="285" t="s">
        <v>2496</v>
      </c>
      <c r="BD18" s="285" t="s">
        <v>88</v>
      </c>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c r="AZ19" s="285" t="s">
        <v>2502</v>
      </c>
      <c r="BA19" s="285" t="s">
        <v>2503</v>
      </c>
      <c r="BB19" s="285" t="s">
        <v>255</v>
      </c>
      <c r="BC19" s="285" t="s">
        <v>2499</v>
      </c>
      <c r="BD19" s="285" t="s">
        <v>88</v>
      </c>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c r="AZ20" s="285" t="s">
        <v>2504</v>
      </c>
      <c r="BA20" s="285" t="s">
        <v>2505</v>
      </c>
      <c r="BB20" s="285" t="s">
        <v>255</v>
      </c>
      <c r="BC20" s="285" t="s">
        <v>2506</v>
      </c>
      <c r="BD20" s="285" t="s">
        <v>88</v>
      </c>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c r="AZ21" s="285" t="s">
        <v>2507</v>
      </c>
      <c r="BA21" s="285" t="s">
        <v>2508</v>
      </c>
      <c r="BB21" s="285" t="s">
        <v>255</v>
      </c>
      <c r="BC21" s="285" t="s">
        <v>2509</v>
      </c>
      <c r="BD21" s="285" t="s">
        <v>88</v>
      </c>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c r="AZ22" s="285" t="s">
        <v>2510</v>
      </c>
      <c r="BA22" s="285" t="s">
        <v>2511</v>
      </c>
      <c r="BB22" s="285" t="s">
        <v>255</v>
      </c>
      <c r="BC22" s="285" t="s">
        <v>2512</v>
      </c>
      <c r="BD22" s="285" t="s">
        <v>88</v>
      </c>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c r="AZ23" s="285" t="s">
        <v>2513</v>
      </c>
      <c r="BA23" s="285" t="s">
        <v>2514</v>
      </c>
      <c r="BB23" s="285" t="s">
        <v>255</v>
      </c>
      <c r="BC23" s="285" t="s">
        <v>2515</v>
      </c>
      <c r="BD23" s="285" t="s">
        <v>88</v>
      </c>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c r="AZ24" s="285" t="s">
        <v>2516</v>
      </c>
      <c r="BA24" s="285" t="s">
        <v>2517</v>
      </c>
      <c r="BB24" s="285" t="s">
        <v>255</v>
      </c>
      <c r="BC24" s="285" t="s">
        <v>2518</v>
      </c>
      <c r="BD24" s="285" t="s">
        <v>88</v>
      </c>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c r="AZ25" s="285" t="s">
        <v>2519</v>
      </c>
      <c r="BA25" s="285" t="s">
        <v>2520</v>
      </c>
      <c r="BB25" s="285" t="s">
        <v>255</v>
      </c>
      <c r="BC25" s="285" t="s">
        <v>2521</v>
      </c>
      <c r="BD25" s="285" t="s">
        <v>88</v>
      </c>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c r="AZ26" s="285" t="s">
        <v>2522</v>
      </c>
      <c r="BA26" s="285" t="s">
        <v>2523</v>
      </c>
      <c r="BB26" s="285" t="s">
        <v>255</v>
      </c>
      <c r="BC26" s="285" t="s">
        <v>2524</v>
      </c>
      <c r="BD26" s="285" t="s">
        <v>88</v>
      </c>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c r="AZ27" s="285" t="s">
        <v>2525</v>
      </c>
      <c r="BA27" s="285" t="s">
        <v>2526</v>
      </c>
      <c r="BB27" s="285" t="s">
        <v>255</v>
      </c>
      <c r="BC27" s="285" t="s">
        <v>2521</v>
      </c>
      <c r="BD27" s="285" t="s">
        <v>88</v>
      </c>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c r="AZ28" s="285" t="s">
        <v>2527</v>
      </c>
      <c r="BA28" s="285" t="s">
        <v>2528</v>
      </c>
      <c r="BB28" s="285" t="s">
        <v>255</v>
      </c>
      <c r="BC28" s="285" t="s">
        <v>2524</v>
      </c>
      <c r="BD28" s="285" t="s">
        <v>88</v>
      </c>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c r="AZ29" s="285" t="s">
        <v>465</v>
      </c>
      <c r="BA29" s="285" t="s">
        <v>466</v>
      </c>
      <c r="BB29" s="285" t="s">
        <v>255</v>
      </c>
      <c r="BC29" s="285" t="s">
        <v>2529</v>
      </c>
      <c r="BD29" s="285" t="s">
        <v>88</v>
      </c>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c r="AZ30" s="285" t="s">
        <v>468</v>
      </c>
      <c r="BA30" s="285" t="s">
        <v>469</v>
      </c>
      <c r="BB30" s="285" t="s">
        <v>255</v>
      </c>
      <c r="BC30" s="285" t="s">
        <v>2530</v>
      </c>
      <c r="BD30" s="285" t="s">
        <v>88</v>
      </c>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c r="AZ31" s="286" t="s">
        <v>2531</v>
      </c>
      <c r="BA31" s="286" t="s">
        <v>2532</v>
      </c>
      <c r="BB31" s="286" t="s">
        <v>246</v>
      </c>
      <c r="BC31" s="286" t="s">
        <v>96</v>
      </c>
      <c r="BD31" s="286" t="s">
        <v>88</v>
      </c>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c r="AZ32" s="285" t="s">
        <v>2533</v>
      </c>
      <c r="BA32" s="285" t="s">
        <v>2534</v>
      </c>
      <c r="BB32" s="285" t="s">
        <v>246</v>
      </c>
      <c r="BC32" s="285" t="s">
        <v>2535</v>
      </c>
      <c r="BD32" s="285" t="s">
        <v>88</v>
      </c>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c r="AZ33" s="285" t="s">
        <v>479</v>
      </c>
      <c r="BA33" s="285" t="s">
        <v>480</v>
      </c>
      <c r="BB33" s="285" t="s">
        <v>255</v>
      </c>
      <c r="BC33" s="285" t="s">
        <v>2536</v>
      </c>
      <c r="BD33" s="285" t="s">
        <v>88</v>
      </c>
    </row>
    <row r="34" s="2" customFormat="1" ht="25.44" customHeight="1">
      <c r="A34" s="39"/>
      <c r="B34" s="45"/>
      <c r="C34" s="39"/>
      <c r="D34" s="162" t="s">
        <v>40</v>
      </c>
      <c r="E34" s="39"/>
      <c r="F34" s="39"/>
      <c r="G34" s="39"/>
      <c r="H34" s="39"/>
      <c r="I34" s="39"/>
      <c r="J34" s="163">
        <f>ROUND(J131, 2)</f>
        <v>0</v>
      </c>
      <c r="K34" s="39"/>
      <c r="L34" s="64"/>
      <c r="S34" s="39"/>
      <c r="T34" s="39"/>
      <c r="U34" s="39"/>
      <c r="V34" s="39"/>
      <c r="W34" s="39"/>
      <c r="X34" s="39"/>
      <c r="Y34" s="39"/>
      <c r="Z34" s="39"/>
      <c r="AA34" s="39"/>
      <c r="AB34" s="39"/>
      <c r="AC34" s="39"/>
      <c r="AD34" s="39"/>
      <c r="AE34" s="39"/>
      <c r="AZ34" s="285" t="s">
        <v>482</v>
      </c>
      <c r="BA34" s="285" t="s">
        <v>483</v>
      </c>
      <c r="BB34" s="285" t="s">
        <v>255</v>
      </c>
      <c r="BC34" s="285" t="s">
        <v>2537</v>
      </c>
      <c r="BD34" s="285" t="s">
        <v>88</v>
      </c>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c r="AZ35" s="285" t="s">
        <v>2013</v>
      </c>
      <c r="BA35" s="285" t="s">
        <v>2014</v>
      </c>
      <c r="BB35" s="285" t="s">
        <v>255</v>
      </c>
      <c r="BC35" s="285" t="s">
        <v>2538</v>
      </c>
      <c r="BD35" s="285" t="s">
        <v>88</v>
      </c>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c r="AZ36" s="285" t="s">
        <v>510</v>
      </c>
      <c r="BA36" s="285" t="s">
        <v>511</v>
      </c>
      <c r="BB36" s="285" t="s">
        <v>296</v>
      </c>
      <c r="BC36" s="285" t="s">
        <v>512</v>
      </c>
      <c r="BD36" s="285" t="s">
        <v>88</v>
      </c>
    </row>
    <row r="37" s="2" customFormat="1" ht="14.4" customHeight="1">
      <c r="A37" s="39"/>
      <c r="B37" s="45"/>
      <c r="C37" s="39"/>
      <c r="D37" s="154" t="s">
        <v>44</v>
      </c>
      <c r="E37" s="152" t="s">
        <v>45</v>
      </c>
      <c r="F37" s="165">
        <f>ROUND((SUM(BE131:BE646)),  2)</f>
        <v>0</v>
      </c>
      <c r="G37" s="39"/>
      <c r="H37" s="39"/>
      <c r="I37" s="166">
        <v>0.20999999999999999</v>
      </c>
      <c r="J37" s="165">
        <f>ROUND(((SUM(BE131:BE646))*I37),  2)</f>
        <v>0</v>
      </c>
      <c r="K37" s="39"/>
      <c r="L37" s="64"/>
      <c r="S37" s="39"/>
      <c r="T37" s="39"/>
      <c r="U37" s="39"/>
      <c r="V37" s="39"/>
      <c r="W37" s="39"/>
      <c r="X37" s="39"/>
      <c r="Y37" s="39"/>
      <c r="Z37" s="39"/>
      <c r="AA37" s="39"/>
      <c r="AB37" s="39"/>
      <c r="AC37" s="39"/>
      <c r="AD37" s="39"/>
      <c r="AE37" s="39"/>
      <c r="AZ37" s="285" t="s">
        <v>513</v>
      </c>
      <c r="BA37" s="285" t="s">
        <v>514</v>
      </c>
      <c r="BB37" s="285" t="s">
        <v>246</v>
      </c>
      <c r="BC37" s="285" t="s">
        <v>2539</v>
      </c>
      <c r="BD37" s="285" t="s">
        <v>88</v>
      </c>
    </row>
    <row r="38" s="2" customFormat="1" ht="14.4" customHeight="1">
      <c r="A38" s="39"/>
      <c r="B38" s="45"/>
      <c r="C38" s="39"/>
      <c r="D38" s="39"/>
      <c r="E38" s="152" t="s">
        <v>46</v>
      </c>
      <c r="F38" s="165">
        <f>ROUND((SUM(BF131:BF646)),  2)</f>
        <v>0</v>
      </c>
      <c r="G38" s="39"/>
      <c r="H38" s="39"/>
      <c r="I38" s="166">
        <v>0.14999999999999999</v>
      </c>
      <c r="J38" s="165">
        <f>ROUND(((SUM(BF131:BF646))*I38),  2)</f>
        <v>0</v>
      </c>
      <c r="K38" s="39"/>
      <c r="L38" s="64"/>
      <c r="S38" s="39"/>
      <c r="T38" s="39"/>
      <c r="U38" s="39"/>
      <c r="V38" s="39"/>
      <c r="W38" s="39"/>
      <c r="X38" s="39"/>
      <c r="Y38" s="39"/>
      <c r="Z38" s="39"/>
      <c r="AA38" s="39"/>
      <c r="AB38" s="39"/>
      <c r="AC38" s="39"/>
      <c r="AD38" s="39"/>
      <c r="AE38" s="39"/>
      <c r="AZ38" s="285" t="s">
        <v>516</v>
      </c>
      <c r="BA38" s="285" t="s">
        <v>516</v>
      </c>
      <c r="BB38" s="285" t="s">
        <v>255</v>
      </c>
      <c r="BC38" s="285" t="s">
        <v>2540</v>
      </c>
      <c r="BD38" s="285" t="s">
        <v>88</v>
      </c>
    </row>
    <row r="39" hidden="1" s="2" customFormat="1" ht="14.4" customHeight="1">
      <c r="A39" s="39"/>
      <c r="B39" s="45"/>
      <c r="C39" s="39"/>
      <c r="D39" s="39"/>
      <c r="E39" s="152" t="s">
        <v>47</v>
      </c>
      <c r="F39" s="165">
        <f>ROUND((SUM(BG131:BG646)),  2)</f>
        <v>0</v>
      </c>
      <c r="G39" s="39"/>
      <c r="H39" s="39"/>
      <c r="I39" s="166">
        <v>0.20999999999999999</v>
      </c>
      <c r="J39" s="165">
        <f>0</f>
        <v>0</v>
      </c>
      <c r="K39" s="39"/>
      <c r="L39" s="64"/>
      <c r="S39" s="39"/>
      <c r="T39" s="39"/>
      <c r="U39" s="39"/>
      <c r="V39" s="39"/>
      <c r="W39" s="39"/>
      <c r="X39" s="39"/>
      <c r="Y39" s="39"/>
      <c r="Z39" s="39"/>
      <c r="AA39" s="39"/>
      <c r="AB39" s="39"/>
      <c r="AC39" s="39"/>
      <c r="AD39" s="39"/>
      <c r="AE39" s="39"/>
      <c r="AZ39" s="285" t="s">
        <v>518</v>
      </c>
      <c r="BA39" s="285" t="s">
        <v>518</v>
      </c>
      <c r="BB39" s="285" t="s">
        <v>246</v>
      </c>
      <c r="BC39" s="285" t="s">
        <v>2541</v>
      </c>
      <c r="BD39" s="285" t="s">
        <v>88</v>
      </c>
    </row>
    <row r="40" hidden="1" s="2" customFormat="1" ht="14.4" customHeight="1">
      <c r="A40" s="39"/>
      <c r="B40" s="45"/>
      <c r="C40" s="39"/>
      <c r="D40" s="39"/>
      <c r="E40" s="152" t="s">
        <v>48</v>
      </c>
      <c r="F40" s="165">
        <f>ROUND((SUM(BH131:BH646)),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ROUND((SUM(BI131:BI646)),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2011</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02.2 - Bezpečnostní přepad, zasakovací objekt</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222</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223</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2019</v>
      </c>
      <c r="E103" s="199"/>
      <c r="F103" s="199"/>
      <c r="G103" s="199"/>
      <c r="H103" s="199"/>
      <c r="I103" s="199"/>
      <c r="J103" s="200">
        <f>J526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2020</v>
      </c>
      <c r="E104" s="199"/>
      <c r="F104" s="199"/>
      <c r="G104" s="199"/>
      <c r="H104" s="199"/>
      <c r="I104" s="199"/>
      <c r="J104" s="200">
        <f>J550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224</v>
      </c>
      <c r="E105" s="199"/>
      <c r="F105" s="199"/>
      <c r="G105" s="199"/>
      <c r="H105" s="199"/>
      <c r="I105" s="199"/>
      <c r="J105" s="200">
        <f>J561</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521</v>
      </c>
      <c r="E106" s="199"/>
      <c r="F106" s="199"/>
      <c r="G106" s="199"/>
      <c r="H106" s="199"/>
      <c r="I106" s="199"/>
      <c r="J106" s="200">
        <f>J580</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523</v>
      </c>
      <c r="E107" s="199"/>
      <c r="F107" s="199"/>
      <c r="G107" s="199"/>
      <c r="H107" s="199"/>
      <c r="I107" s="199"/>
      <c r="J107" s="200">
        <f>J643</f>
        <v>0</v>
      </c>
      <c r="K107" s="133"/>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6.25" customHeight="1">
      <c r="A117" s="39"/>
      <c r="B117" s="40"/>
      <c r="C117" s="41"/>
      <c r="D117" s="41"/>
      <c r="E117" s="185" t="str">
        <f>E7</f>
        <v>Zaječov rozšíření a intenzifikace ČOV Horní Kváň - kanalizace a vodovod</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211</v>
      </c>
      <c r="D118" s="23"/>
      <c r="E118" s="23"/>
      <c r="F118" s="23"/>
      <c r="G118" s="23"/>
      <c r="H118" s="23"/>
      <c r="I118" s="23"/>
      <c r="J118" s="23"/>
      <c r="K118" s="23"/>
      <c r="L118" s="21"/>
    </row>
    <row r="119" s="1" customFormat="1" ht="16.5" customHeight="1">
      <c r="B119" s="22"/>
      <c r="C119" s="23"/>
      <c r="D119" s="23"/>
      <c r="E119" s="185" t="s">
        <v>212</v>
      </c>
      <c r="F119" s="23"/>
      <c r="G119" s="23"/>
      <c r="H119" s="23"/>
      <c r="I119" s="23"/>
      <c r="J119" s="23"/>
      <c r="K119" s="23"/>
      <c r="L119" s="21"/>
    </row>
    <row r="120" s="1" customFormat="1" ht="12" customHeight="1">
      <c r="B120" s="22"/>
      <c r="C120" s="33" t="s">
        <v>213</v>
      </c>
      <c r="D120" s="23"/>
      <c r="E120" s="23"/>
      <c r="F120" s="23"/>
      <c r="G120" s="23"/>
      <c r="H120" s="23"/>
      <c r="I120" s="23"/>
      <c r="J120" s="23"/>
      <c r="K120" s="23"/>
      <c r="L120" s="21"/>
    </row>
    <row r="121" s="2" customFormat="1" ht="16.5" customHeight="1">
      <c r="A121" s="39"/>
      <c r="B121" s="40"/>
      <c r="C121" s="41"/>
      <c r="D121" s="41"/>
      <c r="E121" s="186" t="s">
        <v>2011</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215</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SO 02.2 - Bezpečnostní přepad, zasakovací objekt</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obec Zaječov, místní část Kvaň, Nová Ves</v>
      </c>
      <c r="G125" s="41"/>
      <c r="H125" s="41"/>
      <c r="I125" s="33" t="s">
        <v>22</v>
      </c>
      <c r="J125" s="80" t="str">
        <f>IF(J16="","",J16)</f>
        <v>18. 8. 2021</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54.45" customHeight="1">
      <c r="A127" s="39"/>
      <c r="B127" s="40"/>
      <c r="C127" s="33" t="s">
        <v>24</v>
      </c>
      <c r="D127" s="41"/>
      <c r="E127" s="41"/>
      <c r="F127" s="28" t="str">
        <f>E19</f>
        <v>Obec Zaječov, Zaječov 265, 267 63 Zaječov</v>
      </c>
      <c r="G127" s="41"/>
      <c r="H127" s="41"/>
      <c r="I127" s="33" t="s">
        <v>32</v>
      </c>
      <c r="J127" s="37" t="str">
        <f>E25</f>
        <v>PIK VÍTEK s.r.o.,Kořenského 1025/7, 150 00 Praha 5</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30</v>
      </c>
      <c r="D128" s="41"/>
      <c r="E128" s="41"/>
      <c r="F128" s="28" t="str">
        <f>IF(E22="","",E22)</f>
        <v>Vyplň údaj</v>
      </c>
      <c r="G128" s="41"/>
      <c r="H128" s="41"/>
      <c r="I128" s="33" t="s">
        <v>37</v>
      </c>
      <c r="J128" s="37" t="str">
        <f>E28</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227</v>
      </c>
      <c r="D130" s="205" t="s">
        <v>65</v>
      </c>
      <c r="E130" s="205" t="s">
        <v>61</v>
      </c>
      <c r="F130" s="205" t="s">
        <v>62</v>
      </c>
      <c r="G130" s="205" t="s">
        <v>228</v>
      </c>
      <c r="H130" s="205" t="s">
        <v>229</v>
      </c>
      <c r="I130" s="205" t="s">
        <v>230</v>
      </c>
      <c r="J130" s="205" t="s">
        <v>219</v>
      </c>
      <c r="K130" s="206" t="s">
        <v>231</v>
      </c>
      <c r="L130" s="207"/>
      <c r="M130" s="101" t="s">
        <v>1</v>
      </c>
      <c r="N130" s="102" t="s">
        <v>44</v>
      </c>
      <c r="O130" s="102" t="s">
        <v>232</v>
      </c>
      <c r="P130" s="102" t="s">
        <v>233</v>
      </c>
      <c r="Q130" s="102" t="s">
        <v>234</v>
      </c>
      <c r="R130" s="102" t="s">
        <v>235</v>
      </c>
      <c r="S130" s="102" t="s">
        <v>236</v>
      </c>
      <c r="T130" s="103" t="s">
        <v>237</v>
      </c>
      <c r="U130" s="202"/>
      <c r="V130" s="202"/>
      <c r="W130" s="202"/>
      <c r="X130" s="202"/>
      <c r="Y130" s="202"/>
      <c r="Z130" s="202"/>
      <c r="AA130" s="202"/>
      <c r="AB130" s="202"/>
      <c r="AC130" s="202"/>
      <c r="AD130" s="202"/>
      <c r="AE130" s="202"/>
    </row>
    <row r="131" s="2" customFormat="1" ht="22.8" customHeight="1">
      <c r="A131" s="39"/>
      <c r="B131" s="40"/>
      <c r="C131" s="108" t="s">
        <v>238</v>
      </c>
      <c r="D131" s="41"/>
      <c r="E131" s="41"/>
      <c r="F131" s="41"/>
      <c r="G131" s="41"/>
      <c r="H131" s="41"/>
      <c r="I131" s="41"/>
      <c r="J131" s="208">
        <f>BK131</f>
        <v>0</v>
      </c>
      <c r="K131" s="41"/>
      <c r="L131" s="45"/>
      <c r="M131" s="104"/>
      <c r="N131" s="209"/>
      <c r="O131" s="105"/>
      <c r="P131" s="210">
        <f>P132</f>
        <v>0</v>
      </c>
      <c r="Q131" s="105"/>
      <c r="R131" s="210">
        <f>R132</f>
        <v>7.0901198800000014</v>
      </c>
      <c r="S131" s="105"/>
      <c r="T131" s="211">
        <f>T132</f>
        <v>0</v>
      </c>
      <c r="U131" s="39"/>
      <c r="V131" s="39"/>
      <c r="W131" s="39"/>
      <c r="X131" s="39"/>
      <c r="Y131" s="39"/>
      <c r="Z131" s="39"/>
      <c r="AA131" s="39"/>
      <c r="AB131" s="39"/>
      <c r="AC131" s="39"/>
      <c r="AD131" s="39"/>
      <c r="AE131" s="39"/>
      <c r="AT131" s="18" t="s">
        <v>79</v>
      </c>
      <c r="AU131" s="18" t="s">
        <v>221</v>
      </c>
      <c r="BK131" s="212">
        <f>BK132</f>
        <v>0</v>
      </c>
    </row>
    <row r="132" s="12" customFormat="1" ht="25.92" customHeight="1">
      <c r="A132" s="12"/>
      <c r="B132" s="213"/>
      <c r="C132" s="214"/>
      <c r="D132" s="215" t="s">
        <v>79</v>
      </c>
      <c r="E132" s="216" t="s">
        <v>239</v>
      </c>
      <c r="F132" s="216" t="s">
        <v>240</v>
      </c>
      <c r="G132" s="214"/>
      <c r="H132" s="214"/>
      <c r="I132" s="217"/>
      <c r="J132" s="218">
        <f>BK132</f>
        <v>0</v>
      </c>
      <c r="K132" s="214"/>
      <c r="L132" s="219"/>
      <c r="M132" s="220"/>
      <c r="N132" s="221"/>
      <c r="O132" s="221"/>
      <c r="P132" s="222">
        <f>P133+P526+P550+P561+P580+P643</f>
        <v>0</v>
      </c>
      <c r="Q132" s="221"/>
      <c r="R132" s="222">
        <f>R133+R526+R550+R561+R580+R643</f>
        <v>7.0901198800000014</v>
      </c>
      <c r="S132" s="221"/>
      <c r="T132" s="223">
        <f>T133+T526+T550+T561+T580+T643</f>
        <v>0</v>
      </c>
      <c r="U132" s="12"/>
      <c r="V132" s="12"/>
      <c r="W132" s="12"/>
      <c r="X132" s="12"/>
      <c r="Y132" s="12"/>
      <c r="Z132" s="12"/>
      <c r="AA132" s="12"/>
      <c r="AB132" s="12"/>
      <c r="AC132" s="12"/>
      <c r="AD132" s="12"/>
      <c r="AE132" s="12"/>
      <c r="AR132" s="224" t="s">
        <v>14</v>
      </c>
      <c r="AT132" s="225" t="s">
        <v>79</v>
      </c>
      <c r="AU132" s="225" t="s">
        <v>80</v>
      </c>
      <c r="AY132" s="224" t="s">
        <v>241</v>
      </c>
      <c r="BK132" s="226">
        <f>BK133+BK526+BK550+BK561+BK580+BK643</f>
        <v>0</v>
      </c>
    </row>
    <row r="133" s="12" customFormat="1" ht="22.8" customHeight="1">
      <c r="A133" s="12"/>
      <c r="B133" s="213"/>
      <c r="C133" s="214"/>
      <c r="D133" s="215" t="s">
        <v>79</v>
      </c>
      <c r="E133" s="227" t="s">
        <v>14</v>
      </c>
      <c r="F133" s="227" t="s">
        <v>242</v>
      </c>
      <c r="G133" s="214"/>
      <c r="H133" s="214"/>
      <c r="I133" s="217"/>
      <c r="J133" s="228">
        <f>BK133</f>
        <v>0</v>
      </c>
      <c r="K133" s="214"/>
      <c r="L133" s="219"/>
      <c r="M133" s="220"/>
      <c r="N133" s="221"/>
      <c r="O133" s="221"/>
      <c r="P133" s="222">
        <f>SUM(P134:P525)</f>
        <v>0</v>
      </c>
      <c r="Q133" s="221"/>
      <c r="R133" s="222">
        <f>SUM(R134:R525)</f>
        <v>0.66097799999999995</v>
      </c>
      <c r="S133" s="221"/>
      <c r="T133" s="223">
        <f>SUM(T134:T525)</f>
        <v>0</v>
      </c>
      <c r="U133" s="12"/>
      <c r="V133" s="12"/>
      <c r="W133" s="12"/>
      <c r="X133" s="12"/>
      <c r="Y133" s="12"/>
      <c r="Z133" s="12"/>
      <c r="AA133" s="12"/>
      <c r="AB133" s="12"/>
      <c r="AC133" s="12"/>
      <c r="AD133" s="12"/>
      <c r="AE133" s="12"/>
      <c r="AR133" s="224" t="s">
        <v>14</v>
      </c>
      <c r="AT133" s="225" t="s">
        <v>79</v>
      </c>
      <c r="AU133" s="225" t="s">
        <v>14</v>
      </c>
      <c r="AY133" s="224" t="s">
        <v>241</v>
      </c>
      <c r="BK133" s="226">
        <f>SUM(BK134:BK525)</f>
        <v>0</v>
      </c>
    </row>
    <row r="134" s="2" customFormat="1" ht="24.15" customHeight="1">
      <c r="A134" s="39"/>
      <c r="B134" s="40"/>
      <c r="C134" s="229" t="s">
        <v>14</v>
      </c>
      <c r="D134" s="229" t="s">
        <v>243</v>
      </c>
      <c r="E134" s="230" t="s">
        <v>581</v>
      </c>
      <c r="F134" s="231" t="s">
        <v>582</v>
      </c>
      <c r="G134" s="232" t="s">
        <v>296</v>
      </c>
      <c r="H134" s="233">
        <v>10</v>
      </c>
      <c r="I134" s="234"/>
      <c r="J134" s="235">
        <f>ROUND(I134*H134,2)</f>
        <v>0</v>
      </c>
      <c r="K134" s="231" t="s">
        <v>247</v>
      </c>
      <c r="L134" s="45"/>
      <c r="M134" s="236" t="s">
        <v>1</v>
      </c>
      <c r="N134" s="237" t="s">
        <v>45</v>
      </c>
      <c r="O134" s="92"/>
      <c r="P134" s="238">
        <f>O134*H134</f>
        <v>0</v>
      </c>
      <c r="Q134" s="238">
        <v>0.06053</v>
      </c>
      <c r="R134" s="238">
        <f>Q134*H134</f>
        <v>0.60529999999999995</v>
      </c>
      <c r="S134" s="238">
        <v>0</v>
      </c>
      <c r="T134" s="239">
        <f>S134*H134</f>
        <v>0</v>
      </c>
      <c r="U134" s="39"/>
      <c r="V134" s="39"/>
      <c r="W134" s="39"/>
      <c r="X134" s="39"/>
      <c r="Y134" s="39"/>
      <c r="Z134" s="39"/>
      <c r="AA134" s="39"/>
      <c r="AB134" s="39"/>
      <c r="AC134" s="39"/>
      <c r="AD134" s="39"/>
      <c r="AE134" s="39"/>
      <c r="AR134" s="240" t="s">
        <v>175</v>
      </c>
      <c r="AT134" s="240" t="s">
        <v>243</v>
      </c>
      <c r="AU134" s="240" t="s">
        <v>88</v>
      </c>
      <c r="AY134" s="18" t="s">
        <v>241</v>
      </c>
      <c r="BE134" s="241">
        <f>IF(N134="základní",J134,0)</f>
        <v>0</v>
      </c>
      <c r="BF134" s="241">
        <f>IF(N134="snížená",J134,0)</f>
        <v>0</v>
      </c>
      <c r="BG134" s="241">
        <f>IF(N134="zákl. přenesená",J134,0)</f>
        <v>0</v>
      </c>
      <c r="BH134" s="241">
        <f>IF(N134="sníž. přenesená",J134,0)</f>
        <v>0</v>
      </c>
      <c r="BI134" s="241">
        <f>IF(N134="nulová",J134,0)</f>
        <v>0</v>
      </c>
      <c r="BJ134" s="18" t="s">
        <v>14</v>
      </c>
      <c r="BK134" s="241">
        <f>ROUND(I134*H134,2)</f>
        <v>0</v>
      </c>
      <c r="BL134" s="18" t="s">
        <v>175</v>
      </c>
      <c r="BM134" s="240" t="s">
        <v>2542</v>
      </c>
    </row>
    <row r="135" s="2" customFormat="1">
      <c r="A135" s="39"/>
      <c r="B135" s="40"/>
      <c r="C135" s="41"/>
      <c r="D135" s="242" t="s">
        <v>249</v>
      </c>
      <c r="E135" s="41"/>
      <c r="F135" s="243" t="s">
        <v>584</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249</v>
      </c>
      <c r="AU135" s="18" t="s">
        <v>88</v>
      </c>
    </row>
    <row r="136" s="2" customFormat="1">
      <c r="A136" s="39"/>
      <c r="B136" s="40"/>
      <c r="C136" s="41"/>
      <c r="D136" s="247" t="s">
        <v>251</v>
      </c>
      <c r="E136" s="41"/>
      <c r="F136" s="248" t="s">
        <v>585</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251</v>
      </c>
      <c r="AU136" s="18" t="s">
        <v>88</v>
      </c>
    </row>
    <row r="137" s="13" customFormat="1">
      <c r="A137" s="13"/>
      <c r="B137" s="249"/>
      <c r="C137" s="250"/>
      <c r="D137" s="242" t="s">
        <v>259</v>
      </c>
      <c r="E137" s="251" t="s">
        <v>1</v>
      </c>
      <c r="F137" s="252" t="s">
        <v>2543</v>
      </c>
      <c r="G137" s="250"/>
      <c r="H137" s="253">
        <v>10</v>
      </c>
      <c r="I137" s="254"/>
      <c r="J137" s="250"/>
      <c r="K137" s="250"/>
      <c r="L137" s="255"/>
      <c r="M137" s="256"/>
      <c r="N137" s="257"/>
      <c r="O137" s="257"/>
      <c r="P137" s="257"/>
      <c r="Q137" s="257"/>
      <c r="R137" s="257"/>
      <c r="S137" s="257"/>
      <c r="T137" s="258"/>
      <c r="U137" s="13"/>
      <c r="V137" s="13"/>
      <c r="W137" s="13"/>
      <c r="X137" s="13"/>
      <c r="Y137" s="13"/>
      <c r="Z137" s="13"/>
      <c r="AA137" s="13"/>
      <c r="AB137" s="13"/>
      <c r="AC137" s="13"/>
      <c r="AD137" s="13"/>
      <c r="AE137" s="13"/>
      <c r="AT137" s="259" t="s">
        <v>259</v>
      </c>
      <c r="AU137" s="259" t="s">
        <v>88</v>
      </c>
      <c r="AV137" s="13" t="s">
        <v>88</v>
      </c>
      <c r="AW137" s="13" t="s">
        <v>36</v>
      </c>
      <c r="AX137" s="13" t="s">
        <v>80</v>
      </c>
      <c r="AY137" s="259" t="s">
        <v>241</v>
      </c>
    </row>
    <row r="138" s="14" customFormat="1">
      <c r="A138" s="14"/>
      <c r="B138" s="260"/>
      <c r="C138" s="261"/>
      <c r="D138" s="242" t="s">
        <v>259</v>
      </c>
      <c r="E138" s="262" t="s">
        <v>1</v>
      </c>
      <c r="F138" s="263" t="s">
        <v>261</v>
      </c>
      <c r="G138" s="261"/>
      <c r="H138" s="264">
        <v>10</v>
      </c>
      <c r="I138" s="265"/>
      <c r="J138" s="261"/>
      <c r="K138" s="261"/>
      <c r="L138" s="266"/>
      <c r="M138" s="267"/>
      <c r="N138" s="268"/>
      <c r="O138" s="268"/>
      <c r="P138" s="268"/>
      <c r="Q138" s="268"/>
      <c r="R138" s="268"/>
      <c r="S138" s="268"/>
      <c r="T138" s="269"/>
      <c r="U138" s="14"/>
      <c r="V138" s="14"/>
      <c r="W138" s="14"/>
      <c r="X138" s="14"/>
      <c r="Y138" s="14"/>
      <c r="Z138" s="14"/>
      <c r="AA138" s="14"/>
      <c r="AB138" s="14"/>
      <c r="AC138" s="14"/>
      <c r="AD138" s="14"/>
      <c r="AE138" s="14"/>
      <c r="AT138" s="270" t="s">
        <v>259</v>
      </c>
      <c r="AU138" s="270" t="s">
        <v>88</v>
      </c>
      <c r="AV138" s="14" t="s">
        <v>175</v>
      </c>
      <c r="AW138" s="14" t="s">
        <v>36</v>
      </c>
      <c r="AX138" s="14" t="s">
        <v>14</v>
      </c>
      <c r="AY138" s="270" t="s">
        <v>241</v>
      </c>
    </row>
    <row r="139" s="2" customFormat="1" ht="16.5" customHeight="1">
      <c r="A139" s="39"/>
      <c r="B139" s="40"/>
      <c r="C139" s="229" t="s">
        <v>88</v>
      </c>
      <c r="D139" s="229" t="s">
        <v>243</v>
      </c>
      <c r="E139" s="230" t="s">
        <v>244</v>
      </c>
      <c r="F139" s="231" t="s">
        <v>245</v>
      </c>
      <c r="G139" s="232" t="s">
        <v>246</v>
      </c>
      <c r="H139" s="233">
        <v>190.27500000000001</v>
      </c>
      <c r="I139" s="234"/>
      <c r="J139" s="235">
        <f>ROUND(I139*H139,2)</f>
        <v>0</v>
      </c>
      <c r="K139" s="231" t="s">
        <v>247</v>
      </c>
      <c r="L139" s="45"/>
      <c r="M139" s="236" t="s">
        <v>1</v>
      </c>
      <c r="N139" s="237" t="s">
        <v>45</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175</v>
      </c>
      <c r="AT139" s="240" t="s">
        <v>243</v>
      </c>
      <c r="AU139" s="240" t="s">
        <v>88</v>
      </c>
      <c r="AY139" s="18" t="s">
        <v>241</v>
      </c>
      <c r="BE139" s="241">
        <f>IF(N139="základní",J139,0)</f>
        <v>0</v>
      </c>
      <c r="BF139" s="241">
        <f>IF(N139="snížená",J139,0)</f>
        <v>0</v>
      </c>
      <c r="BG139" s="241">
        <f>IF(N139="zákl. přenesená",J139,0)</f>
        <v>0</v>
      </c>
      <c r="BH139" s="241">
        <f>IF(N139="sníž. přenesená",J139,0)</f>
        <v>0</v>
      </c>
      <c r="BI139" s="241">
        <f>IF(N139="nulová",J139,0)</f>
        <v>0</v>
      </c>
      <c r="BJ139" s="18" t="s">
        <v>14</v>
      </c>
      <c r="BK139" s="241">
        <f>ROUND(I139*H139,2)</f>
        <v>0</v>
      </c>
      <c r="BL139" s="18" t="s">
        <v>175</v>
      </c>
      <c r="BM139" s="240" t="s">
        <v>2544</v>
      </c>
    </row>
    <row r="140" s="2" customFormat="1">
      <c r="A140" s="39"/>
      <c r="B140" s="40"/>
      <c r="C140" s="41"/>
      <c r="D140" s="242" t="s">
        <v>249</v>
      </c>
      <c r="E140" s="41"/>
      <c r="F140" s="243" t="s">
        <v>250</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249</v>
      </c>
      <c r="AU140" s="18" t="s">
        <v>88</v>
      </c>
    </row>
    <row r="141" s="2" customFormat="1">
      <c r="A141" s="39"/>
      <c r="B141" s="40"/>
      <c r="C141" s="41"/>
      <c r="D141" s="247" t="s">
        <v>251</v>
      </c>
      <c r="E141" s="41"/>
      <c r="F141" s="248" t="s">
        <v>252</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251</v>
      </c>
      <c r="AU141" s="18" t="s">
        <v>88</v>
      </c>
    </row>
    <row r="142" s="13" customFormat="1">
      <c r="A142" s="13"/>
      <c r="B142" s="249"/>
      <c r="C142" s="250"/>
      <c r="D142" s="242" t="s">
        <v>259</v>
      </c>
      <c r="E142" s="251" t="s">
        <v>1</v>
      </c>
      <c r="F142" s="252" t="s">
        <v>513</v>
      </c>
      <c r="G142" s="250"/>
      <c r="H142" s="253">
        <v>190.27500000000001</v>
      </c>
      <c r="I142" s="254"/>
      <c r="J142" s="250"/>
      <c r="K142" s="250"/>
      <c r="L142" s="255"/>
      <c r="M142" s="256"/>
      <c r="N142" s="257"/>
      <c r="O142" s="257"/>
      <c r="P142" s="257"/>
      <c r="Q142" s="257"/>
      <c r="R142" s="257"/>
      <c r="S142" s="257"/>
      <c r="T142" s="258"/>
      <c r="U142" s="13"/>
      <c r="V142" s="13"/>
      <c r="W142" s="13"/>
      <c r="X142" s="13"/>
      <c r="Y142" s="13"/>
      <c r="Z142" s="13"/>
      <c r="AA142" s="13"/>
      <c r="AB142" s="13"/>
      <c r="AC142" s="13"/>
      <c r="AD142" s="13"/>
      <c r="AE142" s="13"/>
      <c r="AT142" s="259" t="s">
        <v>259</v>
      </c>
      <c r="AU142" s="259" t="s">
        <v>88</v>
      </c>
      <c r="AV142" s="13" t="s">
        <v>88</v>
      </c>
      <c r="AW142" s="13" t="s">
        <v>36</v>
      </c>
      <c r="AX142" s="13" t="s">
        <v>80</v>
      </c>
      <c r="AY142" s="259" t="s">
        <v>241</v>
      </c>
    </row>
    <row r="143" s="14" customFormat="1">
      <c r="A143" s="14"/>
      <c r="B143" s="260"/>
      <c r="C143" s="261"/>
      <c r="D143" s="242" t="s">
        <v>259</v>
      </c>
      <c r="E143" s="262" t="s">
        <v>1</v>
      </c>
      <c r="F143" s="263" t="s">
        <v>261</v>
      </c>
      <c r="G143" s="261"/>
      <c r="H143" s="264">
        <v>190.27500000000001</v>
      </c>
      <c r="I143" s="265"/>
      <c r="J143" s="261"/>
      <c r="K143" s="261"/>
      <c r="L143" s="266"/>
      <c r="M143" s="267"/>
      <c r="N143" s="268"/>
      <c r="O143" s="268"/>
      <c r="P143" s="268"/>
      <c r="Q143" s="268"/>
      <c r="R143" s="268"/>
      <c r="S143" s="268"/>
      <c r="T143" s="269"/>
      <c r="U143" s="14"/>
      <c r="V143" s="14"/>
      <c r="W143" s="14"/>
      <c r="X143" s="14"/>
      <c r="Y143" s="14"/>
      <c r="Z143" s="14"/>
      <c r="AA143" s="14"/>
      <c r="AB143" s="14"/>
      <c r="AC143" s="14"/>
      <c r="AD143" s="14"/>
      <c r="AE143" s="14"/>
      <c r="AT143" s="270" t="s">
        <v>259</v>
      </c>
      <c r="AU143" s="270" t="s">
        <v>88</v>
      </c>
      <c r="AV143" s="14" t="s">
        <v>175</v>
      </c>
      <c r="AW143" s="14" t="s">
        <v>36</v>
      </c>
      <c r="AX143" s="14" t="s">
        <v>14</v>
      </c>
      <c r="AY143" s="270" t="s">
        <v>241</v>
      </c>
    </row>
    <row r="144" s="2" customFormat="1" ht="24.15" customHeight="1">
      <c r="A144" s="39"/>
      <c r="B144" s="40"/>
      <c r="C144" s="229" t="s">
        <v>96</v>
      </c>
      <c r="D144" s="229" t="s">
        <v>243</v>
      </c>
      <c r="E144" s="230" t="s">
        <v>1286</v>
      </c>
      <c r="F144" s="231" t="s">
        <v>1287</v>
      </c>
      <c r="G144" s="232" t="s">
        <v>255</v>
      </c>
      <c r="H144" s="233">
        <v>4.2130000000000001</v>
      </c>
      <c r="I144" s="234"/>
      <c r="J144" s="235">
        <f>ROUND(I144*H144,2)</f>
        <v>0</v>
      </c>
      <c r="K144" s="231" t="s">
        <v>247</v>
      </c>
      <c r="L144" s="45"/>
      <c r="M144" s="236" t="s">
        <v>1</v>
      </c>
      <c r="N144" s="237" t="s">
        <v>45</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175</v>
      </c>
      <c r="AT144" s="240" t="s">
        <v>243</v>
      </c>
      <c r="AU144" s="240" t="s">
        <v>88</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175</v>
      </c>
      <c r="BM144" s="240" t="s">
        <v>2545</v>
      </c>
    </row>
    <row r="145" s="2" customFormat="1">
      <c r="A145" s="39"/>
      <c r="B145" s="40"/>
      <c r="C145" s="41"/>
      <c r="D145" s="242" t="s">
        <v>249</v>
      </c>
      <c r="E145" s="41"/>
      <c r="F145" s="243" t="s">
        <v>1289</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88</v>
      </c>
    </row>
    <row r="146" s="2" customFormat="1">
      <c r="A146" s="39"/>
      <c r="B146" s="40"/>
      <c r="C146" s="41"/>
      <c r="D146" s="247" t="s">
        <v>251</v>
      </c>
      <c r="E146" s="41"/>
      <c r="F146" s="248" t="s">
        <v>1290</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251</v>
      </c>
      <c r="AU146" s="18" t="s">
        <v>88</v>
      </c>
    </row>
    <row r="147" s="13" customFormat="1">
      <c r="A147" s="13"/>
      <c r="B147" s="249"/>
      <c r="C147" s="250"/>
      <c r="D147" s="242" t="s">
        <v>259</v>
      </c>
      <c r="E147" s="251" t="s">
        <v>1</v>
      </c>
      <c r="F147" s="252" t="s">
        <v>1191</v>
      </c>
      <c r="G147" s="250"/>
      <c r="H147" s="253">
        <v>4.2130000000000001</v>
      </c>
      <c r="I147" s="254"/>
      <c r="J147" s="250"/>
      <c r="K147" s="250"/>
      <c r="L147" s="255"/>
      <c r="M147" s="256"/>
      <c r="N147" s="257"/>
      <c r="O147" s="257"/>
      <c r="P147" s="257"/>
      <c r="Q147" s="257"/>
      <c r="R147" s="257"/>
      <c r="S147" s="257"/>
      <c r="T147" s="258"/>
      <c r="U147" s="13"/>
      <c r="V147" s="13"/>
      <c r="W147" s="13"/>
      <c r="X147" s="13"/>
      <c r="Y147" s="13"/>
      <c r="Z147" s="13"/>
      <c r="AA147" s="13"/>
      <c r="AB147" s="13"/>
      <c r="AC147" s="13"/>
      <c r="AD147" s="13"/>
      <c r="AE147" s="13"/>
      <c r="AT147" s="259" t="s">
        <v>259</v>
      </c>
      <c r="AU147" s="259" t="s">
        <v>88</v>
      </c>
      <c r="AV147" s="13" t="s">
        <v>88</v>
      </c>
      <c r="AW147" s="13" t="s">
        <v>36</v>
      </c>
      <c r="AX147" s="13" t="s">
        <v>80</v>
      </c>
      <c r="AY147" s="259" t="s">
        <v>241</v>
      </c>
    </row>
    <row r="148" s="14" customFormat="1">
      <c r="A148" s="14"/>
      <c r="B148" s="260"/>
      <c r="C148" s="261"/>
      <c r="D148" s="242" t="s">
        <v>259</v>
      </c>
      <c r="E148" s="262" t="s">
        <v>1</v>
      </c>
      <c r="F148" s="263" t="s">
        <v>261</v>
      </c>
      <c r="G148" s="261"/>
      <c r="H148" s="264">
        <v>4.2130000000000001</v>
      </c>
      <c r="I148" s="265"/>
      <c r="J148" s="261"/>
      <c r="K148" s="261"/>
      <c r="L148" s="266"/>
      <c r="M148" s="267"/>
      <c r="N148" s="268"/>
      <c r="O148" s="268"/>
      <c r="P148" s="268"/>
      <c r="Q148" s="268"/>
      <c r="R148" s="268"/>
      <c r="S148" s="268"/>
      <c r="T148" s="269"/>
      <c r="U148" s="14"/>
      <c r="V148" s="14"/>
      <c r="W148" s="14"/>
      <c r="X148" s="14"/>
      <c r="Y148" s="14"/>
      <c r="Z148" s="14"/>
      <c r="AA148" s="14"/>
      <c r="AB148" s="14"/>
      <c r="AC148" s="14"/>
      <c r="AD148" s="14"/>
      <c r="AE148" s="14"/>
      <c r="AT148" s="270" t="s">
        <v>259</v>
      </c>
      <c r="AU148" s="270" t="s">
        <v>88</v>
      </c>
      <c r="AV148" s="14" t="s">
        <v>175</v>
      </c>
      <c r="AW148" s="14" t="s">
        <v>36</v>
      </c>
      <c r="AX148" s="14" t="s">
        <v>14</v>
      </c>
      <c r="AY148" s="270" t="s">
        <v>241</v>
      </c>
    </row>
    <row r="149" s="2" customFormat="1" ht="24.15" customHeight="1">
      <c r="A149" s="39"/>
      <c r="B149" s="40"/>
      <c r="C149" s="229" t="s">
        <v>175</v>
      </c>
      <c r="D149" s="229" t="s">
        <v>243</v>
      </c>
      <c r="E149" s="230" t="s">
        <v>1291</v>
      </c>
      <c r="F149" s="231" t="s">
        <v>1292</v>
      </c>
      <c r="G149" s="232" t="s">
        <v>255</v>
      </c>
      <c r="H149" s="233">
        <v>23.873000000000001</v>
      </c>
      <c r="I149" s="234"/>
      <c r="J149" s="235">
        <f>ROUND(I149*H149,2)</f>
        <v>0</v>
      </c>
      <c r="K149" s="231" t="s">
        <v>247</v>
      </c>
      <c r="L149" s="45"/>
      <c r="M149" s="236" t="s">
        <v>1</v>
      </c>
      <c r="N149" s="237" t="s">
        <v>45</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175</v>
      </c>
      <c r="AT149" s="240" t="s">
        <v>243</v>
      </c>
      <c r="AU149" s="240" t="s">
        <v>88</v>
      </c>
      <c r="AY149" s="18" t="s">
        <v>241</v>
      </c>
      <c r="BE149" s="241">
        <f>IF(N149="základní",J149,0)</f>
        <v>0</v>
      </c>
      <c r="BF149" s="241">
        <f>IF(N149="snížená",J149,0)</f>
        <v>0</v>
      </c>
      <c r="BG149" s="241">
        <f>IF(N149="zákl. přenesená",J149,0)</f>
        <v>0</v>
      </c>
      <c r="BH149" s="241">
        <f>IF(N149="sníž. přenesená",J149,0)</f>
        <v>0</v>
      </c>
      <c r="BI149" s="241">
        <f>IF(N149="nulová",J149,0)</f>
        <v>0</v>
      </c>
      <c r="BJ149" s="18" t="s">
        <v>14</v>
      </c>
      <c r="BK149" s="241">
        <f>ROUND(I149*H149,2)</f>
        <v>0</v>
      </c>
      <c r="BL149" s="18" t="s">
        <v>175</v>
      </c>
      <c r="BM149" s="240" t="s">
        <v>2546</v>
      </c>
    </row>
    <row r="150" s="2" customFormat="1">
      <c r="A150" s="39"/>
      <c r="B150" s="40"/>
      <c r="C150" s="41"/>
      <c r="D150" s="242" t="s">
        <v>249</v>
      </c>
      <c r="E150" s="41"/>
      <c r="F150" s="243" t="s">
        <v>1294</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249</v>
      </c>
      <c r="AU150" s="18" t="s">
        <v>88</v>
      </c>
    </row>
    <row r="151" s="2" customFormat="1">
      <c r="A151" s="39"/>
      <c r="B151" s="40"/>
      <c r="C151" s="41"/>
      <c r="D151" s="247" t="s">
        <v>251</v>
      </c>
      <c r="E151" s="41"/>
      <c r="F151" s="248" t="s">
        <v>1295</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251</v>
      </c>
      <c r="AU151" s="18" t="s">
        <v>88</v>
      </c>
    </row>
    <row r="152" s="13" customFormat="1">
      <c r="A152" s="13"/>
      <c r="B152" s="249"/>
      <c r="C152" s="250"/>
      <c r="D152" s="242" t="s">
        <v>259</v>
      </c>
      <c r="E152" s="251" t="s">
        <v>1</v>
      </c>
      <c r="F152" s="252" t="s">
        <v>1194</v>
      </c>
      <c r="G152" s="250"/>
      <c r="H152" s="253">
        <v>23.873000000000001</v>
      </c>
      <c r="I152" s="254"/>
      <c r="J152" s="250"/>
      <c r="K152" s="250"/>
      <c r="L152" s="255"/>
      <c r="M152" s="256"/>
      <c r="N152" s="257"/>
      <c r="O152" s="257"/>
      <c r="P152" s="257"/>
      <c r="Q152" s="257"/>
      <c r="R152" s="257"/>
      <c r="S152" s="257"/>
      <c r="T152" s="258"/>
      <c r="U152" s="13"/>
      <c r="V152" s="13"/>
      <c r="W152" s="13"/>
      <c r="X152" s="13"/>
      <c r="Y152" s="13"/>
      <c r="Z152" s="13"/>
      <c r="AA152" s="13"/>
      <c r="AB152" s="13"/>
      <c r="AC152" s="13"/>
      <c r="AD152" s="13"/>
      <c r="AE152" s="13"/>
      <c r="AT152" s="259" t="s">
        <v>259</v>
      </c>
      <c r="AU152" s="259" t="s">
        <v>88</v>
      </c>
      <c r="AV152" s="13" t="s">
        <v>88</v>
      </c>
      <c r="AW152" s="13" t="s">
        <v>36</v>
      </c>
      <c r="AX152" s="13" t="s">
        <v>80</v>
      </c>
      <c r="AY152" s="259" t="s">
        <v>241</v>
      </c>
    </row>
    <row r="153" s="14" customFormat="1">
      <c r="A153" s="14"/>
      <c r="B153" s="260"/>
      <c r="C153" s="261"/>
      <c r="D153" s="242" t="s">
        <v>259</v>
      </c>
      <c r="E153" s="262" t="s">
        <v>1</v>
      </c>
      <c r="F153" s="263" t="s">
        <v>261</v>
      </c>
      <c r="G153" s="261"/>
      <c r="H153" s="264">
        <v>23.873000000000001</v>
      </c>
      <c r="I153" s="265"/>
      <c r="J153" s="261"/>
      <c r="K153" s="261"/>
      <c r="L153" s="266"/>
      <c r="M153" s="267"/>
      <c r="N153" s="268"/>
      <c r="O153" s="268"/>
      <c r="P153" s="268"/>
      <c r="Q153" s="268"/>
      <c r="R153" s="268"/>
      <c r="S153" s="268"/>
      <c r="T153" s="269"/>
      <c r="U153" s="14"/>
      <c r="V153" s="14"/>
      <c r="W153" s="14"/>
      <c r="X153" s="14"/>
      <c r="Y153" s="14"/>
      <c r="Z153" s="14"/>
      <c r="AA153" s="14"/>
      <c r="AB153" s="14"/>
      <c r="AC153" s="14"/>
      <c r="AD153" s="14"/>
      <c r="AE153" s="14"/>
      <c r="AT153" s="270" t="s">
        <v>259</v>
      </c>
      <c r="AU153" s="270" t="s">
        <v>88</v>
      </c>
      <c r="AV153" s="14" t="s">
        <v>175</v>
      </c>
      <c r="AW153" s="14" t="s">
        <v>36</v>
      </c>
      <c r="AX153" s="14" t="s">
        <v>14</v>
      </c>
      <c r="AY153" s="270" t="s">
        <v>241</v>
      </c>
    </row>
    <row r="154" s="2" customFormat="1" ht="24.15" customHeight="1">
      <c r="A154" s="39"/>
      <c r="B154" s="40"/>
      <c r="C154" s="229" t="s">
        <v>274</v>
      </c>
      <c r="D154" s="229" t="s">
        <v>243</v>
      </c>
      <c r="E154" s="230" t="s">
        <v>1296</v>
      </c>
      <c r="F154" s="231" t="s">
        <v>1297</v>
      </c>
      <c r="G154" s="232" t="s">
        <v>255</v>
      </c>
      <c r="H154" s="233">
        <v>14.744999999999999</v>
      </c>
      <c r="I154" s="234"/>
      <c r="J154" s="235">
        <f>ROUND(I154*H154,2)</f>
        <v>0</v>
      </c>
      <c r="K154" s="231" t="s">
        <v>247</v>
      </c>
      <c r="L154" s="45"/>
      <c r="M154" s="236" t="s">
        <v>1</v>
      </c>
      <c r="N154" s="237" t="s">
        <v>45</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175</v>
      </c>
      <c r="AT154" s="240" t="s">
        <v>243</v>
      </c>
      <c r="AU154" s="240" t="s">
        <v>88</v>
      </c>
      <c r="AY154" s="18" t="s">
        <v>241</v>
      </c>
      <c r="BE154" s="241">
        <f>IF(N154="základní",J154,0)</f>
        <v>0</v>
      </c>
      <c r="BF154" s="241">
        <f>IF(N154="snížená",J154,0)</f>
        <v>0</v>
      </c>
      <c r="BG154" s="241">
        <f>IF(N154="zákl. přenesená",J154,0)</f>
        <v>0</v>
      </c>
      <c r="BH154" s="241">
        <f>IF(N154="sníž. přenesená",J154,0)</f>
        <v>0</v>
      </c>
      <c r="BI154" s="241">
        <f>IF(N154="nulová",J154,0)</f>
        <v>0</v>
      </c>
      <c r="BJ154" s="18" t="s">
        <v>14</v>
      </c>
      <c r="BK154" s="241">
        <f>ROUND(I154*H154,2)</f>
        <v>0</v>
      </c>
      <c r="BL154" s="18" t="s">
        <v>175</v>
      </c>
      <c r="BM154" s="240" t="s">
        <v>2547</v>
      </c>
    </row>
    <row r="155" s="2" customFormat="1">
      <c r="A155" s="39"/>
      <c r="B155" s="40"/>
      <c r="C155" s="41"/>
      <c r="D155" s="242" t="s">
        <v>249</v>
      </c>
      <c r="E155" s="41"/>
      <c r="F155" s="243" t="s">
        <v>1299</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249</v>
      </c>
      <c r="AU155" s="18" t="s">
        <v>88</v>
      </c>
    </row>
    <row r="156" s="2" customFormat="1">
      <c r="A156" s="39"/>
      <c r="B156" s="40"/>
      <c r="C156" s="41"/>
      <c r="D156" s="247" t="s">
        <v>251</v>
      </c>
      <c r="E156" s="41"/>
      <c r="F156" s="248" t="s">
        <v>1300</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251</v>
      </c>
      <c r="AU156" s="18" t="s">
        <v>88</v>
      </c>
    </row>
    <row r="157" s="13" customFormat="1">
      <c r="A157" s="13"/>
      <c r="B157" s="249"/>
      <c r="C157" s="250"/>
      <c r="D157" s="242" t="s">
        <v>259</v>
      </c>
      <c r="E157" s="251" t="s">
        <v>1</v>
      </c>
      <c r="F157" s="252" t="s">
        <v>1197</v>
      </c>
      <c r="G157" s="250"/>
      <c r="H157" s="253">
        <v>14.744999999999999</v>
      </c>
      <c r="I157" s="254"/>
      <c r="J157" s="250"/>
      <c r="K157" s="250"/>
      <c r="L157" s="255"/>
      <c r="M157" s="256"/>
      <c r="N157" s="257"/>
      <c r="O157" s="257"/>
      <c r="P157" s="257"/>
      <c r="Q157" s="257"/>
      <c r="R157" s="257"/>
      <c r="S157" s="257"/>
      <c r="T157" s="258"/>
      <c r="U157" s="13"/>
      <c r="V157" s="13"/>
      <c r="W157" s="13"/>
      <c r="X157" s="13"/>
      <c r="Y157" s="13"/>
      <c r="Z157" s="13"/>
      <c r="AA157" s="13"/>
      <c r="AB157" s="13"/>
      <c r="AC157" s="13"/>
      <c r="AD157" s="13"/>
      <c r="AE157" s="13"/>
      <c r="AT157" s="259" t="s">
        <v>259</v>
      </c>
      <c r="AU157" s="259" t="s">
        <v>88</v>
      </c>
      <c r="AV157" s="13" t="s">
        <v>88</v>
      </c>
      <c r="AW157" s="13" t="s">
        <v>36</v>
      </c>
      <c r="AX157" s="13" t="s">
        <v>80</v>
      </c>
      <c r="AY157" s="259" t="s">
        <v>241</v>
      </c>
    </row>
    <row r="158" s="14" customFormat="1">
      <c r="A158" s="14"/>
      <c r="B158" s="260"/>
      <c r="C158" s="261"/>
      <c r="D158" s="242" t="s">
        <v>259</v>
      </c>
      <c r="E158" s="262" t="s">
        <v>1</v>
      </c>
      <c r="F158" s="263" t="s">
        <v>261</v>
      </c>
      <c r="G158" s="261"/>
      <c r="H158" s="264">
        <v>14.744999999999999</v>
      </c>
      <c r="I158" s="265"/>
      <c r="J158" s="261"/>
      <c r="K158" s="261"/>
      <c r="L158" s="266"/>
      <c r="M158" s="267"/>
      <c r="N158" s="268"/>
      <c r="O158" s="268"/>
      <c r="P158" s="268"/>
      <c r="Q158" s="268"/>
      <c r="R158" s="268"/>
      <c r="S158" s="268"/>
      <c r="T158" s="269"/>
      <c r="U158" s="14"/>
      <c r="V158" s="14"/>
      <c r="W158" s="14"/>
      <c r="X158" s="14"/>
      <c r="Y158" s="14"/>
      <c r="Z158" s="14"/>
      <c r="AA158" s="14"/>
      <c r="AB158" s="14"/>
      <c r="AC158" s="14"/>
      <c r="AD158" s="14"/>
      <c r="AE158" s="14"/>
      <c r="AT158" s="270" t="s">
        <v>259</v>
      </c>
      <c r="AU158" s="270" t="s">
        <v>88</v>
      </c>
      <c r="AV158" s="14" t="s">
        <v>175</v>
      </c>
      <c r="AW158" s="14" t="s">
        <v>36</v>
      </c>
      <c r="AX158" s="14" t="s">
        <v>14</v>
      </c>
      <c r="AY158" s="270" t="s">
        <v>241</v>
      </c>
    </row>
    <row r="159" s="2" customFormat="1" ht="33" customHeight="1">
      <c r="A159" s="39"/>
      <c r="B159" s="40"/>
      <c r="C159" s="229" t="s">
        <v>283</v>
      </c>
      <c r="D159" s="229" t="s">
        <v>243</v>
      </c>
      <c r="E159" s="230" t="s">
        <v>1301</v>
      </c>
      <c r="F159" s="231" t="s">
        <v>1302</v>
      </c>
      <c r="G159" s="232" t="s">
        <v>255</v>
      </c>
      <c r="H159" s="233">
        <v>83.555999999999997</v>
      </c>
      <c r="I159" s="234"/>
      <c r="J159" s="235">
        <f>ROUND(I159*H159,2)</f>
        <v>0</v>
      </c>
      <c r="K159" s="231" t="s">
        <v>247</v>
      </c>
      <c r="L159" s="45"/>
      <c r="M159" s="236" t="s">
        <v>1</v>
      </c>
      <c r="N159" s="237" t="s">
        <v>45</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175</v>
      </c>
      <c r="AT159" s="240" t="s">
        <v>243</v>
      </c>
      <c r="AU159" s="240" t="s">
        <v>88</v>
      </c>
      <c r="AY159" s="18" t="s">
        <v>241</v>
      </c>
      <c r="BE159" s="241">
        <f>IF(N159="základní",J159,0)</f>
        <v>0</v>
      </c>
      <c r="BF159" s="241">
        <f>IF(N159="snížená",J159,0)</f>
        <v>0</v>
      </c>
      <c r="BG159" s="241">
        <f>IF(N159="zákl. přenesená",J159,0)</f>
        <v>0</v>
      </c>
      <c r="BH159" s="241">
        <f>IF(N159="sníž. přenesená",J159,0)</f>
        <v>0</v>
      </c>
      <c r="BI159" s="241">
        <f>IF(N159="nulová",J159,0)</f>
        <v>0</v>
      </c>
      <c r="BJ159" s="18" t="s">
        <v>14</v>
      </c>
      <c r="BK159" s="241">
        <f>ROUND(I159*H159,2)</f>
        <v>0</v>
      </c>
      <c r="BL159" s="18" t="s">
        <v>175</v>
      </c>
      <c r="BM159" s="240" t="s">
        <v>2548</v>
      </c>
    </row>
    <row r="160" s="2" customFormat="1">
      <c r="A160" s="39"/>
      <c r="B160" s="40"/>
      <c r="C160" s="41"/>
      <c r="D160" s="242" t="s">
        <v>249</v>
      </c>
      <c r="E160" s="41"/>
      <c r="F160" s="243" t="s">
        <v>1304</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249</v>
      </c>
      <c r="AU160" s="18" t="s">
        <v>88</v>
      </c>
    </row>
    <row r="161" s="2" customFormat="1">
      <c r="A161" s="39"/>
      <c r="B161" s="40"/>
      <c r="C161" s="41"/>
      <c r="D161" s="247" t="s">
        <v>251</v>
      </c>
      <c r="E161" s="41"/>
      <c r="F161" s="248" t="s">
        <v>1305</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251</v>
      </c>
      <c r="AU161" s="18" t="s">
        <v>88</v>
      </c>
    </row>
    <row r="162" s="13" customFormat="1">
      <c r="A162" s="13"/>
      <c r="B162" s="249"/>
      <c r="C162" s="250"/>
      <c r="D162" s="242" t="s">
        <v>259</v>
      </c>
      <c r="E162" s="251" t="s">
        <v>1</v>
      </c>
      <c r="F162" s="252" t="s">
        <v>1200</v>
      </c>
      <c r="G162" s="250"/>
      <c r="H162" s="253">
        <v>83.555999999999997</v>
      </c>
      <c r="I162" s="254"/>
      <c r="J162" s="250"/>
      <c r="K162" s="250"/>
      <c r="L162" s="255"/>
      <c r="M162" s="256"/>
      <c r="N162" s="257"/>
      <c r="O162" s="257"/>
      <c r="P162" s="257"/>
      <c r="Q162" s="257"/>
      <c r="R162" s="257"/>
      <c r="S162" s="257"/>
      <c r="T162" s="258"/>
      <c r="U162" s="13"/>
      <c r="V162" s="13"/>
      <c r="W162" s="13"/>
      <c r="X162" s="13"/>
      <c r="Y162" s="13"/>
      <c r="Z162" s="13"/>
      <c r="AA162" s="13"/>
      <c r="AB162" s="13"/>
      <c r="AC162" s="13"/>
      <c r="AD162" s="13"/>
      <c r="AE162" s="13"/>
      <c r="AT162" s="259" t="s">
        <v>259</v>
      </c>
      <c r="AU162" s="259" t="s">
        <v>88</v>
      </c>
      <c r="AV162" s="13" t="s">
        <v>88</v>
      </c>
      <c r="AW162" s="13" t="s">
        <v>36</v>
      </c>
      <c r="AX162" s="13" t="s">
        <v>80</v>
      </c>
      <c r="AY162" s="259" t="s">
        <v>241</v>
      </c>
    </row>
    <row r="163" s="14" customFormat="1">
      <c r="A163" s="14"/>
      <c r="B163" s="260"/>
      <c r="C163" s="261"/>
      <c r="D163" s="242" t="s">
        <v>259</v>
      </c>
      <c r="E163" s="262" t="s">
        <v>1</v>
      </c>
      <c r="F163" s="263" t="s">
        <v>261</v>
      </c>
      <c r="G163" s="261"/>
      <c r="H163" s="264">
        <v>83.555999999999997</v>
      </c>
      <c r="I163" s="265"/>
      <c r="J163" s="261"/>
      <c r="K163" s="261"/>
      <c r="L163" s="266"/>
      <c r="M163" s="267"/>
      <c r="N163" s="268"/>
      <c r="O163" s="268"/>
      <c r="P163" s="268"/>
      <c r="Q163" s="268"/>
      <c r="R163" s="268"/>
      <c r="S163" s="268"/>
      <c r="T163" s="269"/>
      <c r="U163" s="14"/>
      <c r="V163" s="14"/>
      <c r="W163" s="14"/>
      <c r="X163" s="14"/>
      <c r="Y163" s="14"/>
      <c r="Z163" s="14"/>
      <c r="AA163" s="14"/>
      <c r="AB163" s="14"/>
      <c r="AC163" s="14"/>
      <c r="AD163" s="14"/>
      <c r="AE163" s="14"/>
      <c r="AT163" s="270" t="s">
        <v>259</v>
      </c>
      <c r="AU163" s="270" t="s">
        <v>88</v>
      </c>
      <c r="AV163" s="14" t="s">
        <v>175</v>
      </c>
      <c r="AW163" s="14" t="s">
        <v>36</v>
      </c>
      <c r="AX163" s="14" t="s">
        <v>14</v>
      </c>
      <c r="AY163" s="270" t="s">
        <v>241</v>
      </c>
    </row>
    <row r="164" s="2" customFormat="1" ht="24.15" customHeight="1">
      <c r="A164" s="39"/>
      <c r="B164" s="40"/>
      <c r="C164" s="229" t="s">
        <v>293</v>
      </c>
      <c r="D164" s="229" t="s">
        <v>243</v>
      </c>
      <c r="E164" s="230" t="s">
        <v>2040</v>
      </c>
      <c r="F164" s="231" t="s">
        <v>2041</v>
      </c>
      <c r="G164" s="232" t="s">
        <v>255</v>
      </c>
      <c r="H164" s="233">
        <v>1.0529999999999999</v>
      </c>
      <c r="I164" s="234"/>
      <c r="J164" s="235">
        <f>ROUND(I164*H164,2)</f>
        <v>0</v>
      </c>
      <c r="K164" s="231" t="s">
        <v>247</v>
      </c>
      <c r="L164" s="45"/>
      <c r="M164" s="236" t="s">
        <v>1</v>
      </c>
      <c r="N164" s="237" t="s">
        <v>45</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175</v>
      </c>
      <c r="AT164" s="240" t="s">
        <v>243</v>
      </c>
      <c r="AU164" s="240" t="s">
        <v>88</v>
      </c>
      <c r="AY164" s="18" t="s">
        <v>241</v>
      </c>
      <c r="BE164" s="241">
        <f>IF(N164="základní",J164,0)</f>
        <v>0</v>
      </c>
      <c r="BF164" s="241">
        <f>IF(N164="snížená",J164,0)</f>
        <v>0</v>
      </c>
      <c r="BG164" s="241">
        <f>IF(N164="zákl. přenesená",J164,0)</f>
        <v>0</v>
      </c>
      <c r="BH164" s="241">
        <f>IF(N164="sníž. přenesená",J164,0)</f>
        <v>0</v>
      </c>
      <c r="BI164" s="241">
        <f>IF(N164="nulová",J164,0)</f>
        <v>0</v>
      </c>
      <c r="BJ164" s="18" t="s">
        <v>14</v>
      </c>
      <c r="BK164" s="241">
        <f>ROUND(I164*H164,2)</f>
        <v>0</v>
      </c>
      <c r="BL164" s="18" t="s">
        <v>175</v>
      </c>
      <c r="BM164" s="240" t="s">
        <v>2549</v>
      </c>
    </row>
    <row r="165" s="2" customFormat="1">
      <c r="A165" s="39"/>
      <c r="B165" s="40"/>
      <c r="C165" s="41"/>
      <c r="D165" s="242" t="s">
        <v>249</v>
      </c>
      <c r="E165" s="41"/>
      <c r="F165" s="243" t="s">
        <v>2043</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249</v>
      </c>
      <c r="AU165" s="18" t="s">
        <v>88</v>
      </c>
    </row>
    <row r="166" s="2" customFormat="1">
      <c r="A166" s="39"/>
      <c r="B166" s="40"/>
      <c r="C166" s="41"/>
      <c r="D166" s="247" t="s">
        <v>251</v>
      </c>
      <c r="E166" s="41"/>
      <c r="F166" s="248" t="s">
        <v>2044</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251</v>
      </c>
      <c r="AU166" s="18" t="s">
        <v>88</v>
      </c>
    </row>
    <row r="167" s="13" customFormat="1">
      <c r="A167" s="13"/>
      <c r="B167" s="249"/>
      <c r="C167" s="250"/>
      <c r="D167" s="242" t="s">
        <v>259</v>
      </c>
      <c r="E167" s="251" t="s">
        <v>1</v>
      </c>
      <c r="F167" s="252" t="s">
        <v>1998</v>
      </c>
      <c r="G167" s="250"/>
      <c r="H167" s="253">
        <v>1.0529999999999999</v>
      </c>
      <c r="I167" s="254"/>
      <c r="J167" s="250"/>
      <c r="K167" s="250"/>
      <c r="L167" s="255"/>
      <c r="M167" s="256"/>
      <c r="N167" s="257"/>
      <c r="O167" s="257"/>
      <c r="P167" s="257"/>
      <c r="Q167" s="257"/>
      <c r="R167" s="257"/>
      <c r="S167" s="257"/>
      <c r="T167" s="258"/>
      <c r="U167" s="13"/>
      <c r="V167" s="13"/>
      <c r="W167" s="13"/>
      <c r="X167" s="13"/>
      <c r="Y167" s="13"/>
      <c r="Z167" s="13"/>
      <c r="AA167" s="13"/>
      <c r="AB167" s="13"/>
      <c r="AC167" s="13"/>
      <c r="AD167" s="13"/>
      <c r="AE167" s="13"/>
      <c r="AT167" s="259" t="s">
        <v>259</v>
      </c>
      <c r="AU167" s="259" t="s">
        <v>88</v>
      </c>
      <c r="AV167" s="13" t="s">
        <v>88</v>
      </c>
      <c r="AW167" s="13" t="s">
        <v>36</v>
      </c>
      <c r="AX167" s="13" t="s">
        <v>80</v>
      </c>
      <c r="AY167" s="259" t="s">
        <v>241</v>
      </c>
    </row>
    <row r="168" s="14" customFormat="1">
      <c r="A168" s="14"/>
      <c r="B168" s="260"/>
      <c r="C168" s="261"/>
      <c r="D168" s="242" t="s">
        <v>259</v>
      </c>
      <c r="E168" s="262" t="s">
        <v>1</v>
      </c>
      <c r="F168" s="263" t="s">
        <v>261</v>
      </c>
      <c r="G168" s="261"/>
      <c r="H168" s="264">
        <v>1.0529999999999999</v>
      </c>
      <c r="I168" s="265"/>
      <c r="J168" s="261"/>
      <c r="K168" s="261"/>
      <c r="L168" s="266"/>
      <c r="M168" s="267"/>
      <c r="N168" s="268"/>
      <c r="O168" s="268"/>
      <c r="P168" s="268"/>
      <c r="Q168" s="268"/>
      <c r="R168" s="268"/>
      <c r="S168" s="268"/>
      <c r="T168" s="269"/>
      <c r="U168" s="14"/>
      <c r="V168" s="14"/>
      <c r="W168" s="14"/>
      <c r="X168" s="14"/>
      <c r="Y168" s="14"/>
      <c r="Z168" s="14"/>
      <c r="AA168" s="14"/>
      <c r="AB168" s="14"/>
      <c r="AC168" s="14"/>
      <c r="AD168" s="14"/>
      <c r="AE168" s="14"/>
      <c r="AT168" s="270" t="s">
        <v>259</v>
      </c>
      <c r="AU168" s="270" t="s">
        <v>88</v>
      </c>
      <c r="AV168" s="14" t="s">
        <v>175</v>
      </c>
      <c r="AW168" s="14" t="s">
        <v>36</v>
      </c>
      <c r="AX168" s="14" t="s">
        <v>14</v>
      </c>
      <c r="AY168" s="270" t="s">
        <v>241</v>
      </c>
    </row>
    <row r="169" s="2" customFormat="1" ht="33" customHeight="1">
      <c r="A169" s="39"/>
      <c r="B169" s="40"/>
      <c r="C169" s="229" t="s">
        <v>300</v>
      </c>
      <c r="D169" s="229" t="s">
        <v>243</v>
      </c>
      <c r="E169" s="230" t="s">
        <v>2550</v>
      </c>
      <c r="F169" s="231" t="s">
        <v>2551</v>
      </c>
      <c r="G169" s="232" t="s">
        <v>255</v>
      </c>
      <c r="H169" s="233">
        <v>5.968</v>
      </c>
      <c r="I169" s="234"/>
      <c r="J169" s="235">
        <f>ROUND(I169*H169,2)</f>
        <v>0</v>
      </c>
      <c r="K169" s="231" t="s">
        <v>247</v>
      </c>
      <c r="L169" s="45"/>
      <c r="M169" s="236" t="s">
        <v>1</v>
      </c>
      <c r="N169" s="237" t="s">
        <v>45</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175</v>
      </c>
      <c r="AT169" s="240" t="s">
        <v>243</v>
      </c>
      <c r="AU169" s="240" t="s">
        <v>88</v>
      </c>
      <c r="AY169" s="18" t="s">
        <v>241</v>
      </c>
      <c r="BE169" s="241">
        <f>IF(N169="základní",J169,0)</f>
        <v>0</v>
      </c>
      <c r="BF169" s="241">
        <f>IF(N169="snížená",J169,0)</f>
        <v>0</v>
      </c>
      <c r="BG169" s="241">
        <f>IF(N169="zákl. přenesená",J169,0)</f>
        <v>0</v>
      </c>
      <c r="BH169" s="241">
        <f>IF(N169="sníž. přenesená",J169,0)</f>
        <v>0</v>
      </c>
      <c r="BI169" s="241">
        <f>IF(N169="nulová",J169,0)</f>
        <v>0</v>
      </c>
      <c r="BJ169" s="18" t="s">
        <v>14</v>
      </c>
      <c r="BK169" s="241">
        <f>ROUND(I169*H169,2)</f>
        <v>0</v>
      </c>
      <c r="BL169" s="18" t="s">
        <v>175</v>
      </c>
      <c r="BM169" s="240" t="s">
        <v>2552</v>
      </c>
    </row>
    <row r="170" s="2" customFormat="1">
      <c r="A170" s="39"/>
      <c r="B170" s="40"/>
      <c r="C170" s="41"/>
      <c r="D170" s="242" t="s">
        <v>249</v>
      </c>
      <c r="E170" s="41"/>
      <c r="F170" s="243" t="s">
        <v>2553</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249</v>
      </c>
      <c r="AU170" s="18" t="s">
        <v>88</v>
      </c>
    </row>
    <row r="171" s="2" customFormat="1">
      <c r="A171" s="39"/>
      <c r="B171" s="40"/>
      <c r="C171" s="41"/>
      <c r="D171" s="247" t="s">
        <v>251</v>
      </c>
      <c r="E171" s="41"/>
      <c r="F171" s="248" t="s">
        <v>2554</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251</v>
      </c>
      <c r="AU171" s="18" t="s">
        <v>88</v>
      </c>
    </row>
    <row r="172" s="13" customFormat="1">
      <c r="A172" s="13"/>
      <c r="B172" s="249"/>
      <c r="C172" s="250"/>
      <c r="D172" s="242" t="s">
        <v>259</v>
      </c>
      <c r="E172" s="251" t="s">
        <v>1</v>
      </c>
      <c r="F172" s="252" t="s">
        <v>2000</v>
      </c>
      <c r="G172" s="250"/>
      <c r="H172" s="253">
        <v>5.968</v>
      </c>
      <c r="I172" s="254"/>
      <c r="J172" s="250"/>
      <c r="K172" s="250"/>
      <c r="L172" s="255"/>
      <c r="M172" s="256"/>
      <c r="N172" s="257"/>
      <c r="O172" s="257"/>
      <c r="P172" s="257"/>
      <c r="Q172" s="257"/>
      <c r="R172" s="257"/>
      <c r="S172" s="257"/>
      <c r="T172" s="258"/>
      <c r="U172" s="13"/>
      <c r="V172" s="13"/>
      <c r="W172" s="13"/>
      <c r="X172" s="13"/>
      <c r="Y172" s="13"/>
      <c r="Z172" s="13"/>
      <c r="AA172" s="13"/>
      <c r="AB172" s="13"/>
      <c r="AC172" s="13"/>
      <c r="AD172" s="13"/>
      <c r="AE172" s="13"/>
      <c r="AT172" s="259" t="s">
        <v>259</v>
      </c>
      <c r="AU172" s="259" t="s">
        <v>88</v>
      </c>
      <c r="AV172" s="13" t="s">
        <v>88</v>
      </c>
      <c r="AW172" s="13" t="s">
        <v>36</v>
      </c>
      <c r="AX172" s="13" t="s">
        <v>80</v>
      </c>
      <c r="AY172" s="259" t="s">
        <v>241</v>
      </c>
    </row>
    <row r="173" s="14" customFormat="1">
      <c r="A173" s="14"/>
      <c r="B173" s="260"/>
      <c r="C173" s="261"/>
      <c r="D173" s="242" t="s">
        <v>259</v>
      </c>
      <c r="E173" s="262" t="s">
        <v>1</v>
      </c>
      <c r="F173" s="263" t="s">
        <v>261</v>
      </c>
      <c r="G173" s="261"/>
      <c r="H173" s="264">
        <v>5.968</v>
      </c>
      <c r="I173" s="265"/>
      <c r="J173" s="261"/>
      <c r="K173" s="261"/>
      <c r="L173" s="266"/>
      <c r="M173" s="267"/>
      <c r="N173" s="268"/>
      <c r="O173" s="268"/>
      <c r="P173" s="268"/>
      <c r="Q173" s="268"/>
      <c r="R173" s="268"/>
      <c r="S173" s="268"/>
      <c r="T173" s="269"/>
      <c r="U173" s="14"/>
      <c r="V173" s="14"/>
      <c r="W173" s="14"/>
      <c r="X173" s="14"/>
      <c r="Y173" s="14"/>
      <c r="Z173" s="14"/>
      <c r="AA173" s="14"/>
      <c r="AB173" s="14"/>
      <c r="AC173" s="14"/>
      <c r="AD173" s="14"/>
      <c r="AE173" s="14"/>
      <c r="AT173" s="270" t="s">
        <v>259</v>
      </c>
      <c r="AU173" s="270" t="s">
        <v>88</v>
      </c>
      <c r="AV173" s="14" t="s">
        <v>175</v>
      </c>
      <c r="AW173" s="14" t="s">
        <v>36</v>
      </c>
      <c r="AX173" s="14" t="s">
        <v>14</v>
      </c>
      <c r="AY173" s="270" t="s">
        <v>241</v>
      </c>
    </row>
    <row r="174" s="2" customFormat="1" ht="33" customHeight="1">
      <c r="A174" s="39"/>
      <c r="B174" s="40"/>
      <c r="C174" s="229" t="s">
        <v>281</v>
      </c>
      <c r="D174" s="229" t="s">
        <v>243</v>
      </c>
      <c r="E174" s="230" t="s">
        <v>2555</v>
      </c>
      <c r="F174" s="231" t="s">
        <v>2556</v>
      </c>
      <c r="G174" s="232" t="s">
        <v>255</v>
      </c>
      <c r="H174" s="233">
        <v>5.968</v>
      </c>
      <c r="I174" s="234"/>
      <c r="J174" s="235">
        <f>ROUND(I174*H174,2)</f>
        <v>0</v>
      </c>
      <c r="K174" s="231" t="s">
        <v>247</v>
      </c>
      <c r="L174" s="45"/>
      <c r="M174" s="236" t="s">
        <v>1</v>
      </c>
      <c r="N174" s="237" t="s">
        <v>45</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175</v>
      </c>
      <c r="AT174" s="240" t="s">
        <v>243</v>
      </c>
      <c r="AU174" s="240" t="s">
        <v>88</v>
      </c>
      <c r="AY174" s="18" t="s">
        <v>241</v>
      </c>
      <c r="BE174" s="241">
        <f>IF(N174="základní",J174,0)</f>
        <v>0</v>
      </c>
      <c r="BF174" s="241">
        <f>IF(N174="snížená",J174,0)</f>
        <v>0</v>
      </c>
      <c r="BG174" s="241">
        <f>IF(N174="zákl. přenesená",J174,0)</f>
        <v>0</v>
      </c>
      <c r="BH174" s="241">
        <f>IF(N174="sníž. přenesená",J174,0)</f>
        <v>0</v>
      </c>
      <c r="BI174" s="241">
        <f>IF(N174="nulová",J174,0)</f>
        <v>0</v>
      </c>
      <c r="BJ174" s="18" t="s">
        <v>14</v>
      </c>
      <c r="BK174" s="241">
        <f>ROUND(I174*H174,2)</f>
        <v>0</v>
      </c>
      <c r="BL174" s="18" t="s">
        <v>175</v>
      </c>
      <c r="BM174" s="240" t="s">
        <v>2557</v>
      </c>
    </row>
    <row r="175" s="2" customFormat="1">
      <c r="A175" s="39"/>
      <c r="B175" s="40"/>
      <c r="C175" s="41"/>
      <c r="D175" s="242" t="s">
        <v>249</v>
      </c>
      <c r="E175" s="41"/>
      <c r="F175" s="243" t="s">
        <v>2558</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249</v>
      </c>
      <c r="AU175" s="18" t="s">
        <v>88</v>
      </c>
    </row>
    <row r="176" s="2" customFormat="1">
      <c r="A176" s="39"/>
      <c r="B176" s="40"/>
      <c r="C176" s="41"/>
      <c r="D176" s="247" t="s">
        <v>251</v>
      </c>
      <c r="E176" s="41"/>
      <c r="F176" s="248" t="s">
        <v>2559</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251</v>
      </c>
      <c r="AU176" s="18" t="s">
        <v>88</v>
      </c>
    </row>
    <row r="177" s="13" customFormat="1">
      <c r="A177" s="13"/>
      <c r="B177" s="249"/>
      <c r="C177" s="250"/>
      <c r="D177" s="242" t="s">
        <v>259</v>
      </c>
      <c r="E177" s="251" t="s">
        <v>1</v>
      </c>
      <c r="F177" s="252" t="s">
        <v>2005</v>
      </c>
      <c r="G177" s="250"/>
      <c r="H177" s="253">
        <v>5.968</v>
      </c>
      <c r="I177" s="254"/>
      <c r="J177" s="250"/>
      <c r="K177" s="250"/>
      <c r="L177" s="255"/>
      <c r="M177" s="256"/>
      <c r="N177" s="257"/>
      <c r="O177" s="257"/>
      <c r="P177" s="257"/>
      <c r="Q177" s="257"/>
      <c r="R177" s="257"/>
      <c r="S177" s="257"/>
      <c r="T177" s="258"/>
      <c r="U177" s="13"/>
      <c r="V177" s="13"/>
      <c r="W177" s="13"/>
      <c r="X177" s="13"/>
      <c r="Y177" s="13"/>
      <c r="Z177" s="13"/>
      <c r="AA177" s="13"/>
      <c r="AB177" s="13"/>
      <c r="AC177" s="13"/>
      <c r="AD177" s="13"/>
      <c r="AE177" s="13"/>
      <c r="AT177" s="259" t="s">
        <v>259</v>
      </c>
      <c r="AU177" s="259" t="s">
        <v>88</v>
      </c>
      <c r="AV177" s="13" t="s">
        <v>88</v>
      </c>
      <c r="AW177" s="13" t="s">
        <v>36</v>
      </c>
      <c r="AX177" s="13" t="s">
        <v>80</v>
      </c>
      <c r="AY177" s="259" t="s">
        <v>241</v>
      </c>
    </row>
    <row r="178" s="14" customFormat="1">
      <c r="A178" s="14"/>
      <c r="B178" s="260"/>
      <c r="C178" s="261"/>
      <c r="D178" s="242" t="s">
        <v>259</v>
      </c>
      <c r="E178" s="262" t="s">
        <v>1</v>
      </c>
      <c r="F178" s="263" t="s">
        <v>261</v>
      </c>
      <c r="G178" s="261"/>
      <c r="H178" s="264">
        <v>5.968</v>
      </c>
      <c r="I178" s="265"/>
      <c r="J178" s="261"/>
      <c r="K178" s="261"/>
      <c r="L178" s="266"/>
      <c r="M178" s="267"/>
      <c r="N178" s="268"/>
      <c r="O178" s="268"/>
      <c r="P178" s="268"/>
      <c r="Q178" s="268"/>
      <c r="R178" s="268"/>
      <c r="S178" s="268"/>
      <c r="T178" s="269"/>
      <c r="U178" s="14"/>
      <c r="V178" s="14"/>
      <c r="W178" s="14"/>
      <c r="X178" s="14"/>
      <c r="Y178" s="14"/>
      <c r="Z178" s="14"/>
      <c r="AA178" s="14"/>
      <c r="AB178" s="14"/>
      <c r="AC178" s="14"/>
      <c r="AD178" s="14"/>
      <c r="AE178" s="14"/>
      <c r="AT178" s="270" t="s">
        <v>259</v>
      </c>
      <c r="AU178" s="270" t="s">
        <v>88</v>
      </c>
      <c r="AV178" s="14" t="s">
        <v>175</v>
      </c>
      <c r="AW178" s="14" t="s">
        <v>36</v>
      </c>
      <c r="AX178" s="14" t="s">
        <v>14</v>
      </c>
      <c r="AY178" s="270" t="s">
        <v>241</v>
      </c>
    </row>
    <row r="179" s="2" customFormat="1" ht="24.15" customHeight="1">
      <c r="A179" s="39"/>
      <c r="B179" s="40"/>
      <c r="C179" s="229" t="s">
        <v>309</v>
      </c>
      <c r="D179" s="229" t="s">
        <v>243</v>
      </c>
      <c r="E179" s="230" t="s">
        <v>593</v>
      </c>
      <c r="F179" s="231" t="s">
        <v>594</v>
      </c>
      <c r="G179" s="232" t="s">
        <v>255</v>
      </c>
      <c r="H179" s="233">
        <v>0.98699999999999999</v>
      </c>
      <c r="I179" s="234"/>
      <c r="J179" s="235">
        <f>ROUND(I179*H179,2)</f>
        <v>0</v>
      </c>
      <c r="K179" s="231" t="s">
        <v>247</v>
      </c>
      <c r="L179" s="45"/>
      <c r="M179" s="236" t="s">
        <v>1</v>
      </c>
      <c r="N179" s="237" t="s">
        <v>45</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175</v>
      </c>
      <c r="AT179" s="240" t="s">
        <v>243</v>
      </c>
      <c r="AU179" s="240" t="s">
        <v>88</v>
      </c>
      <c r="AY179" s="18" t="s">
        <v>241</v>
      </c>
      <c r="BE179" s="241">
        <f>IF(N179="základní",J179,0)</f>
        <v>0</v>
      </c>
      <c r="BF179" s="241">
        <f>IF(N179="snížená",J179,0)</f>
        <v>0</v>
      </c>
      <c r="BG179" s="241">
        <f>IF(N179="zákl. přenesená",J179,0)</f>
        <v>0</v>
      </c>
      <c r="BH179" s="241">
        <f>IF(N179="sníž. přenesená",J179,0)</f>
        <v>0</v>
      </c>
      <c r="BI179" s="241">
        <f>IF(N179="nulová",J179,0)</f>
        <v>0</v>
      </c>
      <c r="BJ179" s="18" t="s">
        <v>14</v>
      </c>
      <c r="BK179" s="241">
        <f>ROUND(I179*H179,2)</f>
        <v>0</v>
      </c>
      <c r="BL179" s="18" t="s">
        <v>175</v>
      </c>
      <c r="BM179" s="240" t="s">
        <v>2560</v>
      </c>
    </row>
    <row r="180" s="2" customFormat="1">
      <c r="A180" s="39"/>
      <c r="B180" s="40"/>
      <c r="C180" s="41"/>
      <c r="D180" s="242" t="s">
        <v>249</v>
      </c>
      <c r="E180" s="41"/>
      <c r="F180" s="243" t="s">
        <v>596</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249</v>
      </c>
      <c r="AU180" s="18" t="s">
        <v>88</v>
      </c>
    </row>
    <row r="181" s="2" customFormat="1">
      <c r="A181" s="39"/>
      <c r="B181" s="40"/>
      <c r="C181" s="41"/>
      <c r="D181" s="247" t="s">
        <v>251</v>
      </c>
      <c r="E181" s="41"/>
      <c r="F181" s="248" t="s">
        <v>597</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251</v>
      </c>
      <c r="AU181" s="18" t="s">
        <v>88</v>
      </c>
    </row>
    <row r="182" s="13" customFormat="1">
      <c r="A182" s="13"/>
      <c r="B182" s="249"/>
      <c r="C182" s="250"/>
      <c r="D182" s="242" t="s">
        <v>259</v>
      </c>
      <c r="E182" s="251" t="s">
        <v>1</v>
      </c>
      <c r="F182" s="252" t="s">
        <v>425</v>
      </c>
      <c r="G182" s="250"/>
      <c r="H182" s="253">
        <v>0.98699999999999999</v>
      </c>
      <c r="I182" s="254"/>
      <c r="J182" s="250"/>
      <c r="K182" s="250"/>
      <c r="L182" s="255"/>
      <c r="M182" s="256"/>
      <c r="N182" s="257"/>
      <c r="O182" s="257"/>
      <c r="P182" s="257"/>
      <c r="Q182" s="257"/>
      <c r="R182" s="257"/>
      <c r="S182" s="257"/>
      <c r="T182" s="258"/>
      <c r="U182" s="13"/>
      <c r="V182" s="13"/>
      <c r="W182" s="13"/>
      <c r="X182" s="13"/>
      <c r="Y182" s="13"/>
      <c r="Z182" s="13"/>
      <c r="AA182" s="13"/>
      <c r="AB182" s="13"/>
      <c r="AC182" s="13"/>
      <c r="AD182" s="13"/>
      <c r="AE182" s="13"/>
      <c r="AT182" s="259" t="s">
        <v>259</v>
      </c>
      <c r="AU182" s="259" t="s">
        <v>88</v>
      </c>
      <c r="AV182" s="13" t="s">
        <v>88</v>
      </c>
      <c r="AW182" s="13" t="s">
        <v>36</v>
      </c>
      <c r="AX182" s="13" t="s">
        <v>80</v>
      </c>
      <c r="AY182" s="259" t="s">
        <v>241</v>
      </c>
    </row>
    <row r="183" s="14" customFormat="1">
      <c r="A183" s="14"/>
      <c r="B183" s="260"/>
      <c r="C183" s="261"/>
      <c r="D183" s="242" t="s">
        <v>259</v>
      </c>
      <c r="E183" s="262" t="s">
        <v>1</v>
      </c>
      <c r="F183" s="263" t="s">
        <v>261</v>
      </c>
      <c r="G183" s="261"/>
      <c r="H183" s="264">
        <v>0.98699999999999999</v>
      </c>
      <c r="I183" s="265"/>
      <c r="J183" s="261"/>
      <c r="K183" s="261"/>
      <c r="L183" s="266"/>
      <c r="M183" s="267"/>
      <c r="N183" s="268"/>
      <c r="O183" s="268"/>
      <c r="P183" s="268"/>
      <c r="Q183" s="268"/>
      <c r="R183" s="268"/>
      <c r="S183" s="268"/>
      <c r="T183" s="269"/>
      <c r="U183" s="14"/>
      <c r="V183" s="14"/>
      <c r="W183" s="14"/>
      <c r="X183" s="14"/>
      <c r="Y183" s="14"/>
      <c r="Z183" s="14"/>
      <c r="AA183" s="14"/>
      <c r="AB183" s="14"/>
      <c r="AC183" s="14"/>
      <c r="AD183" s="14"/>
      <c r="AE183" s="14"/>
      <c r="AT183" s="270" t="s">
        <v>259</v>
      </c>
      <c r="AU183" s="270" t="s">
        <v>88</v>
      </c>
      <c r="AV183" s="14" t="s">
        <v>175</v>
      </c>
      <c r="AW183" s="14" t="s">
        <v>36</v>
      </c>
      <c r="AX183" s="14" t="s">
        <v>14</v>
      </c>
      <c r="AY183" s="270" t="s">
        <v>241</v>
      </c>
    </row>
    <row r="184" s="2" customFormat="1" ht="33" customHeight="1">
      <c r="A184" s="39"/>
      <c r="B184" s="40"/>
      <c r="C184" s="229" t="s">
        <v>313</v>
      </c>
      <c r="D184" s="229" t="s">
        <v>243</v>
      </c>
      <c r="E184" s="230" t="s">
        <v>1808</v>
      </c>
      <c r="F184" s="231" t="s">
        <v>1809</v>
      </c>
      <c r="G184" s="232" t="s">
        <v>255</v>
      </c>
      <c r="H184" s="233">
        <v>5.5949999999999998</v>
      </c>
      <c r="I184" s="234"/>
      <c r="J184" s="235">
        <f>ROUND(I184*H184,2)</f>
        <v>0</v>
      </c>
      <c r="K184" s="231" t="s">
        <v>247</v>
      </c>
      <c r="L184" s="45"/>
      <c r="M184" s="236" t="s">
        <v>1</v>
      </c>
      <c r="N184" s="237" t="s">
        <v>45</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175</v>
      </c>
      <c r="AT184" s="240" t="s">
        <v>243</v>
      </c>
      <c r="AU184" s="240" t="s">
        <v>88</v>
      </c>
      <c r="AY184" s="18" t="s">
        <v>241</v>
      </c>
      <c r="BE184" s="241">
        <f>IF(N184="základní",J184,0)</f>
        <v>0</v>
      </c>
      <c r="BF184" s="241">
        <f>IF(N184="snížená",J184,0)</f>
        <v>0</v>
      </c>
      <c r="BG184" s="241">
        <f>IF(N184="zákl. přenesená",J184,0)</f>
        <v>0</v>
      </c>
      <c r="BH184" s="241">
        <f>IF(N184="sníž. přenesená",J184,0)</f>
        <v>0</v>
      </c>
      <c r="BI184" s="241">
        <f>IF(N184="nulová",J184,0)</f>
        <v>0</v>
      </c>
      <c r="BJ184" s="18" t="s">
        <v>14</v>
      </c>
      <c r="BK184" s="241">
        <f>ROUND(I184*H184,2)</f>
        <v>0</v>
      </c>
      <c r="BL184" s="18" t="s">
        <v>175</v>
      </c>
      <c r="BM184" s="240" t="s">
        <v>2561</v>
      </c>
    </row>
    <row r="185" s="2" customFormat="1">
      <c r="A185" s="39"/>
      <c r="B185" s="40"/>
      <c r="C185" s="41"/>
      <c r="D185" s="242" t="s">
        <v>249</v>
      </c>
      <c r="E185" s="41"/>
      <c r="F185" s="243" t="s">
        <v>1811</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249</v>
      </c>
      <c r="AU185" s="18" t="s">
        <v>88</v>
      </c>
    </row>
    <row r="186" s="2" customFormat="1">
      <c r="A186" s="39"/>
      <c r="B186" s="40"/>
      <c r="C186" s="41"/>
      <c r="D186" s="247" t="s">
        <v>251</v>
      </c>
      <c r="E186" s="41"/>
      <c r="F186" s="248" t="s">
        <v>1812</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251</v>
      </c>
      <c r="AU186" s="18" t="s">
        <v>88</v>
      </c>
    </row>
    <row r="187" s="13" customFormat="1">
      <c r="A187" s="13"/>
      <c r="B187" s="249"/>
      <c r="C187" s="250"/>
      <c r="D187" s="242" t="s">
        <v>259</v>
      </c>
      <c r="E187" s="251" t="s">
        <v>1</v>
      </c>
      <c r="F187" s="252" t="s">
        <v>428</v>
      </c>
      <c r="G187" s="250"/>
      <c r="H187" s="253">
        <v>5.5949999999999998</v>
      </c>
      <c r="I187" s="254"/>
      <c r="J187" s="250"/>
      <c r="K187" s="250"/>
      <c r="L187" s="255"/>
      <c r="M187" s="256"/>
      <c r="N187" s="257"/>
      <c r="O187" s="257"/>
      <c r="P187" s="257"/>
      <c r="Q187" s="257"/>
      <c r="R187" s="257"/>
      <c r="S187" s="257"/>
      <c r="T187" s="258"/>
      <c r="U187" s="13"/>
      <c r="V187" s="13"/>
      <c r="W187" s="13"/>
      <c r="X187" s="13"/>
      <c r="Y187" s="13"/>
      <c r="Z187" s="13"/>
      <c r="AA187" s="13"/>
      <c r="AB187" s="13"/>
      <c r="AC187" s="13"/>
      <c r="AD187" s="13"/>
      <c r="AE187" s="13"/>
      <c r="AT187" s="259" t="s">
        <v>259</v>
      </c>
      <c r="AU187" s="259" t="s">
        <v>88</v>
      </c>
      <c r="AV187" s="13" t="s">
        <v>88</v>
      </c>
      <c r="AW187" s="13" t="s">
        <v>36</v>
      </c>
      <c r="AX187" s="13" t="s">
        <v>80</v>
      </c>
      <c r="AY187" s="259" t="s">
        <v>241</v>
      </c>
    </row>
    <row r="188" s="14" customFormat="1">
      <c r="A188" s="14"/>
      <c r="B188" s="260"/>
      <c r="C188" s="261"/>
      <c r="D188" s="242" t="s">
        <v>259</v>
      </c>
      <c r="E188" s="262" t="s">
        <v>1</v>
      </c>
      <c r="F188" s="263" t="s">
        <v>261</v>
      </c>
      <c r="G188" s="261"/>
      <c r="H188" s="264">
        <v>5.5949999999999998</v>
      </c>
      <c r="I188" s="265"/>
      <c r="J188" s="261"/>
      <c r="K188" s="261"/>
      <c r="L188" s="266"/>
      <c r="M188" s="267"/>
      <c r="N188" s="268"/>
      <c r="O188" s="268"/>
      <c r="P188" s="268"/>
      <c r="Q188" s="268"/>
      <c r="R188" s="268"/>
      <c r="S188" s="268"/>
      <c r="T188" s="269"/>
      <c r="U188" s="14"/>
      <c r="V188" s="14"/>
      <c r="W188" s="14"/>
      <c r="X188" s="14"/>
      <c r="Y188" s="14"/>
      <c r="Z188" s="14"/>
      <c r="AA188" s="14"/>
      <c r="AB188" s="14"/>
      <c r="AC188" s="14"/>
      <c r="AD188" s="14"/>
      <c r="AE188" s="14"/>
      <c r="AT188" s="270" t="s">
        <v>259</v>
      </c>
      <c r="AU188" s="270" t="s">
        <v>88</v>
      </c>
      <c r="AV188" s="14" t="s">
        <v>175</v>
      </c>
      <c r="AW188" s="14" t="s">
        <v>36</v>
      </c>
      <c r="AX188" s="14" t="s">
        <v>14</v>
      </c>
      <c r="AY188" s="270" t="s">
        <v>241</v>
      </c>
    </row>
    <row r="189" s="2" customFormat="1" ht="24.15" customHeight="1">
      <c r="A189" s="39"/>
      <c r="B189" s="40"/>
      <c r="C189" s="229" t="s">
        <v>317</v>
      </c>
      <c r="D189" s="229" t="s">
        <v>243</v>
      </c>
      <c r="E189" s="230" t="s">
        <v>619</v>
      </c>
      <c r="F189" s="231" t="s">
        <v>620</v>
      </c>
      <c r="G189" s="232" t="s">
        <v>255</v>
      </c>
      <c r="H189" s="233">
        <v>3.456</v>
      </c>
      <c r="I189" s="234"/>
      <c r="J189" s="235">
        <f>ROUND(I189*H189,2)</f>
        <v>0</v>
      </c>
      <c r="K189" s="231" t="s">
        <v>247</v>
      </c>
      <c r="L189" s="45"/>
      <c r="M189" s="236" t="s">
        <v>1</v>
      </c>
      <c r="N189" s="237" t="s">
        <v>45</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175</v>
      </c>
      <c r="AT189" s="240" t="s">
        <v>243</v>
      </c>
      <c r="AU189" s="240" t="s">
        <v>88</v>
      </c>
      <c r="AY189" s="18" t="s">
        <v>241</v>
      </c>
      <c r="BE189" s="241">
        <f>IF(N189="základní",J189,0)</f>
        <v>0</v>
      </c>
      <c r="BF189" s="241">
        <f>IF(N189="snížená",J189,0)</f>
        <v>0</v>
      </c>
      <c r="BG189" s="241">
        <f>IF(N189="zákl. přenesená",J189,0)</f>
        <v>0</v>
      </c>
      <c r="BH189" s="241">
        <f>IF(N189="sníž. přenesená",J189,0)</f>
        <v>0</v>
      </c>
      <c r="BI189" s="241">
        <f>IF(N189="nulová",J189,0)</f>
        <v>0</v>
      </c>
      <c r="BJ189" s="18" t="s">
        <v>14</v>
      </c>
      <c r="BK189" s="241">
        <f>ROUND(I189*H189,2)</f>
        <v>0</v>
      </c>
      <c r="BL189" s="18" t="s">
        <v>175</v>
      </c>
      <c r="BM189" s="240" t="s">
        <v>2562</v>
      </c>
    </row>
    <row r="190" s="2" customFormat="1">
      <c r="A190" s="39"/>
      <c r="B190" s="40"/>
      <c r="C190" s="41"/>
      <c r="D190" s="242" t="s">
        <v>249</v>
      </c>
      <c r="E190" s="41"/>
      <c r="F190" s="243" t="s">
        <v>622</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249</v>
      </c>
      <c r="AU190" s="18" t="s">
        <v>88</v>
      </c>
    </row>
    <row r="191" s="2" customFormat="1">
      <c r="A191" s="39"/>
      <c r="B191" s="40"/>
      <c r="C191" s="41"/>
      <c r="D191" s="247" t="s">
        <v>251</v>
      </c>
      <c r="E191" s="41"/>
      <c r="F191" s="248" t="s">
        <v>623</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251</v>
      </c>
      <c r="AU191" s="18" t="s">
        <v>88</v>
      </c>
    </row>
    <row r="192" s="13" customFormat="1">
      <c r="A192" s="13"/>
      <c r="B192" s="249"/>
      <c r="C192" s="250"/>
      <c r="D192" s="242" t="s">
        <v>259</v>
      </c>
      <c r="E192" s="251" t="s">
        <v>1</v>
      </c>
      <c r="F192" s="252" t="s">
        <v>431</v>
      </c>
      <c r="G192" s="250"/>
      <c r="H192" s="253">
        <v>3.456</v>
      </c>
      <c r="I192" s="254"/>
      <c r="J192" s="250"/>
      <c r="K192" s="250"/>
      <c r="L192" s="255"/>
      <c r="M192" s="256"/>
      <c r="N192" s="257"/>
      <c r="O192" s="257"/>
      <c r="P192" s="257"/>
      <c r="Q192" s="257"/>
      <c r="R192" s="257"/>
      <c r="S192" s="257"/>
      <c r="T192" s="258"/>
      <c r="U192" s="13"/>
      <c r="V192" s="13"/>
      <c r="W192" s="13"/>
      <c r="X192" s="13"/>
      <c r="Y192" s="13"/>
      <c r="Z192" s="13"/>
      <c r="AA192" s="13"/>
      <c r="AB192" s="13"/>
      <c r="AC192" s="13"/>
      <c r="AD192" s="13"/>
      <c r="AE192" s="13"/>
      <c r="AT192" s="259" t="s">
        <v>259</v>
      </c>
      <c r="AU192" s="259" t="s">
        <v>88</v>
      </c>
      <c r="AV192" s="13" t="s">
        <v>88</v>
      </c>
      <c r="AW192" s="13" t="s">
        <v>36</v>
      </c>
      <c r="AX192" s="13" t="s">
        <v>80</v>
      </c>
      <c r="AY192" s="259" t="s">
        <v>241</v>
      </c>
    </row>
    <row r="193" s="14" customFormat="1">
      <c r="A193" s="14"/>
      <c r="B193" s="260"/>
      <c r="C193" s="261"/>
      <c r="D193" s="242" t="s">
        <v>259</v>
      </c>
      <c r="E193" s="262" t="s">
        <v>1</v>
      </c>
      <c r="F193" s="263" t="s">
        <v>261</v>
      </c>
      <c r="G193" s="261"/>
      <c r="H193" s="264">
        <v>3.456</v>
      </c>
      <c r="I193" s="265"/>
      <c r="J193" s="261"/>
      <c r="K193" s="261"/>
      <c r="L193" s="266"/>
      <c r="M193" s="267"/>
      <c r="N193" s="268"/>
      <c r="O193" s="268"/>
      <c r="P193" s="268"/>
      <c r="Q193" s="268"/>
      <c r="R193" s="268"/>
      <c r="S193" s="268"/>
      <c r="T193" s="269"/>
      <c r="U193" s="14"/>
      <c r="V193" s="14"/>
      <c r="W193" s="14"/>
      <c r="X193" s="14"/>
      <c r="Y193" s="14"/>
      <c r="Z193" s="14"/>
      <c r="AA193" s="14"/>
      <c r="AB193" s="14"/>
      <c r="AC193" s="14"/>
      <c r="AD193" s="14"/>
      <c r="AE193" s="14"/>
      <c r="AT193" s="270" t="s">
        <v>259</v>
      </c>
      <c r="AU193" s="270" t="s">
        <v>88</v>
      </c>
      <c r="AV193" s="14" t="s">
        <v>175</v>
      </c>
      <c r="AW193" s="14" t="s">
        <v>36</v>
      </c>
      <c r="AX193" s="14" t="s">
        <v>14</v>
      </c>
      <c r="AY193" s="270" t="s">
        <v>241</v>
      </c>
    </row>
    <row r="194" s="2" customFormat="1" ht="33" customHeight="1">
      <c r="A194" s="39"/>
      <c r="B194" s="40"/>
      <c r="C194" s="229" t="s">
        <v>325</v>
      </c>
      <c r="D194" s="229" t="s">
        <v>243</v>
      </c>
      <c r="E194" s="230" t="s">
        <v>1814</v>
      </c>
      <c r="F194" s="231" t="s">
        <v>1815</v>
      </c>
      <c r="G194" s="232" t="s">
        <v>255</v>
      </c>
      <c r="H194" s="233">
        <v>19.581</v>
      </c>
      <c r="I194" s="234"/>
      <c r="J194" s="235">
        <f>ROUND(I194*H194,2)</f>
        <v>0</v>
      </c>
      <c r="K194" s="231" t="s">
        <v>247</v>
      </c>
      <c r="L194" s="45"/>
      <c r="M194" s="236" t="s">
        <v>1</v>
      </c>
      <c r="N194" s="237" t="s">
        <v>45</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175</v>
      </c>
      <c r="AT194" s="240" t="s">
        <v>243</v>
      </c>
      <c r="AU194" s="240" t="s">
        <v>88</v>
      </c>
      <c r="AY194" s="18" t="s">
        <v>241</v>
      </c>
      <c r="BE194" s="241">
        <f>IF(N194="základní",J194,0)</f>
        <v>0</v>
      </c>
      <c r="BF194" s="241">
        <f>IF(N194="snížená",J194,0)</f>
        <v>0</v>
      </c>
      <c r="BG194" s="241">
        <f>IF(N194="zákl. přenesená",J194,0)</f>
        <v>0</v>
      </c>
      <c r="BH194" s="241">
        <f>IF(N194="sníž. přenesená",J194,0)</f>
        <v>0</v>
      </c>
      <c r="BI194" s="241">
        <f>IF(N194="nulová",J194,0)</f>
        <v>0</v>
      </c>
      <c r="BJ194" s="18" t="s">
        <v>14</v>
      </c>
      <c r="BK194" s="241">
        <f>ROUND(I194*H194,2)</f>
        <v>0</v>
      </c>
      <c r="BL194" s="18" t="s">
        <v>175</v>
      </c>
      <c r="BM194" s="240" t="s">
        <v>2563</v>
      </c>
    </row>
    <row r="195" s="2" customFormat="1">
      <c r="A195" s="39"/>
      <c r="B195" s="40"/>
      <c r="C195" s="41"/>
      <c r="D195" s="242" t="s">
        <v>249</v>
      </c>
      <c r="E195" s="41"/>
      <c r="F195" s="243" t="s">
        <v>1817</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249</v>
      </c>
      <c r="AU195" s="18" t="s">
        <v>88</v>
      </c>
    </row>
    <row r="196" s="2" customFormat="1">
      <c r="A196" s="39"/>
      <c r="B196" s="40"/>
      <c r="C196" s="41"/>
      <c r="D196" s="247" t="s">
        <v>251</v>
      </c>
      <c r="E196" s="41"/>
      <c r="F196" s="248" t="s">
        <v>1818</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251</v>
      </c>
      <c r="AU196" s="18" t="s">
        <v>88</v>
      </c>
    </row>
    <row r="197" s="13" customFormat="1">
      <c r="A197" s="13"/>
      <c r="B197" s="249"/>
      <c r="C197" s="250"/>
      <c r="D197" s="242" t="s">
        <v>259</v>
      </c>
      <c r="E197" s="251" t="s">
        <v>1</v>
      </c>
      <c r="F197" s="252" t="s">
        <v>434</v>
      </c>
      <c r="G197" s="250"/>
      <c r="H197" s="253">
        <v>19.581</v>
      </c>
      <c r="I197" s="254"/>
      <c r="J197" s="250"/>
      <c r="K197" s="250"/>
      <c r="L197" s="255"/>
      <c r="M197" s="256"/>
      <c r="N197" s="257"/>
      <c r="O197" s="257"/>
      <c r="P197" s="257"/>
      <c r="Q197" s="257"/>
      <c r="R197" s="257"/>
      <c r="S197" s="257"/>
      <c r="T197" s="258"/>
      <c r="U197" s="13"/>
      <c r="V197" s="13"/>
      <c r="W197" s="13"/>
      <c r="X197" s="13"/>
      <c r="Y197" s="13"/>
      <c r="Z197" s="13"/>
      <c r="AA197" s="13"/>
      <c r="AB197" s="13"/>
      <c r="AC197" s="13"/>
      <c r="AD197" s="13"/>
      <c r="AE197" s="13"/>
      <c r="AT197" s="259" t="s">
        <v>259</v>
      </c>
      <c r="AU197" s="259" t="s">
        <v>88</v>
      </c>
      <c r="AV197" s="13" t="s">
        <v>88</v>
      </c>
      <c r="AW197" s="13" t="s">
        <v>36</v>
      </c>
      <c r="AX197" s="13" t="s">
        <v>80</v>
      </c>
      <c r="AY197" s="259" t="s">
        <v>241</v>
      </c>
    </row>
    <row r="198" s="14" customFormat="1">
      <c r="A198" s="14"/>
      <c r="B198" s="260"/>
      <c r="C198" s="261"/>
      <c r="D198" s="242" t="s">
        <v>259</v>
      </c>
      <c r="E198" s="262" t="s">
        <v>1</v>
      </c>
      <c r="F198" s="263" t="s">
        <v>261</v>
      </c>
      <c r="G198" s="261"/>
      <c r="H198" s="264">
        <v>19.581</v>
      </c>
      <c r="I198" s="265"/>
      <c r="J198" s="261"/>
      <c r="K198" s="261"/>
      <c r="L198" s="266"/>
      <c r="M198" s="267"/>
      <c r="N198" s="268"/>
      <c r="O198" s="268"/>
      <c r="P198" s="268"/>
      <c r="Q198" s="268"/>
      <c r="R198" s="268"/>
      <c r="S198" s="268"/>
      <c r="T198" s="269"/>
      <c r="U198" s="14"/>
      <c r="V198" s="14"/>
      <c r="W198" s="14"/>
      <c r="X198" s="14"/>
      <c r="Y198" s="14"/>
      <c r="Z198" s="14"/>
      <c r="AA198" s="14"/>
      <c r="AB198" s="14"/>
      <c r="AC198" s="14"/>
      <c r="AD198" s="14"/>
      <c r="AE198" s="14"/>
      <c r="AT198" s="270" t="s">
        <v>259</v>
      </c>
      <c r="AU198" s="270" t="s">
        <v>88</v>
      </c>
      <c r="AV198" s="14" t="s">
        <v>175</v>
      </c>
      <c r="AW198" s="14" t="s">
        <v>36</v>
      </c>
      <c r="AX198" s="14" t="s">
        <v>14</v>
      </c>
      <c r="AY198" s="270" t="s">
        <v>241</v>
      </c>
    </row>
    <row r="199" s="2" customFormat="1" ht="24.15" customHeight="1">
      <c r="A199" s="39"/>
      <c r="B199" s="40"/>
      <c r="C199" s="229" t="s">
        <v>332</v>
      </c>
      <c r="D199" s="229" t="s">
        <v>243</v>
      </c>
      <c r="E199" s="230" t="s">
        <v>2564</v>
      </c>
      <c r="F199" s="231" t="s">
        <v>2565</v>
      </c>
      <c r="G199" s="232" t="s">
        <v>255</v>
      </c>
      <c r="H199" s="233">
        <v>0.247</v>
      </c>
      <c r="I199" s="234"/>
      <c r="J199" s="235">
        <f>ROUND(I199*H199,2)</f>
        <v>0</v>
      </c>
      <c r="K199" s="231" t="s">
        <v>247</v>
      </c>
      <c r="L199" s="45"/>
      <c r="M199" s="236" t="s">
        <v>1</v>
      </c>
      <c r="N199" s="237" t="s">
        <v>45</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175</v>
      </c>
      <c r="AT199" s="240" t="s">
        <v>243</v>
      </c>
      <c r="AU199" s="240" t="s">
        <v>88</v>
      </c>
      <c r="AY199" s="18" t="s">
        <v>241</v>
      </c>
      <c r="BE199" s="241">
        <f>IF(N199="základní",J199,0)</f>
        <v>0</v>
      </c>
      <c r="BF199" s="241">
        <f>IF(N199="snížená",J199,0)</f>
        <v>0</v>
      </c>
      <c r="BG199" s="241">
        <f>IF(N199="zákl. přenesená",J199,0)</f>
        <v>0</v>
      </c>
      <c r="BH199" s="241">
        <f>IF(N199="sníž. přenesená",J199,0)</f>
        <v>0</v>
      </c>
      <c r="BI199" s="241">
        <f>IF(N199="nulová",J199,0)</f>
        <v>0</v>
      </c>
      <c r="BJ199" s="18" t="s">
        <v>14</v>
      </c>
      <c r="BK199" s="241">
        <f>ROUND(I199*H199,2)</f>
        <v>0</v>
      </c>
      <c r="BL199" s="18" t="s">
        <v>175</v>
      </c>
      <c r="BM199" s="240" t="s">
        <v>2566</v>
      </c>
    </row>
    <row r="200" s="2" customFormat="1">
      <c r="A200" s="39"/>
      <c r="B200" s="40"/>
      <c r="C200" s="41"/>
      <c r="D200" s="242" t="s">
        <v>249</v>
      </c>
      <c r="E200" s="41"/>
      <c r="F200" s="243" t="s">
        <v>2567</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249</v>
      </c>
      <c r="AU200" s="18" t="s">
        <v>88</v>
      </c>
    </row>
    <row r="201" s="2" customFormat="1">
      <c r="A201" s="39"/>
      <c r="B201" s="40"/>
      <c r="C201" s="41"/>
      <c r="D201" s="247" t="s">
        <v>251</v>
      </c>
      <c r="E201" s="41"/>
      <c r="F201" s="248" t="s">
        <v>2568</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251</v>
      </c>
      <c r="AU201" s="18" t="s">
        <v>88</v>
      </c>
    </row>
    <row r="202" s="13" customFormat="1">
      <c r="A202" s="13"/>
      <c r="B202" s="249"/>
      <c r="C202" s="250"/>
      <c r="D202" s="242" t="s">
        <v>259</v>
      </c>
      <c r="E202" s="251" t="s">
        <v>1</v>
      </c>
      <c r="F202" s="252" t="s">
        <v>2494</v>
      </c>
      <c r="G202" s="250"/>
      <c r="H202" s="253">
        <v>0.247</v>
      </c>
      <c r="I202" s="254"/>
      <c r="J202" s="250"/>
      <c r="K202" s="250"/>
      <c r="L202" s="255"/>
      <c r="M202" s="256"/>
      <c r="N202" s="257"/>
      <c r="O202" s="257"/>
      <c r="P202" s="257"/>
      <c r="Q202" s="257"/>
      <c r="R202" s="257"/>
      <c r="S202" s="257"/>
      <c r="T202" s="258"/>
      <c r="U202" s="13"/>
      <c r="V202" s="13"/>
      <c r="W202" s="13"/>
      <c r="X202" s="13"/>
      <c r="Y202" s="13"/>
      <c r="Z202" s="13"/>
      <c r="AA202" s="13"/>
      <c r="AB202" s="13"/>
      <c r="AC202" s="13"/>
      <c r="AD202" s="13"/>
      <c r="AE202" s="13"/>
      <c r="AT202" s="259" t="s">
        <v>259</v>
      </c>
      <c r="AU202" s="259" t="s">
        <v>88</v>
      </c>
      <c r="AV202" s="13" t="s">
        <v>88</v>
      </c>
      <c r="AW202" s="13" t="s">
        <v>36</v>
      </c>
      <c r="AX202" s="13" t="s">
        <v>80</v>
      </c>
      <c r="AY202" s="259" t="s">
        <v>241</v>
      </c>
    </row>
    <row r="203" s="14" customFormat="1">
      <c r="A203" s="14"/>
      <c r="B203" s="260"/>
      <c r="C203" s="261"/>
      <c r="D203" s="242" t="s">
        <v>259</v>
      </c>
      <c r="E203" s="262" t="s">
        <v>1</v>
      </c>
      <c r="F203" s="263" t="s">
        <v>261</v>
      </c>
      <c r="G203" s="261"/>
      <c r="H203" s="264">
        <v>0.247</v>
      </c>
      <c r="I203" s="265"/>
      <c r="J203" s="261"/>
      <c r="K203" s="261"/>
      <c r="L203" s="266"/>
      <c r="M203" s="267"/>
      <c r="N203" s="268"/>
      <c r="O203" s="268"/>
      <c r="P203" s="268"/>
      <c r="Q203" s="268"/>
      <c r="R203" s="268"/>
      <c r="S203" s="268"/>
      <c r="T203" s="269"/>
      <c r="U203" s="14"/>
      <c r="V203" s="14"/>
      <c r="W203" s="14"/>
      <c r="X203" s="14"/>
      <c r="Y203" s="14"/>
      <c r="Z203" s="14"/>
      <c r="AA203" s="14"/>
      <c r="AB203" s="14"/>
      <c r="AC203" s="14"/>
      <c r="AD203" s="14"/>
      <c r="AE203" s="14"/>
      <c r="AT203" s="270" t="s">
        <v>259</v>
      </c>
      <c r="AU203" s="270" t="s">
        <v>88</v>
      </c>
      <c r="AV203" s="14" t="s">
        <v>175</v>
      </c>
      <c r="AW203" s="14" t="s">
        <v>36</v>
      </c>
      <c r="AX203" s="14" t="s">
        <v>14</v>
      </c>
      <c r="AY203" s="270" t="s">
        <v>241</v>
      </c>
    </row>
    <row r="204" s="2" customFormat="1" ht="33" customHeight="1">
      <c r="A204" s="39"/>
      <c r="B204" s="40"/>
      <c r="C204" s="229" t="s">
        <v>8</v>
      </c>
      <c r="D204" s="229" t="s">
        <v>243</v>
      </c>
      <c r="E204" s="230" t="s">
        <v>2569</v>
      </c>
      <c r="F204" s="231" t="s">
        <v>2570</v>
      </c>
      <c r="G204" s="232" t="s">
        <v>255</v>
      </c>
      <c r="H204" s="233">
        <v>1.399</v>
      </c>
      <c r="I204" s="234"/>
      <c r="J204" s="235">
        <f>ROUND(I204*H204,2)</f>
        <v>0</v>
      </c>
      <c r="K204" s="231" t="s">
        <v>247</v>
      </c>
      <c r="L204" s="45"/>
      <c r="M204" s="236" t="s">
        <v>1</v>
      </c>
      <c r="N204" s="237" t="s">
        <v>45</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175</v>
      </c>
      <c r="AT204" s="240" t="s">
        <v>243</v>
      </c>
      <c r="AU204" s="240" t="s">
        <v>88</v>
      </c>
      <c r="AY204" s="18" t="s">
        <v>241</v>
      </c>
      <c r="BE204" s="241">
        <f>IF(N204="základní",J204,0)</f>
        <v>0</v>
      </c>
      <c r="BF204" s="241">
        <f>IF(N204="snížená",J204,0)</f>
        <v>0</v>
      </c>
      <c r="BG204" s="241">
        <f>IF(N204="zákl. přenesená",J204,0)</f>
        <v>0</v>
      </c>
      <c r="BH204" s="241">
        <f>IF(N204="sníž. přenesená",J204,0)</f>
        <v>0</v>
      </c>
      <c r="BI204" s="241">
        <f>IF(N204="nulová",J204,0)</f>
        <v>0</v>
      </c>
      <c r="BJ204" s="18" t="s">
        <v>14</v>
      </c>
      <c r="BK204" s="241">
        <f>ROUND(I204*H204,2)</f>
        <v>0</v>
      </c>
      <c r="BL204" s="18" t="s">
        <v>175</v>
      </c>
      <c r="BM204" s="240" t="s">
        <v>2571</v>
      </c>
    </row>
    <row r="205" s="2" customFormat="1">
      <c r="A205" s="39"/>
      <c r="B205" s="40"/>
      <c r="C205" s="41"/>
      <c r="D205" s="242" t="s">
        <v>249</v>
      </c>
      <c r="E205" s="41"/>
      <c r="F205" s="243" t="s">
        <v>2572</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249</v>
      </c>
      <c r="AU205" s="18" t="s">
        <v>88</v>
      </c>
    </row>
    <row r="206" s="2" customFormat="1">
      <c r="A206" s="39"/>
      <c r="B206" s="40"/>
      <c r="C206" s="41"/>
      <c r="D206" s="247" t="s">
        <v>251</v>
      </c>
      <c r="E206" s="41"/>
      <c r="F206" s="248" t="s">
        <v>2573</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251</v>
      </c>
      <c r="AU206" s="18" t="s">
        <v>88</v>
      </c>
    </row>
    <row r="207" s="13" customFormat="1">
      <c r="A207" s="13"/>
      <c r="B207" s="249"/>
      <c r="C207" s="250"/>
      <c r="D207" s="242" t="s">
        <v>259</v>
      </c>
      <c r="E207" s="251" t="s">
        <v>1</v>
      </c>
      <c r="F207" s="252" t="s">
        <v>2497</v>
      </c>
      <c r="G207" s="250"/>
      <c r="H207" s="253">
        <v>1.399</v>
      </c>
      <c r="I207" s="254"/>
      <c r="J207" s="250"/>
      <c r="K207" s="250"/>
      <c r="L207" s="255"/>
      <c r="M207" s="256"/>
      <c r="N207" s="257"/>
      <c r="O207" s="257"/>
      <c r="P207" s="257"/>
      <c r="Q207" s="257"/>
      <c r="R207" s="257"/>
      <c r="S207" s="257"/>
      <c r="T207" s="258"/>
      <c r="U207" s="13"/>
      <c r="V207" s="13"/>
      <c r="W207" s="13"/>
      <c r="X207" s="13"/>
      <c r="Y207" s="13"/>
      <c r="Z207" s="13"/>
      <c r="AA207" s="13"/>
      <c r="AB207" s="13"/>
      <c r="AC207" s="13"/>
      <c r="AD207" s="13"/>
      <c r="AE207" s="13"/>
      <c r="AT207" s="259" t="s">
        <v>259</v>
      </c>
      <c r="AU207" s="259" t="s">
        <v>88</v>
      </c>
      <c r="AV207" s="13" t="s">
        <v>88</v>
      </c>
      <c r="AW207" s="13" t="s">
        <v>36</v>
      </c>
      <c r="AX207" s="13" t="s">
        <v>80</v>
      </c>
      <c r="AY207" s="259" t="s">
        <v>241</v>
      </c>
    </row>
    <row r="208" s="14" customFormat="1">
      <c r="A208" s="14"/>
      <c r="B208" s="260"/>
      <c r="C208" s="261"/>
      <c r="D208" s="242" t="s">
        <v>259</v>
      </c>
      <c r="E208" s="262" t="s">
        <v>1</v>
      </c>
      <c r="F208" s="263" t="s">
        <v>261</v>
      </c>
      <c r="G208" s="261"/>
      <c r="H208" s="264">
        <v>1.399</v>
      </c>
      <c r="I208" s="265"/>
      <c r="J208" s="261"/>
      <c r="K208" s="261"/>
      <c r="L208" s="266"/>
      <c r="M208" s="267"/>
      <c r="N208" s="268"/>
      <c r="O208" s="268"/>
      <c r="P208" s="268"/>
      <c r="Q208" s="268"/>
      <c r="R208" s="268"/>
      <c r="S208" s="268"/>
      <c r="T208" s="269"/>
      <c r="U208" s="14"/>
      <c r="V208" s="14"/>
      <c r="W208" s="14"/>
      <c r="X208" s="14"/>
      <c r="Y208" s="14"/>
      <c r="Z208" s="14"/>
      <c r="AA208" s="14"/>
      <c r="AB208" s="14"/>
      <c r="AC208" s="14"/>
      <c r="AD208" s="14"/>
      <c r="AE208" s="14"/>
      <c r="AT208" s="270" t="s">
        <v>259</v>
      </c>
      <c r="AU208" s="270" t="s">
        <v>88</v>
      </c>
      <c r="AV208" s="14" t="s">
        <v>175</v>
      </c>
      <c r="AW208" s="14" t="s">
        <v>36</v>
      </c>
      <c r="AX208" s="14" t="s">
        <v>14</v>
      </c>
      <c r="AY208" s="270" t="s">
        <v>241</v>
      </c>
    </row>
    <row r="209" s="2" customFormat="1" ht="33" customHeight="1">
      <c r="A209" s="39"/>
      <c r="B209" s="40"/>
      <c r="C209" s="229" t="s">
        <v>344</v>
      </c>
      <c r="D209" s="229" t="s">
        <v>243</v>
      </c>
      <c r="E209" s="230" t="s">
        <v>2574</v>
      </c>
      <c r="F209" s="231" t="s">
        <v>2575</v>
      </c>
      <c r="G209" s="232" t="s">
        <v>255</v>
      </c>
      <c r="H209" s="233">
        <v>1.399</v>
      </c>
      <c r="I209" s="234"/>
      <c r="J209" s="235">
        <f>ROUND(I209*H209,2)</f>
        <v>0</v>
      </c>
      <c r="K209" s="231" t="s">
        <v>247</v>
      </c>
      <c r="L209" s="45"/>
      <c r="M209" s="236" t="s">
        <v>1</v>
      </c>
      <c r="N209" s="237" t="s">
        <v>45</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175</v>
      </c>
      <c r="AT209" s="240" t="s">
        <v>243</v>
      </c>
      <c r="AU209" s="240" t="s">
        <v>88</v>
      </c>
      <c r="AY209" s="18" t="s">
        <v>241</v>
      </c>
      <c r="BE209" s="241">
        <f>IF(N209="základní",J209,0)</f>
        <v>0</v>
      </c>
      <c r="BF209" s="241">
        <f>IF(N209="snížená",J209,0)</f>
        <v>0</v>
      </c>
      <c r="BG209" s="241">
        <f>IF(N209="zákl. přenesená",J209,0)</f>
        <v>0</v>
      </c>
      <c r="BH209" s="241">
        <f>IF(N209="sníž. přenesená",J209,0)</f>
        <v>0</v>
      </c>
      <c r="BI209" s="241">
        <f>IF(N209="nulová",J209,0)</f>
        <v>0</v>
      </c>
      <c r="BJ209" s="18" t="s">
        <v>14</v>
      </c>
      <c r="BK209" s="241">
        <f>ROUND(I209*H209,2)</f>
        <v>0</v>
      </c>
      <c r="BL209" s="18" t="s">
        <v>175</v>
      </c>
      <c r="BM209" s="240" t="s">
        <v>2576</v>
      </c>
    </row>
    <row r="210" s="2" customFormat="1">
      <c r="A210" s="39"/>
      <c r="B210" s="40"/>
      <c r="C210" s="41"/>
      <c r="D210" s="242" t="s">
        <v>249</v>
      </c>
      <c r="E210" s="41"/>
      <c r="F210" s="243" t="s">
        <v>2577</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249</v>
      </c>
      <c r="AU210" s="18" t="s">
        <v>88</v>
      </c>
    </row>
    <row r="211" s="2" customFormat="1">
      <c r="A211" s="39"/>
      <c r="B211" s="40"/>
      <c r="C211" s="41"/>
      <c r="D211" s="247" t="s">
        <v>251</v>
      </c>
      <c r="E211" s="41"/>
      <c r="F211" s="248" t="s">
        <v>2578</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251</v>
      </c>
      <c r="AU211" s="18" t="s">
        <v>88</v>
      </c>
    </row>
    <row r="212" s="13" customFormat="1">
      <c r="A212" s="13"/>
      <c r="B212" s="249"/>
      <c r="C212" s="250"/>
      <c r="D212" s="242" t="s">
        <v>259</v>
      </c>
      <c r="E212" s="251" t="s">
        <v>1</v>
      </c>
      <c r="F212" s="252" t="s">
        <v>2502</v>
      </c>
      <c r="G212" s="250"/>
      <c r="H212" s="253">
        <v>1.399</v>
      </c>
      <c r="I212" s="254"/>
      <c r="J212" s="250"/>
      <c r="K212" s="250"/>
      <c r="L212" s="255"/>
      <c r="M212" s="256"/>
      <c r="N212" s="257"/>
      <c r="O212" s="257"/>
      <c r="P212" s="257"/>
      <c r="Q212" s="257"/>
      <c r="R212" s="257"/>
      <c r="S212" s="257"/>
      <c r="T212" s="258"/>
      <c r="U212" s="13"/>
      <c r="V212" s="13"/>
      <c r="W212" s="13"/>
      <c r="X212" s="13"/>
      <c r="Y212" s="13"/>
      <c r="Z212" s="13"/>
      <c r="AA212" s="13"/>
      <c r="AB212" s="13"/>
      <c r="AC212" s="13"/>
      <c r="AD212" s="13"/>
      <c r="AE212" s="13"/>
      <c r="AT212" s="259" t="s">
        <v>259</v>
      </c>
      <c r="AU212" s="259" t="s">
        <v>88</v>
      </c>
      <c r="AV212" s="13" t="s">
        <v>88</v>
      </c>
      <c r="AW212" s="13" t="s">
        <v>36</v>
      </c>
      <c r="AX212" s="13" t="s">
        <v>80</v>
      </c>
      <c r="AY212" s="259" t="s">
        <v>241</v>
      </c>
    </row>
    <row r="213" s="14" customFormat="1">
      <c r="A213" s="14"/>
      <c r="B213" s="260"/>
      <c r="C213" s="261"/>
      <c r="D213" s="242" t="s">
        <v>259</v>
      </c>
      <c r="E213" s="262" t="s">
        <v>1</v>
      </c>
      <c r="F213" s="263" t="s">
        <v>261</v>
      </c>
      <c r="G213" s="261"/>
      <c r="H213" s="264">
        <v>1.399</v>
      </c>
      <c r="I213" s="265"/>
      <c r="J213" s="261"/>
      <c r="K213" s="261"/>
      <c r="L213" s="266"/>
      <c r="M213" s="267"/>
      <c r="N213" s="268"/>
      <c r="O213" s="268"/>
      <c r="P213" s="268"/>
      <c r="Q213" s="268"/>
      <c r="R213" s="268"/>
      <c r="S213" s="268"/>
      <c r="T213" s="269"/>
      <c r="U213" s="14"/>
      <c r="V213" s="14"/>
      <c r="W213" s="14"/>
      <c r="X213" s="14"/>
      <c r="Y213" s="14"/>
      <c r="Z213" s="14"/>
      <c r="AA213" s="14"/>
      <c r="AB213" s="14"/>
      <c r="AC213" s="14"/>
      <c r="AD213" s="14"/>
      <c r="AE213" s="14"/>
      <c r="AT213" s="270" t="s">
        <v>259</v>
      </c>
      <c r="AU213" s="270" t="s">
        <v>88</v>
      </c>
      <c r="AV213" s="14" t="s">
        <v>175</v>
      </c>
      <c r="AW213" s="14" t="s">
        <v>36</v>
      </c>
      <c r="AX213" s="14" t="s">
        <v>14</v>
      </c>
      <c r="AY213" s="270" t="s">
        <v>241</v>
      </c>
    </row>
    <row r="214" s="2" customFormat="1" ht="33" customHeight="1">
      <c r="A214" s="39"/>
      <c r="B214" s="40"/>
      <c r="C214" s="229" t="s">
        <v>349</v>
      </c>
      <c r="D214" s="229" t="s">
        <v>243</v>
      </c>
      <c r="E214" s="230" t="s">
        <v>2579</v>
      </c>
      <c r="F214" s="231" t="s">
        <v>2580</v>
      </c>
      <c r="G214" s="232" t="s">
        <v>255</v>
      </c>
      <c r="H214" s="233">
        <v>1.877</v>
      </c>
      <c r="I214" s="234"/>
      <c r="J214" s="235">
        <f>ROUND(I214*H214,2)</f>
        <v>0</v>
      </c>
      <c r="K214" s="231" t="s">
        <v>247</v>
      </c>
      <c r="L214" s="45"/>
      <c r="M214" s="236" t="s">
        <v>1</v>
      </c>
      <c r="N214" s="237" t="s">
        <v>45</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175</v>
      </c>
      <c r="AT214" s="240" t="s">
        <v>243</v>
      </c>
      <c r="AU214" s="240" t="s">
        <v>88</v>
      </c>
      <c r="AY214" s="18" t="s">
        <v>241</v>
      </c>
      <c r="BE214" s="241">
        <f>IF(N214="základní",J214,0)</f>
        <v>0</v>
      </c>
      <c r="BF214" s="241">
        <f>IF(N214="snížená",J214,0)</f>
        <v>0</v>
      </c>
      <c r="BG214" s="241">
        <f>IF(N214="zákl. přenesená",J214,0)</f>
        <v>0</v>
      </c>
      <c r="BH214" s="241">
        <f>IF(N214="sníž. přenesená",J214,0)</f>
        <v>0</v>
      </c>
      <c r="BI214" s="241">
        <f>IF(N214="nulová",J214,0)</f>
        <v>0</v>
      </c>
      <c r="BJ214" s="18" t="s">
        <v>14</v>
      </c>
      <c r="BK214" s="241">
        <f>ROUND(I214*H214,2)</f>
        <v>0</v>
      </c>
      <c r="BL214" s="18" t="s">
        <v>175</v>
      </c>
      <c r="BM214" s="240" t="s">
        <v>2581</v>
      </c>
    </row>
    <row r="215" s="2" customFormat="1">
      <c r="A215" s="39"/>
      <c r="B215" s="40"/>
      <c r="C215" s="41"/>
      <c r="D215" s="242" t="s">
        <v>249</v>
      </c>
      <c r="E215" s="41"/>
      <c r="F215" s="243" t="s">
        <v>2582</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249</v>
      </c>
      <c r="AU215" s="18" t="s">
        <v>88</v>
      </c>
    </row>
    <row r="216" s="2" customFormat="1">
      <c r="A216" s="39"/>
      <c r="B216" s="40"/>
      <c r="C216" s="41"/>
      <c r="D216" s="247" t="s">
        <v>251</v>
      </c>
      <c r="E216" s="41"/>
      <c r="F216" s="248" t="s">
        <v>2583</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251</v>
      </c>
      <c r="AU216" s="18" t="s">
        <v>88</v>
      </c>
    </row>
    <row r="217" s="13" customFormat="1">
      <c r="A217" s="13"/>
      <c r="B217" s="249"/>
      <c r="C217" s="250"/>
      <c r="D217" s="242" t="s">
        <v>259</v>
      </c>
      <c r="E217" s="251" t="s">
        <v>1</v>
      </c>
      <c r="F217" s="252" t="s">
        <v>2507</v>
      </c>
      <c r="G217" s="250"/>
      <c r="H217" s="253">
        <v>1.877</v>
      </c>
      <c r="I217" s="254"/>
      <c r="J217" s="250"/>
      <c r="K217" s="250"/>
      <c r="L217" s="255"/>
      <c r="M217" s="256"/>
      <c r="N217" s="257"/>
      <c r="O217" s="257"/>
      <c r="P217" s="257"/>
      <c r="Q217" s="257"/>
      <c r="R217" s="257"/>
      <c r="S217" s="257"/>
      <c r="T217" s="258"/>
      <c r="U217" s="13"/>
      <c r="V217" s="13"/>
      <c r="W217" s="13"/>
      <c r="X217" s="13"/>
      <c r="Y217" s="13"/>
      <c r="Z217" s="13"/>
      <c r="AA217" s="13"/>
      <c r="AB217" s="13"/>
      <c r="AC217" s="13"/>
      <c r="AD217" s="13"/>
      <c r="AE217" s="13"/>
      <c r="AT217" s="259" t="s">
        <v>259</v>
      </c>
      <c r="AU217" s="259" t="s">
        <v>88</v>
      </c>
      <c r="AV217" s="13" t="s">
        <v>88</v>
      </c>
      <c r="AW217" s="13" t="s">
        <v>36</v>
      </c>
      <c r="AX217" s="13" t="s">
        <v>80</v>
      </c>
      <c r="AY217" s="259" t="s">
        <v>241</v>
      </c>
    </row>
    <row r="218" s="14" customFormat="1">
      <c r="A218" s="14"/>
      <c r="B218" s="260"/>
      <c r="C218" s="261"/>
      <c r="D218" s="242" t="s">
        <v>259</v>
      </c>
      <c r="E218" s="262" t="s">
        <v>1</v>
      </c>
      <c r="F218" s="263" t="s">
        <v>261</v>
      </c>
      <c r="G218" s="261"/>
      <c r="H218" s="264">
        <v>1.877</v>
      </c>
      <c r="I218" s="265"/>
      <c r="J218" s="261"/>
      <c r="K218" s="261"/>
      <c r="L218" s="266"/>
      <c r="M218" s="267"/>
      <c r="N218" s="268"/>
      <c r="O218" s="268"/>
      <c r="P218" s="268"/>
      <c r="Q218" s="268"/>
      <c r="R218" s="268"/>
      <c r="S218" s="268"/>
      <c r="T218" s="269"/>
      <c r="U218" s="14"/>
      <c r="V218" s="14"/>
      <c r="W218" s="14"/>
      <c r="X218" s="14"/>
      <c r="Y218" s="14"/>
      <c r="Z218" s="14"/>
      <c r="AA218" s="14"/>
      <c r="AB218" s="14"/>
      <c r="AC218" s="14"/>
      <c r="AD218" s="14"/>
      <c r="AE218" s="14"/>
      <c r="AT218" s="270" t="s">
        <v>259</v>
      </c>
      <c r="AU218" s="270" t="s">
        <v>88</v>
      </c>
      <c r="AV218" s="14" t="s">
        <v>175</v>
      </c>
      <c r="AW218" s="14" t="s">
        <v>36</v>
      </c>
      <c r="AX218" s="14" t="s">
        <v>14</v>
      </c>
      <c r="AY218" s="270" t="s">
        <v>241</v>
      </c>
    </row>
    <row r="219" s="2" customFormat="1" ht="24.15" customHeight="1">
      <c r="A219" s="39"/>
      <c r="B219" s="40"/>
      <c r="C219" s="229" t="s">
        <v>354</v>
      </c>
      <c r="D219" s="229" t="s">
        <v>243</v>
      </c>
      <c r="E219" s="230" t="s">
        <v>2584</v>
      </c>
      <c r="F219" s="231" t="s">
        <v>2585</v>
      </c>
      <c r="G219" s="232" t="s">
        <v>255</v>
      </c>
      <c r="H219" s="233">
        <v>10.638</v>
      </c>
      <c r="I219" s="234"/>
      <c r="J219" s="235">
        <f>ROUND(I219*H219,2)</f>
        <v>0</v>
      </c>
      <c r="K219" s="231" t="s">
        <v>247</v>
      </c>
      <c r="L219" s="45"/>
      <c r="M219" s="236" t="s">
        <v>1</v>
      </c>
      <c r="N219" s="237" t="s">
        <v>45</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175</v>
      </c>
      <c r="AT219" s="240" t="s">
        <v>243</v>
      </c>
      <c r="AU219" s="240" t="s">
        <v>88</v>
      </c>
      <c r="AY219" s="18" t="s">
        <v>241</v>
      </c>
      <c r="BE219" s="241">
        <f>IF(N219="základní",J219,0)</f>
        <v>0</v>
      </c>
      <c r="BF219" s="241">
        <f>IF(N219="snížená",J219,0)</f>
        <v>0</v>
      </c>
      <c r="BG219" s="241">
        <f>IF(N219="zákl. přenesená",J219,0)</f>
        <v>0</v>
      </c>
      <c r="BH219" s="241">
        <f>IF(N219="sníž. přenesená",J219,0)</f>
        <v>0</v>
      </c>
      <c r="BI219" s="241">
        <f>IF(N219="nulová",J219,0)</f>
        <v>0</v>
      </c>
      <c r="BJ219" s="18" t="s">
        <v>14</v>
      </c>
      <c r="BK219" s="241">
        <f>ROUND(I219*H219,2)</f>
        <v>0</v>
      </c>
      <c r="BL219" s="18" t="s">
        <v>175</v>
      </c>
      <c r="BM219" s="240" t="s">
        <v>2586</v>
      </c>
    </row>
    <row r="220" s="2" customFormat="1">
      <c r="A220" s="39"/>
      <c r="B220" s="40"/>
      <c r="C220" s="41"/>
      <c r="D220" s="242" t="s">
        <v>249</v>
      </c>
      <c r="E220" s="41"/>
      <c r="F220" s="243" t="s">
        <v>2587</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249</v>
      </c>
      <c r="AU220" s="18" t="s">
        <v>88</v>
      </c>
    </row>
    <row r="221" s="2" customFormat="1">
      <c r="A221" s="39"/>
      <c r="B221" s="40"/>
      <c r="C221" s="41"/>
      <c r="D221" s="247" t="s">
        <v>251</v>
      </c>
      <c r="E221" s="41"/>
      <c r="F221" s="248" t="s">
        <v>2588</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251</v>
      </c>
      <c r="AU221" s="18" t="s">
        <v>88</v>
      </c>
    </row>
    <row r="222" s="13" customFormat="1">
      <c r="A222" s="13"/>
      <c r="B222" s="249"/>
      <c r="C222" s="250"/>
      <c r="D222" s="242" t="s">
        <v>259</v>
      </c>
      <c r="E222" s="251" t="s">
        <v>1</v>
      </c>
      <c r="F222" s="252" t="s">
        <v>2510</v>
      </c>
      <c r="G222" s="250"/>
      <c r="H222" s="253">
        <v>10.638</v>
      </c>
      <c r="I222" s="254"/>
      <c r="J222" s="250"/>
      <c r="K222" s="250"/>
      <c r="L222" s="255"/>
      <c r="M222" s="256"/>
      <c r="N222" s="257"/>
      <c r="O222" s="257"/>
      <c r="P222" s="257"/>
      <c r="Q222" s="257"/>
      <c r="R222" s="257"/>
      <c r="S222" s="257"/>
      <c r="T222" s="258"/>
      <c r="U222" s="13"/>
      <c r="V222" s="13"/>
      <c r="W222" s="13"/>
      <c r="X222" s="13"/>
      <c r="Y222" s="13"/>
      <c r="Z222" s="13"/>
      <c r="AA222" s="13"/>
      <c r="AB222" s="13"/>
      <c r="AC222" s="13"/>
      <c r="AD222" s="13"/>
      <c r="AE222" s="13"/>
      <c r="AT222" s="259" t="s">
        <v>259</v>
      </c>
      <c r="AU222" s="259" t="s">
        <v>88</v>
      </c>
      <c r="AV222" s="13" t="s">
        <v>88</v>
      </c>
      <c r="AW222" s="13" t="s">
        <v>36</v>
      </c>
      <c r="AX222" s="13" t="s">
        <v>80</v>
      </c>
      <c r="AY222" s="259" t="s">
        <v>241</v>
      </c>
    </row>
    <row r="223" s="14" customFormat="1">
      <c r="A223" s="14"/>
      <c r="B223" s="260"/>
      <c r="C223" s="261"/>
      <c r="D223" s="242" t="s">
        <v>259</v>
      </c>
      <c r="E223" s="262" t="s">
        <v>1</v>
      </c>
      <c r="F223" s="263" t="s">
        <v>261</v>
      </c>
      <c r="G223" s="261"/>
      <c r="H223" s="264">
        <v>10.638</v>
      </c>
      <c r="I223" s="265"/>
      <c r="J223" s="261"/>
      <c r="K223" s="261"/>
      <c r="L223" s="266"/>
      <c r="M223" s="267"/>
      <c r="N223" s="268"/>
      <c r="O223" s="268"/>
      <c r="P223" s="268"/>
      <c r="Q223" s="268"/>
      <c r="R223" s="268"/>
      <c r="S223" s="268"/>
      <c r="T223" s="269"/>
      <c r="U223" s="14"/>
      <c r="V223" s="14"/>
      <c r="W223" s="14"/>
      <c r="X223" s="14"/>
      <c r="Y223" s="14"/>
      <c r="Z223" s="14"/>
      <c r="AA223" s="14"/>
      <c r="AB223" s="14"/>
      <c r="AC223" s="14"/>
      <c r="AD223" s="14"/>
      <c r="AE223" s="14"/>
      <c r="AT223" s="270" t="s">
        <v>259</v>
      </c>
      <c r="AU223" s="270" t="s">
        <v>88</v>
      </c>
      <c r="AV223" s="14" t="s">
        <v>175</v>
      </c>
      <c r="AW223" s="14" t="s">
        <v>36</v>
      </c>
      <c r="AX223" s="14" t="s">
        <v>14</v>
      </c>
      <c r="AY223" s="270" t="s">
        <v>241</v>
      </c>
    </row>
    <row r="224" s="2" customFormat="1" ht="33" customHeight="1">
      <c r="A224" s="39"/>
      <c r="B224" s="40"/>
      <c r="C224" s="229" t="s">
        <v>359</v>
      </c>
      <c r="D224" s="229" t="s">
        <v>243</v>
      </c>
      <c r="E224" s="230" t="s">
        <v>2589</v>
      </c>
      <c r="F224" s="231" t="s">
        <v>2590</v>
      </c>
      <c r="G224" s="232" t="s">
        <v>255</v>
      </c>
      <c r="H224" s="233">
        <v>6.5709999999999997</v>
      </c>
      <c r="I224" s="234"/>
      <c r="J224" s="235">
        <f>ROUND(I224*H224,2)</f>
        <v>0</v>
      </c>
      <c r="K224" s="231" t="s">
        <v>247</v>
      </c>
      <c r="L224" s="45"/>
      <c r="M224" s="236" t="s">
        <v>1</v>
      </c>
      <c r="N224" s="237" t="s">
        <v>45</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175</v>
      </c>
      <c r="AT224" s="240" t="s">
        <v>243</v>
      </c>
      <c r="AU224" s="240" t="s">
        <v>88</v>
      </c>
      <c r="AY224" s="18" t="s">
        <v>241</v>
      </c>
      <c r="BE224" s="241">
        <f>IF(N224="základní",J224,0)</f>
        <v>0</v>
      </c>
      <c r="BF224" s="241">
        <f>IF(N224="snížená",J224,0)</f>
        <v>0</v>
      </c>
      <c r="BG224" s="241">
        <f>IF(N224="zákl. přenesená",J224,0)</f>
        <v>0</v>
      </c>
      <c r="BH224" s="241">
        <f>IF(N224="sníž. přenesená",J224,0)</f>
        <v>0</v>
      </c>
      <c r="BI224" s="241">
        <f>IF(N224="nulová",J224,0)</f>
        <v>0</v>
      </c>
      <c r="BJ224" s="18" t="s">
        <v>14</v>
      </c>
      <c r="BK224" s="241">
        <f>ROUND(I224*H224,2)</f>
        <v>0</v>
      </c>
      <c r="BL224" s="18" t="s">
        <v>175</v>
      </c>
      <c r="BM224" s="240" t="s">
        <v>2591</v>
      </c>
    </row>
    <row r="225" s="2" customFormat="1">
      <c r="A225" s="39"/>
      <c r="B225" s="40"/>
      <c r="C225" s="41"/>
      <c r="D225" s="242" t="s">
        <v>249</v>
      </c>
      <c r="E225" s="41"/>
      <c r="F225" s="243" t="s">
        <v>2592</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249</v>
      </c>
      <c r="AU225" s="18" t="s">
        <v>88</v>
      </c>
    </row>
    <row r="226" s="2" customFormat="1">
      <c r="A226" s="39"/>
      <c r="B226" s="40"/>
      <c r="C226" s="41"/>
      <c r="D226" s="247" t="s">
        <v>251</v>
      </c>
      <c r="E226" s="41"/>
      <c r="F226" s="248" t="s">
        <v>2593</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251</v>
      </c>
      <c r="AU226" s="18" t="s">
        <v>88</v>
      </c>
    </row>
    <row r="227" s="13" customFormat="1">
      <c r="A227" s="13"/>
      <c r="B227" s="249"/>
      <c r="C227" s="250"/>
      <c r="D227" s="242" t="s">
        <v>259</v>
      </c>
      <c r="E227" s="251" t="s">
        <v>1</v>
      </c>
      <c r="F227" s="252" t="s">
        <v>2513</v>
      </c>
      <c r="G227" s="250"/>
      <c r="H227" s="253">
        <v>6.5709999999999997</v>
      </c>
      <c r="I227" s="254"/>
      <c r="J227" s="250"/>
      <c r="K227" s="250"/>
      <c r="L227" s="255"/>
      <c r="M227" s="256"/>
      <c r="N227" s="257"/>
      <c r="O227" s="257"/>
      <c r="P227" s="257"/>
      <c r="Q227" s="257"/>
      <c r="R227" s="257"/>
      <c r="S227" s="257"/>
      <c r="T227" s="258"/>
      <c r="U227" s="13"/>
      <c r="V227" s="13"/>
      <c r="W227" s="13"/>
      <c r="X227" s="13"/>
      <c r="Y227" s="13"/>
      <c r="Z227" s="13"/>
      <c r="AA227" s="13"/>
      <c r="AB227" s="13"/>
      <c r="AC227" s="13"/>
      <c r="AD227" s="13"/>
      <c r="AE227" s="13"/>
      <c r="AT227" s="259" t="s">
        <v>259</v>
      </c>
      <c r="AU227" s="259" t="s">
        <v>88</v>
      </c>
      <c r="AV227" s="13" t="s">
        <v>88</v>
      </c>
      <c r="AW227" s="13" t="s">
        <v>36</v>
      </c>
      <c r="AX227" s="13" t="s">
        <v>80</v>
      </c>
      <c r="AY227" s="259" t="s">
        <v>241</v>
      </c>
    </row>
    <row r="228" s="14" customFormat="1">
      <c r="A228" s="14"/>
      <c r="B228" s="260"/>
      <c r="C228" s="261"/>
      <c r="D228" s="242" t="s">
        <v>259</v>
      </c>
      <c r="E228" s="262" t="s">
        <v>1</v>
      </c>
      <c r="F228" s="263" t="s">
        <v>261</v>
      </c>
      <c r="G228" s="261"/>
      <c r="H228" s="264">
        <v>6.5709999999999997</v>
      </c>
      <c r="I228" s="265"/>
      <c r="J228" s="261"/>
      <c r="K228" s="261"/>
      <c r="L228" s="266"/>
      <c r="M228" s="267"/>
      <c r="N228" s="268"/>
      <c r="O228" s="268"/>
      <c r="P228" s="268"/>
      <c r="Q228" s="268"/>
      <c r="R228" s="268"/>
      <c r="S228" s="268"/>
      <c r="T228" s="269"/>
      <c r="U228" s="14"/>
      <c r="V228" s="14"/>
      <c r="W228" s="14"/>
      <c r="X228" s="14"/>
      <c r="Y228" s="14"/>
      <c r="Z228" s="14"/>
      <c r="AA228" s="14"/>
      <c r="AB228" s="14"/>
      <c r="AC228" s="14"/>
      <c r="AD228" s="14"/>
      <c r="AE228" s="14"/>
      <c r="AT228" s="270" t="s">
        <v>259</v>
      </c>
      <c r="AU228" s="270" t="s">
        <v>88</v>
      </c>
      <c r="AV228" s="14" t="s">
        <v>175</v>
      </c>
      <c r="AW228" s="14" t="s">
        <v>36</v>
      </c>
      <c r="AX228" s="14" t="s">
        <v>14</v>
      </c>
      <c r="AY228" s="270" t="s">
        <v>241</v>
      </c>
    </row>
    <row r="229" s="2" customFormat="1" ht="24.15" customHeight="1">
      <c r="A229" s="39"/>
      <c r="B229" s="40"/>
      <c r="C229" s="229" t="s">
        <v>365</v>
      </c>
      <c r="D229" s="229" t="s">
        <v>243</v>
      </c>
      <c r="E229" s="230" t="s">
        <v>2594</v>
      </c>
      <c r="F229" s="231" t="s">
        <v>2595</v>
      </c>
      <c r="G229" s="232" t="s">
        <v>255</v>
      </c>
      <c r="H229" s="233">
        <v>37.234999999999999</v>
      </c>
      <c r="I229" s="234"/>
      <c r="J229" s="235">
        <f>ROUND(I229*H229,2)</f>
        <v>0</v>
      </c>
      <c r="K229" s="231" t="s">
        <v>247</v>
      </c>
      <c r="L229" s="45"/>
      <c r="M229" s="236" t="s">
        <v>1</v>
      </c>
      <c r="N229" s="237" t="s">
        <v>45</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175</v>
      </c>
      <c r="AT229" s="240" t="s">
        <v>243</v>
      </c>
      <c r="AU229" s="240" t="s">
        <v>88</v>
      </c>
      <c r="AY229" s="18" t="s">
        <v>241</v>
      </c>
      <c r="BE229" s="241">
        <f>IF(N229="základní",J229,0)</f>
        <v>0</v>
      </c>
      <c r="BF229" s="241">
        <f>IF(N229="snížená",J229,0)</f>
        <v>0</v>
      </c>
      <c r="BG229" s="241">
        <f>IF(N229="zákl. přenesená",J229,0)</f>
        <v>0</v>
      </c>
      <c r="BH229" s="241">
        <f>IF(N229="sníž. přenesená",J229,0)</f>
        <v>0</v>
      </c>
      <c r="BI229" s="241">
        <f>IF(N229="nulová",J229,0)</f>
        <v>0</v>
      </c>
      <c r="BJ229" s="18" t="s">
        <v>14</v>
      </c>
      <c r="BK229" s="241">
        <f>ROUND(I229*H229,2)</f>
        <v>0</v>
      </c>
      <c r="BL229" s="18" t="s">
        <v>175</v>
      </c>
      <c r="BM229" s="240" t="s">
        <v>2596</v>
      </c>
    </row>
    <row r="230" s="2" customFormat="1">
      <c r="A230" s="39"/>
      <c r="B230" s="40"/>
      <c r="C230" s="41"/>
      <c r="D230" s="242" t="s">
        <v>249</v>
      </c>
      <c r="E230" s="41"/>
      <c r="F230" s="243" t="s">
        <v>2597</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249</v>
      </c>
      <c r="AU230" s="18" t="s">
        <v>88</v>
      </c>
    </row>
    <row r="231" s="2" customFormat="1">
      <c r="A231" s="39"/>
      <c r="B231" s="40"/>
      <c r="C231" s="41"/>
      <c r="D231" s="247" t="s">
        <v>251</v>
      </c>
      <c r="E231" s="41"/>
      <c r="F231" s="248" t="s">
        <v>2598</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251</v>
      </c>
      <c r="AU231" s="18" t="s">
        <v>88</v>
      </c>
    </row>
    <row r="232" s="13" customFormat="1">
      <c r="A232" s="13"/>
      <c r="B232" s="249"/>
      <c r="C232" s="250"/>
      <c r="D232" s="242" t="s">
        <v>259</v>
      </c>
      <c r="E232" s="251" t="s">
        <v>1</v>
      </c>
      <c r="F232" s="252" t="s">
        <v>2516</v>
      </c>
      <c r="G232" s="250"/>
      <c r="H232" s="253">
        <v>37.234999999999999</v>
      </c>
      <c r="I232" s="254"/>
      <c r="J232" s="250"/>
      <c r="K232" s="250"/>
      <c r="L232" s="255"/>
      <c r="M232" s="256"/>
      <c r="N232" s="257"/>
      <c r="O232" s="257"/>
      <c r="P232" s="257"/>
      <c r="Q232" s="257"/>
      <c r="R232" s="257"/>
      <c r="S232" s="257"/>
      <c r="T232" s="258"/>
      <c r="U232" s="13"/>
      <c r="V232" s="13"/>
      <c r="W232" s="13"/>
      <c r="X232" s="13"/>
      <c r="Y232" s="13"/>
      <c r="Z232" s="13"/>
      <c r="AA232" s="13"/>
      <c r="AB232" s="13"/>
      <c r="AC232" s="13"/>
      <c r="AD232" s="13"/>
      <c r="AE232" s="13"/>
      <c r="AT232" s="259" t="s">
        <v>259</v>
      </c>
      <c r="AU232" s="259" t="s">
        <v>88</v>
      </c>
      <c r="AV232" s="13" t="s">
        <v>88</v>
      </c>
      <c r="AW232" s="13" t="s">
        <v>36</v>
      </c>
      <c r="AX232" s="13" t="s">
        <v>80</v>
      </c>
      <c r="AY232" s="259" t="s">
        <v>241</v>
      </c>
    </row>
    <row r="233" s="14" customFormat="1">
      <c r="A233" s="14"/>
      <c r="B233" s="260"/>
      <c r="C233" s="261"/>
      <c r="D233" s="242" t="s">
        <v>259</v>
      </c>
      <c r="E233" s="262" t="s">
        <v>1</v>
      </c>
      <c r="F233" s="263" t="s">
        <v>261</v>
      </c>
      <c r="G233" s="261"/>
      <c r="H233" s="264">
        <v>37.234999999999999</v>
      </c>
      <c r="I233" s="265"/>
      <c r="J233" s="261"/>
      <c r="K233" s="261"/>
      <c r="L233" s="266"/>
      <c r="M233" s="267"/>
      <c r="N233" s="268"/>
      <c r="O233" s="268"/>
      <c r="P233" s="268"/>
      <c r="Q233" s="268"/>
      <c r="R233" s="268"/>
      <c r="S233" s="268"/>
      <c r="T233" s="269"/>
      <c r="U233" s="14"/>
      <c r="V233" s="14"/>
      <c r="W233" s="14"/>
      <c r="X233" s="14"/>
      <c r="Y233" s="14"/>
      <c r="Z233" s="14"/>
      <c r="AA233" s="14"/>
      <c r="AB233" s="14"/>
      <c r="AC233" s="14"/>
      <c r="AD233" s="14"/>
      <c r="AE233" s="14"/>
      <c r="AT233" s="270" t="s">
        <v>259</v>
      </c>
      <c r="AU233" s="270" t="s">
        <v>88</v>
      </c>
      <c r="AV233" s="14" t="s">
        <v>175</v>
      </c>
      <c r="AW233" s="14" t="s">
        <v>36</v>
      </c>
      <c r="AX233" s="14" t="s">
        <v>14</v>
      </c>
      <c r="AY233" s="270" t="s">
        <v>241</v>
      </c>
    </row>
    <row r="234" s="2" customFormat="1" ht="33" customHeight="1">
      <c r="A234" s="39"/>
      <c r="B234" s="40"/>
      <c r="C234" s="229" t="s">
        <v>7</v>
      </c>
      <c r="D234" s="229" t="s">
        <v>243</v>
      </c>
      <c r="E234" s="230" t="s">
        <v>2599</v>
      </c>
      <c r="F234" s="231" t="s">
        <v>2600</v>
      </c>
      <c r="G234" s="232" t="s">
        <v>255</v>
      </c>
      <c r="H234" s="233">
        <v>0.46899999999999997</v>
      </c>
      <c r="I234" s="234"/>
      <c r="J234" s="235">
        <f>ROUND(I234*H234,2)</f>
        <v>0</v>
      </c>
      <c r="K234" s="231" t="s">
        <v>247</v>
      </c>
      <c r="L234" s="45"/>
      <c r="M234" s="236" t="s">
        <v>1</v>
      </c>
      <c r="N234" s="237" t="s">
        <v>45</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175</v>
      </c>
      <c r="AT234" s="240" t="s">
        <v>243</v>
      </c>
      <c r="AU234" s="240" t="s">
        <v>88</v>
      </c>
      <c r="AY234" s="18" t="s">
        <v>241</v>
      </c>
      <c r="BE234" s="241">
        <f>IF(N234="základní",J234,0)</f>
        <v>0</v>
      </c>
      <c r="BF234" s="241">
        <f>IF(N234="snížená",J234,0)</f>
        <v>0</v>
      </c>
      <c r="BG234" s="241">
        <f>IF(N234="zákl. přenesená",J234,0)</f>
        <v>0</v>
      </c>
      <c r="BH234" s="241">
        <f>IF(N234="sníž. přenesená",J234,0)</f>
        <v>0</v>
      </c>
      <c r="BI234" s="241">
        <f>IF(N234="nulová",J234,0)</f>
        <v>0</v>
      </c>
      <c r="BJ234" s="18" t="s">
        <v>14</v>
      </c>
      <c r="BK234" s="241">
        <f>ROUND(I234*H234,2)</f>
        <v>0</v>
      </c>
      <c r="BL234" s="18" t="s">
        <v>175</v>
      </c>
      <c r="BM234" s="240" t="s">
        <v>2601</v>
      </c>
    </row>
    <row r="235" s="2" customFormat="1">
      <c r="A235" s="39"/>
      <c r="B235" s="40"/>
      <c r="C235" s="41"/>
      <c r="D235" s="242" t="s">
        <v>249</v>
      </c>
      <c r="E235" s="41"/>
      <c r="F235" s="243" t="s">
        <v>2602</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249</v>
      </c>
      <c r="AU235" s="18" t="s">
        <v>88</v>
      </c>
    </row>
    <row r="236" s="2" customFormat="1">
      <c r="A236" s="39"/>
      <c r="B236" s="40"/>
      <c r="C236" s="41"/>
      <c r="D236" s="247" t="s">
        <v>251</v>
      </c>
      <c r="E236" s="41"/>
      <c r="F236" s="248" t="s">
        <v>2603</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251</v>
      </c>
      <c r="AU236" s="18" t="s">
        <v>88</v>
      </c>
    </row>
    <row r="237" s="13" customFormat="1">
      <c r="A237" s="13"/>
      <c r="B237" s="249"/>
      <c r="C237" s="250"/>
      <c r="D237" s="242" t="s">
        <v>259</v>
      </c>
      <c r="E237" s="251" t="s">
        <v>1</v>
      </c>
      <c r="F237" s="252" t="s">
        <v>2519</v>
      </c>
      <c r="G237" s="250"/>
      <c r="H237" s="253">
        <v>0.46899999999999997</v>
      </c>
      <c r="I237" s="254"/>
      <c r="J237" s="250"/>
      <c r="K237" s="250"/>
      <c r="L237" s="255"/>
      <c r="M237" s="256"/>
      <c r="N237" s="257"/>
      <c r="O237" s="257"/>
      <c r="P237" s="257"/>
      <c r="Q237" s="257"/>
      <c r="R237" s="257"/>
      <c r="S237" s="257"/>
      <c r="T237" s="258"/>
      <c r="U237" s="13"/>
      <c r="V237" s="13"/>
      <c r="W237" s="13"/>
      <c r="X237" s="13"/>
      <c r="Y237" s="13"/>
      <c r="Z237" s="13"/>
      <c r="AA237" s="13"/>
      <c r="AB237" s="13"/>
      <c r="AC237" s="13"/>
      <c r="AD237" s="13"/>
      <c r="AE237" s="13"/>
      <c r="AT237" s="259" t="s">
        <v>259</v>
      </c>
      <c r="AU237" s="259" t="s">
        <v>88</v>
      </c>
      <c r="AV237" s="13" t="s">
        <v>88</v>
      </c>
      <c r="AW237" s="13" t="s">
        <v>36</v>
      </c>
      <c r="AX237" s="13" t="s">
        <v>80</v>
      </c>
      <c r="AY237" s="259" t="s">
        <v>241</v>
      </c>
    </row>
    <row r="238" s="14" customFormat="1">
      <c r="A238" s="14"/>
      <c r="B238" s="260"/>
      <c r="C238" s="261"/>
      <c r="D238" s="242" t="s">
        <v>259</v>
      </c>
      <c r="E238" s="262" t="s">
        <v>1</v>
      </c>
      <c r="F238" s="263" t="s">
        <v>261</v>
      </c>
      <c r="G238" s="261"/>
      <c r="H238" s="264">
        <v>0.46899999999999997</v>
      </c>
      <c r="I238" s="265"/>
      <c r="J238" s="261"/>
      <c r="K238" s="261"/>
      <c r="L238" s="266"/>
      <c r="M238" s="267"/>
      <c r="N238" s="268"/>
      <c r="O238" s="268"/>
      <c r="P238" s="268"/>
      <c r="Q238" s="268"/>
      <c r="R238" s="268"/>
      <c r="S238" s="268"/>
      <c r="T238" s="269"/>
      <c r="U238" s="14"/>
      <c r="V238" s="14"/>
      <c r="W238" s="14"/>
      <c r="X238" s="14"/>
      <c r="Y238" s="14"/>
      <c r="Z238" s="14"/>
      <c r="AA238" s="14"/>
      <c r="AB238" s="14"/>
      <c r="AC238" s="14"/>
      <c r="AD238" s="14"/>
      <c r="AE238" s="14"/>
      <c r="AT238" s="270" t="s">
        <v>259</v>
      </c>
      <c r="AU238" s="270" t="s">
        <v>88</v>
      </c>
      <c r="AV238" s="14" t="s">
        <v>175</v>
      </c>
      <c r="AW238" s="14" t="s">
        <v>36</v>
      </c>
      <c r="AX238" s="14" t="s">
        <v>14</v>
      </c>
      <c r="AY238" s="270" t="s">
        <v>241</v>
      </c>
    </row>
    <row r="239" s="2" customFormat="1" ht="24.15" customHeight="1">
      <c r="A239" s="39"/>
      <c r="B239" s="40"/>
      <c r="C239" s="229" t="s">
        <v>376</v>
      </c>
      <c r="D239" s="229" t="s">
        <v>243</v>
      </c>
      <c r="E239" s="230" t="s">
        <v>2604</v>
      </c>
      <c r="F239" s="231" t="s">
        <v>2605</v>
      </c>
      <c r="G239" s="232" t="s">
        <v>255</v>
      </c>
      <c r="H239" s="233">
        <v>2.6600000000000001</v>
      </c>
      <c r="I239" s="234"/>
      <c r="J239" s="235">
        <f>ROUND(I239*H239,2)</f>
        <v>0</v>
      </c>
      <c r="K239" s="231" t="s">
        <v>247</v>
      </c>
      <c r="L239" s="45"/>
      <c r="M239" s="236" t="s">
        <v>1</v>
      </c>
      <c r="N239" s="237" t="s">
        <v>45</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175</v>
      </c>
      <c r="AT239" s="240" t="s">
        <v>243</v>
      </c>
      <c r="AU239" s="240" t="s">
        <v>88</v>
      </c>
      <c r="AY239" s="18" t="s">
        <v>241</v>
      </c>
      <c r="BE239" s="241">
        <f>IF(N239="základní",J239,0)</f>
        <v>0</v>
      </c>
      <c r="BF239" s="241">
        <f>IF(N239="snížená",J239,0)</f>
        <v>0</v>
      </c>
      <c r="BG239" s="241">
        <f>IF(N239="zákl. přenesená",J239,0)</f>
        <v>0</v>
      </c>
      <c r="BH239" s="241">
        <f>IF(N239="sníž. přenesená",J239,0)</f>
        <v>0</v>
      </c>
      <c r="BI239" s="241">
        <f>IF(N239="nulová",J239,0)</f>
        <v>0</v>
      </c>
      <c r="BJ239" s="18" t="s">
        <v>14</v>
      </c>
      <c r="BK239" s="241">
        <f>ROUND(I239*H239,2)</f>
        <v>0</v>
      </c>
      <c r="BL239" s="18" t="s">
        <v>175</v>
      </c>
      <c r="BM239" s="240" t="s">
        <v>2606</v>
      </c>
    </row>
    <row r="240" s="2" customFormat="1">
      <c r="A240" s="39"/>
      <c r="B240" s="40"/>
      <c r="C240" s="41"/>
      <c r="D240" s="242" t="s">
        <v>249</v>
      </c>
      <c r="E240" s="41"/>
      <c r="F240" s="243" t="s">
        <v>2607</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249</v>
      </c>
      <c r="AU240" s="18" t="s">
        <v>88</v>
      </c>
    </row>
    <row r="241" s="2" customFormat="1">
      <c r="A241" s="39"/>
      <c r="B241" s="40"/>
      <c r="C241" s="41"/>
      <c r="D241" s="247" t="s">
        <v>251</v>
      </c>
      <c r="E241" s="41"/>
      <c r="F241" s="248" t="s">
        <v>2608</v>
      </c>
      <c r="G241" s="41"/>
      <c r="H241" s="41"/>
      <c r="I241" s="244"/>
      <c r="J241" s="41"/>
      <c r="K241" s="41"/>
      <c r="L241" s="45"/>
      <c r="M241" s="245"/>
      <c r="N241" s="246"/>
      <c r="O241" s="92"/>
      <c r="P241" s="92"/>
      <c r="Q241" s="92"/>
      <c r="R241" s="92"/>
      <c r="S241" s="92"/>
      <c r="T241" s="93"/>
      <c r="U241" s="39"/>
      <c r="V241" s="39"/>
      <c r="W241" s="39"/>
      <c r="X241" s="39"/>
      <c r="Y241" s="39"/>
      <c r="Z241" s="39"/>
      <c r="AA241" s="39"/>
      <c r="AB241" s="39"/>
      <c r="AC241" s="39"/>
      <c r="AD241" s="39"/>
      <c r="AE241" s="39"/>
      <c r="AT241" s="18" t="s">
        <v>251</v>
      </c>
      <c r="AU241" s="18" t="s">
        <v>88</v>
      </c>
    </row>
    <row r="242" s="13" customFormat="1">
      <c r="A242" s="13"/>
      <c r="B242" s="249"/>
      <c r="C242" s="250"/>
      <c r="D242" s="242" t="s">
        <v>259</v>
      </c>
      <c r="E242" s="251" t="s">
        <v>1</v>
      </c>
      <c r="F242" s="252" t="s">
        <v>2522</v>
      </c>
      <c r="G242" s="250"/>
      <c r="H242" s="253">
        <v>2.6600000000000001</v>
      </c>
      <c r="I242" s="254"/>
      <c r="J242" s="250"/>
      <c r="K242" s="250"/>
      <c r="L242" s="255"/>
      <c r="M242" s="256"/>
      <c r="N242" s="257"/>
      <c r="O242" s="257"/>
      <c r="P242" s="257"/>
      <c r="Q242" s="257"/>
      <c r="R242" s="257"/>
      <c r="S242" s="257"/>
      <c r="T242" s="258"/>
      <c r="U242" s="13"/>
      <c r="V242" s="13"/>
      <c r="W242" s="13"/>
      <c r="X242" s="13"/>
      <c r="Y242" s="13"/>
      <c r="Z242" s="13"/>
      <c r="AA242" s="13"/>
      <c r="AB242" s="13"/>
      <c r="AC242" s="13"/>
      <c r="AD242" s="13"/>
      <c r="AE242" s="13"/>
      <c r="AT242" s="259" t="s">
        <v>259</v>
      </c>
      <c r="AU242" s="259" t="s">
        <v>88</v>
      </c>
      <c r="AV242" s="13" t="s">
        <v>88</v>
      </c>
      <c r="AW242" s="13" t="s">
        <v>36</v>
      </c>
      <c r="AX242" s="13" t="s">
        <v>80</v>
      </c>
      <c r="AY242" s="259" t="s">
        <v>241</v>
      </c>
    </row>
    <row r="243" s="14" customFormat="1">
      <c r="A243" s="14"/>
      <c r="B243" s="260"/>
      <c r="C243" s="261"/>
      <c r="D243" s="242" t="s">
        <v>259</v>
      </c>
      <c r="E243" s="262" t="s">
        <v>1</v>
      </c>
      <c r="F243" s="263" t="s">
        <v>261</v>
      </c>
      <c r="G243" s="261"/>
      <c r="H243" s="264">
        <v>2.6600000000000001</v>
      </c>
      <c r="I243" s="265"/>
      <c r="J243" s="261"/>
      <c r="K243" s="261"/>
      <c r="L243" s="266"/>
      <c r="M243" s="267"/>
      <c r="N243" s="268"/>
      <c r="O243" s="268"/>
      <c r="P243" s="268"/>
      <c r="Q243" s="268"/>
      <c r="R243" s="268"/>
      <c r="S243" s="268"/>
      <c r="T243" s="269"/>
      <c r="U243" s="14"/>
      <c r="V243" s="14"/>
      <c r="W243" s="14"/>
      <c r="X243" s="14"/>
      <c r="Y243" s="14"/>
      <c r="Z243" s="14"/>
      <c r="AA243" s="14"/>
      <c r="AB243" s="14"/>
      <c r="AC243" s="14"/>
      <c r="AD243" s="14"/>
      <c r="AE243" s="14"/>
      <c r="AT243" s="270" t="s">
        <v>259</v>
      </c>
      <c r="AU243" s="270" t="s">
        <v>88</v>
      </c>
      <c r="AV243" s="14" t="s">
        <v>175</v>
      </c>
      <c r="AW243" s="14" t="s">
        <v>36</v>
      </c>
      <c r="AX243" s="14" t="s">
        <v>14</v>
      </c>
      <c r="AY243" s="270" t="s">
        <v>241</v>
      </c>
    </row>
    <row r="244" s="2" customFormat="1" ht="24.15" customHeight="1">
      <c r="A244" s="39"/>
      <c r="B244" s="40"/>
      <c r="C244" s="229" t="s">
        <v>382</v>
      </c>
      <c r="D244" s="229" t="s">
        <v>243</v>
      </c>
      <c r="E244" s="230" t="s">
        <v>2609</v>
      </c>
      <c r="F244" s="231" t="s">
        <v>2610</v>
      </c>
      <c r="G244" s="232" t="s">
        <v>255</v>
      </c>
      <c r="H244" s="233">
        <v>2.6600000000000001</v>
      </c>
      <c r="I244" s="234"/>
      <c r="J244" s="235">
        <f>ROUND(I244*H244,2)</f>
        <v>0</v>
      </c>
      <c r="K244" s="231" t="s">
        <v>247</v>
      </c>
      <c r="L244" s="45"/>
      <c r="M244" s="236" t="s">
        <v>1</v>
      </c>
      <c r="N244" s="237" t="s">
        <v>45</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175</v>
      </c>
      <c r="AT244" s="240" t="s">
        <v>243</v>
      </c>
      <c r="AU244" s="240" t="s">
        <v>88</v>
      </c>
      <c r="AY244" s="18" t="s">
        <v>241</v>
      </c>
      <c r="BE244" s="241">
        <f>IF(N244="základní",J244,0)</f>
        <v>0</v>
      </c>
      <c r="BF244" s="241">
        <f>IF(N244="snížená",J244,0)</f>
        <v>0</v>
      </c>
      <c r="BG244" s="241">
        <f>IF(N244="zákl. přenesená",J244,0)</f>
        <v>0</v>
      </c>
      <c r="BH244" s="241">
        <f>IF(N244="sníž. přenesená",J244,0)</f>
        <v>0</v>
      </c>
      <c r="BI244" s="241">
        <f>IF(N244="nulová",J244,0)</f>
        <v>0</v>
      </c>
      <c r="BJ244" s="18" t="s">
        <v>14</v>
      </c>
      <c r="BK244" s="241">
        <f>ROUND(I244*H244,2)</f>
        <v>0</v>
      </c>
      <c r="BL244" s="18" t="s">
        <v>175</v>
      </c>
      <c r="BM244" s="240" t="s">
        <v>2611</v>
      </c>
    </row>
    <row r="245" s="2" customFormat="1">
      <c r="A245" s="39"/>
      <c r="B245" s="40"/>
      <c r="C245" s="41"/>
      <c r="D245" s="242" t="s">
        <v>249</v>
      </c>
      <c r="E245" s="41"/>
      <c r="F245" s="243" t="s">
        <v>2612</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249</v>
      </c>
      <c r="AU245" s="18" t="s">
        <v>88</v>
      </c>
    </row>
    <row r="246" s="2" customFormat="1">
      <c r="A246" s="39"/>
      <c r="B246" s="40"/>
      <c r="C246" s="41"/>
      <c r="D246" s="247" t="s">
        <v>251</v>
      </c>
      <c r="E246" s="41"/>
      <c r="F246" s="248" t="s">
        <v>2613</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251</v>
      </c>
      <c r="AU246" s="18" t="s">
        <v>88</v>
      </c>
    </row>
    <row r="247" s="13" customFormat="1">
      <c r="A247" s="13"/>
      <c r="B247" s="249"/>
      <c r="C247" s="250"/>
      <c r="D247" s="242" t="s">
        <v>259</v>
      </c>
      <c r="E247" s="251" t="s">
        <v>1</v>
      </c>
      <c r="F247" s="252" t="s">
        <v>2527</v>
      </c>
      <c r="G247" s="250"/>
      <c r="H247" s="253">
        <v>2.6600000000000001</v>
      </c>
      <c r="I247" s="254"/>
      <c r="J247" s="250"/>
      <c r="K247" s="250"/>
      <c r="L247" s="255"/>
      <c r="M247" s="256"/>
      <c r="N247" s="257"/>
      <c r="O247" s="257"/>
      <c r="P247" s="257"/>
      <c r="Q247" s="257"/>
      <c r="R247" s="257"/>
      <c r="S247" s="257"/>
      <c r="T247" s="258"/>
      <c r="U247" s="13"/>
      <c r="V247" s="13"/>
      <c r="W247" s="13"/>
      <c r="X247" s="13"/>
      <c r="Y247" s="13"/>
      <c r="Z247" s="13"/>
      <c r="AA247" s="13"/>
      <c r="AB247" s="13"/>
      <c r="AC247" s="13"/>
      <c r="AD247" s="13"/>
      <c r="AE247" s="13"/>
      <c r="AT247" s="259" t="s">
        <v>259</v>
      </c>
      <c r="AU247" s="259" t="s">
        <v>88</v>
      </c>
      <c r="AV247" s="13" t="s">
        <v>88</v>
      </c>
      <c r="AW247" s="13" t="s">
        <v>36</v>
      </c>
      <c r="AX247" s="13" t="s">
        <v>80</v>
      </c>
      <c r="AY247" s="259" t="s">
        <v>241</v>
      </c>
    </row>
    <row r="248" s="14" customFormat="1">
      <c r="A248" s="14"/>
      <c r="B248" s="260"/>
      <c r="C248" s="261"/>
      <c r="D248" s="242" t="s">
        <v>259</v>
      </c>
      <c r="E248" s="262" t="s">
        <v>1</v>
      </c>
      <c r="F248" s="263" t="s">
        <v>261</v>
      </c>
      <c r="G248" s="261"/>
      <c r="H248" s="264">
        <v>2.6600000000000001</v>
      </c>
      <c r="I248" s="265"/>
      <c r="J248" s="261"/>
      <c r="K248" s="261"/>
      <c r="L248" s="266"/>
      <c r="M248" s="267"/>
      <c r="N248" s="268"/>
      <c r="O248" s="268"/>
      <c r="P248" s="268"/>
      <c r="Q248" s="268"/>
      <c r="R248" s="268"/>
      <c r="S248" s="268"/>
      <c r="T248" s="269"/>
      <c r="U248" s="14"/>
      <c r="V248" s="14"/>
      <c r="W248" s="14"/>
      <c r="X248" s="14"/>
      <c r="Y248" s="14"/>
      <c r="Z248" s="14"/>
      <c r="AA248" s="14"/>
      <c r="AB248" s="14"/>
      <c r="AC248" s="14"/>
      <c r="AD248" s="14"/>
      <c r="AE248" s="14"/>
      <c r="AT248" s="270" t="s">
        <v>259</v>
      </c>
      <c r="AU248" s="270" t="s">
        <v>88</v>
      </c>
      <c r="AV248" s="14" t="s">
        <v>175</v>
      </c>
      <c r="AW248" s="14" t="s">
        <v>36</v>
      </c>
      <c r="AX248" s="14" t="s">
        <v>14</v>
      </c>
      <c r="AY248" s="270" t="s">
        <v>241</v>
      </c>
    </row>
    <row r="249" s="2" customFormat="1" ht="33" customHeight="1">
      <c r="A249" s="39"/>
      <c r="B249" s="40"/>
      <c r="C249" s="229" t="s">
        <v>388</v>
      </c>
      <c r="D249" s="229" t="s">
        <v>243</v>
      </c>
      <c r="E249" s="230" t="s">
        <v>2055</v>
      </c>
      <c r="F249" s="231" t="s">
        <v>2056</v>
      </c>
      <c r="G249" s="232" t="s">
        <v>255</v>
      </c>
      <c r="H249" s="233">
        <v>1.0529999999999999</v>
      </c>
      <c r="I249" s="234"/>
      <c r="J249" s="235">
        <f>ROUND(I249*H249,2)</f>
        <v>0</v>
      </c>
      <c r="K249" s="231" t="s">
        <v>247</v>
      </c>
      <c r="L249" s="45"/>
      <c r="M249" s="236" t="s">
        <v>1</v>
      </c>
      <c r="N249" s="237" t="s">
        <v>45</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175</v>
      </c>
      <c r="AT249" s="240" t="s">
        <v>243</v>
      </c>
      <c r="AU249" s="240" t="s">
        <v>88</v>
      </c>
      <c r="AY249" s="18" t="s">
        <v>241</v>
      </c>
      <c r="BE249" s="241">
        <f>IF(N249="základní",J249,0)</f>
        <v>0</v>
      </c>
      <c r="BF249" s="241">
        <f>IF(N249="snížená",J249,0)</f>
        <v>0</v>
      </c>
      <c r="BG249" s="241">
        <f>IF(N249="zákl. přenesená",J249,0)</f>
        <v>0</v>
      </c>
      <c r="BH249" s="241">
        <f>IF(N249="sníž. přenesená",J249,0)</f>
        <v>0</v>
      </c>
      <c r="BI249" s="241">
        <f>IF(N249="nulová",J249,0)</f>
        <v>0</v>
      </c>
      <c r="BJ249" s="18" t="s">
        <v>14</v>
      </c>
      <c r="BK249" s="241">
        <f>ROUND(I249*H249,2)</f>
        <v>0</v>
      </c>
      <c r="BL249" s="18" t="s">
        <v>175</v>
      </c>
      <c r="BM249" s="240" t="s">
        <v>2614</v>
      </c>
    </row>
    <row r="250" s="2" customFormat="1">
      <c r="A250" s="39"/>
      <c r="B250" s="40"/>
      <c r="C250" s="41"/>
      <c r="D250" s="242" t="s">
        <v>249</v>
      </c>
      <c r="E250" s="41"/>
      <c r="F250" s="243" t="s">
        <v>2058</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249</v>
      </c>
      <c r="AU250" s="18" t="s">
        <v>88</v>
      </c>
    </row>
    <row r="251" s="2" customFormat="1">
      <c r="A251" s="39"/>
      <c r="B251" s="40"/>
      <c r="C251" s="41"/>
      <c r="D251" s="247" t="s">
        <v>251</v>
      </c>
      <c r="E251" s="41"/>
      <c r="F251" s="248" t="s">
        <v>2059</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251</v>
      </c>
      <c r="AU251" s="18" t="s">
        <v>88</v>
      </c>
    </row>
    <row r="252" s="13" customFormat="1">
      <c r="A252" s="13"/>
      <c r="B252" s="249"/>
      <c r="C252" s="250"/>
      <c r="D252" s="242" t="s">
        <v>259</v>
      </c>
      <c r="E252" s="251" t="s">
        <v>1</v>
      </c>
      <c r="F252" s="252" t="s">
        <v>2002</v>
      </c>
      <c r="G252" s="250"/>
      <c r="H252" s="253">
        <v>1.0529999999999999</v>
      </c>
      <c r="I252" s="254"/>
      <c r="J252" s="250"/>
      <c r="K252" s="250"/>
      <c r="L252" s="255"/>
      <c r="M252" s="256"/>
      <c r="N252" s="257"/>
      <c r="O252" s="257"/>
      <c r="P252" s="257"/>
      <c r="Q252" s="257"/>
      <c r="R252" s="257"/>
      <c r="S252" s="257"/>
      <c r="T252" s="258"/>
      <c r="U252" s="13"/>
      <c r="V252" s="13"/>
      <c r="W252" s="13"/>
      <c r="X252" s="13"/>
      <c r="Y252" s="13"/>
      <c r="Z252" s="13"/>
      <c r="AA252" s="13"/>
      <c r="AB252" s="13"/>
      <c r="AC252" s="13"/>
      <c r="AD252" s="13"/>
      <c r="AE252" s="13"/>
      <c r="AT252" s="259" t="s">
        <v>259</v>
      </c>
      <c r="AU252" s="259" t="s">
        <v>88</v>
      </c>
      <c r="AV252" s="13" t="s">
        <v>88</v>
      </c>
      <c r="AW252" s="13" t="s">
        <v>36</v>
      </c>
      <c r="AX252" s="13" t="s">
        <v>80</v>
      </c>
      <c r="AY252" s="259" t="s">
        <v>241</v>
      </c>
    </row>
    <row r="253" s="14" customFormat="1">
      <c r="A253" s="14"/>
      <c r="B253" s="260"/>
      <c r="C253" s="261"/>
      <c r="D253" s="242" t="s">
        <v>259</v>
      </c>
      <c r="E253" s="262" t="s">
        <v>1</v>
      </c>
      <c r="F253" s="263" t="s">
        <v>261</v>
      </c>
      <c r="G253" s="261"/>
      <c r="H253" s="264">
        <v>1.0529999999999999</v>
      </c>
      <c r="I253" s="265"/>
      <c r="J253" s="261"/>
      <c r="K253" s="261"/>
      <c r="L253" s="266"/>
      <c r="M253" s="267"/>
      <c r="N253" s="268"/>
      <c r="O253" s="268"/>
      <c r="P253" s="268"/>
      <c r="Q253" s="268"/>
      <c r="R253" s="268"/>
      <c r="S253" s="268"/>
      <c r="T253" s="269"/>
      <c r="U253" s="14"/>
      <c r="V253" s="14"/>
      <c r="W253" s="14"/>
      <c r="X253" s="14"/>
      <c r="Y253" s="14"/>
      <c r="Z253" s="14"/>
      <c r="AA253" s="14"/>
      <c r="AB253" s="14"/>
      <c r="AC253" s="14"/>
      <c r="AD253" s="14"/>
      <c r="AE253" s="14"/>
      <c r="AT253" s="270" t="s">
        <v>259</v>
      </c>
      <c r="AU253" s="270" t="s">
        <v>88</v>
      </c>
      <c r="AV253" s="14" t="s">
        <v>175</v>
      </c>
      <c r="AW253" s="14" t="s">
        <v>36</v>
      </c>
      <c r="AX253" s="14" t="s">
        <v>14</v>
      </c>
      <c r="AY253" s="270" t="s">
        <v>241</v>
      </c>
    </row>
    <row r="254" s="2" customFormat="1" ht="33" customHeight="1">
      <c r="A254" s="39"/>
      <c r="B254" s="40"/>
      <c r="C254" s="229" t="s">
        <v>394</v>
      </c>
      <c r="D254" s="229" t="s">
        <v>243</v>
      </c>
      <c r="E254" s="230" t="s">
        <v>2615</v>
      </c>
      <c r="F254" s="231" t="s">
        <v>2616</v>
      </c>
      <c r="G254" s="232" t="s">
        <v>255</v>
      </c>
      <c r="H254" s="233">
        <v>0.247</v>
      </c>
      <c r="I254" s="234"/>
      <c r="J254" s="235">
        <f>ROUND(I254*H254,2)</f>
        <v>0</v>
      </c>
      <c r="K254" s="231" t="s">
        <v>247</v>
      </c>
      <c r="L254" s="45"/>
      <c r="M254" s="236" t="s">
        <v>1</v>
      </c>
      <c r="N254" s="237" t="s">
        <v>45</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175</v>
      </c>
      <c r="AT254" s="240" t="s">
        <v>243</v>
      </c>
      <c r="AU254" s="240" t="s">
        <v>88</v>
      </c>
      <c r="AY254" s="18" t="s">
        <v>241</v>
      </c>
      <c r="BE254" s="241">
        <f>IF(N254="základní",J254,0)</f>
        <v>0</v>
      </c>
      <c r="BF254" s="241">
        <f>IF(N254="snížená",J254,0)</f>
        <v>0</v>
      </c>
      <c r="BG254" s="241">
        <f>IF(N254="zákl. přenesená",J254,0)</f>
        <v>0</v>
      </c>
      <c r="BH254" s="241">
        <f>IF(N254="sníž. přenesená",J254,0)</f>
        <v>0</v>
      </c>
      <c r="BI254" s="241">
        <f>IF(N254="nulová",J254,0)</f>
        <v>0</v>
      </c>
      <c r="BJ254" s="18" t="s">
        <v>14</v>
      </c>
      <c r="BK254" s="241">
        <f>ROUND(I254*H254,2)</f>
        <v>0</v>
      </c>
      <c r="BL254" s="18" t="s">
        <v>175</v>
      </c>
      <c r="BM254" s="240" t="s">
        <v>2617</v>
      </c>
    </row>
    <row r="255" s="2" customFormat="1">
      <c r="A255" s="39"/>
      <c r="B255" s="40"/>
      <c r="C255" s="41"/>
      <c r="D255" s="242" t="s">
        <v>249</v>
      </c>
      <c r="E255" s="41"/>
      <c r="F255" s="243" t="s">
        <v>2618</v>
      </c>
      <c r="G255" s="41"/>
      <c r="H255" s="41"/>
      <c r="I255" s="244"/>
      <c r="J255" s="41"/>
      <c r="K255" s="41"/>
      <c r="L255" s="45"/>
      <c r="M255" s="245"/>
      <c r="N255" s="246"/>
      <c r="O255" s="92"/>
      <c r="P255" s="92"/>
      <c r="Q255" s="92"/>
      <c r="R255" s="92"/>
      <c r="S255" s="92"/>
      <c r="T255" s="93"/>
      <c r="U255" s="39"/>
      <c r="V255" s="39"/>
      <c r="W255" s="39"/>
      <c r="X255" s="39"/>
      <c r="Y255" s="39"/>
      <c r="Z255" s="39"/>
      <c r="AA255" s="39"/>
      <c r="AB255" s="39"/>
      <c r="AC255" s="39"/>
      <c r="AD255" s="39"/>
      <c r="AE255" s="39"/>
      <c r="AT255" s="18" t="s">
        <v>249</v>
      </c>
      <c r="AU255" s="18" t="s">
        <v>88</v>
      </c>
    </row>
    <row r="256" s="2" customFormat="1">
      <c r="A256" s="39"/>
      <c r="B256" s="40"/>
      <c r="C256" s="41"/>
      <c r="D256" s="247" t="s">
        <v>251</v>
      </c>
      <c r="E256" s="41"/>
      <c r="F256" s="248" t="s">
        <v>2619</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251</v>
      </c>
      <c r="AU256" s="18" t="s">
        <v>88</v>
      </c>
    </row>
    <row r="257" s="13" customFormat="1">
      <c r="A257" s="13"/>
      <c r="B257" s="249"/>
      <c r="C257" s="250"/>
      <c r="D257" s="242" t="s">
        <v>259</v>
      </c>
      <c r="E257" s="251" t="s">
        <v>1</v>
      </c>
      <c r="F257" s="252" t="s">
        <v>2500</v>
      </c>
      <c r="G257" s="250"/>
      <c r="H257" s="253">
        <v>0.247</v>
      </c>
      <c r="I257" s="254"/>
      <c r="J257" s="250"/>
      <c r="K257" s="250"/>
      <c r="L257" s="255"/>
      <c r="M257" s="256"/>
      <c r="N257" s="257"/>
      <c r="O257" s="257"/>
      <c r="P257" s="257"/>
      <c r="Q257" s="257"/>
      <c r="R257" s="257"/>
      <c r="S257" s="257"/>
      <c r="T257" s="258"/>
      <c r="U257" s="13"/>
      <c r="V257" s="13"/>
      <c r="W257" s="13"/>
      <c r="X257" s="13"/>
      <c r="Y257" s="13"/>
      <c r="Z257" s="13"/>
      <c r="AA257" s="13"/>
      <c r="AB257" s="13"/>
      <c r="AC257" s="13"/>
      <c r="AD257" s="13"/>
      <c r="AE257" s="13"/>
      <c r="AT257" s="259" t="s">
        <v>259</v>
      </c>
      <c r="AU257" s="259" t="s">
        <v>88</v>
      </c>
      <c r="AV257" s="13" t="s">
        <v>88</v>
      </c>
      <c r="AW257" s="13" t="s">
        <v>36</v>
      </c>
      <c r="AX257" s="13" t="s">
        <v>80</v>
      </c>
      <c r="AY257" s="259" t="s">
        <v>241</v>
      </c>
    </row>
    <row r="258" s="14" customFormat="1">
      <c r="A258" s="14"/>
      <c r="B258" s="260"/>
      <c r="C258" s="261"/>
      <c r="D258" s="242" t="s">
        <v>259</v>
      </c>
      <c r="E258" s="262" t="s">
        <v>1</v>
      </c>
      <c r="F258" s="263" t="s">
        <v>261</v>
      </c>
      <c r="G258" s="261"/>
      <c r="H258" s="264">
        <v>0.247</v>
      </c>
      <c r="I258" s="265"/>
      <c r="J258" s="261"/>
      <c r="K258" s="261"/>
      <c r="L258" s="266"/>
      <c r="M258" s="267"/>
      <c r="N258" s="268"/>
      <c r="O258" s="268"/>
      <c r="P258" s="268"/>
      <c r="Q258" s="268"/>
      <c r="R258" s="268"/>
      <c r="S258" s="268"/>
      <c r="T258" s="269"/>
      <c r="U258" s="14"/>
      <c r="V258" s="14"/>
      <c r="W258" s="14"/>
      <c r="X258" s="14"/>
      <c r="Y258" s="14"/>
      <c r="Z258" s="14"/>
      <c r="AA258" s="14"/>
      <c r="AB258" s="14"/>
      <c r="AC258" s="14"/>
      <c r="AD258" s="14"/>
      <c r="AE258" s="14"/>
      <c r="AT258" s="270" t="s">
        <v>259</v>
      </c>
      <c r="AU258" s="270" t="s">
        <v>88</v>
      </c>
      <c r="AV258" s="14" t="s">
        <v>175</v>
      </c>
      <c r="AW258" s="14" t="s">
        <v>36</v>
      </c>
      <c r="AX258" s="14" t="s">
        <v>14</v>
      </c>
      <c r="AY258" s="270" t="s">
        <v>241</v>
      </c>
    </row>
    <row r="259" s="2" customFormat="1" ht="33" customHeight="1">
      <c r="A259" s="39"/>
      <c r="B259" s="40"/>
      <c r="C259" s="229" t="s">
        <v>400</v>
      </c>
      <c r="D259" s="229" t="s">
        <v>243</v>
      </c>
      <c r="E259" s="230" t="s">
        <v>2620</v>
      </c>
      <c r="F259" s="231" t="s">
        <v>2621</v>
      </c>
      <c r="G259" s="232" t="s">
        <v>255</v>
      </c>
      <c r="H259" s="233">
        <v>0.46899999999999997</v>
      </c>
      <c r="I259" s="234"/>
      <c r="J259" s="235">
        <f>ROUND(I259*H259,2)</f>
        <v>0</v>
      </c>
      <c r="K259" s="231" t="s">
        <v>247</v>
      </c>
      <c r="L259" s="45"/>
      <c r="M259" s="236" t="s">
        <v>1</v>
      </c>
      <c r="N259" s="237" t="s">
        <v>45</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175</v>
      </c>
      <c r="AT259" s="240" t="s">
        <v>243</v>
      </c>
      <c r="AU259" s="240" t="s">
        <v>88</v>
      </c>
      <c r="AY259" s="18" t="s">
        <v>241</v>
      </c>
      <c r="BE259" s="241">
        <f>IF(N259="základní",J259,0)</f>
        <v>0</v>
      </c>
      <c r="BF259" s="241">
        <f>IF(N259="snížená",J259,0)</f>
        <v>0</v>
      </c>
      <c r="BG259" s="241">
        <f>IF(N259="zákl. přenesená",J259,0)</f>
        <v>0</v>
      </c>
      <c r="BH259" s="241">
        <f>IF(N259="sníž. přenesená",J259,0)</f>
        <v>0</v>
      </c>
      <c r="BI259" s="241">
        <f>IF(N259="nulová",J259,0)</f>
        <v>0</v>
      </c>
      <c r="BJ259" s="18" t="s">
        <v>14</v>
      </c>
      <c r="BK259" s="241">
        <f>ROUND(I259*H259,2)</f>
        <v>0</v>
      </c>
      <c r="BL259" s="18" t="s">
        <v>175</v>
      </c>
      <c r="BM259" s="240" t="s">
        <v>2622</v>
      </c>
    </row>
    <row r="260" s="2" customFormat="1">
      <c r="A260" s="39"/>
      <c r="B260" s="40"/>
      <c r="C260" s="41"/>
      <c r="D260" s="242" t="s">
        <v>249</v>
      </c>
      <c r="E260" s="41"/>
      <c r="F260" s="243" t="s">
        <v>2623</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249</v>
      </c>
      <c r="AU260" s="18" t="s">
        <v>88</v>
      </c>
    </row>
    <row r="261" s="2" customFormat="1">
      <c r="A261" s="39"/>
      <c r="B261" s="40"/>
      <c r="C261" s="41"/>
      <c r="D261" s="247" t="s">
        <v>251</v>
      </c>
      <c r="E261" s="41"/>
      <c r="F261" s="248" t="s">
        <v>2624</v>
      </c>
      <c r="G261" s="41"/>
      <c r="H261" s="41"/>
      <c r="I261" s="244"/>
      <c r="J261" s="41"/>
      <c r="K261" s="41"/>
      <c r="L261" s="45"/>
      <c r="M261" s="245"/>
      <c r="N261" s="246"/>
      <c r="O261" s="92"/>
      <c r="P261" s="92"/>
      <c r="Q261" s="92"/>
      <c r="R261" s="92"/>
      <c r="S261" s="92"/>
      <c r="T261" s="93"/>
      <c r="U261" s="39"/>
      <c r="V261" s="39"/>
      <c r="W261" s="39"/>
      <c r="X261" s="39"/>
      <c r="Y261" s="39"/>
      <c r="Z261" s="39"/>
      <c r="AA261" s="39"/>
      <c r="AB261" s="39"/>
      <c r="AC261" s="39"/>
      <c r="AD261" s="39"/>
      <c r="AE261" s="39"/>
      <c r="AT261" s="18" t="s">
        <v>251</v>
      </c>
      <c r="AU261" s="18" t="s">
        <v>88</v>
      </c>
    </row>
    <row r="262" s="13" customFormat="1">
      <c r="A262" s="13"/>
      <c r="B262" s="249"/>
      <c r="C262" s="250"/>
      <c r="D262" s="242" t="s">
        <v>259</v>
      </c>
      <c r="E262" s="251" t="s">
        <v>1</v>
      </c>
      <c r="F262" s="252" t="s">
        <v>2525</v>
      </c>
      <c r="G262" s="250"/>
      <c r="H262" s="253">
        <v>0.46899999999999997</v>
      </c>
      <c r="I262" s="254"/>
      <c r="J262" s="250"/>
      <c r="K262" s="250"/>
      <c r="L262" s="255"/>
      <c r="M262" s="256"/>
      <c r="N262" s="257"/>
      <c r="O262" s="257"/>
      <c r="P262" s="257"/>
      <c r="Q262" s="257"/>
      <c r="R262" s="257"/>
      <c r="S262" s="257"/>
      <c r="T262" s="258"/>
      <c r="U262" s="13"/>
      <c r="V262" s="13"/>
      <c r="W262" s="13"/>
      <c r="X262" s="13"/>
      <c r="Y262" s="13"/>
      <c r="Z262" s="13"/>
      <c r="AA262" s="13"/>
      <c r="AB262" s="13"/>
      <c r="AC262" s="13"/>
      <c r="AD262" s="13"/>
      <c r="AE262" s="13"/>
      <c r="AT262" s="259" t="s">
        <v>259</v>
      </c>
      <c r="AU262" s="259" t="s">
        <v>88</v>
      </c>
      <c r="AV262" s="13" t="s">
        <v>88</v>
      </c>
      <c r="AW262" s="13" t="s">
        <v>36</v>
      </c>
      <c r="AX262" s="13" t="s">
        <v>80</v>
      </c>
      <c r="AY262" s="259" t="s">
        <v>241</v>
      </c>
    </row>
    <row r="263" s="14" customFormat="1">
      <c r="A263" s="14"/>
      <c r="B263" s="260"/>
      <c r="C263" s="261"/>
      <c r="D263" s="242" t="s">
        <v>259</v>
      </c>
      <c r="E263" s="262" t="s">
        <v>1</v>
      </c>
      <c r="F263" s="263" t="s">
        <v>261</v>
      </c>
      <c r="G263" s="261"/>
      <c r="H263" s="264">
        <v>0.46899999999999997</v>
      </c>
      <c r="I263" s="265"/>
      <c r="J263" s="261"/>
      <c r="K263" s="261"/>
      <c r="L263" s="266"/>
      <c r="M263" s="267"/>
      <c r="N263" s="268"/>
      <c r="O263" s="268"/>
      <c r="P263" s="268"/>
      <c r="Q263" s="268"/>
      <c r="R263" s="268"/>
      <c r="S263" s="268"/>
      <c r="T263" s="269"/>
      <c r="U263" s="14"/>
      <c r="V263" s="14"/>
      <c r="W263" s="14"/>
      <c r="X263" s="14"/>
      <c r="Y263" s="14"/>
      <c r="Z263" s="14"/>
      <c r="AA263" s="14"/>
      <c r="AB263" s="14"/>
      <c r="AC263" s="14"/>
      <c r="AD263" s="14"/>
      <c r="AE263" s="14"/>
      <c r="AT263" s="270" t="s">
        <v>259</v>
      </c>
      <c r="AU263" s="270" t="s">
        <v>88</v>
      </c>
      <c r="AV263" s="14" t="s">
        <v>175</v>
      </c>
      <c r="AW263" s="14" t="s">
        <v>36</v>
      </c>
      <c r="AX263" s="14" t="s">
        <v>14</v>
      </c>
      <c r="AY263" s="270" t="s">
        <v>241</v>
      </c>
    </row>
    <row r="264" s="2" customFormat="1" ht="24.15" customHeight="1">
      <c r="A264" s="39"/>
      <c r="B264" s="40"/>
      <c r="C264" s="229" t="s">
        <v>406</v>
      </c>
      <c r="D264" s="229" t="s">
        <v>243</v>
      </c>
      <c r="E264" s="230" t="s">
        <v>634</v>
      </c>
      <c r="F264" s="231" t="s">
        <v>635</v>
      </c>
      <c r="G264" s="232" t="s">
        <v>255</v>
      </c>
      <c r="H264" s="233">
        <v>36.835000000000001</v>
      </c>
      <c r="I264" s="234"/>
      <c r="J264" s="235">
        <f>ROUND(I264*H264,2)</f>
        <v>0</v>
      </c>
      <c r="K264" s="231" t="s">
        <v>247</v>
      </c>
      <c r="L264" s="45"/>
      <c r="M264" s="236" t="s">
        <v>1</v>
      </c>
      <c r="N264" s="237" t="s">
        <v>45</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175</v>
      </c>
      <c r="AT264" s="240" t="s">
        <v>243</v>
      </c>
      <c r="AU264" s="240" t="s">
        <v>88</v>
      </c>
      <c r="AY264" s="18" t="s">
        <v>241</v>
      </c>
      <c r="BE264" s="241">
        <f>IF(N264="základní",J264,0)</f>
        <v>0</v>
      </c>
      <c r="BF264" s="241">
        <f>IF(N264="snížená",J264,0)</f>
        <v>0</v>
      </c>
      <c r="BG264" s="241">
        <f>IF(N264="zákl. přenesená",J264,0)</f>
        <v>0</v>
      </c>
      <c r="BH264" s="241">
        <f>IF(N264="sníž. přenesená",J264,0)</f>
        <v>0</v>
      </c>
      <c r="BI264" s="241">
        <f>IF(N264="nulová",J264,0)</f>
        <v>0</v>
      </c>
      <c r="BJ264" s="18" t="s">
        <v>14</v>
      </c>
      <c r="BK264" s="241">
        <f>ROUND(I264*H264,2)</f>
        <v>0</v>
      </c>
      <c r="BL264" s="18" t="s">
        <v>175</v>
      </c>
      <c r="BM264" s="240" t="s">
        <v>2625</v>
      </c>
    </row>
    <row r="265" s="2" customFormat="1">
      <c r="A265" s="39"/>
      <c r="B265" s="40"/>
      <c r="C265" s="41"/>
      <c r="D265" s="242" t="s">
        <v>249</v>
      </c>
      <c r="E265" s="41"/>
      <c r="F265" s="243" t="s">
        <v>637</v>
      </c>
      <c r="G265" s="41"/>
      <c r="H265" s="41"/>
      <c r="I265" s="244"/>
      <c r="J265" s="41"/>
      <c r="K265" s="41"/>
      <c r="L265" s="45"/>
      <c r="M265" s="245"/>
      <c r="N265" s="246"/>
      <c r="O265" s="92"/>
      <c r="P265" s="92"/>
      <c r="Q265" s="92"/>
      <c r="R265" s="92"/>
      <c r="S265" s="92"/>
      <c r="T265" s="93"/>
      <c r="U265" s="39"/>
      <c r="V265" s="39"/>
      <c r="W265" s="39"/>
      <c r="X265" s="39"/>
      <c r="Y265" s="39"/>
      <c r="Z265" s="39"/>
      <c r="AA265" s="39"/>
      <c r="AB265" s="39"/>
      <c r="AC265" s="39"/>
      <c r="AD265" s="39"/>
      <c r="AE265" s="39"/>
      <c r="AT265" s="18" t="s">
        <v>249</v>
      </c>
      <c r="AU265" s="18" t="s">
        <v>88</v>
      </c>
    </row>
    <row r="266" s="2" customFormat="1">
      <c r="A266" s="39"/>
      <c r="B266" s="40"/>
      <c r="C266" s="41"/>
      <c r="D266" s="247" t="s">
        <v>251</v>
      </c>
      <c r="E266" s="41"/>
      <c r="F266" s="248" t="s">
        <v>638</v>
      </c>
      <c r="G266" s="41"/>
      <c r="H266" s="41"/>
      <c r="I266" s="244"/>
      <c r="J266" s="41"/>
      <c r="K266" s="41"/>
      <c r="L266" s="45"/>
      <c r="M266" s="245"/>
      <c r="N266" s="246"/>
      <c r="O266" s="92"/>
      <c r="P266" s="92"/>
      <c r="Q266" s="92"/>
      <c r="R266" s="92"/>
      <c r="S266" s="92"/>
      <c r="T266" s="93"/>
      <c r="U266" s="39"/>
      <c r="V266" s="39"/>
      <c r="W266" s="39"/>
      <c r="X266" s="39"/>
      <c r="Y266" s="39"/>
      <c r="Z266" s="39"/>
      <c r="AA266" s="39"/>
      <c r="AB266" s="39"/>
      <c r="AC266" s="39"/>
      <c r="AD266" s="39"/>
      <c r="AE266" s="39"/>
      <c r="AT266" s="18" t="s">
        <v>251</v>
      </c>
      <c r="AU266" s="18" t="s">
        <v>88</v>
      </c>
    </row>
    <row r="267" s="13" customFormat="1">
      <c r="A267" s="13"/>
      <c r="B267" s="249"/>
      <c r="C267" s="250"/>
      <c r="D267" s="242" t="s">
        <v>259</v>
      </c>
      <c r="E267" s="251" t="s">
        <v>510</v>
      </c>
      <c r="F267" s="252" t="s">
        <v>645</v>
      </c>
      <c r="G267" s="250"/>
      <c r="H267" s="253">
        <v>0.14999999999999999</v>
      </c>
      <c r="I267" s="254"/>
      <c r="J267" s="250"/>
      <c r="K267" s="250"/>
      <c r="L267" s="255"/>
      <c r="M267" s="256"/>
      <c r="N267" s="257"/>
      <c r="O267" s="257"/>
      <c r="P267" s="257"/>
      <c r="Q267" s="257"/>
      <c r="R267" s="257"/>
      <c r="S267" s="257"/>
      <c r="T267" s="258"/>
      <c r="U267" s="13"/>
      <c r="V267" s="13"/>
      <c r="W267" s="13"/>
      <c r="X267" s="13"/>
      <c r="Y267" s="13"/>
      <c r="Z267" s="13"/>
      <c r="AA267" s="13"/>
      <c r="AB267" s="13"/>
      <c r="AC267" s="13"/>
      <c r="AD267" s="13"/>
      <c r="AE267" s="13"/>
      <c r="AT267" s="259" t="s">
        <v>259</v>
      </c>
      <c r="AU267" s="259" t="s">
        <v>88</v>
      </c>
      <c r="AV267" s="13" t="s">
        <v>88</v>
      </c>
      <c r="AW267" s="13" t="s">
        <v>36</v>
      </c>
      <c r="AX267" s="13" t="s">
        <v>80</v>
      </c>
      <c r="AY267" s="259" t="s">
        <v>241</v>
      </c>
    </row>
    <row r="268" s="13" customFormat="1">
      <c r="A268" s="13"/>
      <c r="B268" s="249"/>
      <c r="C268" s="250"/>
      <c r="D268" s="242" t="s">
        <v>259</v>
      </c>
      <c r="E268" s="251" t="s">
        <v>507</v>
      </c>
      <c r="F268" s="252" t="s">
        <v>646</v>
      </c>
      <c r="G268" s="250"/>
      <c r="H268" s="253">
        <v>0.10000000000000001</v>
      </c>
      <c r="I268" s="254"/>
      <c r="J268" s="250"/>
      <c r="K268" s="250"/>
      <c r="L268" s="255"/>
      <c r="M268" s="256"/>
      <c r="N268" s="257"/>
      <c r="O268" s="257"/>
      <c r="P268" s="257"/>
      <c r="Q268" s="257"/>
      <c r="R268" s="257"/>
      <c r="S268" s="257"/>
      <c r="T268" s="258"/>
      <c r="U268" s="13"/>
      <c r="V268" s="13"/>
      <c r="W268" s="13"/>
      <c r="X268" s="13"/>
      <c r="Y268" s="13"/>
      <c r="Z268" s="13"/>
      <c r="AA268" s="13"/>
      <c r="AB268" s="13"/>
      <c r="AC268" s="13"/>
      <c r="AD268" s="13"/>
      <c r="AE268" s="13"/>
      <c r="AT268" s="259" t="s">
        <v>259</v>
      </c>
      <c r="AU268" s="259" t="s">
        <v>88</v>
      </c>
      <c r="AV268" s="13" t="s">
        <v>88</v>
      </c>
      <c r="AW268" s="13" t="s">
        <v>36</v>
      </c>
      <c r="AX268" s="13" t="s">
        <v>80</v>
      </c>
      <c r="AY268" s="259" t="s">
        <v>241</v>
      </c>
    </row>
    <row r="269" s="14" customFormat="1">
      <c r="A269" s="14"/>
      <c r="B269" s="260"/>
      <c r="C269" s="261"/>
      <c r="D269" s="242" t="s">
        <v>259</v>
      </c>
      <c r="E269" s="262" t="s">
        <v>1</v>
      </c>
      <c r="F269" s="263" t="s">
        <v>261</v>
      </c>
      <c r="G269" s="261"/>
      <c r="H269" s="264">
        <v>0.25</v>
      </c>
      <c r="I269" s="265"/>
      <c r="J269" s="261"/>
      <c r="K269" s="261"/>
      <c r="L269" s="266"/>
      <c r="M269" s="267"/>
      <c r="N269" s="268"/>
      <c r="O269" s="268"/>
      <c r="P269" s="268"/>
      <c r="Q269" s="268"/>
      <c r="R269" s="268"/>
      <c r="S269" s="268"/>
      <c r="T269" s="269"/>
      <c r="U269" s="14"/>
      <c r="V269" s="14"/>
      <c r="W269" s="14"/>
      <c r="X269" s="14"/>
      <c r="Y269" s="14"/>
      <c r="Z269" s="14"/>
      <c r="AA269" s="14"/>
      <c r="AB269" s="14"/>
      <c r="AC269" s="14"/>
      <c r="AD269" s="14"/>
      <c r="AE269" s="14"/>
      <c r="AT269" s="270" t="s">
        <v>259</v>
      </c>
      <c r="AU269" s="270" t="s">
        <v>88</v>
      </c>
      <c r="AV269" s="14" t="s">
        <v>175</v>
      </c>
      <c r="AW269" s="14" t="s">
        <v>36</v>
      </c>
      <c r="AX269" s="14" t="s">
        <v>80</v>
      </c>
      <c r="AY269" s="270" t="s">
        <v>241</v>
      </c>
    </row>
    <row r="270" s="15" customFormat="1">
      <c r="A270" s="15"/>
      <c r="B270" s="271"/>
      <c r="C270" s="272"/>
      <c r="D270" s="242" t="s">
        <v>259</v>
      </c>
      <c r="E270" s="273" t="s">
        <v>1</v>
      </c>
      <c r="F270" s="274" t="s">
        <v>2626</v>
      </c>
      <c r="G270" s="272"/>
      <c r="H270" s="273" t="s">
        <v>1</v>
      </c>
      <c r="I270" s="275"/>
      <c r="J270" s="272"/>
      <c r="K270" s="272"/>
      <c r="L270" s="276"/>
      <c r="M270" s="277"/>
      <c r="N270" s="278"/>
      <c r="O270" s="278"/>
      <c r="P270" s="278"/>
      <c r="Q270" s="278"/>
      <c r="R270" s="278"/>
      <c r="S270" s="278"/>
      <c r="T270" s="279"/>
      <c r="U270" s="15"/>
      <c r="V270" s="15"/>
      <c r="W270" s="15"/>
      <c r="X270" s="15"/>
      <c r="Y270" s="15"/>
      <c r="Z270" s="15"/>
      <c r="AA270" s="15"/>
      <c r="AB270" s="15"/>
      <c r="AC270" s="15"/>
      <c r="AD270" s="15"/>
      <c r="AE270" s="15"/>
      <c r="AT270" s="280" t="s">
        <v>259</v>
      </c>
      <c r="AU270" s="280" t="s">
        <v>88</v>
      </c>
      <c r="AV270" s="15" t="s">
        <v>14</v>
      </c>
      <c r="AW270" s="15" t="s">
        <v>36</v>
      </c>
      <c r="AX270" s="15" t="s">
        <v>80</v>
      </c>
      <c r="AY270" s="280" t="s">
        <v>241</v>
      </c>
    </row>
    <row r="271" s="13" customFormat="1">
      <c r="A271" s="13"/>
      <c r="B271" s="249"/>
      <c r="C271" s="250"/>
      <c r="D271" s="242" t="s">
        <v>259</v>
      </c>
      <c r="E271" s="251" t="s">
        <v>1</v>
      </c>
      <c r="F271" s="252" t="s">
        <v>2627</v>
      </c>
      <c r="G271" s="250"/>
      <c r="H271" s="253">
        <v>17.149999999999999</v>
      </c>
      <c r="I271" s="254"/>
      <c r="J271" s="250"/>
      <c r="K271" s="250"/>
      <c r="L271" s="255"/>
      <c r="M271" s="256"/>
      <c r="N271" s="257"/>
      <c r="O271" s="257"/>
      <c r="P271" s="257"/>
      <c r="Q271" s="257"/>
      <c r="R271" s="257"/>
      <c r="S271" s="257"/>
      <c r="T271" s="258"/>
      <c r="U271" s="13"/>
      <c r="V271" s="13"/>
      <c r="W271" s="13"/>
      <c r="X271" s="13"/>
      <c r="Y271" s="13"/>
      <c r="Z271" s="13"/>
      <c r="AA271" s="13"/>
      <c r="AB271" s="13"/>
      <c r="AC271" s="13"/>
      <c r="AD271" s="13"/>
      <c r="AE271" s="13"/>
      <c r="AT271" s="259" t="s">
        <v>259</v>
      </c>
      <c r="AU271" s="259" t="s">
        <v>88</v>
      </c>
      <c r="AV271" s="13" t="s">
        <v>88</v>
      </c>
      <c r="AW271" s="13" t="s">
        <v>36</v>
      </c>
      <c r="AX271" s="13" t="s">
        <v>80</v>
      </c>
      <c r="AY271" s="259" t="s">
        <v>241</v>
      </c>
    </row>
    <row r="272" s="15" customFormat="1">
      <c r="A272" s="15"/>
      <c r="B272" s="271"/>
      <c r="C272" s="272"/>
      <c r="D272" s="242" t="s">
        <v>259</v>
      </c>
      <c r="E272" s="273" t="s">
        <v>1</v>
      </c>
      <c r="F272" s="274" t="s">
        <v>2628</v>
      </c>
      <c r="G272" s="272"/>
      <c r="H272" s="273" t="s">
        <v>1</v>
      </c>
      <c r="I272" s="275"/>
      <c r="J272" s="272"/>
      <c r="K272" s="272"/>
      <c r="L272" s="276"/>
      <c r="M272" s="277"/>
      <c r="N272" s="278"/>
      <c r="O272" s="278"/>
      <c r="P272" s="278"/>
      <c r="Q272" s="278"/>
      <c r="R272" s="278"/>
      <c r="S272" s="278"/>
      <c r="T272" s="279"/>
      <c r="U272" s="15"/>
      <c r="V272" s="15"/>
      <c r="W272" s="15"/>
      <c r="X272" s="15"/>
      <c r="Y272" s="15"/>
      <c r="Z272" s="15"/>
      <c r="AA272" s="15"/>
      <c r="AB272" s="15"/>
      <c r="AC272" s="15"/>
      <c r="AD272" s="15"/>
      <c r="AE272" s="15"/>
      <c r="AT272" s="280" t="s">
        <v>259</v>
      </c>
      <c r="AU272" s="280" t="s">
        <v>88</v>
      </c>
      <c r="AV272" s="15" t="s">
        <v>14</v>
      </c>
      <c r="AW272" s="15" t="s">
        <v>36</v>
      </c>
      <c r="AX272" s="15" t="s">
        <v>80</v>
      </c>
      <c r="AY272" s="280" t="s">
        <v>241</v>
      </c>
    </row>
    <row r="273" s="13" customFormat="1">
      <c r="A273" s="13"/>
      <c r="B273" s="249"/>
      <c r="C273" s="250"/>
      <c r="D273" s="242" t="s">
        <v>259</v>
      </c>
      <c r="E273" s="251" t="s">
        <v>1</v>
      </c>
      <c r="F273" s="252" t="s">
        <v>2629</v>
      </c>
      <c r="G273" s="250"/>
      <c r="H273" s="253">
        <v>13</v>
      </c>
      <c r="I273" s="254"/>
      <c r="J273" s="250"/>
      <c r="K273" s="250"/>
      <c r="L273" s="255"/>
      <c r="M273" s="256"/>
      <c r="N273" s="257"/>
      <c r="O273" s="257"/>
      <c r="P273" s="257"/>
      <c r="Q273" s="257"/>
      <c r="R273" s="257"/>
      <c r="S273" s="257"/>
      <c r="T273" s="258"/>
      <c r="U273" s="13"/>
      <c r="V273" s="13"/>
      <c r="W273" s="13"/>
      <c r="X273" s="13"/>
      <c r="Y273" s="13"/>
      <c r="Z273" s="13"/>
      <c r="AA273" s="13"/>
      <c r="AB273" s="13"/>
      <c r="AC273" s="13"/>
      <c r="AD273" s="13"/>
      <c r="AE273" s="13"/>
      <c r="AT273" s="259" t="s">
        <v>259</v>
      </c>
      <c r="AU273" s="259" t="s">
        <v>88</v>
      </c>
      <c r="AV273" s="13" t="s">
        <v>88</v>
      </c>
      <c r="AW273" s="13" t="s">
        <v>36</v>
      </c>
      <c r="AX273" s="13" t="s">
        <v>80</v>
      </c>
      <c r="AY273" s="259" t="s">
        <v>241</v>
      </c>
    </row>
    <row r="274" s="13" customFormat="1">
      <c r="A274" s="13"/>
      <c r="B274" s="249"/>
      <c r="C274" s="250"/>
      <c r="D274" s="242" t="s">
        <v>259</v>
      </c>
      <c r="E274" s="251" t="s">
        <v>1</v>
      </c>
      <c r="F274" s="252" t="s">
        <v>2630</v>
      </c>
      <c r="G274" s="250"/>
      <c r="H274" s="253">
        <v>3</v>
      </c>
      <c r="I274" s="254"/>
      <c r="J274" s="250"/>
      <c r="K274" s="250"/>
      <c r="L274" s="255"/>
      <c r="M274" s="256"/>
      <c r="N274" s="257"/>
      <c r="O274" s="257"/>
      <c r="P274" s="257"/>
      <c r="Q274" s="257"/>
      <c r="R274" s="257"/>
      <c r="S274" s="257"/>
      <c r="T274" s="258"/>
      <c r="U274" s="13"/>
      <c r="V274" s="13"/>
      <c r="W274" s="13"/>
      <c r="X274" s="13"/>
      <c r="Y274" s="13"/>
      <c r="Z274" s="13"/>
      <c r="AA274" s="13"/>
      <c r="AB274" s="13"/>
      <c r="AC274" s="13"/>
      <c r="AD274" s="13"/>
      <c r="AE274" s="13"/>
      <c r="AT274" s="259" t="s">
        <v>259</v>
      </c>
      <c r="AU274" s="259" t="s">
        <v>88</v>
      </c>
      <c r="AV274" s="13" t="s">
        <v>88</v>
      </c>
      <c r="AW274" s="13" t="s">
        <v>36</v>
      </c>
      <c r="AX274" s="13" t="s">
        <v>80</v>
      </c>
      <c r="AY274" s="259" t="s">
        <v>241</v>
      </c>
    </row>
    <row r="275" s="15" customFormat="1">
      <c r="A275" s="15"/>
      <c r="B275" s="271"/>
      <c r="C275" s="272"/>
      <c r="D275" s="242" t="s">
        <v>259</v>
      </c>
      <c r="E275" s="273" t="s">
        <v>1</v>
      </c>
      <c r="F275" s="274" t="s">
        <v>2631</v>
      </c>
      <c r="G275" s="272"/>
      <c r="H275" s="273" t="s">
        <v>1</v>
      </c>
      <c r="I275" s="275"/>
      <c r="J275" s="272"/>
      <c r="K275" s="272"/>
      <c r="L275" s="276"/>
      <c r="M275" s="277"/>
      <c r="N275" s="278"/>
      <c r="O275" s="278"/>
      <c r="P275" s="278"/>
      <c r="Q275" s="278"/>
      <c r="R275" s="278"/>
      <c r="S275" s="278"/>
      <c r="T275" s="279"/>
      <c r="U275" s="15"/>
      <c r="V275" s="15"/>
      <c r="W275" s="15"/>
      <c r="X275" s="15"/>
      <c r="Y275" s="15"/>
      <c r="Z275" s="15"/>
      <c r="AA275" s="15"/>
      <c r="AB275" s="15"/>
      <c r="AC275" s="15"/>
      <c r="AD275" s="15"/>
      <c r="AE275" s="15"/>
      <c r="AT275" s="280" t="s">
        <v>259</v>
      </c>
      <c r="AU275" s="280" t="s">
        <v>88</v>
      </c>
      <c r="AV275" s="15" t="s">
        <v>14</v>
      </c>
      <c r="AW275" s="15" t="s">
        <v>36</v>
      </c>
      <c r="AX275" s="15" t="s">
        <v>80</v>
      </c>
      <c r="AY275" s="280" t="s">
        <v>241</v>
      </c>
    </row>
    <row r="276" s="13" customFormat="1">
      <c r="A276" s="13"/>
      <c r="B276" s="249"/>
      <c r="C276" s="250"/>
      <c r="D276" s="242" t="s">
        <v>259</v>
      </c>
      <c r="E276" s="251" t="s">
        <v>1</v>
      </c>
      <c r="F276" s="252" t="s">
        <v>2632</v>
      </c>
      <c r="G276" s="250"/>
      <c r="H276" s="253">
        <v>1.5</v>
      </c>
      <c r="I276" s="254"/>
      <c r="J276" s="250"/>
      <c r="K276" s="250"/>
      <c r="L276" s="255"/>
      <c r="M276" s="256"/>
      <c r="N276" s="257"/>
      <c r="O276" s="257"/>
      <c r="P276" s="257"/>
      <c r="Q276" s="257"/>
      <c r="R276" s="257"/>
      <c r="S276" s="257"/>
      <c r="T276" s="258"/>
      <c r="U276" s="13"/>
      <c r="V276" s="13"/>
      <c r="W276" s="13"/>
      <c r="X276" s="13"/>
      <c r="Y276" s="13"/>
      <c r="Z276" s="13"/>
      <c r="AA276" s="13"/>
      <c r="AB276" s="13"/>
      <c r="AC276" s="13"/>
      <c r="AD276" s="13"/>
      <c r="AE276" s="13"/>
      <c r="AT276" s="259" t="s">
        <v>259</v>
      </c>
      <c r="AU276" s="259" t="s">
        <v>88</v>
      </c>
      <c r="AV276" s="13" t="s">
        <v>88</v>
      </c>
      <c r="AW276" s="13" t="s">
        <v>36</v>
      </c>
      <c r="AX276" s="13" t="s">
        <v>80</v>
      </c>
      <c r="AY276" s="259" t="s">
        <v>241</v>
      </c>
    </row>
    <row r="277" s="15" customFormat="1">
      <c r="A277" s="15"/>
      <c r="B277" s="271"/>
      <c r="C277" s="272"/>
      <c r="D277" s="242" t="s">
        <v>259</v>
      </c>
      <c r="E277" s="273" t="s">
        <v>1</v>
      </c>
      <c r="F277" s="274" t="s">
        <v>2633</v>
      </c>
      <c r="G277" s="272"/>
      <c r="H277" s="273" t="s">
        <v>1</v>
      </c>
      <c r="I277" s="275"/>
      <c r="J277" s="272"/>
      <c r="K277" s="272"/>
      <c r="L277" s="276"/>
      <c r="M277" s="277"/>
      <c r="N277" s="278"/>
      <c r="O277" s="278"/>
      <c r="P277" s="278"/>
      <c r="Q277" s="278"/>
      <c r="R277" s="278"/>
      <c r="S277" s="278"/>
      <c r="T277" s="279"/>
      <c r="U277" s="15"/>
      <c r="V277" s="15"/>
      <c r="W277" s="15"/>
      <c r="X277" s="15"/>
      <c r="Y277" s="15"/>
      <c r="Z277" s="15"/>
      <c r="AA277" s="15"/>
      <c r="AB277" s="15"/>
      <c r="AC277" s="15"/>
      <c r="AD277" s="15"/>
      <c r="AE277" s="15"/>
      <c r="AT277" s="280" t="s">
        <v>259</v>
      </c>
      <c r="AU277" s="280" t="s">
        <v>88</v>
      </c>
      <c r="AV277" s="15" t="s">
        <v>14</v>
      </c>
      <c r="AW277" s="15" t="s">
        <v>36</v>
      </c>
      <c r="AX277" s="15" t="s">
        <v>80</v>
      </c>
      <c r="AY277" s="280" t="s">
        <v>241</v>
      </c>
    </row>
    <row r="278" s="13" customFormat="1">
      <c r="A278" s="13"/>
      <c r="B278" s="249"/>
      <c r="C278" s="250"/>
      <c r="D278" s="242" t="s">
        <v>259</v>
      </c>
      <c r="E278" s="251" t="s">
        <v>1</v>
      </c>
      <c r="F278" s="252" t="s">
        <v>2634</v>
      </c>
      <c r="G278" s="250"/>
      <c r="H278" s="253">
        <v>-0.73499999999999999</v>
      </c>
      <c r="I278" s="254"/>
      <c r="J278" s="250"/>
      <c r="K278" s="250"/>
      <c r="L278" s="255"/>
      <c r="M278" s="256"/>
      <c r="N278" s="257"/>
      <c r="O278" s="257"/>
      <c r="P278" s="257"/>
      <c r="Q278" s="257"/>
      <c r="R278" s="257"/>
      <c r="S278" s="257"/>
      <c r="T278" s="258"/>
      <c r="U278" s="13"/>
      <c r="V278" s="13"/>
      <c r="W278" s="13"/>
      <c r="X278" s="13"/>
      <c r="Y278" s="13"/>
      <c r="Z278" s="13"/>
      <c r="AA278" s="13"/>
      <c r="AB278" s="13"/>
      <c r="AC278" s="13"/>
      <c r="AD278" s="13"/>
      <c r="AE278" s="13"/>
      <c r="AT278" s="259" t="s">
        <v>259</v>
      </c>
      <c r="AU278" s="259" t="s">
        <v>88</v>
      </c>
      <c r="AV278" s="13" t="s">
        <v>88</v>
      </c>
      <c r="AW278" s="13" t="s">
        <v>36</v>
      </c>
      <c r="AX278" s="13" t="s">
        <v>80</v>
      </c>
      <c r="AY278" s="259" t="s">
        <v>241</v>
      </c>
    </row>
    <row r="279" s="15" customFormat="1">
      <c r="A279" s="15"/>
      <c r="B279" s="271"/>
      <c r="C279" s="272"/>
      <c r="D279" s="242" t="s">
        <v>259</v>
      </c>
      <c r="E279" s="273" t="s">
        <v>1</v>
      </c>
      <c r="F279" s="274" t="s">
        <v>2635</v>
      </c>
      <c r="G279" s="272"/>
      <c r="H279" s="273" t="s">
        <v>1</v>
      </c>
      <c r="I279" s="275"/>
      <c r="J279" s="272"/>
      <c r="K279" s="272"/>
      <c r="L279" s="276"/>
      <c r="M279" s="277"/>
      <c r="N279" s="278"/>
      <c r="O279" s="278"/>
      <c r="P279" s="278"/>
      <c r="Q279" s="278"/>
      <c r="R279" s="278"/>
      <c r="S279" s="278"/>
      <c r="T279" s="279"/>
      <c r="U279" s="15"/>
      <c r="V279" s="15"/>
      <c r="W279" s="15"/>
      <c r="X279" s="15"/>
      <c r="Y279" s="15"/>
      <c r="Z279" s="15"/>
      <c r="AA279" s="15"/>
      <c r="AB279" s="15"/>
      <c r="AC279" s="15"/>
      <c r="AD279" s="15"/>
      <c r="AE279" s="15"/>
      <c r="AT279" s="280" t="s">
        <v>259</v>
      </c>
      <c r="AU279" s="280" t="s">
        <v>88</v>
      </c>
      <c r="AV279" s="15" t="s">
        <v>14</v>
      </c>
      <c r="AW279" s="15" t="s">
        <v>36</v>
      </c>
      <c r="AX279" s="15" t="s">
        <v>80</v>
      </c>
      <c r="AY279" s="280" t="s">
        <v>241</v>
      </c>
    </row>
    <row r="280" s="13" customFormat="1">
      <c r="A280" s="13"/>
      <c r="B280" s="249"/>
      <c r="C280" s="250"/>
      <c r="D280" s="242" t="s">
        <v>259</v>
      </c>
      <c r="E280" s="251" t="s">
        <v>1</v>
      </c>
      <c r="F280" s="252" t="s">
        <v>2636</v>
      </c>
      <c r="G280" s="250"/>
      <c r="H280" s="253">
        <v>-0.78000000000000003</v>
      </c>
      <c r="I280" s="254"/>
      <c r="J280" s="250"/>
      <c r="K280" s="250"/>
      <c r="L280" s="255"/>
      <c r="M280" s="256"/>
      <c r="N280" s="257"/>
      <c r="O280" s="257"/>
      <c r="P280" s="257"/>
      <c r="Q280" s="257"/>
      <c r="R280" s="257"/>
      <c r="S280" s="257"/>
      <c r="T280" s="258"/>
      <c r="U280" s="13"/>
      <c r="V280" s="13"/>
      <c r="W280" s="13"/>
      <c r="X280" s="13"/>
      <c r="Y280" s="13"/>
      <c r="Z280" s="13"/>
      <c r="AA280" s="13"/>
      <c r="AB280" s="13"/>
      <c r="AC280" s="13"/>
      <c r="AD280" s="13"/>
      <c r="AE280" s="13"/>
      <c r="AT280" s="259" t="s">
        <v>259</v>
      </c>
      <c r="AU280" s="259" t="s">
        <v>88</v>
      </c>
      <c r="AV280" s="13" t="s">
        <v>88</v>
      </c>
      <c r="AW280" s="13" t="s">
        <v>36</v>
      </c>
      <c r="AX280" s="13" t="s">
        <v>80</v>
      </c>
      <c r="AY280" s="259" t="s">
        <v>241</v>
      </c>
    </row>
    <row r="281" s="15" customFormat="1">
      <c r="A281" s="15"/>
      <c r="B281" s="271"/>
      <c r="C281" s="272"/>
      <c r="D281" s="242" t="s">
        <v>259</v>
      </c>
      <c r="E281" s="273" t="s">
        <v>1</v>
      </c>
      <c r="F281" s="274" t="s">
        <v>2637</v>
      </c>
      <c r="G281" s="272"/>
      <c r="H281" s="273" t="s">
        <v>1</v>
      </c>
      <c r="I281" s="275"/>
      <c r="J281" s="272"/>
      <c r="K281" s="272"/>
      <c r="L281" s="276"/>
      <c r="M281" s="277"/>
      <c r="N281" s="278"/>
      <c r="O281" s="278"/>
      <c r="P281" s="278"/>
      <c r="Q281" s="278"/>
      <c r="R281" s="278"/>
      <c r="S281" s="278"/>
      <c r="T281" s="279"/>
      <c r="U281" s="15"/>
      <c r="V281" s="15"/>
      <c r="W281" s="15"/>
      <c r="X281" s="15"/>
      <c r="Y281" s="15"/>
      <c r="Z281" s="15"/>
      <c r="AA281" s="15"/>
      <c r="AB281" s="15"/>
      <c r="AC281" s="15"/>
      <c r="AD281" s="15"/>
      <c r="AE281" s="15"/>
      <c r="AT281" s="280" t="s">
        <v>259</v>
      </c>
      <c r="AU281" s="280" t="s">
        <v>88</v>
      </c>
      <c r="AV281" s="15" t="s">
        <v>14</v>
      </c>
      <c r="AW281" s="15" t="s">
        <v>36</v>
      </c>
      <c r="AX281" s="15" t="s">
        <v>80</v>
      </c>
      <c r="AY281" s="280" t="s">
        <v>241</v>
      </c>
    </row>
    <row r="282" s="13" customFormat="1">
      <c r="A282" s="13"/>
      <c r="B282" s="249"/>
      <c r="C282" s="250"/>
      <c r="D282" s="242" t="s">
        <v>259</v>
      </c>
      <c r="E282" s="251" t="s">
        <v>1</v>
      </c>
      <c r="F282" s="252" t="s">
        <v>2638</v>
      </c>
      <c r="G282" s="250"/>
      <c r="H282" s="253">
        <v>-0.22500000000000001</v>
      </c>
      <c r="I282" s="254"/>
      <c r="J282" s="250"/>
      <c r="K282" s="250"/>
      <c r="L282" s="255"/>
      <c r="M282" s="256"/>
      <c r="N282" s="257"/>
      <c r="O282" s="257"/>
      <c r="P282" s="257"/>
      <c r="Q282" s="257"/>
      <c r="R282" s="257"/>
      <c r="S282" s="257"/>
      <c r="T282" s="258"/>
      <c r="U282" s="13"/>
      <c r="V282" s="13"/>
      <c r="W282" s="13"/>
      <c r="X282" s="13"/>
      <c r="Y282" s="13"/>
      <c r="Z282" s="13"/>
      <c r="AA282" s="13"/>
      <c r="AB282" s="13"/>
      <c r="AC282" s="13"/>
      <c r="AD282" s="13"/>
      <c r="AE282" s="13"/>
      <c r="AT282" s="259" t="s">
        <v>259</v>
      </c>
      <c r="AU282" s="259" t="s">
        <v>88</v>
      </c>
      <c r="AV282" s="13" t="s">
        <v>88</v>
      </c>
      <c r="AW282" s="13" t="s">
        <v>36</v>
      </c>
      <c r="AX282" s="13" t="s">
        <v>80</v>
      </c>
      <c r="AY282" s="259" t="s">
        <v>241</v>
      </c>
    </row>
    <row r="283" s="14" customFormat="1">
      <c r="A283" s="14"/>
      <c r="B283" s="260"/>
      <c r="C283" s="261"/>
      <c r="D283" s="242" t="s">
        <v>259</v>
      </c>
      <c r="E283" s="262" t="s">
        <v>422</v>
      </c>
      <c r="F283" s="263" t="s">
        <v>261</v>
      </c>
      <c r="G283" s="261"/>
      <c r="H283" s="264">
        <v>32.909999999999997</v>
      </c>
      <c r="I283" s="265"/>
      <c r="J283" s="261"/>
      <c r="K283" s="261"/>
      <c r="L283" s="266"/>
      <c r="M283" s="267"/>
      <c r="N283" s="268"/>
      <c r="O283" s="268"/>
      <c r="P283" s="268"/>
      <c r="Q283" s="268"/>
      <c r="R283" s="268"/>
      <c r="S283" s="268"/>
      <c r="T283" s="269"/>
      <c r="U283" s="14"/>
      <c r="V283" s="14"/>
      <c r="W283" s="14"/>
      <c r="X283" s="14"/>
      <c r="Y283" s="14"/>
      <c r="Z283" s="14"/>
      <c r="AA283" s="14"/>
      <c r="AB283" s="14"/>
      <c r="AC283" s="14"/>
      <c r="AD283" s="14"/>
      <c r="AE283" s="14"/>
      <c r="AT283" s="270" t="s">
        <v>259</v>
      </c>
      <c r="AU283" s="270" t="s">
        <v>88</v>
      </c>
      <c r="AV283" s="14" t="s">
        <v>175</v>
      </c>
      <c r="AW283" s="14" t="s">
        <v>36</v>
      </c>
      <c r="AX283" s="14" t="s">
        <v>80</v>
      </c>
      <c r="AY283" s="270" t="s">
        <v>241</v>
      </c>
    </row>
    <row r="284" s="13" customFormat="1">
      <c r="A284" s="13"/>
      <c r="B284" s="249"/>
      <c r="C284" s="250"/>
      <c r="D284" s="242" t="s">
        <v>259</v>
      </c>
      <c r="E284" s="251" t="s">
        <v>428</v>
      </c>
      <c r="F284" s="252" t="s">
        <v>2639</v>
      </c>
      <c r="G284" s="250"/>
      <c r="H284" s="253">
        <v>5.5949999999999998</v>
      </c>
      <c r="I284" s="254"/>
      <c r="J284" s="250"/>
      <c r="K284" s="250"/>
      <c r="L284" s="255"/>
      <c r="M284" s="256"/>
      <c r="N284" s="257"/>
      <c r="O284" s="257"/>
      <c r="P284" s="257"/>
      <c r="Q284" s="257"/>
      <c r="R284" s="257"/>
      <c r="S284" s="257"/>
      <c r="T284" s="258"/>
      <c r="U284" s="13"/>
      <c r="V284" s="13"/>
      <c r="W284" s="13"/>
      <c r="X284" s="13"/>
      <c r="Y284" s="13"/>
      <c r="Z284" s="13"/>
      <c r="AA284" s="13"/>
      <c r="AB284" s="13"/>
      <c r="AC284" s="13"/>
      <c r="AD284" s="13"/>
      <c r="AE284" s="13"/>
      <c r="AT284" s="259" t="s">
        <v>259</v>
      </c>
      <c r="AU284" s="259" t="s">
        <v>88</v>
      </c>
      <c r="AV284" s="13" t="s">
        <v>88</v>
      </c>
      <c r="AW284" s="13" t="s">
        <v>36</v>
      </c>
      <c r="AX284" s="13" t="s">
        <v>80</v>
      </c>
      <c r="AY284" s="259" t="s">
        <v>241</v>
      </c>
    </row>
    <row r="285" s="13" customFormat="1">
      <c r="A285" s="13"/>
      <c r="B285" s="249"/>
      <c r="C285" s="250"/>
      <c r="D285" s="242" t="s">
        <v>259</v>
      </c>
      <c r="E285" s="251" t="s">
        <v>425</v>
      </c>
      <c r="F285" s="252" t="s">
        <v>2640</v>
      </c>
      <c r="G285" s="250"/>
      <c r="H285" s="253">
        <v>0.98699999999999999</v>
      </c>
      <c r="I285" s="254"/>
      <c r="J285" s="250"/>
      <c r="K285" s="250"/>
      <c r="L285" s="255"/>
      <c r="M285" s="256"/>
      <c r="N285" s="257"/>
      <c r="O285" s="257"/>
      <c r="P285" s="257"/>
      <c r="Q285" s="257"/>
      <c r="R285" s="257"/>
      <c r="S285" s="257"/>
      <c r="T285" s="258"/>
      <c r="U285" s="13"/>
      <c r="V285" s="13"/>
      <c r="W285" s="13"/>
      <c r="X285" s="13"/>
      <c r="Y285" s="13"/>
      <c r="Z285" s="13"/>
      <c r="AA285" s="13"/>
      <c r="AB285" s="13"/>
      <c r="AC285" s="13"/>
      <c r="AD285" s="13"/>
      <c r="AE285" s="13"/>
      <c r="AT285" s="259" t="s">
        <v>259</v>
      </c>
      <c r="AU285" s="259" t="s">
        <v>88</v>
      </c>
      <c r="AV285" s="13" t="s">
        <v>88</v>
      </c>
      <c r="AW285" s="13" t="s">
        <v>36</v>
      </c>
      <c r="AX285" s="13" t="s">
        <v>80</v>
      </c>
      <c r="AY285" s="259" t="s">
        <v>241</v>
      </c>
    </row>
    <row r="286" s="13" customFormat="1">
      <c r="A286" s="13"/>
      <c r="B286" s="249"/>
      <c r="C286" s="250"/>
      <c r="D286" s="242" t="s">
        <v>259</v>
      </c>
      <c r="E286" s="251" t="s">
        <v>434</v>
      </c>
      <c r="F286" s="252" t="s">
        <v>2641</v>
      </c>
      <c r="G286" s="250"/>
      <c r="H286" s="253">
        <v>19.581</v>
      </c>
      <c r="I286" s="254"/>
      <c r="J286" s="250"/>
      <c r="K286" s="250"/>
      <c r="L286" s="255"/>
      <c r="M286" s="256"/>
      <c r="N286" s="257"/>
      <c r="O286" s="257"/>
      <c r="P286" s="257"/>
      <c r="Q286" s="257"/>
      <c r="R286" s="257"/>
      <c r="S286" s="257"/>
      <c r="T286" s="258"/>
      <c r="U286" s="13"/>
      <c r="V286" s="13"/>
      <c r="W286" s="13"/>
      <c r="X286" s="13"/>
      <c r="Y286" s="13"/>
      <c r="Z286" s="13"/>
      <c r="AA286" s="13"/>
      <c r="AB286" s="13"/>
      <c r="AC286" s="13"/>
      <c r="AD286" s="13"/>
      <c r="AE286" s="13"/>
      <c r="AT286" s="259" t="s">
        <v>259</v>
      </c>
      <c r="AU286" s="259" t="s">
        <v>88</v>
      </c>
      <c r="AV286" s="13" t="s">
        <v>88</v>
      </c>
      <c r="AW286" s="13" t="s">
        <v>36</v>
      </c>
      <c r="AX286" s="13" t="s">
        <v>80</v>
      </c>
      <c r="AY286" s="259" t="s">
        <v>241</v>
      </c>
    </row>
    <row r="287" s="13" customFormat="1">
      <c r="A287" s="13"/>
      <c r="B287" s="249"/>
      <c r="C287" s="250"/>
      <c r="D287" s="242" t="s">
        <v>259</v>
      </c>
      <c r="E287" s="251" t="s">
        <v>431</v>
      </c>
      <c r="F287" s="252" t="s">
        <v>2642</v>
      </c>
      <c r="G287" s="250"/>
      <c r="H287" s="253">
        <v>3.456</v>
      </c>
      <c r="I287" s="254"/>
      <c r="J287" s="250"/>
      <c r="K287" s="250"/>
      <c r="L287" s="255"/>
      <c r="M287" s="256"/>
      <c r="N287" s="257"/>
      <c r="O287" s="257"/>
      <c r="P287" s="257"/>
      <c r="Q287" s="257"/>
      <c r="R287" s="257"/>
      <c r="S287" s="257"/>
      <c r="T287" s="258"/>
      <c r="U287" s="13"/>
      <c r="V287" s="13"/>
      <c r="W287" s="13"/>
      <c r="X287" s="13"/>
      <c r="Y287" s="13"/>
      <c r="Z287" s="13"/>
      <c r="AA287" s="13"/>
      <c r="AB287" s="13"/>
      <c r="AC287" s="13"/>
      <c r="AD287" s="13"/>
      <c r="AE287" s="13"/>
      <c r="AT287" s="259" t="s">
        <v>259</v>
      </c>
      <c r="AU287" s="259" t="s">
        <v>88</v>
      </c>
      <c r="AV287" s="13" t="s">
        <v>88</v>
      </c>
      <c r="AW287" s="13" t="s">
        <v>36</v>
      </c>
      <c r="AX287" s="13" t="s">
        <v>80</v>
      </c>
      <c r="AY287" s="259" t="s">
        <v>241</v>
      </c>
    </row>
    <row r="288" s="13" customFormat="1">
      <c r="A288" s="13"/>
      <c r="B288" s="249"/>
      <c r="C288" s="250"/>
      <c r="D288" s="242" t="s">
        <v>259</v>
      </c>
      <c r="E288" s="251" t="s">
        <v>2497</v>
      </c>
      <c r="F288" s="252" t="s">
        <v>2643</v>
      </c>
      <c r="G288" s="250"/>
      <c r="H288" s="253">
        <v>1.399</v>
      </c>
      <c r="I288" s="254"/>
      <c r="J288" s="250"/>
      <c r="K288" s="250"/>
      <c r="L288" s="255"/>
      <c r="M288" s="256"/>
      <c r="N288" s="257"/>
      <c r="O288" s="257"/>
      <c r="P288" s="257"/>
      <c r="Q288" s="257"/>
      <c r="R288" s="257"/>
      <c r="S288" s="257"/>
      <c r="T288" s="258"/>
      <c r="U288" s="13"/>
      <c r="V288" s="13"/>
      <c r="W288" s="13"/>
      <c r="X288" s="13"/>
      <c r="Y288" s="13"/>
      <c r="Z288" s="13"/>
      <c r="AA288" s="13"/>
      <c r="AB288" s="13"/>
      <c r="AC288" s="13"/>
      <c r="AD288" s="13"/>
      <c r="AE288" s="13"/>
      <c r="AT288" s="259" t="s">
        <v>259</v>
      </c>
      <c r="AU288" s="259" t="s">
        <v>88</v>
      </c>
      <c r="AV288" s="13" t="s">
        <v>88</v>
      </c>
      <c r="AW288" s="13" t="s">
        <v>36</v>
      </c>
      <c r="AX288" s="13" t="s">
        <v>80</v>
      </c>
      <c r="AY288" s="259" t="s">
        <v>241</v>
      </c>
    </row>
    <row r="289" s="13" customFormat="1">
      <c r="A289" s="13"/>
      <c r="B289" s="249"/>
      <c r="C289" s="250"/>
      <c r="D289" s="242" t="s">
        <v>259</v>
      </c>
      <c r="E289" s="251" t="s">
        <v>2494</v>
      </c>
      <c r="F289" s="252" t="s">
        <v>2644</v>
      </c>
      <c r="G289" s="250"/>
      <c r="H289" s="253">
        <v>0.247</v>
      </c>
      <c r="I289" s="254"/>
      <c r="J289" s="250"/>
      <c r="K289" s="250"/>
      <c r="L289" s="255"/>
      <c r="M289" s="256"/>
      <c r="N289" s="257"/>
      <c r="O289" s="257"/>
      <c r="P289" s="257"/>
      <c r="Q289" s="257"/>
      <c r="R289" s="257"/>
      <c r="S289" s="257"/>
      <c r="T289" s="258"/>
      <c r="U289" s="13"/>
      <c r="V289" s="13"/>
      <c r="W289" s="13"/>
      <c r="X289" s="13"/>
      <c r="Y289" s="13"/>
      <c r="Z289" s="13"/>
      <c r="AA289" s="13"/>
      <c r="AB289" s="13"/>
      <c r="AC289" s="13"/>
      <c r="AD289" s="13"/>
      <c r="AE289" s="13"/>
      <c r="AT289" s="259" t="s">
        <v>259</v>
      </c>
      <c r="AU289" s="259" t="s">
        <v>88</v>
      </c>
      <c r="AV289" s="13" t="s">
        <v>88</v>
      </c>
      <c r="AW289" s="13" t="s">
        <v>36</v>
      </c>
      <c r="AX289" s="13" t="s">
        <v>80</v>
      </c>
      <c r="AY289" s="259" t="s">
        <v>241</v>
      </c>
    </row>
    <row r="290" s="13" customFormat="1">
      <c r="A290" s="13"/>
      <c r="B290" s="249"/>
      <c r="C290" s="250"/>
      <c r="D290" s="242" t="s">
        <v>259</v>
      </c>
      <c r="E290" s="251" t="s">
        <v>2502</v>
      </c>
      <c r="F290" s="252" t="s">
        <v>2645</v>
      </c>
      <c r="G290" s="250"/>
      <c r="H290" s="253">
        <v>1.399</v>
      </c>
      <c r="I290" s="254"/>
      <c r="J290" s="250"/>
      <c r="K290" s="250"/>
      <c r="L290" s="255"/>
      <c r="M290" s="256"/>
      <c r="N290" s="257"/>
      <c r="O290" s="257"/>
      <c r="P290" s="257"/>
      <c r="Q290" s="257"/>
      <c r="R290" s="257"/>
      <c r="S290" s="257"/>
      <c r="T290" s="258"/>
      <c r="U290" s="13"/>
      <c r="V290" s="13"/>
      <c r="W290" s="13"/>
      <c r="X290" s="13"/>
      <c r="Y290" s="13"/>
      <c r="Z290" s="13"/>
      <c r="AA290" s="13"/>
      <c r="AB290" s="13"/>
      <c r="AC290" s="13"/>
      <c r="AD290" s="13"/>
      <c r="AE290" s="13"/>
      <c r="AT290" s="259" t="s">
        <v>259</v>
      </c>
      <c r="AU290" s="259" t="s">
        <v>88</v>
      </c>
      <c r="AV290" s="13" t="s">
        <v>88</v>
      </c>
      <c r="AW290" s="13" t="s">
        <v>36</v>
      </c>
      <c r="AX290" s="13" t="s">
        <v>80</v>
      </c>
      <c r="AY290" s="259" t="s">
        <v>241</v>
      </c>
    </row>
    <row r="291" s="13" customFormat="1">
      <c r="A291" s="13"/>
      <c r="B291" s="249"/>
      <c r="C291" s="250"/>
      <c r="D291" s="242" t="s">
        <v>259</v>
      </c>
      <c r="E291" s="251" t="s">
        <v>2500</v>
      </c>
      <c r="F291" s="252" t="s">
        <v>2646</v>
      </c>
      <c r="G291" s="250"/>
      <c r="H291" s="253">
        <v>0.247</v>
      </c>
      <c r="I291" s="254"/>
      <c r="J291" s="250"/>
      <c r="K291" s="250"/>
      <c r="L291" s="255"/>
      <c r="M291" s="256"/>
      <c r="N291" s="257"/>
      <c r="O291" s="257"/>
      <c r="P291" s="257"/>
      <c r="Q291" s="257"/>
      <c r="R291" s="257"/>
      <c r="S291" s="257"/>
      <c r="T291" s="258"/>
      <c r="U291" s="13"/>
      <c r="V291" s="13"/>
      <c r="W291" s="13"/>
      <c r="X291" s="13"/>
      <c r="Y291" s="13"/>
      <c r="Z291" s="13"/>
      <c r="AA291" s="13"/>
      <c r="AB291" s="13"/>
      <c r="AC291" s="13"/>
      <c r="AD291" s="13"/>
      <c r="AE291" s="13"/>
      <c r="AT291" s="259" t="s">
        <v>259</v>
      </c>
      <c r="AU291" s="259" t="s">
        <v>88</v>
      </c>
      <c r="AV291" s="13" t="s">
        <v>88</v>
      </c>
      <c r="AW291" s="13" t="s">
        <v>36</v>
      </c>
      <c r="AX291" s="13" t="s">
        <v>80</v>
      </c>
      <c r="AY291" s="259" t="s">
        <v>241</v>
      </c>
    </row>
    <row r="292" s="14" customFormat="1">
      <c r="A292" s="14"/>
      <c r="B292" s="260"/>
      <c r="C292" s="261"/>
      <c r="D292" s="242" t="s">
        <v>259</v>
      </c>
      <c r="E292" s="262" t="s">
        <v>1</v>
      </c>
      <c r="F292" s="263" t="s">
        <v>261</v>
      </c>
      <c r="G292" s="261"/>
      <c r="H292" s="264">
        <v>32.911000000000001</v>
      </c>
      <c r="I292" s="265"/>
      <c r="J292" s="261"/>
      <c r="K292" s="261"/>
      <c r="L292" s="266"/>
      <c r="M292" s="267"/>
      <c r="N292" s="268"/>
      <c r="O292" s="268"/>
      <c r="P292" s="268"/>
      <c r="Q292" s="268"/>
      <c r="R292" s="268"/>
      <c r="S292" s="268"/>
      <c r="T292" s="269"/>
      <c r="U292" s="14"/>
      <c r="V292" s="14"/>
      <c r="W292" s="14"/>
      <c r="X292" s="14"/>
      <c r="Y292" s="14"/>
      <c r="Z292" s="14"/>
      <c r="AA292" s="14"/>
      <c r="AB292" s="14"/>
      <c r="AC292" s="14"/>
      <c r="AD292" s="14"/>
      <c r="AE292" s="14"/>
      <c r="AT292" s="270" t="s">
        <v>259</v>
      </c>
      <c r="AU292" s="270" t="s">
        <v>88</v>
      </c>
      <c r="AV292" s="14" t="s">
        <v>175</v>
      </c>
      <c r="AW292" s="14" t="s">
        <v>36</v>
      </c>
      <c r="AX292" s="14" t="s">
        <v>80</v>
      </c>
      <c r="AY292" s="270" t="s">
        <v>241</v>
      </c>
    </row>
    <row r="293" s="15" customFormat="1">
      <c r="A293" s="15"/>
      <c r="B293" s="271"/>
      <c r="C293" s="272"/>
      <c r="D293" s="242" t="s">
        <v>259</v>
      </c>
      <c r="E293" s="273" t="s">
        <v>1</v>
      </c>
      <c r="F293" s="274" t="s">
        <v>2647</v>
      </c>
      <c r="G293" s="272"/>
      <c r="H293" s="273" t="s">
        <v>1</v>
      </c>
      <c r="I293" s="275"/>
      <c r="J293" s="272"/>
      <c r="K293" s="272"/>
      <c r="L293" s="276"/>
      <c r="M293" s="277"/>
      <c r="N293" s="278"/>
      <c r="O293" s="278"/>
      <c r="P293" s="278"/>
      <c r="Q293" s="278"/>
      <c r="R293" s="278"/>
      <c r="S293" s="278"/>
      <c r="T293" s="279"/>
      <c r="U293" s="15"/>
      <c r="V293" s="15"/>
      <c r="W293" s="15"/>
      <c r="X293" s="15"/>
      <c r="Y293" s="15"/>
      <c r="Z293" s="15"/>
      <c r="AA293" s="15"/>
      <c r="AB293" s="15"/>
      <c r="AC293" s="15"/>
      <c r="AD293" s="15"/>
      <c r="AE293" s="15"/>
      <c r="AT293" s="280" t="s">
        <v>259</v>
      </c>
      <c r="AU293" s="280" t="s">
        <v>88</v>
      </c>
      <c r="AV293" s="15" t="s">
        <v>14</v>
      </c>
      <c r="AW293" s="15" t="s">
        <v>36</v>
      </c>
      <c r="AX293" s="15" t="s">
        <v>80</v>
      </c>
      <c r="AY293" s="280" t="s">
        <v>241</v>
      </c>
    </row>
    <row r="294" s="13" customFormat="1">
      <c r="A294" s="13"/>
      <c r="B294" s="249"/>
      <c r="C294" s="250"/>
      <c r="D294" s="242" t="s">
        <v>259</v>
      </c>
      <c r="E294" s="251" t="s">
        <v>1</v>
      </c>
      <c r="F294" s="252" t="s">
        <v>2648</v>
      </c>
      <c r="G294" s="250"/>
      <c r="H294" s="253">
        <v>64.688000000000002</v>
      </c>
      <c r="I294" s="254"/>
      <c r="J294" s="250"/>
      <c r="K294" s="250"/>
      <c r="L294" s="255"/>
      <c r="M294" s="256"/>
      <c r="N294" s="257"/>
      <c r="O294" s="257"/>
      <c r="P294" s="257"/>
      <c r="Q294" s="257"/>
      <c r="R294" s="257"/>
      <c r="S294" s="257"/>
      <c r="T294" s="258"/>
      <c r="U294" s="13"/>
      <c r="V294" s="13"/>
      <c r="W294" s="13"/>
      <c r="X294" s="13"/>
      <c r="Y294" s="13"/>
      <c r="Z294" s="13"/>
      <c r="AA294" s="13"/>
      <c r="AB294" s="13"/>
      <c r="AC294" s="13"/>
      <c r="AD294" s="13"/>
      <c r="AE294" s="13"/>
      <c r="AT294" s="259" t="s">
        <v>259</v>
      </c>
      <c r="AU294" s="259" t="s">
        <v>88</v>
      </c>
      <c r="AV294" s="13" t="s">
        <v>88</v>
      </c>
      <c r="AW294" s="13" t="s">
        <v>36</v>
      </c>
      <c r="AX294" s="13" t="s">
        <v>80</v>
      </c>
      <c r="AY294" s="259" t="s">
        <v>241</v>
      </c>
    </row>
    <row r="295" s="15" customFormat="1">
      <c r="A295" s="15"/>
      <c r="B295" s="271"/>
      <c r="C295" s="272"/>
      <c r="D295" s="242" t="s">
        <v>259</v>
      </c>
      <c r="E295" s="273" t="s">
        <v>1</v>
      </c>
      <c r="F295" s="274" t="s">
        <v>2633</v>
      </c>
      <c r="G295" s="272"/>
      <c r="H295" s="273" t="s">
        <v>1</v>
      </c>
      <c r="I295" s="275"/>
      <c r="J295" s="272"/>
      <c r="K295" s="272"/>
      <c r="L295" s="276"/>
      <c r="M295" s="277"/>
      <c r="N295" s="278"/>
      <c r="O295" s="278"/>
      <c r="P295" s="278"/>
      <c r="Q295" s="278"/>
      <c r="R295" s="278"/>
      <c r="S295" s="278"/>
      <c r="T295" s="279"/>
      <c r="U295" s="15"/>
      <c r="V295" s="15"/>
      <c r="W295" s="15"/>
      <c r="X295" s="15"/>
      <c r="Y295" s="15"/>
      <c r="Z295" s="15"/>
      <c r="AA295" s="15"/>
      <c r="AB295" s="15"/>
      <c r="AC295" s="15"/>
      <c r="AD295" s="15"/>
      <c r="AE295" s="15"/>
      <c r="AT295" s="280" t="s">
        <v>259</v>
      </c>
      <c r="AU295" s="280" t="s">
        <v>88</v>
      </c>
      <c r="AV295" s="15" t="s">
        <v>14</v>
      </c>
      <c r="AW295" s="15" t="s">
        <v>36</v>
      </c>
      <c r="AX295" s="15" t="s">
        <v>80</v>
      </c>
      <c r="AY295" s="280" t="s">
        <v>241</v>
      </c>
    </row>
    <row r="296" s="13" customFormat="1">
      <c r="A296" s="13"/>
      <c r="B296" s="249"/>
      <c r="C296" s="250"/>
      <c r="D296" s="242" t="s">
        <v>259</v>
      </c>
      <c r="E296" s="251" t="s">
        <v>1</v>
      </c>
      <c r="F296" s="252" t="s">
        <v>2649</v>
      </c>
      <c r="G296" s="250"/>
      <c r="H296" s="253">
        <v>-2.109</v>
      </c>
      <c r="I296" s="254"/>
      <c r="J296" s="250"/>
      <c r="K296" s="250"/>
      <c r="L296" s="255"/>
      <c r="M296" s="256"/>
      <c r="N296" s="257"/>
      <c r="O296" s="257"/>
      <c r="P296" s="257"/>
      <c r="Q296" s="257"/>
      <c r="R296" s="257"/>
      <c r="S296" s="257"/>
      <c r="T296" s="258"/>
      <c r="U296" s="13"/>
      <c r="V296" s="13"/>
      <c r="W296" s="13"/>
      <c r="X296" s="13"/>
      <c r="Y296" s="13"/>
      <c r="Z296" s="13"/>
      <c r="AA296" s="13"/>
      <c r="AB296" s="13"/>
      <c r="AC296" s="13"/>
      <c r="AD296" s="13"/>
      <c r="AE296" s="13"/>
      <c r="AT296" s="259" t="s">
        <v>259</v>
      </c>
      <c r="AU296" s="259" t="s">
        <v>88</v>
      </c>
      <c r="AV296" s="13" t="s">
        <v>88</v>
      </c>
      <c r="AW296" s="13" t="s">
        <v>36</v>
      </c>
      <c r="AX296" s="13" t="s">
        <v>80</v>
      </c>
      <c r="AY296" s="259" t="s">
        <v>241</v>
      </c>
    </row>
    <row r="297" s="14" customFormat="1">
      <c r="A297" s="14"/>
      <c r="B297" s="260"/>
      <c r="C297" s="261"/>
      <c r="D297" s="242" t="s">
        <v>259</v>
      </c>
      <c r="E297" s="262" t="s">
        <v>2504</v>
      </c>
      <c r="F297" s="263" t="s">
        <v>261</v>
      </c>
      <c r="G297" s="261"/>
      <c r="H297" s="264">
        <v>62.579000000000001</v>
      </c>
      <c r="I297" s="265"/>
      <c r="J297" s="261"/>
      <c r="K297" s="261"/>
      <c r="L297" s="266"/>
      <c r="M297" s="267"/>
      <c r="N297" s="268"/>
      <c r="O297" s="268"/>
      <c r="P297" s="268"/>
      <c r="Q297" s="268"/>
      <c r="R297" s="268"/>
      <c r="S297" s="268"/>
      <c r="T297" s="269"/>
      <c r="U297" s="14"/>
      <c r="V297" s="14"/>
      <c r="W297" s="14"/>
      <c r="X297" s="14"/>
      <c r="Y297" s="14"/>
      <c r="Z297" s="14"/>
      <c r="AA297" s="14"/>
      <c r="AB297" s="14"/>
      <c r="AC297" s="14"/>
      <c r="AD297" s="14"/>
      <c r="AE297" s="14"/>
      <c r="AT297" s="270" t="s">
        <v>259</v>
      </c>
      <c r="AU297" s="270" t="s">
        <v>88</v>
      </c>
      <c r="AV297" s="14" t="s">
        <v>175</v>
      </c>
      <c r="AW297" s="14" t="s">
        <v>36</v>
      </c>
      <c r="AX297" s="14" t="s">
        <v>80</v>
      </c>
      <c r="AY297" s="270" t="s">
        <v>241</v>
      </c>
    </row>
    <row r="298" s="13" customFormat="1">
      <c r="A298" s="13"/>
      <c r="B298" s="249"/>
      <c r="C298" s="250"/>
      <c r="D298" s="242" t="s">
        <v>259</v>
      </c>
      <c r="E298" s="251" t="s">
        <v>2510</v>
      </c>
      <c r="F298" s="252" t="s">
        <v>2650</v>
      </c>
      <c r="G298" s="250"/>
      <c r="H298" s="253">
        <v>10.638</v>
      </c>
      <c r="I298" s="254"/>
      <c r="J298" s="250"/>
      <c r="K298" s="250"/>
      <c r="L298" s="255"/>
      <c r="M298" s="256"/>
      <c r="N298" s="257"/>
      <c r="O298" s="257"/>
      <c r="P298" s="257"/>
      <c r="Q298" s="257"/>
      <c r="R298" s="257"/>
      <c r="S298" s="257"/>
      <c r="T298" s="258"/>
      <c r="U298" s="13"/>
      <c r="V298" s="13"/>
      <c r="W298" s="13"/>
      <c r="X298" s="13"/>
      <c r="Y298" s="13"/>
      <c r="Z298" s="13"/>
      <c r="AA298" s="13"/>
      <c r="AB298" s="13"/>
      <c r="AC298" s="13"/>
      <c r="AD298" s="13"/>
      <c r="AE298" s="13"/>
      <c r="AT298" s="259" t="s">
        <v>259</v>
      </c>
      <c r="AU298" s="259" t="s">
        <v>88</v>
      </c>
      <c r="AV298" s="13" t="s">
        <v>88</v>
      </c>
      <c r="AW298" s="13" t="s">
        <v>36</v>
      </c>
      <c r="AX298" s="13" t="s">
        <v>80</v>
      </c>
      <c r="AY298" s="259" t="s">
        <v>241</v>
      </c>
    </row>
    <row r="299" s="13" customFormat="1">
      <c r="A299" s="13"/>
      <c r="B299" s="249"/>
      <c r="C299" s="250"/>
      <c r="D299" s="242" t="s">
        <v>259</v>
      </c>
      <c r="E299" s="251" t="s">
        <v>2507</v>
      </c>
      <c r="F299" s="252" t="s">
        <v>2651</v>
      </c>
      <c r="G299" s="250"/>
      <c r="H299" s="253">
        <v>1.877</v>
      </c>
      <c r="I299" s="254"/>
      <c r="J299" s="250"/>
      <c r="K299" s="250"/>
      <c r="L299" s="255"/>
      <c r="M299" s="256"/>
      <c r="N299" s="257"/>
      <c r="O299" s="257"/>
      <c r="P299" s="257"/>
      <c r="Q299" s="257"/>
      <c r="R299" s="257"/>
      <c r="S299" s="257"/>
      <c r="T299" s="258"/>
      <c r="U299" s="13"/>
      <c r="V299" s="13"/>
      <c r="W299" s="13"/>
      <c r="X299" s="13"/>
      <c r="Y299" s="13"/>
      <c r="Z299" s="13"/>
      <c r="AA299" s="13"/>
      <c r="AB299" s="13"/>
      <c r="AC299" s="13"/>
      <c r="AD299" s="13"/>
      <c r="AE299" s="13"/>
      <c r="AT299" s="259" t="s">
        <v>259</v>
      </c>
      <c r="AU299" s="259" t="s">
        <v>88</v>
      </c>
      <c r="AV299" s="13" t="s">
        <v>88</v>
      </c>
      <c r="AW299" s="13" t="s">
        <v>36</v>
      </c>
      <c r="AX299" s="13" t="s">
        <v>80</v>
      </c>
      <c r="AY299" s="259" t="s">
        <v>241</v>
      </c>
    </row>
    <row r="300" s="13" customFormat="1">
      <c r="A300" s="13"/>
      <c r="B300" s="249"/>
      <c r="C300" s="250"/>
      <c r="D300" s="242" t="s">
        <v>259</v>
      </c>
      <c r="E300" s="251" t="s">
        <v>2516</v>
      </c>
      <c r="F300" s="252" t="s">
        <v>2652</v>
      </c>
      <c r="G300" s="250"/>
      <c r="H300" s="253">
        <v>37.234999999999999</v>
      </c>
      <c r="I300" s="254"/>
      <c r="J300" s="250"/>
      <c r="K300" s="250"/>
      <c r="L300" s="255"/>
      <c r="M300" s="256"/>
      <c r="N300" s="257"/>
      <c r="O300" s="257"/>
      <c r="P300" s="257"/>
      <c r="Q300" s="257"/>
      <c r="R300" s="257"/>
      <c r="S300" s="257"/>
      <c r="T300" s="258"/>
      <c r="U300" s="13"/>
      <c r="V300" s="13"/>
      <c r="W300" s="13"/>
      <c r="X300" s="13"/>
      <c r="Y300" s="13"/>
      <c r="Z300" s="13"/>
      <c r="AA300" s="13"/>
      <c r="AB300" s="13"/>
      <c r="AC300" s="13"/>
      <c r="AD300" s="13"/>
      <c r="AE300" s="13"/>
      <c r="AT300" s="259" t="s">
        <v>259</v>
      </c>
      <c r="AU300" s="259" t="s">
        <v>88</v>
      </c>
      <c r="AV300" s="13" t="s">
        <v>88</v>
      </c>
      <c r="AW300" s="13" t="s">
        <v>36</v>
      </c>
      <c r="AX300" s="13" t="s">
        <v>80</v>
      </c>
      <c r="AY300" s="259" t="s">
        <v>241</v>
      </c>
    </row>
    <row r="301" s="13" customFormat="1">
      <c r="A301" s="13"/>
      <c r="B301" s="249"/>
      <c r="C301" s="250"/>
      <c r="D301" s="242" t="s">
        <v>259</v>
      </c>
      <c r="E301" s="251" t="s">
        <v>2513</v>
      </c>
      <c r="F301" s="252" t="s">
        <v>2653</v>
      </c>
      <c r="G301" s="250"/>
      <c r="H301" s="253">
        <v>6.5709999999999997</v>
      </c>
      <c r="I301" s="254"/>
      <c r="J301" s="250"/>
      <c r="K301" s="250"/>
      <c r="L301" s="255"/>
      <c r="M301" s="256"/>
      <c r="N301" s="257"/>
      <c r="O301" s="257"/>
      <c r="P301" s="257"/>
      <c r="Q301" s="257"/>
      <c r="R301" s="257"/>
      <c r="S301" s="257"/>
      <c r="T301" s="258"/>
      <c r="U301" s="13"/>
      <c r="V301" s="13"/>
      <c r="W301" s="13"/>
      <c r="X301" s="13"/>
      <c r="Y301" s="13"/>
      <c r="Z301" s="13"/>
      <c r="AA301" s="13"/>
      <c r="AB301" s="13"/>
      <c r="AC301" s="13"/>
      <c r="AD301" s="13"/>
      <c r="AE301" s="13"/>
      <c r="AT301" s="259" t="s">
        <v>259</v>
      </c>
      <c r="AU301" s="259" t="s">
        <v>88</v>
      </c>
      <c r="AV301" s="13" t="s">
        <v>88</v>
      </c>
      <c r="AW301" s="13" t="s">
        <v>36</v>
      </c>
      <c r="AX301" s="13" t="s">
        <v>80</v>
      </c>
      <c r="AY301" s="259" t="s">
        <v>241</v>
      </c>
    </row>
    <row r="302" s="13" customFormat="1">
      <c r="A302" s="13"/>
      <c r="B302" s="249"/>
      <c r="C302" s="250"/>
      <c r="D302" s="242" t="s">
        <v>259</v>
      </c>
      <c r="E302" s="251" t="s">
        <v>2522</v>
      </c>
      <c r="F302" s="252" t="s">
        <v>2654</v>
      </c>
      <c r="G302" s="250"/>
      <c r="H302" s="253">
        <v>2.6600000000000001</v>
      </c>
      <c r="I302" s="254"/>
      <c r="J302" s="250"/>
      <c r="K302" s="250"/>
      <c r="L302" s="255"/>
      <c r="M302" s="256"/>
      <c r="N302" s="257"/>
      <c r="O302" s="257"/>
      <c r="P302" s="257"/>
      <c r="Q302" s="257"/>
      <c r="R302" s="257"/>
      <c r="S302" s="257"/>
      <c r="T302" s="258"/>
      <c r="U302" s="13"/>
      <c r="V302" s="13"/>
      <c r="W302" s="13"/>
      <c r="X302" s="13"/>
      <c r="Y302" s="13"/>
      <c r="Z302" s="13"/>
      <c r="AA302" s="13"/>
      <c r="AB302" s="13"/>
      <c r="AC302" s="13"/>
      <c r="AD302" s="13"/>
      <c r="AE302" s="13"/>
      <c r="AT302" s="259" t="s">
        <v>259</v>
      </c>
      <c r="AU302" s="259" t="s">
        <v>88</v>
      </c>
      <c r="AV302" s="13" t="s">
        <v>88</v>
      </c>
      <c r="AW302" s="13" t="s">
        <v>36</v>
      </c>
      <c r="AX302" s="13" t="s">
        <v>80</v>
      </c>
      <c r="AY302" s="259" t="s">
        <v>241</v>
      </c>
    </row>
    <row r="303" s="13" customFormat="1">
      <c r="A303" s="13"/>
      <c r="B303" s="249"/>
      <c r="C303" s="250"/>
      <c r="D303" s="242" t="s">
        <v>259</v>
      </c>
      <c r="E303" s="251" t="s">
        <v>2519</v>
      </c>
      <c r="F303" s="252" t="s">
        <v>2655</v>
      </c>
      <c r="G303" s="250"/>
      <c r="H303" s="253">
        <v>0.46899999999999997</v>
      </c>
      <c r="I303" s="254"/>
      <c r="J303" s="250"/>
      <c r="K303" s="250"/>
      <c r="L303" s="255"/>
      <c r="M303" s="256"/>
      <c r="N303" s="257"/>
      <c r="O303" s="257"/>
      <c r="P303" s="257"/>
      <c r="Q303" s="257"/>
      <c r="R303" s="257"/>
      <c r="S303" s="257"/>
      <c r="T303" s="258"/>
      <c r="U303" s="13"/>
      <c r="V303" s="13"/>
      <c r="W303" s="13"/>
      <c r="X303" s="13"/>
      <c r="Y303" s="13"/>
      <c r="Z303" s="13"/>
      <c r="AA303" s="13"/>
      <c r="AB303" s="13"/>
      <c r="AC303" s="13"/>
      <c r="AD303" s="13"/>
      <c r="AE303" s="13"/>
      <c r="AT303" s="259" t="s">
        <v>259</v>
      </c>
      <c r="AU303" s="259" t="s">
        <v>88</v>
      </c>
      <c r="AV303" s="13" t="s">
        <v>88</v>
      </c>
      <c r="AW303" s="13" t="s">
        <v>36</v>
      </c>
      <c r="AX303" s="13" t="s">
        <v>80</v>
      </c>
      <c r="AY303" s="259" t="s">
        <v>241</v>
      </c>
    </row>
    <row r="304" s="13" customFormat="1">
      <c r="A304" s="13"/>
      <c r="B304" s="249"/>
      <c r="C304" s="250"/>
      <c r="D304" s="242" t="s">
        <v>259</v>
      </c>
      <c r="E304" s="251" t="s">
        <v>2527</v>
      </c>
      <c r="F304" s="252" t="s">
        <v>2656</v>
      </c>
      <c r="G304" s="250"/>
      <c r="H304" s="253">
        <v>2.6600000000000001</v>
      </c>
      <c r="I304" s="254"/>
      <c r="J304" s="250"/>
      <c r="K304" s="250"/>
      <c r="L304" s="255"/>
      <c r="M304" s="256"/>
      <c r="N304" s="257"/>
      <c r="O304" s="257"/>
      <c r="P304" s="257"/>
      <c r="Q304" s="257"/>
      <c r="R304" s="257"/>
      <c r="S304" s="257"/>
      <c r="T304" s="258"/>
      <c r="U304" s="13"/>
      <c r="V304" s="13"/>
      <c r="W304" s="13"/>
      <c r="X304" s="13"/>
      <c r="Y304" s="13"/>
      <c r="Z304" s="13"/>
      <c r="AA304" s="13"/>
      <c r="AB304" s="13"/>
      <c r="AC304" s="13"/>
      <c r="AD304" s="13"/>
      <c r="AE304" s="13"/>
      <c r="AT304" s="259" t="s">
        <v>259</v>
      </c>
      <c r="AU304" s="259" t="s">
        <v>88</v>
      </c>
      <c r="AV304" s="13" t="s">
        <v>88</v>
      </c>
      <c r="AW304" s="13" t="s">
        <v>36</v>
      </c>
      <c r="AX304" s="13" t="s">
        <v>80</v>
      </c>
      <c r="AY304" s="259" t="s">
        <v>241</v>
      </c>
    </row>
    <row r="305" s="13" customFormat="1">
      <c r="A305" s="13"/>
      <c r="B305" s="249"/>
      <c r="C305" s="250"/>
      <c r="D305" s="242" t="s">
        <v>259</v>
      </c>
      <c r="E305" s="251" t="s">
        <v>2525</v>
      </c>
      <c r="F305" s="252" t="s">
        <v>2657</v>
      </c>
      <c r="G305" s="250"/>
      <c r="H305" s="253">
        <v>0.46899999999999997</v>
      </c>
      <c r="I305" s="254"/>
      <c r="J305" s="250"/>
      <c r="K305" s="250"/>
      <c r="L305" s="255"/>
      <c r="M305" s="256"/>
      <c r="N305" s="257"/>
      <c r="O305" s="257"/>
      <c r="P305" s="257"/>
      <c r="Q305" s="257"/>
      <c r="R305" s="257"/>
      <c r="S305" s="257"/>
      <c r="T305" s="258"/>
      <c r="U305" s="13"/>
      <c r="V305" s="13"/>
      <c r="W305" s="13"/>
      <c r="X305" s="13"/>
      <c r="Y305" s="13"/>
      <c r="Z305" s="13"/>
      <c r="AA305" s="13"/>
      <c r="AB305" s="13"/>
      <c r="AC305" s="13"/>
      <c r="AD305" s="13"/>
      <c r="AE305" s="13"/>
      <c r="AT305" s="259" t="s">
        <v>259</v>
      </c>
      <c r="AU305" s="259" t="s">
        <v>88</v>
      </c>
      <c r="AV305" s="13" t="s">
        <v>88</v>
      </c>
      <c r="AW305" s="13" t="s">
        <v>36</v>
      </c>
      <c r="AX305" s="13" t="s">
        <v>80</v>
      </c>
      <c r="AY305" s="259" t="s">
        <v>241</v>
      </c>
    </row>
    <row r="306" s="14" customFormat="1">
      <c r="A306" s="14"/>
      <c r="B306" s="260"/>
      <c r="C306" s="261"/>
      <c r="D306" s="242" t="s">
        <v>259</v>
      </c>
      <c r="E306" s="262" t="s">
        <v>1</v>
      </c>
      <c r="F306" s="263" t="s">
        <v>261</v>
      </c>
      <c r="G306" s="261"/>
      <c r="H306" s="264">
        <v>62.579000000000001</v>
      </c>
      <c r="I306" s="265"/>
      <c r="J306" s="261"/>
      <c r="K306" s="261"/>
      <c r="L306" s="266"/>
      <c r="M306" s="267"/>
      <c r="N306" s="268"/>
      <c r="O306" s="268"/>
      <c r="P306" s="268"/>
      <c r="Q306" s="268"/>
      <c r="R306" s="268"/>
      <c r="S306" s="268"/>
      <c r="T306" s="269"/>
      <c r="U306" s="14"/>
      <c r="V306" s="14"/>
      <c r="W306" s="14"/>
      <c r="X306" s="14"/>
      <c r="Y306" s="14"/>
      <c r="Z306" s="14"/>
      <c r="AA306" s="14"/>
      <c r="AB306" s="14"/>
      <c r="AC306" s="14"/>
      <c r="AD306" s="14"/>
      <c r="AE306" s="14"/>
      <c r="AT306" s="270" t="s">
        <v>259</v>
      </c>
      <c r="AU306" s="270" t="s">
        <v>88</v>
      </c>
      <c r="AV306" s="14" t="s">
        <v>175</v>
      </c>
      <c r="AW306" s="14" t="s">
        <v>36</v>
      </c>
      <c r="AX306" s="14" t="s">
        <v>80</v>
      </c>
      <c r="AY306" s="270" t="s">
        <v>241</v>
      </c>
    </row>
    <row r="307" s="15" customFormat="1">
      <c r="A307" s="15"/>
      <c r="B307" s="271"/>
      <c r="C307" s="272"/>
      <c r="D307" s="242" t="s">
        <v>259</v>
      </c>
      <c r="E307" s="273" t="s">
        <v>1</v>
      </c>
      <c r="F307" s="274" t="s">
        <v>2658</v>
      </c>
      <c r="G307" s="272"/>
      <c r="H307" s="273" t="s">
        <v>1</v>
      </c>
      <c r="I307" s="275"/>
      <c r="J307" s="272"/>
      <c r="K307" s="272"/>
      <c r="L307" s="276"/>
      <c r="M307" s="277"/>
      <c r="N307" s="278"/>
      <c r="O307" s="278"/>
      <c r="P307" s="278"/>
      <c r="Q307" s="278"/>
      <c r="R307" s="278"/>
      <c r="S307" s="278"/>
      <c r="T307" s="279"/>
      <c r="U307" s="15"/>
      <c r="V307" s="15"/>
      <c r="W307" s="15"/>
      <c r="X307" s="15"/>
      <c r="Y307" s="15"/>
      <c r="Z307" s="15"/>
      <c r="AA307" s="15"/>
      <c r="AB307" s="15"/>
      <c r="AC307" s="15"/>
      <c r="AD307" s="15"/>
      <c r="AE307" s="15"/>
      <c r="AT307" s="280" t="s">
        <v>259</v>
      </c>
      <c r="AU307" s="280" t="s">
        <v>88</v>
      </c>
      <c r="AV307" s="15" t="s">
        <v>14</v>
      </c>
      <c r="AW307" s="15" t="s">
        <v>36</v>
      </c>
      <c r="AX307" s="15" t="s">
        <v>80</v>
      </c>
      <c r="AY307" s="280" t="s">
        <v>241</v>
      </c>
    </row>
    <row r="308" s="13" customFormat="1">
      <c r="A308" s="13"/>
      <c r="B308" s="249"/>
      <c r="C308" s="250"/>
      <c r="D308" s="242" t="s">
        <v>259</v>
      </c>
      <c r="E308" s="251" t="s">
        <v>1</v>
      </c>
      <c r="F308" s="252" t="s">
        <v>2659</v>
      </c>
      <c r="G308" s="250"/>
      <c r="H308" s="253">
        <v>147.22499999999999</v>
      </c>
      <c r="I308" s="254"/>
      <c r="J308" s="250"/>
      <c r="K308" s="250"/>
      <c r="L308" s="255"/>
      <c r="M308" s="256"/>
      <c r="N308" s="257"/>
      <c r="O308" s="257"/>
      <c r="P308" s="257"/>
      <c r="Q308" s="257"/>
      <c r="R308" s="257"/>
      <c r="S308" s="257"/>
      <c r="T308" s="258"/>
      <c r="U308" s="13"/>
      <c r="V308" s="13"/>
      <c r="W308" s="13"/>
      <c r="X308" s="13"/>
      <c r="Y308" s="13"/>
      <c r="Z308" s="13"/>
      <c r="AA308" s="13"/>
      <c r="AB308" s="13"/>
      <c r="AC308" s="13"/>
      <c r="AD308" s="13"/>
      <c r="AE308" s="13"/>
      <c r="AT308" s="259" t="s">
        <v>259</v>
      </c>
      <c r="AU308" s="259" t="s">
        <v>88</v>
      </c>
      <c r="AV308" s="13" t="s">
        <v>88</v>
      </c>
      <c r="AW308" s="13" t="s">
        <v>36</v>
      </c>
      <c r="AX308" s="13" t="s">
        <v>80</v>
      </c>
      <c r="AY308" s="259" t="s">
        <v>241</v>
      </c>
    </row>
    <row r="309" s="15" customFormat="1">
      <c r="A309" s="15"/>
      <c r="B309" s="271"/>
      <c r="C309" s="272"/>
      <c r="D309" s="242" t="s">
        <v>259</v>
      </c>
      <c r="E309" s="273" t="s">
        <v>1</v>
      </c>
      <c r="F309" s="274" t="s">
        <v>2637</v>
      </c>
      <c r="G309" s="272"/>
      <c r="H309" s="273" t="s">
        <v>1</v>
      </c>
      <c r="I309" s="275"/>
      <c r="J309" s="272"/>
      <c r="K309" s="272"/>
      <c r="L309" s="276"/>
      <c r="M309" s="277"/>
      <c r="N309" s="278"/>
      <c r="O309" s="278"/>
      <c r="P309" s="278"/>
      <c r="Q309" s="278"/>
      <c r="R309" s="278"/>
      <c r="S309" s="278"/>
      <c r="T309" s="279"/>
      <c r="U309" s="15"/>
      <c r="V309" s="15"/>
      <c r="W309" s="15"/>
      <c r="X309" s="15"/>
      <c r="Y309" s="15"/>
      <c r="Z309" s="15"/>
      <c r="AA309" s="15"/>
      <c r="AB309" s="15"/>
      <c r="AC309" s="15"/>
      <c r="AD309" s="15"/>
      <c r="AE309" s="15"/>
      <c r="AT309" s="280" t="s">
        <v>259</v>
      </c>
      <c r="AU309" s="280" t="s">
        <v>88</v>
      </c>
      <c r="AV309" s="15" t="s">
        <v>14</v>
      </c>
      <c r="AW309" s="15" t="s">
        <v>36</v>
      </c>
      <c r="AX309" s="15" t="s">
        <v>80</v>
      </c>
      <c r="AY309" s="280" t="s">
        <v>241</v>
      </c>
    </row>
    <row r="310" s="13" customFormat="1">
      <c r="A310" s="13"/>
      <c r="B310" s="249"/>
      <c r="C310" s="250"/>
      <c r="D310" s="242" t="s">
        <v>259</v>
      </c>
      <c r="E310" s="251" t="s">
        <v>1</v>
      </c>
      <c r="F310" s="252" t="s">
        <v>2660</v>
      </c>
      <c r="G310" s="250"/>
      <c r="H310" s="253">
        <v>-6.7949999999999999</v>
      </c>
      <c r="I310" s="254"/>
      <c r="J310" s="250"/>
      <c r="K310" s="250"/>
      <c r="L310" s="255"/>
      <c r="M310" s="256"/>
      <c r="N310" s="257"/>
      <c r="O310" s="257"/>
      <c r="P310" s="257"/>
      <c r="Q310" s="257"/>
      <c r="R310" s="257"/>
      <c r="S310" s="257"/>
      <c r="T310" s="258"/>
      <c r="U310" s="13"/>
      <c r="V310" s="13"/>
      <c r="W310" s="13"/>
      <c r="X310" s="13"/>
      <c r="Y310" s="13"/>
      <c r="Z310" s="13"/>
      <c r="AA310" s="13"/>
      <c r="AB310" s="13"/>
      <c r="AC310" s="13"/>
      <c r="AD310" s="13"/>
      <c r="AE310" s="13"/>
      <c r="AT310" s="259" t="s">
        <v>259</v>
      </c>
      <c r="AU310" s="259" t="s">
        <v>88</v>
      </c>
      <c r="AV310" s="13" t="s">
        <v>88</v>
      </c>
      <c r="AW310" s="13" t="s">
        <v>36</v>
      </c>
      <c r="AX310" s="13" t="s">
        <v>80</v>
      </c>
      <c r="AY310" s="259" t="s">
        <v>241</v>
      </c>
    </row>
    <row r="311" s="14" customFormat="1">
      <c r="A311" s="14"/>
      <c r="B311" s="260"/>
      <c r="C311" s="261"/>
      <c r="D311" s="242" t="s">
        <v>259</v>
      </c>
      <c r="E311" s="262" t="s">
        <v>1188</v>
      </c>
      <c r="F311" s="263" t="s">
        <v>261</v>
      </c>
      <c r="G311" s="261"/>
      <c r="H311" s="264">
        <v>140.43000000000001</v>
      </c>
      <c r="I311" s="265"/>
      <c r="J311" s="261"/>
      <c r="K311" s="261"/>
      <c r="L311" s="266"/>
      <c r="M311" s="267"/>
      <c r="N311" s="268"/>
      <c r="O311" s="268"/>
      <c r="P311" s="268"/>
      <c r="Q311" s="268"/>
      <c r="R311" s="268"/>
      <c r="S311" s="268"/>
      <c r="T311" s="269"/>
      <c r="U311" s="14"/>
      <c r="V311" s="14"/>
      <c r="W311" s="14"/>
      <c r="X311" s="14"/>
      <c r="Y311" s="14"/>
      <c r="Z311" s="14"/>
      <c r="AA311" s="14"/>
      <c r="AB311" s="14"/>
      <c r="AC311" s="14"/>
      <c r="AD311" s="14"/>
      <c r="AE311" s="14"/>
      <c r="AT311" s="270" t="s">
        <v>259</v>
      </c>
      <c r="AU311" s="270" t="s">
        <v>88</v>
      </c>
      <c r="AV311" s="14" t="s">
        <v>175</v>
      </c>
      <c r="AW311" s="14" t="s">
        <v>36</v>
      </c>
      <c r="AX311" s="14" t="s">
        <v>80</v>
      </c>
      <c r="AY311" s="270" t="s">
        <v>241</v>
      </c>
    </row>
    <row r="312" s="13" customFormat="1">
      <c r="A312" s="13"/>
      <c r="B312" s="249"/>
      <c r="C312" s="250"/>
      <c r="D312" s="242" t="s">
        <v>259</v>
      </c>
      <c r="E312" s="251" t="s">
        <v>1194</v>
      </c>
      <c r="F312" s="252" t="s">
        <v>2661</v>
      </c>
      <c r="G312" s="250"/>
      <c r="H312" s="253">
        <v>23.873000000000001</v>
      </c>
      <c r="I312" s="254"/>
      <c r="J312" s="250"/>
      <c r="K312" s="250"/>
      <c r="L312" s="255"/>
      <c r="M312" s="256"/>
      <c r="N312" s="257"/>
      <c r="O312" s="257"/>
      <c r="P312" s="257"/>
      <c r="Q312" s="257"/>
      <c r="R312" s="257"/>
      <c r="S312" s="257"/>
      <c r="T312" s="258"/>
      <c r="U312" s="13"/>
      <c r="V312" s="13"/>
      <c r="W312" s="13"/>
      <c r="X312" s="13"/>
      <c r="Y312" s="13"/>
      <c r="Z312" s="13"/>
      <c r="AA312" s="13"/>
      <c r="AB312" s="13"/>
      <c r="AC312" s="13"/>
      <c r="AD312" s="13"/>
      <c r="AE312" s="13"/>
      <c r="AT312" s="259" t="s">
        <v>259</v>
      </c>
      <c r="AU312" s="259" t="s">
        <v>88</v>
      </c>
      <c r="AV312" s="13" t="s">
        <v>88</v>
      </c>
      <c r="AW312" s="13" t="s">
        <v>36</v>
      </c>
      <c r="AX312" s="13" t="s">
        <v>80</v>
      </c>
      <c r="AY312" s="259" t="s">
        <v>241</v>
      </c>
    </row>
    <row r="313" s="13" customFormat="1">
      <c r="A313" s="13"/>
      <c r="B313" s="249"/>
      <c r="C313" s="250"/>
      <c r="D313" s="242" t="s">
        <v>259</v>
      </c>
      <c r="E313" s="251" t="s">
        <v>1191</v>
      </c>
      <c r="F313" s="252" t="s">
        <v>2662</v>
      </c>
      <c r="G313" s="250"/>
      <c r="H313" s="253">
        <v>4.2130000000000001</v>
      </c>
      <c r="I313" s="254"/>
      <c r="J313" s="250"/>
      <c r="K313" s="250"/>
      <c r="L313" s="255"/>
      <c r="M313" s="256"/>
      <c r="N313" s="257"/>
      <c r="O313" s="257"/>
      <c r="P313" s="257"/>
      <c r="Q313" s="257"/>
      <c r="R313" s="257"/>
      <c r="S313" s="257"/>
      <c r="T313" s="258"/>
      <c r="U313" s="13"/>
      <c r="V313" s="13"/>
      <c r="W313" s="13"/>
      <c r="X313" s="13"/>
      <c r="Y313" s="13"/>
      <c r="Z313" s="13"/>
      <c r="AA313" s="13"/>
      <c r="AB313" s="13"/>
      <c r="AC313" s="13"/>
      <c r="AD313" s="13"/>
      <c r="AE313" s="13"/>
      <c r="AT313" s="259" t="s">
        <v>259</v>
      </c>
      <c r="AU313" s="259" t="s">
        <v>88</v>
      </c>
      <c r="AV313" s="13" t="s">
        <v>88</v>
      </c>
      <c r="AW313" s="13" t="s">
        <v>36</v>
      </c>
      <c r="AX313" s="13" t="s">
        <v>80</v>
      </c>
      <c r="AY313" s="259" t="s">
        <v>241</v>
      </c>
    </row>
    <row r="314" s="13" customFormat="1">
      <c r="A314" s="13"/>
      <c r="B314" s="249"/>
      <c r="C314" s="250"/>
      <c r="D314" s="242" t="s">
        <v>259</v>
      </c>
      <c r="E314" s="251" t="s">
        <v>1200</v>
      </c>
      <c r="F314" s="252" t="s">
        <v>2663</v>
      </c>
      <c r="G314" s="250"/>
      <c r="H314" s="253">
        <v>83.555999999999997</v>
      </c>
      <c r="I314" s="254"/>
      <c r="J314" s="250"/>
      <c r="K314" s="250"/>
      <c r="L314" s="255"/>
      <c r="M314" s="256"/>
      <c r="N314" s="257"/>
      <c r="O314" s="257"/>
      <c r="P314" s="257"/>
      <c r="Q314" s="257"/>
      <c r="R314" s="257"/>
      <c r="S314" s="257"/>
      <c r="T314" s="258"/>
      <c r="U314" s="13"/>
      <c r="V314" s="13"/>
      <c r="W314" s="13"/>
      <c r="X314" s="13"/>
      <c r="Y314" s="13"/>
      <c r="Z314" s="13"/>
      <c r="AA314" s="13"/>
      <c r="AB314" s="13"/>
      <c r="AC314" s="13"/>
      <c r="AD314" s="13"/>
      <c r="AE314" s="13"/>
      <c r="AT314" s="259" t="s">
        <v>259</v>
      </c>
      <c r="AU314" s="259" t="s">
        <v>88</v>
      </c>
      <c r="AV314" s="13" t="s">
        <v>88</v>
      </c>
      <c r="AW314" s="13" t="s">
        <v>36</v>
      </c>
      <c r="AX314" s="13" t="s">
        <v>80</v>
      </c>
      <c r="AY314" s="259" t="s">
        <v>241</v>
      </c>
    </row>
    <row r="315" s="13" customFormat="1">
      <c r="A315" s="13"/>
      <c r="B315" s="249"/>
      <c r="C315" s="250"/>
      <c r="D315" s="242" t="s">
        <v>259</v>
      </c>
      <c r="E315" s="251" t="s">
        <v>1197</v>
      </c>
      <c r="F315" s="252" t="s">
        <v>2664</v>
      </c>
      <c r="G315" s="250"/>
      <c r="H315" s="253">
        <v>14.744999999999999</v>
      </c>
      <c r="I315" s="254"/>
      <c r="J315" s="250"/>
      <c r="K315" s="250"/>
      <c r="L315" s="255"/>
      <c r="M315" s="256"/>
      <c r="N315" s="257"/>
      <c r="O315" s="257"/>
      <c r="P315" s="257"/>
      <c r="Q315" s="257"/>
      <c r="R315" s="257"/>
      <c r="S315" s="257"/>
      <c r="T315" s="258"/>
      <c r="U315" s="13"/>
      <c r="V315" s="13"/>
      <c r="W315" s="13"/>
      <c r="X315" s="13"/>
      <c r="Y315" s="13"/>
      <c r="Z315" s="13"/>
      <c r="AA315" s="13"/>
      <c r="AB315" s="13"/>
      <c r="AC315" s="13"/>
      <c r="AD315" s="13"/>
      <c r="AE315" s="13"/>
      <c r="AT315" s="259" t="s">
        <v>259</v>
      </c>
      <c r="AU315" s="259" t="s">
        <v>88</v>
      </c>
      <c r="AV315" s="13" t="s">
        <v>88</v>
      </c>
      <c r="AW315" s="13" t="s">
        <v>36</v>
      </c>
      <c r="AX315" s="13" t="s">
        <v>80</v>
      </c>
      <c r="AY315" s="259" t="s">
        <v>241</v>
      </c>
    </row>
    <row r="316" s="13" customFormat="1">
      <c r="A316" s="13"/>
      <c r="B316" s="249"/>
      <c r="C316" s="250"/>
      <c r="D316" s="242" t="s">
        <v>259</v>
      </c>
      <c r="E316" s="251" t="s">
        <v>2000</v>
      </c>
      <c r="F316" s="252" t="s">
        <v>2665</v>
      </c>
      <c r="G316" s="250"/>
      <c r="H316" s="253">
        <v>5.968</v>
      </c>
      <c r="I316" s="254"/>
      <c r="J316" s="250"/>
      <c r="K316" s="250"/>
      <c r="L316" s="255"/>
      <c r="M316" s="256"/>
      <c r="N316" s="257"/>
      <c r="O316" s="257"/>
      <c r="P316" s="257"/>
      <c r="Q316" s="257"/>
      <c r="R316" s="257"/>
      <c r="S316" s="257"/>
      <c r="T316" s="258"/>
      <c r="U316" s="13"/>
      <c r="V316" s="13"/>
      <c r="W316" s="13"/>
      <c r="X316" s="13"/>
      <c r="Y316" s="13"/>
      <c r="Z316" s="13"/>
      <c r="AA316" s="13"/>
      <c r="AB316" s="13"/>
      <c r="AC316" s="13"/>
      <c r="AD316" s="13"/>
      <c r="AE316" s="13"/>
      <c r="AT316" s="259" t="s">
        <v>259</v>
      </c>
      <c r="AU316" s="259" t="s">
        <v>88</v>
      </c>
      <c r="AV316" s="13" t="s">
        <v>88</v>
      </c>
      <c r="AW316" s="13" t="s">
        <v>36</v>
      </c>
      <c r="AX316" s="13" t="s">
        <v>80</v>
      </c>
      <c r="AY316" s="259" t="s">
        <v>241</v>
      </c>
    </row>
    <row r="317" s="13" customFormat="1">
      <c r="A317" s="13"/>
      <c r="B317" s="249"/>
      <c r="C317" s="250"/>
      <c r="D317" s="242" t="s">
        <v>259</v>
      </c>
      <c r="E317" s="251" t="s">
        <v>1998</v>
      </c>
      <c r="F317" s="252" t="s">
        <v>2666</v>
      </c>
      <c r="G317" s="250"/>
      <c r="H317" s="253">
        <v>1.0529999999999999</v>
      </c>
      <c r="I317" s="254"/>
      <c r="J317" s="250"/>
      <c r="K317" s="250"/>
      <c r="L317" s="255"/>
      <c r="M317" s="256"/>
      <c r="N317" s="257"/>
      <c r="O317" s="257"/>
      <c r="P317" s="257"/>
      <c r="Q317" s="257"/>
      <c r="R317" s="257"/>
      <c r="S317" s="257"/>
      <c r="T317" s="258"/>
      <c r="U317" s="13"/>
      <c r="V317" s="13"/>
      <c r="W317" s="13"/>
      <c r="X317" s="13"/>
      <c r="Y317" s="13"/>
      <c r="Z317" s="13"/>
      <c r="AA317" s="13"/>
      <c r="AB317" s="13"/>
      <c r="AC317" s="13"/>
      <c r="AD317" s="13"/>
      <c r="AE317" s="13"/>
      <c r="AT317" s="259" t="s">
        <v>259</v>
      </c>
      <c r="AU317" s="259" t="s">
        <v>88</v>
      </c>
      <c r="AV317" s="13" t="s">
        <v>88</v>
      </c>
      <c r="AW317" s="13" t="s">
        <v>36</v>
      </c>
      <c r="AX317" s="13" t="s">
        <v>80</v>
      </c>
      <c r="AY317" s="259" t="s">
        <v>241</v>
      </c>
    </row>
    <row r="318" s="13" customFormat="1">
      <c r="A318" s="13"/>
      <c r="B318" s="249"/>
      <c r="C318" s="250"/>
      <c r="D318" s="242" t="s">
        <v>259</v>
      </c>
      <c r="E318" s="251" t="s">
        <v>2005</v>
      </c>
      <c r="F318" s="252" t="s">
        <v>2667</v>
      </c>
      <c r="G318" s="250"/>
      <c r="H318" s="253">
        <v>5.968</v>
      </c>
      <c r="I318" s="254"/>
      <c r="J318" s="250"/>
      <c r="K318" s="250"/>
      <c r="L318" s="255"/>
      <c r="M318" s="256"/>
      <c r="N318" s="257"/>
      <c r="O318" s="257"/>
      <c r="P318" s="257"/>
      <c r="Q318" s="257"/>
      <c r="R318" s="257"/>
      <c r="S318" s="257"/>
      <c r="T318" s="258"/>
      <c r="U318" s="13"/>
      <c r="V318" s="13"/>
      <c r="W318" s="13"/>
      <c r="X318" s="13"/>
      <c r="Y318" s="13"/>
      <c r="Z318" s="13"/>
      <c r="AA318" s="13"/>
      <c r="AB318" s="13"/>
      <c r="AC318" s="13"/>
      <c r="AD318" s="13"/>
      <c r="AE318" s="13"/>
      <c r="AT318" s="259" t="s">
        <v>259</v>
      </c>
      <c r="AU318" s="259" t="s">
        <v>88</v>
      </c>
      <c r="AV318" s="13" t="s">
        <v>88</v>
      </c>
      <c r="AW318" s="13" t="s">
        <v>36</v>
      </c>
      <c r="AX318" s="13" t="s">
        <v>80</v>
      </c>
      <c r="AY318" s="259" t="s">
        <v>241</v>
      </c>
    </row>
    <row r="319" s="13" customFormat="1">
      <c r="A319" s="13"/>
      <c r="B319" s="249"/>
      <c r="C319" s="250"/>
      <c r="D319" s="242" t="s">
        <v>259</v>
      </c>
      <c r="E319" s="251" t="s">
        <v>2002</v>
      </c>
      <c r="F319" s="252" t="s">
        <v>2668</v>
      </c>
      <c r="G319" s="250"/>
      <c r="H319" s="253">
        <v>1.0529999999999999</v>
      </c>
      <c r="I319" s="254"/>
      <c r="J319" s="250"/>
      <c r="K319" s="250"/>
      <c r="L319" s="255"/>
      <c r="M319" s="256"/>
      <c r="N319" s="257"/>
      <c r="O319" s="257"/>
      <c r="P319" s="257"/>
      <c r="Q319" s="257"/>
      <c r="R319" s="257"/>
      <c r="S319" s="257"/>
      <c r="T319" s="258"/>
      <c r="U319" s="13"/>
      <c r="V319" s="13"/>
      <c r="W319" s="13"/>
      <c r="X319" s="13"/>
      <c r="Y319" s="13"/>
      <c r="Z319" s="13"/>
      <c r="AA319" s="13"/>
      <c r="AB319" s="13"/>
      <c r="AC319" s="13"/>
      <c r="AD319" s="13"/>
      <c r="AE319" s="13"/>
      <c r="AT319" s="259" t="s">
        <v>259</v>
      </c>
      <c r="AU319" s="259" t="s">
        <v>88</v>
      </c>
      <c r="AV319" s="13" t="s">
        <v>88</v>
      </c>
      <c r="AW319" s="13" t="s">
        <v>36</v>
      </c>
      <c r="AX319" s="13" t="s">
        <v>80</v>
      </c>
      <c r="AY319" s="259" t="s">
        <v>241</v>
      </c>
    </row>
    <row r="320" s="14" customFormat="1">
      <c r="A320" s="14"/>
      <c r="B320" s="260"/>
      <c r="C320" s="261"/>
      <c r="D320" s="242" t="s">
        <v>259</v>
      </c>
      <c r="E320" s="262" t="s">
        <v>1</v>
      </c>
      <c r="F320" s="263" t="s">
        <v>261</v>
      </c>
      <c r="G320" s="261"/>
      <c r="H320" s="264">
        <v>140.42899999999997</v>
      </c>
      <c r="I320" s="265"/>
      <c r="J320" s="261"/>
      <c r="K320" s="261"/>
      <c r="L320" s="266"/>
      <c r="M320" s="267"/>
      <c r="N320" s="268"/>
      <c r="O320" s="268"/>
      <c r="P320" s="268"/>
      <c r="Q320" s="268"/>
      <c r="R320" s="268"/>
      <c r="S320" s="268"/>
      <c r="T320" s="269"/>
      <c r="U320" s="14"/>
      <c r="V320" s="14"/>
      <c r="W320" s="14"/>
      <c r="X320" s="14"/>
      <c r="Y320" s="14"/>
      <c r="Z320" s="14"/>
      <c r="AA320" s="14"/>
      <c r="AB320" s="14"/>
      <c r="AC320" s="14"/>
      <c r="AD320" s="14"/>
      <c r="AE320" s="14"/>
      <c r="AT320" s="270" t="s">
        <v>259</v>
      </c>
      <c r="AU320" s="270" t="s">
        <v>88</v>
      </c>
      <c r="AV320" s="14" t="s">
        <v>175</v>
      </c>
      <c r="AW320" s="14" t="s">
        <v>36</v>
      </c>
      <c r="AX320" s="14" t="s">
        <v>80</v>
      </c>
      <c r="AY320" s="270" t="s">
        <v>241</v>
      </c>
    </row>
    <row r="321" s="13" customFormat="1">
      <c r="A321" s="13"/>
      <c r="B321" s="249"/>
      <c r="C321" s="250"/>
      <c r="D321" s="242" t="s">
        <v>259</v>
      </c>
      <c r="E321" s="251" t="s">
        <v>1</v>
      </c>
      <c r="F321" s="252" t="s">
        <v>2669</v>
      </c>
      <c r="G321" s="250"/>
      <c r="H321" s="253">
        <v>6.9939999999999998</v>
      </c>
      <c r="I321" s="254"/>
      <c r="J321" s="250"/>
      <c r="K321" s="250"/>
      <c r="L321" s="255"/>
      <c r="M321" s="256"/>
      <c r="N321" s="257"/>
      <c r="O321" s="257"/>
      <c r="P321" s="257"/>
      <c r="Q321" s="257"/>
      <c r="R321" s="257"/>
      <c r="S321" s="257"/>
      <c r="T321" s="258"/>
      <c r="U321" s="13"/>
      <c r="V321" s="13"/>
      <c r="W321" s="13"/>
      <c r="X321" s="13"/>
      <c r="Y321" s="13"/>
      <c r="Z321" s="13"/>
      <c r="AA321" s="13"/>
      <c r="AB321" s="13"/>
      <c r="AC321" s="13"/>
      <c r="AD321" s="13"/>
      <c r="AE321" s="13"/>
      <c r="AT321" s="259" t="s">
        <v>259</v>
      </c>
      <c r="AU321" s="259" t="s">
        <v>88</v>
      </c>
      <c r="AV321" s="13" t="s">
        <v>88</v>
      </c>
      <c r="AW321" s="13" t="s">
        <v>36</v>
      </c>
      <c r="AX321" s="13" t="s">
        <v>80</v>
      </c>
      <c r="AY321" s="259" t="s">
        <v>241</v>
      </c>
    </row>
    <row r="322" s="13" customFormat="1">
      <c r="A322" s="13"/>
      <c r="B322" s="249"/>
      <c r="C322" s="250"/>
      <c r="D322" s="242" t="s">
        <v>259</v>
      </c>
      <c r="E322" s="251" t="s">
        <v>1</v>
      </c>
      <c r="F322" s="252" t="s">
        <v>2670</v>
      </c>
      <c r="G322" s="250"/>
      <c r="H322" s="253">
        <v>29.841000000000001</v>
      </c>
      <c r="I322" s="254"/>
      <c r="J322" s="250"/>
      <c r="K322" s="250"/>
      <c r="L322" s="255"/>
      <c r="M322" s="256"/>
      <c r="N322" s="257"/>
      <c r="O322" s="257"/>
      <c r="P322" s="257"/>
      <c r="Q322" s="257"/>
      <c r="R322" s="257"/>
      <c r="S322" s="257"/>
      <c r="T322" s="258"/>
      <c r="U322" s="13"/>
      <c r="V322" s="13"/>
      <c r="W322" s="13"/>
      <c r="X322" s="13"/>
      <c r="Y322" s="13"/>
      <c r="Z322" s="13"/>
      <c r="AA322" s="13"/>
      <c r="AB322" s="13"/>
      <c r="AC322" s="13"/>
      <c r="AD322" s="13"/>
      <c r="AE322" s="13"/>
      <c r="AT322" s="259" t="s">
        <v>259</v>
      </c>
      <c r="AU322" s="259" t="s">
        <v>88</v>
      </c>
      <c r="AV322" s="13" t="s">
        <v>88</v>
      </c>
      <c r="AW322" s="13" t="s">
        <v>36</v>
      </c>
      <c r="AX322" s="13" t="s">
        <v>80</v>
      </c>
      <c r="AY322" s="259" t="s">
        <v>241</v>
      </c>
    </row>
    <row r="323" s="14" customFormat="1">
      <c r="A323" s="14"/>
      <c r="B323" s="260"/>
      <c r="C323" s="261"/>
      <c r="D323" s="242" t="s">
        <v>259</v>
      </c>
      <c r="E323" s="262" t="s">
        <v>1</v>
      </c>
      <c r="F323" s="263" t="s">
        <v>261</v>
      </c>
      <c r="G323" s="261"/>
      <c r="H323" s="264">
        <v>36.835000000000001</v>
      </c>
      <c r="I323" s="265"/>
      <c r="J323" s="261"/>
      <c r="K323" s="261"/>
      <c r="L323" s="266"/>
      <c r="M323" s="267"/>
      <c r="N323" s="268"/>
      <c r="O323" s="268"/>
      <c r="P323" s="268"/>
      <c r="Q323" s="268"/>
      <c r="R323" s="268"/>
      <c r="S323" s="268"/>
      <c r="T323" s="269"/>
      <c r="U323" s="14"/>
      <c r="V323" s="14"/>
      <c r="W323" s="14"/>
      <c r="X323" s="14"/>
      <c r="Y323" s="14"/>
      <c r="Z323" s="14"/>
      <c r="AA323" s="14"/>
      <c r="AB323" s="14"/>
      <c r="AC323" s="14"/>
      <c r="AD323" s="14"/>
      <c r="AE323" s="14"/>
      <c r="AT323" s="270" t="s">
        <v>259</v>
      </c>
      <c r="AU323" s="270" t="s">
        <v>88</v>
      </c>
      <c r="AV323" s="14" t="s">
        <v>175</v>
      </c>
      <c r="AW323" s="14" t="s">
        <v>36</v>
      </c>
      <c r="AX323" s="14" t="s">
        <v>14</v>
      </c>
      <c r="AY323" s="270" t="s">
        <v>241</v>
      </c>
    </row>
    <row r="324" s="2" customFormat="1" ht="21.75" customHeight="1">
      <c r="A324" s="39"/>
      <c r="B324" s="40"/>
      <c r="C324" s="229" t="s">
        <v>410</v>
      </c>
      <c r="D324" s="229" t="s">
        <v>243</v>
      </c>
      <c r="E324" s="230" t="s">
        <v>660</v>
      </c>
      <c r="F324" s="231" t="s">
        <v>661</v>
      </c>
      <c r="G324" s="232" t="s">
        <v>246</v>
      </c>
      <c r="H324" s="233">
        <v>3</v>
      </c>
      <c r="I324" s="234"/>
      <c r="J324" s="235">
        <f>ROUND(I324*H324,2)</f>
        <v>0</v>
      </c>
      <c r="K324" s="231" t="s">
        <v>247</v>
      </c>
      <c r="L324" s="45"/>
      <c r="M324" s="236" t="s">
        <v>1</v>
      </c>
      <c r="N324" s="237" t="s">
        <v>45</v>
      </c>
      <c r="O324" s="92"/>
      <c r="P324" s="238">
        <f>O324*H324</f>
        <v>0</v>
      </c>
      <c r="Q324" s="238">
        <v>0.00084000000000000003</v>
      </c>
      <c r="R324" s="238">
        <f>Q324*H324</f>
        <v>0.0025200000000000001</v>
      </c>
      <c r="S324" s="238">
        <v>0</v>
      </c>
      <c r="T324" s="239">
        <f>S324*H324</f>
        <v>0</v>
      </c>
      <c r="U324" s="39"/>
      <c r="V324" s="39"/>
      <c r="W324" s="39"/>
      <c r="X324" s="39"/>
      <c r="Y324" s="39"/>
      <c r="Z324" s="39"/>
      <c r="AA324" s="39"/>
      <c r="AB324" s="39"/>
      <c r="AC324" s="39"/>
      <c r="AD324" s="39"/>
      <c r="AE324" s="39"/>
      <c r="AR324" s="240" t="s">
        <v>175</v>
      </c>
      <c r="AT324" s="240" t="s">
        <v>243</v>
      </c>
      <c r="AU324" s="240" t="s">
        <v>88</v>
      </c>
      <c r="AY324" s="18" t="s">
        <v>241</v>
      </c>
      <c r="BE324" s="241">
        <f>IF(N324="základní",J324,0)</f>
        <v>0</v>
      </c>
      <c r="BF324" s="241">
        <f>IF(N324="snížená",J324,0)</f>
        <v>0</v>
      </c>
      <c r="BG324" s="241">
        <f>IF(N324="zákl. přenesená",J324,0)</f>
        <v>0</v>
      </c>
      <c r="BH324" s="241">
        <f>IF(N324="sníž. přenesená",J324,0)</f>
        <v>0</v>
      </c>
      <c r="BI324" s="241">
        <f>IF(N324="nulová",J324,0)</f>
        <v>0</v>
      </c>
      <c r="BJ324" s="18" t="s">
        <v>14</v>
      </c>
      <c r="BK324" s="241">
        <f>ROUND(I324*H324,2)</f>
        <v>0</v>
      </c>
      <c r="BL324" s="18" t="s">
        <v>175</v>
      </c>
      <c r="BM324" s="240" t="s">
        <v>2671</v>
      </c>
    </row>
    <row r="325" s="2" customFormat="1">
      <c r="A325" s="39"/>
      <c r="B325" s="40"/>
      <c r="C325" s="41"/>
      <c r="D325" s="242" t="s">
        <v>249</v>
      </c>
      <c r="E325" s="41"/>
      <c r="F325" s="243" t="s">
        <v>663</v>
      </c>
      <c r="G325" s="41"/>
      <c r="H325" s="41"/>
      <c r="I325" s="244"/>
      <c r="J325" s="41"/>
      <c r="K325" s="41"/>
      <c r="L325" s="45"/>
      <c r="M325" s="245"/>
      <c r="N325" s="246"/>
      <c r="O325" s="92"/>
      <c r="P325" s="92"/>
      <c r="Q325" s="92"/>
      <c r="R325" s="92"/>
      <c r="S325" s="92"/>
      <c r="T325" s="93"/>
      <c r="U325" s="39"/>
      <c r="V325" s="39"/>
      <c r="W325" s="39"/>
      <c r="X325" s="39"/>
      <c r="Y325" s="39"/>
      <c r="Z325" s="39"/>
      <c r="AA325" s="39"/>
      <c r="AB325" s="39"/>
      <c r="AC325" s="39"/>
      <c r="AD325" s="39"/>
      <c r="AE325" s="39"/>
      <c r="AT325" s="18" t="s">
        <v>249</v>
      </c>
      <c r="AU325" s="18" t="s">
        <v>88</v>
      </c>
    </row>
    <row r="326" s="2" customFormat="1">
      <c r="A326" s="39"/>
      <c r="B326" s="40"/>
      <c r="C326" s="41"/>
      <c r="D326" s="247" t="s">
        <v>251</v>
      </c>
      <c r="E326" s="41"/>
      <c r="F326" s="248" t="s">
        <v>664</v>
      </c>
      <c r="G326" s="41"/>
      <c r="H326" s="41"/>
      <c r="I326" s="244"/>
      <c r="J326" s="41"/>
      <c r="K326" s="41"/>
      <c r="L326" s="45"/>
      <c r="M326" s="245"/>
      <c r="N326" s="246"/>
      <c r="O326" s="92"/>
      <c r="P326" s="92"/>
      <c r="Q326" s="92"/>
      <c r="R326" s="92"/>
      <c r="S326" s="92"/>
      <c r="T326" s="93"/>
      <c r="U326" s="39"/>
      <c r="V326" s="39"/>
      <c r="W326" s="39"/>
      <c r="X326" s="39"/>
      <c r="Y326" s="39"/>
      <c r="Z326" s="39"/>
      <c r="AA326" s="39"/>
      <c r="AB326" s="39"/>
      <c r="AC326" s="39"/>
      <c r="AD326" s="39"/>
      <c r="AE326" s="39"/>
      <c r="AT326" s="18" t="s">
        <v>251</v>
      </c>
      <c r="AU326" s="18" t="s">
        <v>88</v>
      </c>
    </row>
    <row r="327" s="15" customFormat="1">
      <c r="A327" s="15"/>
      <c r="B327" s="271"/>
      <c r="C327" s="272"/>
      <c r="D327" s="242" t="s">
        <v>259</v>
      </c>
      <c r="E327" s="273" t="s">
        <v>1</v>
      </c>
      <c r="F327" s="274" t="s">
        <v>2631</v>
      </c>
      <c r="G327" s="272"/>
      <c r="H327" s="273" t="s">
        <v>1</v>
      </c>
      <c r="I327" s="275"/>
      <c r="J327" s="272"/>
      <c r="K327" s="272"/>
      <c r="L327" s="276"/>
      <c r="M327" s="277"/>
      <c r="N327" s="278"/>
      <c r="O327" s="278"/>
      <c r="P327" s="278"/>
      <c r="Q327" s="278"/>
      <c r="R327" s="278"/>
      <c r="S327" s="278"/>
      <c r="T327" s="279"/>
      <c r="U327" s="15"/>
      <c r="V327" s="15"/>
      <c r="W327" s="15"/>
      <c r="X327" s="15"/>
      <c r="Y327" s="15"/>
      <c r="Z327" s="15"/>
      <c r="AA327" s="15"/>
      <c r="AB327" s="15"/>
      <c r="AC327" s="15"/>
      <c r="AD327" s="15"/>
      <c r="AE327" s="15"/>
      <c r="AT327" s="280" t="s">
        <v>259</v>
      </c>
      <c r="AU327" s="280" t="s">
        <v>88</v>
      </c>
      <c r="AV327" s="15" t="s">
        <v>14</v>
      </c>
      <c r="AW327" s="15" t="s">
        <v>36</v>
      </c>
      <c r="AX327" s="15" t="s">
        <v>80</v>
      </c>
      <c r="AY327" s="280" t="s">
        <v>241</v>
      </c>
    </row>
    <row r="328" s="13" customFormat="1">
      <c r="A328" s="13"/>
      <c r="B328" s="249"/>
      <c r="C328" s="250"/>
      <c r="D328" s="242" t="s">
        <v>259</v>
      </c>
      <c r="E328" s="251" t="s">
        <v>1</v>
      </c>
      <c r="F328" s="252" t="s">
        <v>2672</v>
      </c>
      <c r="G328" s="250"/>
      <c r="H328" s="253">
        <v>3</v>
      </c>
      <c r="I328" s="254"/>
      <c r="J328" s="250"/>
      <c r="K328" s="250"/>
      <c r="L328" s="255"/>
      <c r="M328" s="256"/>
      <c r="N328" s="257"/>
      <c r="O328" s="257"/>
      <c r="P328" s="257"/>
      <c r="Q328" s="257"/>
      <c r="R328" s="257"/>
      <c r="S328" s="257"/>
      <c r="T328" s="258"/>
      <c r="U328" s="13"/>
      <c r="V328" s="13"/>
      <c r="W328" s="13"/>
      <c r="X328" s="13"/>
      <c r="Y328" s="13"/>
      <c r="Z328" s="13"/>
      <c r="AA328" s="13"/>
      <c r="AB328" s="13"/>
      <c r="AC328" s="13"/>
      <c r="AD328" s="13"/>
      <c r="AE328" s="13"/>
      <c r="AT328" s="259" t="s">
        <v>259</v>
      </c>
      <c r="AU328" s="259" t="s">
        <v>88</v>
      </c>
      <c r="AV328" s="13" t="s">
        <v>88</v>
      </c>
      <c r="AW328" s="13" t="s">
        <v>36</v>
      </c>
      <c r="AX328" s="13" t="s">
        <v>80</v>
      </c>
      <c r="AY328" s="259" t="s">
        <v>241</v>
      </c>
    </row>
    <row r="329" s="14" customFormat="1">
      <c r="A329" s="14"/>
      <c r="B329" s="260"/>
      <c r="C329" s="261"/>
      <c r="D329" s="242" t="s">
        <v>259</v>
      </c>
      <c r="E329" s="262" t="s">
        <v>2531</v>
      </c>
      <c r="F329" s="263" t="s">
        <v>261</v>
      </c>
      <c r="G329" s="261"/>
      <c r="H329" s="264">
        <v>3</v>
      </c>
      <c r="I329" s="265"/>
      <c r="J329" s="261"/>
      <c r="K329" s="261"/>
      <c r="L329" s="266"/>
      <c r="M329" s="267"/>
      <c r="N329" s="268"/>
      <c r="O329" s="268"/>
      <c r="P329" s="268"/>
      <c r="Q329" s="268"/>
      <c r="R329" s="268"/>
      <c r="S329" s="268"/>
      <c r="T329" s="269"/>
      <c r="U329" s="14"/>
      <c r="V329" s="14"/>
      <c r="W329" s="14"/>
      <c r="X329" s="14"/>
      <c r="Y329" s="14"/>
      <c r="Z329" s="14"/>
      <c r="AA329" s="14"/>
      <c r="AB329" s="14"/>
      <c r="AC329" s="14"/>
      <c r="AD329" s="14"/>
      <c r="AE329" s="14"/>
      <c r="AT329" s="270" t="s">
        <v>259</v>
      </c>
      <c r="AU329" s="270" t="s">
        <v>88</v>
      </c>
      <c r="AV329" s="14" t="s">
        <v>175</v>
      </c>
      <c r="AW329" s="14" t="s">
        <v>36</v>
      </c>
      <c r="AX329" s="14" t="s">
        <v>14</v>
      </c>
      <c r="AY329" s="270" t="s">
        <v>241</v>
      </c>
    </row>
    <row r="330" s="2" customFormat="1" ht="24.15" customHeight="1">
      <c r="A330" s="39"/>
      <c r="B330" s="40"/>
      <c r="C330" s="229" t="s">
        <v>414</v>
      </c>
      <c r="D330" s="229" t="s">
        <v>243</v>
      </c>
      <c r="E330" s="230" t="s">
        <v>2673</v>
      </c>
      <c r="F330" s="231" t="s">
        <v>2674</v>
      </c>
      <c r="G330" s="232" t="s">
        <v>246</v>
      </c>
      <c r="H330" s="233">
        <v>60.299999999999997</v>
      </c>
      <c r="I330" s="234"/>
      <c r="J330" s="235">
        <f>ROUND(I330*H330,2)</f>
        <v>0</v>
      </c>
      <c r="K330" s="231" t="s">
        <v>247</v>
      </c>
      <c r="L330" s="45"/>
      <c r="M330" s="236" t="s">
        <v>1</v>
      </c>
      <c r="N330" s="237" t="s">
        <v>45</v>
      </c>
      <c r="O330" s="92"/>
      <c r="P330" s="238">
        <f>O330*H330</f>
        <v>0</v>
      </c>
      <c r="Q330" s="238">
        <v>0.00084999999999999995</v>
      </c>
      <c r="R330" s="238">
        <f>Q330*H330</f>
        <v>0.051254999999999995</v>
      </c>
      <c r="S330" s="238">
        <v>0</v>
      </c>
      <c r="T330" s="239">
        <f>S330*H330</f>
        <v>0</v>
      </c>
      <c r="U330" s="39"/>
      <c r="V330" s="39"/>
      <c r="W330" s="39"/>
      <c r="X330" s="39"/>
      <c r="Y330" s="39"/>
      <c r="Z330" s="39"/>
      <c r="AA330" s="39"/>
      <c r="AB330" s="39"/>
      <c r="AC330" s="39"/>
      <c r="AD330" s="39"/>
      <c r="AE330" s="39"/>
      <c r="AR330" s="240" t="s">
        <v>175</v>
      </c>
      <c r="AT330" s="240" t="s">
        <v>243</v>
      </c>
      <c r="AU330" s="240" t="s">
        <v>88</v>
      </c>
      <c r="AY330" s="18" t="s">
        <v>241</v>
      </c>
      <c r="BE330" s="241">
        <f>IF(N330="základní",J330,0)</f>
        <v>0</v>
      </c>
      <c r="BF330" s="241">
        <f>IF(N330="snížená",J330,0)</f>
        <v>0</v>
      </c>
      <c r="BG330" s="241">
        <f>IF(N330="zákl. přenesená",J330,0)</f>
        <v>0</v>
      </c>
      <c r="BH330" s="241">
        <f>IF(N330="sníž. přenesená",J330,0)</f>
        <v>0</v>
      </c>
      <c r="BI330" s="241">
        <f>IF(N330="nulová",J330,0)</f>
        <v>0</v>
      </c>
      <c r="BJ330" s="18" t="s">
        <v>14</v>
      </c>
      <c r="BK330" s="241">
        <f>ROUND(I330*H330,2)</f>
        <v>0</v>
      </c>
      <c r="BL330" s="18" t="s">
        <v>175</v>
      </c>
      <c r="BM330" s="240" t="s">
        <v>2675</v>
      </c>
    </row>
    <row r="331" s="2" customFormat="1">
      <c r="A331" s="39"/>
      <c r="B331" s="40"/>
      <c r="C331" s="41"/>
      <c r="D331" s="242" t="s">
        <v>249</v>
      </c>
      <c r="E331" s="41"/>
      <c r="F331" s="243" t="s">
        <v>2676</v>
      </c>
      <c r="G331" s="41"/>
      <c r="H331" s="41"/>
      <c r="I331" s="244"/>
      <c r="J331" s="41"/>
      <c r="K331" s="41"/>
      <c r="L331" s="45"/>
      <c r="M331" s="245"/>
      <c r="N331" s="246"/>
      <c r="O331" s="92"/>
      <c r="P331" s="92"/>
      <c r="Q331" s="92"/>
      <c r="R331" s="92"/>
      <c r="S331" s="92"/>
      <c r="T331" s="93"/>
      <c r="U331" s="39"/>
      <c r="V331" s="39"/>
      <c r="W331" s="39"/>
      <c r="X331" s="39"/>
      <c r="Y331" s="39"/>
      <c r="Z331" s="39"/>
      <c r="AA331" s="39"/>
      <c r="AB331" s="39"/>
      <c r="AC331" s="39"/>
      <c r="AD331" s="39"/>
      <c r="AE331" s="39"/>
      <c r="AT331" s="18" t="s">
        <v>249</v>
      </c>
      <c r="AU331" s="18" t="s">
        <v>88</v>
      </c>
    </row>
    <row r="332" s="2" customFormat="1">
      <c r="A332" s="39"/>
      <c r="B332" s="40"/>
      <c r="C332" s="41"/>
      <c r="D332" s="247" t="s">
        <v>251</v>
      </c>
      <c r="E332" s="41"/>
      <c r="F332" s="248" t="s">
        <v>2677</v>
      </c>
      <c r="G332" s="41"/>
      <c r="H332" s="41"/>
      <c r="I332" s="244"/>
      <c r="J332" s="41"/>
      <c r="K332" s="41"/>
      <c r="L332" s="45"/>
      <c r="M332" s="245"/>
      <c r="N332" s="246"/>
      <c r="O332" s="92"/>
      <c r="P332" s="92"/>
      <c r="Q332" s="92"/>
      <c r="R332" s="92"/>
      <c r="S332" s="92"/>
      <c r="T332" s="93"/>
      <c r="U332" s="39"/>
      <c r="V332" s="39"/>
      <c r="W332" s="39"/>
      <c r="X332" s="39"/>
      <c r="Y332" s="39"/>
      <c r="Z332" s="39"/>
      <c r="AA332" s="39"/>
      <c r="AB332" s="39"/>
      <c r="AC332" s="39"/>
      <c r="AD332" s="39"/>
      <c r="AE332" s="39"/>
      <c r="AT332" s="18" t="s">
        <v>251</v>
      </c>
      <c r="AU332" s="18" t="s">
        <v>88</v>
      </c>
    </row>
    <row r="333" s="15" customFormat="1">
      <c r="A333" s="15"/>
      <c r="B333" s="271"/>
      <c r="C333" s="272"/>
      <c r="D333" s="242" t="s">
        <v>259</v>
      </c>
      <c r="E333" s="273" t="s">
        <v>1</v>
      </c>
      <c r="F333" s="274" t="s">
        <v>2626</v>
      </c>
      <c r="G333" s="272"/>
      <c r="H333" s="273" t="s">
        <v>1</v>
      </c>
      <c r="I333" s="275"/>
      <c r="J333" s="272"/>
      <c r="K333" s="272"/>
      <c r="L333" s="276"/>
      <c r="M333" s="277"/>
      <c r="N333" s="278"/>
      <c r="O333" s="278"/>
      <c r="P333" s="278"/>
      <c r="Q333" s="278"/>
      <c r="R333" s="278"/>
      <c r="S333" s="278"/>
      <c r="T333" s="279"/>
      <c r="U333" s="15"/>
      <c r="V333" s="15"/>
      <c r="W333" s="15"/>
      <c r="X333" s="15"/>
      <c r="Y333" s="15"/>
      <c r="Z333" s="15"/>
      <c r="AA333" s="15"/>
      <c r="AB333" s="15"/>
      <c r="AC333" s="15"/>
      <c r="AD333" s="15"/>
      <c r="AE333" s="15"/>
      <c r="AT333" s="280" t="s">
        <v>259</v>
      </c>
      <c r="AU333" s="280" t="s">
        <v>88</v>
      </c>
      <c r="AV333" s="15" t="s">
        <v>14</v>
      </c>
      <c r="AW333" s="15" t="s">
        <v>36</v>
      </c>
      <c r="AX333" s="15" t="s">
        <v>80</v>
      </c>
      <c r="AY333" s="280" t="s">
        <v>241</v>
      </c>
    </row>
    <row r="334" s="13" customFormat="1">
      <c r="A334" s="13"/>
      <c r="B334" s="249"/>
      <c r="C334" s="250"/>
      <c r="D334" s="242" t="s">
        <v>259</v>
      </c>
      <c r="E334" s="251" t="s">
        <v>1</v>
      </c>
      <c r="F334" s="252" t="s">
        <v>2678</v>
      </c>
      <c r="G334" s="250"/>
      <c r="H334" s="253">
        <v>34.299999999999997</v>
      </c>
      <c r="I334" s="254"/>
      <c r="J334" s="250"/>
      <c r="K334" s="250"/>
      <c r="L334" s="255"/>
      <c r="M334" s="256"/>
      <c r="N334" s="257"/>
      <c r="O334" s="257"/>
      <c r="P334" s="257"/>
      <c r="Q334" s="257"/>
      <c r="R334" s="257"/>
      <c r="S334" s="257"/>
      <c r="T334" s="258"/>
      <c r="U334" s="13"/>
      <c r="V334" s="13"/>
      <c r="W334" s="13"/>
      <c r="X334" s="13"/>
      <c r="Y334" s="13"/>
      <c r="Z334" s="13"/>
      <c r="AA334" s="13"/>
      <c r="AB334" s="13"/>
      <c r="AC334" s="13"/>
      <c r="AD334" s="13"/>
      <c r="AE334" s="13"/>
      <c r="AT334" s="259" t="s">
        <v>259</v>
      </c>
      <c r="AU334" s="259" t="s">
        <v>88</v>
      </c>
      <c r="AV334" s="13" t="s">
        <v>88</v>
      </c>
      <c r="AW334" s="13" t="s">
        <v>36</v>
      </c>
      <c r="AX334" s="13" t="s">
        <v>80</v>
      </c>
      <c r="AY334" s="259" t="s">
        <v>241</v>
      </c>
    </row>
    <row r="335" s="15" customFormat="1">
      <c r="A335" s="15"/>
      <c r="B335" s="271"/>
      <c r="C335" s="272"/>
      <c r="D335" s="242" t="s">
        <v>259</v>
      </c>
      <c r="E335" s="273" t="s">
        <v>1</v>
      </c>
      <c r="F335" s="274" t="s">
        <v>2628</v>
      </c>
      <c r="G335" s="272"/>
      <c r="H335" s="273" t="s">
        <v>1</v>
      </c>
      <c r="I335" s="275"/>
      <c r="J335" s="272"/>
      <c r="K335" s="272"/>
      <c r="L335" s="276"/>
      <c r="M335" s="277"/>
      <c r="N335" s="278"/>
      <c r="O335" s="278"/>
      <c r="P335" s="278"/>
      <c r="Q335" s="278"/>
      <c r="R335" s="278"/>
      <c r="S335" s="278"/>
      <c r="T335" s="279"/>
      <c r="U335" s="15"/>
      <c r="V335" s="15"/>
      <c r="W335" s="15"/>
      <c r="X335" s="15"/>
      <c r="Y335" s="15"/>
      <c r="Z335" s="15"/>
      <c r="AA335" s="15"/>
      <c r="AB335" s="15"/>
      <c r="AC335" s="15"/>
      <c r="AD335" s="15"/>
      <c r="AE335" s="15"/>
      <c r="AT335" s="280" t="s">
        <v>259</v>
      </c>
      <c r="AU335" s="280" t="s">
        <v>88</v>
      </c>
      <c r="AV335" s="15" t="s">
        <v>14</v>
      </c>
      <c r="AW335" s="15" t="s">
        <v>36</v>
      </c>
      <c r="AX335" s="15" t="s">
        <v>80</v>
      </c>
      <c r="AY335" s="280" t="s">
        <v>241</v>
      </c>
    </row>
    <row r="336" s="13" customFormat="1">
      <c r="A336" s="13"/>
      <c r="B336" s="249"/>
      <c r="C336" s="250"/>
      <c r="D336" s="242" t="s">
        <v>259</v>
      </c>
      <c r="E336" s="251" t="s">
        <v>1</v>
      </c>
      <c r="F336" s="252" t="s">
        <v>2679</v>
      </c>
      <c r="G336" s="250"/>
      <c r="H336" s="253">
        <v>26</v>
      </c>
      <c r="I336" s="254"/>
      <c r="J336" s="250"/>
      <c r="K336" s="250"/>
      <c r="L336" s="255"/>
      <c r="M336" s="256"/>
      <c r="N336" s="257"/>
      <c r="O336" s="257"/>
      <c r="P336" s="257"/>
      <c r="Q336" s="257"/>
      <c r="R336" s="257"/>
      <c r="S336" s="257"/>
      <c r="T336" s="258"/>
      <c r="U336" s="13"/>
      <c r="V336" s="13"/>
      <c r="W336" s="13"/>
      <c r="X336" s="13"/>
      <c r="Y336" s="13"/>
      <c r="Z336" s="13"/>
      <c r="AA336" s="13"/>
      <c r="AB336" s="13"/>
      <c r="AC336" s="13"/>
      <c r="AD336" s="13"/>
      <c r="AE336" s="13"/>
      <c r="AT336" s="259" t="s">
        <v>259</v>
      </c>
      <c r="AU336" s="259" t="s">
        <v>88</v>
      </c>
      <c r="AV336" s="13" t="s">
        <v>88</v>
      </c>
      <c r="AW336" s="13" t="s">
        <v>36</v>
      </c>
      <c r="AX336" s="13" t="s">
        <v>80</v>
      </c>
      <c r="AY336" s="259" t="s">
        <v>241</v>
      </c>
    </row>
    <row r="337" s="14" customFormat="1">
      <c r="A337" s="14"/>
      <c r="B337" s="260"/>
      <c r="C337" s="261"/>
      <c r="D337" s="242" t="s">
        <v>259</v>
      </c>
      <c r="E337" s="262" t="s">
        <v>2533</v>
      </c>
      <c r="F337" s="263" t="s">
        <v>261</v>
      </c>
      <c r="G337" s="261"/>
      <c r="H337" s="264">
        <v>60.299999999999997</v>
      </c>
      <c r="I337" s="265"/>
      <c r="J337" s="261"/>
      <c r="K337" s="261"/>
      <c r="L337" s="266"/>
      <c r="M337" s="267"/>
      <c r="N337" s="268"/>
      <c r="O337" s="268"/>
      <c r="P337" s="268"/>
      <c r="Q337" s="268"/>
      <c r="R337" s="268"/>
      <c r="S337" s="268"/>
      <c r="T337" s="269"/>
      <c r="U337" s="14"/>
      <c r="V337" s="14"/>
      <c r="W337" s="14"/>
      <c r="X337" s="14"/>
      <c r="Y337" s="14"/>
      <c r="Z337" s="14"/>
      <c r="AA337" s="14"/>
      <c r="AB337" s="14"/>
      <c r="AC337" s="14"/>
      <c r="AD337" s="14"/>
      <c r="AE337" s="14"/>
      <c r="AT337" s="270" t="s">
        <v>259</v>
      </c>
      <c r="AU337" s="270" t="s">
        <v>88</v>
      </c>
      <c r="AV337" s="14" t="s">
        <v>175</v>
      </c>
      <c r="AW337" s="14" t="s">
        <v>36</v>
      </c>
      <c r="AX337" s="14" t="s">
        <v>14</v>
      </c>
      <c r="AY337" s="270" t="s">
        <v>241</v>
      </c>
    </row>
    <row r="338" s="2" customFormat="1" ht="24.15" customHeight="1">
      <c r="A338" s="39"/>
      <c r="B338" s="40"/>
      <c r="C338" s="229" t="s">
        <v>418</v>
      </c>
      <c r="D338" s="229" t="s">
        <v>243</v>
      </c>
      <c r="E338" s="230" t="s">
        <v>666</v>
      </c>
      <c r="F338" s="231" t="s">
        <v>667</v>
      </c>
      <c r="G338" s="232" t="s">
        <v>246</v>
      </c>
      <c r="H338" s="233">
        <v>3</v>
      </c>
      <c r="I338" s="234"/>
      <c r="J338" s="235">
        <f>ROUND(I338*H338,2)</f>
        <v>0</v>
      </c>
      <c r="K338" s="231" t="s">
        <v>247</v>
      </c>
      <c r="L338" s="45"/>
      <c r="M338" s="236" t="s">
        <v>1</v>
      </c>
      <c r="N338" s="237" t="s">
        <v>45</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175</v>
      </c>
      <c r="AT338" s="240" t="s">
        <v>243</v>
      </c>
      <c r="AU338" s="240" t="s">
        <v>88</v>
      </c>
      <c r="AY338" s="18" t="s">
        <v>241</v>
      </c>
      <c r="BE338" s="241">
        <f>IF(N338="základní",J338,0)</f>
        <v>0</v>
      </c>
      <c r="BF338" s="241">
        <f>IF(N338="snížená",J338,0)</f>
        <v>0</v>
      </c>
      <c r="BG338" s="241">
        <f>IF(N338="zákl. přenesená",J338,0)</f>
        <v>0</v>
      </c>
      <c r="BH338" s="241">
        <f>IF(N338="sníž. přenesená",J338,0)</f>
        <v>0</v>
      </c>
      <c r="BI338" s="241">
        <f>IF(N338="nulová",J338,0)</f>
        <v>0</v>
      </c>
      <c r="BJ338" s="18" t="s">
        <v>14</v>
      </c>
      <c r="BK338" s="241">
        <f>ROUND(I338*H338,2)</f>
        <v>0</v>
      </c>
      <c r="BL338" s="18" t="s">
        <v>175</v>
      </c>
      <c r="BM338" s="240" t="s">
        <v>2680</v>
      </c>
    </row>
    <row r="339" s="2" customFormat="1">
      <c r="A339" s="39"/>
      <c r="B339" s="40"/>
      <c r="C339" s="41"/>
      <c r="D339" s="242" t="s">
        <v>249</v>
      </c>
      <c r="E339" s="41"/>
      <c r="F339" s="243" t="s">
        <v>669</v>
      </c>
      <c r="G339" s="41"/>
      <c r="H339" s="41"/>
      <c r="I339" s="244"/>
      <c r="J339" s="41"/>
      <c r="K339" s="41"/>
      <c r="L339" s="45"/>
      <c r="M339" s="245"/>
      <c r="N339" s="246"/>
      <c r="O339" s="92"/>
      <c r="P339" s="92"/>
      <c r="Q339" s="92"/>
      <c r="R339" s="92"/>
      <c r="S339" s="92"/>
      <c r="T339" s="93"/>
      <c r="U339" s="39"/>
      <c r="V339" s="39"/>
      <c r="W339" s="39"/>
      <c r="X339" s="39"/>
      <c r="Y339" s="39"/>
      <c r="Z339" s="39"/>
      <c r="AA339" s="39"/>
      <c r="AB339" s="39"/>
      <c r="AC339" s="39"/>
      <c r="AD339" s="39"/>
      <c r="AE339" s="39"/>
      <c r="AT339" s="18" t="s">
        <v>249</v>
      </c>
      <c r="AU339" s="18" t="s">
        <v>88</v>
      </c>
    </row>
    <row r="340" s="2" customFormat="1">
      <c r="A340" s="39"/>
      <c r="B340" s="40"/>
      <c r="C340" s="41"/>
      <c r="D340" s="247" t="s">
        <v>251</v>
      </c>
      <c r="E340" s="41"/>
      <c r="F340" s="248" t="s">
        <v>670</v>
      </c>
      <c r="G340" s="41"/>
      <c r="H340" s="41"/>
      <c r="I340" s="244"/>
      <c r="J340" s="41"/>
      <c r="K340" s="41"/>
      <c r="L340" s="45"/>
      <c r="M340" s="245"/>
      <c r="N340" s="246"/>
      <c r="O340" s="92"/>
      <c r="P340" s="92"/>
      <c r="Q340" s="92"/>
      <c r="R340" s="92"/>
      <c r="S340" s="92"/>
      <c r="T340" s="93"/>
      <c r="U340" s="39"/>
      <c r="V340" s="39"/>
      <c r="W340" s="39"/>
      <c r="X340" s="39"/>
      <c r="Y340" s="39"/>
      <c r="Z340" s="39"/>
      <c r="AA340" s="39"/>
      <c r="AB340" s="39"/>
      <c r="AC340" s="39"/>
      <c r="AD340" s="39"/>
      <c r="AE340" s="39"/>
      <c r="AT340" s="18" t="s">
        <v>251</v>
      </c>
      <c r="AU340" s="18" t="s">
        <v>88</v>
      </c>
    </row>
    <row r="341" s="13" customFormat="1">
      <c r="A341" s="13"/>
      <c r="B341" s="249"/>
      <c r="C341" s="250"/>
      <c r="D341" s="242" t="s">
        <v>259</v>
      </c>
      <c r="E341" s="251" t="s">
        <v>1</v>
      </c>
      <c r="F341" s="252" t="s">
        <v>2531</v>
      </c>
      <c r="G341" s="250"/>
      <c r="H341" s="253">
        <v>3</v>
      </c>
      <c r="I341" s="254"/>
      <c r="J341" s="250"/>
      <c r="K341" s="250"/>
      <c r="L341" s="255"/>
      <c r="M341" s="256"/>
      <c r="N341" s="257"/>
      <c r="O341" s="257"/>
      <c r="P341" s="257"/>
      <c r="Q341" s="257"/>
      <c r="R341" s="257"/>
      <c r="S341" s="257"/>
      <c r="T341" s="258"/>
      <c r="U341" s="13"/>
      <c r="V341" s="13"/>
      <c r="W341" s="13"/>
      <c r="X341" s="13"/>
      <c r="Y341" s="13"/>
      <c r="Z341" s="13"/>
      <c r="AA341" s="13"/>
      <c r="AB341" s="13"/>
      <c r="AC341" s="13"/>
      <c r="AD341" s="13"/>
      <c r="AE341" s="13"/>
      <c r="AT341" s="259" t="s">
        <v>259</v>
      </c>
      <c r="AU341" s="259" t="s">
        <v>88</v>
      </c>
      <c r="AV341" s="13" t="s">
        <v>88</v>
      </c>
      <c r="AW341" s="13" t="s">
        <v>36</v>
      </c>
      <c r="AX341" s="13" t="s">
        <v>80</v>
      </c>
      <c r="AY341" s="259" t="s">
        <v>241</v>
      </c>
    </row>
    <row r="342" s="14" customFormat="1">
      <c r="A342" s="14"/>
      <c r="B342" s="260"/>
      <c r="C342" s="261"/>
      <c r="D342" s="242" t="s">
        <v>259</v>
      </c>
      <c r="E342" s="262" t="s">
        <v>1</v>
      </c>
      <c r="F342" s="263" t="s">
        <v>261</v>
      </c>
      <c r="G342" s="261"/>
      <c r="H342" s="264">
        <v>3</v>
      </c>
      <c r="I342" s="265"/>
      <c r="J342" s="261"/>
      <c r="K342" s="261"/>
      <c r="L342" s="266"/>
      <c r="M342" s="267"/>
      <c r="N342" s="268"/>
      <c r="O342" s="268"/>
      <c r="P342" s="268"/>
      <c r="Q342" s="268"/>
      <c r="R342" s="268"/>
      <c r="S342" s="268"/>
      <c r="T342" s="269"/>
      <c r="U342" s="14"/>
      <c r="V342" s="14"/>
      <c r="W342" s="14"/>
      <c r="X342" s="14"/>
      <c r="Y342" s="14"/>
      <c r="Z342" s="14"/>
      <c r="AA342" s="14"/>
      <c r="AB342" s="14"/>
      <c r="AC342" s="14"/>
      <c r="AD342" s="14"/>
      <c r="AE342" s="14"/>
      <c r="AT342" s="270" t="s">
        <v>259</v>
      </c>
      <c r="AU342" s="270" t="s">
        <v>88</v>
      </c>
      <c r="AV342" s="14" t="s">
        <v>175</v>
      </c>
      <c r="AW342" s="14" t="s">
        <v>36</v>
      </c>
      <c r="AX342" s="14" t="s">
        <v>14</v>
      </c>
      <c r="AY342" s="270" t="s">
        <v>241</v>
      </c>
    </row>
    <row r="343" s="2" customFormat="1" ht="24.15" customHeight="1">
      <c r="A343" s="39"/>
      <c r="B343" s="40"/>
      <c r="C343" s="229" t="s">
        <v>745</v>
      </c>
      <c r="D343" s="229" t="s">
        <v>243</v>
      </c>
      <c r="E343" s="230" t="s">
        <v>2681</v>
      </c>
      <c r="F343" s="231" t="s">
        <v>2682</v>
      </c>
      <c r="G343" s="232" t="s">
        <v>246</v>
      </c>
      <c r="H343" s="233">
        <v>60.299999999999997</v>
      </c>
      <c r="I343" s="234"/>
      <c r="J343" s="235">
        <f>ROUND(I343*H343,2)</f>
        <v>0</v>
      </c>
      <c r="K343" s="231" t="s">
        <v>247</v>
      </c>
      <c r="L343" s="45"/>
      <c r="M343" s="236" t="s">
        <v>1</v>
      </c>
      <c r="N343" s="237" t="s">
        <v>45</v>
      </c>
      <c r="O343" s="92"/>
      <c r="P343" s="238">
        <f>O343*H343</f>
        <v>0</v>
      </c>
      <c r="Q343" s="238">
        <v>0</v>
      </c>
      <c r="R343" s="238">
        <f>Q343*H343</f>
        <v>0</v>
      </c>
      <c r="S343" s="238">
        <v>0</v>
      </c>
      <c r="T343" s="239">
        <f>S343*H343</f>
        <v>0</v>
      </c>
      <c r="U343" s="39"/>
      <c r="V343" s="39"/>
      <c r="W343" s="39"/>
      <c r="X343" s="39"/>
      <c r="Y343" s="39"/>
      <c r="Z343" s="39"/>
      <c r="AA343" s="39"/>
      <c r="AB343" s="39"/>
      <c r="AC343" s="39"/>
      <c r="AD343" s="39"/>
      <c r="AE343" s="39"/>
      <c r="AR343" s="240" t="s">
        <v>175</v>
      </c>
      <c r="AT343" s="240" t="s">
        <v>243</v>
      </c>
      <c r="AU343" s="240" t="s">
        <v>88</v>
      </c>
      <c r="AY343" s="18" t="s">
        <v>241</v>
      </c>
      <c r="BE343" s="241">
        <f>IF(N343="základní",J343,0)</f>
        <v>0</v>
      </c>
      <c r="BF343" s="241">
        <f>IF(N343="snížená",J343,0)</f>
        <v>0</v>
      </c>
      <c r="BG343" s="241">
        <f>IF(N343="zákl. přenesená",J343,0)</f>
        <v>0</v>
      </c>
      <c r="BH343" s="241">
        <f>IF(N343="sníž. přenesená",J343,0)</f>
        <v>0</v>
      </c>
      <c r="BI343" s="241">
        <f>IF(N343="nulová",J343,0)</f>
        <v>0</v>
      </c>
      <c r="BJ343" s="18" t="s">
        <v>14</v>
      </c>
      <c r="BK343" s="241">
        <f>ROUND(I343*H343,2)</f>
        <v>0</v>
      </c>
      <c r="BL343" s="18" t="s">
        <v>175</v>
      </c>
      <c r="BM343" s="240" t="s">
        <v>2683</v>
      </c>
    </row>
    <row r="344" s="2" customFormat="1">
      <c r="A344" s="39"/>
      <c r="B344" s="40"/>
      <c r="C344" s="41"/>
      <c r="D344" s="242" t="s">
        <v>249</v>
      </c>
      <c r="E344" s="41"/>
      <c r="F344" s="243" t="s">
        <v>2684</v>
      </c>
      <c r="G344" s="41"/>
      <c r="H344" s="41"/>
      <c r="I344" s="244"/>
      <c r="J344" s="41"/>
      <c r="K344" s="41"/>
      <c r="L344" s="45"/>
      <c r="M344" s="245"/>
      <c r="N344" s="246"/>
      <c r="O344" s="92"/>
      <c r="P344" s="92"/>
      <c r="Q344" s="92"/>
      <c r="R344" s="92"/>
      <c r="S344" s="92"/>
      <c r="T344" s="93"/>
      <c r="U344" s="39"/>
      <c r="V344" s="39"/>
      <c r="W344" s="39"/>
      <c r="X344" s="39"/>
      <c r="Y344" s="39"/>
      <c r="Z344" s="39"/>
      <c r="AA344" s="39"/>
      <c r="AB344" s="39"/>
      <c r="AC344" s="39"/>
      <c r="AD344" s="39"/>
      <c r="AE344" s="39"/>
      <c r="AT344" s="18" t="s">
        <v>249</v>
      </c>
      <c r="AU344" s="18" t="s">
        <v>88</v>
      </c>
    </row>
    <row r="345" s="2" customFormat="1">
      <c r="A345" s="39"/>
      <c r="B345" s="40"/>
      <c r="C345" s="41"/>
      <c r="D345" s="247" t="s">
        <v>251</v>
      </c>
      <c r="E345" s="41"/>
      <c r="F345" s="248" t="s">
        <v>2685</v>
      </c>
      <c r="G345" s="41"/>
      <c r="H345" s="41"/>
      <c r="I345" s="244"/>
      <c r="J345" s="41"/>
      <c r="K345" s="41"/>
      <c r="L345" s="45"/>
      <c r="M345" s="245"/>
      <c r="N345" s="246"/>
      <c r="O345" s="92"/>
      <c r="P345" s="92"/>
      <c r="Q345" s="92"/>
      <c r="R345" s="92"/>
      <c r="S345" s="92"/>
      <c r="T345" s="93"/>
      <c r="U345" s="39"/>
      <c r="V345" s="39"/>
      <c r="W345" s="39"/>
      <c r="X345" s="39"/>
      <c r="Y345" s="39"/>
      <c r="Z345" s="39"/>
      <c r="AA345" s="39"/>
      <c r="AB345" s="39"/>
      <c r="AC345" s="39"/>
      <c r="AD345" s="39"/>
      <c r="AE345" s="39"/>
      <c r="AT345" s="18" t="s">
        <v>251</v>
      </c>
      <c r="AU345" s="18" t="s">
        <v>88</v>
      </c>
    </row>
    <row r="346" s="13" customFormat="1">
      <c r="A346" s="13"/>
      <c r="B346" s="249"/>
      <c r="C346" s="250"/>
      <c r="D346" s="242" t="s">
        <v>259</v>
      </c>
      <c r="E346" s="251" t="s">
        <v>1</v>
      </c>
      <c r="F346" s="252" t="s">
        <v>2533</v>
      </c>
      <c r="G346" s="250"/>
      <c r="H346" s="253">
        <v>60.299999999999997</v>
      </c>
      <c r="I346" s="254"/>
      <c r="J346" s="250"/>
      <c r="K346" s="250"/>
      <c r="L346" s="255"/>
      <c r="M346" s="256"/>
      <c r="N346" s="257"/>
      <c r="O346" s="257"/>
      <c r="P346" s="257"/>
      <c r="Q346" s="257"/>
      <c r="R346" s="257"/>
      <c r="S346" s="257"/>
      <c r="T346" s="258"/>
      <c r="U346" s="13"/>
      <c r="V346" s="13"/>
      <c r="W346" s="13"/>
      <c r="X346" s="13"/>
      <c r="Y346" s="13"/>
      <c r="Z346" s="13"/>
      <c r="AA346" s="13"/>
      <c r="AB346" s="13"/>
      <c r="AC346" s="13"/>
      <c r="AD346" s="13"/>
      <c r="AE346" s="13"/>
      <c r="AT346" s="259" t="s">
        <v>259</v>
      </c>
      <c r="AU346" s="259" t="s">
        <v>88</v>
      </c>
      <c r="AV346" s="13" t="s">
        <v>88</v>
      </c>
      <c r="AW346" s="13" t="s">
        <v>36</v>
      </c>
      <c r="AX346" s="13" t="s">
        <v>80</v>
      </c>
      <c r="AY346" s="259" t="s">
        <v>241</v>
      </c>
    </row>
    <row r="347" s="14" customFormat="1">
      <c r="A347" s="14"/>
      <c r="B347" s="260"/>
      <c r="C347" s="261"/>
      <c r="D347" s="242" t="s">
        <v>259</v>
      </c>
      <c r="E347" s="262" t="s">
        <v>1</v>
      </c>
      <c r="F347" s="263" t="s">
        <v>261</v>
      </c>
      <c r="G347" s="261"/>
      <c r="H347" s="264">
        <v>60.299999999999997</v>
      </c>
      <c r="I347" s="265"/>
      <c r="J347" s="261"/>
      <c r="K347" s="261"/>
      <c r="L347" s="266"/>
      <c r="M347" s="267"/>
      <c r="N347" s="268"/>
      <c r="O347" s="268"/>
      <c r="P347" s="268"/>
      <c r="Q347" s="268"/>
      <c r="R347" s="268"/>
      <c r="S347" s="268"/>
      <c r="T347" s="269"/>
      <c r="U347" s="14"/>
      <c r="V347" s="14"/>
      <c r="W347" s="14"/>
      <c r="X347" s="14"/>
      <c r="Y347" s="14"/>
      <c r="Z347" s="14"/>
      <c r="AA347" s="14"/>
      <c r="AB347" s="14"/>
      <c r="AC347" s="14"/>
      <c r="AD347" s="14"/>
      <c r="AE347" s="14"/>
      <c r="AT347" s="270" t="s">
        <v>259</v>
      </c>
      <c r="AU347" s="270" t="s">
        <v>88</v>
      </c>
      <c r="AV347" s="14" t="s">
        <v>175</v>
      </c>
      <c r="AW347" s="14" t="s">
        <v>36</v>
      </c>
      <c r="AX347" s="14" t="s">
        <v>14</v>
      </c>
      <c r="AY347" s="270" t="s">
        <v>241</v>
      </c>
    </row>
    <row r="348" s="2" customFormat="1" ht="37.8" customHeight="1">
      <c r="A348" s="39"/>
      <c r="B348" s="40"/>
      <c r="C348" s="229" t="s">
        <v>747</v>
      </c>
      <c r="D348" s="229" t="s">
        <v>243</v>
      </c>
      <c r="E348" s="230" t="s">
        <v>671</v>
      </c>
      <c r="F348" s="231" t="s">
        <v>672</v>
      </c>
      <c r="G348" s="232" t="s">
        <v>255</v>
      </c>
      <c r="H348" s="233">
        <v>89.811000000000007</v>
      </c>
      <c r="I348" s="234"/>
      <c r="J348" s="235">
        <f>ROUND(I348*H348,2)</f>
        <v>0</v>
      </c>
      <c r="K348" s="231" t="s">
        <v>247</v>
      </c>
      <c r="L348" s="45"/>
      <c r="M348" s="236" t="s">
        <v>1</v>
      </c>
      <c r="N348" s="237" t="s">
        <v>45</v>
      </c>
      <c r="O348" s="92"/>
      <c r="P348" s="238">
        <f>O348*H348</f>
        <v>0</v>
      </c>
      <c r="Q348" s="238">
        <v>0</v>
      </c>
      <c r="R348" s="238">
        <f>Q348*H348</f>
        <v>0</v>
      </c>
      <c r="S348" s="238">
        <v>0</v>
      </c>
      <c r="T348" s="239">
        <f>S348*H348</f>
        <v>0</v>
      </c>
      <c r="U348" s="39"/>
      <c r="V348" s="39"/>
      <c r="W348" s="39"/>
      <c r="X348" s="39"/>
      <c r="Y348" s="39"/>
      <c r="Z348" s="39"/>
      <c r="AA348" s="39"/>
      <c r="AB348" s="39"/>
      <c r="AC348" s="39"/>
      <c r="AD348" s="39"/>
      <c r="AE348" s="39"/>
      <c r="AR348" s="240" t="s">
        <v>175</v>
      </c>
      <c r="AT348" s="240" t="s">
        <v>243</v>
      </c>
      <c r="AU348" s="240" t="s">
        <v>88</v>
      </c>
      <c r="AY348" s="18" t="s">
        <v>241</v>
      </c>
      <c r="BE348" s="241">
        <f>IF(N348="základní",J348,0)</f>
        <v>0</v>
      </c>
      <c r="BF348" s="241">
        <f>IF(N348="snížená",J348,0)</f>
        <v>0</v>
      </c>
      <c r="BG348" s="241">
        <f>IF(N348="zákl. přenesená",J348,0)</f>
        <v>0</v>
      </c>
      <c r="BH348" s="241">
        <f>IF(N348="sníž. přenesená",J348,0)</f>
        <v>0</v>
      </c>
      <c r="BI348" s="241">
        <f>IF(N348="nulová",J348,0)</f>
        <v>0</v>
      </c>
      <c r="BJ348" s="18" t="s">
        <v>14</v>
      </c>
      <c r="BK348" s="241">
        <f>ROUND(I348*H348,2)</f>
        <v>0</v>
      </c>
      <c r="BL348" s="18" t="s">
        <v>175</v>
      </c>
      <c r="BM348" s="240" t="s">
        <v>2686</v>
      </c>
    </row>
    <row r="349" s="2" customFormat="1">
      <c r="A349" s="39"/>
      <c r="B349" s="40"/>
      <c r="C349" s="41"/>
      <c r="D349" s="242" t="s">
        <v>249</v>
      </c>
      <c r="E349" s="41"/>
      <c r="F349" s="243" t="s">
        <v>674</v>
      </c>
      <c r="G349" s="41"/>
      <c r="H349" s="41"/>
      <c r="I349" s="244"/>
      <c r="J349" s="41"/>
      <c r="K349" s="41"/>
      <c r="L349" s="45"/>
      <c r="M349" s="245"/>
      <c r="N349" s="246"/>
      <c r="O349" s="92"/>
      <c r="P349" s="92"/>
      <c r="Q349" s="92"/>
      <c r="R349" s="92"/>
      <c r="S349" s="92"/>
      <c r="T349" s="93"/>
      <c r="U349" s="39"/>
      <c r="V349" s="39"/>
      <c r="W349" s="39"/>
      <c r="X349" s="39"/>
      <c r="Y349" s="39"/>
      <c r="Z349" s="39"/>
      <c r="AA349" s="39"/>
      <c r="AB349" s="39"/>
      <c r="AC349" s="39"/>
      <c r="AD349" s="39"/>
      <c r="AE349" s="39"/>
      <c r="AT349" s="18" t="s">
        <v>249</v>
      </c>
      <c r="AU349" s="18" t="s">
        <v>88</v>
      </c>
    </row>
    <row r="350" s="2" customFormat="1">
      <c r="A350" s="39"/>
      <c r="B350" s="40"/>
      <c r="C350" s="41"/>
      <c r="D350" s="247" t="s">
        <v>251</v>
      </c>
      <c r="E350" s="41"/>
      <c r="F350" s="248" t="s">
        <v>675</v>
      </c>
      <c r="G350" s="41"/>
      <c r="H350" s="41"/>
      <c r="I350" s="244"/>
      <c r="J350" s="41"/>
      <c r="K350" s="41"/>
      <c r="L350" s="45"/>
      <c r="M350" s="245"/>
      <c r="N350" s="246"/>
      <c r="O350" s="92"/>
      <c r="P350" s="92"/>
      <c r="Q350" s="92"/>
      <c r="R350" s="92"/>
      <c r="S350" s="92"/>
      <c r="T350" s="93"/>
      <c r="U350" s="39"/>
      <c r="V350" s="39"/>
      <c r="W350" s="39"/>
      <c r="X350" s="39"/>
      <c r="Y350" s="39"/>
      <c r="Z350" s="39"/>
      <c r="AA350" s="39"/>
      <c r="AB350" s="39"/>
      <c r="AC350" s="39"/>
      <c r="AD350" s="39"/>
      <c r="AE350" s="39"/>
      <c r="AT350" s="18" t="s">
        <v>251</v>
      </c>
      <c r="AU350" s="18" t="s">
        <v>88</v>
      </c>
    </row>
    <row r="351" s="15" customFormat="1">
      <c r="A351" s="15"/>
      <c r="B351" s="271"/>
      <c r="C351" s="272"/>
      <c r="D351" s="242" t="s">
        <v>259</v>
      </c>
      <c r="E351" s="273" t="s">
        <v>1</v>
      </c>
      <c r="F351" s="274" t="s">
        <v>676</v>
      </c>
      <c r="G351" s="272"/>
      <c r="H351" s="273" t="s">
        <v>1</v>
      </c>
      <c r="I351" s="275"/>
      <c r="J351" s="272"/>
      <c r="K351" s="272"/>
      <c r="L351" s="276"/>
      <c r="M351" s="277"/>
      <c r="N351" s="278"/>
      <c r="O351" s="278"/>
      <c r="P351" s="278"/>
      <c r="Q351" s="278"/>
      <c r="R351" s="278"/>
      <c r="S351" s="278"/>
      <c r="T351" s="279"/>
      <c r="U351" s="15"/>
      <c r="V351" s="15"/>
      <c r="W351" s="15"/>
      <c r="X351" s="15"/>
      <c r="Y351" s="15"/>
      <c r="Z351" s="15"/>
      <c r="AA351" s="15"/>
      <c r="AB351" s="15"/>
      <c r="AC351" s="15"/>
      <c r="AD351" s="15"/>
      <c r="AE351" s="15"/>
      <c r="AT351" s="280" t="s">
        <v>259</v>
      </c>
      <c r="AU351" s="280" t="s">
        <v>88</v>
      </c>
      <c r="AV351" s="15" t="s">
        <v>14</v>
      </c>
      <c r="AW351" s="15" t="s">
        <v>36</v>
      </c>
      <c r="AX351" s="15" t="s">
        <v>80</v>
      </c>
      <c r="AY351" s="280" t="s">
        <v>241</v>
      </c>
    </row>
    <row r="352" s="13" customFormat="1">
      <c r="A352" s="13"/>
      <c r="B352" s="249"/>
      <c r="C352" s="250"/>
      <c r="D352" s="242" t="s">
        <v>259</v>
      </c>
      <c r="E352" s="251" t="s">
        <v>1</v>
      </c>
      <c r="F352" s="252" t="s">
        <v>2687</v>
      </c>
      <c r="G352" s="250"/>
      <c r="H352" s="253">
        <v>47.183</v>
      </c>
      <c r="I352" s="254"/>
      <c r="J352" s="250"/>
      <c r="K352" s="250"/>
      <c r="L352" s="255"/>
      <c r="M352" s="256"/>
      <c r="N352" s="257"/>
      <c r="O352" s="257"/>
      <c r="P352" s="257"/>
      <c r="Q352" s="257"/>
      <c r="R352" s="257"/>
      <c r="S352" s="257"/>
      <c r="T352" s="258"/>
      <c r="U352" s="13"/>
      <c r="V352" s="13"/>
      <c r="W352" s="13"/>
      <c r="X352" s="13"/>
      <c r="Y352" s="13"/>
      <c r="Z352" s="13"/>
      <c r="AA352" s="13"/>
      <c r="AB352" s="13"/>
      <c r="AC352" s="13"/>
      <c r="AD352" s="13"/>
      <c r="AE352" s="13"/>
      <c r="AT352" s="259" t="s">
        <v>259</v>
      </c>
      <c r="AU352" s="259" t="s">
        <v>88</v>
      </c>
      <c r="AV352" s="13" t="s">
        <v>88</v>
      </c>
      <c r="AW352" s="13" t="s">
        <v>36</v>
      </c>
      <c r="AX352" s="13" t="s">
        <v>80</v>
      </c>
      <c r="AY352" s="259" t="s">
        <v>241</v>
      </c>
    </row>
    <row r="353" s="15" customFormat="1">
      <c r="A353" s="15"/>
      <c r="B353" s="271"/>
      <c r="C353" s="272"/>
      <c r="D353" s="242" t="s">
        <v>259</v>
      </c>
      <c r="E353" s="273" t="s">
        <v>1</v>
      </c>
      <c r="F353" s="274" t="s">
        <v>678</v>
      </c>
      <c r="G353" s="272"/>
      <c r="H353" s="273" t="s">
        <v>1</v>
      </c>
      <c r="I353" s="275"/>
      <c r="J353" s="272"/>
      <c r="K353" s="272"/>
      <c r="L353" s="276"/>
      <c r="M353" s="277"/>
      <c r="N353" s="278"/>
      <c r="O353" s="278"/>
      <c r="P353" s="278"/>
      <c r="Q353" s="278"/>
      <c r="R353" s="278"/>
      <c r="S353" s="278"/>
      <c r="T353" s="279"/>
      <c r="U353" s="15"/>
      <c r="V353" s="15"/>
      <c r="W353" s="15"/>
      <c r="X353" s="15"/>
      <c r="Y353" s="15"/>
      <c r="Z353" s="15"/>
      <c r="AA353" s="15"/>
      <c r="AB353" s="15"/>
      <c r="AC353" s="15"/>
      <c r="AD353" s="15"/>
      <c r="AE353" s="15"/>
      <c r="AT353" s="280" t="s">
        <v>259</v>
      </c>
      <c r="AU353" s="280" t="s">
        <v>88</v>
      </c>
      <c r="AV353" s="15" t="s">
        <v>14</v>
      </c>
      <c r="AW353" s="15" t="s">
        <v>36</v>
      </c>
      <c r="AX353" s="15" t="s">
        <v>80</v>
      </c>
      <c r="AY353" s="280" t="s">
        <v>241</v>
      </c>
    </row>
    <row r="354" s="13" customFormat="1">
      <c r="A354" s="13"/>
      <c r="B354" s="249"/>
      <c r="C354" s="250"/>
      <c r="D354" s="242" t="s">
        <v>259</v>
      </c>
      <c r="E354" s="251" t="s">
        <v>1</v>
      </c>
      <c r="F354" s="252" t="s">
        <v>679</v>
      </c>
      <c r="G354" s="250"/>
      <c r="H354" s="253">
        <v>14.087</v>
      </c>
      <c r="I354" s="254"/>
      <c r="J354" s="250"/>
      <c r="K354" s="250"/>
      <c r="L354" s="255"/>
      <c r="M354" s="256"/>
      <c r="N354" s="257"/>
      <c r="O354" s="257"/>
      <c r="P354" s="257"/>
      <c r="Q354" s="257"/>
      <c r="R354" s="257"/>
      <c r="S354" s="257"/>
      <c r="T354" s="258"/>
      <c r="U354" s="13"/>
      <c r="V354" s="13"/>
      <c r="W354" s="13"/>
      <c r="X354" s="13"/>
      <c r="Y354" s="13"/>
      <c r="Z354" s="13"/>
      <c r="AA354" s="13"/>
      <c r="AB354" s="13"/>
      <c r="AC354" s="13"/>
      <c r="AD354" s="13"/>
      <c r="AE354" s="13"/>
      <c r="AT354" s="259" t="s">
        <v>259</v>
      </c>
      <c r="AU354" s="259" t="s">
        <v>88</v>
      </c>
      <c r="AV354" s="13" t="s">
        <v>88</v>
      </c>
      <c r="AW354" s="13" t="s">
        <v>36</v>
      </c>
      <c r="AX354" s="13" t="s">
        <v>80</v>
      </c>
      <c r="AY354" s="259" t="s">
        <v>241</v>
      </c>
    </row>
    <row r="355" s="15" customFormat="1">
      <c r="A355" s="15"/>
      <c r="B355" s="271"/>
      <c r="C355" s="272"/>
      <c r="D355" s="242" t="s">
        <v>259</v>
      </c>
      <c r="E355" s="273" t="s">
        <v>1</v>
      </c>
      <c r="F355" s="274" t="s">
        <v>680</v>
      </c>
      <c r="G355" s="272"/>
      <c r="H355" s="273" t="s">
        <v>1</v>
      </c>
      <c r="I355" s="275"/>
      <c r="J355" s="272"/>
      <c r="K355" s="272"/>
      <c r="L355" s="276"/>
      <c r="M355" s="277"/>
      <c r="N355" s="278"/>
      <c r="O355" s="278"/>
      <c r="P355" s="278"/>
      <c r="Q355" s="278"/>
      <c r="R355" s="278"/>
      <c r="S355" s="278"/>
      <c r="T355" s="279"/>
      <c r="U355" s="15"/>
      <c r="V355" s="15"/>
      <c r="W355" s="15"/>
      <c r="X355" s="15"/>
      <c r="Y355" s="15"/>
      <c r="Z355" s="15"/>
      <c r="AA355" s="15"/>
      <c r="AB355" s="15"/>
      <c r="AC355" s="15"/>
      <c r="AD355" s="15"/>
      <c r="AE355" s="15"/>
      <c r="AT355" s="280" t="s">
        <v>259</v>
      </c>
      <c r="AU355" s="280" t="s">
        <v>88</v>
      </c>
      <c r="AV355" s="15" t="s">
        <v>14</v>
      </c>
      <c r="AW355" s="15" t="s">
        <v>36</v>
      </c>
      <c r="AX355" s="15" t="s">
        <v>80</v>
      </c>
      <c r="AY355" s="280" t="s">
        <v>241</v>
      </c>
    </row>
    <row r="356" s="13" customFormat="1">
      <c r="A356" s="13"/>
      <c r="B356" s="249"/>
      <c r="C356" s="250"/>
      <c r="D356" s="242" t="s">
        <v>259</v>
      </c>
      <c r="E356" s="251" t="s">
        <v>1</v>
      </c>
      <c r="F356" s="252" t="s">
        <v>681</v>
      </c>
      <c r="G356" s="250"/>
      <c r="H356" s="253">
        <v>28.541</v>
      </c>
      <c r="I356" s="254"/>
      <c r="J356" s="250"/>
      <c r="K356" s="250"/>
      <c r="L356" s="255"/>
      <c r="M356" s="256"/>
      <c r="N356" s="257"/>
      <c r="O356" s="257"/>
      <c r="P356" s="257"/>
      <c r="Q356" s="257"/>
      <c r="R356" s="257"/>
      <c r="S356" s="257"/>
      <c r="T356" s="258"/>
      <c r="U356" s="13"/>
      <c r="V356" s="13"/>
      <c r="W356" s="13"/>
      <c r="X356" s="13"/>
      <c r="Y356" s="13"/>
      <c r="Z356" s="13"/>
      <c r="AA356" s="13"/>
      <c r="AB356" s="13"/>
      <c r="AC356" s="13"/>
      <c r="AD356" s="13"/>
      <c r="AE356" s="13"/>
      <c r="AT356" s="259" t="s">
        <v>259</v>
      </c>
      <c r="AU356" s="259" t="s">
        <v>88</v>
      </c>
      <c r="AV356" s="13" t="s">
        <v>88</v>
      </c>
      <c r="AW356" s="13" t="s">
        <v>36</v>
      </c>
      <c r="AX356" s="13" t="s">
        <v>80</v>
      </c>
      <c r="AY356" s="259" t="s">
        <v>241</v>
      </c>
    </row>
    <row r="357" s="14" customFormat="1">
      <c r="A357" s="14"/>
      <c r="B357" s="260"/>
      <c r="C357" s="261"/>
      <c r="D357" s="242" t="s">
        <v>259</v>
      </c>
      <c r="E357" s="262" t="s">
        <v>1</v>
      </c>
      <c r="F357" s="263" t="s">
        <v>261</v>
      </c>
      <c r="G357" s="261"/>
      <c r="H357" s="264">
        <v>89.811000000000007</v>
      </c>
      <c r="I357" s="265"/>
      <c r="J357" s="261"/>
      <c r="K357" s="261"/>
      <c r="L357" s="266"/>
      <c r="M357" s="267"/>
      <c r="N357" s="268"/>
      <c r="O357" s="268"/>
      <c r="P357" s="268"/>
      <c r="Q357" s="268"/>
      <c r="R357" s="268"/>
      <c r="S357" s="268"/>
      <c r="T357" s="269"/>
      <c r="U357" s="14"/>
      <c r="V357" s="14"/>
      <c r="W357" s="14"/>
      <c r="X357" s="14"/>
      <c r="Y357" s="14"/>
      <c r="Z357" s="14"/>
      <c r="AA357" s="14"/>
      <c r="AB357" s="14"/>
      <c r="AC357" s="14"/>
      <c r="AD357" s="14"/>
      <c r="AE357" s="14"/>
      <c r="AT357" s="270" t="s">
        <v>259</v>
      </c>
      <c r="AU357" s="270" t="s">
        <v>88</v>
      </c>
      <c r="AV357" s="14" t="s">
        <v>175</v>
      </c>
      <c r="AW357" s="14" t="s">
        <v>36</v>
      </c>
      <c r="AX357" s="14" t="s">
        <v>14</v>
      </c>
      <c r="AY357" s="270" t="s">
        <v>241</v>
      </c>
    </row>
    <row r="358" s="2" customFormat="1" ht="37.8" customHeight="1">
      <c r="A358" s="39"/>
      <c r="B358" s="40"/>
      <c r="C358" s="229" t="s">
        <v>757</v>
      </c>
      <c r="D358" s="229" t="s">
        <v>243</v>
      </c>
      <c r="E358" s="230" t="s">
        <v>682</v>
      </c>
      <c r="F358" s="231" t="s">
        <v>683</v>
      </c>
      <c r="G358" s="232" t="s">
        <v>255</v>
      </c>
      <c r="H358" s="233">
        <v>63.637999999999998</v>
      </c>
      <c r="I358" s="234"/>
      <c r="J358" s="235">
        <f>ROUND(I358*H358,2)</f>
        <v>0</v>
      </c>
      <c r="K358" s="231" t="s">
        <v>247</v>
      </c>
      <c r="L358" s="45"/>
      <c r="M358" s="236" t="s">
        <v>1</v>
      </c>
      <c r="N358" s="237" t="s">
        <v>45</v>
      </c>
      <c r="O358" s="92"/>
      <c r="P358" s="238">
        <f>O358*H358</f>
        <v>0</v>
      </c>
      <c r="Q358" s="238">
        <v>0</v>
      </c>
      <c r="R358" s="238">
        <f>Q358*H358</f>
        <v>0</v>
      </c>
      <c r="S358" s="238">
        <v>0</v>
      </c>
      <c r="T358" s="239">
        <f>S358*H358</f>
        <v>0</v>
      </c>
      <c r="U358" s="39"/>
      <c r="V358" s="39"/>
      <c r="W358" s="39"/>
      <c r="X358" s="39"/>
      <c r="Y358" s="39"/>
      <c r="Z358" s="39"/>
      <c r="AA358" s="39"/>
      <c r="AB358" s="39"/>
      <c r="AC358" s="39"/>
      <c r="AD358" s="39"/>
      <c r="AE358" s="39"/>
      <c r="AR358" s="240" t="s">
        <v>175</v>
      </c>
      <c r="AT358" s="240" t="s">
        <v>243</v>
      </c>
      <c r="AU358" s="240" t="s">
        <v>88</v>
      </c>
      <c r="AY358" s="18" t="s">
        <v>241</v>
      </c>
      <c r="BE358" s="241">
        <f>IF(N358="základní",J358,0)</f>
        <v>0</v>
      </c>
      <c r="BF358" s="241">
        <f>IF(N358="snížená",J358,0)</f>
        <v>0</v>
      </c>
      <c r="BG358" s="241">
        <f>IF(N358="zákl. přenesená",J358,0)</f>
        <v>0</v>
      </c>
      <c r="BH358" s="241">
        <f>IF(N358="sníž. přenesená",J358,0)</f>
        <v>0</v>
      </c>
      <c r="BI358" s="241">
        <f>IF(N358="nulová",J358,0)</f>
        <v>0</v>
      </c>
      <c r="BJ358" s="18" t="s">
        <v>14</v>
      </c>
      <c r="BK358" s="241">
        <f>ROUND(I358*H358,2)</f>
        <v>0</v>
      </c>
      <c r="BL358" s="18" t="s">
        <v>175</v>
      </c>
      <c r="BM358" s="240" t="s">
        <v>2688</v>
      </c>
    </row>
    <row r="359" s="2" customFormat="1">
      <c r="A359" s="39"/>
      <c r="B359" s="40"/>
      <c r="C359" s="41"/>
      <c r="D359" s="242" t="s">
        <v>249</v>
      </c>
      <c r="E359" s="41"/>
      <c r="F359" s="243" t="s">
        <v>685</v>
      </c>
      <c r="G359" s="41"/>
      <c r="H359" s="41"/>
      <c r="I359" s="244"/>
      <c r="J359" s="41"/>
      <c r="K359" s="41"/>
      <c r="L359" s="45"/>
      <c r="M359" s="245"/>
      <c r="N359" s="246"/>
      <c r="O359" s="92"/>
      <c r="P359" s="92"/>
      <c r="Q359" s="92"/>
      <c r="R359" s="92"/>
      <c r="S359" s="92"/>
      <c r="T359" s="93"/>
      <c r="U359" s="39"/>
      <c r="V359" s="39"/>
      <c r="W359" s="39"/>
      <c r="X359" s="39"/>
      <c r="Y359" s="39"/>
      <c r="Z359" s="39"/>
      <c r="AA359" s="39"/>
      <c r="AB359" s="39"/>
      <c r="AC359" s="39"/>
      <c r="AD359" s="39"/>
      <c r="AE359" s="39"/>
      <c r="AT359" s="18" t="s">
        <v>249</v>
      </c>
      <c r="AU359" s="18" t="s">
        <v>88</v>
      </c>
    </row>
    <row r="360" s="2" customFormat="1">
      <c r="A360" s="39"/>
      <c r="B360" s="40"/>
      <c r="C360" s="41"/>
      <c r="D360" s="247" t="s">
        <v>251</v>
      </c>
      <c r="E360" s="41"/>
      <c r="F360" s="248" t="s">
        <v>686</v>
      </c>
      <c r="G360" s="41"/>
      <c r="H360" s="41"/>
      <c r="I360" s="244"/>
      <c r="J360" s="41"/>
      <c r="K360" s="41"/>
      <c r="L360" s="45"/>
      <c r="M360" s="245"/>
      <c r="N360" s="246"/>
      <c r="O360" s="92"/>
      <c r="P360" s="92"/>
      <c r="Q360" s="92"/>
      <c r="R360" s="92"/>
      <c r="S360" s="92"/>
      <c r="T360" s="93"/>
      <c r="U360" s="39"/>
      <c r="V360" s="39"/>
      <c r="W360" s="39"/>
      <c r="X360" s="39"/>
      <c r="Y360" s="39"/>
      <c r="Z360" s="39"/>
      <c r="AA360" s="39"/>
      <c r="AB360" s="39"/>
      <c r="AC360" s="39"/>
      <c r="AD360" s="39"/>
      <c r="AE360" s="39"/>
      <c r="AT360" s="18" t="s">
        <v>251</v>
      </c>
      <c r="AU360" s="18" t="s">
        <v>88</v>
      </c>
    </row>
    <row r="361" s="15" customFormat="1">
      <c r="A361" s="15"/>
      <c r="B361" s="271"/>
      <c r="C361" s="272"/>
      <c r="D361" s="242" t="s">
        <v>259</v>
      </c>
      <c r="E361" s="273" t="s">
        <v>1</v>
      </c>
      <c r="F361" s="274" t="s">
        <v>676</v>
      </c>
      <c r="G361" s="272"/>
      <c r="H361" s="273" t="s">
        <v>1</v>
      </c>
      <c r="I361" s="275"/>
      <c r="J361" s="272"/>
      <c r="K361" s="272"/>
      <c r="L361" s="276"/>
      <c r="M361" s="277"/>
      <c r="N361" s="278"/>
      <c r="O361" s="278"/>
      <c r="P361" s="278"/>
      <c r="Q361" s="278"/>
      <c r="R361" s="278"/>
      <c r="S361" s="278"/>
      <c r="T361" s="279"/>
      <c r="U361" s="15"/>
      <c r="V361" s="15"/>
      <c r="W361" s="15"/>
      <c r="X361" s="15"/>
      <c r="Y361" s="15"/>
      <c r="Z361" s="15"/>
      <c r="AA361" s="15"/>
      <c r="AB361" s="15"/>
      <c r="AC361" s="15"/>
      <c r="AD361" s="15"/>
      <c r="AE361" s="15"/>
      <c r="AT361" s="280" t="s">
        <v>259</v>
      </c>
      <c r="AU361" s="280" t="s">
        <v>88</v>
      </c>
      <c r="AV361" s="15" t="s">
        <v>14</v>
      </c>
      <c r="AW361" s="15" t="s">
        <v>36</v>
      </c>
      <c r="AX361" s="15" t="s">
        <v>80</v>
      </c>
      <c r="AY361" s="280" t="s">
        <v>241</v>
      </c>
    </row>
    <row r="362" s="13" customFormat="1">
      <c r="A362" s="13"/>
      <c r="B362" s="249"/>
      <c r="C362" s="250"/>
      <c r="D362" s="242" t="s">
        <v>259</v>
      </c>
      <c r="E362" s="251" t="s">
        <v>1</v>
      </c>
      <c r="F362" s="252" t="s">
        <v>2689</v>
      </c>
      <c r="G362" s="250"/>
      <c r="H362" s="253">
        <v>63.637999999999998</v>
      </c>
      <c r="I362" s="254"/>
      <c r="J362" s="250"/>
      <c r="K362" s="250"/>
      <c r="L362" s="255"/>
      <c r="M362" s="256"/>
      <c r="N362" s="257"/>
      <c r="O362" s="257"/>
      <c r="P362" s="257"/>
      <c r="Q362" s="257"/>
      <c r="R362" s="257"/>
      <c r="S362" s="257"/>
      <c r="T362" s="258"/>
      <c r="U362" s="13"/>
      <c r="V362" s="13"/>
      <c r="W362" s="13"/>
      <c r="X362" s="13"/>
      <c r="Y362" s="13"/>
      <c r="Z362" s="13"/>
      <c r="AA362" s="13"/>
      <c r="AB362" s="13"/>
      <c r="AC362" s="13"/>
      <c r="AD362" s="13"/>
      <c r="AE362" s="13"/>
      <c r="AT362" s="259" t="s">
        <v>259</v>
      </c>
      <c r="AU362" s="259" t="s">
        <v>88</v>
      </c>
      <c r="AV362" s="13" t="s">
        <v>88</v>
      </c>
      <c r="AW362" s="13" t="s">
        <v>36</v>
      </c>
      <c r="AX362" s="13" t="s">
        <v>80</v>
      </c>
      <c r="AY362" s="259" t="s">
        <v>241</v>
      </c>
    </row>
    <row r="363" s="14" customFormat="1">
      <c r="A363" s="14"/>
      <c r="B363" s="260"/>
      <c r="C363" s="261"/>
      <c r="D363" s="242" t="s">
        <v>259</v>
      </c>
      <c r="E363" s="262" t="s">
        <v>1</v>
      </c>
      <c r="F363" s="263" t="s">
        <v>261</v>
      </c>
      <c r="G363" s="261"/>
      <c r="H363" s="264">
        <v>63.637999999999998</v>
      </c>
      <c r="I363" s="265"/>
      <c r="J363" s="261"/>
      <c r="K363" s="261"/>
      <c r="L363" s="266"/>
      <c r="M363" s="267"/>
      <c r="N363" s="268"/>
      <c r="O363" s="268"/>
      <c r="P363" s="268"/>
      <c r="Q363" s="268"/>
      <c r="R363" s="268"/>
      <c r="S363" s="268"/>
      <c r="T363" s="269"/>
      <c r="U363" s="14"/>
      <c r="V363" s="14"/>
      <c r="W363" s="14"/>
      <c r="X363" s="14"/>
      <c r="Y363" s="14"/>
      <c r="Z363" s="14"/>
      <c r="AA363" s="14"/>
      <c r="AB363" s="14"/>
      <c r="AC363" s="14"/>
      <c r="AD363" s="14"/>
      <c r="AE363" s="14"/>
      <c r="AT363" s="270" t="s">
        <v>259</v>
      </c>
      <c r="AU363" s="270" t="s">
        <v>88</v>
      </c>
      <c r="AV363" s="14" t="s">
        <v>175</v>
      </c>
      <c r="AW363" s="14" t="s">
        <v>36</v>
      </c>
      <c r="AX363" s="14" t="s">
        <v>14</v>
      </c>
      <c r="AY363" s="270" t="s">
        <v>241</v>
      </c>
    </row>
    <row r="364" s="2" customFormat="1" ht="37.8" customHeight="1">
      <c r="A364" s="39"/>
      <c r="B364" s="40"/>
      <c r="C364" s="229" t="s">
        <v>763</v>
      </c>
      <c r="D364" s="229" t="s">
        <v>243</v>
      </c>
      <c r="E364" s="230" t="s">
        <v>688</v>
      </c>
      <c r="F364" s="231" t="s">
        <v>689</v>
      </c>
      <c r="G364" s="232" t="s">
        <v>255</v>
      </c>
      <c r="H364" s="233">
        <v>33.095999999999997</v>
      </c>
      <c r="I364" s="234"/>
      <c r="J364" s="235">
        <f>ROUND(I364*H364,2)</f>
        <v>0</v>
      </c>
      <c r="K364" s="231" t="s">
        <v>247</v>
      </c>
      <c r="L364" s="45"/>
      <c r="M364" s="236" t="s">
        <v>1</v>
      </c>
      <c r="N364" s="237" t="s">
        <v>45</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175</v>
      </c>
      <c r="AT364" s="240" t="s">
        <v>243</v>
      </c>
      <c r="AU364" s="240" t="s">
        <v>88</v>
      </c>
      <c r="AY364" s="18" t="s">
        <v>241</v>
      </c>
      <c r="BE364" s="241">
        <f>IF(N364="základní",J364,0)</f>
        <v>0</v>
      </c>
      <c r="BF364" s="241">
        <f>IF(N364="snížená",J364,0)</f>
        <v>0</v>
      </c>
      <c r="BG364" s="241">
        <f>IF(N364="zákl. přenesená",J364,0)</f>
        <v>0</v>
      </c>
      <c r="BH364" s="241">
        <f>IF(N364="sníž. přenesená",J364,0)</f>
        <v>0</v>
      </c>
      <c r="BI364" s="241">
        <f>IF(N364="nulová",J364,0)</f>
        <v>0</v>
      </c>
      <c r="BJ364" s="18" t="s">
        <v>14</v>
      </c>
      <c r="BK364" s="241">
        <f>ROUND(I364*H364,2)</f>
        <v>0</v>
      </c>
      <c r="BL364" s="18" t="s">
        <v>175</v>
      </c>
      <c r="BM364" s="240" t="s">
        <v>2690</v>
      </c>
    </row>
    <row r="365" s="2" customFormat="1">
      <c r="A365" s="39"/>
      <c r="B365" s="40"/>
      <c r="C365" s="41"/>
      <c r="D365" s="242" t="s">
        <v>249</v>
      </c>
      <c r="E365" s="41"/>
      <c r="F365" s="243" t="s">
        <v>691</v>
      </c>
      <c r="G365" s="41"/>
      <c r="H365" s="41"/>
      <c r="I365" s="244"/>
      <c r="J365" s="41"/>
      <c r="K365" s="41"/>
      <c r="L365" s="45"/>
      <c r="M365" s="245"/>
      <c r="N365" s="246"/>
      <c r="O365" s="92"/>
      <c r="P365" s="92"/>
      <c r="Q365" s="92"/>
      <c r="R365" s="92"/>
      <c r="S365" s="92"/>
      <c r="T365" s="93"/>
      <c r="U365" s="39"/>
      <c r="V365" s="39"/>
      <c r="W365" s="39"/>
      <c r="X365" s="39"/>
      <c r="Y365" s="39"/>
      <c r="Z365" s="39"/>
      <c r="AA365" s="39"/>
      <c r="AB365" s="39"/>
      <c r="AC365" s="39"/>
      <c r="AD365" s="39"/>
      <c r="AE365" s="39"/>
      <c r="AT365" s="18" t="s">
        <v>249</v>
      </c>
      <c r="AU365" s="18" t="s">
        <v>88</v>
      </c>
    </row>
    <row r="366" s="2" customFormat="1">
      <c r="A366" s="39"/>
      <c r="B366" s="40"/>
      <c r="C366" s="41"/>
      <c r="D366" s="247" t="s">
        <v>251</v>
      </c>
      <c r="E366" s="41"/>
      <c r="F366" s="248" t="s">
        <v>692</v>
      </c>
      <c r="G366" s="41"/>
      <c r="H366" s="41"/>
      <c r="I366" s="244"/>
      <c r="J366" s="41"/>
      <c r="K366" s="41"/>
      <c r="L366" s="45"/>
      <c r="M366" s="245"/>
      <c r="N366" s="246"/>
      <c r="O366" s="92"/>
      <c r="P366" s="92"/>
      <c r="Q366" s="92"/>
      <c r="R366" s="92"/>
      <c r="S366" s="92"/>
      <c r="T366" s="93"/>
      <c r="U366" s="39"/>
      <c r="V366" s="39"/>
      <c r="W366" s="39"/>
      <c r="X366" s="39"/>
      <c r="Y366" s="39"/>
      <c r="Z366" s="39"/>
      <c r="AA366" s="39"/>
      <c r="AB366" s="39"/>
      <c r="AC366" s="39"/>
      <c r="AD366" s="39"/>
      <c r="AE366" s="39"/>
      <c r="AT366" s="18" t="s">
        <v>251</v>
      </c>
      <c r="AU366" s="18" t="s">
        <v>88</v>
      </c>
    </row>
    <row r="367" s="15" customFormat="1">
      <c r="A367" s="15"/>
      <c r="B367" s="271"/>
      <c r="C367" s="272"/>
      <c r="D367" s="242" t="s">
        <v>259</v>
      </c>
      <c r="E367" s="273" t="s">
        <v>1</v>
      </c>
      <c r="F367" s="274" t="s">
        <v>693</v>
      </c>
      <c r="G367" s="272"/>
      <c r="H367" s="273" t="s">
        <v>1</v>
      </c>
      <c r="I367" s="275"/>
      <c r="J367" s="272"/>
      <c r="K367" s="272"/>
      <c r="L367" s="276"/>
      <c r="M367" s="277"/>
      <c r="N367" s="278"/>
      <c r="O367" s="278"/>
      <c r="P367" s="278"/>
      <c r="Q367" s="278"/>
      <c r="R367" s="278"/>
      <c r="S367" s="278"/>
      <c r="T367" s="279"/>
      <c r="U367" s="15"/>
      <c r="V367" s="15"/>
      <c r="W367" s="15"/>
      <c r="X367" s="15"/>
      <c r="Y367" s="15"/>
      <c r="Z367" s="15"/>
      <c r="AA367" s="15"/>
      <c r="AB367" s="15"/>
      <c r="AC367" s="15"/>
      <c r="AD367" s="15"/>
      <c r="AE367" s="15"/>
      <c r="AT367" s="280" t="s">
        <v>259</v>
      </c>
      <c r="AU367" s="280" t="s">
        <v>88</v>
      </c>
      <c r="AV367" s="15" t="s">
        <v>14</v>
      </c>
      <c r="AW367" s="15" t="s">
        <v>36</v>
      </c>
      <c r="AX367" s="15" t="s">
        <v>80</v>
      </c>
      <c r="AY367" s="280" t="s">
        <v>241</v>
      </c>
    </row>
    <row r="368" s="13" customFormat="1">
      <c r="A368" s="13"/>
      <c r="B368" s="249"/>
      <c r="C368" s="250"/>
      <c r="D368" s="242" t="s">
        <v>259</v>
      </c>
      <c r="E368" s="251" t="s">
        <v>1</v>
      </c>
      <c r="F368" s="252" t="s">
        <v>2687</v>
      </c>
      <c r="G368" s="250"/>
      <c r="H368" s="253">
        <v>47.183</v>
      </c>
      <c r="I368" s="254"/>
      <c r="J368" s="250"/>
      <c r="K368" s="250"/>
      <c r="L368" s="255"/>
      <c r="M368" s="256"/>
      <c r="N368" s="257"/>
      <c r="O368" s="257"/>
      <c r="P368" s="257"/>
      <c r="Q368" s="257"/>
      <c r="R368" s="257"/>
      <c r="S368" s="257"/>
      <c r="T368" s="258"/>
      <c r="U368" s="13"/>
      <c r="V368" s="13"/>
      <c r="W368" s="13"/>
      <c r="X368" s="13"/>
      <c r="Y368" s="13"/>
      <c r="Z368" s="13"/>
      <c r="AA368" s="13"/>
      <c r="AB368" s="13"/>
      <c r="AC368" s="13"/>
      <c r="AD368" s="13"/>
      <c r="AE368" s="13"/>
      <c r="AT368" s="259" t="s">
        <v>259</v>
      </c>
      <c r="AU368" s="259" t="s">
        <v>88</v>
      </c>
      <c r="AV368" s="13" t="s">
        <v>88</v>
      </c>
      <c r="AW368" s="13" t="s">
        <v>36</v>
      </c>
      <c r="AX368" s="13" t="s">
        <v>80</v>
      </c>
      <c r="AY368" s="259" t="s">
        <v>241</v>
      </c>
    </row>
    <row r="369" s="15" customFormat="1">
      <c r="A369" s="15"/>
      <c r="B369" s="271"/>
      <c r="C369" s="272"/>
      <c r="D369" s="242" t="s">
        <v>259</v>
      </c>
      <c r="E369" s="273" t="s">
        <v>1</v>
      </c>
      <c r="F369" s="274" t="s">
        <v>696</v>
      </c>
      <c r="G369" s="272"/>
      <c r="H369" s="273" t="s">
        <v>1</v>
      </c>
      <c r="I369" s="275"/>
      <c r="J369" s="272"/>
      <c r="K369" s="272"/>
      <c r="L369" s="276"/>
      <c r="M369" s="277"/>
      <c r="N369" s="278"/>
      <c r="O369" s="278"/>
      <c r="P369" s="278"/>
      <c r="Q369" s="278"/>
      <c r="R369" s="278"/>
      <c r="S369" s="278"/>
      <c r="T369" s="279"/>
      <c r="U369" s="15"/>
      <c r="V369" s="15"/>
      <c r="W369" s="15"/>
      <c r="X369" s="15"/>
      <c r="Y369" s="15"/>
      <c r="Z369" s="15"/>
      <c r="AA369" s="15"/>
      <c r="AB369" s="15"/>
      <c r="AC369" s="15"/>
      <c r="AD369" s="15"/>
      <c r="AE369" s="15"/>
      <c r="AT369" s="280" t="s">
        <v>259</v>
      </c>
      <c r="AU369" s="280" t="s">
        <v>88</v>
      </c>
      <c r="AV369" s="15" t="s">
        <v>14</v>
      </c>
      <c r="AW369" s="15" t="s">
        <v>36</v>
      </c>
      <c r="AX369" s="15" t="s">
        <v>80</v>
      </c>
      <c r="AY369" s="280" t="s">
        <v>241</v>
      </c>
    </row>
    <row r="370" s="13" customFormat="1">
      <c r="A370" s="13"/>
      <c r="B370" s="249"/>
      <c r="C370" s="250"/>
      <c r="D370" s="242" t="s">
        <v>259</v>
      </c>
      <c r="E370" s="251" t="s">
        <v>1</v>
      </c>
      <c r="F370" s="252" t="s">
        <v>697</v>
      </c>
      <c r="G370" s="250"/>
      <c r="H370" s="253">
        <v>-14.087</v>
      </c>
      <c r="I370" s="254"/>
      <c r="J370" s="250"/>
      <c r="K370" s="250"/>
      <c r="L370" s="255"/>
      <c r="M370" s="256"/>
      <c r="N370" s="257"/>
      <c r="O370" s="257"/>
      <c r="P370" s="257"/>
      <c r="Q370" s="257"/>
      <c r="R370" s="257"/>
      <c r="S370" s="257"/>
      <c r="T370" s="258"/>
      <c r="U370" s="13"/>
      <c r="V370" s="13"/>
      <c r="W370" s="13"/>
      <c r="X370" s="13"/>
      <c r="Y370" s="13"/>
      <c r="Z370" s="13"/>
      <c r="AA370" s="13"/>
      <c r="AB370" s="13"/>
      <c r="AC370" s="13"/>
      <c r="AD370" s="13"/>
      <c r="AE370" s="13"/>
      <c r="AT370" s="259" t="s">
        <v>259</v>
      </c>
      <c r="AU370" s="259" t="s">
        <v>88</v>
      </c>
      <c r="AV370" s="13" t="s">
        <v>88</v>
      </c>
      <c r="AW370" s="13" t="s">
        <v>36</v>
      </c>
      <c r="AX370" s="13" t="s">
        <v>80</v>
      </c>
      <c r="AY370" s="259" t="s">
        <v>241</v>
      </c>
    </row>
    <row r="371" s="14" customFormat="1">
      <c r="A371" s="14"/>
      <c r="B371" s="260"/>
      <c r="C371" s="261"/>
      <c r="D371" s="242" t="s">
        <v>259</v>
      </c>
      <c r="E371" s="262" t="s">
        <v>479</v>
      </c>
      <c r="F371" s="263" t="s">
        <v>261</v>
      </c>
      <c r="G371" s="261"/>
      <c r="H371" s="264">
        <v>33.095999999999997</v>
      </c>
      <c r="I371" s="265"/>
      <c r="J371" s="261"/>
      <c r="K371" s="261"/>
      <c r="L371" s="266"/>
      <c r="M371" s="267"/>
      <c r="N371" s="268"/>
      <c r="O371" s="268"/>
      <c r="P371" s="268"/>
      <c r="Q371" s="268"/>
      <c r="R371" s="268"/>
      <c r="S371" s="268"/>
      <c r="T371" s="269"/>
      <c r="U371" s="14"/>
      <c r="V371" s="14"/>
      <c r="W371" s="14"/>
      <c r="X371" s="14"/>
      <c r="Y371" s="14"/>
      <c r="Z371" s="14"/>
      <c r="AA371" s="14"/>
      <c r="AB371" s="14"/>
      <c r="AC371" s="14"/>
      <c r="AD371" s="14"/>
      <c r="AE371" s="14"/>
      <c r="AT371" s="270" t="s">
        <v>259</v>
      </c>
      <c r="AU371" s="270" t="s">
        <v>88</v>
      </c>
      <c r="AV371" s="14" t="s">
        <v>175</v>
      </c>
      <c r="AW371" s="14" t="s">
        <v>36</v>
      </c>
      <c r="AX371" s="14" t="s">
        <v>14</v>
      </c>
      <c r="AY371" s="270" t="s">
        <v>241</v>
      </c>
    </row>
    <row r="372" s="2" customFormat="1" ht="37.8" customHeight="1">
      <c r="A372" s="39"/>
      <c r="B372" s="40"/>
      <c r="C372" s="229" t="s">
        <v>772</v>
      </c>
      <c r="D372" s="229" t="s">
        <v>243</v>
      </c>
      <c r="E372" s="230" t="s">
        <v>698</v>
      </c>
      <c r="F372" s="231" t="s">
        <v>699</v>
      </c>
      <c r="G372" s="232" t="s">
        <v>255</v>
      </c>
      <c r="H372" s="233">
        <v>430.24799999999999</v>
      </c>
      <c r="I372" s="234"/>
      <c r="J372" s="235">
        <f>ROUND(I372*H372,2)</f>
        <v>0</v>
      </c>
      <c r="K372" s="231" t="s">
        <v>247</v>
      </c>
      <c r="L372" s="45"/>
      <c r="M372" s="236" t="s">
        <v>1</v>
      </c>
      <c r="N372" s="237" t="s">
        <v>45</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175</v>
      </c>
      <c r="AT372" s="240" t="s">
        <v>243</v>
      </c>
      <c r="AU372" s="240" t="s">
        <v>88</v>
      </c>
      <c r="AY372" s="18" t="s">
        <v>241</v>
      </c>
      <c r="BE372" s="241">
        <f>IF(N372="základní",J372,0)</f>
        <v>0</v>
      </c>
      <c r="BF372" s="241">
        <f>IF(N372="snížená",J372,0)</f>
        <v>0</v>
      </c>
      <c r="BG372" s="241">
        <f>IF(N372="zákl. přenesená",J372,0)</f>
        <v>0</v>
      </c>
      <c r="BH372" s="241">
        <f>IF(N372="sníž. přenesená",J372,0)</f>
        <v>0</v>
      </c>
      <c r="BI372" s="241">
        <f>IF(N372="nulová",J372,0)</f>
        <v>0</v>
      </c>
      <c r="BJ372" s="18" t="s">
        <v>14</v>
      </c>
      <c r="BK372" s="241">
        <f>ROUND(I372*H372,2)</f>
        <v>0</v>
      </c>
      <c r="BL372" s="18" t="s">
        <v>175</v>
      </c>
      <c r="BM372" s="240" t="s">
        <v>2691</v>
      </c>
    </row>
    <row r="373" s="2" customFormat="1">
      <c r="A373" s="39"/>
      <c r="B373" s="40"/>
      <c r="C373" s="41"/>
      <c r="D373" s="242" t="s">
        <v>249</v>
      </c>
      <c r="E373" s="41"/>
      <c r="F373" s="243" t="s">
        <v>701</v>
      </c>
      <c r="G373" s="41"/>
      <c r="H373" s="41"/>
      <c r="I373" s="244"/>
      <c r="J373" s="41"/>
      <c r="K373" s="41"/>
      <c r="L373" s="45"/>
      <c r="M373" s="245"/>
      <c r="N373" s="246"/>
      <c r="O373" s="92"/>
      <c r="P373" s="92"/>
      <c r="Q373" s="92"/>
      <c r="R373" s="92"/>
      <c r="S373" s="92"/>
      <c r="T373" s="93"/>
      <c r="U373" s="39"/>
      <c r="V373" s="39"/>
      <c r="W373" s="39"/>
      <c r="X373" s="39"/>
      <c r="Y373" s="39"/>
      <c r="Z373" s="39"/>
      <c r="AA373" s="39"/>
      <c r="AB373" s="39"/>
      <c r="AC373" s="39"/>
      <c r="AD373" s="39"/>
      <c r="AE373" s="39"/>
      <c r="AT373" s="18" t="s">
        <v>249</v>
      </c>
      <c r="AU373" s="18" t="s">
        <v>88</v>
      </c>
    </row>
    <row r="374" s="2" customFormat="1">
      <c r="A374" s="39"/>
      <c r="B374" s="40"/>
      <c r="C374" s="41"/>
      <c r="D374" s="247" t="s">
        <v>251</v>
      </c>
      <c r="E374" s="41"/>
      <c r="F374" s="248" t="s">
        <v>702</v>
      </c>
      <c r="G374" s="41"/>
      <c r="H374" s="41"/>
      <c r="I374" s="244"/>
      <c r="J374" s="41"/>
      <c r="K374" s="41"/>
      <c r="L374" s="45"/>
      <c r="M374" s="245"/>
      <c r="N374" s="246"/>
      <c r="O374" s="92"/>
      <c r="P374" s="92"/>
      <c r="Q374" s="92"/>
      <c r="R374" s="92"/>
      <c r="S374" s="92"/>
      <c r="T374" s="93"/>
      <c r="U374" s="39"/>
      <c r="V374" s="39"/>
      <c r="W374" s="39"/>
      <c r="X374" s="39"/>
      <c r="Y374" s="39"/>
      <c r="Z374" s="39"/>
      <c r="AA374" s="39"/>
      <c r="AB374" s="39"/>
      <c r="AC374" s="39"/>
      <c r="AD374" s="39"/>
      <c r="AE374" s="39"/>
      <c r="AT374" s="18" t="s">
        <v>251</v>
      </c>
      <c r="AU374" s="18" t="s">
        <v>88</v>
      </c>
    </row>
    <row r="375" s="15" customFormat="1">
      <c r="A375" s="15"/>
      <c r="B375" s="271"/>
      <c r="C375" s="272"/>
      <c r="D375" s="242" t="s">
        <v>259</v>
      </c>
      <c r="E375" s="273" t="s">
        <v>1</v>
      </c>
      <c r="F375" s="274" t="s">
        <v>703</v>
      </c>
      <c r="G375" s="272"/>
      <c r="H375" s="273" t="s">
        <v>1</v>
      </c>
      <c r="I375" s="275"/>
      <c r="J375" s="272"/>
      <c r="K375" s="272"/>
      <c r="L375" s="276"/>
      <c r="M375" s="277"/>
      <c r="N375" s="278"/>
      <c r="O375" s="278"/>
      <c r="P375" s="278"/>
      <c r="Q375" s="278"/>
      <c r="R375" s="278"/>
      <c r="S375" s="278"/>
      <c r="T375" s="279"/>
      <c r="U375" s="15"/>
      <c r="V375" s="15"/>
      <c r="W375" s="15"/>
      <c r="X375" s="15"/>
      <c r="Y375" s="15"/>
      <c r="Z375" s="15"/>
      <c r="AA375" s="15"/>
      <c r="AB375" s="15"/>
      <c r="AC375" s="15"/>
      <c r="AD375" s="15"/>
      <c r="AE375" s="15"/>
      <c r="AT375" s="280" t="s">
        <v>259</v>
      </c>
      <c r="AU375" s="280" t="s">
        <v>88</v>
      </c>
      <c r="AV375" s="15" t="s">
        <v>14</v>
      </c>
      <c r="AW375" s="15" t="s">
        <v>36</v>
      </c>
      <c r="AX375" s="15" t="s">
        <v>80</v>
      </c>
      <c r="AY375" s="280" t="s">
        <v>241</v>
      </c>
    </row>
    <row r="376" s="13" customFormat="1">
      <c r="A376" s="13"/>
      <c r="B376" s="249"/>
      <c r="C376" s="250"/>
      <c r="D376" s="242" t="s">
        <v>259</v>
      </c>
      <c r="E376" s="251" t="s">
        <v>1</v>
      </c>
      <c r="F376" s="252" t="s">
        <v>704</v>
      </c>
      <c r="G376" s="250"/>
      <c r="H376" s="253">
        <v>430.24799999999999</v>
      </c>
      <c r="I376" s="254"/>
      <c r="J376" s="250"/>
      <c r="K376" s="250"/>
      <c r="L376" s="255"/>
      <c r="M376" s="256"/>
      <c r="N376" s="257"/>
      <c r="O376" s="257"/>
      <c r="P376" s="257"/>
      <c r="Q376" s="257"/>
      <c r="R376" s="257"/>
      <c r="S376" s="257"/>
      <c r="T376" s="258"/>
      <c r="U376" s="13"/>
      <c r="V376" s="13"/>
      <c r="W376" s="13"/>
      <c r="X376" s="13"/>
      <c r="Y376" s="13"/>
      <c r="Z376" s="13"/>
      <c r="AA376" s="13"/>
      <c r="AB376" s="13"/>
      <c r="AC376" s="13"/>
      <c r="AD376" s="13"/>
      <c r="AE376" s="13"/>
      <c r="AT376" s="259" t="s">
        <v>259</v>
      </c>
      <c r="AU376" s="259" t="s">
        <v>88</v>
      </c>
      <c r="AV376" s="13" t="s">
        <v>88</v>
      </c>
      <c r="AW376" s="13" t="s">
        <v>36</v>
      </c>
      <c r="AX376" s="13" t="s">
        <v>80</v>
      </c>
      <c r="AY376" s="259" t="s">
        <v>241</v>
      </c>
    </row>
    <row r="377" s="14" customFormat="1">
      <c r="A377" s="14"/>
      <c r="B377" s="260"/>
      <c r="C377" s="261"/>
      <c r="D377" s="242" t="s">
        <v>259</v>
      </c>
      <c r="E377" s="262" t="s">
        <v>1</v>
      </c>
      <c r="F377" s="263" t="s">
        <v>261</v>
      </c>
      <c r="G377" s="261"/>
      <c r="H377" s="264">
        <v>430.24799999999999</v>
      </c>
      <c r="I377" s="265"/>
      <c r="J377" s="261"/>
      <c r="K377" s="261"/>
      <c r="L377" s="266"/>
      <c r="M377" s="267"/>
      <c r="N377" s="268"/>
      <c r="O377" s="268"/>
      <c r="P377" s="268"/>
      <c r="Q377" s="268"/>
      <c r="R377" s="268"/>
      <c r="S377" s="268"/>
      <c r="T377" s="269"/>
      <c r="U377" s="14"/>
      <c r="V377" s="14"/>
      <c r="W377" s="14"/>
      <c r="X377" s="14"/>
      <c r="Y377" s="14"/>
      <c r="Z377" s="14"/>
      <c r="AA377" s="14"/>
      <c r="AB377" s="14"/>
      <c r="AC377" s="14"/>
      <c r="AD377" s="14"/>
      <c r="AE377" s="14"/>
      <c r="AT377" s="270" t="s">
        <v>259</v>
      </c>
      <c r="AU377" s="270" t="s">
        <v>88</v>
      </c>
      <c r="AV377" s="14" t="s">
        <v>175</v>
      </c>
      <c r="AW377" s="14" t="s">
        <v>36</v>
      </c>
      <c r="AX377" s="14" t="s">
        <v>14</v>
      </c>
      <c r="AY377" s="270" t="s">
        <v>241</v>
      </c>
    </row>
    <row r="378" s="2" customFormat="1" ht="37.8" customHeight="1">
      <c r="A378" s="39"/>
      <c r="B378" s="40"/>
      <c r="C378" s="229" t="s">
        <v>778</v>
      </c>
      <c r="D378" s="229" t="s">
        <v>243</v>
      </c>
      <c r="E378" s="230" t="s">
        <v>705</v>
      </c>
      <c r="F378" s="231" t="s">
        <v>706</v>
      </c>
      <c r="G378" s="232" t="s">
        <v>255</v>
      </c>
      <c r="H378" s="233">
        <v>176.94</v>
      </c>
      <c r="I378" s="234"/>
      <c r="J378" s="235">
        <f>ROUND(I378*H378,2)</f>
        <v>0</v>
      </c>
      <c r="K378" s="231" t="s">
        <v>247</v>
      </c>
      <c r="L378" s="45"/>
      <c r="M378" s="236" t="s">
        <v>1</v>
      </c>
      <c r="N378" s="237" t="s">
        <v>45</v>
      </c>
      <c r="O378" s="92"/>
      <c r="P378" s="238">
        <f>O378*H378</f>
        <v>0</v>
      </c>
      <c r="Q378" s="238">
        <v>0</v>
      </c>
      <c r="R378" s="238">
        <f>Q378*H378</f>
        <v>0</v>
      </c>
      <c r="S378" s="238">
        <v>0</v>
      </c>
      <c r="T378" s="239">
        <f>S378*H378</f>
        <v>0</v>
      </c>
      <c r="U378" s="39"/>
      <c r="V378" s="39"/>
      <c r="W378" s="39"/>
      <c r="X378" s="39"/>
      <c r="Y378" s="39"/>
      <c r="Z378" s="39"/>
      <c r="AA378" s="39"/>
      <c r="AB378" s="39"/>
      <c r="AC378" s="39"/>
      <c r="AD378" s="39"/>
      <c r="AE378" s="39"/>
      <c r="AR378" s="240" t="s">
        <v>175</v>
      </c>
      <c r="AT378" s="240" t="s">
        <v>243</v>
      </c>
      <c r="AU378" s="240" t="s">
        <v>88</v>
      </c>
      <c r="AY378" s="18" t="s">
        <v>241</v>
      </c>
      <c r="BE378" s="241">
        <f>IF(N378="základní",J378,0)</f>
        <v>0</v>
      </c>
      <c r="BF378" s="241">
        <f>IF(N378="snížená",J378,0)</f>
        <v>0</v>
      </c>
      <c r="BG378" s="241">
        <f>IF(N378="zákl. přenesená",J378,0)</f>
        <v>0</v>
      </c>
      <c r="BH378" s="241">
        <f>IF(N378="sníž. přenesená",J378,0)</f>
        <v>0</v>
      </c>
      <c r="BI378" s="241">
        <f>IF(N378="nulová",J378,0)</f>
        <v>0</v>
      </c>
      <c r="BJ378" s="18" t="s">
        <v>14</v>
      </c>
      <c r="BK378" s="241">
        <f>ROUND(I378*H378,2)</f>
        <v>0</v>
      </c>
      <c r="BL378" s="18" t="s">
        <v>175</v>
      </c>
      <c r="BM378" s="240" t="s">
        <v>2692</v>
      </c>
    </row>
    <row r="379" s="2" customFormat="1">
      <c r="A379" s="39"/>
      <c r="B379" s="40"/>
      <c r="C379" s="41"/>
      <c r="D379" s="242" t="s">
        <v>249</v>
      </c>
      <c r="E379" s="41"/>
      <c r="F379" s="243" t="s">
        <v>708</v>
      </c>
      <c r="G379" s="41"/>
      <c r="H379" s="41"/>
      <c r="I379" s="244"/>
      <c r="J379" s="41"/>
      <c r="K379" s="41"/>
      <c r="L379" s="45"/>
      <c r="M379" s="245"/>
      <c r="N379" s="246"/>
      <c r="O379" s="92"/>
      <c r="P379" s="92"/>
      <c r="Q379" s="92"/>
      <c r="R379" s="92"/>
      <c r="S379" s="92"/>
      <c r="T379" s="93"/>
      <c r="U379" s="39"/>
      <c r="V379" s="39"/>
      <c r="W379" s="39"/>
      <c r="X379" s="39"/>
      <c r="Y379" s="39"/>
      <c r="Z379" s="39"/>
      <c r="AA379" s="39"/>
      <c r="AB379" s="39"/>
      <c r="AC379" s="39"/>
      <c r="AD379" s="39"/>
      <c r="AE379" s="39"/>
      <c r="AT379" s="18" t="s">
        <v>249</v>
      </c>
      <c r="AU379" s="18" t="s">
        <v>88</v>
      </c>
    </row>
    <row r="380" s="2" customFormat="1">
      <c r="A380" s="39"/>
      <c r="B380" s="40"/>
      <c r="C380" s="41"/>
      <c r="D380" s="247" t="s">
        <v>251</v>
      </c>
      <c r="E380" s="41"/>
      <c r="F380" s="248" t="s">
        <v>709</v>
      </c>
      <c r="G380" s="41"/>
      <c r="H380" s="41"/>
      <c r="I380" s="244"/>
      <c r="J380" s="41"/>
      <c r="K380" s="41"/>
      <c r="L380" s="45"/>
      <c r="M380" s="245"/>
      <c r="N380" s="246"/>
      <c r="O380" s="92"/>
      <c r="P380" s="92"/>
      <c r="Q380" s="92"/>
      <c r="R380" s="92"/>
      <c r="S380" s="92"/>
      <c r="T380" s="93"/>
      <c r="U380" s="39"/>
      <c r="V380" s="39"/>
      <c r="W380" s="39"/>
      <c r="X380" s="39"/>
      <c r="Y380" s="39"/>
      <c r="Z380" s="39"/>
      <c r="AA380" s="39"/>
      <c r="AB380" s="39"/>
      <c r="AC380" s="39"/>
      <c r="AD380" s="39"/>
      <c r="AE380" s="39"/>
      <c r="AT380" s="18" t="s">
        <v>251</v>
      </c>
      <c r="AU380" s="18" t="s">
        <v>88</v>
      </c>
    </row>
    <row r="381" s="15" customFormat="1">
      <c r="A381" s="15"/>
      <c r="B381" s="271"/>
      <c r="C381" s="272"/>
      <c r="D381" s="242" t="s">
        <v>259</v>
      </c>
      <c r="E381" s="273" t="s">
        <v>1</v>
      </c>
      <c r="F381" s="274" t="s">
        <v>710</v>
      </c>
      <c r="G381" s="272"/>
      <c r="H381" s="273" t="s">
        <v>1</v>
      </c>
      <c r="I381" s="275"/>
      <c r="J381" s="272"/>
      <c r="K381" s="272"/>
      <c r="L381" s="276"/>
      <c r="M381" s="277"/>
      <c r="N381" s="278"/>
      <c r="O381" s="278"/>
      <c r="P381" s="278"/>
      <c r="Q381" s="278"/>
      <c r="R381" s="278"/>
      <c r="S381" s="278"/>
      <c r="T381" s="279"/>
      <c r="U381" s="15"/>
      <c r="V381" s="15"/>
      <c r="W381" s="15"/>
      <c r="X381" s="15"/>
      <c r="Y381" s="15"/>
      <c r="Z381" s="15"/>
      <c r="AA381" s="15"/>
      <c r="AB381" s="15"/>
      <c r="AC381" s="15"/>
      <c r="AD381" s="15"/>
      <c r="AE381" s="15"/>
      <c r="AT381" s="280" t="s">
        <v>259</v>
      </c>
      <c r="AU381" s="280" t="s">
        <v>88</v>
      </c>
      <c r="AV381" s="15" t="s">
        <v>14</v>
      </c>
      <c r="AW381" s="15" t="s">
        <v>36</v>
      </c>
      <c r="AX381" s="15" t="s">
        <v>80</v>
      </c>
      <c r="AY381" s="280" t="s">
        <v>241</v>
      </c>
    </row>
    <row r="382" s="13" customFormat="1">
      <c r="A382" s="13"/>
      <c r="B382" s="249"/>
      <c r="C382" s="250"/>
      <c r="D382" s="242" t="s">
        <v>259</v>
      </c>
      <c r="E382" s="251" t="s">
        <v>1</v>
      </c>
      <c r="F382" s="252" t="s">
        <v>711</v>
      </c>
      <c r="G382" s="250"/>
      <c r="H382" s="253">
        <v>23.036999999999999</v>
      </c>
      <c r="I382" s="254"/>
      <c r="J382" s="250"/>
      <c r="K382" s="250"/>
      <c r="L382" s="255"/>
      <c r="M382" s="256"/>
      <c r="N382" s="257"/>
      <c r="O382" s="257"/>
      <c r="P382" s="257"/>
      <c r="Q382" s="257"/>
      <c r="R382" s="257"/>
      <c r="S382" s="257"/>
      <c r="T382" s="258"/>
      <c r="U382" s="13"/>
      <c r="V382" s="13"/>
      <c r="W382" s="13"/>
      <c r="X382" s="13"/>
      <c r="Y382" s="13"/>
      <c r="Z382" s="13"/>
      <c r="AA382" s="13"/>
      <c r="AB382" s="13"/>
      <c r="AC382" s="13"/>
      <c r="AD382" s="13"/>
      <c r="AE382" s="13"/>
      <c r="AT382" s="259" t="s">
        <v>259</v>
      </c>
      <c r="AU382" s="259" t="s">
        <v>88</v>
      </c>
      <c r="AV382" s="13" t="s">
        <v>88</v>
      </c>
      <c r="AW382" s="13" t="s">
        <v>36</v>
      </c>
      <c r="AX382" s="13" t="s">
        <v>80</v>
      </c>
      <c r="AY382" s="259" t="s">
        <v>241</v>
      </c>
    </row>
    <row r="383" s="13" customFormat="1">
      <c r="A383" s="13"/>
      <c r="B383" s="249"/>
      <c r="C383" s="250"/>
      <c r="D383" s="242" t="s">
        <v>259</v>
      </c>
      <c r="E383" s="251" t="s">
        <v>1</v>
      </c>
      <c r="F383" s="252" t="s">
        <v>2693</v>
      </c>
      <c r="G383" s="250"/>
      <c r="H383" s="253">
        <v>1.6459999999999999</v>
      </c>
      <c r="I383" s="254"/>
      <c r="J383" s="250"/>
      <c r="K383" s="250"/>
      <c r="L383" s="255"/>
      <c r="M383" s="256"/>
      <c r="N383" s="257"/>
      <c r="O383" s="257"/>
      <c r="P383" s="257"/>
      <c r="Q383" s="257"/>
      <c r="R383" s="257"/>
      <c r="S383" s="257"/>
      <c r="T383" s="258"/>
      <c r="U383" s="13"/>
      <c r="V383" s="13"/>
      <c r="W383" s="13"/>
      <c r="X383" s="13"/>
      <c r="Y383" s="13"/>
      <c r="Z383" s="13"/>
      <c r="AA383" s="13"/>
      <c r="AB383" s="13"/>
      <c r="AC383" s="13"/>
      <c r="AD383" s="13"/>
      <c r="AE383" s="13"/>
      <c r="AT383" s="259" t="s">
        <v>259</v>
      </c>
      <c r="AU383" s="259" t="s">
        <v>88</v>
      </c>
      <c r="AV383" s="13" t="s">
        <v>88</v>
      </c>
      <c r="AW383" s="13" t="s">
        <v>36</v>
      </c>
      <c r="AX383" s="13" t="s">
        <v>80</v>
      </c>
      <c r="AY383" s="259" t="s">
        <v>241</v>
      </c>
    </row>
    <row r="384" s="13" customFormat="1">
      <c r="A384" s="13"/>
      <c r="B384" s="249"/>
      <c r="C384" s="250"/>
      <c r="D384" s="242" t="s">
        <v>259</v>
      </c>
      <c r="E384" s="251" t="s">
        <v>1</v>
      </c>
      <c r="F384" s="252" t="s">
        <v>2694</v>
      </c>
      <c r="G384" s="250"/>
      <c r="H384" s="253">
        <v>43.805999999999997</v>
      </c>
      <c r="I384" s="254"/>
      <c r="J384" s="250"/>
      <c r="K384" s="250"/>
      <c r="L384" s="255"/>
      <c r="M384" s="256"/>
      <c r="N384" s="257"/>
      <c r="O384" s="257"/>
      <c r="P384" s="257"/>
      <c r="Q384" s="257"/>
      <c r="R384" s="257"/>
      <c r="S384" s="257"/>
      <c r="T384" s="258"/>
      <c r="U384" s="13"/>
      <c r="V384" s="13"/>
      <c r="W384" s="13"/>
      <c r="X384" s="13"/>
      <c r="Y384" s="13"/>
      <c r="Z384" s="13"/>
      <c r="AA384" s="13"/>
      <c r="AB384" s="13"/>
      <c r="AC384" s="13"/>
      <c r="AD384" s="13"/>
      <c r="AE384" s="13"/>
      <c r="AT384" s="259" t="s">
        <v>259</v>
      </c>
      <c r="AU384" s="259" t="s">
        <v>88</v>
      </c>
      <c r="AV384" s="13" t="s">
        <v>88</v>
      </c>
      <c r="AW384" s="13" t="s">
        <v>36</v>
      </c>
      <c r="AX384" s="13" t="s">
        <v>80</v>
      </c>
      <c r="AY384" s="259" t="s">
        <v>241</v>
      </c>
    </row>
    <row r="385" s="13" customFormat="1">
      <c r="A385" s="13"/>
      <c r="B385" s="249"/>
      <c r="C385" s="250"/>
      <c r="D385" s="242" t="s">
        <v>259</v>
      </c>
      <c r="E385" s="251" t="s">
        <v>1</v>
      </c>
      <c r="F385" s="252" t="s">
        <v>2695</v>
      </c>
      <c r="G385" s="250"/>
      <c r="H385" s="253">
        <v>3.129</v>
      </c>
      <c r="I385" s="254"/>
      <c r="J385" s="250"/>
      <c r="K385" s="250"/>
      <c r="L385" s="255"/>
      <c r="M385" s="256"/>
      <c r="N385" s="257"/>
      <c r="O385" s="257"/>
      <c r="P385" s="257"/>
      <c r="Q385" s="257"/>
      <c r="R385" s="257"/>
      <c r="S385" s="257"/>
      <c r="T385" s="258"/>
      <c r="U385" s="13"/>
      <c r="V385" s="13"/>
      <c r="W385" s="13"/>
      <c r="X385" s="13"/>
      <c r="Y385" s="13"/>
      <c r="Z385" s="13"/>
      <c r="AA385" s="13"/>
      <c r="AB385" s="13"/>
      <c r="AC385" s="13"/>
      <c r="AD385" s="13"/>
      <c r="AE385" s="13"/>
      <c r="AT385" s="259" t="s">
        <v>259</v>
      </c>
      <c r="AU385" s="259" t="s">
        <v>88</v>
      </c>
      <c r="AV385" s="13" t="s">
        <v>88</v>
      </c>
      <c r="AW385" s="13" t="s">
        <v>36</v>
      </c>
      <c r="AX385" s="13" t="s">
        <v>80</v>
      </c>
      <c r="AY385" s="259" t="s">
        <v>241</v>
      </c>
    </row>
    <row r="386" s="13" customFormat="1">
      <c r="A386" s="13"/>
      <c r="B386" s="249"/>
      <c r="C386" s="250"/>
      <c r="D386" s="242" t="s">
        <v>259</v>
      </c>
      <c r="E386" s="251" t="s">
        <v>1</v>
      </c>
      <c r="F386" s="252" t="s">
        <v>1404</v>
      </c>
      <c r="G386" s="250"/>
      <c r="H386" s="253">
        <v>98.301000000000002</v>
      </c>
      <c r="I386" s="254"/>
      <c r="J386" s="250"/>
      <c r="K386" s="250"/>
      <c r="L386" s="255"/>
      <c r="M386" s="256"/>
      <c r="N386" s="257"/>
      <c r="O386" s="257"/>
      <c r="P386" s="257"/>
      <c r="Q386" s="257"/>
      <c r="R386" s="257"/>
      <c r="S386" s="257"/>
      <c r="T386" s="258"/>
      <c r="U386" s="13"/>
      <c r="V386" s="13"/>
      <c r="W386" s="13"/>
      <c r="X386" s="13"/>
      <c r="Y386" s="13"/>
      <c r="Z386" s="13"/>
      <c r="AA386" s="13"/>
      <c r="AB386" s="13"/>
      <c r="AC386" s="13"/>
      <c r="AD386" s="13"/>
      <c r="AE386" s="13"/>
      <c r="AT386" s="259" t="s">
        <v>259</v>
      </c>
      <c r="AU386" s="259" t="s">
        <v>88</v>
      </c>
      <c r="AV386" s="13" t="s">
        <v>88</v>
      </c>
      <c r="AW386" s="13" t="s">
        <v>36</v>
      </c>
      <c r="AX386" s="13" t="s">
        <v>80</v>
      </c>
      <c r="AY386" s="259" t="s">
        <v>241</v>
      </c>
    </row>
    <row r="387" s="13" customFormat="1">
      <c r="A387" s="13"/>
      <c r="B387" s="249"/>
      <c r="C387" s="250"/>
      <c r="D387" s="242" t="s">
        <v>259</v>
      </c>
      <c r="E387" s="251" t="s">
        <v>1</v>
      </c>
      <c r="F387" s="252" t="s">
        <v>2696</v>
      </c>
      <c r="G387" s="250"/>
      <c r="H387" s="253">
        <v>7.0209999999999999</v>
      </c>
      <c r="I387" s="254"/>
      <c r="J387" s="250"/>
      <c r="K387" s="250"/>
      <c r="L387" s="255"/>
      <c r="M387" s="256"/>
      <c r="N387" s="257"/>
      <c r="O387" s="257"/>
      <c r="P387" s="257"/>
      <c r="Q387" s="257"/>
      <c r="R387" s="257"/>
      <c r="S387" s="257"/>
      <c r="T387" s="258"/>
      <c r="U387" s="13"/>
      <c r="V387" s="13"/>
      <c r="W387" s="13"/>
      <c r="X387" s="13"/>
      <c r="Y387" s="13"/>
      <c r="Z387" s="13"/>
      <c r="AA387" s="13"/>
      <c r="AB387" s="13"/>
      <c r="AC387" s="13"/>
      <c r="AD387" s="13"/>
      <c r="AE387" s="13"/>
      <c r="AT387" s="259" t="s">
        <v>259</v>
      </c>
      <c r="AU387" s="259" t="s">
        <v>88</v>
      </c>
      <c r="AV387" s="13" t="s">
        <v>88</v>
      </c>
      <c r="AW387" s="13" t="s">
        <v>36</v>
      </c>
      <c r="AX387" s="13" t="s">
        <v>80</v>
      </c>
      <c r="AY387" s="259" t="s">
        <v>241</v>
      </c>
    </row>
    <row r="388" s="14" customFormat="1">
      <c r="A388" s="14"/>
      <c r="B388" s="260"/>
      <c r="C388" s="261"/>
      <c r="D388" s="242" t="s">
        <v>259</v>
      </c>
      <c r="E388" s="262" t="s">
        <v>482</v>
      </c>
      <c r="F388" s="263" t="s">
        <v>261</v>
      </c>
      <c r="G388" s="261"/>
      <c r="H388" s="264">
        <v>176.94</v>
      </c>
      <c r="I388" s="265"/>
      <c r="J388" s="261"/>
      <c r="K388" s="261"/>
      <c r="L388" s="266"/>
      <c r="M388" s="267"/>
      <c r="N388" s="268"/>
      <c r="O388" s="268"/>
      <c r="P388" s="268"/>
      <c r="Q388" s="268"/>
      <c r="R388" s="268"/>
      <c r="S388" s="268"/>
      <c r="T388" s="269"/>
      <c r="U388" s="14"/>
      <c r="V388" s="14"/>
      <c r="W388" s="14"/>
      <c r="X388" s="14"/>
      <c r="Y388" s="14"/>
      <c r="Z388" s="14"/>
      <c r="AA388" s="14"/>
      <c r="AB388" s="14"/>
      <c r="AC388" s="14"/>
      <c r="AD388" s="14"/>
      <c r="AE388" s="14"/>
      <c r="AT388" s="270" t="s">
        <v>259</v>
      </c>
      <c r="AU388" s="270" t="s">
        <v>88</v>
      </c>
      <c r="AV388" s="14" t="s">
        <v>175</v>
      </c>
      <c r="AW388" s="14" t="s">
        <v>36</v>
      </c>
      <c r="AX388" s="14" t="s">
        <v>14</v>
      </c>
      <c r="AY388" s="270" t="s">
        <v>241</v>
      </c>
    </row>
    <row r="389" s="2" customFormat="1" ht="37.8" customHeight="1">
      <c r="A389" s="39"/>
      <c r="B389" s="40"/>
      <c r="C389" s="229" t="s">
        <v>784</v>
      </c>
      <c r="D389" s="229" t="s">
        <v>243</v>
      </c>
      <c r="E389" s="230" t="s">
        <v>713</v>
      </c>
      <c r="F389" s="231" t="s">
        <v>714</v>
      </c>
      <c r="G389" s="232" t="s">
        <v>255</v>
      </c>
      <c r="H389" s="233">
        <v>2300.2199999999998</v>
      </c>
      <c r="I389" s="234"/>
      <c r="J389" s="235">
        <f>ROUND(I389*H389,2)</f>
        <v>0</v>
      </c>
      <c r="K389" s="231" t="s">
        <v>247</v>
      </c>
      <c r="L389" s="45"/>
      <c r="M389" s="236" t="s">
        <v>1</v>
      </c>
      <c r="N389" s="237" t="s">
        <v>45</v>
      </c>
      <c r="O389" s="92"/>
      <c r="P389" s="238">
        <f>O389*H389</f>
        <v>0</v>
      </c>
      <c r="Q389" s="238">
        <v>0</v>
      </c>
      <c r="R389" s="238">
        <f>Q389*H389</f>
        <v>0</v>
      </c>
      <c r="S389" s="238">
        <v>0</v>
      </c>
      <c r="T389" s="239">
        <f>S389*H389</f>
        <v>0</v>
      </c>
      <c r="U389" s="39"/>
      <c r="V389" s="39"/>
      <c r="W389" s="39"/>
      <c r="X389" s="39"/>
      <c r="Y389" s="39"/>
      <c r="Z389" s="39"/>
      <c r="AA389" s="39"/>
      <c r="AB389" s="39"/>
      <c r="AC389" s="39"/>
      <c r="AD389" s="39"/>
      <c r="AE389" s="39"/>
      <c r="AR389" s="240" t="s">
        <v>175</v>
      </c>
      <c r="AT389" s="240" t="s">
        <v>243</v>
      </c>
      <c r="AU389" s="240" t="s">
        <v>88</v>
      </c>
      <c r="AY389" s="18" t="s">
        <v>241</v>
      </c>
      <c r="BE389" s="241">
        <f>IF(N389="základní",J389,0)</f>
        <v>0</v>
      </c>
      <c r="BF389" s="241">
        <f>IF(N389="snížená",J389,0)</f>
        <v>0</v>
      </c>
      <c r="BG389" s="241">
        <f>IF(N389="zákl. přenesená",J389,0)</f>
        <v>0</v>
      </c>
      <c r="BH389" s="241">
        <f>IF(N389="sníž. přenesená",J389,0)</f>
        <v>0</v>
      </c>
      <c r="BI389" s="241">
        <f>IF(N389="nulová",J389,0)</f>
        <v>0</v>
      </c>
      <c r="BJ389" s="18" t="s">
        <v>14</v>
      </c>
      <c r="BK389" s="241">
        <f>ROUND(I389*H389,2)</f>
        <v>0</v>
      </c>
      <c r="BL389" s="18" t="s">
        <v>175</v>
      </c>
      <c r="BM389" s="240" t="s">
        <v>2697</v>
      </c>
    </row>
    <row r="390" s="2" customFormat="1">
      <c r="A390" s="39"/>
      <c r="B390" s="40"/>
      <c r="C390" s="41"/>
      <c r="D390" s="242" t="s">
        <v>249</v>
      </c>
      <c r="E390" s="41"/>
      <c r="F390" s="243" t="s">
        <v>716</v>
      </c>
      <c r="G390" s="41"/>
      <c r="H390" s="41"/>
      <c r="I390" s="244"/>
      <c r="J390" s="41"/>
      <c r="K390" s="41"/>
      <c r="L390" s="45"/>
      <c r="M390" s="245"/>
      <c r="N390" s="246"/>
      <c r="O390" s="92"/>
      <c r="P390" s="92"/>
      <c r="Q390" s="92"/>
      <c r="R390" s="92"/>
      <c r="S390" s="92"/>
      <c r="T390" s="93"/>
      <c r="U390" s="39"/>
      <c r="V390" s="39"/>
      <c r="W390" s="39"/>
      <c r="X390" s="39"/>
      <c r="Y390" s="39"/>
      <c r="Z390" s="39"/>
      <c r="AA390" s="39"/>
      <c r="AB390" s="39"/>
      <c r="AC390" s="39"/>
      <c r="AD390" s="39"/>
      <c r="AE390" s="39"/>
      <c r="AT390" s="18" t="s">
        <v>249</v>
      </c>
      <c r="AU390" s="18" t="s">
        <v>88</v>
      </c>
    </row>
    <row r="391" s="2" customFormat="1">
      <c r="A391" s="39"/>
      <c r="B391" s="40"/>
      <c r="C391" s="41"/>
      <c r="D391" s="247" t="s">
        <v>251</v>
      </c>
      <c r="E391" s="41"/>
      <c r="F391" s="248" t="s">
        <v>717</v>
      </c>
      <c r="G391" s="41"/>
      <c r="H391" s="41"/>
      <c r="I391" s="244"/>
      <c r="J391" s="41"/>
      <c r="K391" s="41"/>
      <c r="L391" s="45"/>
      <c r="M391" s="245"/>
      <c r="N391" s="246"/>
      <c r="O391" s="92"/>
      <c r="P391" s="92"/>
      <c r="Q391" s="92"/>
      <c r="R391" s="92"/>
      <c r="S391" s="92"/>
      <c r="T391" s="93"/>
      <c r="U391" s="39"/>
      <c r="V391" s="39"/>
      <c r="W391" s="39"/>
      <c r="X391" s="39"/>
      <c r="Y391" s="39"/>
      <c r="Z391" s="39"/>
      <c r="AA391" s="39"/>
      <c r="AB391" s="39"/>
      <c r="AC391" s="39"/>
      <c r="AD391" s="39"/>
      <c r="AE391" s="39"/>
      <c r="AT391" s="18" t="s">
        <v>251</v>
      </c>
      <c r="AU391" s="18" t="s">
        <v>88</v>
      </c>
    </row>
    <row r="392" s="15" customFormat="1">
      <c r="A392" s="15"/>
      <c r="B392" s="271"/>
      <c r="C392" s="272"/>
      <c r="D392" s="242" t="s">
        <v>259</v>
      </c>
      <c r="E392" s="273" t="s">
        <v>1</v>
      </c>
      <c r="F392" s="274" t="s">
        <v>703</v>
      </c>
      <c r="G392" s="272"/>
      <c r="H392" s="273" t="s">
        <v>1</v>
      </c>
      <c r="I392" s="275"/>
      <c r="J392" s="272"/>
      <c r="K392" s="272"/>
      <c r="L392" s="276"/>
      <c r="M392" s="277"/>
      <c r="N392" s="278"/>
      <c r="O392" s="278"/>
      <c r="P392" s="278"/>
      <c r="Q392" s="278"/>
      <c r="R392" s="278"/>
      <c r="S392" s="278"/>
      <c r="T392" s="279"/>
      <c r="U392" s="15"/>
      <c r="V392" s="15"/>
      <c r="W392" s="15"/>
      <c r="X392" s="15"/>
      <c r="Y392" s="15"/>
      <c r="Z392" s="15"/>
      <c r="AA392" s="15"/>
      <c r="AB392" s="15"/>
      <c r="AC392" s="15"/>
      <c r="AD392" s="15"/>
      <c r="AE392" s="15"/>
      <c r="AT392" s="280" t="s">
        <v>259</v>
      </c>
      <c r="AU392" s="280" t="s">
        <v>88</v>
      </c>
      <c r="AV392" s="15" t="s">
        <v>14</v>
      </c>
      <c r="AW392" s="15" t="s">
        <v>36</v>
      </c>
      <c r="AX392" s="15" t="s">
        <v>80</v>
      </c>
      <c r="AY392" s="280" t="s">
        <v>241</v>
      </c>
    </row>
    <row r="393" s="13" customFormat="1">
      <c r="A393" s="13"/>
      <c r="B393" s="249"/>
      <c r="C393" s="250"/>
      <c r="D393" s="242" t="s">
        <v>259</v>
      </c>
      <c r="E393" s="251" t="s">
        <v>1</v>
      </c>
      <c r="F393" s="252" t="s">
        <v>718</v>
      </c>
      <c r="G393" s="250"/>
      <c r="H393" s="253">
        <v>2300.2199999999998</v>
      </c>
      <c r="I393" s="254"/>
      <c r="J393" s="250"/>
      <c r="K393" s="250"/>
      <c r="L393" s="255"/>
      <c r="M393" s="256"/>
      <c r="N393" s="257"/>
      <c r="O393" s="257"/>
      <c r="P393" s="257"/>
      <c r="Q393" s="257"/>
      <c r="R393" s="257"/>
      <c r="S393" s="257"/>
      <c r="T393" s="258"/>
      <c r="U393" s="13"/>
      <c r="V393" s="13"/>
      <c r="W393" s="13"/>
      <c r="X393" s="13"/>
      <c r="Y393" s="13"/>
      <c r="Z393" s="13"/>
      <c r="AA393" s="13"/>
      <c r="AB393" s="13"/>
      <c r="AC393" s="13"/>
      <c r="AD393" s="13"/>
      <c r="AE393" s="13"/>
      <c r="AT393" s="259" t="s">
        <v>259</v>
      </c>
      <c r="AU393" s="259" t="s">
        <v>88</v>
      </c>
      <c r="AV393" s="13" t="s">
        <v>88</v>
      </c>
      <c r="AW393" s="13" t="s">
        <v>36</v>
      </c>
      <c r="AX393" s="13" t="s">
        <v>80</v>
      </c>
      <c r="AY393" s="259" t="s">
        <v>241</v>
      </c>
    </row>
    <row r="394" s="14" customFormat="1">
      <c r="A394" s="14"/>
      <c r="B394" s="260"/>
      <c r="C394" s="261"/>
      <c r="D394" s="242" t="s">
        <v>259</v>
      </c>
      <c r="E394" s="262" t="s">
        <v>1</v>
      </c>
      <c r="F394" s="263" t="s">
        <v>261</v>
      </c>
      <c r="G394" s="261"/>
      <c r="H394" s="264">
        <v>2300.2199999999998</v>
      </c>
      <c r="I394" s="265"/>
      <c r="J394" s="261"/>
      <c r="K394" s="261"/>
      <c r="L394" s="266"/>
      <c r="M394" s="267"/>
      <c r="N394" s="268"/>
      <c r="O394" s="268"/>
      <c r="P394" s="268"/>
      <c r="Q394" s="268"/>
      <c r="R394" s="268"/>
      <c r="S394" s="268"/>
      <c r="T394" s="269"/>
      <c r="U394" s="14"/>
      <c r="V394" s="14"/>
      <c r="W394" s="14"/>
      <c r="X394" s="14"/>
      <c r="Y394" s="14"/>
      <c r="Z394" s="14"/>
      <c r="AA394" s="14"/>
      <c r="AB394" s="14"/>
      <c r="AC394" s="14"/>
      <c r="AD394" s="14"/>
      <c r="AE394" s="14"/>
      <c r="AT394" s="270" t="s">
        <v>259</v>
      </c>
      <c r="AU394" s="270" t="s">
        <v>88</v>
      </c>
      <c r="AV394" s="14" t="s">
        <v>175</v>
      </c>
      <c r="AW394" s="14" t="s">
        <v>36</v>
      </c>
      <c r="AX394" s="14" t="s">
        <v>14</v>
      </c>
      <c r="AY394" s="270" t="s">
        <v>241</v>
      </c>
    </row>
    <row r="395" s="2" customFormat="1" ht="37.8" customHeight="1">
      <c r="A395" s="39"/>
      <c r="B395" s="40"/>
      <c r="C395" s="229" t="s">
        <v>794</v>
      </c>
      <c r="D395" s="229" t="s">
        <v>243</v>
      </c>
      <c r="E395" s="230" t="s">
        <v>2076</v>
      </c>
      <c r="F395" s="231" t="s">
        <v>2077</v>
      </c>
      <c r="G395" s="232" t="s">
        <v>255</v>
      </c>
      <c r="H395" s="233">
        <v>11.795999999999999</v>
      </c>
      <c r="I395" s="234"/>
      <c r="J395" s="235">
        <f>ROUND(I395*H395,2)</f>
        <v>0</v>
      </c>
      <c r="K395" s="231" t="s">
        <v>247</v>
      </c>
      <c r="L395" s="45"/>
      <c r="M395" s="236" t="s">
        <v>1</v>
      </c>
      <c r="N395" s="237" t="s">
        <v>45</v>
      </c>
      <c r="O395" s="92"/>
      <c r="P395" s="238">
        <f>O395*H395</f>
        <v>0</v>
      </c>
      <c r="Q395" s="238">
        <v>0</v>
      </c>
      <c r="R395" s="238">
        <f>Q395*H395</f>
        <v>0</v>
      </c>
      <c r="S395" s="238">
        <v>0</v>
      </c>
      <c r="T395" s="239">
        <f>S395*H395</f>
        <v>0</v>
      </c>
      <c r="U395" s="39"/>
      <c r="V395" s="39"/>
      <c r="W395" s="39"/>
      <c r="X395" s="39"/>
      <c r="Y395" s="39"/>
      <c r="Z395" s="39"/>
      <c r="AA395" s="39"/>
      <c r="AB395" s="39"/>
      <c r="AC395" s="39"/>
      <c r="AD395" s="39"/>
      <c r="AE395" s="39"/>
      <c r="AR395" s="240" t="s">
        <v>175</v>
      </c>
      <c r="AT395" s="240" t="s">
        <v>243</v>
      </c>
      <c r="AU395" s="240" t="s">
        <v>88</v>
      </c>
      <c r="AY395" s="18" t="s">
        <v>241</v>
      </c>
      <c r="BE395" s="241">
        <f>IF(N395="základní",J395,0)</f>
        <v>0</v>
      </c>
      <c r="BF395" s="241">
        <f>IF(N395="snížená",J395,0)</f>
        <v>0</v>
      </c>
      <c r="BG395" s="241">
        <f>IF(N395="zákl. přenesená",J395,0)</f>
        <v>0</v>
      </c>
      <c r="BH395" s="241">
        <f>IF(N395="sníž. přenesená",J395,0)</f>
        <v>0</v>
      </c>
      <c r="BI395" s="241">
        <f>IF(N395="nulová",J395,0)</f>
        <v>0</v>
      </c>
      <c r="BJ395" s="18" t="s">
        <v>14</v>
      </c>
      <c r="BK395" s="241">
        <f>ROUND(I395*H395,2)</f>
        <v>0</v>
      </c>
      <c r="BL395" s="18" t="s">
        <v>175</v>
      </c>
      <c r="BM395" s="240" t="s">
        <v>2698</v>
      </c>
    </row>
    <row r="396" s="2" customFormat="1">
      <c r="A396" s="39"/>
      <c r="B396" s="40"/>
      <c r="C396" s="41"/>
      <c r="D396" s="242" t="s">
        <v>249</v>
      </c>
      <c r="E396" s="41"/>
      <c r="F396" s="243" t="s">
        <v>2079</v>
      </c>
      <c r="G396" s="41"/>
      <c r="H396" s="41"/>
      <c r="I396" s="244"/>
      <c r="J396" s="41"/>
      <c r="K396" s="41"/>
      <c r="L396" s="45"/>
      <c r="M396" s="245"/>
      <c r="N396" s="246"/>
      <c r="O396" s="92"/>
      <c r="P396" s="92"/>
      <c r="Q396" s="92"/>
      <c r="R396" s="92"/>
      <c r="S396" s="92"/>
      <c r="T396" s="93"/>
      <c r="U396" s="39"/>
      <c r="V396" s="39"/>
      <c r="W396" s="39"/>
      <c r="X396" s="39"/>
      <c r="Y396" s="39"/>
      <c r="Z396" s="39"/>
      <c r="AA396" s="39"/>
      <c r="AB396" s="39"/>
      <c r="AC396" s="39"/>
      <c r="AD396" s="39"/>
      <c r="AE396" s="39"/>
      <c r="AT396" s="18" t="s">
        <v>249</v>
      </c>
      <c r="AU396" s="18" t="s">
        <v>88</v>
      </c>
    </row>
    <row r="397" s="2" customFormat="1">
      <c r="A397" s="39"/>
      <c r="B397" s="40"/>
      <c r="C397" s="41"/>
      <c r="D397" s="247" t="s">
        <v>251</v>
      </c>
      <c r="E397" s="41"/>
      <c r="F397" s="248" t="s">
        <v>2080</v>
      </c>
      <c r="G397" s="41"/>
      <c r="H397" s="41"/>
      <c r="I397" s="244"/>
      <c r="J397" s="41"/>
      <c r="K397" s="41"/>
      <c r="L397" s="45"/>
      <c r="M397" s="245"/>
      <c r="N397" s="246"/>
      <c r="O397" s="92"/>
      <c r="P397" s="92"/>
      <c r="Q397" s="92"/>
      <c r="R397" s="92"/>
      <c r="S397" s="92"/>
      <c r="T397" s="93"/>
      <c r="U397" s="39"/>
      <c r="V397" s="39"/>
      <c r="W397" s="39"/>
      <c r="X397" s="39"/>
      <c r="Y397" s="39"/>
      <c r="Z397" s="39"/>
      <c r="AA397" s="39"/>
      <c r="AB397" s="39"/>
      <c r="AC397" s="39"/>
      <c r="AD397" s="39"/>
      <c r="AE397" s="39"/>
      <c r="AT397" s="18" t="s">
        <v>251</v>
      </c>
      <c r="AU397" s="18" t="s">
        <v>88</v>
      </c>
    </row>
    <row r="398" s="15" customFormat="1">
      <c r="A398" s="15"/>
      <c r="B398" s="271"/>
      <c r="C398" s="272"/>
      <c r="D398" s="242" t="s">
        <v>259</v>
      </c>
      <c r="E398" s="273" t="s">
        <v>1</v>
      </c>
      <c r="F398" s="274" t="s">
        <v>710</v>
      </c>
      <c r="G398" s="272"/>
      <c r="H398" s="273" t="s">
        <v>1</v>
      </c>
      <c r="I398" s="275"/>
      <c r="J398" s="272"/>
      <c r="K398" s="272"/>
      <c r="L398" s="276"/>
      <c r="M398" s="277"/>
      <c r="N398" s="278"/>
      <c r="O398" s="278"/>
      <c r="P398" s="278"/>
      <c r="Q398" s="278"/>
      <c r="R398" s="278"/>
      <c r="S398" s="278"/>
      <c r="T398" s="279"/>
      <c r="U398" s="15"/>
      <c r="V398" s="15"/>
      <c r="W398" s="15"/>
      <c r="X398" s="15"/>
      <c r="Y398" s="15"/>
      <c r="Z398" s="15"/>
      <c r="AA398" s="15"/>
      <c r="AB398" s="15"/>
      <c r="AC398" s="15"/>
      <c r="AD398" s="15"/>
      <c r="AE398" s="15"/>
      <c r="AT398" s="280" t="s">
        <v>259</v>
      </c>
      <c r="AU398" s="280" t="s">
        <v>88</v>
      </c>
      <c r="AV398" s="15" t="s">
        <v>14</v>
      </c>
      <c r="AW398" s="15" t="s">
        <v>36</v>
      </c>
      <c r="AX398" s="15" t="s">
        <v>80</v>
      </c>
      <c r="AY398" s="280" t="s">
        <v>241</v>
      </c>
    </row>
    <row r="399" s="13" customFormat="1">
      <c r="A399" s="13"/>
      <c r="B399" s="249"/>
      <c r="C399" s="250"/>
      <c r="D399" s="242" t="s">
        <v>259</v>
      </c>
      <c r="E399" s="251" t="s">
        <v>1</v>
      </c>
      <c r="F399" s="252" t="s">
        <v>2699</v>
      </c>
      <c r="G399" s="250"/>
      <c r="H399" s="253">
        <v>1.6459999999999999</v>
      </c>
      <c r="I399" s="254"/>
      <c r="J399" s="250"/>
      <c r="K399" s="250"/>
      <c r="L399" s="255"/>
      <c r="M399" s="256"/>
      <c r="N399" s="257"/>
      <c r="O399" s="257"/>
      <c r="P399" s="257"/>
      <c r="Q399" s="257"/>
      <c r="R399" s="257"/>
      <c r="S399" s="257"/>
      <c r="T399" s="258"/>
      <c r="U399" s="13"/>
      <c r="V399" s="13"/>
      <c r="W399" s="13"/>
      <c r="X399" s="13"/>
      <c r="Y399" s="13"/>
      <c r="Z399" s="13"/>
      <c r="AA399" s="13"/>
      <c r="AB399" s="13"/>
      <c r="AC399" s="13"/>
      <c r="AD399" s="13"/>
      <c r="AE399" s="13"/>
      <c r="AT399" s="259" t="s">
        <v>259</v>
      </c>
      <c r="AU399" s="259" t="s">
        <v>88</v>
      </c>
      <c r="AV399" s="13" t="s">
        <v>88</v>
      </c>
      <c r="AW399" s="13" t="s">
        <v>36</v>
      </c>
      <c r="AX399" s="13" t="s">
        <v>80</v>
      </c>
      <c r="AY399" s="259" t="s">
        <v>241</v>
      </c>
    </row>
    <row r="400" s="13" customFormat="1">
      <c r="A400" s="13"/>
      <c r="B400" s="249"/>
      <c r="C400" s="250"/>
      <c r="D400" s="242" t="s">
        <v>259</v>
      </c>
      <c r="E400" s="251" t="s">
        <v>1</v>
      </c>
      <c r="F400" s="252" t="s">
        <v>2700</v>
      </c>
      <c r="G400" s="250"/>
      <c r="H400" s="253">
        <v>3.129</v>
      </c>
      <c r="I400" s="254"/>
      <c r="J400" s="250"/>
      <c r="K400" s="250"/>
      <c r="L400" s="255"/>
      <c r="M400" s="256"/>
      <c r="N400" s="257"/>
      <c r="O400" s="257"/>
      <c r="P400" s="257"/>
      <c r="Q400" s="257"/>
      <c r="R400" s="257"/>
      <c r="S400" s="257"/>
      <c r="T400" s="258"/>
      <c r="U400" s="13"/>
      <c r="V400" s="13"/>
      <c r="W400" s="13"/>
      <c r="X400" s="13"/>
      <c r="Y400" s="13"/>
      <c r="Z400" s="13"/>
      <c r="AA400" s="13"/>
      <c r="AB400" s="13"/>
      <c r="AC400" s="13"/>
      <c r="AD400" s="13"/>
      <c r="AE400" s="13"/>
      <c r="AT400" s="259" t="s">
        <v>259</v>
      </c>
      <c r="AU400" s="259" t="s">
        <v>88</v>
      </c>
      <c r="AV400" s="13" t="s">
        <v>88</v>
      </c>
      <c r="AW400" s="13" t="s">
        <v>36</v>
      </c>
      <c r="AX400" s="13" t="s">
        <v>80</v>
      </c>
      <c r="AY400" s="259" t="s">
        <v>241</v>
      </c>
    </row>
    <row r="401" s="13" customFormat="1">
      <c r="A401" s="13"/>
      <c r="B401" s="249"/>
      <c r="C401" s="250"/>
      <c r="D401" s="242" t="s">
        <v>259</v>
      </c>
      <c r="E401" s="251" t="s">
        <v>1</v>
      </c>
      <c r="F401" s="252" t="s">
        <v>2701</v>
      </c>
      <c r="G401" s="250"/>
      <c r="H401" s="253">
        <v>7.0209999999999999</v>
      </c>
      <c r="I401" s="254"/>
      <c r="J401" s="250"/>
      <c r="K401" s="250"/>
      <c r="L401" s="255"/>
      <c r="M401" s="256"/>
      <c r="N401" s="257"/>
      <c r="O401" s="257"/>
      <c r="P401" s="257"/>
      <c r="Q401" s="257"/>
      <c r="R401" s="257"/>
      <c r="S401" s="257"/>
      <c r="T401" s="258"/>
      <c r="U401" s="13"/>
      <c r="V401" s="13"/>
      <c r="W401" s="13"/>
      <c r="X401" s="13"/>
      <c r="Y401" s="13"/>
      <c r="Z401" s="13"/>
      <c r="AA401" s="13"/>
      <c r="AB401" s="13"/>
      <c r="AC401" s="13"/>
      <c r="AD401" s="13"/>
      <c r="AE401" s="13"/>
      <c r="AT401" s="259" t="s">
        <v>259</v>
      </c>
      <c r="AU401" s="259" t="s">
        <v>88</v>
      </c>
      <c r="AV401" s="13" t="s">
        <v>88</v>
      </c>
      <c r="AW401" s="13" t="s">
        <v>36</v>
      </c>
      <c r="AX401" s="13" t="s">
        <v>80</v>
      </c>
      <c r="AY401" s="259" t="s">
        <v>241</v>
      </c>
    </row>
    <row r="402" s="14" customFormat="1">
      <c r="A402" s="14"/>
      <c r="B402" s="260"/>
      <c r="C402" s="261"/>
      <c r="D402" s="242" t="s">
        <v>259</v>
      </c>
      <c r="E402" s="262" t="s">
        <v>2013</v>
      </c>
      <c r="F402" s="263" t="s">
        <v>261</v>
      </c>
      <c r="G402" s="261"/>
      <c r="H402" s="264">
        <v>11.795999999999999</v>
      </c>
      <c r="I402" s="265"/>
      <c r="J402" s="261"/>
      <c r="K402" s="261"/>
      <c r="L402" s="266"/>
      <c r="M402" s="267"/>
      <c r="N402" s="268"/>
      <c r="O402" s="268"/>
      <c r="P402" s="268"/>
      <c r="Q402" s="268"/>
      <c r="R402" s="268"/>
      <c r="S402" s="268"/>
      <c r="T402" s="269"/>
      <c r="U402" s="14"/>
      <c r="V402" s="14"/>
      <c r="W402" s="14"/>
      <c r="X402" s="14"/>
      <c r="Y402" s="14"/>
      <c r="Z402" s="14"/>
      <c r="AA402" s="14"/>
      <c r="AB402" s="14"/>
      <c r="AC402" s="14"/>
      <c r="AD402" s="14"/>
      <c r="AE402" s="14"/>
      <c r="AT402" s="270" t="s">
        <v>259</v>
      </c>
      <c r="AU402" s="270" t="s">
        <v>88</v>
      </c>
      <c r="AV402" s="14" t="s">
        <v>175</v>
      </c>
      <c r="AW402" s="14" t="s">
        <v>36</v>
      </c>
      <c r="AX402" s="14" t="s">
        <v>14</v>
      </c>
      <c r="AY402" s="270" t="s">
        <v>241</v>
      </c>
    </row>
    <row r="403" s="2" customFormat="1" ht="37.8" customHeight="1">
      <c r="A403" s="39"/>
      <c r="B403" s="40"/>
      <c r="C403" s="229" t="s">
        <v>799</v>
      </c>
      <c r="D403" s="229" t="s">
        <v>243</v>
      </c>
      <c r="E403" s="230" t="s">
        <v>2082</v>
      </c>
      <c r="F403" s="231" t="s">
        <v>2083</v>
      </c>
      <c r="G403" s="232" t="s">
        <v>255</v>
      </c>
      <c r="H403" s="233">
        <v>153.34800000000001</v>
      </c>
      <c r="I403" s="234"/>
      <c r="J403" s="235">
        <f>ROUND(I403*H403,2)</f>
        <v>0</v>
      </c>
      <c r="K403" s="231" t="s">
        <v>247</v>
      </c>
      <c r="L403" s="45"/>
      <c r="M403" s="236" t="s">
        <v>1</v>
      </c>
      <c r="N403" s="237" t="s">
        <v>45</v>
      </c>
      <c r="O403" s="92"/>
      <c r="P403" s="238">
        <f>O403*H403</f>
        <v>0</v>
      </c>
      <c r="Q403" s="238">
        <v>0</v>
      </c>
      <c r="R403" s="238">
        <f>Q403*H403</f>
        <v>0</v>
      </c>
      <c r="S403" s="238">
        <v>0</v>
      </c>
      <c r="T403" s="239">
        <f>S403*H403</f>
        <v>0</v>
      </c>
      <c r="U403" s="39"/>
      <c r="V403" s="39"/>
      <c r="W403" s="39"/>
      <c r="X403" s="39"/>
      <c r="Y403" s="39"/>
      <c r="Z403" s="39"/>
      <c r="AA403" s="39"/>
      <c r="AB403" s="39"/>
      <c r="AC403" s="39"/>
      <c r="AD403" s="39"/>
      <c r="AE403" s="39"/>
      <c r="AR403" s="240" t="s">
        <v>175</v>
      </c>
      <c r="AT403" s="240" t="s">
        <v>243</v>
      </c>
      <c r="AU403" s="240" t="s">
        <v>88</v>
      </c>
      <c r="AY403" s="18" t="s">
        <v>241</v>
      </c>
      <c r="BE403" s="241">
        <f>IF(N403="základní",J403,0)</f>
        <v>0</v>
      </c>
      <c r="BF403" s="241">
        <f>IF(N403="snížená",J403,0)</f>
        <v>0</v>
      </c>
      <c r="BG403" s="241">
        <f>IF(N403="zákl. přenesená",J403,0)</f>
        <v>0</v>
      </c>
      <c r="BH403" s="241">
        <f>IF(N403="sníž. přenesená",J403,0)</f>
        <v>0</v>
      </c>
      <c r="BI403" s="241">
        <f>IF(N403="nulová",J403,0)</f>
        <v>0</v>
      </c>
      <c r="BJ403" s="18" t="s">
        <v>14</v>
      </c>
      <c r="BK403" s="241">
        <f>ROUND(I403*H403,2)</f>
        <v>0</v>
      </c>
      <c r="BL403" s="18" t="s">
        <v>175</v>
      </c>
      <c r="BM403" s="240" t="s">
        <v>2702</v>
      </c>
    </row>
    <row r="404" s="2" customFormat="1">
      <c r="A404" s="39"/>
      <c r="B404" s="40"/>
      <c r="C404" s="41"/>
      <c r="D404" s="242" t="s">
        <v>249</v>
      </c>
      <c r="E404" s="41"/>
      <c r="F404" s="243" t="s">
        <v>2085</v>
      </c>
      <c r="G404" s="41"/>
      <c r="H404" s="41"/>
      <c r="I404" s="244"/>
      <c r="J404" s="41"/>
      <c r="K404" s="41"/>
      <c r="L404" s="45"/>
      <c r="M404" s="245"/>
      <c r="N404" s="246"/>
      <c r="O404" s="92"/>
      <c r="P404" s="92"/>
      <c r="Q404" s="92"/>
      <c r="R404" s="92"/>
      <c r="S404" s="92"/>
      <c r="T404" s="93"/>
      <c r="U404" s="39"/>
      <c r="V404" s="39"/>
      <c r="W404" s="39"/>
      <c r="X404" s="39"/>
      <c r="Y404" s="39"/>
      <c r="Z404" s="39"/>
      <c r="AA404" s="39"/>
      <c r="AB404" s="39"/>
      <c r="AC404" s="39"/>
      <c r="AD404" s="39"/>
      <c r="AE404" s="39"/>
      <c r="AT404" s="18" t="s">
        <v>249</v>
      </c>
      <c r="AU404" s="18" t="s">
        <v>88</v>
      </c>
    </row>
    <row r="405" s="2" customFormat="1">
      <c r="A405" s="39"/>
      <c r="B405" s="40"/>
      <c r="C405" s="41"/>
      <c r="D405" s="247" t="s">
        <v>251</v>
      </c>
      <c r="E405" s="41"/>
      <c r="F405" s="248" t="s">
        <v>2086</v>
      </c>
      <c r="G405" s="41"/>
      <c r="H405" s="41"/>
      <c r="I405" s="244"/>
      <c r="J405" s="41"/>
      <c r="K405" s="41"/>
      <c r="L405" s="45"/>
      <c r="M405" s="245"/>
      <c r="N405" s="246"/>
      <c r="O405" s="92"/>
      <c r="P405" s="92"/>
      <c r="Q405" s="92"/>
      <c r="R405" s="92"/>
      <c r="S405" s="92"/>
      <c r="T405" s="93"/>
      <c r="U405" s="39"/>
      <c r="V405" s="39"/>
      <c r="W405" s="39"/>
      <c r="X405" s="39"/>
      <c r="Y405" s="39"/>
      <c r="Z405" s="39"/>
      <c r="AA405" s="39"/>
      <c r="AB405" s="39"/>
      <c r="AC405" s="39"/>
      <c r="AD405" s="39"/>
      <c r="AE405" s="39"/>
      <c r="AT405" s="18" t="s">
        <v>251</v>
      </c>
      <c r="AU405" s="18" t="s">
        <v>88</v>
      </c>
    </row>
    <row r="406" s="15" customFormat="1">
      <c r="A406" s="15"/>
      <c r="B406" s="271"/>
      <c r="C406" s="272"/>
      <c r="D406" s="242" t="s">
        <v>259</v>
      </c>
      <c r="E406" s="273" t="s">
        <v>1</v>
      </c>
      <c r="F406" s="274" t="s">
        <v>703</v>
      </c>
      <c r="G406" s="272"/>
      <c r="H406" s="273" t="s">
        <v>1</v>
      </c>
      <c r="I406" s="275"/>
      <c r="J406" s="272"/>
      <c r="K406" s="272"/>
      <c r="L406" s="276"/>
      <c r="M406" s="277"/>
      <c r="N406" s="278"/>
      <c r="O406" s="278"/>
      <c r="P406" s="278"/>
      <c r="Q406" s="278"/>
      <c r="R406" s="278"/>
      <c r="S406" s="278"/>
      <c r="T406" s="279"/>
      <c r="U406" s="15"/>
      <c r="V406" s="15"/>
      <c r="W406" s="15"/>
      <c r="X406" s="15"/>
      <c r="Y406" s="15"/>
      <c r="Z406" s="15"/>
      <c r="AA406" s="15"/>
      <c r="AB406" s="15"/>
      <c r="AC406" s="15"/>
      <c r="AD406" s="15"/>
      <c r="AE406" s="15"/>
      <c r="AT406" s="280" t="s">
        <v>259</v>
      </c>
      <c r="AU406" s="280" t="s">
        <v>88</v>
      </c>
      <c r="AV406" s="15" t="s">
        <v>14</v>
      </c>
      <c r="AW406" s="15" t="s">
        <v>36</v>
      </c>
      <c r="AX406" s="15" t="s">
        <v>80</v>
      </c>
      <c r="AY406" s="280" t="s">
        <v>241</v>
      </c>
    </row>
    <row r="407" s="13" customFormat="1">
      <c r="A407" s="13"/>
      <c r="B407" s="249"/>
      <c r="C407" s="250"/>
      <c r="D407" s="242" t="s">
        <v>259</v>
      </c>
      <c r="E407" s="251" t="s">
        <v>1</v>
      </c>
      <c r="F407" s="252" t="s">
        <v>2087</v>
      </c>
      <c r="G407" s="250"/>
      <c r="H407" s="253">
        <v>153.34800000000001</v>
      </c>
      <c r="I407" s="254"/>
      <c r="J407" s="250"/>
      <c r="K407" s="250"/>
      <c r="L407" s="255"/>
      <c r="M407" s="256"/>
      <c r="N407" s="257"/>
      <c r="O407" s="257"/>
      <c r="P407" s="257"/>
      <c r="Q407" s="257"/>
      <c r="R407" s="257"/>
      <c r="S407" s="257"/>
      <c r="T407" s="258"/>
      <c r="U407" s="13"/>
      <c r="V407" s="13"/>
      <c r="W407" s="13"/>
      <c r="X407" s="13"/>
      <c r="Y407" s="13"/>
      <c r="Z407" s="13"/>
      <c r="AA407" s="13"/>
      <c r="AB407" s="13"/>
      <c r="AC407" s="13"/>
      <c r="AD407" s="13"/>
      <c r="AE407" s="13"/>
      <c r="AT407" s="259" t="s">
        <v>259</v>
      </c>
      <c r="AU407" s="259" t="s">
        <v>88</v>
      </c>
      <c r="AV407" s="13" t="s">
        <v>88</v>
      </c>
      <c r="AW407" s="13" t="s">
        <v>36</v>
      </c>
      <c r="AX407" s="13" t="s">
        <v>80</v>
      </c>
      <c r="AY407" s="259" t="s">
        <v>241</v>
      </c>
    </row>
    <row r="408" s="14" customFormat="1">
      <c r="A408" s="14"/>
      <c r="B408" s="260"/>
      <c r="C408" s="261"/>
      <c r="D408" s="242" t="s">
        <v>259</v>
      </c>
      <c r="E408" s="262" t="s">
        <v>1</v>
      </c>
      <c r="F408" s="263" t="s">
        <v>261</v>
      </c>
      <c r="G408" s="261"/>
      <c r="H408" s="264">
        <v>153.34800000000001</v>
      </c>
      <c r="I408" s="265"/>
      <c r="J408" s="261"/>
      <c r="K408" s="261"/>
      <c r="L408" s="266"/>
      <c r="M408" s="267"/>
      <c r="N408" s="268"/>
      <c r="O408" s="268"/>
      <c r="P408" s="268"/>
      <c r="Q408" s="268"/>
      <c r="R408" s="268"/>
      <c r="S408" s="268"/>
      <c r="T408" s="269"/>
      <c r="U408" s="14"/>
      <c r="V408" s="14"/>
      <c r="W408" s="14"/>
      <c r="X408" s="14"/>
      <c r="Y408" s="14"/>
      <c r="Z408" s="14"/>
      <c r="AA408" s="14"/>
      <c r="AB408" s="14"/>
      <c r="AC408" s="14"/>
      <c r="AD408" s="14"/>
      <c r="AE408" s="14"/>
      <c r="AT408" s="270" t="s">
        <v>259</v>
      </c>
      <c r="AU408" s="270" t="s">
        <v>88</v>
      </c>
      <c r="AV408" s="14" t="s">
        <v>175</v>
      </c>
      <c r="AW408" s="14" t="s">
        <v>36</v>
      </c>
      <c r="AX408" s="14" t="s">
        <v>14</v>
      </c>
      <c r="AY408" s="270" t="s">
        <v>241</v>
      </c>
    </row>
    <row r="409" s="2" customFormat="1" ht="24.15" customHeight="1">
      <c r="A409" s="39"/>
      <c r="B409" s="40"/>
      <c r="C409" s="229" t="s">
        <v>805</v>
      </c>
      <c r="D409" s="229" t="s">
        <v>243</v>
      </c>
      <c r="E409" s="230" t="s">
        <v>719</v>
      </c>
      <c r="F409" s="231" t="s">
        <v>720</v>
      </c>
      <c r="G409" s="232" t="s">
        <v>255</v>
      </c>
      <c r="H409" s="233">
        <v>75.724000000000004</v>
      </c>
      <c r="I409" s="234"/>
      <c r="J409" s="235">
        <f>ROUND(I409*H409,2)</f>
        <v>0</v>
      </c>
      <c r="K409" s="231" t="s">
        <v>247</v>
      </c>
      <c r="L409" s="45"/>
      <c r="M409" s="236" t="s">
        <v>1</v>
      </c>
      <c r="N409" s="237" t="s">
        <v>45</v>
      </c>
      <c r="O409" s="92"/>
      <c r="P409" s="238">
        <f>O409*H409</f>
        <v>0</v>
      </c>
      <c r="Q409" s="238">
        <v>0</v>
      </c>
      <c r="R409" s="238">
        <f>Q409*H409</f>
        <v>0</v>
      </c>
      <c r="S409" s="238">
        <v>0</v>
      </c>
      <c r="T409" s="239">
        <f>S409*H409</f>
        <v>0</v>
      </c>
      <c r="U409" s="39"/>
      <c r="V409" s="39"/>
      <c r="W409" s="39"/>
      <c r="X409" s="39"/>
      <c r="Y409" s="39"/>
      <c r="Z409" s="39"/>
      <c r="AA409" s="39"/>
      <c r="AB409" s="39"/>
      <c r="AC409" s="39"/>
      <c r="AD409" s="39"/>
      <c r="AE409" s="39"/>
      <c r="AR409" s="240" t="s">
        <v>175</v>
      </c>
      <c r="AT409" s="240" t="s">
        <v>243</v>
      </c>
      <c r="AU409" s="240" t="s">
        <v>88</v>
      </c>
      <c r="AY409" s="18" t="s">
        <v>241</v>
      </c>
      <c r="BE409" s="241">
        <f>IF(N409="základní",J409,0)</f>
        <v>0</v>
      </c>
      <c r="BF409" s="241">
        <f>IF(N409="snížená",J409,0)</f>
        <v>0</v>
      </c>
      <c r="BG409" s="241">
        <f>IF(N409="zákl. přenesená",J409,0)</f>
        <v>0</v>
      </c>
      <c r="BH409" s="241">
        <f>IF(N409="sníž. přenesená",J409,0)</f>
        <v>0</v>
      </c>
      <c r="BI409" s="241">
        <f>IF(N409="nulová",J409,0)</f>
        <v>0</v>
      </c>
      <c r="BJ409" s="18" t="s">
        <v>14</v>
      </c>
      <c r="BK409" s="241">
        <f>ROUND(I409*H409,2)</f>
        <v>0</v>
      </c>
      <c r="BL409" s="18" t="s">
        <v>175</v>
      </c>
      <c r="BM409" s="240" t="s">
        <v>2703</v>
      </c>
    </row>
    <row r="410" s="2" customFormat="1">
      <c r="A410" s="39"/>
      <c r="B410" s="40"/>
      <c r="C410" s="41"/>
      <c r="D410" s="242" t="s">
        <v>249</v>
      </c>
      <c r="E410" s="41"/>
      <c r="F410" s="243" t="s">
        <v>722</v>
      </c>
      <c r="G410" s="41"/>
      <c r="H410" s="41"/>
      <c r="I410" s="244"/>
      <c r="J410" s="41"/>
      <c r="K410" s="41"/>
      <c r="L410" s="45"/>
      <c r="M410" s="245"/>
      <c r="N410" s="246"/>
      <c r="O410" s="92"/>
      <c r="P410" s="92"/>
      <c r="Q410" s="92"/>
      <c r="R410" s="92"/>
      <c r="S410" s="92"/>
      <c r="T410" s="93"/>
      <c r="U410" s="39"/>
      <c r="V410" s="39"/>
      <c r="W410" s="39"/>
      <c r="X410" s="39"/>
      <c r="Y410" s="39"/>
      <c r="Z410" s="39"/>
      <c r="AA410" s="39"/>
      <c r="AB410" s="39"/>
      <c r="AC410" s="39"/>
      <c r="AD410" s="39"/>
      <c r="AE410" s="39"/>
      <c r="AT410" s="18" t="s">
        <v>249</v>
      </c>
      <c r="AU410" s="18" t="s">
        <v>88</v>
      </c>
    </row>
    <row r="411" s="2" customFormat="1">
      <c r="A411" s="39"/>
      <c r="B411" s="40"/>
      <c r="C411" s="41"/>
      <c r="D411" s="247" t="s">
        <v>251</v>
      </c>
      <c r="E411" s="41"/>
      <c r="F411" s="248" t="s">
        <v>723</v>
      </c>
      <c r="G411" s="41"/>
      <c r="H411" s="41"/>
      <c r="I411" s="244"/>
      <c r="J411" s="41"/>
      <c r="K411" s="41"/>
      <c r="L411" s="45"/>
      <c r="M411" s="245"/>
      <c r="N411" s="246"/>
      <c r="O411" s="92"/>
      <c r="P411" s="92"/>
      <c r="Q411" s="92"/>
      <c r="R411" s="92"/>
      <c r="S411" s="92"/>
      <c r="T411" s="93"/>
      <c r="U411" s="39"/>
      <c r="V411" s="39"/>
      <c r="W411" s="39"/>
      <c r="X411" s="39"/>
      <c r="Y411" s="39"/>
      <c r="Z411" s="39"/>
      <c r="AA411" s="39"/>
      <c r="AB411" s="39"/>
      <c r="AC411" s="39"/>
      <c r="AD411" s="39"/>
      <c r="AE411" s="39"/>
      <c r="AT411" s="18" t="s">
        <v>251</v>
      </c>
      <c r="AU411" s="18" t="s">
        <v>88</v>
      </c>
    </row>
    <row r="412" s="15" customFormat="1">
      <c r="A412" s="15"/>
      <c r="B412" s="271"/>
      <c r="C412" s="272"/>
      <c r="D412" s="242" t="s">
        <v>259</v>
      </c>
      <c r="E412" s="273" t="s">
        <v>1</v>
      </c>
      <c r="F412" s="274" t="s">
        <v>724</v>
      </c>
      <c r="G412" s="272"/>
      <c r="H412" s="273" t="s">
        <v>1</v>
      </c>
      <c r="I412" s="275"/>
      <c r="J412" s="272"/>
      <c r="K412" s="272"/>
      <c r="L412" s="276"/>
      <c r="M412" s="277"/>
      <c r="N412" s="278"/>
      <c r="O412" s="278"/>
      <c r="P412" s="278"/>
      <c r="Q412" s="278"/>
      <c r="R412" s="278"/>
      <c r="S412" s="278"/>
      <c r="T412" s="279"/>
      <c r="U412" s="15"/>
      <c r="V412" s="15"/>
      <c r="W412" s="15"/>
      <c r="X412" s="15"/>
      <c r="Y412" s="15"/>
      <c r="Z412" s="15"/>
      <c r="AA412" s="15"/>
      <c r="AB412" s="15"/>
      <c r="AC412" s="15"/>
      <c r="AD412" s="15"/>
      <c r="AE412" s="15"/>
      <c r="AT412" s="280" t="s">
        <v>259</v>
      </c>
      <c r="AU412" s="280" t="s">
        <v>88</v>
      </c>
      <c r="AV412" s="15" t="s">
        <v>14</v>
      </c>
      <c r="AW412" s="15" t="s">
        <v>36</v>
      </c>
      <c r="AX412" s="15" t="s">
        <v>80</v>
      </c>
      <c r="AY412" s="280" t="s">
        <v>241</v>
      </c>
    </row>
    <row r="413" s="13" customFormat="1">
      <c r="A413" s="13"/>
      <c r="B413" s="249"/>
      <c r="C413" s="250"/>
      <c r="D413" s="242" t="s">
        <v>259</v>
      </c>
      <c r="E413" s="251" t="s">
        <v>1</v>
      </c>
      <c r="F413" s="252" t="s">
        <v>2687</v>
      </c>
      <c r="G413" s="250"/>
      <c r="H413" s="253">
        <v>47.183</v>
      </c>
      <c r="I413" s="254"/>
      <c r="J413" s="250"/>
      <c r="K413" s="250"/>
      <c r="L413" s="255"/>
      <c r="M413" s="256"/>
      <c r="N413" s="257"/>
      <c r="O413" s="257"/>
      <c r="P413" s="257"/>
      <c r="Q413" s="257"/>
      <c r="R413" s="257"/>
      <c r="S413" s="257"/>
      <c r="T413" s="258"/>
      <c r="U413" s="13"/>
      <c r="V413" s="13"/>
      <c r="W413" s="13"/>
      <c r="X413" s="13"/>
      <c r="Y413" s="13"/>
      <c r="Z413" s="13"/>
      <c r="AA413" s="13"/>
      <c r="AB413" s="13"/>
      <c r="AC413" s="13"/>
      <c r="AD413" s="13"/>
      <c r="AE413" s="13"/>
      <c r="AT413" s="259" t="s">
        <v>259</v>
      </c>
      <c r="AU413" s="259" t="s">
        <v>88</v>
      </c>
      <c r="AV413" s="13" t="s">
        <v>88</v>
      </c>
      <c r="AW413" s="13" t="s">
        <v>36</v>
      </c>
      <c r="AX413" s="13" t="s">
        <v>80</v>
      </c>
      <c r="AY413" s="259" t="s">
        <v>241</v>
      </c>
    </row>
    <row r="414" s="15" customFormat="1">
      <c r="A414" s="15"/>
      <c r="B414" s="271"/>
      <c r="C414" s="272"/>
      <c r="D414" s="242" t="s">
        <v>259</v>
      </c>
      <c r="E414" s="273" t="s">
        <v>1</v>
      </c>
      <c r="F414" s="274" t="s">
        <v>725</v>
      </c>
      <c r="G414" s="272"/>
      <c r="H414" s="273" t="s">
        <v>1</v>
      </c>
      <c r="I414" s="275"/>
      <c r="J414" s="272"/>
      <c r="K414" s="272"/>
      <c r="L414" s="276"/>
      <c r="M414" s="277"/>
      <c r="N414" s="278"/>
      <c r="O414" s="278"/>
      <c r="P414" s="278"/>
      <c r="Q414" s="278"/>
      <c r="R414" s="278"/>
      <c r="S414" s="278"/>
      <c r="T414" s="279"/>
      <c r="U414" s="15"/>
      <c r="V414" s="15"/>
      <c r="W414" s="15"/>
      <c r="X414" s="15"/>
      <c r="Y414" s="15"/>
      <c r="Z414" s="15"/>
      <c r="AA414" s="15"/>
      <c r="AB414" s="15"/>
      <c r="AC414" s="15"/>
      <c r="AD414" s="15"/>
      <c r="AE414" s="15"/>
      <c r="AT414" s="280" t="s">
        <v>259</v>
      </c>
      <c r="AU414" s="280" t="s">
        <v>88</v>
      </c>
      <c r="AV414" s="15" t="s">
        <v>14</v>
      </c>
      <c r="AW414" s="15" t="s">
        <v>36</v>
      </c>
      <c r="AX414" s="15" t="s">
        <v>80</v>
      </c>
      <c r="AY414" s="280" t="s">
        <v>241</v>
      </c>
    </row>
    <row r="415" s="13" customFormat="1">
      <c r="A415" s="13"/>
      <c r="B415" s="249"/>
      <c r="C415" s="250"/>
      <c r="D415" s="242" t="s">
        <v>259</v>
      </c>
      <c r="E415" s="251" t="s">
        <v>1</v>
      </c>
      <c r="F415" s="252" t="s">
        <v>681</v>
      </c>
      <c r="G415" s="250"/>
      <c r="H415" s="253">
        <v>28.541</v>
      </c>
      <c r="I415" s="254"/>
      <c r="J415" s="250"/>
      <c r="K415" s="250"/>
      <c r="L415" s="255"/>
      <c r="M415" s="256"/>
      <c r="N415" s="257"/>
      <c r="O415" s="257"/>
      <c r="P415" s="257"/>
      <c r="Q415" s="257"/>
      <c r="R415" s="257"/>
      <c r="S415" s="257"/>
      <c r="T415" s="258"/>
      <c r="U415" s="13"/>
      <c r="V415" s="13"/>
      <c r="W415" s="13"/>
      <c r="X415" s="13"/>
      <c r="Y415" s="13"/>
      <c r="Z415" s="13"/>
      <c r="AA415" s="13"/>
      <c r="AB415" s="13"/>
      <c r="AC415" s="13"/>
      <c r="AD415" s="13"/>
      <c r="AE415" s="13"/>
      <c r="AT415" s="259" t="s">
        <v>259</v>
      </c>
      <c r="AU415" s="259" t="s">
        <v>88</v>
      </c>
      <c r="AV415" s="13" t="s">
        <v>88</v>
      </c>
      <c r="AW415" s="13" t="s">
        <v>36</v>
      </c>
      <c r="AX415" s="13" t="s">
        <v>80</v>
      </c>
      <c r="AY415" s="259" t="s">
        <v>241</v>
      </c>
    </row>
    <row r="416" s="14" customFormat="1">
      <c r="A416" s="14"/>
      <c r="B416" s="260"/>
      <c r="C416" s="261"/>
      <c r="D416" s="242" t="s">
        <v>259</v>
      </c>
      <c r="E416" s="262" t="s">
        <v>1</v>
      </c>
      <c r="F416" s="263" t="s">
        <v>261</v>
      </c>
      <c r="G416" s="261"/>
      <c r="H416" s="264">
        <v>75.724000000000004</v>
      </c>
      <c r="I416" s="265"/>
      <c r="J416" s="261"/>
      <c r="K416" s="261"/>
      <c r="L416" s="266"/>
      <c r="M416" s="267"/>
      <c r="N416" s="268"/>
      <c r="O416" s="268"/>
      <c r="P416" s="268"/>
      <c r="Q416" s="268"/>
      <c r="R416" s="268"/>
      <c r="S416" s="268"/>
      <c r="T416" s="269"/>
      <c r="U416" s="14"/>
      <c r="V416" s="14"/>
      <c r="W416" s="14"/>
      <c r="X416" s="14"/>
      <c r="Y416" s="14"/>
      <c r="Z416" s="14"/>
      <c r="AA416" s="14"/>
      <c r="AB416" s="14"/>
      <c r="AC416" s="14"/>
      <c r="AD416" s="14"/>
      <c r="AE416" s="14"/>
      <c r="AT416" s="270" t="s">
        <v>259</v>
      </c>
      <c r="AU416" s="270" t="s">
        <v>88</v>
      </c>
      <c r="AV416" s="14" t="s">
        <v>175</v>
      </c>
      <c r="AW416" s="14" t="s">
        <v>36</v>
      </c>
      <c r="AX416" s="14" t="s">
        <v>14</v>
      </c>
      <c r="AY416" s="270" t="s">
        <v>241</v>
      </c>
    </row>
    <row r="417" s="2" customFormat="1" ht="24.15" customHeight="1">
      <c r="A417" s="39"/>
      <c r="B417" s="40"/>
      <c r="C417" s="229" t="s">
        <v>813</v>
      </c>
      <c r="D417" s="229" t="s">
        <v>243</v>
      </c>
      <c r="E417" s="230" t="s">
        <v>726</v>
      </c>
      <c r="F417" s="231" t="s">
        <v>727</v>
      </c>
      <c r="G417" s="232" t="s">
        <v>255</v>
      </c>
      <c r="H417" s="233">
        <v>176.94</v>
      </c>
      <c r="I417" s="234"/>
      <c r="J417" s="235">
        <f>ROUND(I417*H417,2)</f>
        <v>0</v>
      </c>
      <c r="K417" s="231" t="s">
        <v>247</v>
      </c>
      <c r="L417" s="45"/>
      <c r="M417" s="236" t="s">
        <v>1</v>
      </c>
      <c r="N417" s="237" t="s">
        <v>45</v>
      </c>
      <c r="O417" s="92"/>
      <c r="P417" s="238">
        <f>O417*H417</f>
        <v>0</v>
      </c>
      <c r="Q417" s="238">
        <v>0</v>
      </c>
      <c r="R417" s="238">
        <f>Q417*H417</f>
        <v>0</v>
      </c>
      <c r="S417" s="238">
        <v>0</v>
      </c>
      <c r="T417" s="239">
        <f>S417*H417</f>
        <v>0</v>
      </c>
      <c r="U417" s="39"/>
      <c r="V417" s="39"/>
      <c r="W417" s="39"/>
      <c r="X417" s="39"/>
      <c r="Y417" s="39"/>
      <c r="Z417" s="39"/>
      <c r="AA417" s="39"/>
      <c r="AB417" s="39"/>
      <c r="AC417" s="39"/>
      <c r="AD417" s="39"/>
      <c r="AE417" s="39"/>
      <c r="AR417" s="240" t="s">
        <v>175</v>
      </c>
      <c r="AT417" s="240" t="s">
        <v>243</v>
      </c>
      <c r="AU417" s="240" t="s">
        <v>88</v>
      </c>
      <c r="AY417" s="18" t="s">
        <v>241</v>
      </c>
      <c r="BE417" s="241">
        <f>IF(N417="základní",J417,0)</f>
        <v>0</v>
      </c>
      <c r="BF417" s="241">
        <f>IF(N417="snížená",J417,0)</f>
        <v>0</v>
      </c>
      <c r="BG417" s="241">
        <f>IF(N417="zákl. přenesená",J417,0)</f>
        <v>0</v>
      </c>
      <c r="BH417" s="241">
        <f>IF(N417="sníž. přenesená",J417,0)</f>
        <v>0</v>
      </c>
      <c r="BI417" s="241">
        <f>IF(N417="nulová",J417,0)</f>
        <v>0</v>
      </c>
      <c r="BJ417" s="18" t="s">
        <v>14</v>
      </c>
      <c r="BK417" s="241">
        <f>ROUND(I417*H417,2)</f>
        <v>0</v>
      </c>
      <c r="BL417" s="18" t="s">
        <v>175</v>
      </c>
      <c r="BM417" s="240" t="s">
        <v>2704</v>
      </c>
    </row>
    <row r="418" s="2" customFormat="1">
      <c r="A418" s="39"/>
      <c r="B418" s="40"/>
      <c r="C418" s="41"/>
      <c r="D418" s="242" t="s">
        <v>249</v>
      </c>
      <c r="E418" s="41"/>
      <c r="F418" s="243" t="s">
        <v>729</v>
      </c>
      <c r="G418" s="41"/>
      <c r="H418" s="41"/>
      <c r="I418" s="244"/>
      <c r="J418" s="41"/>
      <c r="K418" s="41"/>
      <c r="L418" s="45"/>
      <c r="M418" s="245"/>
      <c r="N418" s="246"/>
      <c r="O418" s="92"/>
      <c r="P418" s="92"/>
      <c r="Q418" s="92"/>
      <c r="R418" s="92"/>
      <c r="S418" s="92"/>
      <c r="T418" s="93"/>
      <c r="U418" s="39"/>
      <c r="V418" s="39"/>
      <c r="W418" s="39"/>
      <c r="X418" s="39"/>
      <c r="Y418" s="39"/>
      <c r="Z418" s="39"/>
      <c r="AA418" s="39"/>
      <c r="AB418" s="39"/>
      <c r="AC418" s="39"/>
      <c r="AD418" s="39"/>
      <c r="AE418" s="39"/>
      <c r="AT418" s="18" t="s">
        <v>249</v>
      </c>
      <c r="AU418" s="18" t="s">
        <v>88</v>
      </c>
    </row>
    <row r="419" s="2" customFormat="1">
      <c r="A419" s="39"/>
      <c r="B419" s="40"/>
      <c r="C419" s="41"/>
      <c r="D419" s="247" t="s">
        <v>251</v>
      </c>
      <c r="E419" s="41"/>
      <c r="F419" s="248" t="s">
        <v>730</v>
      </c>
      <c r="G419" s="41"/>
      <c r="H419" s="41"/>
      <c r="I419" s="244"/>
      <c r="J419" s="41"/>
      <c r="K419" s="41"/>
      <c r="L419" s="45"/>
      <c r="M419" s="245"/>
      <c r="N419" s="246"/>
      <c r="O419" s="92"/>
      <c r="P419" s="92"/>
      <c r="Q419" s="92"/>
      <c r="R419" s="92"/>
      <c r="S419" s="92"/>
      <c r="T419" s="93"/>
      <c r="U419" s="39"/>
      <c r="V419" s="39"/>
      <c r="W419" s="39"/>
      <c r="X419" s="39"/>
      <c r="Y419" s="39"/>
      <c r="Z419" s="39"/>
      <c r="AA419" s="39"/>
      <c r="AB419" s="39"/>
      <c r="AC419" s="39"/>
      <c r="AD419" s="39"/>
      <c r="AE419" s="39"/>
      <c r="AT419" s="18" t="s">
        <v>251</v>
      </c>
      <c r="AU419" s="18" t="s">
        <v>88</v>
      </c>
    </row>
    <row r="420" s="15" customFormat="1">
      <c r="A420" s="15"/>
      <c r="B420" s="271"/>
      <c r="C420" s="272"/>
      <c r="D420" s="242" t="s">
        <v>259</v>
      </c>
      <c r="E420" s="273" t="s">
        <v>1</v>
      </c>
      <c r="F420" s="274" t="s">
        <v>731</v>
      </c>
      <c r="G420" s="272"/>
      <c r="H420" s="273" t="s">
        <v>1</v>
      </c>
      <c r="I420" s="275"/>
      <c r="J420" s="272"/>
      <c r="K420" s="272"/>
      <c r="L420" s="276"/>
      <c r="M420" s="277"/>
      <c r="N420" s="278"/>
      <c r="O420" s="278"/>
      <c r="P420" s="278"/>
      <c r="Q420" s="278"/>
      <c r="R420" s="278"/>
      <c r="S420" s="278"/>
      <c r="T420" s="279"/>
      <c r="U420" s="15"/>
      <c r="V420" s="15"/>
      <c r="W420" s="15"/>
      <c r="X420" s="15"/>
      <c r="Y420" s="15"/>
      <c r="Z420" s="15"/>
      <c r="AA420" s="15"/>
      <c r="AB420" s="15"/>
      <c r="AC420" s="15"/>
      <c r="AD420" s="15"/>
      <c r="AE420" s="15"/>
      <c r="AT420" s="280" t="s">
        <v>259</v>
      </c>
      <c r="AU420" s="280" t="s">
        <v>88</v>
      </c>
      <c r="AV420" s="15" t="s">
        <v>14</v>
      </c>
      <c r="AW420" s="15" t="s">
        <v>36</v>
      </c>
      <c r="AX420" s="15" t="s">
        <v>80</v>
      </c>
      <c r="AY420" s="280" t="s">
        <v>241</v>
      </c>
    </row>
    <row r="421" s="13" customFormat="1">
      <c r="A421" s="13"/>
      <c r="B421" s="249"/>
      <c r="C421" s="250"/>
      <c r="D421" s="242" t="s">
        <v>259</v>
      </c>
      <c r="E421" s="251" t="s">
        <v>1</v>
      </c>
      <c r="F421" s="252" t="s">
        <v>687</v>
      </c>
      <c r="G421" s="250"/>
      <c r="H421" s="253">
        <v>23.036999999999999</v>
      </c>
      <c r="I421" s="254"/>
      <c r="J421" s="250"/>
      <c r="K421" s="250"/>
      <c r="L421" s="255"/>
      <c r="M421" s="256"/>
      <c r="N421" s="257"/>
      <c r="O421" s="257"/>
      <c r="P421" s="257"/>
      <c r="Q421" s="257"/>
      <c r="R421" s="257"/>
      <c r="S421" s="257"/>
      <c r="T421" s="258"/>
      <c r="U421" s="13"/>
      <c r="V421" s="13"/>
      <c r="W421" s="13"/>
      <c r="X421" s="13"/>
      <c r="Y421" s="13"/>
      <c r="Z421" s="13"/>
      <c r="AA421" s="13"/>
      <c r="AB421" s="13"/>
      <c r="AC421" s="13"/>
      <c r="AD421" s="13"/>
      <c r="AE421" s="13"/>
      <c r="AT421" s="259" t="s">
        <v>259</v>
      </c>
      <c r="AU421" s="259" t="s">
        <v>88</v>
      </c>
      <c r="AV421" s="13" t="s">
        <v>88</v>
      </c>
      <c r="AW421" s="13" t="s">
        <v>36</v>
      </c>
      <c r="AX421" s="13" t="s">
        <v>80</v>
      </c>
      <c r="AY421" s="259" t="s">
        <v>241</v>
      </c>
    </row>
    <row r="422" s="13" customFormat="1">
      <c r="A422" s="13"/>
      <c r="B422" s="249"/>
      <c r="C422" s="250"/>
      <c r="D422" s="242" t="s">
        <v>259</v>
      </c>
      <c r="E422" s="251" t="s">
        <v>1</v>
      </c>
      <c r="F422" s="252" t="s">
        <v>2705</v>
      </c>
      <c r="G422" s="250"/>
      <c r="H422" s="253">
        <v>1.6459999999999999</v>
      </c>
      <c r="I422" s="254"/>
      <c r="J422" s="250"/>
      <c r="K422" s="250"/>
      <c r="L422" s="255"/>
      <c r="M422" s="256"/>
      <c r="N422" s="257"/>
      <c r="O422" s="257"/>
      <c r="P422" s="257"/>
      <c r="Q422" s="257"/>
      <c r="R422" s="257"/>
      <c r="S422" s="257"/>
      <c r="T422" s="258"/>
      <c r="U422" s="13"/>
      <c r="V422" s="13"/>
      <c r="W422" s="13"/>
      <c r="X422" s="13"/>
      <c r="Y422" s="13"/>
      <c r="Z422" s="13"/>
      <c r="AA422" s="13"/>
      <c r="AB422" s="13"/>
      <c r="AC422" s="13"/>
      <c r="AD422" s="13"/>
      <c r="AE422" s="13"/>
      <c r="AT422" s="259" t="s">
        <v>259</v>
      </c>
      <c r="AU422" s="259" t="s">
        <v>88</v>
      </c>
      <c r="AV422" s="13" t="s">
        <v>88</v>
      </c>
      <c r="AW422" s="13" t="s">
        <v>36</v>
      </c>
      <c r="AX422" s="13" t="s">
        <v>80</v>
      </c>
      <c r="AY422" s="259" t="s">
        <v>241</v>
      </c>
    </row>
    <row r="423" s="13" customFormat="1">
      <c r="A423" s="13"/>
      <c r="B423" s="249"/>
      <c r="C423" s="250"/>
      <c r="D423" s="242" t="s">
        <v>259</v>
      </c>
      <c r="E423" s="251" t="s">
        <v>1</v>
      </c>
      <c r="F423" s="252" t="s">
        <v>2706</v>
      </c>
      <c r="G423" s="250"/>
      <c r="H423" s="253">
        <v>43.805999999999997</v>
      </c>
      <c r="I423" s="254"/>
      <c r="J423" s="250"/>
      <c r="K423" s="250"/>
      <c r="L423" s="255"/>
      <c r="M423" s="256"/>
      <c r="N423" s="257"/>
      <c r="O423" s="257"/>
      <c r="P423" s="257"/>
      <c r="Q423" s="257"/>
      <c r="R423" s="257"/>
      <c r="S423" s="257"/>
      <c r="T423" s="258"/>
      <c r="U423" s="13"/>
      <c r="V423" s="13"/>
      <c r="W423" s="13"/>
      <c r="X423" s="13"/>
      <c r="Y423" s="13"/>
      <c r="Z423" s="13"/>
      <c r="AA423" s="13"/>
      <c r="AB423" s="13"/>
      <c r="AC423" s="13"/>
      <c r="AD423" s="13"/>
      <c r="AE423" s="13"/>
      <c r="AT423" s="259" t="s">
        <v>259</v>
      </c>
      <c r="AU423" s="259" t="s">
        <v>88</v>
      </c>
      <c r="AV423" s="13" t="s">
        <v>88</v>
      </c>
      <c r="AW423" s="13" t="s">
        <v>36</v>
      </c>
      <c r="AX423" s="13" t="s">
        <v>80</v>
      </c>
      <c r="AY423" s="259" t="s">
        <v>241</v>
      </c>
    </row>
    <row r="424" s="13" customFormat="1">
      <c r="A424" s="13"/>
      <c r="B424" s="249"/>
      <c r="C424" s="250"/>
      <c r="D424" s="242" t="s">
        <v>259</v>
      </c>
      <c r="E424" s="251" t="s">
        <v>1</v>
      </c>
      <c r="F424" s="252" t="s">
        <v>2707</v>
      </c>
      <c r="G424" s="250"/>
      <c r="H424" s="253">
        <v>3.129</v>
      </c>
      <c r="I424" s="254"/>
      <c r="J424" s="250"/>
      <c r="K424" s="250"/>
      <c r="L424" s="255"/>
      <c r="M424" s="256"/>
      <c r="N424" s="257"/>
      <c r="O424" s="257"/>
      <c r="P424" s="257"/>
      <c r="Q424" s="257"/>
      <c r="R424" s="257"/>
      <c r="S424" s="257"/>
      <c r="T424" s="258"/>
      <c r="U424" s="13"/>
      <c r="V424" s="13"/>
      <c r="W424" s="13"/>
      <c r="X424" s="13"/>
      <c r="Y424" s="13"/>
      <c r="Z424" s="13"/>
      <c r="AA424" s="13"/>
      <c r="AB424" s="13"/>
      <c r="AC424" s="13"/>
      <c r="AD424" s="13"/>
      <c r="AE424" s="13"/>
      <c r="AT424" s="259" t="s">
        <v>259</v>
      </c>
      <c r="AU424" s="259" t="s">
        <v>88</v>
      </c>
      <c r="AV424" s="13" t="s">
        <v>88</v>
      </c>
      <c r="AW424" s="13" t="s">
        <v>36</v>
      </c>
      <c r="AX424" s="13" t="s">
        <v>80</v>
      </c>
      <c r="AY424" s="259" t="s">
        <v>241</v>
      </c>
    </row>
    <row r="425" s="13" customFormat="1">
      <c r="A425" s="13"/>
      <c r="B425" s="249"/>
      <c r="C425" s="250"/>
      <c r="D425" s="242" t="s">
        <v>259</v>
      </c>
      <c r="E425" s="251" t="s">
        <v>1</v>
      </c>
      <c r="F425" s="252" t="s">
        <v>2708</v>
      </c>
      <c r="G425" s="250"/>
      <c r="H425" s="253">
        <v>98.301000000000002</v>
      </c>
      <c r="I425" s="254"/>
      <c r="J425" s="250"/>
      <c r="K425" s="250"/>
      <c r="L425" s="255"/>
      <c r="M425" s="256"/>
      <c r="N425" s="257"/>
      <c r="O425" s="257"/>
      <c r="P425" s="257"/>
      <c r="Q425" s="257"/>
      <c r="R425" s="257"/>
      <c r="S425" s="257"/>
      <c r="T425" s="258"/>
      <c r="U425" s="13"/>
      <c r="V425" s="13"/>
      <c r="W425" s="13"/>
      <c r="X425" s="13"/>
      <c r="Y425" s="13"/>
      <c r="Z425" s="13"/>
      <c r="AA425" s="13"/>
      <c r="AB425" s="13"/>
      <c r="AC425" s="13"/>
      <c r="AD425" s="13"/>
      <c r="AE425" s="13"/>
      <c r="AT425" s="259" t="s">
        <v>259</v>
      </c>
      <c r="AU425" s="259" t="s">
        <v>88</v>
      </c>
      <c r="AV425" s="13" t="s">
        <v>88</v>
      </c>
      <c r="AW425" s="13" t="s">
        <v>36</v>
      </c>
      <c r="AX425" s="13" t="s">
        <v>80</v>
      </c>
      <c r="AY425" s="259" t="s">
        <v>241</v>
      </c>
    </row>
    <row r="426" s="13" customFormat="1">
      <c r="A426" s="13"/>
      <c r="B426" s="249"/>
      <c r="C426" s="250"/>
      <c r="D426" s="242" t="s">
        <v>259</v>
      </c>
      <c r="E426" s="251" t="s">
        <v>1</v>
      </c>
      <c r="F426" s="252" t="s">
        <v>2709</v>
      </c>
      <c r="G426" s="250"/>
      <c r="H426" s="253">
        <v>7.0209999999999999</v>
      </c>
      <c r="I426" s="254"/>
      <c r="J426" s="250"/>
      <c r="K426" s="250"/>
      <c r="L426" s="255"/>
      <c r="M426" s="256"/>
      <c r="N426" s="257"/>
      <c r="O426" s="257"/>
      <c r="P426" s="257"/>
      <c r="Q426" s="257"/>
      <c r="R426" s="257"/>
      <c r="S426" s="257"/>
      <c r="T426" s="258"/>
      <c r="U426" s="13"/>
      <c r="V426" s="13"/>
      <c r="W426" s="13"/>
      <c r="X426" s="13"/>
      <c r="Y426" s="13"/>
      <c r="Z426" s="13"/>
      <c r="AA426" s="13"/>
      <c r="AB426" s="13"/>
      <c r="AC426" s="13"/>
      <c r="AD426" s="13"/>
      <c r="AE426" s="13"/>
      <c r="AT426" s="259" t="s">
        <v>259</v>
      </c>
      <c r="AU426" s="259" t="s">
        <v>88</v>
      </c>
      <c r="AV426" s="13" t="s">
        <v>88</v>
      </c>
      <c r="AW426" s="13" t="s">
        <v>36</v>
      </c>
      <c r="AX426" s="13" t="s">
        <v>80</v>
      </c>
      <c r="AY426" s="259" t="s">
        <v>241</v>
      </c>
    </row>
    <row r="427" s="14" customFormat="1">
      <c r="A427" s="14"/>
      <c r="B427" s="260"/>
      <c r="C427" s="261"/>
      <c r="D427" s="242" t="s">
        <v>259</v>
      </c>
      <c r="E427" s="262" t="s">
        <v>1</v>
      </c>
      <c r="F427" s="263" t="s">
        <v>261</v>
      </c>
      <c r="G427" s="261"/>
      <c r="H427" s="264">
        <v>176.94</v>
      </c>
      <c r="I427" s="265"/>
      <c r="J427" s="261"/>
      <c r="K427" s="261"/>
      <c r="L427" s="266"/>
      <c r="M427" s="267"/>
      <c r="N427" s="268"/>
      <c r="O427" s="268"/>
      <c r="P427" s="268"/>
      <c r="Q427" s="268"/>
      <c r="R427" s="268"/>
      <c r="S427" s="268"/>
      <c r="T427" s="269"/>
      <c r="U427" s="14"/>
      <c r="V427" s="14"/>
      <c r="W427" s="14"/>
      <c r="X427" s="14"/>
      <c r="Y427" s="14"/>
      <c r="Z427" s="14"/>
      <c r="AA427" s="14"/>
      <c r="AB427" s="14"/>
      <c r="AC427" s="14"/>
      <c r="AD427" s="14"/>
      <c r="AE427" s="14"/>
      <c r="AT427" s="270" t="s">
        <v>259</v>
      </c>
      <c r="AU427" s="270" t="s">
        <v>88</v>
      </c>
      <c r="AV427" s="14" t="s">
        <v>175</v>
      </c>
      <c r="AW427" s="14" t="s">
        <v>36</v>
      </c>
      <c r="AX427" s="14" t="s">
        <v>14</v>
      </c>
      <c r="AY427" s="270" t="s">
        <v>241</v>
      </c>
    </row>
    <row r="428" s="2" customFormat="1" ht="24.15" customHeight="1">
      <c r="A428" s="39"/>
      <c r="B428" s="40"/>
      <c r="C428" s="229" t="s">
        <v>819</v>
      </c>
      <c r="D428" s="229" t="s">
        <v>243</v>
      </c>
      <c r="E428" s="230" t="s">
        <v>732</v>
      </c>
      <c r="F428" s="231" t="s">
        <v>733</v>
      </c>
      <c r="G428" s="232" t="s">
        <v>255</v>
      </c>
      <c r="H428" s="233">
        <v>221.83199999999999</v>
      </c>
      <c r="I428" s="234"/>
      <c r="J428" s="235">
        <f>ROUND(I428*H428,2)</f>
        <v>0</v>
      </c>
      <c r="K428" s="231" t="s">
        <v>247</v>
      </c>
      <c r="L428" s="45"/>
      <c r="M428" s="236" t="s">
        <v>1</v>
      </c>
      <c r="N428" s="237" t="s">
        <v>45</v>
      </c>
      <c r="O428" s="92"/>
      <c r="P428" s="238">
        <f>O428*H428</f>
        <v>0</v>
      </c>
      <c r="Q428" s="238">
        <v>0</v>
      </c>
      <c r="R428" s="238">
        <f>Q428*H428</f>
        <v>0</v>
      </c>
      <c r="S428" s="238">
        <v>0</v>
      </c>
      <c r="T428" s="239">
        <f>S428*H428</f>
        <v>0</v>
      </c>
      <c r="U428" s="39"/>
      <c r="V428" s="39"/>
      <c r="W428" s="39"/>
      <c r="X428" s="39"/>
      <c r="Y428" s="39"/>
      <c r="Z428" s="39"/>
      <c r="AA428" s="39"/>
      <c r="AB428" s="39"/>
      <c r="AC428" s="39"/>
      <c r="AD428" s="39"/>
      <c r="AE428" s="39"/>
      <c r="AR428" s="240" t="s">
        <v>175</v>
      </c>
      <c r="AT428" s="240" t="s">
        <v>243</v>
      </c>
      <c r="AU428" s="240" t="s">
        <v>88</v>
      </c>
      <c r="AY428" s="18" t="s">
        <v>241</v>
      </c>
      <c r="BE428" s="241">
        <f>IF(N428="základní",J428,0)</f>
        <v>0</v>
      </c>
      <c r="BF428" s="241">
        <f>IF(N428="snížená",J428,0)</f>
        <v>0</v>
      </c>
      <c r="BG428" s="241">
        <f>IF(N428="zákl. přenesená",J428,0)</f>
        <v>0</v>
      </c>
      <c r="BH428" s="241">
        <f>IF(N428="sníž. přenesená",J428,0)</f>
        <v>0</v>
      </c>
      <c r="BI428" s="241">
        <f>IF(N428="nulová",J428,0)</f>
        <v>0</v>
      </c>
      <c r="BJ428" s="18" t="s">
        <v>14</v>
      </c>
      <c r="BK428" s="241">
        <f>ROUND(I428*H428,2)</f>
        <v>0</v>
      </c>
      <c r="BL428" s="18" t="s">
        <v>175</v>
      </c>
      <c r="BM428" s="240" t="s">
        <v>2710</v>
      </c>
    </row>
    <row r="429" s="2" customFormat="1">
      <c r="A429" s="39"/>
      <c r="B429" s="40"/>
      <c r="C429" s="41"/>
      <c r="D429" s="242" t="s">
        <v>249</v>
      </c>
      <c r="E429" s="41"/>
      <c r="F429" s="243" t="s">
        <v>735</v>
      </c>
      <c r="G429" s="41"/>
      <c r="H429" s="41"/>
      <c r="I429" s="244"/>
      <c r="J429" s="41"/>
      <c r="K429" s="41"/>
      <c r="L429" s="45"/>
      <c r="M429" s="245"/>
      <c r="N429" s="246"/>
      <c r="O429" s="92"/>
      <c r="P429" s="92"/>
      <c r="Q429" s="92"/>
      <c r="R429" s="92"/>
      <c r="S429" s="92"/>
      <c r="T429" s="93"/>
      <c r="U429" s="39"/>
      <c r="V429" s="39"/>
      <c r="W429" s="39"/>
      <c r="X429" s="39"/>
      <c r="Y429" s="39"/>
      <c r="Z429" s="39"/>
      <c r="AA429" s="39"/>
      <c r="AB429" s="39"/>
      <c r="AC429" s="39"/>
      <c r="AD429" s="39"/>
      <c r="AE429" s="39"/>
      <c r="AT429" s="18" t="s">
        <v>249</v>
      </c>
      <c r="AU429" s="18" t="s">
        <v>88</v>
      </c>
    </row>
    <row r="430" s="2" customFormat="1">
      <c r="A430" s="39"/>
      <c r="B430" s="40"/>
      <c r="C430" s="41"/>
      <c r="D430" s="247" t="s">
        <v>251</v>
      </c>
      <c r="E430" s="41"/>
      <c r="F430" s="248" t="s">
        <v>736</v>
      </c>
      <c r="G430" s="41"/>
      <c r="H430" s="41"/>
      <c r="I430" s="244"/>
      <c r="J430" s="41"/>
      <c r="K430" s="41"/>
      <c r="L430" s="45"/>
      <c r="M430" s="245"/>
      <c r="N430" s="246"/>
      <c r="O430" s="92"/>
      <c r="P430" s="92"/>
      <c r="Q430" s="92"/>
      <c r="R430" s="92"/>
      <c r="S430" s="92"/>
      <c r="T430" s="93"/>
      <c r="U430" s="39"/>
      <c r="V430" s="39"/>
      <c r="W430" s="39"/>
      <c r="X430" s="39"/>
      <c r="Y430" s="39"/>
      <c r="Z430" s="39"/>
      <c r="AA430" s="39"/>
      <c r="AB430" s="39"/>
      <c r="AC430" s="39"/>
      <c r="AD430" s="39"/>
      <c r="AE430" s="39"/>
      <c r="AT430" s="18" t="s">
        <v>251</v>
      </c>
      <c r="AU430" s="18" t="s">
        <v>88</v>
      </c>
    </row>
    <row r="431" s="13" customFormat="1">
      <c r="A431" s="13"/>
      <c r="B431" s="249"/>
      <c r="C431" s="250"/>
      <c r="D431" s="242" t="s">
        <v>259</v>
      </c>
      <c r="E431" s="251" t="s">
        <v>1</v>
      </c>
      <c r="F431" s="252" t="s">
        <v>479</v>
      </c>
      <c r="G431" s="250"/>
      <c r="H431" s="253">
        <v>33.095999999999997</v>
      </c>
      <c r="I431" s="254"/>
      <c r="J431" s="250"/>
      <c r="K431" s="250"/>
      <c r="L431" s="255"/>
      <c r="M431" s="256"/>
      <c r="N431" s="257"/>
      <c r="O431" s="257"/>
      <c r="P431" s="257"/>
      <c r="Q431" s="257"/>
      <c r="R431" s="257"/>
      <c r="S431" s="257"/>
      <c r="T431" s="258"/>
      <c r="U431" s="13"/>
      <c r="V431" s="13"/>
      <c r="W431" s="13"/>
      <c r="X431" s="13"/>
      <c r="Y431" s="13"/>
      <c r="Z431" s="13"/>
      <c r="AA431" s="13"/>
      <c r="AB431" s="13"/>
      <c r="AC431" s="13"/>
      <c r="AD431" s="13"/>
      <c r="AE431" s="13"/>
      <c r="AT431" s="259" t="s">
        <v>259</v>
      </c>
      <c r="AU431" s="259" t="s">
        <v>88</v>
      </c>
      <c r="AV431" s="13" t="s">
        <v>88</v>
      </c>
      <c r="AW431" s="13" t="s">
        <v>36</v>
      </c>
      <c r="AX431" s="13" t="s">
        <v>80</v>
      </c>
      <c r="AY431" s="259" t="s">
        <v>241</v>
      </c>
    </row>
    <row r="432" s="13" customFormat="1">
      <c r="A432" s="13"/>
      <c r="B432" s="249"/>
      <c r="C432" s="250"/>
      <c r="D432" s="242" t="s">
        <v>259</v>
      </c>
      <c r="E432" s="251" t="s">
        <v>1</v>
      </c>
      <c r="F432" s="252" t="s">
        <v>482</v>
      </c>
      <c r="G432" s="250"/>
      <c r="H432" s="253">
        <v>176.94</v>
      </c>
      <c r="I432" s="254"/>
      <c r="J432" s="250"/>
      <c r="K432" s="250"/>
      <c r="L432" s="255"/>
      <c r="M432" s="256"/>
      <c r="N432" s="257"/>
      <c r="O432" s="257"/>
      <c r="P432" s="257"/>
      <c r="Q432" s="257"/>
      <c r="R432" s="257"/>
      <c r="S432" s="257"/>
      <c r="T432" s="258"/>
      <c r="U432" s="13"/>
      <c r="V432" s="13"/>
      <c r="W432" s="13"/>
      <c r="X432" s="13"/>
      <c r="Y432" s="13"/>
      <c r="Z432" s="13"/>
      <c r="AA432" s="13"/>
      <c r="AB432" s="13"/>
      <c r="AC432" s="13"/>
      <c r="AD432" s="13"/>
      <c r="AE432" s="13"/>
      <c r="AT432" s="259" t="s">
        <v>259</v>
      </c>
      <c r="AU432" s="259" t="s">
        <v>88</v>
      </c>
      <c r="AV432" s="13" t="s">
        <v>88</v>
      </c>
      <c r="AW432" s="13" t="s">
        <v>36</v>
      </c>
      <c r="AX432" s="13" t="s">
        <v>80</v>
      </c>
      <c r="AY432" s="259" t="s">
        <v>241</v>
      </c>
    </row>
    <row r="433" s="13" customFormat="1">
      <c r="A433" s="13"/>
      <c r="B433" s="249"/>
      <c r="C433" s="250"/>
      <c r="D433" s="242" t="s">
        <v>259</v>
      </c>
      <c r="E433" s="251" t="s">
        <v>1</v>
      </c>
      <c r="F433" s="252" t="s">
        <v>2013</v>
      </c>
      <c r="G433" s="250"/>
      <c r="H433" s="253">
        <v>11.795999999999999</v>
      </c>
      <c r="I433" s="254"/>
      <c r="J433" s="250"/>
      <c r="K433" s="250"/>
      <c r="L433" s="255"/>
      <c r="M433" s="256"/>
      <c r="N433" s="257"/>
      <c r="O433" s="257"/>
      <c r="P433" s="257"/>
      <c r="Q433" s="257"/>
      <c r="R433" s="257"/>
      <c r="S433" s="257"/>
      <c r="T433" s="258"/>
      <c r="U433" s="13"/>
      <c r="V433" s="13"/>
      <c r="W433" s="13"/>
      <c r="X433" s="13"/>
      <c r="Y433" s="13"/>
      <c r="Z433" s="13"/>
      <c r="AA433" s="13"/>
      <c r="AB433" s="13"/>
      <c r="AC433" s="13"/>
      <c r="AD433" s="13"/>
      <c r="AE433" s="13"/>
      <c r="AT433" s="259" t="s">
        <v>259</v>
      </c>
      <c r="AU433" s="259" t="s">
        <v>88</v>
      </c>
      <c r="AV433" s="13" t="s">
        <v>88</v>
      </c>
      <c r="AW433" s="13" t="s">
        <v>36</v>
      </c>
      <c r="AX433" s="13" t="s">
        <v>80</v>
      </c>
      <c r="AY433" s="259" t="s">
        <v>241</v>
      </c>
    </row>
    <row r="434" s="14" customFormat="1">
      <c r="A434" s="14"/>
      <c r="B434" s="260"/>
      <c r="C434" s="261"/>
      <c r="D434" s="242" t="s">
        <v>259</v>
      </c>
      <c r="E434" s="262" t="s">
        <v>1</v>
      </c>
      <c r="F434" s="263" t="s">
        <v>261</v>
      </c>
      <c r="G434" s="261"/>
      <c r="H434" s="264">
        <v>221.83199999999999</v>
      </c>
      <c r="I434" s="265"/>
      <c r="J434" s="261"/>
      <c r="K434" s="261"/>
      <c r="L434" s="266"/>
      <c r="M434" s="267"/>
      <c r="N434" s="268"/>
      <c r="O434" s="268"/>
      <c r="P434" s="268"/>
      <c r="Q434" s="268"/>
      <c r="R434" s="268"/>
      <c r="S434" s="268"/>
      <c r="T434" s="269"/>
      <c r="U434" s="14"/>
      <c r="V434" s="14"/>
      <c r="W434" s="14"/>
      <c r="X434" s="14"/>
      <c r="Y434" s="14"/>
      <c r="Z434" s="14"/>
      <c r="AA434" s="14"/>
      <c r="AB434" s="14"/>
      <c r="AC434" s="14"/>
      <c r="AD434" s="14"/>
      <c r="AE434" s="14"/>
      <c r="AT434" s="270" t="s">
        <v>259</v>
      </c>
      <c r="AU434" s="270" t="s">
        <v>88</v>
      </c>
      <c r="AV434" s="14" t="s">
        <v>175</v>
      </c>
      <c r="AW434" s="14" t="s">
        <v>36</v>
      </c>
      <c r="AX434" s="14" t="s">
        <v>14</v>
      </c>
      <c r="AY434" s="270" t="s">
        <v>241</v>
      </c>
    </row>
    <row r="435" s="2" customFormat="1" ht="33" customHeight="1">
      <c r="A435" s="39"/>
      <c r="B435" s="40"/>
      <c r="C435" s="229" t="s">
        <v>827</v>
      </c>
      <c r="D435" s="229" t="s">
        <v>243</v>
      </c>
      <c r="E435" s="230" t="s">
        <v>737</v>
      </c>
      <c r="F435" s="231" t="s">
        <v>738</v>
      </c>
      <c r="G435" s="232" t="s">
        <v>487</v>
      </c>
      <c r="H435" s="233">
        <v>366.02300000000002</v>
      </c>
      <c r="I435" s="234"/>
      <c r="J435" s="235">
        <f>ROUND(I435*H435,2)</f>
        <v>0</v>
      </c>
      <c r="K435" s="231" t="s">
        <v>247</v>
      </c>
      <c r="L435" s="45"/>
      <c r="M435" s="236" t="s">
        <v>1</v>
      </c>
      <c r="N435" s="237" t="s">
        <v>45</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175</v>
      </c>
      <c r="AT435" s="240" t="s">
        <v>243</v>
      </c>
      <c r="AU435" s="240" t="s">
        <v>88</v>
      </c>
      <c r="AY435" s="18" t="s">
        <v>241</v>
      </c>
      <c r="BE435" s="241">
        <f>IF(N435="základní",J435,0)</f>
        <v>0</v>
      </c>
      <c r="BF435" s="241">
        <f>IF(N435="snížená",J435,0)</f>
        <v>0</v>
      </c>
      <c r="BG435" s="241">
        <f>IF(N435="zákl. přenesená",J435,0)</f>
        <v>0</v>
      </c>
      <c r="BH435" s="241">
        <f>IF(N435="sníž. přenesená",J435,0)</f>
        <v>0</v>
      </c>
      <c r="BI435" s="241">
        <f>IF(N435="nulová",J435,0)</f>
        <v>0</v>
      </c>
      <c r="BJ435" s="18" t="s">
        <v>14</v>
      </c>
      <c r="BK435" s="241">
        <f>ROUND(I435*H435,2)</f>
        <v>0</v>
      </c>
      <c r="BL435" s="18" t="s">
        <v>175</v>
      </c>
      <c r="BM435" s="240" t="s">
        <v>2711</v>
      </c>
    </row>
    <row r="436" s="2" customFormat="1">
      <c r="A436" s="39"/>
      <c r="B436" s="40"/>
      <c r="C436" s="41"/>
      <c r="D436" s="242" t="s">
        <v>249</v>
      </c>
      <c r="E436" s="41"/>
      <c r="F436" s="243" t="s">
        <v>740</v>
      </c>
      <c r="G436" s="41"/>
      <c r="H436" s="41"/>
      <c r="I436" s="244"/>
      <c r="J436" s="41"/>
      <c r="K436" s="41"/>
      <c r="L436" s="45"/>
      <c r="M436" s="245"/>
      <c r="N436" s="246"/>
      <c r="O436" s="92"/>
      <c r="P436" s="92"/>
      <c r="Q436" s="92"/>
      <c r="R436" s="92"/>
      <c r="S436" s="92"/>
      <c r="T436" s="93"/>
      <c r="U436" s="39"/>
      <c r="V436" s="39"/>
      <c r="W436" s="39"/>
      <c r="X436" s="39"/>
      <c r="Y436" s="39"/>
      <c r="Z436" s="39"/>
      <c r="AA436" s="39"/>
      <c r="AB436" s="39"/>
      <c r="AC436" s="39"/>
      <c r="AD436" s="39"/>
      <c r="AE436" s="39"/>
      <c r="AT436" s="18" t="s">
        <v>249</v>
      </c>
      <c r="AU436" s="18" t="s">
        <v>88</v>
      </c>
    </row>
    <row r="437" s="2" customFormat="1">
      <c r="A437" s="39"/>
      <c r="B437" s="40"/>
      <c r="C437" s="41"/>
      <c r="D437" s="247" t="s">
        <v>251</v>
      </c>
      <c r="E437" s="41"/>
      <c r="F437" s="248" t="s">
        <v>741</v>
      </c>
      <c r="G437" s="41"/>
      <c r="H437" s="41"/>
      <c r="I437" s="244"/>
      <c r="J437" s="41"/>
      <c r="K437" s="41"/>
      <c r="L437" s="45"/>
      <c r="M437" s="245"/>
      <c r="N437" s="246"/>
      <c r="O437" s="92"/>
      <c r="P437" s="92"/>
      <c r="Q437" s="92"/>
      <c r="R437" s="92"/>
      <c r="S437" s="92"/>
      <c r="T437" s="93"/>
      <c r="U437" s="39"/>
      <c r="V437" s="39"/>
      <c r="W437" s="39"/>
      <c r="X437" s="39"/>
      <c r="Y437" s="39"/>
      <c r="Z437" s="39"/>
      <c r="AA437" s="39"/>
      <c r="AB437" s="39"/>
      <c r="AC437" s="39"/>
      <c r="AD437" s="39"/>
      <c r="AE437" s="39"/>
      <c r="AT437" s="18" t="s">
        <v>251</v>
      </c>
      <c r="AU437" s="18" t="s">
        <v>88</v>
      </c>
    </row>
    <row r="438" s="2" customFormat="1">
      <c r="A438" s="39"/>
      <c r="B438" s="40"/>
      <c r="C438" s="41"/>
      <c r="D438" s="242" t="s">
        <v>742</v>
      </c>
      <c r="E438" s="41"/>
      <c r="F438" s="287" t="s">
        <v>743</v>
      </c>
      <c r="G438" s="41"/>
      <c r="H438" s="41"/>
      <c r="I438" s="244"/>
      <c r="J438" s="41"/>
      <c r="K438" s="41"/>
      <c r="L438" s="45"/>
      <c r="M438" s="245"/>
      <c r="N438" s="246"/>
      <c r="O438" s="92"/>
      <c r="P438" s="92"/>
      <c r="Q438" s="92"/>
      <c r="R438" s="92"/>
      <c r="S438" s="92"/>
      <c r="T438" s="93"/>
      <c r="U438" s="39"/>
      <c r="V438" s="39"/>
      <c r="W438" s="39"/>
      <c r="X438" s="39"/>
      <c r="Y438" s="39"/>
      <c r="Z438" s="39"/>
      <c r="AA438" s="39"/>
      <c r="AB438" s="39"/>
      <c r="AC438" s="39"/>
      <c r="AD438" s="39"/>
      <c r="AE438" s="39"/>
      <c r="AT438" s="18" t="s">
        <v>742</v>
      </c>
      <c r="AU438" s="18" t="s">
        <v>88</v>
      </c>
    </row>
    <row r="439" s="13" customFormat="1">
      <c r="A439" s="13"/>
      <c r="B439" s="249"/>
      <c r="C439" s="250"/>
      <c r="D439" s="242" t="s">
        <v>259</v>
      </c>
      <c r="E439" s="251" t="s">
        <v>1</v>
      </c>
      <c r="F439" s="252" t="s">
        <v>2712</v>
      </c>
      <c r="G439" s="250"/>
      <c r="H439" s="253">
        <v>366.02300000000002</v>
      </c>
      <c r="I439" s="254"/>
      <c r="J439" s="250"/>
      <c r="K439" s="250"/>
      <c r="L439" s="255"/>
      <c r="M439" s="256"/>
      <c r="N439" s="257"/>
      <c r="O439" s="257"/>
      <c r="P439" s="257"/>
      <c r="Q439" s="257"/>
      <c r="R439" s="257"/>
      <c r="S439" s="257"/>
      <c r="T439" s="258"/>
      <c r="U439" s="13"/>
      <c r="V439" s="13"/>
      <c r="W439" s="13"/>
      <c r="X439" s="13"/>
      <c r="Y439" s="13"/>
      <c r="Z439" s="13"/>
      <c r="AA439" s="13"/>
      <c r="AB439" s="13"/>
      <c r="AC439" s="13"/>
      <c r="AD439" s="13"/>
      <c r="AE439" s="13"/>
      <c r="AT439" s="259" t="s">
        <v>259</v>
      </c>
      <c r="AU439" s="259" t="s">
        <v>88</v>
      </c>
      <c r="AV439" s="13" t="s">
        <v>88</v>
      </c>
      <c r="AW439" s="13" t="s">
        <v>36</v>
      </c>
      <c r="AX439" s="13" t="s">
        <v>80</v>
      </c>
      <c r="AY439" s="259" t="s">
        <v>241</v>
      </c>
    </row>
    <row r="440" s="14" customFormat="1">
      <c r="A440" s="14"/>
      <c r="B440" s="260"/>
      <c r="C440" s="261"/>
      <c r="D440" s="242" t="s">
        <v>259</v>
      </c>
      <c r="E440" s="262" t="s">
        <v>1</v>
      </c>
      <c r="F440" s="263" t="s">
        <v>261</v>
      </c>
      <c r="G440" s="261"/>
      <c r="H440" s="264">
        <v>366.02300000000002</v>
      </c>
      <c r="I440" s="265"/>
      <c r="J440" s="261"/>
      <c r="K440" s="261"/>
      <c r="L440" s="266"/>
      <c r="M440" s="267"/>
      <c r="N440" s="268"/>
      <c r="O440" s="268"/>
      <c r="P440" s="268"/>
      <c r="Q440" s="268"/>
      <c r="R440" s="268"/>
      <c r="S440" s="268"/>
      <c r="T440" s="269"/>
      <c r="U440" s="14"/>
      <c r="V440" s="14"/>
      <c r="W440" s="14"/>
      <c r="X440" s="14"/>
      <c r="Y440" s="14"/>
      <c r="Z440" s="14"/>
      <c r="AA440" s="14"/>
      <c r="AB440" s="14"/>
      <c r="AC440" s="14"/>
      <c r="AD440" s="14"/>
      <c r="AE440" s="14"/>
      <c r="AT440" s="270" t="s">
        <v>259</v>
      </c>
      <c r="AU440" s="270" t="s">
        <v>88</v>
      </c>
      <c r="AV440" s="14" t="s">
        <v>175</v>
      </c>
      <c r="AW440" s="14" t="s">
        <v>36</v>
      </c>
      <c r="AX440" s="14" t="s">
        <v>14</v>
      </c>
      <c r="AY440" s="270" t="s">
        <v>241</v>
      </c>
    </row>
    <row r="441" s="2" customFormat="1" ht="16.5" customHeight="1">
      <c r="A441" s="39"/>
      <c r="B441" s="40"/>
      <c r="C441" s="229" t="s">
        <v>837</v>
      </c>
      <c r="D441" s="229" t="s">
        <v>243</v>
      </c>
      <c r="E441" s="230" t="s">
        <v>262</v>
      </c>
      <c r="F441" s="231" t="s">
        <v>263</v>
      </c>
      <c r="G441" s="232" t="s">
        <v>255</v>
      </c>
      <c r="H441" s="233">
        <v>264.45999999999998</v>
      </c>
      <c r="I441" s="234"/>
      <c r="J441" s="235">
        <f>ROUND(I441*H441,2)</f>
        <v>0</v>
      </c>
      <c r="K441" s="231" t="s">
        <v>247</v>
      </c>
      <c r="L441" s="45"/>
      <c r="M441" s="236" t="s">
        <v>1</v>
      </c>
      <c r="N441" s="237" t="s">
        <v>45</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175</v>
      </c>
      <c r="AT441" s="240" t="s">
        <v>243</v>
      </c>
      <c r="AU441" s="240" t="s">
        <v>88</v>
      </c>
      <c r="AY441" s="18" t="s">
        <v>241</v>
      </c>
      <c r="BE441" s="241">
        <f>IF(N441="základní",J441,0)</f>
        <v>0</v>
      </c>
      <c r="BF441" s="241">
        <f>IF(N441="snížená",J441,0)</f>
        <v>0</v>
      </c>
      <c r="BG441" s="241">
        <f>IF(N441="zákl. přenesená",J441,0)</f>
        <v>0</v>
      </c>
      <c r="BH441" s="241">
        <f>IF(N441="sníž. přenesená",J441,0)</f>
        <v>0</v>
      </c>
      <c r="BI441" s="241">
        <f>IF(N441="nulová",J441,0)</f>
        <v>0</v>
      </c>
      <c r="BJ441" s="18" t="s">
        <v>14</v>
      </c>
      <c r="BK441" s="241">
        <f>ROUND(I441*H441,2)</f>
        <v>0</v>
      </c>
      <c r="BL441" s="18" t="s">
        <v>175</v>
      </c>
      <c r="BM441" s="240" t="s">
        <v>2713</v>
      </c>
    </row>
    <row r="442" s="2" customFormat="1">
      <c r="A442" s="39"/>
      <c r="B442" s="40"/>
      <c r="C442" s="41"/>
      <c r="D442" s="242" t="s">
        <v>249</v>
      </c>
      <c r="E442" s="41"/>
      <c r="F442" s="243" t="s">
        <v>265</v>
      </c>
      <c r="G442" s="41"/>
      <c r="H442" s="41"/>
      <c r="I442" s="244"/>
      <c r="J442" s="41"/>
      <c r="K442" s="41"/>
      <c r="L442" s="45"/>
      <c r="M442" s="245"/>
      <c r="N442" s="246"/>
      <c r="O442" s="92"/>
      <c r="P442" s="92"/>
      <c r="Q442" s="92"/>
      <c r="R442" s="92"/>
      <c r="S442" s="92"/>
      <c r="T442" s="93"/>
      <c r="U442" s="39"/>
      <c r="V442" s="39"/>
      <c r="W442" s="39"/>
      <c r="X442" s="39"/>
      <c r="Y442" s="39"/>
      <c r="Z442" s="39"/>
      <c r="AA442" s="39"/>
      <c r="AB442" s="39"/>
      <c r="AC442" s="39"/>
      <c r="AD442" s="39"/>
      <c r="AE442" s="39"/>
      <c r="AT442" s="18" t="s">
        <v>249</v>
      </c>
      <c r="AU442" s="18" t="s">
        <v>88</v>
      </c>
    </row>
    <row r="443" s="2" customFormat="1">
      <c r="A443" s="39"/>
      <c r="B443" s="40"/>
      <c r="C443" s="41"/>
      <c r="D443" s="247" t="s">
        <v>251</v>
      </c>
      <c r="E443" s="41"/>
      <c r="F443" s="248" t="s">
        <v>266</v>
      </c>
      <c r="G443" s="41"/>
      <c r="H443" s="41"/>
      <c r="I443" s="244"/>
      <c r="J443" s="41"/>
      <c r="K443" s="41"/>
      <c r="L443" s="45"/>
      <c r="M443" s="245"/>
      <c r="N443" s="246"/>
      <c r="O443" s="92"/>
      <c r="P443" s="92"/>
      <c r="Q443" s="92"/>
      <c r="R443" s="92"/>
      <c r="S443" s="92"/>
      <c r="T443" s="93"/>
      <c r="U443" s="39"/>
      <c r="V443" s="39"/>
      <c r="W443" s="39"/>
      <c r="X443" s="39"/>
      <c r="Y443" s="39"/>
      <c r="Z443" s="39"/>
      <c r="AA443" s="39"/>
      <c r="AB443" s="39"/>
      <c r="AC443" s="39"/>
      <c r="AD443" s="39"/>
      <c r="AE443" s="39"/>
      <c r="AT443" s="18" t="s">
        <v>251</v>
      </c>
      <c r="AU443" s="18" t="s">
        <v>88</v>
      </c>
    </row>
    <row r="444" s="13" customFormat="1">
      <c r="A444" s="13"/>
      <c r="B444" s="249"/>
      <c r="C444" s="250"/>
      <c r="D444" s="242" t="s">
        <v>259</v>
      </c>
      <c r="E444" s="251" t="s">
        <v>1</v>
      </c>
      <c r="F444" s="252" t="s">
        <v>2714</v>
      </c>
      <c r="G444" s="250"/>
      <c r="H444" s="253">
        <v>235.91900000000001</v>
      </c>
      <c r="I444" s="254"/>
      <c r="J444" s="250"/>
      <c r="K444" s="250"/>
      <c r="L444" s="255"/>
      <c r="M444" s="256"/>
      <c r="N444" s="257"/>
      <c r="O444" s="257"/>
      <c r="P444" s="257"/>
      <c r="Q444" s="257"/>
      <c r="R444" s="257"/>
      <c r="S444" s="257"/>
      <c r="T444" s="258"/>
      <c r="U444" s="13"/>
      <c r="V444" s="13"/>
      <c r="W444" s="13"/>
      <c r="X444" s="13"/>
      <c r="Y444" s="13"/>
      <c r="Z444" s="13"/>
      <c r="AA444" s="13"/>
      <c r="AB444" s="13"/>
      <c r="AC444" s="13"/>
      <c r="AD444" s="13"/>
      <c r="AE444" s="13"/>
      <c r="AT444" s="259" t="s">
        <v>259</v>
      </c>
      <c r="AU444" s="259" t="s">
        <v>88</v>
      </c>
      <c r="AV444" s="13" t="s">
        <v>88</v>
      </c>
      <c r="AW444" s="13" t="s">
        <v>36</v>
      </c>
      <c r="AX444" s="13" t="s">
        <v>80</v>
      </c>
      <c r="AY444" s="259" t="s">
        <v>241</v>
      </c>
    </row>
    <row r="445" s="13" customFormat="1">
      <c r="A445" s="13"/>
      <c r="B445" s="249"/>
      <c r="C445" s="250"/>
      <c r="D445" s="242" t="s">
        <v>259</v>
      </c>
      <c r="E445" s="251" t="s">
        <v>1</v>
      </c>
      <c r="F445" s="252" t="s">
        <v>681</v>
      </c>
      <c r="G445" s="250"/>
      <c r="H445" s="253">
        <v>28.541</v>
      </c>
      <c r="I445" s="254"/>
      <c r="J445" s="250"/>
      <c r="K445" s="250"/>
      <c r="L445" s="255"/>
      <c r="M445" s="256"/>
      <c r="N445" s="257"/>
      <c r="O445" s="257"/>
      <c r="P445" s="257"/>
      <c r="Q445" s="257"/>
      <c r="R445" s="257"/>
      <c r="S445" s="257"/>
      <c r="T445" s="258"/>
      <c r="U445" s="13"/>
      <c r="V445" s="13"/>
      <c r="W445" s="13"/>
      <c r="X445" s="13"/>
      <c r="Y445" s="13"/>
      <c r="Z445" s="13"/>
      <c r="AA445" s="13"/>
      <c r="AB445" s="13"/>
      <c r="AC445" s="13"/>
      <c r="AD445" s="13"/>
      <c r="AE445" s="13"/>
      <c r="AT445" s="259" t="s">
        <v>259</v>
      </c>
      <c r="AU445" s="259" t="s">
        <v>88</v>
      </c>
      <c r="AV445" s="13" t="s">
        <v>88</v>
      </c>
      <c r="AW445" s="13" t="s">
        <v>36</v>
      </c>
      <c r="AX445" s="13" t="s">
        <v>80</v>
      </c>
      <c r="AY445" s="259" t="s">
        <v>241</v>
      </c>
    </row>
    <row r="446" s="14" customFormat="1">
      <c r="A446" s="14"/>
      <c r="B446" s="260"/>
      <c r="C446" s="261"/>
      <c r="D446" s="242" t="s">
        <v>259</v>
      </c>
      <c r="E446" s="262" t="s">
        <v>1</v>
      </c>
      <c r="F446" s="263" t="s">
        <v>261</v>
      </c>
      <c r="G446" s="261"/>
      <c r="H446" s="264">
        <v>264.45999999999998</v>
      </c>
      <c r="I446" s="265"/>
      <c r="J446" s="261"/>
      <c r="K446" s="261"/>
      <c r="L446" s="266"/>
      <c r="M446" s="267"/>
      <c r="N446" s="268"/>
      <c r="O446" s="268"/>
      <c r="P446" s="268"/>
      <c r="Q446" s="268"/>
      <c r="R446" s="268"/>
      <c r="S446" s="268"/>
      <c r="T446" s="269"/>
      <c r="U446" s="14"/>
      <c r="V446" s="14"/>
      <c r="W446" s="14"/>
      <c r="X446" s="14"/>
      <c r="Y446" s="14"/>
      <c r="Z446" s="14"/>
      <c r="AA446" s="14"/>
      <c r="AB446" s="14"/>
      <c r="AC446" s="14"/>
      <c r="AD446" s="14"/>
      <c r="AE446" s="14"/>
      <c r="AT446" s="270" t="s">
        <v>259</v>
      </c>
      <c r="AU446" s="270" t="s">
        <v>88</v>
      </c>
      <c r="AV446" s="14" t="s">
        <v>175</v>
      </c>
      <c r="AW446" s="14" t="s">
        <v>36</v>
      </c>
      <c r="AX446" s="14" t="s">
        <v>14</v>
      </c>
      <c r="AY446" s="270" t="s">
        <v>241</v>
      </c>
    </row>
    <row r="447" s="2" customFormat="1" ht="24.15" customHeight="1">
      <c r="A447" s="39"/>
      <c r="B447" s="40"/>
      <c r="C447" s="229" t="s">
        <v>843</v>
      </c>
      <c r="D447" s="229" t="s">
        <v>243</v>
      </c>
      <c r="E447" s="230" t="s">
        <v>764</v>
      </c>
      <c r="F447" s="231" t="s">
        <v>765</v>
      </c>
      <c r="G447" s="232" t="s">
        <v>255</v>
      </c>
      <c r="H447" s="233">
        <v>70.436000000000007</v>
      </c>
      <c r="I447" s="234"/>
      <c r="J447" s="235">
        <f>ROUND(I447*H447,2)</f>
        <v>0</v>
      </c>
      <c r="K447" s="231" t="s">
        <v>247</v>
      </c>
      <c r="L447" s="45"/>
      <c r="M447" s="236" t="s">
        <v>1</v>
      </c>
      <c r="N447" s="237" t="s">
        <v>45</v>
      </c>
      <c r="O447" s="92"/>
      <c r="P447" s="238">
        <f>O447*H447</f>
        <v>0</v>
      </c>
      <c r="Q447" s="238">
        <v>0</v>
      </c>
      <c r="R447" s="238">
        <f>Q447*H447</f>
        <v>0</v>
      </c>
      <c r="S447" s="238">
        <v>0</v>
      </c>
      <c r="T447" s="239">
        <f>S447*H447</f>
        <v>0</v>
      </c>
      <c r="U447" s="39"/>
      <c r="V447" s="39"/>
      <c r="W447" s="39"/>
      <c r="X447" s="39"/>
      <c r="Y447" s="39"/>
      <c r="Z447" s="39"/>
      <c r="AA447" s="39"/>
      <c r="AB447" s="39"/>
      <c r="AC447" s="39"/>
      <c r="AD447" s="39"/>
      <c r="AE447" s="39"/>
      <c r="AR447" s="240" t="s">
        <v>175</v>
      </c>
      <c r="AT447" s="240" t="s">
        <v>243</v>
      </c>
      <c r="AU447" s="240" t="s">
        <v>88</v>
      </c>
      <c r="AY447" s="18" t="s">
        <v>241</v>
      </c>
      <c r="BE447" s="241">
        <f>IF(N447="základní",J447,0)</f>
        <v>0</v>
      </c>
      <c r="BF447" s="241">
        <f>IF(N447="snížená",J447,0)</f>
        <v>0</v>
      </c>
      <c r="BG447" s="241">
        <f>IF(N447="zákl. přenesená",J447,0)</f>
        <v>0</v>
      </c>
      <c r="BH447" s="241">
        <f>IF(N447="sníž. přenesená",J447,0)</f>
        <v>0</v>
      </c>
      <c r="BI447" s="241">
        <f>IF(N447="nulová",J447,0)</f>
        <v>0</v>
      </c>
      <c r="BJ447" s="18" t="s">
        <v>14</v>
      </c>
      <c r="BK447" s="241">
        <f>ROUND(I447*H447,2)</f>
        <v>0</v>
      </c>
      <c r="BL447" s="18" t="s">
        <v>175</v>
      </c>
      <c r="BM447" s="240" t="s">
        <v>2715</v>
      </c>
    </row>
    <row r="448" s="2" customFormat="1">
      <c r="A448" s="39"/>
      <c r="B448" s="40"/>
      <c r="C448" s="41"/>
      <c r="D448" s="242" t="s">
        <v>249</v>
      </c>
      <c r="E448" s="41"/>
      <c r="F448" s="243" t="s">
        <v>767</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249</v>
      </c>
      <c r="AU448" s="18" t="s">
        <v>88</v>
      </c>
    </row>
    <row r="449" s="2" customFormat="1">
      <c r="A449" s="39"/>
      <c r="B449" s="40"/>
      <c r="C449" s="41"/>
      <c r="D449" s="247" t="s">
        <v>251</v>
      </c>
      <c r="E449" s="41"/>
      <c r="F449" s="248" t="s">
        <v>768</v>
      </c>
      <c r="G449" s="41"/>
      <c r="H449" s="41"/>
      <c r="I449" s="244"/>
      <c r="J449" s="41"/>
      <c r="K449" s="41"/>
      <c r="L449" s="45"/>
      <c r="M449" s="245"/>
      <c r="N449" s="246"/>
      <c r="O449" s="92"/>
      <c r="P449" s="92"/>
      <c r="Q449" s="92"/>
      <c r="R449" s="92"/>
      <c r="S449" s="92"/>
      <c r="T449" s="93"/>
      <c r="U449" s="39"/>
      <c r="V449" s="39"/>
      <c r="W449" s="39"/>
      <c r="X449" s="39"/>
      <c r="Y449" s="39"/>
      <c r="Z449" s="39"/>
      <c r="AA449" s="39"/>
      <c r="AB449" s="39"/>
      <c r="AC449" s="39"/>
      <c r="AD449" s="39"/>
      <c r="AE449" s="39"/>
      <c r="AT449" s="18" t="s">
        <v>251</v>
      </c>
      <c r="AU449" s="18" t="s">
        <v>88</v>
      </c>
    </row>
    <row r="450" s="13" customFormat="1">
      <c r="A450" s="13"/>
      <c r="B450" s="249"/>
      <c r="C450" s="250"/>
      <c r="D450" s="242" t="s">
        <v>259</v>
      </c>
      <c r="E450" s="251" t="s">
        <v>1</v>
      </c>
      <c r="F450" s="252" t="s">
        <v>2714</v>
      </c>
      <c r="G450" s="250"/>
      <c r="H450" s="253">
        <v>235.91900000000001</v>
      </c>
      <c r="I450" s="254"/>
      <c r="J450" s="250"/>
      <c r="K450" s="250"/>
      <c r="L450" s="255"/>
      <c r="M450" s="256"/>
      <c r="N450" s="257"/>
      <c r="O450" s="257"/>
      <c r="P450" s="257"/>
      <c r="Q450" s="257"/>
      <c r="R450" s="257"/>
      <c r="S450" s="257"/>
      <c r="T450" s="258"/>
      <c r="U450" s="13"/>
      <c r="V450" s="13"/>
      <c r="W450" s="13"/>
      <c r="X450" s="13"/>
      <c r="Y450" s="13"/>
      <c r="Z450" s="13"/>
      <c r="AA450" s="13"/>
      <c r="AB450" s="13"/>
      <c r="AC450" s="13"/>
      <c r="AD450" s="13"/>
      <c r="AE450" s="13"/>
      <c r="AT450" s="259" t="s">
        <v>259</v>
      </c>
      <c r="AU450" s="259" t="s">
        <v>88</v>
      </c>
      <c r="AV450" s="13" t="s">
        <v>88</v>
      </c>
      <c r="AW450" s="13" t="s">
        <v>36</v>
      </c>
      <c r="AX450" s="13" t="s">
        <v>80</v>
      </c>
      <c r="AY450" s="259" t="s">
        <v>241</v>
      </c>
    </row>
    <row r="451" s="13" customFormat="1">
      <c r="A451" s="13"/>
      <c r="B451" s="249"/>
      <c r="C451" s="250"/>
      <c r="D451" s="242" t="s">
        <v>259</v>
      </c>
      <c r="E451" s="251" t="s">
        <v>1</v>
      </c>
      <c r="F451" s="252" t="s">
        <v>2716</v>
      </c>
      <c r="G451" s="250"/>
      <c r="H451" s="253">
        <v>-0.48399999999999999</v>
      </c>
      <c r="I451" s="254"/>
      <c r="J451" s="250"/>
      <c r="K451" s="250"/>
      <c r="L451" s="255"/>
      <c r="M451" s="256"/>
      <c r="N451" s="257"/>
      <c r="O451" s="257"/>
      <c r="P451" s="257"/>
      <c r="Q451" s="257"/>
      <c r="R451" s="257"/>
      <c r="S451" s="257"/>
      <c r="T451" s="258"/>
      <c r="U451" s="13"/>
      <c r="V451" s="13"/>
      <c r="W451" s="13"/>
      <c r="X451" s="13"/>
      <c r="Y451" s="13"/>
      <c r="Z451" s="13"/>
      <c r="AA451" s="13"/>
      <c r="AB451" s="13"/>
      <c r="AC451" s="13"/>
      <c r="AD451" s="13"/>
      <c r="AE451" s="13"/>
      <c r="AT451" s="259" t="s">
        <v>259</v>
      </c>
      <c r="AU451" s="259" t="s">
        <v>88</v>
      </c>
      <c r="AV451" s="13" t="s">
        <v>88</v>
      </c>
      <c r="AW451" s="13" t="s">
        <v>36</v>
      </c>
      <c r="AX451" s="13" t="s">
        <v>80</v>
      </c>
      <c r="AY451" s="259" t="s">
        <v>241</v>
      </c>
    </row>
    <row r="452" s="13" customFormat="1">
      <c r="A452" s="13"/>
      <c r="B452" s="249"/>
      <c r="C452" s="250"/>
      <c r="D452" s="242" t="s">
        <v>259</v>
      </c>
      <c r="E452" s="251" t="s">
        <v>1</v>
      </c>
      <c r="F452" s="252" t="s">
        <v>2717</v>
      </c>
      <c r="G452" s="250"/>
      <c r="H452" s="253">
        <v>-0.48999999999999999</v>
      </c>
      <c r="I452" s="254"/>
      <c r="J452" s="250"/>
      <c r="K452" s="250"/>
      <c r="L452" s="255"/>
      <c r="M452" s="256"/>
      <c r="N452" s="257"/>
      <c r="O452" s="257"/>
      <c r="P452" s="257"/>
      <c r="Q452" s="257"/>
      <c r="R452" s="257"/>
      <c r="S452" s="257"/>
      <c r="T452" s="258"/>
      <c r="U452" s="13"/>
      <c r="V452" s="13"/>
      <c r="W452" s="13"/>
      <c r="X452" s="13"/>
      <c r="Y452" s="13"/>
      <c r="Z452" s="13"/>
      <c r="AA452" s="13"/>
      <c r="AB452" s="13"/>
      <c r="AC452" s="13"/>
      <c r="AD452" s="13"/>
      <c r="AE452" s="13"/>
      <c r="AT452" s="259" t="s">
        <v>259</v>
      </c>
      <c r="AU452" s="259" t="s">
        <v>88</v>
      </c>
      <c r="AV452" s="13" t="s">
        <v>88</v>
      </c>
      <c r="AW452" s="13" t="s">
        <v>36</v>
      </c>
      <c r="AX452" s="13" t="s">
        <v>80</v>
      </c>
      <c r="AY452" s="259" t="s">
        <v>241</v>
      </c>
    </row>
    <row r="453" s="13" customFormat="1">
      <c r="A453" s="13"/>
      <c r="B453" s="249"/>
      <c r="C453" s="250"/>
      <c r="D453" s="242" t="s">
        <v>259</v>
      </c>
      <c r="E453" s="251" t="s">
        <v>1</v>
      </c>
      <c r="F453" s="252" t="s">
        <v>2716</v>
      </c>
      <c r="G453" s="250"/>
      <c r="H453" s="253">
        <v>-0.48399999999999999</v>
      </c>
      <c r="I453" s="254"/>
      <c r="J453" s="250"/>
      <c r="K453" s="250"/>
      <c r="L453" s="255"/>
      <c r="M453" s="256"/>
      <c r="N453" s="257"/>
      <c r="O453" s="257"/>
      <c r="P453" s="257"/>
      <c r="Q453" s="257"/>
      <c r="R453" s="257"/>
      <c r="S453" s="257"/>
      <c r="T453" s="258"/>
      <c r="U453" s="13"/>
      <c r="V453" s="13"/>
      <c r="W453" s="13"/>
      <c r="X453" s="13"/>
      <c r="Y453" s="13"/>
      <c r="Z453" s="13"/>
      <c r="AA453" s="13"/>
      <c r="AB453" s="13"/>
      <c r="AC453" s="13"/>
      <c r="AD453" s="13"/>
      <c r="AE453" s="13"/>
      <c r="AT453" s="259" t="s">
        <v>259</v>
      </c>
      <c r="AU453" s="259" t="s">
        <v>88</v>
      </c>
      <c r="AV453" s="13" t="s">
        <v>88</v>
      </c>
      <c r="AW453" s="13" t="s">
        <v>36</v>
      </c>
      <c r="AX453" s="13" t="s">
        <v>80</v>
      </c>
      <c r="AY453" s="259" t="s">
        <v>241</v>
      </c>
    </row>
    <row r="454" s="13" customFormat="1">
      <c r="A454" s="13"/>
      <c r="B454" s="249"/>
      <c r="C454" s="250"/>
      <c r="D454" s="242" t="s">
        <v>259</v>
      </c>
      <c r="E454" s="251" t="s">
        <v>1</v>
      </c>
      <c r="F454" s="252" t="s">
        <v>2718</v>
      </c>
      <c r="G454" s="250"/>
      <c r="H454" s="253">
        <v>-154.65700000000001</v>
      </c>
      <c r="I454" s="254"/>
      <c r="J454" s="250"/>
      <c r="K454" s="250"/>
      <c r="L454" s="255"/>
      <c r="M454" s="256"/>
      <c r="N454" s="257"/>
      <c r="O454" s="257"/>
      <c r="P454" s="257"/>
      <c r="Q454" s="257"/>
      <c r="R454" s="257"/>
      <c r="S454" s="257"/>
      <c r="T454" s="258"/>
      <c r="U454" s="13"/>
      <c r="V454" s="13"/>
      <c r="W454" s="13"/>
      <c r="X454" s="13"/>
      <c r="Y454" s="13"/>
      <c r="Z454" s="13"/>
      <c r="AA454" s="13"/>
      <c r="AB454" s="13"/>
      <c r="AC454" s="13"/>
      <c r="AD454" s="13"/>
      <c r="AE454" s="13"/>
      <c r="AT454" s="259" t="s">
        <v>259</v>
      </c>
      <c r="AU454" s="259" t="s">
        <v>88</v>
      </c>
      <c r="AV454" s="13" t="s">
        <v>88</v>
      </c>
      <c r="AW454" s="13" t="s">
        <v>36</v>
      </c>
      <c r="AX454" s="13" t="s">
        <v>80</v>
      </c>
      <c r="AY454" s="259" t="s">
        <v>241</v>
      </c>
    </row>
    <row r="455" s="13" customFormat="1">
      <c r="A455" s="13"/>
      <c r="B455" s="249"/>
      <c r="C455" s="250"/>
      <c r="D455" s="242" t="s">
        <v>259</v>
      </c>
      <c r="E455" s="251" t="s">
        <v>1</v>
      </c>
      <c r="F455" s="252" t="s">
        <v>770</v>
      </c>
      <c r="G455" s="250"/>
      <c r="H455" s="253">
        <v>-5.0149999999999997</v>
      </c>
      <c r="I455" s="254"/>
      <c r="J455" s="250"/>
      <c r="K455" s="250"/>
      <c r="L455" s="255"/>
      <c r="M455" s="256"/>
      <c r="N455" s="257"/>
      <c r="O455" s="257"/>
      <c r="P455" s="257"/>
      <c r="Q455" s="257"/>
      <c r="R455" s="257"/>
      <c r="S455" s="257"/>
      <c r="T455" s="258"/>
      <c r="U455" s="13"/>
      <c r="V455" s="13"/>
      <c r="W455" s="13"/>
      <c r="X455" s="13"/>
      <c r="Y455" s="13"/>
      <c r="Z455" s="13"/>
      <c r="AA455" s="13"/>
      <c r="AB455" s="13"/>
      <c r="AC455" s="13"/>
      <c r="AD455" s="13"/>
      <c r="AE455" s="13"/>
      <c r="AT455" s="259" t="s">
        <v>259</v>
      </c>
      <c r="AU455" s="259" t="s">
        <v>88</v>
      </c>
      <c r="AV455" s="13" t="s">
        <v>88</v>
      </c>
      <c r="AW455" s="13" t="s">
        <v>36</v>
      </c>
      <c r="AX455" s="13" t="s">
        <v>80</v>
      </c>
      <c r="AY455" s="259" t="s">
        <v>241</v>
      </c>
    </row>
    <row r="456" s="13" customFormat="1">
      <c r="A456" s="13"/>
      <c r="B456" s="249"/>
      <c r="C456" s="250"/>
      <c r="D456" s="242" t="s">
        <v>259</v>
      </c>
      <c r="E456" s="251" t="s">
        <v>1</v>
      </c>
      <c r="F456" s="252" t="s">
        <v>2719</v>
      </c>
      <c r="G456" s="250"/>
      <c r="H456" s="253">
        <v>-0.81999999999999995</v>
      </c>
      <c r="I456" s="254"/>
      <c r="J456" s="250"/>
      <c r="K456" s="250"/>
      <c r="L456" s="255"/>
      <c r="M456" s="256"/>
      <c r="N456" s="257"/>
      <c r="O456" s="257"/>
      <c r="P456" s="257"/>
      <c r="Q456" s="257"/>
      <c r="R456" s="257"/>
      <c r="S456" s="257"/>
      <c r="T456" s="258"/>
      <c r="U456" s="13"/>
      <c r="V456" s="13"/>
      <c r="W456" s="13"/>
      <c r="X456" s="13"/>
      <c r="Y456" s="13"/>
      <c r="Z456" s="13"/>
      <c r="AA456" s="13"/>
      <c r="AB456" s="13"/>
      <c r="AC456" s="13"/>
      <c r="AD456" s="13"/>
      <c r="AE456" s="13"/>
      <c r="AT456" s="259" t="s">
        <v>259</v>
      </c>
      <c r="AU456" s="259" t="s">
        <v>88</v>
      </c>
      <c r="AV456" s="13" t="s">
        <v>88</v>
      </c>
      <c r="AW456" s="13" t="s">
        <v>36</v>
      </c>
      <c r="AX456" s="13" t="s">
        <v>80</v>
      </c>
      <c r="AY456" s="259" t="s">
        <v>241</v>
      </c>
    </row>
    <row r="457" s="13" customFormat="1">
      <c r="A457" s="13"/>
      <c r="B457" s="249"/>
      <c r="C457" s="250"/>
      <c r="D457" s="242" t="s">
        <v>259</v>
      </c>
      <c r="E457" s="251" t="s">
        <v>1</v>
      </c>
      <c r="F457" s="252" t="s">
        <v>2720</v>
      </c>
      <c r="G457" s="250"/>
      <c r="H457" s="253">
        <v>-3.1400000000000001</v>
      </c>
      <c r="I457" s="254"/>
      <c r="J457" s="250"/>
      <c r="K457" s="250"/>
      <c r="L457" s="255"/>
      <c r="M457" s="256"/>
      <c r="N457" s="257"/>
      <c r="O457" s="257"/>
      <c r="P457" s="257"/>
      <c r="Q457" s="257"/>
      <c r="R457" s="257"/>
      <c r="S457" s="257"/>
      <c r="T457" s="258"/>
      <c r="U457" s="13"/>
      <c r="V457" s="13"/>
      <c r="W457" s="13"/>
      <c r="X457" s="13"/>
      <c r="Y457" s="13"/>
      <c r="Z457" s="13"/>
      <c r="AA457" s="13"/>
      <c r="AB457" s="13"/>
      <c r="AC457" s="13"/>
      <c r="AD457" s="13"/>
      <c r="AE457" s="13"/>
      <c r="AT457" s="259" t="s">
        <v>259</v>
      </c>
      <c r="AU457" s="259" t="s">
        <v>88</v>
      </c>
      <c r="AV457" s="13" t="s">
        <v>88</v>
      </c>
      <c r="AW457" s="13" t="s">
        <v>36</v>
      </c>
      <c r="AX457" s="13" t="s">
        <v>80</v>
      </c>
      <c r="AY457" s="259" t="s">
        <v>241</v>
      </c>
    </row>
    <row r="458" s="13" customFormat="1">
      <c r="A458" s="13"/>
      <c r="B458" s="249"/>
      <c r="C458" s="250"/>
      <c r="D458" s="242" t="s">
        <v>259</v>
      </c>
      <c r="E458" s="251" t="s">
        <v>1</v>
      </c>
      <c r="F458" s="252" t="s">
        <v>2721</v>
      </c>
      <c r="G458" s="250"/>
      <c r="H458" s="253">
        <v>-0.39300000000000002</v>
      </c>
      <c r="I458" s="254"/>
      <c r="J458" s="250"/>
      <c r="K458" s="250"/>
      <c r="L458" s="255"/>
      <c r="M458" s="256"/>
      <c r="N458" s="257"/>
      <c r="O458" s="257"/>
      <c r="P458" s="257"/>
      <c r="Q458" s="257"/>
      <c r="R458" s="257"/>
      <c r="S458" s="257"/>
      <c r="T458" s="258"/>
      <c r="U458" s="13"/>
      <c r="V458" s="13"/>
      <c r="W458" s="13"/>
      <c r="X458" s="13"/>
      <c r="Y458" s="13"/>
      <c r="Z458" s="13"/>
      <c r="AA458" s="13"/>
      <c r="AB458" s="13"/>
      <c r="AC458" s="13"/>
      <c r="AD458" s="13"/>
      <c r="AE458" s="13"/>
      <c r="AT458" s="259" t="s">
        <v>259</v>
      </c>
      <c r="AU458" s="259" t="s">
        <v>88</v>
      </c>
      <c r="AV458" s="13" t="s">
        <v>88</v>
      </c>
      <c r="AW458" s="13" t="s">
        <v>36</v>
      </c>
      <c r="AX458" s="13" t="s">
        <v>80</v>
      </c>
      <c r="AY458" s="259" t="s">
        <v>241</v>
      </c>
    </row>
    <row r="459" s="14" customFormat="1">
      <c r="A459" s="14"/>
      <c r="B459" s="260"/>
      <c r="C459" s="261"/>
      <c r="D459" s="242" t="s">
        <v>259</v>
      </c>
      <c r="E459" s="262" t="s">
        <v>516</v>
      </c>
      <c r="F459" s="263" t="s">
        <v>261</v>
      </c>
      <c r="G459" s="261"/>
      <c r="H459" s="264">
        <v>70.436000000000007</v>
      </c>
      <c r="I459" s="265"/>
      <c r="J459" s="261"/>
      <c r="K459" s="261"/>
      <c r="L459" s="266"/>
      <c r="M459" s="267"/>
      <c r="N459" s="268"/>
      <c r="O459" s="268"/>
      <c r="P459" s="268"/>
      <c r="Q459" s="268"/>
      <c r="R459" s="268"/>
      <c r="S459" s="268"/>
      <c r="T459" s="269"/>
      <c r="U459" s="14"/>
      <c r="V459" s="14"/>
      <c r="W459" s="14"/>
      <c r="X459" s="14"/>
      <c r="Y459" s="14"/>
      <c r="Z459" s="14"/>
      <c r="AA459" s="14"/>
      <c r="AB459" s="14"/>
      <c r="AC459" s="14"/>
      <c r="AD459" s="14"/>
      <c r="AE459" s="14"/>
      <c r="AT459" s="270" t="s">
        <v>259</v>
      </c>
      <c r="AU459" s="270" t="s">
        <v>88</v>
      </c>
      <c r="AV459" s="14" t="s">
        <v>175</v>
      </c>
      <c r="AW459" s="14" t="s">
        <v>36</v>
      </c>
      <c r="AX459" s="14" t="s">
        <v>14</v>
      </c>
      <c r="AY459" s="270" t="s">
        <v>241</v>
      </c>
    </row>
    <row r="460" s="2" customFormat="1" ht="16.5" customHeight="1">
      <c r="A460" s="39"/>
      <c r="B460" s="40"/>
      <c r="C460" s="288" t="s">
        <v>849</v>
      </c>
      <c r="D460" s="288" t="s">
        <v>758</v>
      </c>
      <c r="E460" s="289" t="s">
        <v>773</v>
      </c>
      <c r="F460" s="290" t="s">
        <v>774</v>
      </c>
      <c r="G460" s="291" t="s">
        <v>487</v>
      </c>
      <c r="H460" s="292">
        <v>115.538</v>
      </c>
      <c r="I460" s="293"/>
      <c r="J460" s="294">
        <f>ROUND(I460*H460,2)</f>
        <v>0</v>
      </c>
      <c r="K460" s="290" t="s">
        <v>247</v>
      </c>
      <c r="L460" s="295"/>
      <c r="M460" s="296" t="s">
        <v>1</v>
      </c>
      <c r="N460" s="297" t="s">
        <v>45</v>
      </c>
      <c r="O460" s="92"/>
      <c r="P460" s="238">
        <f>O460*H460</f>
        <v>0</v>
      </c>
      <c r="Q460" s="238">
        <v>0</v>
      </c>
      <c r="R460" s="238">
        <f>Q460*H460</f>
        <v>0</v>
      </c>
      <c r="S460" s="238">
        <v>0</v>
      </c>
      <c r="T460" s="239">
        <f>S460*H460</f>
        <v>0</v>
      </c>
      <c r="U460" s="39"/>
      <c r="V460" s="39"/>
      <c r="W460" s="39"/>
      <c r="X460" s="39"/>
      <c r="Y460" s="39"/>
      <c r="Z460" s="39"/>
      <c r="AA460" s="39"/>
      <c r="AB460" s="39"/>
      <c r="AC460" s="39"/>
      <c r="AD460" s="39"/>
      <c r="AE460" s="39"/>
      <c r="AR460" s="240" t="s">
        <v>300</v>
      </c>
      <c r="AT460" s="240" t="s">
        <v>758</v>
      </c>
      <c r="AU460" s="240" t="s">
        <v>88</v>
      </c>
      <c r="AY460" s="18" t="s">
        <v>241</v>
      </c>
      <c r="BE460" s="241">
        <f>IF(N460="základní",J460,0)</f>
        <v>0</v>
      </c>
      <c r="BF460" s="241">
        <f>IF(N460="snížená",J460,0)</f>
        <v>0</v>
      </c>
      <c r="BG460" s="241">
        <f>IF(N460="zákl. přenesená",J460,0)</f>
        <v>0</v>
      </c>
      <c r="BH460" s="241">
        <f>IF(N460="sníž. přenesená",J460,0)</f>
        <v>0</v>
      </c>
      <c r="BI460" s="241">
        <f>IF(N460="nulová",J460,0)</f>
        <v>0</v>
      </c>
      <c r="BJ460" s="18" t="s">
        <v>14</v>
      </c>
      <c r="BK460" s="241">
        <f>ROUND(I460*H460,2)</f>
        <v>0</v>
      </c>
      <c r="BL460" s="18" t="s">
        <v>175</v>
      </c>
      <c r="BM460" s="240" t="s">
        <v>2722</v>
      </c>
    </row>
    <row r="461" s="2" customFormat="1">
      <c r="A461" s="39"/>
      <c r="B461" s="40"/>
      <c r="C461" s="41"/>
      <c r="D461" s="242" t="s">
        <v>249</v>
      </c>
      <c r="E461" s="41"/>
      <c r="F461" s="243" t="s">
        <v>774</v>
      </c>
      <c r="G461" s="41"/>
      <c r="H461" s="41"/>
      <c r="I461" s="244"/>
      <c r="J461" s="41"/>
      <c r="K461" s="41"/>
      <c r="L461" s="45"/>
      <c r="M461" s="245"/>
      <c r="N461" s="246"/>
      <c r="O461" s="92"/>
      <c r="P461" s="92"/>
      <c r="Q461" s="92"/>
      <c r="R461" s="92"/>
      <c r="S461" s="92"/>
      <c r="T461" s="93"/>
      <c r="U461" s="39"/>
      <c r="V461" s="39"/>
      <c r="W461" s="39"/>
      <c r="X461" s="39"/>
      <c r="Y461" s="39"/>
      <c r="Z461" s="39"/>
      <c r="AA461" s="39"/>
      <c r="AB461" s="39"/>
      <c r="AC461" s="39"/>
      <c r="AD461" s="39"/>
      <c r="AE461" s="39"/>
      <c r="AT461" s="18" t="s">
        <v>249</v>
      </c>
      <c r="AU461" s="18" t="s">
        <v>88</v>
      </c>
    </row>
    <row r="462" s="15" customFormat="1">
      <c r="A462" s="15"/>
      <c r="B462" s="271"/>
      <c r="C462" s="272"/>
      <c r="D462" s="242" t="s">
        <v>259</v>
      </c>
      <c r="E462" s="273" t="s">
        <v>1</v>
      </c>
      <c r="F462" s="274" t="s">
        <v>776</v>
      </c>
      <c r="G462" s="272"/>
      <c r="H462" s="273" t="s">
        <v>1</v>
      </c>
      <c r="I462" s="275"/>
      <c r="J462" s="272"/>
      <c r="K462" s="272"/>
      <c r="L462" s="276"/>
      <c r="M462" s="277"/>
      <c r="N462" s="278"/>
      <c r="O462" s="278"/>
      <c r="P462" s="278"/>
      <c r="Q462" s="278"/>
      <c r="R462" s="278"/>
      <c r="S462" s="278"/>
      <c r="T462" s="279"/>
      <c r="U462" s="15"/>
      <c r="V462" s="15"/>
      <c r="W462" s="15"/>
      <c r="X462" s="15"/>
      <c r="Y462" s="15"/>
      <c r="Z462" s="15"/>
      <c r="AA462" s="15"/>
      <c r="AB462" s="15"/>
      <c r="AC462" s="15"/>
      <c r="AD462" s="15"/>
      <c r="AE462" s="15"/>
      <c r="AT462" s="280" t="s">
        <v>259</v>
      </c>
      <c r="AU462" s="280" t="s">
        <v>88</v>
      </c>
      <c r="AV462" s="15" t="s">
        <v>14</v>
      </c>
      <c r="AW462" s="15" t="s">
        <v>36</v>
      </c>
      <c r="AX462" s="15" t="s">
        <v>80</v>
      </c>
      <c r="AY462" s="280" t="s">
        <v>241</v>
      </c>
    </row>
    <row r="463" s="13" customFormat="1">
      <c r="A463" s="13"/>
      <c r="B463" s="249"/>
      <c r="C463" s="250"/>
      <c r="D463" s="242" t="s">
        <v>259</v>
      </c>
      <c r="E463" s="251" t="s">
        <v>1</v>
      </c>
      <c r="F463" s="252" t="s">
        <v>777</v>
      </c>
      <c r="G463" s="250"/>
      <c r="H463" s="253">
        <v>115.538</v>
      </c>
      <c r="I463" s="254"/>
      <c r="J463" s="250"/>
      <c r="K463" s="250"/>
      <c r="L463" s="255"/>
      <c r="M463" s="256"/>
      <c r="N463" s="257"/>
      <c r="O463" s="257"/>
      <c r="P463" s="257"/>
      <c r="Q463" s="257"/>
      <c r="R463" s="257"/>
      <c r="S463" s="257"/>
      <c r="T463" s="258"/>
      <c r="U463" s="13"/>
      <c r="V463" s="13"/>
      <c r="W463" s="13"/>
      <c r="X463" s="13"/>
      <c r="Y463" s="13"/>
      <c r="Z463" s="13"/>
      <c r="AA463" s="13"/>
      <c r="AB463" s="13"/>
      <c r="AC463" s="13"/>
      <c r="AD463" s="13"/>
      <c r="AE463" s="13"/>
      <c r="AT463" s="259" t="s">
        <v>259</v>
      </c>
      <c r="AU463" s="259" t="s">
        <v>88</v>
      </c>
      <c r="AV463" s="13" t="s">
        <v>88</v>
      </c>
      <c r="AW463" s="13" t="s">
        <v>36</v>
      </c>
      <c r="AX463" s="13" t="s">
        <v>80</v>
      </c>
      <c r="AY463" s="259" t="s">
        <v>241</v>
      </c>
    </row>
    <row r="464" s="14" customFormat="1">
      <c r="A464" s="14"/>
      <c r="B464" s="260"/>
      <c r="C464" s="261"/>
      <c r="D464" s="242" t="s">
        <v>259</v>
      </c>
      <c r="E464" s="262" t="s">
        <v>1</v>
      </c>
      <c r="F464" s="263" t="s">
        <v>261</v>
      </c>
      <c r="G464" s="261"/>
      <c r="H464" s="264">
        <v>115.538</v>
      </c>
      <c r="I464" s="265"/>
      <c r="J464" s="261"/>
      <c r="K464" s="261"/>
      <c r="L464" s="266"/>
      <c r="M464" s="267"/>
      <c r="N464" s="268"/>
      <c r="O464" s="268"/>
      <c r="P464" s="268"/>
      <c r="Q464" s="268"/>
      <c r="R464" s="268"/>
      <c r="S464" s="268"/>
      <c r="T464" s="269"/>
      <c r="U464" s="14"/>
      <c r="V464" s="14"/>
      <c r="W464" s="14"/>
      <c r="X464" s="14"/>
      <c r="Y464" s="14"/>
      <c r="Z464" s="14"/>
      <c r="AA464" s="14"/>
      <c r="AB464" s="14"/>
      <c r="AC464" s="14"/>
      <c r="AD464" s="14"/>
      <c r="AE464" s="14"/>
      <c r="AT464" s="270" t="s">
        <v>259</v>
      </c>
      <c r="AU464" s="270" t="s">
        <v>88</v>
      </c>
      <c r="AV464" s="14" t="s">
        <v>175</v>
      </c>
      <c r="AW464" s="14" t="s">
        <v>36</v>
      </c>
      <c r="AX464" s="14" t="s">
        <v>14</v>
      </c>
      <c r="AY464" s="270" t="s">
        <v>241</v>
      </c>
    </row>
    <row r="465" s="2" customFormat="1" ht="24.15" customHeight="1">
      <c r="A465" s="39"/>
      <c r="B465" s="40"/>
      <c r="C465" s="229" t="s">
        <v>856</v>
      </c>
      <c r="D465" s="229" t="s">
        <v>243</v>
      </c>
      <c r="E465" s="230" t="s">
        <v>779</v>
      </c>
      <c r="F465" s="231" t="s">
        <v>780</v>
      </c>
      <c r="G465" s="232" t="s">
        <v>255</v>
      </c>
      <c r="H465" s="233">
        <v>2.0059999999999998</v>
      </c>
      <c r="I465" s="234"/>
      <c r="J465" s="235">
        <f>ROUND(I465*H465,2)</f>
        <v>0</v>
      </c>
      <c r="K465" s="231" t="s">
        <v>247</v>
      </c>
      <c r="L465" s="45"/>
      <c r="M465" s="236" t="s">
        <v>1</v>
      </c>
      <c r="N465" s="237" t="s">
        <v>45</v>
      </c>
      <c r="O465" s="92"/>
      <c r="P465" s="238">
        <f>O465*H465</f>
        <v>0</v>
      </c>
      <c r="Q465" s="238">
        <v>0</v>
      </c>
      <c r="R465" s="238">
        <f>Q465*H465</f>
        <v>0</v>
      </c>
      <c r="S465" s="238">
        <v>0</v>
      </c>
      <c r="T465" s="239">
        <f>S465*H465</f>
        <v>0</v>
      </c>
      <c r="U465" s="39"/>
      <c r="V465" s="39"/>
      <c r="W465" s="39"/>
      <c r="X465" s="39"/>
      <c r="Y465" s="39"/>
      <c r="Z465" s="39"/>
      <c r="AA465" s="39"/>
      <c r="AB465" s="39"/>
      <c r="AC465" s="39"/>
      <c r="AD465" s="39"/>
      <c r="AE465" s="39"/>
      <c r="AR465" s="240" t="s">
        <v>175</v>
      </c>
      <c r="AT465" s="240" t="s">
        <v>243</v>
      </c>
      <c r="AU465" s="240" t="s">
        <v>88</v>
      </c>
      <c r="AY465" s="18" t="s">
        <v>241</v>
      </c>
      <c r="BE465" s="241">
        <f>IF(N465="základní",J465,0)</f>
        <v>0</v>
      </c>
      <c r="BF465" s="241">
        <f>IF(N465="snížená",J465,0)</f>
        <v>0</v>
      </c>
      <c r="BG465" s="241">
        <f>IF(N465="zákl. přenesená",J465,0)</f>
        <v>0</v>
      </c>
      <c r="BH465" s="241">
        <f>IF(N465="sníž. přenesená",J465,0)</f>
        <v>0</v>
      </c>
      <c r="BI465" s="241">
        <f>IF(N465="nulová",J465,0)</f>
        <v>0</v>
      </c>
      <c r="BJ465" s="18" t="s">
        <v>14</v>
      </c>
      <c r="BK465" s="241">
        <f>ROUND(I465*H465,2)</f>
        <v>0</v>
      </c>
      <c r="BL465" s="18" t="s">
        <v>175</v>
      </c>
      <c r="BM465" s="240" t="s">
        <v>2723</v>
      </c>
    </row>
    <row r="466" s="2" customFormat="1">
      <c r="A466" s="39"/>
      <c r="B466" s="40"/>
      <c r="C466" s="41"/>
      <c r="D466" s="242" t="s">
        <v>249</v>
      </c>
      <c r="E466" s="41"/>
      <c r="F466" s="243" t="s">
        <v>782</v>
      </c>
      <c r="G466" s="41"/>
      <c r="H466" s="41"/>
      <c r="I466" s="244"/>
      <c r="J466" s="41"/>
      <c r="K466" s="41"/>
      <c r="L466" s="45"/>
      <c r="M466" s="245"/>
      <c r="N466" s="246"/>
      <c r="O466" s="92"/>
      <c r="P466" s="92"/>
      <c r="Q466" s="92"/>
      <c r="R466" s="92"/>
      <c r="S466" s="92"/>
      <c r="T466" s="93"/>
      <c r="U466" s="39"/>
      <c r="V466" s="39"/>
      <c r="W466" s="39"/>
      <c r="X466" s="39"/>
      <c r="Y466" s="39"/>
      <c r="Z466" s="39"/>
      <c r="AA466" s="39"/>
      <c r="AB466" s="39"/>
      <c r="AC466" s="39"/>
      <c r="AD466" s="39"/>
      <c r="AE466" s="39"/>
      <c r="AT466" s="18" t="s">
        <v>249</v>
      </c>
      <c r="AU466" s="18" t="s">
        <v>88</v>
      </c>
    </row>
    <row r="467" s="2" customFormat="1">
      <c r="A467" s="39"/>
      <c r="B467" s="40"/>
      <c r="C467" s="41"/>
      <c r="D467" s="247" t="s">
        <v>251</v>
      </c>
      <c r="E467" s="41"/>
      <c r="F467" s="248" t="s">
        <v>783</v>
      </c>
      <c r="G467" s="41"/>
      <c r="H467" s="41"/>
      <c r="I467" s="244"/>
      <c r="J467" s="41"/>
      <c r="K467" s="41"/>
      <c r="L467" s="45"/>
      <c r="M467" s="245"/>
      <c r="N467" s="246"/>
      <c r="O467" s="92"/>
      <c r="P467" s="92"/>
      <c r="Q467" s="92"/>
      <c r="R467" s="92"/>
      <c r="S467" s="92"/>
      <c r="T467" s="93"/>
      <c r="U467" s="39"/>
      <c r="V467" s="39"/>
      <c r="W467" s="39"/>
      <c r="X467" s="39"/>
      <c r="Y467" s="39"/>
      <c r="Z467" s="39"/>
      <c r="AA467" s="39"/>
      <c r="AB467" s="39"/>
      <c r="AC467" s="39"/>
      <c r="AD467" s="39"/>
      <c r="AE467" s="39"/>
      <c r="AT467" s="18" t="s">
        <v>251</v>
      </c>
      <c r="AU467" s="18" t="s">
        <v>88</v>
      </c>
    </row>
    <row r="468" s="13" customFormat="1">
      <c r="A468" s="13"/>
      <c r="B468" s="249"/>
      <c r="C468" s="250"/>
      <c r="D468" s="242" t="s">
        <v>259</v>
      </c>
      <c r="E468" s="251" t="s">
        <v>1</v>
      </c>
      <c r="F468" s="252" t="s">
        <v>468</v>
      </c>
      <c r="G468" s="250"/>
      <c r="H468" s="253">
        <v>2.0059999999999998</v>
      </c>
      <c r="I468" s="254"/>
      <c r="J468" s="250"/>
      <c r="K468" s="250"/>
      <c r="L468" s="255"/>
      <c r="M468" s="256"/>
      <c r="N468" s="257"/>
      <c r="O468" s="257"/>
      <c r="P468" s="257"/>
      <c r="Q468" s="257"/>
      <c r="R468" s="257"/>
      <c r="S468" s="257"/>
      <c r="T468" s="258"/>
      <c r="U468" s="13"/>
      <c r="V468" s="13"/>
      <c r="W468" s="13"/>
      <c r="X468" s="13"/>
      <c r="Y468" s="13"/>
      <c r="Z468" s="13"/>
      <c r="AA468" s="13"/>
      <c r="AB468" s="13"/>
      <c r="AC468" s="13"/>
      <c r="AD468" s="13"/>
      <c r="AE468" s="13"/>
      <c r="AT468" s="259" t="s">
        <v>259</v>
      </c>
      <c r="AU468" s="259" t="s">
        <v>88</v>
      </c>
      <c r="AV468" s="13" t="s">
        <v>88</v>
      </c>
      <c r="AW468" s="13" t="s">
        <v>36</v>
      </c>
      <c r="AX468" s="13" t="s">
        <v>80</v>
      </c>
      <c r="AY468" s="259" t="s">
        <v>241</v>
      </c>
    </row>
    <row r="469" s="14" customFormat="1">
      <c r="A469" s="14"/>
      <c r="B469" s="260"/>
      <c r="C469" s="261"/>
      <c r="D469" s="242" t="s">
        <v>259</v>
      </c>
      <c r="E469" s="262" t="s">
        <v>1</v>
      </c>
      <c r="F469" s="263" t="s">
        <v>261</v>
      </c>
      <c r="G469" s="261"/>
      <c r="H469" s="264">
        <v>2.0059999999999998</v>
      </c>
      <c r="I469" s="265"/>
      <c r="J469" s="261"/>
      <c r="K469" s="261"/>
      <c r="L469" s="266"/>
      <c r="M469" s="267"/>
      <c r="N469" s="268"/>
      <c r="O469" s="268"/>
      <c r="P469" s="268"/>
      <c r="Q469" s="268"/>
      <c r="R469" s="268"/>
      <c r="S469" s="268"/>
      <c r="T469" s="269"/>
      <c r="U469" s="14"/>
      <c r="V469" s="14"/>
      <c r="W469" s="14"/>
      <c r="X469" s="14"/>
      <c r="Y469" s="14"/>
      <c r="Z469" s="14"/>
      <c r="AA469" s="14"/>
      <c r="AB469" s="14"/>
      <c r="AC469" s="14"/>
      <c r="AD469" s="14"/>
      <c r="AE469" s="14"/>
      <c r="AT469" s="270" t="s">
        <v>259</v>
      </c>
      <c r="AU469" s="270" t="s">
        <v>88</v>
      </c>
      <c r="AV469" s="14" t="s">
        <v>175</v>
      </c>
      <c r="AW469" s="14" t="s">
        <v>36</v>
      </c>
      <c r="AX469" s="14" t="s">
        <v>14</v>
      </c>
      <c r="AY469" s="270" t="s">
        <v>241</v>
      </c>
    </row>
    <row r="470" s="2" customFormat="1" ht="24.15" customHeight="1">
      <c r="A470" s="39"/>
      <c r="B470" s="40"/>
      <c r="C470" s="229" t="s">
        <v>866</v>
      </c>
      <c r="D470" s="229" t="s">
        <v>243</v>
      </c>
      <c r="E470" s="230" t="s">
        <v>785</v>
      </c>
      <c r="F470" s="231" t="s">
        <v>786</v>
      </c>
      <c r="G470" s="232" t="s">
        <v>255</v>
      </c>
      <c r="H470" s="233">
        <v>3.0089999999999999</v>
      </c>
      <c r="I470" s="234"/>
      <c r="J470" s="235">
        <f>ROUND(I470*H470,2)</f>
        <v>0</v>
      </c>
      <c r="K470" s="231" t="s">
        <v>247</v>
      </c>
      <c r="L470" s="45"/>
      <c r="M470" s="236" t="s">
        <v>1</v>
      </c>
      <c r="N470" s="237" t="s">
        <v>45</v>
      </c>
      <c r="O470" s="92"/>
      <c r="P470" s="238">
        <f>O470*H470</f>
        <v>0</v>
      </c>
      <c r="Q470" s="238">
        <v>0</v>
      </c>
      <c r="R470" s="238">
        <f>Q470*H470</f>
        <v>0</v>
      </c>
      <c r="S470" s="238">
        <v>0</v>
      </c>
      <c r="T470" s="239">
        <f>S470*H470</f>
        <v>0</v>
      </c>
      <c r="U470" s="39"/>
      <c r="V470" s="39"/>
      <c r="W470" s="39"/>
      <c r="X470" s="39"/>
      <c r="Y470" s="39"/>
      <c r="Z470" s="39"/>
      <c r="AA470" s="39"/>
      <c r="AB470" s="39"/>
      <c r="AC470" s="39"/>
      <c r="AD470" s="39"/>
      <c r="AE470" s="39"/>
      <c r="AR470" s="240" t="s">
        <v>175</v>
      </c>
      <c r="AT470" s="240" t="s">
        <v>243</v>
      </c>
      <c r="AU470" s="240" t="s">
        <v>88</v>
      </c>
      <c r="AY470" s="18" t="s">
        <v>241</v>
      </c>
      <c r="BE470" s="241">
        <f>IF(N470="základní",J470,0)</f>
        <v>0</v>
      </c>
      <c r="BF470" s="241">
        <f>IF(N470="snížená",J470,0)</f>
        <v>0</v>
      </c>
      <c r="BG470" s="241">
        <f>IF(N470="zákl. přenesená",J470,0)</f>
        <v>0</v>
      </c>
      <c r="BH470" s="241">
        <f>IF(N470="sníž. přenesená",J470,0)</f>
        <v>0</v>
      </c>
      <c r="BI470" s="241">
        <f>IF(N470="nulová",J470,0)</f>
        <v>0</v>
      </c>
      <c r="BJ470" s="18" t="s">
        <v>14</v>
      </c>
      <c r="BK470" s="241">
        <f>ROUND(I470*H470,2)</f>
        <v>0</v>
      </c>
      <c r="BL470" s="18" t="s">
        <v>175</v>
      </c>
      <c r="BM470" s="240" t="s">
        <v>2724</v>
      </c>
    </row>
    <row r="471" s="2" customFormat="1">
      <c r="A471" s="39"/>
      <c r="B471" s="40"/>
      <c r="C471" s="41"/>
      <c r="D471" s="242" t="s">
        <v>249</v>
      </c>
      <c r="E471" s="41"/>
      <c r="F471" s="243" t="s">
        <v>788</v>
      </c>
      <c r="G471" s="41"/>
      <c r="H471" s="41"/>
      <c r="I471" s="244"/>
      <c r="J471" s="41"/>
      <c r="K471" s="41"/>
      <c r="L471" s="45"/>
      <c r="M471" s="245"/>
      <c r="N471" s="246"/>
      <c r="O471" s="92"/>
      <c r="P471" s="92"/>
      <c r="Q471" s="92"/>
      <c r="R471" s="92"/>
      <c r="S471" s="92"/>
      <c r="T471" s="93"/>
      <c r="U471" s="39"/>
      <c r="V471" s="39"/>
      <c r="W471" s="39"/>
      <c r="X471" s="39"/>
      <c r="Y471" s="39"/>
      <c r="Z471" s="39"/>
      <c r="AA471" s="39"/>
      <c r="AB471" s="39"/>
      <c r="AC471" s="39"/>
      <c r="AD471" s="39"/>
      <c r="AE471" s="39"/>
      <c r="AT471" s="18" t="s">
        <v>249</v>
      </c>
      <c r="AU471" s="18" t="s">
        <v>88</v>
      </c>
    </row>
    <row r="472" s="2" customFormat="1">
      <c r="A472" s="39"/>
      <c r="B472" s="40"/>
      <c r="C472" s="41"/>
      <c r="D472" s="247" t="s">
        <v>251</v>
      </c>
      <c r="E472" s="41"/>
      <c r="F472" s="248" t="s">
        <v>789</v>
      </c>
      <c r="G472" s="41"/>
      <c r="H472" s="41"/>
      <c r="I472" s="244"/>
      <c r="J472" s="41"/>
      <c r="K472" s="41"/>
      <c r="L472" s="45"/>
      <c r="M472" s="245"/>
      <c r="N472" s="246"/>
      <c r="O472" s="92"/>
      <c r="P472" s="92"/>
      <c r="Q472" s="92"/>
      <c r="R472" s="92"/>
      <c r="S472" s="92"/>
      <c r="T472" s="93"/>
      <c r="U472" s="39"/>
      <c r="V472" s="39"/>
      <c r="W472" s="39"/>
      <c r="X472" s="39"/>
      <c r="Y472" s="39"/>
      <c r="Z472" s="39"/>
      <c r="AA472" s="39"/>
      <c r="AB472" s="39"/>
      <c r="AC472" s="39"/>
      <c r="AD472" s="39"/>
      <c r="AE472" s="39"/>
      <c r="AT472" s="18" t="s">
        <v>251</v>
      </c>
      <c r="AU472" s="18" t="s">
        <v>88</v>
      </c>
    </row>
    <row r="473" s="15" customFormat="1">
      <c r="A473" s="15"/>
      <c r="B473" s="271"/>
      <c r="C473" s="272"/>
      <c r="D473" s="242" t="s">
        <v>259</v>
      </c>
      <c r="E473" s="273" t="s">
        <v>1</v>
      </c>
      <c r="F473" s="274" t="s">
        <v>2626</v>
      </c>
      <c r="G473" s="272"/>
      <c r="H473" s="273" t="s">
        <v>1</v>
      </c>
      <c r="I473" s="275"/>
      <c r="J473" s="272"/>
      <c r="K473" s="272"/>
      <c r="L473" s="276"/>
      <c r="M473" s="277"/>
      <c r="N473" s="278"/>
      <c r="O473" s="278"/>
      <c r="P473" s="278"/>
      <c r="Q473" s="278"/>
      <c r="R473" s="278"/>
      <c r="S473" s="278"/>
      <c r="T473" s="279"/>
      <c r="U473" s="15"/>
      <c r="V473" s="15"/>
      <c r="W473" s="15"/>
      <c r="X473" s="15"/>
      <c r="Y473" s="15"/>
      <c r="Z473" s="15"/>
      <c r="AA473" s="15"/>
      <c r="AB473" s="15"/>
      <c r="AC473" s="15"/>
      <c r="AD473" s="15"/>
      <c r="AE473" s="15"/>
      <c r="AT473" s="280" t="s">
        <v>259</v>
      </c>
      <c r="AU473" s="280" t="s">
        <v>88</v>
      </c>
      <c r="AV473" s="15" t="s">
        <v>14</v>
      </c>
      <c r="AW473" s="15" t="s">
        <v>36</v>
      </c>
      <c r="AX473" s="15" t="s">
        <v>80</v>
      </c>
      <c r="AY473" s="280" t="s">
        <v>241</v>
      </c>
    </row>
    <row r="474" s="13" customFormat="1">
      <c r="A474" s="13"/>
      <c r="B474" s="249"/>
      <c r="C474" s="250"/>
      <c r="D474" s="242" t="s">
        <v>259</v>
      </c>
      <c r="E474" s="251" t="s">
        <v>1</v>
      </c>
      <c r="F474" s="252" t="s">
        <v>2725</v>
      </c>
      <c r="G474" s="250"/>
      <c r="H474" s="253">
        <v>2.2050000000000001</v>
      </c>
      <c r="I474" s="254"/>
      <c r="J474" s="250"/>
      <c r="K474" s="250"/>
      <c r="L474" s="255"/>
      <c r="M474" s="256"/>
      <c r="N474" s="257"/>
      <c r="O474" s="257"/>
      <c r="P474" s="257"/>
      <c r="Q474" s="257"/>
      <c r="R474" s="257"/>
      <c r="S474" s="257"/>
      <c r="T474" s="258"/>
      <c r="U474" s="13"/>
      <c r="V474" s="13"/>
      <c r="W474" s="13"/>
      <c r="X474" s="13"/>
      <c r="Y474" s="13"/>
      <c r="Z474" s="13"/>
      <c r="AA474" s="13"/>
      <c r="AB474" s="13"/>
      <c r="AC474" s="13"/>
      <c r="AD474" s="13"/>
      <c r="AE474" s="13"/>
      <c r="AT474" s="259" t="s">
        <v>259</v>
      </c>
      <c r="AU474" s="259" t="s">
        <v>88</v>
      </c>
      <c r="AV474" s="13" t="s">
        <v>88</v>
      </c>
      <c r="AW474" s="13" t="s">
        <v>36</v>
      </c>
      <c r="AX474" s="13" t="s">
        <v>80</v>
      </c>
      <c r="AY474" s="259" t="s">
        <v>241</v>
      </c>
    </row>
    <row r="475" s="15" customFormat="1">
      <c r="A475" s="15"/>
      <c r="B475" s="271"/>
      <c r="C475" s="272"/>
      <c r="D475" s="242" t="s">
        <v>259</v>
      </c>
      <c r="E475" s="273" t="s">
        <v>1</v>
      </c>
      <c r="F475" s="274" t="s">
        <v>2628</v>
      </c>
      <c r="G475" s="272"/>
      <c r="H475" s="273" t="s">
        <v>1</v>
      </c>
      <c r="I475" s="275"/>
      <c r="J475" s="272"/>
      <c r="K475" s="272"/>
      <c r="L475" s="276"/>
      <c r="M475" s="277"/>
      <c r="N475" s="278"/>
      <c r="O475" s="278"/>
      <c r="P475" s="278"/>
      <c r="Q475" s="278"/>
      <c r="R475" s="278"/>
      <c r="S475" s="278"/>
      <c r="T475" s="279"/>
      <c r="U475" s="15"/>
      <c r="V475" s="15"/>
      <c r="W475" s="15"/>
      <c r="X475" s="15"/>
      <c r="Y475" s="15"/>
      <c r="Z475" s="15"/>
      <c r="AA475" s="15"/>
      <c r="AB475" s="15"/>
      <c r="AC475" s="15"/>
      <c r="AD475" s="15"/>
      <c r="AE475" s="15"/>
      <c r="AT475" s="280" t="s">
        <v>259</v>
      </c>
      <c r="AU475" s="280" t="s">
        <v>88</v>
      </c>
      <c r="AV475" s="15" t="s">
        <v>14</v>
      </c>
      <c r="AW475" s="15" t="s">
        <v>36</v>
      </c>
      <c r="AX475" s="15" t="s">
        <v>80</v>
      </c>
      <c r="AY475" s="280" t="s">
        <v>241</v>
      </c>
    </row>
    <row r="476" s="13" customFormat="1">
      <c r="A476" s="13"/>
      <c r="B476" s="249"/>
      <c r="C476" s="250"/>
      <c r="D476" s="242" t="s">
        <v>259</v>
      </c>
      <c r="E476" s="251" t="s">
        <v>1</v>
      </c>
      <c r="F476" s="252" t="s">
        <v>2726</v>
      </c>
      <c r="G476" s="250"/>
      <c r="H476" s="253">
        <v>2.3399999999999999</v>
      </c>
      <c r="I476" s="254"/>
      <c r="J476" s="250"/>
      <c r="K476" s="250"/>
      <c r="L476" s="255"/>
      <c r="M476" s="256"/>
      <c r="N476" s="257"/>
      <c r="O476" s="257"/>
      <c r="P476" s="257"/>
      <c r="Q476" s="257"/>
      <c r="R476" s="257"/>
      <c r="S476" s="257"/>
      <c r="T476" s="258"/>
      <c r="U476" s="13"/>
      <c r="V476" s="13"/>
      <c r="W476" s="13"/>
      <c r="X476" s="13"/>
      <c r="Y476" s="13"/>
      <c r="Z476" s="13"/>
      <c r="AA476" s="13"/>
      <c r="AB476" s="13"/>
      <c r="AC476" s="13"/>
      <c r="AD476" s="13"/>
      <c r="AE476" s="13"/>
      <c r="AT476" s="259" t="s">
        <v>259</v>
      </c>
      <c r="AU476" s="259" t="s">
        <v>88</v>
      </c>
      <c r="AV476" s="13" t="s">
        <v>88</v>
      </c>
      <c r="AW476" s="13" t="s">
        <v>36</v>
      </c>
      <c r="AX476" s="13" t="s">
        <v>80</v>
      </c>
      <c r="AY476" s="259" t="s">
        <v>241</v>
      </c>
    </row>
    <row r="477" s="15" customFormat="1">
      <c r="A477" s="15"/>
      <c r="B477" s="271"/>
      <c r="C477" s="272"/>
      <c r="D477" s="242" t="s">
        <v>259</v>
      </c>
      <c r="E477" s="273" t="s">
        <v>1</v>
      </c>
      <c r="F477" s="274" t="s">
        <v>2631</v>
      </c>
      <c r="G477" s="272"/>
      <c r="H477" s="273" t="s">
        <v>1</v>
      </c>
      <c r="I477" s="275"/>
      <c r="J477" s="272"/>
      <c r="K477" s="272"/>
      <c r="L477" s="276"/>
      <c r="M477" s="277"/>
      <c r="N477" s="278"/>
      <c r="O477" s="278"/>
      <c r="P477" s="278"/>
      <c r="Q477" s="278"/>
      <c r="R477" s="278"/>
      <c r="S477" s="278"/>
      <c r="T477" s="279"/>
      <c r="U477" s="15"/>
      <c r="V477" s="15"/>
      <c r="W477" s="15"/>
      <c r="X477" s="15"/>
      <c r="Y477" s="15"/>
      <c r="Z477" s="15"/>
      <c r="AA477" s="15"/>
      <c r="AB477" s="15"/>
      <c r="AC477" s="15"/>
      <c r="AD477" s="15"/>
      <c r="AE477" s="15"/>
      <c r="AT477" s="280" t="s">
        <v>259</v>
      </c>
      <c r="AU477" s="280" t="s">
        <v>88</v>
      </c>
      <c r="AV477" s="15" t="s">
        <v>14</v>
      </c>
      <c r="AW477" s="15" t="s">
        <v>36</v>
      </c>
      <c r="AX477" s="15" t="s">
        <v>80</v>
      </c>
      <c r="AY477" s="280" t="s">
        <v>241</v>
      </c>
    </row>
    <row r="478" s="13" customFormat="1">
      <c r="A478" s="13"/>
      <c r="B478" s="249"/>
      <c r="C478" s="250"/>
      <c r="D478" s="242" t="s">
        <v>259</v>
      </c>
      <c r="E478" s="251" t="s">
        <v>1</v>
      </c>
      <c r="F478" s="252" t="s">
        <v>2727</v>
      </c>
      <c r="G478" s="250"/>
      <c r="H478" s="253">
        <v>0.67500000000000004</v>
      </c>
      <c r="I478" s="254"/>
      <c r="J478" s="250"/>
      <c r="K478" s="250"/>
      <c r="L478" s="255"/>
      <c r="M478" s="256"/>
      <c r="N478" s="257"/>
      <c r="O478" s="257"/>
      <c r="P478" s="257"/>
      <c r="Q478" s="257"/>
      <c r="R478" s="257"/>
      <c r="S478" s="257"/>
      <c r="T478" s="258"/>
      <c r="U478" s="13"/>
      <c r="V478" s="13"/>
      <c r="W478" s="13"/>
      <c r="X478" s="13"/>
      <c r="Y478" s="13"/>
      <c r="Z478" s="13"/>
      <c r="AA478" s="13"/>
      <c r="AB478" s="13"/>
      <c r="AC478" s="13"/>
      <c r="AD478" s="13"/>
      <c r="AE478" s="13"/>
      <c r="AT478" s="259" t="s">
        <v>259</v>
      </c>
      <c r="AU478" s="259" t="s">
        <v>88</v>
      </c>
      <c r="AV478" s="13" t="s">
        <v>88</v>
      </c>
      <c r="AW478" s="13" t="s">
        <v>36</v>
      </c>
      <c r="AX478" s="13" t="s">
        <v>80</v>
      </c>
      <c r="AY478" s="259" t="s">
        <v>241</v>
      </c>
    </row>
    <row r="479" s="13" customFormat="1">
      <c r="A479" s="13"/>
      <c r="B479" s="249"/>
      <c r="C479" s="250"/>
      <c r="D479" s="242" t="s">
        <v>259</v>
      </c>
      <c r="E479" s="251" t="s">
        <v>1</v>
      </c>
      <c r="F479" s="252" t="s">
        <v>2728</v>
      </c>
      <c r="G479" s="250"/>
      <c r="H479" s="253">
        <v>-0.20499999999999999</v>
      </c>
      <c r="I479" s="254"/>
      <c r="J479" s="250"/>
      <c r="K479" s="250"/>
      <c r="L479" s="255"/>
      <c r="M479" s="256"/>
      <c r="N479" s="257"/>
      <c r="O479" s="257"/>
      <c r="P479" s="257"/>
      <c r="Q479" s="257"/>
      <c r="R479" s="257"/>
      <c r="S479" s="257"/>
      <c r="T479" s="258"/>
      <c r="U479" s="13"/>
      <c r="V479" s="13"/>
      <c r="W479" s="13"/>
      <c r="X479" s="13"/>
      <c r="Y479" s="13"/>
      <c r="Z479" s="13"/>
      <c r="AA479" s="13"/>
      <c r="AB479" s="13"/>
      <c r="AC479" s="13"/>
      <c r="AD479" s="13"/>
      <c r="AE479" s="13"/>
      <c r="AT479" s="259" t="s">
        <v>259</v>
      </c>
      <c r="AU479" s="259" t="s">
        <v>88</v>
      </c>
      <c r="AV479" s="13" t="s">
        <v>88</v>
      </c>
      <c r="AW479" s="13" t="s">
        <v>36</v>
      </c>
      <c r="AX479" s="13" t="s">
        <v>80</v>
      </c>
      <c r="AY479" s="259" t="s">
        <v>241</v>
      </c>
    </row>
    <row r="480" s="14" customFormat="1">
      <c r="A480" s="14"/>
      <c r="B480" s="260"/>
      <c r="C480" s="261"/>
      <c r="D480" s="242" t="s">
        <v>259</v>
      </c>
      <c r="E480" s="262" t="s">
        <v>465</v>
      </c>
      <c r="F480" s="263" t="s">
        <v>261</v>
      </c>
      <c r="G480" s="261"/>
      <c r="H480" s="264">
        <v>5.0149999999999997</v>
      </c>
      <c r="I480" s="265"/>
      <c r="J480" s="261"/>
      <c r="K480" s="261"/>
      <c r="L480" s="266"/>
      <c r="M480" s="267"/>
      <c r="N480" s="268"/>
      <c r="O480" s="268"/>
      <c r="P480" s="268"/>
      <c r="Q480" s="268"/>
      <c r="R480" s="268"/>
      <c r="S480" s="268"/>
      <c r="T480" s="269"/>
      <c r="U480" s="14"/>
      <c r="V480" s="14"/>
      <c r="W480" s="14"/>
      <c r="X480" s="14"/>
      <c r="Y480" s="14"/>
      <c r="Z480" s="14"/>
      <c r="AA480" s="14"/>
      <c r="AB480" s="14"/>
      <c r="AC480" s="14"/>
      <c r="AD480" s="14"/>
      <c r="AE480" s="14"/>
      <c r="AT480" s="270" t="s">
        <v>259</v>
      </c>
      <c r="AU480" s="270" t="s">
        <v>88</v>
      </c>
      <c r="AV480" s="14" t="s">
        <v>175</v>
      </c>
      <c r="AW480" s="14" t="s">
        <v>36</v>
      </c>
      <c r="AX480" s="14" t="s">
        <v>80</v>
      </c>
      <c r="AY480" s="270" t="s">
        <v>241</v>
      </c>
    </row>
    <row r="481" s="13" customFormat="1">
      <c r="A481" s="13"/>
      <c r="B481" s="249"/>
      <c r="C481" s="250"/>
      <c r="D481" s="242" t="s">
        <v>259</v>
      </c>
      <c r="E481" s="251" t="s">
        <v>791</v>
      </c>
      <c r="F481" s="252" t="s">
        <v>792</v>
      </c>
      <c r="G481" s="250"/>
      <c r="H481" s="253">
        <v>3.0089999999999999</v>
      </c>
      <c r="I481" s="254"/>
      <c r="J481" s="250"/>
      <c r="K481" s="250"/>
      <c r="L481" s="255"/>
      <c r="M481" s="256"/>
      <c r="N481" s="257"/>
      <c r="O481" s="257"/>
      <c r="P481" s="257"/>
      <c r="Q481" s="257"/>
      <c r="R481" s="257"/>
      <c r="S481" s="257"/>
      <c r="T481" s="258"/>
      <c r="U481" s="13"/>
      <c r="V481" s="13"/>
      <c r="W481" s="13"/>
      <c r="X481" s="13"/>
      <c r="Y481" s="13"/>
      <c r="Z481" s="13"/>
      <c r="AA481" s="13"/>
      <c r="AB481" s="13"/>
      <c r="AC481" s="13"/>
      <c r="AD481" s="13"/>
      <c r="AE481" s="13"/>
      <c r="AT481" s="259" t="s">
        <v>259</v>
      </c>
      <c r="AU481" s="259" t="s">
        <v>88</v>
      </c>
      <c r="AV481" s="13" t="s">
        <v>88</v>
      </c>
      <c r="AW481" s="13" t="s">
        <v>36</v>
      </c>
      <c r="AX481" s="13" t="s">
        <v>14</v>
      </c>
      <c r="AY481" s="259" t="s">
        <v>241</v>
      </c>
    </row>
    <row r="482" s="13" customFormat="1">
      <c r="A482" s="13"/>
      <c r="B482" s="249"/>
      <c r="C482" s="250"/>
      <c r="D482" s="242" t="s">
        <v>259</v>
      </c>
      <c r="E482" s="251" t="s">
        <v>468</v>
      </c>
      <c r="F482" s="252" t="s">
        <v>793</v>
      </c>
      <c r="G482" s="250"/>
      <c r="H482" s="253">
        <v>2.0059999999999998</v>
      </c>
      <c r="I482" s="254"/>
      <c r="J482" s="250"/>
      <c r="K482" s="250"/>
      <c r="L482" s="255"/>
      <c r="M482" s="256"/>
      <c r="N482" s="257"/>
      <c r="O482" s="257"/>
      <c r="P482" s="257"/>
      <c r="Q482" s="257"/>
      <c r="R482" s="257"/>
      <c r="S482" s="257"/>
      <c r="T482" s="258"/>
      <c r="U482" s="13"/>
      <c r="V482" s="13"/>
      <c r="W482" s="13"/>
      <c r="X482" s="13"/>
      <c r="Y482" s="13"/>
      <c r="Z482" s="13"/>
      <c r="AA482" s="13"/>
      <c r="AB482" s="13"/>
      <c r="AC482" s="13"/>
      <c r="AD482" s="13"/>
      <c r="AE482" s="13"/>
      <c r="AT482" s="259" t="s">
        <v>259</v>
      </c>
      <c r="AU482" s="259" t="s">
        <v>88</v>
      </c>
      <c r="AV482" s="13" t="s">
        <v>88</v>
      </c>
      <c r="AW482" s="13" t="s">
        <v>36</v>
      </c>
      <c r="AX482" s="13" t="s">
        <v>80</v>
      </c>
      <c r="AY482" s="259" t="s">
        <v>241</v>
      </c>
    </row>
    <row r="483" s="14" customFormat="1">
      <c r="A483" s="14"/>
      <c r="B483" s="260"/>
      <c r="C483" s="261"/>
      <c r="D483" s="242" t="s">
        <v>259</v>
      </c>
      <c r="E483" s="262" t="s">
        <v>1</v>
      </c>
      <c r="F483" s="263" t="s">
        <v>261</v>
      </c>
      <c r="G483" s="261"/>
      <c r="H483" s="264">
        <v>5.0149999999999997</v>
      </c>
      <c r="I483" s="265"/>
      <c r="J483" s="261"/>
      <c r="K483" s="261"/>
      <c r="L483" s="266"/>
      <c r="M483" s="267"/>
      <c r="N483" s="268"/>
      <c r="O483" s="268"/>
      <c r="P483" s="268"/>
      <c r="Q483" s="268"/>
      <c r="R483" s="268"/>
      <c r="S483" s="268"/>
      <c r="T483" s="269"/>
      <c r="U483" s="14"/>
      <c r="V483" s="14"/>
      <c r="W483" s="14"/>
      <c r="X483" s="14"/>
      <c r="Y483" s="14"/>
      <c r="Z483" s="14"/>
      <c r="AA483" s="14"/>
      <c r="AB483" s="14"/>
      <c r="AC483" s="14"/>
      <c r="AD483" s="14"/>
      <c r="AE483" s="14"/>
      <c r="AT483" s="270" t="s">
        <v>259</v>
      </c>
      <c r="AU483" s="270" t="s">
        <v>88</v>
      </c>
      <c r="AV483" s="14" t="s">
        <v>175</v>
      </c>
      <c r="AW483" s="14" t="s">
        <v>36</v>
      </c>
      <c r="AX483" s="14" t="s">
        <v>80</v>
      </c>
      <c r="AY483" s="270" t="s">
        <v>241</v>
      </c>
    </row>
    <row r="484" s="2" customFormat="1" ht="16.5" customHeight="1">
      <c r="A484" s="39"/>
      <c r="B484" s="40"/>
      <c r="C484" s="288" t="s">
        <v>874</v>
      </c>
      <c r="D484" s="288" t="s">
        <v>758</v>
      </c>
      <c r="E484" s="289" t="s">
        <v>795</v>
      </c>
      <c r="F484" s="290" t="s">
        <v>796</v>
      </c>
      <c r="G484" s="291" t="s">
        <v>487</v>
      </c>
      <c r="H484" s="292">
        <v>10.283</v>
      </c>
      <c r="I484" s="293"/>
      <c r="J484" s="294">
        <f>ROUND(I484*H484,2)</f>
        <v>0</v>
      </c>
      <c r="K484" s="290" t="s">
        <v>247</v>
      </c>
      <c r="L484" s="295"/>
      <c r="M484" s="296" t="s">
        <v>1</v>
      </c>
      <c r="N484" s="297" t="s">
        <v>45</v>
      </c>
      <c r="O484" s="92"/>
      <c r="P484" s="238">
        <f>O484*H484</f>
        <v>0</v>
      </c>
      <c r="Q484" s="238">
        <v>0</v>
      </c>
      <c r="R484" s="238">
        <f>Q484*H484</f>
        <v>0</v>
      </c>
      <c r="S484" s="238">
        <v>0</v>
      </c>
      <c r="T484" s="239">
        <f>S484*H484</f>
        <v>0</v>
      </c>
      <c r="U484" s="39"/>
      <c r="V484" s="39"/>
      <c r="W484" s="39"/>
      <c r="X484" s="39"/>
      <c r="Y484" s="39"/>
      <c r="Z484" s="39"/>
      <c r="AA484" s="39"/>
      <c r="AB484" s="39"/>
      <c r="AC484" s="39"/>
      <c r="AD484" s="39"/>
      <c r="AE484" s="39"/>
      <c r="AR484" s="240" t="s">
        <v>300</v>
      </c>
      <c r="AT484" s="240" t="s">
        <v>758</v>
      </c>
      <c r="AU484" s="240" t="s">
        <v>88</v>
      </c>
      <c r="AY484" s="18" t="s">
        <v>241</v>
      </c>
      <c r="BE484" s="241">
        <f>IF(N484="základní",J484,0)</f>
        <v>0</v>
      </c>
      <c r="BF484" s="241">
        <f>IF(N484="snížená",J484,0)</f>
        <v>0</v>
      </c>
      <c r="BG484" s="241">
        <f>IF(N484="zákl. přenesená",J484,0)</f>
        <v>0</v>
      </c>
      <c r="BH484" s="241">
        <f>IF(N484="sníž. přenesená",J484,0)</f>
        <v>0</v>
      </c>
      <c r="BI484" s="241">
        <f>IF(N484="nulová",J484,0)</f>
        <v>0</v>
      </c>
      <c r="BJ484" s="18" t="s">
        <v>14</v>
      </c>
      <c r="BK484" s="241">
        <f>ROUND(I484*H484,2)</f>
        <v>0</v>
      </c>
      <c r="BL484" s="18" t="s">
        <v>175</v>
      </c>
      <c r="BM484" s="240" t="s">
        <v>2729</v>
      </c>
    </row>
    <row r="485" s="2" customFormat="1">
      <c r="A485" s="39"/>
      <c r="B485" s="40"/>
      <c r="C485" s="41"/>
      <c r="D485" s="242" t="s">
        <v>249</v>
      </c>
      <c r="E485" s="41"/>
      <c r="F485" s="243" t="s">
        <v>796</v>
      </c>
      <c r="G485" s="41"/>
      <c r="H485" s="41"/>
      <c r="I485" s="244"/>
      <c r="J485" s="41"/>
      <c r="K485" s="41"/>
      <c r="L485" s="45"/>
      <c r="M485" s="245"/>
      <c r="N485" s="246"/>
      <c r="O485" s="92"/>
      <c r="P485" s="92"/>
      <c r="Q485" s="92"/>
      <c r="R485" s="92"/>
      <c r="S485" s="92"/>
      <c r="T485" s="93"/>
      <c r="U485" s="39"/>
      <c r="V485" s="39"/>
      <c r="W485" s="39"/>
      <c r="X485" s="39"/>
      <c r="Y485" s="39"/>
      <c r="Z485" s="39"/>
      <c r="AA485" s="39"/>
      <c r="AB485" s="39"/>
      <c r="AC485" s="39"/>
      <c r="AD485" s="39"/>
      <c r="AE485" s="39"/>
      <c r="AT485" s="18" t="s">
        <v>249</v>
      </c>
      <c r="AU485" s="18" t="s">
        <v>88</v>
      </c>
    </row>
    <row r="486" s="13" customFormat="1">
      <c r="A486" s="13"/>
      <c r="B486" s="249"/>
      <c r="C486" s="250"/>
      <c r="D486" s="242" t="s">
        <v>259</v>
      </c>
      <c r="E486" s="251" t="s">
        <v>1</v>
      </c>
      <c r="F486" s="252" t="s">
        <v>798</v>
      </c>
      <c r="G486" s="250"/>
      <c r="H486" s="253">
        <v>10.283</v>
      </c>
      <c r="I486" s="254"/>
      <c r="J486" s="250"/>
      <c r="K486" s="250"/>
      <c r="L486" s="255"/>
      <c r="M486" s="256"/>
      <c r="N486" s="257"/>
      <c r="O486" s="257"/>
      <c r="P486" s="257"/>
      <c r="Q486" s="257"/>
      <c r="R486" s="257"/>
      <c r="S486" s="257"/>
      <c r="T486" s="258"/>
      <c r="U486" s="13"/>
      <c r="V486" s="13"/>
      <c r="W486" s="13"/>
      <c r="X486" s="13"/>
      <c r="Y486" s="13"/>
      <c r="Z486" s="13"/>
      <c r="AA486" s="13"/>
      <c r="AB486" s="13"/>
      <c r="AC486" s="13"/>
      <c r="AD486" s="13"/>
      <c r="AE486" s="13"/>
      <c r="AT486" s="259" t="s">
        <v>259</v>
      </c>
      <c r="AU486" s="259" t="s">
        <v>88</v>
      </c>
      <c r="AV486" s="13" t="s">
        <v>88</v>
      </c>
      <c r="AW486" s="13" t="s">
        <v>36</v>
      </c>
      <c r="AX486" s="13" t="s">
        <v>80</v>
      </c>
      <c r="AY486" s="259" t="s">
        <v>241</v>
      </c>
    </row>
    <row r="487" s="14" customFormat="1">
      <c r="A487" s="14"/>
      <c r="B487" s="260"/>
      <c r="C487" s="261"/>
      <c r="D487" s="242" t="s">
        <v>259</v>
      </c>
      <c r="E487" s="262" t="s">
        <v>1</v>
      </c>
      <c r="F487" s="263" t="s">
        <v>261</v>
      </c>
      <c r="G487" s="261"/>
      <c r="H487" s="264">
        <v>10.283</v>
      </c>
      <c r="I487" s="265"/>
      <c r="J487" s="261"/>
      <c r="K487" s="261"/>
      <c r="L487" s="266"/>
      <c r="M487" s="267"/>
      <c r="N487" s="268"/>
      <c r="O487" s="268"/>
      <c r="P487" s="268"/>
      <c r="Q487" s="268"/>
      <c r="R487" s="268"/>
      <c r="S487" s="268"/>
      <c r="T487" s="269"/>
      <c r="U487" s="14"/>
      <c r="V487" s="14"/>
      <c r="W487" s="14"/>
      <c r="X487" s="14"/>
      <c r="Y487" s="14"/>
      <c r="Z487" s="14"/>
      <c r="AA487" s="14"/>
      <c r="AB487" s="14"/>
      <c r="AC487" s="14"/>
      <c r="AD487" s="14"/>
      <c r="AE487" s="14"/>
      <c r="AT487" s="270" t="s">
        <v>259</v>
      </c>
      <c r="AU487" s="270" t="s">
        <v>88</v>
      </c>
      <c r="AV487" s="14" t="s">
        <v>175</v>
      </c>
      <c r="AW487" s="14" t="s">
        <v>36</v>
      </c>
      <c r="AX487" s="14" t="s">
        <v>14</v>
      </c>
      <c r="AY487" s="270" t="s">
        <v>241</v>
      </c>
    </row>
    <row r="488" s="2" customFormat="1" ht="24.15" customHeight="1">
      <c r="A488" s="39"/>
      <c r="B488" s="40"/>
      <c r="C488" s="229" t="s">
        <v>880</v>
      </c>
      <c r="D488" s="229" t="s">
        <v>243</v>
      </c>
      <c r="E488" s="230" t="s">
        <v>800</v>
      </c>
      <c r="F488" s="231" t="s">
        <v>801</v>
      </c>
      <c r="G488" s="232" t="s">
        <v>246</v>
      </c>
      <c r="H488" s="233">
        <v>190.27500000000001</v>
      </c>
      <c r="I488" s="234"/>
      <c r="J488" s="235">
        <f>ROUND(I488*H488,2)</f>
        <v>0</v>
      </c>
      <c r="K488" s="231" t="s">
        <v>247</v>
      </c>
      <c r="L488" s="45"/>
      <c r="M488" s="236" t="s">
        <v>1</v>
      </c>
      <c r="N488" s="237" t="s">
        <v>45</v>
      </c>
      <c r="O488" s="92"/>
      <c r="P488" s="238">
        <f>O488*H488</f>
        <v>0</v>
      </c>
      <c r="Q488" s="238">
        <v>0</v>
      </c>
      <c r="R488" s="238">
        <f>Q488*H488</f>
        <v>0</v>
      </c>
      <c r="S488" s="238">
        <v>0</v>
      </c>
      <c r="T488" s="239">
        <f>S488*H488</f>
        <v>0</v>
      </c>
      <c r="U488" s="39"/>
      <c r="V488" s="39"/>
      <c r="W488" s="39"/>
      <c r="X488" s="39"/>
      <c r="Y488" s="39"/>
      <c r="Z488" s="39"/>
      <c r="AA488" s="39"/>
      <c r="AB488" s="39"/>
      <c r="AC488" s="39"/>
      <c r="AD488" s="39"/>
      <c r="AE488" s="39"/>
      <c r="AR488" s="240" t="s">
        <v>175</v>
      </c>
      <c r="AT488" s="240" t="s">
        <v>243</v>
      </c>
      <c r="AU488" s="240" t="s">
        <v>88</v>
      </c>
      <c r="AY488" s="18" t="s">
        <v>241</v>
      </c>
      <c r="BE488" s="241">
        <f>IF(N488="základní",J488,0)</f>
        <v>0</v>
      </c>
      <c r="BF488" s="241">
        <f>IF(N488="snížená",J488,0)</f>
        <v>0</v>
      </c>
      <c r="BG488" s="241">
        <f>IF(N488="zákl. přenesená",J488,0)</f>
        <v>0</v>
      </c>
      <c r="BH488" s="241">
        <f>IF(N488="sníž. přenesená",J488,0)</f>
        <v>0</v>
      </c>
      <c r="BI488" s="241">
        <f>IF(N488="nulová",J488,0)</f>
        <v>0</v>
      </c>
      <c r="BJ488" s="18" t="s">
        <v>14</v>
      </c>
      <c r="BK488" s="241">
        <f>ROUND(I488*H488,2)</f>
        <v>0</v>
      </c>
      <c r="BL488" s="18" t="s">
        <v>175</v>
      </c>
      <c r="BM488" s="240" t="s">
        <v>2730</v>
      </c>
    </row>
    <row r="489" s="2" customFormat="1">
      <c r="A489" s="39"/>
      <c r="B489" s="40"/>
      <c r="C489" s="41"/>
      <c r="D489" s="242" t="s">
        <v>249</v>
      </c>
      <c r="E489" s="41"/>
      <c r="F489" s="243" t="s">
        <v>803</v>
      </c>
      <c r="G489" s="41"/>
      <c r="H489" s="41"/>
      <c r="I489" s="244"/>
      <c r="J489" s="41"/>
      <c r="K489" s="41"/>
      <c r="L489" s="45"/>
      <c r="M489" s="245"/>
      <c r="N489" s="246"/>
      <c r="O489" s="92"/>
      <c r="P489" s="92"/>
      <c r="Q489" s="92"/>
      <c r="R489" s="92"/>
      <c r="S489" s="92"/>
      <c r="T489" s="93"/>
      <c r="U489" s="39"/>
      <c r="V489" s="39"/>
      <c r="W489" s="39"/>
      <c r="X489" s="39"/>
      <c r="Y489" s="39"/>
      <c r="Z489" s="39"/>
      <c r="AA489" s="39"/>
      <c r="AB489" s="39"/>
      <c r="AC489" s="39"/>
      <c r="AD489" s="39"/>
      <c r="AE489" s="39"/>
      <c r="AT489" s="18" t="s">
        <v>249</v>
      </c>
      <c r="AU489" s="18" t="s">
        <v>88</v>
      </c>
    </row>
    <row r="490" s="2" customFormat="1">
      <c r="A490" s="39"/>
      <c r="B490" s="40"/>
      <c r="C490" s="41"/>
      <c r="D490" s="247" t="s">
        <v>251</v>
      </c>
      <c r="E490" s="41"/>
      <c r="F490" s="248" t="s">
        <v>804</v>
      </c>
      <c r="G490" s="41"/>
      <c r="H490" s="41"/>
      <c r="I490" s="244"/>
      <c r="J490" s="41"/>
      <c r="K490" s="41"/>
      <c r="L490" s="45"/>
      <c r="M490" s="245"/>
      <c r="N490" s="246"/>
      <c r="O490" s="92"/>
      <c r="P490" s="92"/>
      <c r="Q490" s="92"/>
      <c r="R490" s="92"/>
      <c r="S490" s="92"/>
      <c r="T490" s="93"/>
      <c r="U490" s="39"/>
      <c r="V490" s="39"/>
      <c r="W490" s="39"/>
      <c r="X490" s="39"/>
      <c r="Y490" s="39"/>
      <c r="Z490" s="39"/>
      <c r="AA490" s="39"/>
      <c r="AB490" s="39"/>
      <c r="AC490" s="39"/>
      <c r="AD490" s="39"/>
      <c r="AE490" s="39"/>
      <c r="AT490" s="18" t="s">
        <v>251</v>
      </c>
      <c r="AU490" s="18" t="s">
        <v>88</v>
      </c>
    </row>
    <row r="491" s="13" customFormat="1">
      <c r="A491" s="13"/>
      <c r="B491" s="249"/>
      <c r="C491" s="250"/>
      <c r="D491" s="242" t="s">
        <v>259</v>
      </c>
      <c r="E491" s="251" t="s">
        <v>1</v>
      </c>
      <c r="F491" s="252" t="s">
        <v>513</v>
      </c>
      <c r="G491" s="250"/>
      <c r="H491" s="253">
        <v>190.27500000000001</v>
      </c>
      <c r="I491" s="254"/>
      <c r="J491" s="250"/>
      <c r="K491" s="250"/>
      <c r="L491" s="255"/>
      <c r="M491" s="256"/>
      <c r="N491" s="257"/>
      <c r="O491" s="257"/>
      <c r="P491" s="257"/>
      <c r="Q491" s="257"/>
      <c r="R491" s="257"/>
      <c r="S491" s="257"/>
      <c r="T491" s="258"/>
      <c r="U491" s="13"/>
      <c r="V491" s="13"/>
      <c r="W491" s="13"/>
      <c r="X491" s="13"/>
      <c r="Y491" s="13"/>
      <c r="Z491" s="13"/>
      <c r="AA491" s="13"/>
      <c r="AB491" s="13"/>
      <c r="AC491" s="13"/>
      <c r="AD491" s="13"/>
      <c r="AE491" s="13"/>
      <c r="AT491" s="259" t="s">
        <v>259</v>
      </c>
      <c r="AU491" s="259" t="s">
        <v>88</v>
      </c>
      <c r="AV491" s="13" t="s">
        <v>88</v>
      </c>
      <c r="AW491" s="13" t="s">
        <v>36</v>
      </c>
      <c r="AX491" s="13" t="s">
        <v>80</v>
      </c>
      <c r="AY491" s="259" t="s">
        <v>241</v>
      </c>
    </row>
    <row r="492" s="14" customFormat="1">
      <c r="A492" s="14"/>
      <c r="B492" s="260"/>
      <c r="C492" s="261"/>
      <c r="D492" s="242" t="s">
        <v>259</v>
      </c>
      <c r="E492" s="262" t="s">
        <v>1</v>
      </c>
      <c r="F492" s="263" t="s">
        <v>261</v>
      </c>
      <c r="G492" s="261"/>
      <c r="H492" s="264">
        <v>190.27500000000001</v>
      </c>
      <c r="I492" s="265"/>
      <c r="J492" s="261"/>
      <c r="K492" s="261"/>
      <c r="L492" s="266"/>
      <c r="M492" s="267"/>
      <c r="N492" s="268"/>
      <c r="O492" s="268"/>
      <c r="P492" s="268"/>
      <c r="Q492" s="268"/>
      <c r="R492" s="268"/>
      <c r="S492" s="268"/>
      <c r="T492" s="269"/>
      <c r="U492" s="14"/>
      <c r="V492" s="14"/>
      <c r="W492" s="14"/>
      <c r="X492" s="14"/>
      <c r="Y492" s="14"/>
      <c r="Z492" s="14"/>
      <c r="AA492" s="14"/>
      <c r="AB492" s="14"/>
      <c r="AC492" s="14"/>
      <c r="AD492" s="14"/>
      <c r="AE492" s="14"/>
      <c r="AT492" s="270" t="s">
        <v>259</v>
      </c>
      <c r="AU492" s="270" t="s">
        <v>88</v>
      </c>
      <c r="AV492" s="14" t="s">
        <v>175</v>
      </c>
      <c r="AW492" s="14" t="s">
        <v>36</v>
      </c>
      <c r="AX492" s="14" t="s">
        <v>14</v>
      </c>
      <c r="AY492" s="270" t="s">
        <v>241</v>
      </c>
    </row>
    <row r="493" s="2" customFormat="1" ht="24.15" customHeight="1">
      <c r="A493" s="39"/>
      <c r="B493" s="40"/>
      <c r="C493" s="229" t="s">
        <v>886</v>
      </c>
      <c r="D493" s="229" t="s">
        <v>243</v>
      </c>
      <c r="E493" s="230" t="s">
        <v>806</v>
      </c>
      <c r="F493" s="231" t="s">
        <v>807</v>
      </c>
      <c r="G493" s="232" t="s">
        <v>246</v>
      </c>
      <c r="H493" s="233">
        <v>95.138000000000005</v>
      </c>
      <c r="I493" s="234"/>
      <c r="J493" s="235">
        <f>ROUND(I493*H493,2)</f>
        <v>0</v>
      </c>
      <c r="K493" s="231" t="s">
        <v>247</v>
      </c>
      <c r="L493" s="45"/>
      <c r="M493" s="236" t="s">
        <v>1</v>
      </c>
      <c r="N493" s="237" t="s">
        <v>45</v>
      </c>
      <c r="O493" s="92"/>
      <c r="P493" s="238">
        <f>O493*H493</f>
        <v>0</v>
      </c>
      <c r="Q493" s="238">
        <v>0</v>
      </c>
      <c r="R493" s="238">
        <f>Q493*H493</f>
        <v>0</v>
      </c>
      <c r="S493" s="238">
        <v>0</v>
      </c>
      <c r="T493" s="239">
        <f>S493*H493</f>
        <v>0</v>
      </c>
      <c r="U493" s="39"/>
      <c r="V493" s="39"/>
      <c r="W493" s="39"/>
      <c r="X493" s="39"/>
      <c r="Y493" s="39"/>
      <c r="Z493" s="39"/>
      <c r="AA493" s="39"/>
      <c r="AB493" s="39"/>
      <c r="AC493" s="39"/>
      <c r="AD493" s="39"/>
      <c r="AE493" s="39"/>
      <c r="AR493" s="240" t="s">
        <v>175</v>
      </c>
      <c r="AT493" s="240" t="s">
        <v>243</v>
      </c>
      <c r="AU493" s="240" t="s">
        <v>88</v>
      </c>
      <c r="AY493" s="18" t="s">
        <v>241</v>
      </c>
      <c r="BE493" s="241">
        <f>IF(N493="základní",J493,0)</f>
        <v>0</v>
      </c>
      <c r="BF493" s="241">
        <f>IF(N493="snížená",J493,0)</f>
        <v>0</v>
      </c>
      <c r="BG493" s="241">
        <f>IF(N493="zákl. přenesená",J493,0)</f>
        <v>0</v>
      </c>
      <c r="BH493" s="241">
        <f>IF(N493="sníž. přenesená",J493,0)</f>
        <v>0</v>
      </c>
      <c r="BI493" s="241">
        <f>IF(N493="nulová",J493,0)</f>
        <v>0</v>
      </c>
      <c r="BJ493" s="18" t="s">
        <v>14</v>
      </c>
      <c r="BK493" s="241">
        <f>ROUND(I493*H493,2)</f>
        <v>0</v>
      </c>
      <c r="BL493" s="18" t="s">
        <v>175</v>
      </c>
      <c r="BM493" s="240" t="s">
        <v>2731</v>
      </c>
    </row>
    <row r="494" s="2" customFormat="1">
      <c r="A494" s="39"/>
      <c r="B494" s="40"/>
      <c r="C494" s="41"/>
      <c r="D494" s="242" t="s">
        <v>249</v>
      </c>
      <c r="E494" s="41"/>
      <c r="F494" s="243" t="s">
        <v>809</v>
      </c>
      <c r="G494" s="41"/>
      <c r="H494" s="41"/>
      <c r="I494" s="244"/>
      <c r="J494" s="41"/>
      <c r="K494" s="41"/>
      <c r="L494" s="45"/>
      <c r="M494" s="245"/>
      <c r="N494" s="246"/>
      <c r="O494" s="92"/>
      <c r="P494" s="92"/>
      <c r="Q494" s="92"/>
      <c r="R494" s="92"/>
      <c r="S494" s="92"/>
      <c r="T494" s="93"/>
      <c r="U494" s="39"/>
      <c r="V494" s="39"/>
      <c r="W494" s="39"/>
      <c r="X494" s="39"/>
      <c r="Y494" s="39"/>
      <c r="Z494" s="39"/>
      <c r="AA494" s="39"/>
      <c r="AB494" s="39"/>
      <c r="AC494" s="39"/>
      <c r="AD494" s="39"/>
      <c r="AE494" s="39"/>
      <c r="AT494" s="18" t="s">
        <v>249</v>
      </c>
      <c r="AU494" s="18" t="s">
        <v>88</v>
      </c>
    </row>
    <row r="495" s="2" customFormat="1">
      <c r="A495" s="39"/>
      <c r="B495" s="40"/>
      <c r="C495" s="41"/>
      <c r="D495" s="247" t="s">
        <v>251</v>
      </c>
      <c r="E495" s="41"/>
      <c r="F495" s="248" t="s">
        <v>810</v>
      </c>
      <c r="G495" s="41"/>
      <c r="H495" s="41"/>
      <c r="I495" s="244"/>
      <c r="J495" s="41"/>
      <c r="K495" s="41"/>
      <c r="L495" s="45"/>
      <c r="M495" s="245"/>
      <c r="N495" s="246"/>
      <c r="O495" s="92"/>
      <c r="P495" s="92"/>
      <c r="Q495" s="92"/>
      <c r="R495" s="92"/>
      <c r="S495" s="92"/>
      <c r="T495" s="93"/>
      <c r="U495" s="39"/>
      <c r="V495" s="39"/>
      <c r="W495" s="39"/>
      <c r="X495" s="39"/>
      <c r="Y495" s="39"/>
      <c r="Z495" s="39"/>
      <c r="AA495" s="39"/>
      <c r="AB495" s="39"/>
      <c r="AC495" s="39"/>
      <c r="AD495" s="39"/>
      <c r="AE495" s="39"/>
      <c r="AT495" s="18" t="s">
        <v>251</v>
      </c>
      <c r="AU495" s="18" t="s">
        <v>88</v>
      </c>
    </row>
    <row r="496" s="15" customFormat="1">
      <c r="A496" s="15"/>
      <c r="B496" s="271"/>
      <c r="C496" s="272"/>
      <c r="D496" s="242" t="s">
        <v>259</v>
      </c>
      <c r="E496" s="273" t="s">
        <v>1</v>
      </c>
      <c r="F496" s="274" t="s">
        <v>811</v>
      </c>
      <c r="G496" s="272"/>
      <c r="H496" s="273" t="s">
        <v>1</v>
      </c>
      <c r="I496" s="275"/>
      <c r="J496" s="272"/>
      <c r="K496" s="272"/>
      <c r="L496" s="276"/>
      <c r="M496" s="277"/>
      <c r="N496" s="278"/>
      <c r="O496" s="278"/>
      <c r="P496" s="278"/>
      <c r="Q496" s="278"/>
      <c r="R496" s="278"/>
      <c r="S496" s="278"/>
      <c r="T496" s="279"/>
      <c r="U496" s="15"/>
      <c r="V496" s="15"/>
      <c r="W496" s="15"/>
      <c r="X496" s="15"/>
      <c r="Y496" s="15"/>
      <c r="Z496" s="15"/>
      <c r="AA496" s="15"/>
      <c r="AB496" s="15"/>
      <c r="AC496" s="15"/>
      <c r="AD496" s="15"/>
      <c r="AE496" s="15"/>
      <c r="AT496" s="280" t="s">
        <v>259</v>
      </c>
      <c r="AU496" s="280" t="s">
        <v>88</v>
      </c>
      <c r="AV496" s="15" t="s">
        <v>14</v>
      </c>
      <c r="AW496" s="15" t="s">
        <v>36</v>
      </c>
      <c r="AX496" s="15" t="s">
        <v>80</v>
      </c>
      <c r="AY496" s="280" t="s">
        <v>241</v>
      </c>
    </row>
    <row r="497" s="13" customFormat="1">
      <c r="A497" s="13"/>
      <c r="B497" s="249"/>
      <c r="C497" s="250"/>
      <c r="D497" s="242" t="s">
        <v>259</v>
      </c>
      <c r="E497" s="251" t="s">
        <v>1</v>
      </c>
      <c r="F497" s="252" t="s">
        <v>812</v>
      </c>
      <c r="G497" s="250"/>
      <c r="H497" s="253">
        <v>95.138000000000005</v>
      </c>
      <c r="I497" s="254"/>
      <c r="J497" s="250"/>
      <c r="K497" s="250"/>
      <c r="L497" s="255"/>
      <c r="M497" s="256"/>
      <c r="N497" s="257"/>
      <c r="O497" s="257"/>
      <c r="P497" s="257"/>
      <c r="Q497" s="257"/>
      <c r="R497" s="257"/>
      <c r="S497" s="257"/>
      <c r="T497" s="258"/>
      <c r="U497" s="13"/>
      <c r="V497" s="13"/>
      <c r="W497" s="13"/>
      <c r="X497" s="13"/>
      <c r="Y497" s="13"/>
      <c r="Z497" s="13"/>
      <c r="AA497" s="13"/>
      <c r="AB497" s="13"/>
      <c r="AC497" s="13"/>
      <c r="AD497" s="13"/>
      <c r="AE497" s="13"/>
      <c r="AT497" s="259" t="s">
        <v>259</v>
      </c>
      <c r="AU497" s="259" t="s">
        <v>88</v>
      </c>
      <c r="AV497" s="13" t="s">
        <v>88</v>
      </c>
      <c r="AW497" s="13" t="s">
        <v>36</v>
      </c>
      <c r="AX497" s="13" t="s">
        <v>80</v>
      </c>
      <c r="AY497" s="259" t="s">
        <v>241</v>
      </c>
    </row>
    <row r="498" s="14" customFormat="1">
      <c r="A498" s="14"/>
      <c r="B498" s="260"/>
      <c r="C498" s="261"/>
      <c r="D498" s="242" t="s">
        <v>259</v>
      </c>
      <c r="E498" s="262" t="s">
        <v>518</v>
      </c>
      <c r="F498" s="263" t="s">
        <v>261</v>
      </c>
      <c r="G498" s="261"/>
      <c r="H498" s="264">
        <v>95.138000000000005</v>
      </c>
      <c r="I498" s="265"/>
      <c r="J498" s="261"/>
      <c r="K498" s="261"/>
      <c r="L498" s="266"/>
      <c r="M498" s="267"/>
      <c r="N498" s="268"/>
      <c r="O498" s="268"/>
      <c r="P498" s="268"/>
      <c r="Q498" s="268"/>
      <c r="R498" s="268"/>
      <c r="S498" s="268"/>
      <c r="T498" s="269"/>
      <c r="U498" s="14"/>
      <c r="V498" s="14"/>
      <c r="W498" s="14"/>
      <c r="X498" s="14"/>
      <c r="Y498" s="14"/>
      <c r="Z498" s="14"/>
      <c r="AA498" s="14"/>
      <c r="AB498" s="14"/>
      <c r="AC498" s="14"/>
      <c r="AD498" s="14"/>
      <c r="AE498" s="14"/>
      <c r="AT498" s="270" t="s">
        <v>259</v>
      </c>
      <c r="AU498" s="270" t="s">
        <v>88</v>
      </c>
      <c r="AV498" s="14" t="s">
        <v>175</v>
      </c>
      <c r="AW498" s="14" t="s">
        <v>36</v>
      </c>
      <c r="AX498" s="14" t="s">
        <v>14</v>
      </c>
      <c r="AY498" s="270" t="s">
        <v>241</v>
      </c>
    </row>
    <row r="499" s="2" customFormat="1" ht="16.5" customHeight="1">
      <c r="A499" s="39"/>
      <c r="B499" s="40"/>
      <c r="C499" s="288" t="s">
        <v>892</v>
      </c>
      <c r="D499" s="288" t="s">
        <v>758</v>
      </c>
      <c r="E499" s="289" t="s">
        <v>814</v>
      </c>
      <c r="F499" s="290" t="s">
        <v>815</v>
      </c>
      <c r="G499" s="291" t="s">
        <v>816</v>
      </c>
      <c r="H499" s="292">
        <v>1.903</v>
      </c>
      <c r="I499" s="293"/>
      <c r="J499" s="294">
        <f>ROUND(I499*H499,2)</f>
        <v>0</v>
      </c>
      <c r="K499" s="290" t="s">
        <v>247</v>
      </c>
      <c r="L499" s="295"/>
      <c r="M499" s="296" t="s">
        <v>1</v>
      </c>
      <c r="N499" s="297" t="s">
        <v>45</v>
      </c>
      <c r="O499" s="92"/>
      <c r="P499" s="238">
        <f>O499*H499</f>
        <v>0</v>
      </c>
      <c r="Q499" s="238">
        <v>0.001</v>
      </c>
      <c r="R499" s="238">
        <f>Q499*H499</f>
        <v>0.001903</v>
      </c>
      <c r="S499" s="238">
        <v>0</v>
      </c>
      <c r="T499" s="239">
        <f>S499*H499</f>
        <v>0</v>
      </c>
      <c r="U499" s="39"/>
      <c r="V499" s="39"/>
      <c r="W499" s="39"/>
      <c r="X499" s="39"/>
      <c r="Y499" s="39"/>
      <c r="Z499" s="39"/>
      <c r="AA499" s="39"/>
      <c r="AB499" s="39"/>
      <c r="AC499" s="39"/>
      <c r="AD499" s="39"/>
      <c r="AE499" s="39"/>
      <c r="AR499" s="240" t="s">
        <v>300</v>
      </c>
      <c r="AT499" s="240" t="s">
        <v>758</v>
      </c>
      <c r="AU499" s="240" t="s">
        <v>88</v>
      </c>
      <c r="AY499" s="18" t="s">
        <v>241</v>
      </c>
      <c r="BE499" s="241">
        <f>IF(N499="základní",J499,0)</f>
        <v>0</v>
      </c>
      <c r="BF499" s="241">
        <f>IF(N499="snížená",J499,0)</f>
        <v>0</v>
      </c>
      <c r="BG499" s="241">
        <f>IF(N499="zákl. přenesená",J499,0)</f>
        <v>0</v>
      </c>
      <c r="BH499" s="241">
        <f>IF(N499="sníž. přenesená",J499,0)</f>
        <v>0</v>
      </c>
      <c r="BI499" s="241">
        <f>IF(N499="nulová",J499,0)</f>
        <v>0</v>
      </c>
      <c r="BJ499" s="18" t="s">
        <v>14</v>
      </c>
      <c r="BK499" s="241">
        <f>ROUND(I499*H499,2)</f>
        <v>0</v>
      </c>
      <c r="BL499" s="18" t="s">
        <v>175</v>
      </c>
      <c r="BM499" s="240" t="s">
        <v>2732</v>
      </c>
    </row>
    <row r="500" s="2" customFormat="1">
      <c r="A500" s="39"/>
      <c r="B500" s="40"/>
      <c r="C500" s="41"/>
      <c r="D500" s="242" t="s">
        <v>249</v>
      </c>
      <c r="E500" s="41"/>
      <c r="F500" s="243" t="s">
        <v>815</v>
      </c>
      <c r="G500" s="41"/>
      <c r="H500" s="41"/>
      <c r="I500" s="244"/>
      <c r="J500" s="41"/>
      <c r="K500" s="41"/>
      <c r="L500" s="45"/>
      <c r="M500" s="245"/>
      <c r="N500" s="246"/>
      <c r="O500" s="92"/>
      <c r="P500" s="92"/>
      <c r="Q500" s="92"/>
      <c r="R500" s="92"/>
      <c r="S500" s="92"/>
      <c r="T500" s="93"/>
      <c r="U500" s="39"/>
      <c r="V500" s="39"/>
      <c r="W500" s="39"/>
      <c r="X500" s="39"/>
      <c r="Y500" s="39"/>
      <c r="Z500" s="39"/>
      <c r="AA500" s="39"/>
      <c r="AB500" s="39"/>
      <c r="AC500" s="39"/>
      <c r="AD500" s="39"/>
      <c r="AE500" s="39"/>
      <c r="AT500" s="18" t="s">
        <v>249</v>
      </c>
      <c r="AU500" s="18" t="s">
        <v>88</v>
      </c>
    </row>
    <row r="501" s="13" customFormat="1">
      <c r="A501" s="13"/>
      <c r="B501" s="249"/>
      <c r="C501" s="250"/>
      <c r="D501" s="242" t="s">
        <v>259</v>
      </c>
      <c r="E501" s="250"/>
      <c r="F501" s="252" t="s">
        <v>2733</v>
      </c>
      <c r="G501" s="250"/>
      <c r="H501" s="253">
        <v>1.903</v>
      </c>
      <c r="I501" s="254"/>
      <c r="J501" s="250"/>
      <c r="K501" s="250"/>
      <c r="L501" s="255"/>
      <c r="M501" s="256"/>
      <c r="N501" s="257"/>
      <c r="O501" s="257"/>
      <c r="P501" s="257"/>
      <c r="Q501" s="257"/>
      <c r="R501" s="257"/>
      <c r="S501" s="257"/>
      <c r="T501" s="258"/>
      <c r="U501" s="13"/>
      <c r="V501" s="13"/>
      <c r="W501" s="13"/>
      <c r="X501" s="13"/>
      <c r="Y501" s="13"/>
      <c r="Z501" s="13"/>
      <c r="AA501" s="13"/>
      <c r="AB501" s="13"/>
      <c r="AC501" s="13"/>
      <c r="AD501" s="13"/>
      <c r="AE501" s="13"/>
      <c r="AT501" s="259" t="s">
        <v>259</v>
      </c>
      <c r="AU501" s="259" t="s">
        <v>88</v>
      </c>
      <c r="AV501" s="13" t="s">
        <v>88</v>
      </c>
      <c r="AW501" s="13" t="s">
        <v>4</v>
      </c>
      <c r="AX501" s="13" t="s">
        <v>14</v>
      </c>
      <c r="AY501" s="259" t="s">
        <v>241</v>
      </c>
    </row>
    <row r="502" s="2" customFormat="1" ht="24.15" customHeight="1">
      <c r="A502" s="39"/>
      <c r="B502" s="40"/>
      <c r="C502" s="229" t="s">
        <v>901</v>
      </c>
      <c r="D502" s="229" t="s">
        <v>243</v>
      </c>
      <c r="E502" s="230" t="s">
        <v>820</v>
      </c>
      <c r="F502" s="231" t="s">
        <v>821</v>
      </c>
      <c r="G502" s="232" t="s">
        <v>246</v>
      </c>
      <c r="H502" s="233">
        <v>190.27500000000001</v>
      </c>
      <c r="I502" s="234"/>
      <c r="J502" s="235">
        <f>ROUND(I502*H502,2)</f>
        <v>0</v>
      </c>
      <c r="K502" s="231" t="s">
        <v>247</v>
      </c>
      <c r="L502" s="45"/>
      <c r="M502" s="236" t="s">
        <v>1</v>
      </c>
      <c r="N502" s="237" t="s">
        <v>45</v>
      </c>
      <c r="O502" s="92"/>
      <c r="P502" s="238">
        <f>O502*H502</f>
        <v>0</v>
      </c>
      <c r="Q502" s="238">
        <v>0</v>
      </c>
      <c r="R502" s="238">
        <f>Q502*H502</f>
        <v>0</v>
      </c>
      <c r="S502" s="238">
        <v>0</v>
      </c>
      <c r="T502" s="239">
        <f>S502*H502</f>
        <v>0</v>
      </c>
      <c r="U502" s="39"/>
      <c r="V502" s="39"/>
      <c r="W502" s="39"/>
      <c r="X502" s="39"/>
      <c r="Y502" s="39"/>
      <c r="Z502" s="39"/>
      <c r="AA502" s="39"/>
      <c r="AB502" s="39"/>
      <c r="AC502" s="39"/>
      <c r="AD502" s="39"/>
      <c r="AE502" s="39"/>
      <c r="AR502" s="240" t="s">
        <v>175</v>
      </c>
      <c r="AT502" s="240" t="s">
        <v>243</v>
      </c>
      <c r="AU502" s="240" t="s">
        <v>88</v>
      </c>
      <c r="AY502" s="18" t="s">
        <v>241</v>
      </c>
      <c r="BE502" s="241">
        <f>IF(N502="základní",J502,0)</f>
        <v>0</v>
      </c>
      <c r="BF502" s="241">
        <f>IF(N502="snížená",J502,0)</f>
        <v>0</v>
      </c>
      <c r="BG502" s="241">
        <f>IF(N502="zákl. přenesená",J502,0)</f>
        <v>0</v>
      </c>
      <c r="BH502" s="241">
        <f>IF(N502="sníž. přenesená",J502,0)</f>
        <v>0</v>
      </c>
      <c r="BI502" s="241">
        <f>IF(N502="nulová",J502,0)</f>
        <v>0</v>
      </c>
      <c r="BJ502" s="18" t="s">
        <v>14</v>
      </c>
      <c r="BK502" s="241">
        <f>ROUND(I502*H502,2)</f>
        <v>0</v>
      </c>
      <c r="BL502" s="18" t="s">
        <v>175</v>
      </c>
      <c r="BM502" s="240" t="s">
        <v>2734</v>
      </c>
    </row>
    <row r="503" s="2" customFormat="1">
      <c r="A503" s="39"/>
      <c r="B503" s="40"/>
      <c r="C503" s="41"/>
      <c r="D503" s="242" t="s">
        <v>249</v>
      </c>
      <c r="E503" s="41"/>
      <c r="F503" s="243" t="s">
        <v>823</v>
      </c>
      <c r="G503" s="41"/>
      <c r="H503" s="41"/>
      <c r="I503" s="244"/>
      <c r="J503" s="41"/>
      <c r="K503" s="41"/>
      <c r="L503" s="45"/>
      <c r="M503" s="245"/>
      <c r="N503" s="246"/>
      <c r="O503" s="92"/>
      <c r="P503" s="92"/>
      <c r="Q503" s="92"/>
      <c r="R503" s="92"/>
      <c r="S503" s="92"/>
      <c r="T503" s="93"/>
      <c r="U503" s="39"/>
      <c r="V503" s="39"/>
      <c r="W503" s="39"/>
      <c r="X503" s="39"/>
      <c r="Y503" s="39"/>
      <c r="Z503" s="39"/>
      <c r="AA503" s="39"/>
      <c r="AB503" s="39"/>
      <c r="AC503" s="39"/>
      <c r="AD503" s="39"/>
      <c r="AE503" s="39"/>
      <c r="AT503" s="18" t="s">
        <v>249</v>
      </c>
      <c r="AU503" s="18" t="s">
        <v>88</v>
      </c>
    </row>
    <row r="504" s="2" customFormat="1">
      <c r="A504" s="39"/>
      <c r="B504" s="40"/>
      <c r="C504" s="41"/>
      <c r="D504" s="247" t="s">
        <v>251</v>
      </c>
      <c r="E504" s="41"/>
      <c r="F504" s="248" t="s">
        <v>824</v>
      </c>
      <c r="G504" s="41"/>
      <c r="H504" s="41"/>
      <c r="I504" s="244"/>
      <c r="J504" s="41"/>
      <c r="K504" s="41"/>
      <c r="L504" s="45"/>
      <c r="M504" s="245"/>
      <c r="N504" s="246"/>
      <c r="O504" s="92"/>
      <c r="P504" s="92"/>
      <c r="Q504" s="92"/>
      <c r="R504" s="92"/>
      <c r="S504" s="92"/>
      <c r="T504" s="93"/>
      <c r="U504" s="39"/>
      <c r="V504" s="39"/>
      <c r="W504" s="39"/>
      <c r="X504" s="39"/>
      <c r="Y504" s="39"/>
      <c r="Z504" s="39"/>
      <c r="AA504" s="39"/>
      <c r="AB504" s="39"/>
      <c r="AC504" s="39"/>
      <c r="AD504" s="39"/>
      <c r="AE504" s="39"/>
      <c r="AT504" s="18" t="s">
        <v>251</v>
      </c>
      <c r="AU504" s="18" t="s">
        <v>88</v>
      </c>
    </row>
    <row r="505" s="15" customFormat="1">
      <c r="A505" s="15"/>
      <c r="B505" s="271"/>
      <c r="C505" s="272"/>
      <c r="D505" s="242" t="s">
        <v>259</v>
      </c>
      <c r="E505" s="273" t="s">
        <v>1</v>
      </c>
      <c r="F505" s="274" t="s">
        <v>2735</v>
      </c>
      <c r="G505" s="272"/>
      <c r="H505" s="273" t="s">
        <v>1</v>
      </c>
      <c r="I505" s="275"/>
      <c r="J505" s="272"/>
      <c r="K505" s="272"/>
      <c r="L505" s="276"/>
      <c r="M505" s="277"/>
      <c r="N505" s="278"/>
      <c r="O505" s="278"/>
      <c r="P505" s="278"/>
      <c r="Q505" s="278"/>
      <c r="R505" s="278"/>
      <c r="S505" s="278"/>
      <c r="T505" s="279"/>
      <c r="U505" s="15"/>
      <c r="V505" s="15"/>
      <c r="W505" s="15"/>
      <c r="X505" s="15"/>
      <c r="Y505" s="15"/>
      <c r="Z505" s="15"/>
      <c r="AA505" s="15"/>
      <c r="AB505" s="15"/>
      <c r="AC505" s="15"/>
      <c r="AD505" s="15"/>
      <c r="AE505" s="15"/>
      <c r="AT505" s="280" t="s">
        <v>259</v>
      </c>
      <c r="AU505" s="280" t="s">
        <v>88</v>
      </c>
      <c r="AV505" s="15" t="s">
        <v>14</v>
      </c>
      <c r="AW505" s="15" t="s">
        <v>36</v>
      </c>
      <c r="AX505" s="15" t="s">
        <v>80</v>
      </c>
      <c r="AY505" s="280" t="s">
        <v>241</v>
      </c>
    </row>
    <row r="506" s="13" customFormat="1">
      <c r="A506" s="13"/>
      <c r="B506" s="249"/>
      <c r="C506" s="250"/>
      <c r="D506" s="242" t="s">
        <v>259</v>
      </c>
      <c r="E506" s="251" t="s">
        <v>1</v>
      </c>
      <c r="F506" s="252" t="s">
        <v>2736</v>
      </c>
      <c r="G506" s="250"/>
      <c r="H506" s="253">
        <v>4.9000000000000004</v>
      </c>
      <c r="I506" s="254"/>
      <c r="J506" s="250"/>
      <c r="K506" s="250"/>
      <c r="L506" s="255"/>
      <c r="M506" s="256"/>
      <c r="N506" s="257"/>
      <c r="O506" s="257"/>
      <c r="P506" s="257"/>
      <c r="Q506" s="257"/>
      <c r="R506" s="257"/>
      <c r="S506" s="257"/>
      <c r="T506" s="258"/>
      <c r="U506" s="13"/>
      <c r="V506" s="13"/>
      <c r="W506" s="13"/>
      <c r="X506" s="13"/>
      <c r="Y506" s="13"/>
      <c r="Z506" s="13"/>
      <c r="AA506" s="13"/>
      <c r="AB506" s="13"/>
      <c r="AC506" s="13"/>
      <c r="AD506" s="13"/>
      <c r="AE506" s="13"/>
      <c r="AT506" s="259" t="s">
        <v>259</v>
      </c>
      <c r="AU506" s="259" t="s">
        <v>88</v>
      </c>
      <c r="AV506" s="13" t="s">
        <v>88</v>
      </c>
      <c r="AW506" s="13" t="s">
        <v>36</v>
      </c>
      <c r="AX506" s="13" t="s">
        <v>80</v>
      </c>
      <c r="AY506" s="259" t="s">
        <v>241</v>
      </c>
    </row>
    <row r="507" s="15" customFormat="1">
      <c r="A507" s="15"/>
      <c r="B507" s="271"/>
      <c r="C507" s="272"/>
      <c r="D507" s="242" t="s">
        <v>259</v>
      </c>
      <c r="E507" s="273" t="s">
        <v>1</v>
      </c>
      <c r="F507" s="274" t="s">
        <v>2628</v>
      </c>
      <c r="G507" s="272"/>
      <c r="H507" s="273" t="s">
        <v>1</v>
      </c>
      <c r="I507" s="275"/>
      <c r="J507" s="272"/>
      <c r="K507" s="272"/>
      <c r="L507" s="276"/>
      <c r="M507" s="277"/>
      <c r="N507" s="278"/>
      <c r="O507" s="278"/>
      <c r="P507" s="278"/>
      <c r="Q507" s="278"/>
      <c r="R507" s="278"/>
      <c r="S507" s="278"/>
      <c r="T507" s="279"/>
      <c r="U507" s="15"/>
      <c r="V507" s="15"/>
      <c r="W507" s="15"/>
      <c r="X507" s="15"/>
      <c r="Y507" s="15"/>
      <c r="Z507" s="15"/>
      <c r="AA507" s="15"/>
      <c r="AB507" s="15"/>
      <c r="AC507" s="15"/>
      <c r="AD507" s="15"/>
      <c r="AE507" s="15"/>
      <c r="AT507" s="280" t="s">
        <v>259</v>
      </c>
      <c r="AU507" s="280" t="s">
        <v>88</v>
      </c>
      <c r="AV507" s="15" t="s">
        <v>14</v>
      </c>
      <c r="AW507" s="15" t="s">
        <v>36</v>
      </c>
      <c r="AX507" s="15" t="s">
        <v>80</v>
      </c>
      <c r="AY507" s="280" t="s">
        <v>241</v>
      </c>
    </row>
    <row r="508" s="13" customFormat="1">
      <c r="A508" s="13"/>
      <c r="B508" s="249"/>
      <c r="C508" s="250"/>
      <c r="D508" s="242" t="s">
        <v>259</v>
      </c>
      <c r="E508" s="251" t="s">
        <v>1</v>
      </c>
      <c r="F508" s="252" t="s">
        <v>2737</v>
      </c>
      <c r="G508" s="250"/>
      <c r="H508" s="253">
        <v>5.2000000000000002</v>
      </c>
      <c r="I508" s="254"/>
      <c r="J508" s="250"/>
      <c r="K508" s="250"/>
      <c r="L508" s="255"/>
      <c r="M508" s="256"/>
      <c r="N508" s="257"/>
      <c r="O508" s="257"/>
      <c r="P508" s="257"/>
      <c r="Q508" s="257"/>
      <c r="R508" s="257"/>
      <c r="S508" s="257"/>
      <c r="T508" s="258"/>
      <c r="U508" s="13"/>
      <c r="V508" s="13"/>
      <c r="W508" s="13"/>
      <c r="X508" s="13"/>
      <c r="Y508" s="13"/>
      <c r="Z508" s="13"/>
      <c r="AA508" s="13"/>
      <c r="AB508" s="13"/>
      <c r="AC508" s="13"/>
      <c r="AD508" s="13"/>
      <c r="AE508" s="13"/>
      <c r="AT508" s="259" t="s">
        <v>259</v>
      </c>
      <c r="AU508" s="259" t="s">
        <v>88</v>
      </c>
      <c r="AV508" s="13" t="s">
        <v>88</v>
      </c>
      <c r="AW508" s="13" t="s">
        <v>36</v>
      </c>
      <c r="AX508" s="13" t="s">
        <v>80</v>
      </c>
      <c r="AY508" s="259" t="s">
        <v>241</v>
      </c>
    </row>
    <row r="509" s="15" customFormat="1">
      <c r="A509" s="15"/>
      <c r="B509" s="271"/>
      <c r="C509" s="272"/>
      <c r="D509" s="242" t="s">
        <v>259</v>
      </c>
      <c r="E509" s="273" t="s">
        <v>1</v>
      </c>
      <c r="F509" s="274" t="s">
        <v>2631</v>
      </c>
      <c r="G509" s="272"/>
      <c r="H509" s="273" t="s">
        <v>1</v>
      </c>
      <c r="I509" s="275"/>
      <c r="J509" s="272"/>
      <c r="K509" s="272"/>
      <c r="L509" s="276"/>
      <c r="M509" s="277"/>
      <c r="N509" s="278"/>
      <c r="O509" s="278"/>
      <c r="P509" s="278"/>
      <c r="Q509" s="278"/>
      <c r="R509" s="278"/>
      <c r="S509" s="278"/>
      <c r="T509" s="279"/>
      <c r="U509" s="15"/>
      <c r="V509" s="15"/>
      <c r="W509" s="15"/>
      <c r="X509" s="15"/>
      <c r="Y509" s="15"/>
      <c r="Z509" s="15"/>
      <c r="AA509" s="15"/>
      <c r="AB509" s="15"/>
      <c r="AC509" s="15"/>
      <c r="AD509" s="15"/>
      <c r="AE509" s="15"/>
      <c r="AT509" s="280" t="s">
        <v>259</v>
      </c>
      <c r="AU509" s="280" t="s">
        <v>88</v>
      </c>
      <c r="AV509" s="15" t="s">
        <v>14</v>
      </c>
      <c r="AW509" s="15" t="s">
        <v>36</v>
      </c>
      <c r="AX509" s="15" t="s">
        <v>80</v>
      </c>
      <c r="AY509" s="280" t="s">
        <v>241</v>
      </c>
    </row>
    <row r="510" s="13" customFormat="1">
      <c r="A510" s="13"/>
      <c r="B510" s="249"/>
      <c r="C510" s="250"/>
      <c r="D510" s="242" t="s">
        <v>259</v>
      </c>
      <c r="E510" s="251" t="s">
        <v>1</v>
      </c>
      <c r="F510" s="252" t="s">
        <v>2738</v>
      </c>
      <c r="G510" s="250"/>
      <c r="H510" s="253">
        <v>1.5</v>
      </c>
      <c r="I510" s="254"/>
      <c r="J510" s="250"/>
      <c r="K510" s="250"/>
      <c r="L510" s="255"/>
      <c r="M510" s="256"/>
      <c r="N510" s="257"/>
      <c r="O510" s="257"/>
      <c r="P510" s="257"/>
      <c r="Q510" s="257"/>
      <c r="R510" s="257"/>
      <c r="S510" s="257"/>
      <c r="T510" s="258"/>
      <c r="U510" s="13"/>
      <c r="V510" s="13"/>
      <c r="W510" s="13"/>
      <c r="X510" s="13"/>
      <c r="Y510" s="13"/>
      <c r="Z510" s="13"/>
      <c r="AA510" s="13"/>
      <c r="AB510" s="13"/>
      <c r="AC510" s="13"/>
      <c r="AD510" s="13"/>
      <c r="AE510" s="13"/>
      <c r="AT510" s="259" t="s">
        <v>259</v>
      </c>
      <c r="AU510" s="259" t="s">
        <v>88</v>
      </c>
      <c r="AV510" s="13" t="s">
        <v>88</v>
      </c>
      <c r="AW510" s="13" t="s">
        <v>36</v>
      </c>
      <c r="AX510" s="13" t="s">
        <v>80</v>
      </c>
      <c r="AY510" s="259" t="s">
        <v>241</v>
      </c>
    </row>
    <row r="511" s="15" customFormat="1">
      <c r="A511" s="15"/>
      <c r="B511" s="271"/>
      <c r="C511" s="272"/>
      <c r="D511" s="242" t="s">
        <v>259</v>
      </c>
      <c r="E511" s="273" t="s">
        <v>1</v>
      </c>
      <c r="F511" s="274" t="s">
        <v>2735</v>
      </c>
      <c r="G511" s="272"/>
      <c r="H511" s="273" t="s">
        <v>1</v>
      </c>
      <c r="I511" s="275"/>
      <c r="J511" s="272"/>
      <c r="K511" s="272"/>
      <c r="L511" s="276"/>
      <c r="M511" s="277"/>
      <c r="N511" s="278"/>
      <c r="O511" s="278"/>
      <c r="P511" s="278"/>
      <c r="Q511" s="278"/>
      <c r="R511" s="278"/>
      <c r="S511" s="278"/>
      <c r="T511" s="279"/>
      <c r="U511" s="15"/>
      <c r="V511" s="15"/>
      <c r="W511" s="15"/>
      <c r="X511" s="15"/>
      <c r="Y511" s="15"/>
      <c r="Z511" s="15"/>
      <c r="AA511" s="15"/>
      <c r="AB511" s="15"/>
      <c r="AC511" s="15"/>
      <c r="AD511" s="15"/>
      <c r="AE511" s="15"/>
      <c r="AT511" s="280" t="s">
        <v>259</v>
      </c>
      <c r="AU511" s="280" t="s">
        <v>88</v>
      </c>
      <c r="AV511" s="15" t="s">
        <v>14</v>
      </c>
      <c r="AW511" s="15" t="s">
        <v>36</v>
      </c>
      <c r="AX511" s="15" t="s">
        <v>80</v>
      </c>
      <c r="AY511" s="280" t="s">
        <v>241</v>
      </c>
    </row>
    <row r="512" s="13" customFormat="1">
      <c r="A512" s="13"/>
      <c r="B512" s="249"/>
      <c r="C512" s="250"/>
      <c r="D512" s="242" t="s">
        <v>259</v>
      </c>
      <c r="E512" s="251" t="s">
        <v>1</v>
      </c>
      <c r="F512" s="252" t="s">
        <v>2739</v>
      </c>
      <c r="G512" s="250"/>
      <c r="H512" s="253">
        <v>125.44</v>
      </c>
      <c r="I512" s="254"/>
      <c r="J512" s="250"/>
      <c r="K512" s="250"/>
      <c r="L512" s="255"/>
      <c r="M512" s="256"/>
      <c r="N512" s="257"/>
      <c r="O512" s="257"/>
      <c r="P512" s="257"/>
      <c r="Q512" s="257"/>
      <c r="R512" s="257"/>
      <c r="S512" s="257"/>
      <c r="T512" s="258"/>
      <c r="U512" s="13"/>
      <c r="V512" s="13"/>
      <c r="W512" s="13"/>
      <c r="X512" s="13"/>
      <c r="Y512" s="13"/>
      <c r="Z512" s="13"/>
      <c r="AA512" s="13"/>
      <c r="AB512" s="13"/>
      <c r="AC512" s="13"/>
      <c r="AD512" s="13"/>
      <c r="AE512" s="13"/>
      <c r="AT512" s="259" t="s">
        <v>259</v>
      </c>
      <c r="AU512" s="259" t="s">
        <v>88</v>
      </c>
      <c r="AV512" s="13" t="s">
        <v>88</v>
      </c>
      <c r="AW512" s="13" t="s">
        <v>36</v>
      </c>
      <c r="AX512" s="13" t="s">
        <v>80</v>
      </c>
      <c r="AY512" s="259" t="s">
        <v>241</v>
      </c>
    </row>
    <row r="513" s="15" customFormat="1">
      <c r="A513" s="15"/>
      <c r="B513" s="271"/>
      <c r="C513" s="272"/>
      <c r="D513" s="242" t="s">
        <v>259</v>
      </c>
      <c r="E513" s="273" t="s">
        <v>1</v>
      </c>
      <c r="F513" s="274" t="s">
        <v>2631</v>
      </c>
      <c r="G513" s="272"/>
      <c r="H513" s="273" t="s">
        <v>1</v>
      </c>
      <c r="I513" s="275"/>
      <c r="J513" s="272"/>
      <c r="K513" s="272"/>
      <c r="L513" s="276"/>
      <c r="M513" s="277"/>
      <c r="N513" s="278"/>
      <c r="O513" s="278"/>
      <c r="P513" s="278"/>
      <c r="Q513" s="278"/>
      <c r="R513" s="278"/>
      <c r="S513" s="278"/>
      <c r="T513" s="279"/>
      <c r="U513" s="15"/>
      <c r="V513" s="15"/>
      <c r="W513" s="15"/>
      <c r="X513" s="15"/>
      <c r="Y513" s="15"/>
      <c r="Z513" s="15"/>
      <c r="AA513" s="15"/>
      <c r="AB513" s="15"/>
      <c r="AC513" s="15"/>
      <c r="AD513" s="15"/>
      <c r="AE513" s="15"/>
      <c r="AT513" s="280" t="s">
        <v>259</v>
      </c>
      <c r="AU513" s="280" t="s">
        <v>88</v>
      </c>
      <c r="AV513" s="15" t="s">
        <v>14</v>
      </c>
      <c r="AW513" s="15" t="s">
        <v>36</v>
      </c>
      <c r="AX513" s="15" t="s">
        <v>80</v>
      </c>
      <c r="AY513" s="280" t="s">
        <v>241</v>
      </c>
    </row>
    <row r="514" s="13" customFormat="1">
      <c r="A514" s="13"/>
      <c r="B514" s="249"/>
      <c r="C514" s="250"/>
      <c r="D514" s="242" t="s">
        <v>259</v>
      </c>
      <c r="E514" s="251" t="s">
        <v>1</v>
      </c>
      <c r="F514" s="252" t="s">
        <v>2740</v>
      </c>
      <c r="G514" s="250"/>
      <c r="H514" s="253">
        <v>53.234999999999999</v>
      </c>
      <c r="I514" s="254"/>
      <c r="J514" s="250"/>
      <c r="K514" s="250"/>
      <c r="L514" s="255"/>
      <c r="M514" s="256"/>
      <c r="N514" s="257"/>
      <c r="O514" s="257"/>
      <c r="P514" s="257"/>
      <c r="Q514" s="257"/>
      <c r="R514" s="257"/>
      <c r="S514" s="257"/>
      <c r="T514" s="258"/>
      <c r="U514" s="13"/>
      <c r="V514" s="13"/>
      <c r="W514" s="13"/>
      <c r="X514" s="13"/>
      <c r="Y514" s="13"/>
      <c r="Z514" s="13"/>
      <c r="AA514" s="13"/>
      <c r="AB514" s="13"/>
      <c r="AC514" s="13"/>
      <c r="AD514" s="13"/>
      <c r="AE514" s="13"/>
      <c r="AT514" s="259" t="s">
        <v>259</v>
      </c>
      <c r="AU514" s="259" t="s">
        <v>88</v>
      </c>
      <c r="AV514" s="13" t="s">
        <v>88</v>
      </c>
      <c r="AW514" s="13" t="s">
        <v>36</v>
      </c>
      <c r="AX514" s="13" t="s">
        <v>80</v>
      </c>
      <c r="AY514" s="259" t="s">
        <v>241</v>
      </c>
    </row>
    <row r="515" s="14" customFormat="1">
      <c r="A515" s="14"/>
      <c r="B515" s="260"/>
      <c r="C515" s="261"/>
      <c r="D515" s="242" t="s">
        <v>259</v>
      </c>
      <c r="E515" s="262" t="s">
        <v>513</v>
      </c>
      <c r="F515" s="263" t="s">
        <v>261</v>
      </c>
      <c r="G515" s="261"/>
      <c r="H515" s="264">
        <v>190.27500000000001</v>
      </c>
      <c r="I515" s="265"/>
      <c r="J515" s="261"/>
      <c r="K515" s="261"/>
      <c r="L515" s="266"/>
      <c r="M515" s="267"/>
      <c r="N515" s="268"/>
      <c r="O515" s="268"/>
      <c r="P515" s="268"/>
      <c r="Q515" s="268"/>
      <c r="R515" s="268"/>
      <c r="S515" s="268"/>
      <c r="T515" s="269"/>
      <c r="U515" s="14"/>
      <c r="V515" s="14"/>
      <c r="W515" s="14"/>
      <c r="X515" s="14"/>
      <c r="Y515" s="14"/>
      <c r="Z515" s="14"/>
      <c r="AA515" s="14"/>
      <c r="AB515" s="14"/>
      <c r="AC515" s="14"/>
      <c r="AD515" s="14"/>
      <c r="AE515" s="14"/>
      <c r="AT515" s="270" t="s">
        <v>259</v>
      </c>
      <c r="AU515" s="270" t="s">
        <v>88</v>
      </c>
      <c r="AV515" s="14" t="s">
        <v>175</v>
      </c>
      <c r="AW515" s="14" t="s">
        <v>36</v>
      </c>
      <c r="AX515" s="14" t="s">
        <v>14</v>
      </c>
      <c r="AY515" s="270" t="s">
        <v>241</v>
      </c>
    </row>
    <row r="516" s="2" customFormat="1" ht="33" customHeight="1">
      <c r="A516" s="39"/>
      <c r="B516" s="40"/>
      <c r="C516" s="229" t="s">
        <v>911</v>
      </c>
      <c r="D516" s="229" t="s">
        <v>243</v>
      </c>
      <c r="E516" s="230" t="s">
        <v>838</v>
      </c>
      <c r="F516" s="231" t="s">
        <v>839</v>
      </c>
      <c r="G516" s="232" t="s">
        <v>246</v>
      </c>
      <c r="H516" s="233">
        <v>95.138000000000005</v>
      </c>
      <c r="I516" s="234"/>
      <c r="J516" s="235">
        <f>ROUND(I516*H516,2)</f>
        <v>0</v>
      </c>
      <c r="K516" s="231" t="s">
        <v>247</v>
      </c>
      <c r="L516" s="45"/>
      <c r="M516" s="236" t="s">
        <v>1</v>
      </c>
      <c r="N516" s="237" t="s">
        <v>45</v>
      </c>
      <c r="O516" s="92"/>
      <c r="P516" s="238">
        <f>O516*H516</f>
        <v>0</v>
      </c>
      <c r="Q516" s="238">
        <v>0</v>
      </c>
      <c r="R516" s="238">
        <f>Q516*H516</f>
        <v>0</v>
      </c>
      <c r="S516" s="238">
        <v>0</v>
      </c>
      <c r="T516" s="239">
        <f>S516*H516</f>
        <v>0</v>
      </c>
      <c r="U516" s="39"/>
      <c r="V516" s="39"/>
      <c r="W516" s="39"/>
      <c r="X516" s="39"/>
      <c r="Y516" s="39"/>
      <c r="Z516" s="39"/>
      <c r="AA516" s="39"/>
      <c r="AB516" s="39"/>
      <c r="AC516" s="39"/>
      <c r="AD516" s="39"/>
      <c r="AE516" s="39"/>
      <c r="AR516" s="240" t="s">
        <v>175</v>
      </c>
      <c r="AT516" s="240" t="s">
        <v>243</v>
      </c>
      <c r="AU516" s="240" t="s">
        <v>88</v>
      </c>
      <c r="AY516" s="18" t="s">
        <v>241</v>
      </c>
      <c r="BE516" s="241">
        <f>IF(N516="základní",J516,0)</f>
        <v>0</v>
      </c>
      <c r="BF516" s="241">
        <f>IF(N516="snížená",J516,0)</f>
        <v>0</v>
      </c>
      <c r="BG516" s="241">
        <f>IF(N516="zákl. přenesená",J516,0)</f>
        <v>0</v>
      </c>
      <c r="BH516" s="241">
        <f>IF(N516="sníž. přenesená",J516,0)</f>
        <v>0</v>
      </c>
      <c r="BI516" s="241">
        <f>IF(N516="nulová",J516,0)</f>
        <v>0</v>
      </c>
      <c r="BJ516" s="18" t="s">
        <v>14</v>
      </c>
      <c r="BK516" s="241">
        <f>ROUND(I516*H516,2)</f>
        <v>0</v>
      </c>
      <c r="BL516" s="18" t="s">
        <v>175</v>
      </c>
      <c r="BM516" s="240" t="s">
        <v>2741</v>
      </c>
    </row>
    <row r="517" s="2" customFormat="1">
      <c r="A517" s="39"/>
      <c r="B517" s="40"/>
      <c r="C517" s="41"/>
      <c r="D517" s="242" t="s">
        <v>249</v>
      </c>
      <c r="E517" s="41"/>
      <c r="F517" s="243" t="s">
        <v>841</v>
      </c>
      <c r="G517" s="41"/>
      <c r="H517" s="41"/>
      <c r="I517" s="244"/>
      <c r="J517" s="41"/>
      <c r="K517" s="41"/>
      <c r="L517" s="45"/>
      <c r="M517" s="245"/>
      <c r="N517" s="246"/>
      <c r="O517" s="92"/>
      <c r="P517" s="92"/>
      <c r="Q517" s="92"/>
      <c r="R517" s="92"/>
      <c r="S517" s="92"/>
      <c r="T517" s="93"/>
      <c r="U517" s="39"/>
      <c r="V517" s="39"/>
      <c r="W517" s="39"/>
      <c r="X517" s="39"/>
      <c r="Y517" s="39"/>
      <c r="Z517" s="39"/>
      <c r="AA517" s="39"/>
      <c r="AB517" s="39"/>
      <c r="AC517" s="39"/>
      <c r="AD517" s="39"/>
      <c r="AE517" s="39"/>
      <c r="AT517" s="18" t="s">
        <v>249</v>
      </c>
      <c r="AU517" s="18" t="s">
        <v>88</v>
      </c>
    </row>
    <row r="518" s="2" customFormat="1">
      <c r="A518" s="39"/>
      <c r="B518" s="40"/>
      <c r="C518" s="41"/>
      <c r="D518" s="247" t="s">
        <v>251</v>
      </c>
      <c r="E518" s="41"/>
      <c r="F518" s="248" t="s">
        <v>842</v>
      </c>
      <c r="G518" s="41"/>
      <c r="H518" s="41"/>
      <c r="I518" s="244"/>
      <c r="J518" s="41"/>
      <c r="K518" s="41"/>
      <c r="L518" s="45"/>
      <c r="M518" s="245"/>
      <c r="N518" s="246"/>
      <c r="O518" s="92"/>
      <c r="P518" s="92"/>
      <c r="Q518" s="92"/>
      <c r="R518" s="92"/>
      <c r="S518" s="92"/>
      <c r="T518" s="93"/>
      <c r="U518" s="39"/>
      <c r="V518" s="39"/>
      <c r="W518" s="39"/>
      <c r="X518" s="39"/>
      <c r="Y518" s="39"/>
      <c r="Z518" s="39"/>
      <c r="AA518" s="39"/>
      <c r="AB518" s="39"/>
      <c r="AC518" s="39"/>
      <c r="AD518" s="39"/>
      <c r="AE518" s="39"/>
      <c r="AT518" s="18" t="s">
        <v>251</v>
      </c>
      <c r="AU518" s="18" t="s">
        <v>88</v>
      </c>
    </row>
    <row r="519" s="13" customFormat="1">
      <c r="A519" s="13"/>
      <c r="B519" s="249"/>
      <c r="C519" s="250"/>
      <c r="D519" s="242" t="s">
        <v>259</v>
      </c>
      <c r="E519" s="251" t="s">
        <v>1</v>
      </c>
      <c r="F519" s="252" t="s">
        <v>518</v>
      </c>
      <c r="G519" s="250"/>
      <c r="H519" s="253">
        <v>95.138000000000005</v>
      </c>
      <c r="I519" s="254"/>
      <c r="J519" s="250"/>
      <c r="K519" s="250"/>
      <c r="L519" s="255"/>
      <c r="M519" s="256"/>
      <c r="N519" s="257"/>
      <c r="O519" s="257"/>
      <c r="P519" s="257"/>
      <c r="Q519" s="257"/>
      <c r="R519" s="257"/>
      <c r="S519" s="257"/>
      <c r="T519" s="258"/>
      <c r="U519" s="13"/>
      <c r="V519" s="13"/>
      <c r="W519" s="13"/>
      <c r="X519" s="13"/>
      <c r="Y519" s="13"/>
      <c r="Z519" s="13"/>
      <c r="AA519" s="13"/>
      <c r="AB519" s="13"/>
      <c r="AC519" s="13"/>
      <c r="AD519" s="13"/>
      <c r="AE519" s="13"/>
      <c r="AT519" s="259" t="s">
        <v>259</v>
      </c>
      <c r="AU519" s="259" t="s">
        <v>88</v>
      </c>
      <c r="AV519" s="13" t="s">
        <v>88</v>
      </c>
      <c r="AW519" s="13" t="s">
        <v>36</v>
      </c>
      <c r="AX519" s="13" t="s">
        <v>80</v>
      </c>
      <c r="AY519" s="259" t="s">
        <v>241</v>
      </c>
    </row>
    <row r="520" s="14" customFormat="1">
      <c r="A520" s="14"/>
      <c r="B520" s="260"/>
      <c r="C520" s="261"/>
      <c r="D520" s="242" t="s">
        <v>259</v>
      </c>
      <c r="E520" s="262" t="s">
        <v>1</v>
      </c>
      <c r="F520" s="263" t="s">
        <v>261</v>
      </c>
      <c r="G520" s="261"/>
      <c r="H520" s="264">
        <v>95.138000000000005</v>
      </c>
      <c r="I520" s="265"/>
      <c r="J520" s="261"/>
      <c r="K520" s="261"/>
      <c r="L520" s="266"/>
      <c r="M520" s="267"/>
      <c r="N520" s="268"/>
      <c r="O520" s="268"/>
      <c r="P520" s="268"/>
      <c r="Q520" s="268"/>
      <c r="R520" s="268"/>
      <c r="S520" s="268"/>
      <c r="T520" s="269"/>
      <c r="U520" s="14"/>
      <c r="V520" s="14"/>
      <c r="W520" s="14"/>
      <c r="X520" s="14"/>
      <c r="Y520" s="14"/>
      <c r="Z520" s="14"/>
      <c r="AA520" s="14"/>
      <c r="AB520" s="14"/>
      <c r="AC520" s="14"/>
      <c r="AD520" s="14"/>
      <c r="AE520" s="14"/>
      <c r="AT520" s="270" t="s">
        <v>259</v>
      </c>
      <c r="AU520" s="270" t="s">
        <v>88</v>
      </c>
      <c r="AV520" s="14" t="s">
        <v>175</v>
      </c>
      <c r="AW520" s="14" t="s">
        <v>36</v>
      </c>
      <c r="AX520" s="14" t="s">
        <v>14</v>
      </c>
      <c r="AY520" s="270" t="s">
        <v>241</v>
      </c>
    </row>
    <row r="521" s="2" customFormat="1" ht="24.15" customHeight="1">
      <c r="A521" s="39"/>
      <c r="B521" s="40"/>
      <c r="C521" s="229" t="s">
        <v>915</v>
      </c>
      <c r="D521" s="229" t="s">
        <v>243</v>
      </c>
      <c r="E521" s="230" t="s">
        <v>844</v>
      </c>
      <c r="F521" s="231" t="s">
        <v>845</v>
      </c>
      <c r="G521" s="232" t="s">
        <v>246</v>
      </c>
      <c r="H521" s="233">
        <v>95.138000000000005</v>
      </c>
      <c r="I521" s="234"/>
      <c r="J521" s="235">
        <f>ROUND(I521*H521,2)</f>
        <v>0</v>
      </c>
      <c r="K521" s="231" t="s">
        <v>247</v>
      </c>
      <c r="L521" s="45"/>
      <c r="M521" s="236" t="s">
        <v>1</v>
      </c>
      <c r="N521" s="237" t="s">
        <v>45</v>
      </c>
      <c r="O521" s="92"/>
      <c r="P521" s="238">
        <f>O521*H521</f>
        <v>0</v>
      </c>
      <c r="Q521" s="238">
        <v>0</v>
      </c>
      <c r="R521" s="238">
        <f>Q521*H521</f>
        <v>0</v>
      </c>
      <c r="S521" s="238">
        <v>0</v>
      </c>
      <c r="T521" s="239">
        <f>S521*H521</f>
        <v>0</v>
      </c>
      <c r="U521" s="39"/>
      <c r="V521" s="39"/>
      <c r="W521" s="39"/>
      <c r="X521" s="39"/>
      <c r="Y521" s="39"/>
      <c r="Z521" s="39"/>
      <c r="AA521" s="39"/>
      <c r="AB521" s="39"/>
      <c r="AC521" s="39"/>
      <c r="AD521" s="39"/>
      <c r="AE521" s="39"/>
      <c r="AR521" s="240" t="s">
        <v>175</v>
      </c>
      <c r="AT521" s="240" t="s">
        <v>243</v>
      </c>
      <c r="AU521" s="240" t="s">
        <v>88</v>
      </c>
      <c r="AY521" s="18" t="s">
        <v>241</v>
      </c>
      <c r="BE521" s="241">
        <f>IF(N521="základní",J521,0)</f>
        <v>0</v>
      </c>
      <c r="BF521" s="241">
        <f>IF(N521="snížená",J521,0)</f>
        <v>0</v>
      </c>
      <c r="BG521" s="241">
        <f>IF(N521="zákl. přenesená",J521,0)</f>
        <v>0</v>
      </c>
      <c r="BH521" s="241">
        <f>IF(N521="sníž. přenesená",J521,0)</f>
        <v>0</v>
      </c>
      <c r="BI521" s="241">
        <f>IF(N521="nulová",J521,0)</f>
        <v>0</v>
      </c>
      <c r="BJ521" s="18" t="s">
        <v>14</v>
      </c>
      <c r="BK521" s="241">
        <f>ROUND(I521*H521,2)</f>
        <v>0</v>
      </c>
      <c r="BL521" s="18" t="s">
        <v>175</v>
      </c>
      <c r="BM521" s="240" t="s">
        <v>2742</v>
      </c>
    </row>
    <row r="522" s="2" customFormat="1">
      <c r="A522" s="39"/>
      <c r="B522" s="40"/>
      <c r="C522" s="41"/>
      <c r="D522" s="242" t="s">
        <v>249</v>
      </c>
      <c r="E522" s="41"/>
      <c r="F522" s="243" t="s">
        <v>847</v>
      </c>
      <c r="G522" s="41"/>
      <c r="H522" s="41"/>
      <c r="I522" s="244"/>
      <c r="J522" s="41"/>
      <c r="K522" s="41"/>
      <c r="L522" s="45"/>
      <c r="M522" s="245"/>
      <c r="N522" s="246"/>
      <c r="O522" s="92"/>
      <c r="P522" s="92"/>
      <c r="Q522" s="92"/>
      <c r="R522" s="92"/>
      <c r="S522" s="92"/>
      <c r="T522" s="93"/>
      <c r="U522" s="39"/>
      <c r="V522" s="39"/>
      <c r="W522" s="39"/>
      <c r="X522" s="39"/>
      <c r="Y522" s="39"/>
      <c r="Z522" s="39"/>
      <c r="AA522" s="39"/>
      <c r="AB522" s="39"/>
      <c r="AC522" s="39"/>
      <c r="AD522" s="39"/>
      <c r="AE522" s="39"/>
      <c r="AT522" s="18" t="s">
        <v>249</v>
      </c>
      <c r="AU522" s="18" t="s">
        <v>88</v>
      </c>
    </row>
    <row r="523" s="2" customFormat="1">
      <c r="A523" s="39"/>
      <c r="B523" s="40"/>
      <c r="C523" s="41"/>
      <c r="D523" s="247" t="s">
        <v>251</v>
      </c>
      <c r="E523" s="41"/>
      <c r="F523" s="248" t="s">
        <v>848</v>
      </c>
      <c r="G523" s="41"/>
      <c r="H523" s="41"/>
      <c r="I523" s="244"/>
      <c r="J523" s="41"/>
      <c r="K523" s="41"/>
      <c r="L523" s="45"/>
      <c r="M523" s="245"/>
      <c r="N523" s="246"/>
      <c r="O523" s="92"/>
      <c r="P523" s="92"/>
      <c r="Q523" s="92"/>
      <c r="R523" s="92"/>
      <c r="S523" s="92"/>
      <c r="T523" s="93"/>
      <c r="U523" s="39"/>
      <c r="V523" s="39"/>
      <c r="W523" s="39"/>
      <c r="X523" s="39"/>
      <c r="Y523" s="39"/>
      <c r="Z523" s="39"/>
      <c r="AA523" s="39"/>
      <c r="AB523" s="39"/>
      <c r="AC523" s="39"/>
      <c r="AD523" s="39"/>
      <c r="AE523" s="39"/>
      <c r="AT523" s="18" t="s">
        <v>251</v>
      </c>
      <c r="AU523" s="18" t="s">
        <v>88</v>
      </c>
    </row>
    <row r="524" s="13" customFormat="1">
      <c r="A524" s="13"/>
      <c r="B524" s="249"/>
      <c r="C524" s="250"/>
      <c r="D524" s="242" t="s">
        <v>259</v>
      </c>
      <c r="E524" s="251" t="s">
        <v>1</v>
      </c>
      <c r="F524" s="252" t="s">
        <v>518</v>
      </c>
      <c r="G524" s="250"/>
      <c r="H524" s="253">
        <v>95.138000000000005</v>
      </c>
      <c r="I524" s="254"/>
      <c r="J524" s="250"/>
      <c r="K524" s="250"/>
      <c r="L524" s="255"/>
      <c r="M524" s="256"/>
      <c r="N524" s="257"/>
      <c r="O524" s="257"/>
      <c r="P524" s="257"/>
      <c r="Q524" s="257"/>
      <c r="R524" s="257"/>
      <c r="S524" s="257"/>
      <c r="T524" s="258"/>
      <c r="U524" s="13"/>
      <c r="V524" s="13"/>
      <c r="W524" s="13"/>
      <c r="X524" s="13"/>
      <c r="Y524" s="13"/>
      <c r="Z524" s="13"/>
      <c r="AA524" s="13"/>
      <c r="AB524" s="13"/>
      <c r="AC524" s="13"/>
      <c r="AD524" s="13"/>
      <c r="AE524" s="13"/>
      <c r="AT524" s="259" t="s">
        <v>259</v>
      </c>
      <c r="AU524" s="259" t="s">
        <v>88</v>
      </c>
      <c r="AV524" s="13" t="s">
        <v>88</v>
      </c>
      <c r="AW524" s="13" t="s">
        <v>36</v>
      </c>
      <c r="AX524" s="13" t="s">
        <v>80</v>
      </c>
      <c r="AY524" s="259" t="s">
        <v>241</v>
      </c>
    </row>
    <row r="525" s="14" customFormat="1">
      <c r="A525" s="14"/>
      <c r="B525" s="260"/>
      <c r="C525" s="261"/>
      <c r="D525" s="242" t="s">
        <v>259</v>
      </c>
      <c r="E525" s="262" t="s">
        <v>1</v>
      </c>
      <c r="F525" s="263" t="s">
        <v>261</v>
      </c>
      <c r="G525" s="261"/>
      <c r="H525" s="264">
        <v>95.138000000000005</v>
      </c>
      <c r="I525" s="265"/>
      <c r="J525" s="261"/>
      <c r="K525" s="261"/>
      <c r="L525" s="266"/>
      <c r="M525" s="267"/>
      <c r="N525" s="268"/>
      <c r="O525" s="268"/>
      <c r="P525" s="268"/>
      <c r="Q525" s="268"/>
      <c r="R525" s="268"/>
      <c r="S525" s="268"/>
      <c r="T525" s="269"/>
      <c r="U525" s="14"/>
      <c r="V525" s="14"/>
      <c r="W525" s="14"/>
      <c r="X525" s="14"/>
      <c r="Y525" s="14"/>
      <c r="Z525" s="14"/>
      <c r="AA525" s="14"/>
      <c r="AB525" s="14"/>
      <c r="AC525" s="14"/>
      <c r="AD525" s="14"/>
      <c r="AE525" s="14"/>
      <c r="AT525" s="270" t="s">
        <v>259</v>
      </c>
      <c r="AU525" s="270" t="s">
        <v>88</v>
      </c>
      <c r="AV525" s="14" t="s">
        <v>175</v>
      </c>
      <c r="AW525" s="14" t="s">
        <v>36</v>
      </c>
      <c r="AX525" s="14" t="s">
        <v>14</v>
      </c>
      <c r="AY525" s="270" t="s">
        <v>241</v>
      </c>
    </row>
    <row r="526" s="12" customFormat="1" ht="22.8" customHeight="1">
      <c r="A526" s="12"/>
      <c r="B526" s="213"/>
      <c r="C526" s="214"/>
      <c r="D526" s="215" t="s">
        <v>79</v>
      </c>
      <c r="E526" s="227" t="s">
        <v>88</v>
      </c>
      <c r="F526" s="227" t="s">
        <v>2104</v>
      </c>
      <c r="G526" s="214"/>
      <c r="H526" s="214"/>
      <c r="I526" s="217"/>
      <c r="J526" s="228">
        <f>BK526</f>
        <v>0</v>
      </c>
      <c r="K526" s="214"/>
      <c r="L526" s="219"/>
      <c r="M526" s="220"/>
      <c r="N526" s="221"/>
      <c r="O526" s="221"/>
      <c r="P526" s="222">
        <f>SUM(P527:P549)</f>
        <v>0</v>
      </c>
      <c r="Q526" s="221"/>
      <c r="R526" s="222">
        <f>SUM(R527:R549)</f>
        <v>1.198288</v>
      </c>
      <c r="S526" s="221"/>
      <c r="T526" s="223">
        <f>SUM(T527:T549)</f>
        <v>0</v>
      </c>
      <c r="U526" s="12"/>
      <c r="V526" s="12"/>
      <c r="W526" s="12"/>
      <c r="X526" s="12"/>
      <c r="Y526" s="12"/>
      <c r="Z526" s="12"/>
      <c r="AA526" s="12"/>
      <c r="AB526" s="12"/>
      <c r="AC526" s="12"/>
      <c r="AD526" s="12"/>
      <c r="AE526" s="12"/>
      <c r="AR526" s="224" t="s">
        <v>14</v>
      </c>
      <c r="AT526" s="225" t="s">
        <v>79</v>
      </c>
      <c r="AU526" s="225" t="s">
        <v>14</v>
      </c>
      <c r="AY526" s="224" t="s">
        <v>241</v>
      </c>
      <c r="BK526" s="226">
        <f>SUM(BK527:BK549)</f>
        <v>0</v>
      </c>
    </row>
    <row r="527" s="2" customFormat="1" ht="33" customHeight="1">
      <c r="A527" s="39"/>
      <c r="B527" s="40"/>
      <c r="C527" s="229" t="s">
        <v>919</v>
      </c>
      <c r="D527" s="229" t="s">
        <v>243</v>
      </c>
      <c r="E527" s="230" t="s">
        <v>2743</v>
      </c>
      <c r="F527" s="231" t="s">
        <v>2744</v>
      </c>
      <c r="G527" s="232" t="s">
        <v>255</v>
      </c>
      <c r="H527" s="233">
        <v>4.7999999999999998</v>
      </c>
      <c r="I527" s="234"/>
      <c r="J527" s="235">
        <f>ROUND(I527*H527,2)</f>
        <v>0</v>
      </c>
      <c r="K527" s="231" t="s">
        <v>247</v>
      </c>
      <c r="L527" s="45"/>
      <c r="M527" s="236" t="s">
        <v>1</v>
      </c>
      <c r="N527" s="237" t="s">
        <v>45</v>
      </c>
      <c r="O527" s="92"/>
      <c r="P527" s="238">
        <f>O527*H527</f>
        <v>0</v>
      </c>
      <c r="Q527" s="238">
        <v>0</v>
      </c>
      <c r="R527" s="238">
        <f>Q527*H527</f>
        <v>0</v>
      </c>
      <c r="S527" s="238">
        <v>0</v>
      </c>
      <c r="T527" s="239">
        <f>S527*H527</f>
        <v>0</v>
      </c>
      <c r="U527" s="39"/>
      <c r="V527" s="39"/>
      <c r="W527" s="39"/>
      <c r="X527" s="39"/>
      <c r="Y527" s="39"/>
      <c r="Z527" s="39"/>
      <c r="AA527" s="39"/>
      <c r="AB527" s="39"/>
      <c r="AC527" s="39"/>
      <c r="AD527" s="39"/>
      <c r="AE527" s="39"/>
      <c r="AR527" s="240" t="s">
        <v>175</v>
      </c>
      <c r="AT527" s="240" t="s">
        <v>243</v>
      </c>
      <c r="AU527" s="240" t="s">
        <v>88</v>
      </c>
      <c r="AY527" s="18" t="s">
        <v>241</v>
      </c>
      <c r="BE527" s="241">
        <f>IF(N527="základní",J527,0)</f>
        <v>0</v>
      </c>
      <c r="BF527" s="241">
        <f>IF(N527="snížená",J527,0)</f>
        <v>0</v>
      </c>
      <c r="BG527" s="241">
        <f>IF(N527="zákl. přenesená",J527,0)</f>
        <v>0</v>
      </c>
      <c r="BH527" s="241">
        <f>IF(N527="sníž. přenesená",J527,0)</f>
        <v>0</v>
      </c>
      <c r="BI527" s="241">
        <f>IF(N527="nulová",J527,0)</f>
        <v>0</v>
      </c>
      <c r="BJ527" s="18" t="s">
        <v>14</v>
      </c>
      <c r="BK527" s="241">
        <f>ROUND(I527*H527,2)</f>
        <v>0</v>
      </c>
      <c r="BL527" s="18" t="s">
        <v>175</v>
      </c>
      <c r="BM527" s="240" t="s">
        <v>2745</v>
      </c>
    </row>
    <row r="528" s="2" customFormat="1">
      <c r="A528" s="39"/>
      <c r="B528" s="40"/>
      <c r="C528" s="41"/>
      <c r="D528" s="242" t="s">
        <v>249</v>
      </c>
      <c r="E528" s="41"/>
      <c r="F528" s="243" t="s">
        <v>2746</v>
      </c>
      <c r="G528" s="41"/>
      <c r="H528" s="41"/>
      <c r="I528" s="244"/>
      <c r="J528" s="41"/>
      <c r="K528" s="41"/>
      <c r="L528" s="45"/>
      <c r="M528" s="245"/>
      <c r="N528" s="246"/>
      <c r="O528" s="92"/>
      <c r="P528" s="92"/>
      <c r="Q528" s="92"/>
      <c r="R528" s="92"/>
      <c r="S528" s="92"/>
      <c r="T528" s="93"/>
      <c r="U528" s="39"/>
      <c r="V528" s="39"/>
      <c r="W528" s="39"/>
      <c r="X528" s="39"/>
      <c r="Y528" s="39"/>
      <c r="Z528" s="39"/>
      <c r="AA528" s="39"/>
      <c r="AB528" s="39"/>
      <c r="AC528" s="39"/>
      <c r="AD528" s="39"/>
      <c r="AE528" s="39"/>
      <c r="AT528" s="18" t="s">
        <v>249</v>
      </c>
      <c r="AU528" s="18" t="s">
        <v>88</v>
      </c>
    </row>
    <row r="529" s="2" customFormat="1">
      <c r="A529" s="39"/>
      <c r="B529" s="40"/>
      <c r="C529" s="41"/>
      <c r="D529" s="247" t="s">
        <v>251</v>
      </c>
      <c r="E529" s="41"/>
      <c r="F529" s="248" t="s">
        <v>2747</v>
      </c>
      <c r="G529" s="41"/>
      <c r="H529" s="41"/>
      <c r="I529" s="244"/>
      <c r="J529" s="41"/>
      <c r="K529" s="41"/>
      <c r="L529" s="45"/>
      <c r="M529" s="245"/>
      <c r="N529" s="246"/>
      <c r="O529" s="92"/>
      <c r="P529" s="92"/>
      <c r="Q529" s="92"/>
      <c r="R529" s="92"/>
      <c r="S529" s="92"/>
      <c r="T529" s="93"/>
      <c r="U529" s="39"/>
      <c r="V529" s="39"/>
      <c r="W529" s="39"/>
      <c r="X529" s="39"/>
      <c r="Y529" s="39"/>
      <c r="Z529" s="39"/>
      <c r="AA529" s="39"/>
      <c r="AB529" s="39"/>
      <c r="AC529" s="39"/>
      <c r="AD529" s="39"/>
      <c r="AE529" s="39"/>
      <c r="AT529" s="18" t="s">
        <v>251</v>
      </c>
      <c r="AU529" s="18" t="s">
        <v>88</v>
      </c>
    </row>
    <row r="530" s="2" customFormat="1">
      <c r="A530" s="39"/>
      <c r="B530" s="40"/>
      <c r="C530" s="41"/>
      <c r="D530" s="242" t="s">
        <v>742</v>
      </c>
      <c r="E530" s="41"/>
      <c r="F530" s="287" t="s">
        <v>2748</v>
      </c>
      <c r="G530" s="41"/>
      <c r="H530" s="41"/>
      <c r="I530" s="244"/>
      <c r="J530" s="41"/>
      <c r="K530" s="41"/>
      <c r="L530" s="45"/>
      <c r="M530" s="245"/>
      <c r="N530" s="246"/>
      <c r="O530" s="92"/>
      <c r="P530" s="92"/>
      <c r="Q530" s="92"/>
      <c r="R530" s="92"/>
      <c r="S530" s="92"/>
      <c r="T530" s="93"/>
      <c r="U530" s="39"/>
      <c r="V530" s="39"/>
      <c r="W530" s="39"/>
      <c r="X530" s="39"/>
      <c r="Y530" s="39"/>
      <c r="Z530" s="39"/>
      <c r="AA530" s="39"/>
      <c r="AB530" s="39"/>
      <c r="AC530" s="39"/>
      <c r="AD530" s="39"/>
      <c r="AE530" s="39"/>
      <c r="AT530" s="18" t="s">
        <v>742</v>
      </c>
      <c r="AU530" s="18" t="s">
        <v>88</v>
      </c>
    </row>
    <row r="531" s="2" customFormat="1" ht="33" customHeight="1">
      <c r="A531" s="39"/>
      <c r="B531" s="40"/>
      <c r="C531" s="229" t="s">
        <v>923</v>
      </c>
      <c r="D531" s="229" t="s">
        <v>243</v>
      </c>
      <c r="E531" s="230" t="s">
        <v>2749</v>
      </c>
      <c r="F531" s="231" t="s">
        <v>2750</v>
      </c>
      <c r="G531" s="232" t="s">
        <v>255</v>
      </c>
      <c r="H531" s="233">
        <v>5.5</v>
      </c>
      <c r="I531" s="234"/>
      <c r="J531" s="235">
        <f>ROUND(I531*H531,2)</f>
        <v>0</v>
      </c>
      <c r="K531" s="231" t="s">
        <v>247</v>
      </c>
      <c r="L531" s="45"/>
      <c r="M531" s="236" t="s">
        <v>1</v>
      </c>
      <c r="N531" s="237" t="s">
        <v>45</v>
      </c>
      <c r="O531" s="92"/>
      <c r="P531" s="238">
        <f>O531*H531</f>
        <v>0</v>
      </c>
      <c r="Q531" s="238">
        <v>0</v>
      </c>
      <c r="R531" s="238">
        <f>Q531*H531</f>
        <v>0</v>
      </c>
      <c r="S531" s="238">
        <v>0</v>
      </c>
      <c r="T531" s="239">
        <f>S531*H531</f>
        <v>0</v>
      </c>
      <c r="U531" s="39"/>
      <c r="V531" s="39"/>
      <c r="W531" s="39"/>
      <c r="X531" s="39"/>
      <c r="Y531" s="39"/>
      <c r="Z531" s="39"/>
      <c r="AA531" s="39"/>
      <c r="AB531" s="39"/>
      <c r="AC531" s="39"/>
      <c r="AD531" s="39"/>
      <c r="AE531" s="39"/>
      <c r="AR531" s="240" t="s">
        <v>175</v>
      </c>
      <c r="AT531" s="240" t="s">
        <v>243</v>
      </c>
      <c r="AU531" s="240" t="s">
        <v>88</v>
      </c>
      <c r="AY531" s="18" t="s">
        <v>241</v>
      </c>
      <c r="BE531" s="241">
        <f>IF(N531="základní",J531,0)</f>
        <v>0</v>
      </c>
      <c r="BF531" s="241">
        <f>IF(N531="snížená",J531,0)</f>
        <v>0</v>
      </c>
      <c r="BG531" s="241">
        <f>IF(N531="zákl. přenesená",J531,0)</f>
        <v>0</v>
      </c>
      <c r="BH531" s="241">
        <f>IF(N531="sníž. přenesená",J531,0)</f>
        <v>0</v>
      </c>
      <c r="BI531" s="241">
        <f>IF(N531="nulová",J531,0)</f>
        <v>0</v>
      </c>
      <c r="BJ531" s="18" t="s">
        <v>14</v>
      </c>
      <c r="BK531" s="241">
        <f>ROUND(I531*H531,2)</f>
        <v>0</v>
      </c>
      <c r="BL531" s="18" t="s">
        <v>175</v>
      </c>
      <c r="BM531" s="240" t="s">
        <v>2751</v>
      </c>
    </row>
    <row r="532" s="2" customFormat="1">
      <c r="A532" s="39"/>
      <c r="B532" s="40"/>
      <c r="C532" s="41"/>
      <c r="D532" s="242" t="s">
        <v>249</v>
      </c>
      <c r="E532" s="41"/>
      <c r="F532" s="243" t="s">
        <v>2752</v>
      </c>
      <c r="G532" s="41"/>
      <c r="H532" s="41"/>
      <c r="I532" s="244"/>
      <c r="J532" s="41"/>
      <c r="K532" s="41"/>
      <c r="L532" s="45"/>
      <c r="M532" s="245"/>
      <c r="N532" s="246"/>
      <c r="O532" s="92"/>
      <c r="P532" s="92"/>
      <c r="Q532" s="92"/>
      <c r="R532" s="92"/>
      <c r="S532" s="92"/>
      <c r="T532" s="93"/>
      <c r="U532" s="39"/>
      <c r="V532" s="39"/>
      <c r="W532" s="39"/>
      <c r="X532" s="39"/>
      <c r="Y532" s="39"/>
      <c r="Z532" s="39"/>
      <c r="AA532" s="39"/>
      <c r="AB532" s="39"/>
      <c r="AC532" s="39"/>
      <c r="AD532" s="39"/>
      <c r="AE532" s="39"/>
      <c r="AT532" s="18" t="s">
        <v>249</v>
      </c>
      <c r="AU532" s="18" t="s">
        <v>88</v>
      </c>
    </row>
    <row r="533" s="2" customFormat="1">
      <c r="A533" s="39"/>
      <c r="B533" s="40"/>
      <c r="C533" s="41"/>
      <c r="D533" s="247" t="s">
        <v>251</v>
      </c>
      <c r="E533" s="41"/>
      <c r="F533" s="248" t="s">
        <v>2753</v>
      </c>
      <c r="G533" s="41"/>
      <c r="H533" s="41"/>
      <c r="I533" s="244"/>
      <c r="J533" s="41"/>
      <c r="K533" s="41"/>
      <c r="L533" s="45"/>
      <c r="M533" s="245"/>
      <c r="N533" s="246"/>
      <c r="O533" s="92"/>
      <c r="P533" s="92"/>
      <c r="Q533" s="92"/>
      <c r="R533" s="92"/>
      <c r="S533" s="92"/>
      <c r="T533" s="93"/>
      <c r="U533" s="39"/>
      <c r="V533" s="39"/>
      <c r="W533" s="39"/>
      <c r="X533" s="39"/>
      <c r="Y533" s="39"/>
      <c r="Z533" s="39"/>
      <c r="AA533" s="39"/>
      <c r="AB533" s="39"/>
      <c r="AC533" s="39"/>
      <c r="AD533" s="39"/>
      <c r="AE533" s="39"/>
      <c r="AT533" s="18" t="s">
        <v>251</v>
      </c>
      <c r="AU533" s="18" t="s">
        <v>88</v>
      </c>
    </row>
    <row r="534" s="2" customFormat="1">
      <c r="A534" s="39"/>
      <c r="B534" s="40"/>
      <c r="C534" s="41"/>
      <c r="D534" s="242" t="s">
        <v>742</v>
      </c>
      <c r="E534" s="41"/>
      <c r="F534" s="287" t="s">
        <v>2754</v>
      </c>
      <c r="G534" s="41"/>
      <c r="H534" s="41"/>
      <c r="I534" s="244"/>
      <c r="J534" s="41"/>
      <c r="K534" s="41"/>
      <c r="L534" s="45"/>
      <c r="M534" s="245"/>
      <c r="N534" s="246"/>
      <c r="O534" s="92"/>
      <c r="P534" s="92"/>
      <c r="Q534" s="92"/>
      <c r="R534" s="92"/>
      <c r="S534" s="92"/>
      <c r="T534" s="93"/>
      <c r="U534" s="39"/>
      <c r="V534" s="39"/>
      <c r="W534" s="39"/>
      <c r="X534" s="39"/>
      <c r="Y534" s="39"/>
      <c r="Z534" s="39"/>
      <c r="AA534" s="39"/>
      <c r="AB534" s="39"/>
      <c r="AC534" s="39"/>
      <c r="AD534" s="39"/>
      <c r="AE534" s="39"/>
      <c r="AT534" s="18" t="s">
        <v>742</v>
      </c>
      <c r="AU534" s="18" t="s">
        <v>88</v>
      </c>
    </row>
    <row r="535" s="2" customFormat="1" ht="24.15" customHeight="1">
      <c r="A535" s="39"/>
      <c r="B535" s="40"/>
      <c r="C535" s="229" t="s">
        <v>927</v>
      </c>
      <c r="D535" s="229" t="s">
        <v>243</v>
      </c>
      <c r="E535" s="230" t="s">
        <v>2105</v>
      </c>
      <c r="F535" s="231" t="s">
        <v>2106</v>
      </c>
      <c r="G535" s="232" t="s">
        <v>255</v>
      </c>
      <c r="H535" s="233">
        <v>130.05799999999999</v>
      </c>
      <c r="I535" s="234"/>
      <c r="J535" s="235">
        <f>ROUND(I535*H535,2)</f>
        <v>0</v>
      </c>
      <c r="K535" s="231" t="s">
        <v>247</v>
      </c>
      <c r="L535" s="45"/>
      <c r="M535" s="236" t="s">
        <v>1</v>
      </c>
      <c r="N535" s="237" t="s">
        <v>45</v>
      </c>
      <c r="O535" s="92"/>
      <c r="P535" s="238">
        <f>O535*H535</f>
        <v>0</v>
      </c>
      <c r="Q535" s="238">
        <v>0</v>
      </c>
      <c r="R535" s="238">
        <f>Q535*H535</f>
        <v>0</v>
      </c>
      <c r="S535" s="238">
        <v>0</v>
      </c>
      <c r="T535" s="239">
        <f>S535*H535</f>
        <v>0</v>
      </c>
      <c r="U535" s="39"/>
      <c r="V535" s="39"/>
      <c r="W535" s="39"/>
      <c r="X535" s="39"/>
      <c r="Y535" s="39"/>
      <c r="Z535" s="39"/>
      <c r="AA535" s="39"/>
      <c r="AB535" s="39"/>
      <c r="AC535" s="39"/>
      <c r="AD535" s="39"/>
      <c r="AE535" s="39"/>
      <c r="AR535" s="240" t="s">
        <v>175</v>
      </c>
      <c r="AT535" s="240" t="s">
        <v>243</v>
      </c>
      <c r="AU535" s="240" t="s">
        <v>88</v>
      </c>
      <c r="AY535" s="18" t="s">
        <v>241</v>
      </c>
      <c r="BE535" s="241">
        <f>IF(N535="základní",J535,0)</f>
        <v>0</v>
      </c>
      <c r="BF535" s="241">
        <f>IF(N535="snížená",J535,0)</f>
        <v>0</v>
      </c>
      <c r="BG535" s="241">
        <f>IF(N535="zákl. přenesená",J535,0)</f>
        <v>0</v>
      </c>
      <c r="BH535" s="241">
        <f>IF(N535="sníž. přenesená",J535,0)</f>
        <v>0</v>
      </c>
      <c r="BI535" s="241">
        <f>IF(N535="nulová",J535,0)</f>
        <v>0</v>
      </c>
      <c r="BJ535" s="18" t="s">
        <v>14</v>
      </c>
      <c r="BK535" s="241">
        <f>ROUND(I535*H535,2)</f>
        <v>0</v>
      </c>
      <c r="BL535" s="18" t="s">
        <v>175</v>
      </c>
      <c r="BM535" s="240" t="s">
        <v>2755</v>
      </c>
    </row>
    <row r="536" s="2" customFormat="1">
      <c r="A536" s="39"/>
      <c r="B536" s="40"/>
      <c r="C536" s="41"/>
      <c r="D536" s="242" t="s">
        <v>249</v>
      </c>
      <c r="E536" s="41"/>
      <c r="F536" s="243" t="s">
        <v>2108</v>
      </c>
      <c r="G536" s="41"/>
      <c r="H536" s="41"/>
      <c r="I536" s="244"/>
      <c r="J536" s="41"/>
      <c r="K536" s="41"/>
      <c r="L536" s="45"/>
      <c r="M536" s="245"/>
      <c r="N536" s="246"/>
      <c r="O536" s="92"/>
      <c r="P536" s="92"/>
      <c r="Q536" s="92"/>
      <c r="R536" s="92"/>
      <c r="S536" s="92"/>
      <c r="T536" s="93"/>
      <c r="U536" s="39"/>
      <c r="V536" s="39"/>
      <c r="W536" s="39"/>
      <c r="X536" s="39"/>
      <c r="Y536" s="39"/>
      <c r="Z536" s="39"/>
      <c r="AA536" s="39"/>
      <c r="AB536" s="39"/>
      <c r="AC536" s="39"/>
      <c r="AD536" s="39"/>
      <c r="AE536" s="39"/>
      <c r="AT536" s="18" t="s">
        <v>249</v>
      </c>
      <c r="AU536" s="18" t="s">
        <v>88</v>
      </c>
    </row>
    <row r="537" s="2" customFormat="1">
      <c r="A537" s="39"/>
      <c r="B537" s="40"/>
      <c r="C537" s="41"/>
      <c r="D537" s="247" t="s">
        <v>251</v>
      </c>
      <c r="E537" s="41"/>
      <c r="F537" s="248" t="s">
        <v>2109</v>
      </c>
      <c r="G537" s="41"/>
      <c r="H537" s="41"/>
      <c r="I537" s="244"/>
      <c r="J537" s="41"/>
      <c r="K537" s="41"/>
      <c r="L537" s="45"/>
      <c r="M537" s="245"/>
      <c r="N537" s="246"/>
      <c r="O537" s="92"/>
      <c r="P537" s="92"/>
      <c r="Q537" s="92"/>
      <c r="R537" s="92"/>
      <c r="S537" s="92"/>
      <c r="T537" s="93"/>
      <c r="U537" s="39"/>
      <c r="V537" s="39"/>
      <c r="W537" s="39"/>
      <c r="X537" s="39"/>
      <c r="Y537" s="39"/>
      <c r="Z537" s="39"/>
      <c r="AA537" s="39"/>
      <c r="AB537" s="39"/>
      <c r="AC537" s="39"/>
      <c r="AD537" s="39"/>
      <c r="AE537" s="39"/>
      <c r="AT537" s="18" t="s">
        <v>251</v>
      </c>
      <c r="AU537" s="18" t="s">
        <v>88</v>
      </c>
    </row>
    <row r="538" s="2" customFormat="1">
      <c r="A538" s="39"/>
      <c r="B538" s="40"/>
      <c r="C538" s="41"/>
      <c r="D538" s="242" t="s">
        <v>742</v>
      </c>
      <c r="E538" s="41"/>
      <c r="F538" s="287" t="s">
        <v>2756</v>
      </c>
      <c r="G538" s="41"/>
      <c r="H538" s="41"/>
      <c r="I538" s="244"/>
      <c r="J538" s="41"/>
      <c r="K538" s="41"/>
      <c r="L538" s="45"/>
      <c r="M538" s="245"/>
      <c r="N538" s="246"/>
      <c r="O538" s="92"/>
      <c r="P538" s="92"/>
      <c r="Q538" s="92"/>
      <c r="R538" s="92"/>
      <c r="S538" s="92"/>
      <c r="T538" s="93"/>
      <c r="U538" s="39"/>
      <c r="V538" s="39"/>
      <c r="W538" s="39"/>
      <c r="X538" s="39"/>
      <c r="Y538" s="39"/>
      <c r="Z538" s="39"/>
      <c r="AA538" s="39"/>
      <c r="AB538" s="39"/>
      <c r="AC538" s="39"/>
      <c r="AD538" s="39"/>
      <c r="AE538" s="39"/>
      <c r="AT538" s="18" t="s">
        <v>742</v>
      </c>
      <c r="AU538" s="18" t="s">
        <v>88</v>
      </c>
    </row>
    <row r="539" s="13" customFormat="1">
      <c r="A539" s="13"/>
      <c r="B539" s="249"/>
      <c r="C539" s="250"/>
      <c r="D539" s="242" t="s">
        <v>259</v>
      </c>
      <c r="E539" s="251" t="s">
        <v>1</v>
      </c>
      <c r="F539" s="252" t="s">
        <v>2757</v>
      </c>
      <c r="G539" s="250"/>
      <c r="H539" s="253">
        <v>130.05799999999999</v>
      </c>
      <c r="I539" s="254"/>
      <c r="J539" s="250"/>
      <c r="K539" s="250"/>
      <c r="L539" s="255"/>
      <c r="M539" s="256"/>
      <c r="N539" s="257"/>
      <c r="O539" s="257"/>
      <c r="P539" s="257"/>
      <c r="Q539" s="257"/>
      <c r="R539" s="257"/>
      <c r="S539" s="257"/>
      <c r="T539" s="258"/>
      <c r="U539" s="13"/>
      <c r="V539" s="13"/>
      <c r="W539" s="13"/>
      <c r="X539" s="13"/>
      <c r="Y539" s="13"/>
      <c r="Z539" s="13"/>
      <c r="AA539" s="13"/>
      <c r="AB539" s="13"/>
      <c r="AC539" s="13"/>
      <c r="AD539" s="13"/>
      <c r="AE539" s="13"/>
      <c r="AT539" s="259" t="s">
        <v>259</v>
      </c>
      <c r="AU539" s="259" t="s">
        <v>88</v>
      </c>
      <c r="AV539" s="13" t="s">
        <v>88</v>
      </c>
      <c r="AW539" s="13" t="s">
        <v>36</v>
      </c>
      <c r="AX539" s="13" t="s">
        <v>80</v>
      </c>
      <c r="AY539" s="259" t="s">
        <v>241</v>
      </c>
    </row>
    <row r="540" s="14" customFormat="1">
      <c r="A540" s="14"/>
      <c r="B540" s="260"/>
      <c r="C540" s="261"/>
      <c r="D540" s="242" t="s">
        <v>259</v>
      </c>
      <c r="E540" s="262" t="s">
        <v>1</v>
      </c>
      <c r="F540" s="263" t="s">
        <v>261</v>
      </c>
      <c r="G540" s="261"/>
      <c r="H540" s="264">
        <v>130.05799999999999</v>
      </c>
      <c r="I540" s="265"/>
      <c r="J540" s="261"/>
      <c r="K540" s="261"/>
      <c r="L540" s="266"/>
      <c r="M540" s="267"/>
      <c r="N540" s="268"/>
      <c r="O540" s="268"/>
      <c r="P540" s="268"/>
      <c r="Q540" s="268"/>
      <c r="R540" s="268"/>
      <c r="S540" s="268"/>
      <c r="T540" s="269"/>
      <c r="U540" s="14"/>
      <c r="V540" s="14"/>
      <c r="W540" s="14"/>
      <c r="X540" s="14"/>
      <c r="Y540" s="14"/>
      <c r="Z540" s="14"/>
      <c r="AA540" s="14"/>
      <c r="AB540" s="14"/>
      <c r="AC540" s="14"/>
      <c r="AD540" s="14"/>
      <c r="AE540" s="14"/>
      <c r="AT540" s="270" t="s">
        <v>259</v>
      </c>
      <c r="AU540" s="270" t="s">
        <v>88</v>
      </c>
      <c r="AV540" s="14" t="s">
        <v>175</v>
      </c>
      <c r="AW540" s="14" t="s">
        <v>36</v>
      </c>
      <c r="AX540" s="14" t="s">
        <v>14</v>
      </c>
      <c r="AY540" s="270" t="s">
        <v>241</v>
      </c>
    </row>
    <row r="541" s="2" customFormat="1" ht="24.15" customHeight="1">
      <c r="A541" s="39"/>
      <c r="B541" s="40"/>
      <c r="C541" s="229" t="s">
        <v>931</v>
      </c>
      <c r="D541" s="229" t="s">
        <v>243</v>
      </c>
      <c r="E541" s="230" t="s">
        <v>2758</v>
      </c>
      <c r="F541" s="231" t="s">
        <v>2759</v>
      </c>
      <c r="G541" s="232" t="s">
        <v>246</v>
      </c>
      <c r="H541" s="233">
        <v>40</v>
      </c>
      <c r="I541" s="234"/>
      <c r="J541" s="235">
        <f>ROUND(I541*H541,2)</f>
        <v>0</v>
      </c>
      <c r="K541" s="231" t="s">
        <v>247</v>
      </c>
      <c r="L541" s="45"/>
      <c r="M541" s="236" t="s">
        <v>1</v>
      </c>
      <c r="N541" s="237" t="s">
        <v>45</v>
      </c>
      <c r="O541" s="92"/>
      <c r="P541" s="238">
        <f>O541*H541</f>
        <v>0</v>
      </c>
      <c r="Q541" s="238">
        <v>0.00017000000000000001</v>
      </c>
      <c r="R541" s="238">
        <f>Q541*H541</f>
        <v>0.0068000000000000005</v>
      </c>
      <c r="S541" s="238">
        <v>0</v>
      </c>
      <c r="T541" s="239">
        <f>S541*H541</f>
        <v>0</v>
      </c>
      <c r="U541" s="39"/>
      <c r="V541" s="39"/>
      <c r="W541" s="39"/>
      <c r="X541" s="39"/>
      <c r="Y541" s="39"/>
      <c r="Z541" s="39"/>
      <c r="AA541" s="39"/>
      <c r="AB541" s="39"/>
      <c r="AC541" s="39"/>
      <c r="AD541" s="39"/>
      <c r="AE541" s="39"/>
      <c r="AR541" s="240" t="s">
        <v>175</v>
      </c>
      <c r="AT541" s="240" t="s">
        <v>243</v>
      </c>
      <c r="AU541" s="240" t="s">
        <v>88</v>
      </c>
      <c r="AY541" s="18" t="s">
        <v>241</v>
      </c>
      <c r="BE541" s="241">
        <f>IF(N541="základní",J541,0)</f>
        <v>0</v>
      </c>
      <c r="BF541" s="241">
        <f>IF(N541="snížená",J541,0)</f>
        <v>0</v>
      </c>
      <c r="BG541" s="241">
        <f>IF(N541="zákl. přenesená",J541,0)</f>
        <v>0</v>
      </c>
      <c r="BH541" s="241">
        <f>IF(N541="sníž. přenesená",J541,0)</f>
        <v>0</v>
      </c>
      <c r="BI541" s="241">
        <f>IF(N541="nulová",J541,0)</f>
        <v>0</v>
      </c>
      <c r="BJ541" s="18" t="s">
        <v>14</v>
      </c>
      <c r="BK541" s="241">
        <f>ROUND(I541*H541,2)</f>
        <v>0</v>
      </c>
      <c r="BL541" s="18" t="s">
        <v>175</v>
      </c>
      <c r="BM541" s="240" t="s">
        <v>2760</v>
      </c>
    </row>
    <row r="542" s="2" customFormat="1">
      <c r="A542" s="39"/>
      <c r="B542" s="40"/>
      <c r="C542" s="41"/>
      <c r="D542" s="242" t="s">
        <v>249</v>
      </c>
      <c r="E542" s="41"/>
      <c r="F542" s="243" t="s">
        <v>2761</v>
      </c>
      <c r="G542" s="41"/>
      <c r="H542" s="41"/>
      <c r="I542" s="244"/>
      <c r="J542" s="41"/>
      <c r="K542" s="41"/>
      <c r="L542" s="45"/>
      <c r="M542" s="245"/>
      <c r="N542" s="246"/>
      <c r="O542" s="92"/>
      <c r="P542" s="92"/>
      <c r="Q542" s="92"/>
      <c r="R542" s="92"/>
      <c r="S542" s="92"/>
      <c r="T542" s="93"/>
      <c r="U542" s="39"/>
      <c r="V542" s="39"/>
      <c r="W542" s="39"/>
      <c r="X542" s="39"/>
      <c r="Y542" s="39"/>
      <c r="Z542" s="39"/>
      <c r="AA542" s="39"/>
      <c r="AB542" s="39"/>
      <c r="AC542" s="39"/>
      <c r="AD542" s="39"/>
      <c r="AE542" s="39"/>
      <c r="AT542" s="18" t="s">
        <v>249</v>
      </c>
      <c r="AU542" s="18" t="s">
        <v>88</v>
      </c>
    </row>
    <row r="543" s="2" customFormat="1">
      <c r="A543" s="39"/>
      <c r="B543" s="40"/>
      <c r="C543" s="41"/>
      <c r="D543" s="247" t="s">
        <v>251</v>
      </c>
      <c r="E543" s="41"/>
      <c r="F543" s="248" t="s">
        <v>2762</v>
      </c>
      <c r="G543" s="41"/>
      <c r="H543" s="41"/>
      <c r="I543" s="244"/>
      <c r="J543" s="41"/>
      <c r="K543" s="41"/>
      <c r="L543" s="45"/>
      <c r="M543" s="245"/>
      <c r="N543" s="246"/>
      <c r="O543" s="92"/>
      <c r="P543" s="92"/>
      <c r="Q543" s="92"/>
      <c r="R543" s="92"/>
      <c r="S543" s="92"/>
      <c r="T543" s="93"/>
      <c r="U543" s="39"/>
      <c r="V543" s="39"/>
      <c r="W543" s="39"/>
      <c r="X543" s="39"/>
      <c r="Y543" s="39"/>
      <c r="Z543" s="39"/>
      <c r="AA543" s="39"/>
      <c r="AB543" s="39"/>
      <c r="AC543" s="39"/>
      <c r="AD543" s="39"/>
      <c r="AE543" s="39"/>
      <c r="AT543" s="18" t="s">
        <v>251</v>
      </c>
      <c r="AU543" s="18" t="s">
        <v>88</v>
      </c>
    </row>
    <row r="544" s="2" customFormat="1" ht="24.15" customHeight="1">
      <c r="A544" s="39"/>
      <c r="B544" s="40"/>
      <c r="C544" s="288" t="s">
        <v>935</v>
      </c>
      <c r="D544" s="288" t="s">
        <v>758</v>
      </c>
      <c r="E544" s="289" t="s">
        <v>2763</v>
      </c>
      <c r="F544" s="290" t="s">
        <v>2764</v>
      </c>
      <c r="G544" s="291" t="s">
        <v>246</v>
      </c>
      <c r="H544" s="292">
        <v>47.380000000000003</v>
      </c>
      <c r="I544" s="293"/>
      <c r="J544" s="294">
        <f>ROUND(I544*H544,2)</f>
        <v>0</v>
      </c>
      <c r="K544" s="290" t="s">
        <v>247</v>
      </c>
      <c r="L544" s="295"/>
      <c r="M544" s="296" t="s">
        <v>1</v>
      </c>
      <c r="N544" s="297" t="s">
        <v>45</v>
      </c>
      <c r="O544" s="92"/>
      <c r="P544" s="238">
        <f>O544*H544</f>
        <v>0</v>
      </c>
      <c r="Q544" s="238">
        <v>0.00029999999999999997</v>
      </c>
      <c r="R544" s="238">
        <f>Q544*H544</f>
        <v>0.014213999999999999</v>
      </c>
      <c r="S544" s="238">
        <v>0</v>
      </c>
      <c r="T544" s="239">
        <f>S544*H544</f>
        <v>0</v>
      </c>
      <c r="U544" s="39"/>
      <c r="V544" s="39"/>
      <c r="W544" s="39"/>
      <c r="X544" s="39"/>
      <c r="Y544" s="39"/>
      <c r="Z544" s="39"/>
      <c r="AA544" s="39"/>
      <c r="AB544" s="39"/>
      <c r="AC544" s="39"/>
      <c r="AD544" s="39"/>
      <c r="AE544" s="39"/>
      <c r="AR544" s="240" t="s">
        <v>300</v>
      </c>
      <c r="AT544" s="240" t="s">
        <v>758</v>
      </c>
      <c r="AU544" s="240" t="s">
        <v>88</v>
      </c>
      <c r="AY544" s="18" t="s">
        <v>241</v>
      </c>
      <c r="BE544" s="241">
        <f>IF(N544="základní",J544,0)</f>
        <v>0</v>
      </c>
      <c r="BF544" s="241">
        <f>IF(N544="snížená",J544,0)</f>
        <v>0</v>
      </c>
      <c r="BG544" s="241">
        <f>IF(N544="zákl. přenesená",J544,0)</f>
        <v>0</v>
      </c>
      <c r="BH544" s="241">
        <f>IF(N544="sníž. přenesená",J544,0)</f>
        <v>0</v>
      </c>
      <c r="BI544" s="241">
        <f>IF(N544="nulová",J544,0)</f>
        <v>0</v>
      </c>
      <c r="BJ544" s="18" t="s">
        <v>14</v>
      </c>
      <c r="BK544" s="241">
        <f>ROUND(I544*H544,2)</f>
        <v>0</v>
      </c>
      <c r="BL544" s="18" t="s">
        <v>175</v>
      </c>
      <c r="BM544" s="240" t="s">
        <v>2765</v>
      </c>
    </row>
    <row r="545" s="2" customFormat="1">
      <c r="A545" s="39"/>
      <c r="B545" s="40"/>
      <c r="C545" s="41"/>
      <c r="D545" s="242" t="s">
        <v>249</v>
      </c>
      <c r="E545" s="41"/>
      <c r="F545" s="243" t="s">
        <v>2764</v>
      </c>
      <c r="G545" s="41"/>
      <c r="H545" s="41"/>
      <c r="I545" s="244"/>
      <c r="J545" s="41"/>
      <c r="K545" s="41"/>
      <c r="L545" s="45"/>
      <c r="M545" s="245"/>
      <c r="N545" s="246"/>
      <c r="O545" s="92"/>
      <c r="P545" s="92"/>
      <c r="Q545" s="92"/>
      <c r="R545" s="92"/>
      <c r="S545" s="92"/>
      <c r="T545" s="93"/>
      <c r="U545" s="39"/>
      <c r="V545" s="39"/>
      <c r="W545" s="39"/>
      <c r="X545" s="39"/>
      <c r="Y545" s="39"/>
      <c r="Z545" s="39"/>
      <c r="AA545" s="39"/>
      <c r="AB545" s="39"/>
      <c r="AC545" s="39"/>
      <c r="AD545" s="39"/>
      <c r="AE545" s="39"/>
      <c r="AT545" s="18" t="s">
        <v>249</v>
      </c>
      <c r="AU545" s="18" t="s">
        <v>88</v>
      </c>
    </row>
    <row r="546" s="13" customFormat="1">
      <c r="A546" s="13"/>
      <c r="B546" s="249"/>
      <c r="C546" s="250"/>
      <c r="D546" s="242" t="s">
        <v>259</v>
      </c>
      <c r="E546" s="250"/>
      <c r="F546" s="252" t="s">
        <v>2766</v>
      </c>
      <c r="G546" s="250"/>
      <c r="H546" s="253">
        <v>47.380000000000003</v>
      </c>
      <c r="I546" s="254"/>
      <c r="J546" s="250"/>
      <c r="K546" s="250"/>
      <c r="L546" s="255"/>
      <c r="M546" s="256"/>
      <c r="N546" s="257"/>
      <c r="O546" s="257"/>
      <c r="P546" s="257"/>
      <c r="Q546" s="257"/>
      <c r="R546" s="257"/>
      <c r="S546" s="257"/>
      <c r="T546" s="258"/>
      <c r="U546" s="13"/>
      <c r="V546" s="13"/>
      <c r="W546" s="13"/>
      <c r="X546" s="13"/>
      <c r="Y546" s="13"/>
      <c r="Z546" s="13"/>
      <c r="AA546" s="13"/>
      <c r="AB546" s="13"/>
      <c r="AC546" s="13"/>
      <c r="AD546" s="13"/>
      <c r="AE546" s="13"/>
      <c r="AT546" s="259" t="s">
        <v>259</v>
      </c>
      <c r="AU546" s="259" t="s">
        <v>88</v>
      </c>
      <c r="AV546" s="13" t="s">
        <v>88</v>
      </c>
      <c r="AW546" s="13" t="s">
        <v>4</v>
      </c>
      <c r="AX546" s="13" t="s">
        <v>14</v>
      </c>
      <c r="AY546" s="259" t="s">
        <v>241</v>
      </c>
    </row>
    <row r="547" s="2" customFormat="1" ht="44.25" customHeight="1">
      <c r="A547" s="39"/>
      <c r="B547" s="40"/>
      <c r="C547" s="229" t="s">
        <v>942</v>
      </c>
      <c r="D547" s="229" t="s">
        <v>243</v>
      </c>
      <c r="E547" s="230" t="s">
        <v>2767</v>
      </c>
      <c r="F547" s="231" t="s">
        <v>2768</v>
      </c>
      <c r="G547" s="232" t="s">
        <v>296</v>
      </c>
      <c r="H547" s="233">
        <v>4.0999999999999996</v>
      </c>
      <c r="I547" s="234"/>
      <c r="J547" s="235">
        <f>ROUND(I547*H547,2)</f>
        <v>0</v>
      </c>
      <c r="K547" s="231" t="s">
        <v>247</v>
      </c>
      <c r="L547" s="45"/>
      <c r="M547" s="236" t="s">
        <v>1</v>
      </c>
      <c r="N547" s="237" t="s">
        <v>45</v>
      </c>
      <c r="O547" s="92"/>
      <c r="P547" s="238">
        <f>O547*H547</f>
        <v>0</v>
      </c>
      <c r="Q547" s="238">
        <v>0.28714000000000001</v>
      </c>
      <c r="R547" s="238">
        <f>Q547*H547</f>
        <v>1.1772739999999999</v>
      </c>
      <c r="S547" s="238">
        <v>0</v>
      </c>
      <c r="T547" s="239">
        <f>S547*H547</f>
        <v>0</v>
      </c>
      <c r="U547" s="39"/>
      <c r="V547" s="39"/>
      <c r="W547" s="39"/>
      <c r="X547" s="39"/>
      <c r="Y547" s="39"/>
      <c r="Z547" s="39"/>
      <c r="AA547" s="39"/>
      <c r="AB547" s="39"/>
      <c r="AC547" s="39"/>
      <c r="AD547" s="39"/>
      <c r="AE547" s="39"/>
      <c r="AR547" s="240" t="s">
        <v>175</v>
      </c>
      <c r="AT547" s="240" t="s">
        <v>243</v>
      </c>
      <c r="AU547" s="240" t="s">
        <v>88</v>
      </c>
      <c r="AY547" s="18" t="s">
        <v>241</v>
      </c>
      <c r="BE547" s="241">
        <f>IF(N547="základní",J547,0)</f>
        <v>0</v>
      </c>
      <c r="BF547" s="241">
        <f>IF(N547="snížená",J547,0)</f>
        <v>0</v>
      </c>
      <c r="BG547" s="241">
        <f>IF(N547="zákl. přenesená",J547,0)</f>
        <v>0</v>
      </c>
      <c r="BH547" s="241">
        <f>IF(N547="sníž. přenesená",J547,0)</f>
        <v>0</v>
      </c>
      <c r="BI547" s="241">
        <f>IF(N547="nulová",J547,0)</f>
        <v>0</v>
      </c>
      <c r="BJ547" s="18" t="s">
        <v>14</v>
      </c>
      <c r="BK547" s="241">
        <f>ROUND(I547*H547,2)</f>
        <v>0</v>
      </c>
      <c r="BL547" s="18" t="s">
        <v>175</v>
      </c>
      <c r="BM547" s="240" t="s">
        <v>2769</v>
      </c>
    </row>
    <row r="548" s="2" customFormat="1">
      <c r="A548" s="39"/>
      <c r="B548" s="40"/>
      <c r="C548" s="41"/>
      <c r="D548" s="242" t="s">
        <v>249</v>
      </c>
      <c r="E548" s="41"/>
      <c r="F548" s="243" t="s">
        <v>2770</v>
      </c>
      <c r="G548" s="41"/>
      <c r="H548" s="41"/>
      <c r="I548" s="244"/>
      <c r="J548" s="41"/>
      <c r="K548" s="41"/>
      <c r="L548" s="45"/>
      <c r="M548" s="245"/>
      <c r="N548" s="246"/>
      <c r="O548" s="92"/>
      <c r="P548" s="92"/>
      <c r="Q548" s="92"/>
      <c r="R548" s="92"/>
      <c r="S548" s="92"/>
      <c r="T548" s="93"/>
      <c r="U548" s="39"/>
      <c r="V548" s="39"/>
      <c r="W548" s="39"/>
      <c r="X548" s="39"/>
      <c r="Y548" s="39"/>
      <c r="Z548" s="39"/>
      <c r="AA548" s="39"/>
      <c r="AB548" s="39"/>
      <c r="AC548" s="39"/>
      <c r="AD548" s="39"/>
      <c r="AE548" s="39"/>
      <c r="AT548" s="18" t="s">
        <v>249</v>
      </c>
      <c r="AU548" s="18" t="s">
        <v>88</v>
      </c>
    </row>
    <row r="549" s="2" customFormat="1">
      <c r="A549" s="39"/>
      <c r="B549" s="40"/>
      <c r="C549" s="41"/>
      <c r="D549" s="247" t="s">
        <v>251</v>
      </c>
      <c r="E549" s="41"/>
      <c r="F549" s="248" t="s">
        <v>2771</v>
      </c>
      <c r="G549" s="41"/>
      <c r="H549" s="41"/>
      <c r="I549" s="244"/>
      <c r="J549" s="41"/>
      <c r="K549" s="41"/>
      <c r="L549" s="45"/>
      <c r="M549" s="245"/>
      <c r="N549" s="246"/>
      <c r="O549" s="92"/>
      <c r="P549" s="92"/>
      <c r="Q549" s="92"/>
      <c r="R549" s="92"/>
      <c r="S549" s="92"/>
      <c r="T549" s="93"/>
      <c r="U549" s="39"/>
      <c r="V549" s="39"/>
      <c r="W549" s="39"/>
      <c r="X549" s="39"/>
      <c r="Y549" s="39"/>
      <c r="Z549" s="39"/>
      <c r="AA549" s="39"/>
      <c r="AB549" s="39"/>
      <c r="AC549" s="39"/>
      <c r="AD549" s="39"/>
      <c r="AE549" s="39"/>
      <c r="AT549" s="18" t="s">
        <v>251</v>
      </c>
      <c r="AU549" s="18" t="s">
        <v>88</v>
      </c>
    </row>
    <row r="550" s="12" customFormat="1" ht="22.8" customHeight="1">
      <c r="A550" s="12"/>
      <c r="B550" s="213"/>
      <c r="C550" s="214"/>
      <c r="D550" s="215" t="s">
        <v>79</v>
      </c>
      <c r="E550" s="227" t="s">
        <v>96</v>
      </c>
      <c r="F550" s="227" t="s">
        <v>2125</v>
      </c>
      <c r="G550" s="214"/>
      <c r="H550" s="214"/>
      <c r="I550" s="217"/>
      <c r="J550" s="228">
        <f>BK550</f>
        <v>0</v>
      </c>
      <c r="K550" s="214"/>
      <c r="L550" s="219"/>
      <c r="M550" s="220"/>
      <c r="N550" s="221"/>
      <c r="O550" s="221"/>
      <c r="P550" s="222">
        <f>SUM(P551:P560)</f>
        <v>0</v>
      </c>
      <c r="Q550" s="221"/>
      <c r="R550" s="222">
        <f>SUM(R551:R560)</f>
        <v>0</v>
      </c>
      <c r="S550" s="221"/>
      <c r="T550" s="223">
        <f>SUM(T551:T560)</f>
        <v>0</v>
      </c>
      <c r="U550" s="12"/>
      <c r="V550" s="12"/>
      <c r="W550" s="12"/>
      <c r="X550" s="12"/>
      <c r="Y550" s="12"/>
      <c r="Z550" s="12"/>
      <c r="AA550" s="12"/>
      <c r="AB550" s="12"/>
      <c r="AC550" s="12"/>
      <c r="AD550" s="12"/>
      <c r="AE550" s="12"/>
      <c r="AR550" s="224" t="s">
        <v>14</v>
      </c>
      <c r="AT550" s="225" t="s">
        <v>79</v>
      </c>
      <c r="AU550" s="225" t="s">
        <v>14</v>
      </c>
      <c r="AY550" s="224" t="s">
        <v>241</v>
      </c>
      <c r="BK550" s="226">
        <f>SUM(BK551:BK560)</f>
        <v>0</v>
      </c>
    </row>
    <row r="551" s="2" customFormat="1" ht="21.75" customHeight="1">
      <c r="A551" s="39"/>
      <c r="B551" s="40"/>
      <c r="C551" s="229" t="s">
        <v>946</v>
      </c>
      <c r="D551" s="229" t="s">
        <v>243</v>
      </c>
      <c r="E551" s="230" t="s">
        <v>2772</v>
      </c>
      <c r="F551" s="231" t="s">
        <v>2773</v>
      </c>
      <c r="G551" s="232" t="s">
        <v>296</v>
      </c>
      <c r="H551" s="233">
        <v>4.9000000000000004</v>
      </c>
      <c r="I551" s="234"/>
      <c r="J551" s="235">
        <f>ROUND(I551*H551,2)</f>
        <v>0</v>
      </c>
      <c r="K551" s="231" t="s">
        <v>247</v>
      </c>
      <c r="L551" s="45"/>
      <c r="M551" s="236" t="s">
        <v>1</v>
      </c>
      <c r="N551" s="237" t="s">
        <v>45</v>
      </c>
      <c r="O551" s="92"/>
      <c r="P551" s="238">
        <f>O551*H551</f>
        <v>0</v>
      </c>
      <c r="Q551" s="238">
        <v>0</v>
      </c>
      <c r="R551" s="238">
        <f>Q551*H551</f>
        <v>0</v>
      </c>
      <c r="S551" s="238">
        <v>0</v>
      </c>
      <c r="T551" s="239">
        <f>S551*H551</f>
        <v>0</v>
      </c>
      <c r="U551" s="39"/>
      <c r="V551" s="39"/>
      <c r="W551" s="39"/>
      <c r="X551" s="39"/>
      <c r="Y551" s="39"/>
      <c r="Z551" s="39"/>
      <c r="AA551" s="39"/>
      <c r="AB551" s="39"/>
      <c r="AC551" s="39"/>
      <c r="AD551" s="39"/>
      <c r="AE551" s="39"/>
      <c r="AR551" s="240" t="s">
        <v>175</v>
      </c>
      <c r="AT551" s="240" t="s">
        <v>243</v>
      </c>
      <c r="AU551" s="240" t="s">
        <v>88</v>
      </c>
      <c r="AY551" s="18" t="s">
        <v>241</v>
      </c>
      <c r="BE551" s="241">
        <f>IF(N551="základní",J551,0)</f>
        <v>0</v>
      </c>
      <c r="BF551" s="241">
        <f>IF(N551="snížená",J551,0)</f>
        <v>0</v>
      </c>
      <c r="BG551" s="241">
        <f>IF(N551="zákl. přenesená",J551,0)</f>
        <v>0</v>
      </c>
      <c r="BH551" s="241">
        <f>IF(N551="sníž. přenesená",J551,0)</f>
        <v>0</v>
      </c>
      <c r="BI551" s="241">
        <f>IF(N551="nulová",J551,0)</f>
        <v>0</v>
      </c>
      <c r="BJ551" s="18" t="s">
        <v>14</v>
      </c>
      <c r="BK551" s="241">
        <f>ROUND(I551*H551,2)</f>
        <v>0</v>
      </c>
      <c r="BL551" s="18" t="s">
        <v>175</v>
      </c>
      <c r="BM551" s="240" t="s">
        <v>2774</v>
      </c>
    </row>
    <row r="552" s="2" customFormat="1">
      <c r="A552" s="39"/>
      <c r="B552" s="40"/>
      <c r="C552" s="41"/>
      <c r="D552" s="242" t="s">
        <v>249</v>
      </c>
      <c r="E552" s="41"/>
      <c r="F552" s="243" t="s">
        <v>2775</v>
      </c>
      <c r="G552" s="41"/>
      <c r="H552" s="41"/>
      <c r="I552" s="244"/>
      <c r="J552" s="41"/>
      <c r="K552" s="41"/>
      <c r="L552" s="45"/>
      <c r="M552" s="245"/>
      <c r="N552" s="246"/>
      <c r="O552" s="92"/>
      <c r="P552" s="92"/>
      <c r="Q552" s="92"/>
      <c r="R552" s="92"/>
      <c r="S552" s="92"/>
      <c r="T552" s="93"/>
      <c r="U552" s="39"/>
      <c r="V552" s="39"/>
      <c r="W552" s="39"/>
      <c r="X552" s="39"/>
      <c r="Y552" s="39"/>
      <c r="Z552" s="39"/>
      <c r="AA552" s="39"/>
      <c r="AB552" s="39"/>
      <c r="AC552" s="39"/>
      <c r="AD552" s="39"/>
      <c r="AE552" s="39"/>
      <c r="AT552" s="18" t="s">
        <v>249</v>
      </c>
      <c r="AU552" s="18" t="s">
        <v>88</v>
      </c>
    </row>
    <row r="553" s="2" customFormat="1">
      <c r="A553" s="39"/>
      <c r="B553" s="40"/>
      <c r="C553" s="41"/>
      <c r="D553" s="247" t="s">
        <v>251</v>
      </c>
      <c r="E553" s="41"/>
      <c r="F553" s="248" t="s">
        <v>2776</v>
      </c>
      <c r="G553" s="41"/>
      <c r="H553" s="41"/>
      <c r="I553" s="244"/>
      <c r="J553" s="41"/>
      <c r="K553" s="41"/>
      <c r="L553" s="45"/>
      <c r="M553" s="245"/>
      <c r="N553" s="246"/>
      <c r="O553" s="92"/>
      <c r="P553" s="92"/>
      <c r="Q553" s="92"/>
      <c r="R553" s="92"/>
      <c r="S553" s="92"/>
      <c r="T553" s="93"/>
      <c r="U553" s="39"/>
      <c r="V553" s="39"/>
      <c r="W553" s="39"/>
      <c r="X553" s="39"/>
      <c r="Y553" s="39"/>
      <c r="Z553" s="39"/>
      <c r="AA553" s="39"/>
      <c r="AB553" s="39"/>
      <c r="AC553" s="39"/>
      <c r="AD553" s="39"/>
      <c r="AE553" s="39"/>
      <c r="AT553" s="18" t="s">
        <v>251</v>
      </c>
      <c r="AU553" s="18" t="s">
        <v>88</v>
      </c>
    </row>
    <row r="554" s="13" customFormat="1">
      <c r="A554" s="13"/>
      <c r="B554" s="249"/>
      <c r="C554" s="250"/>
      <c r="D554" s="242" t="s">
        <v>259</v>
      </c>
      <c r="E554" s="251" t="s">
        <v>1</v>
      </c>
      <c r="F554" s="252" t="s">
        <v>2777</v>
      </c>
      <c r="G554" s="250"/>
      <c r="H554" s="253">
        <v>4.9000000000000004</v>
      </c>
      <c r="I554" s="254"/>
      <c r="J554" s="250"/>
      <c r="K554" s="250"/>
      <c r="L554" s="255"/>
      <c r="M554" s="256"/>
      <c r="N554" s="257"/>
      <c r="O554" s="257"/>
      <c r="P554" s="257"/>
      <c r="Q554" s="257"/>
      <c r="R554" s="257"/>
      <c r="S554" s="257"/>
      <c r="T554" s="258"/>
      <c r="U554" s="13"/>
      <c r="V554" s="13"/>
      <c r="W554" s="13"/>
      <c r="X554" s="13"/>
      <c r="Y554" s="13"/>
      <c r="Z554" s="13"/>
      <c r="AA554" s="13"/>
      <c r="AB554" s="13"/>
      <c r="AC554" s="13"/>
      <c r="AD554" s="13"/>
      <c r="AE554" s="13"/>
      <c r="AT554" s="259" t="s">
        <v>259</v>
      </c>
      <c r="AU554" s="259" t="s">
        <v>88</v>
      </c>
      <c r="AV554" s="13" t="s">
        <v>88</v>
      </c>
      <c r="AW554" s="13" t="s">
        <v>36</v>
      </c>
      <c r="AX554" s="13" t="s">
        <v>80</v>
      </c>
      <c r="AY554" s="259" t="s">
        <v>241</v>
      </c>
    </row>
    <row r="555" s="14" customFormat="1">
      <c r="A555" s="14"/>
      <c r="B555" s="260"/>
      <c r="C555" s="261"/>
      <c r="D555" s="242" t="s">
        <v>259</v>
      </c>
      <c r="E555" s="262" t="s">
        <v>1</v>
      </c>
      <c r="F555" s="263" t="s">
        <v>261</v>
      </c>
      <c r="G555" s="261"/>
      <c r="H555" s="264">
        <v>4.9000000000000004</v>
      </c>
      <c r="I555" s="265"/>
      <c r="J555" s="261"/>
      <c r="K555" s="261"/>
      <c r="L555" s="266"/>
      <c r="M555" s="267"/>
      <c r="N555" s="268"/>
      <c r="O555" s="268"/>
      <c r="P555" s="268"/>
      <c r="Q555" s="268"/>
      <c r="R555" s="268"/>
      <c r="S555" s="268"/>
      <c r="T555" s="269"/>
      <c r="U555" s="14"/>
      <c r="V555" s="14"/>
      <c r="W555" s="14"/>
      <c r="X555" s="14"/>
      <c r="Y555" s="14"/>
      <c r="Z555" s="14"/>
      <c r="AA555" s="14"/>
      <c r="AB555" s="14"/>
      <c r="AC555" s="14"/>
      <c r="AD555" s="14"/>
      <c r="AE555" s="14"/>
      <c r="AT555" s="270" t="s">
        <v>259</v>
      </c>
      <c r="AU555" s="270" t="s">
        <v>88</v>
      </c>
      <c r="AV555" s="14" t="s">
        <v>175</v>
      </c>
      <c r="AW555" s="14" t="s">
        <v>36</v>
      </c>
      <c r="AX555" s="14" t="s">
        <v>14</v>
      </c>
      <c r="AY555" s="270" t="s">
        <v>241</v>
      </c>
    </row>
    <row r="556" s="2" customFormat="1" ht="21.75" customHeight="1">
      <c r="A556" s="39"/>
      <c r="B556" s="40"/>
      <c r="C556" s="229" t="s">
        <v>952</v>
      </c>
      <c r="D556" s="229" t="s">
        <v>243</v>
      </c>
      <c r="E556" s="230" t="s">
        <v>2778</v>
      </c>
      <c r="F556" s="231" t="s">
        <v>2779</v>
      </c>
      <c r="G556" s="232" t="s">
        <v>296</v>
      </c>
      <c r="H556" s="233">
        <v>4.9000000000000004</v>
      </c>
      <c r="I556" s="234"/>
      <c r="J556" s="235">
        <f>ROUND(I556*H556,2)</f>
        <v>0</v>
      </c>
      <c r="K556" s="231" t="s">
        <v>247</v>
      </c>
      <c r="L556" s="45"/>
      <c r="M556" s="236" t="s">
        <v>1</v>
      </c>
      <c r="N556" s="237" t="s">
        <v>45</v>
      </c>
      <c r="O556" s="92"/>
      <c r="P556" s="238">
        <f>O556*H556</f>
        <v>0</v>
      </c>
      <c r="Q556" s="238">
        <v>0</v>
      </c>
      <c r="R556" s="238">
        <f>Q556*H556</f>
        <v>0</v>
      </c>
      <c r="S556" s="238">
        <v>0</v>
      </c>
      <c r="T556" s="239">
        <f>S556*H556</f>
        <v>0</v>
      </c>
      <c r="U556" s="39"/>
      <c r="V556" s="39"/>
      <c r="W556" s="39"/>
      <c r="X556" s="39"/>
      <c r="Y556" s="39"/>
      <c r="Z556" s="39"/>
      <c r="AA556" s="39"/>
      <c r="AB556" s="39"/>
      <c r="AC556" s="39"/>
      <c r="AD556" s="39"/>
      <c r="AE556" s="39"/>
      <c r="AR556" s="240" t="s">
        <v>175</v>
      </c>
      <c r="AT556" s="240" t="s">
        <v>243</v>
      </c>
      <c r="AU556" s="240" t="s">
        <v>88</v>
      </c>
      <c r="AY556" s="18" t="s">
        <v>241</v>
      </c>
      <c r="BE556" s="241">
        <f>IF(N556="základní",J556,0)</f>
        <v>0</v>
      </c>
      <c r="BF556" s="241">
        <f>IF(N556="snížená",J556,0)</f>
        <v>0</v>
      </c>
      <c r="BG556" s="241">
        <f>IF(N556="zákl. přenesená",J556,0)</f>
        <v>0</v>
      </c>
      <c r="BH556" s="241">
        <f>IF(N556="sníž. přenesená",J556,0)</f>
        <v>0</v>
      </c>
      <c r="BI556" s="241">
        <f>IF(N556="nulová",J556,0)</f>
        <v>0</v>
      </c>
      <c r="BJ556" s="18" t="s">
        <v>14</v>
      </c>
      <c r="BK556" s="241">
        <f>ROUND(I556*H556,2)</f>
        <v>0</v>
      </c>
      <c r="BL556" s="18" t="s">
        <v>175</v>
      </c>
      <c r="BM556" s="240" t="s">
        <v>2780</v>
      </c>
    </row>
    <row r="557" s="2" customFormat="1">
      <c r="A557" s="39"/>
      <c r="B557" s="40"/>
      <c r="C557" s="41"/>
      <c r="D557" s="242" t="s">
        <v>249</v>
      </c>
      <c r="E557" s="41"/>
      <c r="F557" s="243" t="s">
        <v>2781</v>
      </c>
      <c r="G557" s="41"/>
      <c r="H557" s="41"/>
      <c r="I557" s="244"/>
      <c r="J557" s="41"/>
      <c r="K557" s="41"/>
      <c r="L557" s="45"/>
      <c r="M557" s="245"/>
      <c r="N557" s="246"/>
      <c r="O557" s="92"/>
      <c r="P557" s="92"/>
      <c r="Q557" s="92"/>
      <c r="R557" s="92"/>
      <c r="S557" s="92"/>
      <c r="T557" s="93"/>
      <c r="U557" s="39"/>
      <c r="V557" s="39"/>
      <c r="W557" s="39"/>
      <c r="X557" s="39"/>
      <c r="Y557" s="39"/>
      <c r="Z557" s="39"/>
      <c r="AA557" s="39"/>
      <c r="AB557" s="39"/>
      <c r="AC557" s="39"/>
      <c r="AD557" s="39"/>
      <c r="AE557" s="39"/>
      <c r="AT557" s="18" t="s">
        <v>249</v>
      </c>
      <c r="AU557" s="18" t="s">
        <v>88</v>
      </c>
    </row>
    <row r="558" s="2" customFormat="1">
      <c r="A558" s="39"/>
      <c r="B558" s="40"/>
      <c r="C558" s="41"/>
      <c r="D558" s="247" t="s">
        <v>251</v>
      </c>
      <c r="E558" s="41"/>
      <c r="F558" s="248" t="s">
        <v>2782</v>
      </c>
      <c r="G558" s="41"/>
      <c r="H558" s="41"/>
      <c r="I558" s="244"/>
      <c r="J558" s="41"/>
      <c r="K558" s="41"/>
      <c r="L558" s="45"/>
      <c r="M558" s="245"/>
      <c r="N558" s="246"/>
      <c r="O558" s="92"/>
      <c r="P558" s="92"/>
      <c r="Q558" s="92"/>
      <c r="R558" s="92"/>
      <c r="S558" s="92"/>
      <c r="T558" s="93"/>
      <c r="U558" s="39"/>
      <c r="V558" s="39"/>
      <c r="W558" s="39"/>
      <c r="X558" s="39"/>
      <c r="Y558" s="39"/>
      <c r="Z558" s="39"/>
      <c r="AA558" s="39"/>
      <c r="AB558" s="39"/>
      <c r="AC558" s="39"/>
      <c r="AD558" s="39"/>
      <c r="AE558" s="39"/>
      <c r="AT558" s="18" t="s">
        <v>251</v>
      </c>
      <c r="AU558" s="18" t="s">
        <v>88</v>
      </c>
    </row>
    <row r="559" s="13" customFormat="1">
      <c r="A559" s="13"/>
      <c r="B559" s="249"/>
      <c r="C559" s="250"/>
      <c r="D559" s="242" t="s">
        <v>259</v>
      </c>
      <c r="E559" s="251" t="s">
        <v>1</v>
      </c>
      <c r="F559" s="252" t="s">
        <v>2783</v>
      </c>
      <c r="G559" s="250"/>
      <c r="H559" s="253">
        <v>4.9000000000000004</v>
      </c>
      <c r="I559" s="254"/>
      <c r="J559" s="250"/>
      <c r="K559" s="250"/>
      <c r="L559" s="255"/>
      <c r="M559" s="256"/>
      <c r="N559" s="257"/>
      <c r="O559" s="257"/>
      <c r="P559" s="257"/>
      <c r="Q559" s="257"/>
      <c r="R559" s="257"/>
      <c r="S559" s="257"/>
      <c r="T559" s="258"/>
      <c r="U559" s="13"/>
      <c r="V559" s="13"/>
      <c r="W559" s="13"/>
      <c r="X559" s="13"/>
      <c r="Y559" s="13"/>
      <c r="Z559" s="13"/>
      <c r="AA559" s="13"/>
      <c r="AB559" s="13"/>
      <c r="AC559" s="13"/>
      <c r="AD559" s="13"/>
      <c r="AE559" s="13"/>
      <c r="AT559" s="259" t="s">
        <v>259</v>
      </c>
      <c r="AU559" s="259" t="s">
        <v>88</v>
      </c>
      <c r="AV559" s="13" t="s">
        <v>88</v>
      </c>
      <c r="AW559" s="13" t="s">
        <v>36</v>
      </c>
      <c r="AX559" s="13" t="s">
        <v>80</v>
      </c>
      <c r="AY559" s="259" t="s">
        <v>241</v>
      </c>
    </row>
    <row r="560" s="14" customFormat="1">
      <c r="A560" s="14"/>
      <c r="B560" s="260"/>
      <c r="C560" s="261"/>
      <c r="D560" s="242" t="s">
        <v>259</v>
      </c>
      <c r="E560" s="262" t="s">
        <v>1</v>
      </c>
      <c r="F560" s="263" t="s">
        <v>261</v>
      </c>
      <c r="G560" s="261"/>
      <c r="H560" s="264">
        <v>4.9000000000000004</v>
      </c>
      <c r="I560" s="265"/>
      <c r="J560" s="261"/>
      <c r="K560" s="261"/>
      <c r="L560" s="266"/>
      <c r="M560" s="267"/>
      <c r="N560" s="268"/>
      <c r="O560" s="268"/>
      <c r="P560" s="268"/>
      <c r="Q560" s="268"/>
      <c r="R560" s="268"/>
      <c r="S560" s="268"/>
      <c r="T560" s="269"/>
      <c r="U560" s="14"/>
      <c r="V560" s="14"/>
      <c r="W560" s="14"/>
      <c r="X560" s="14"/>
      <c r="Y560" s="14"/>
      <c r="Z560" s="14"/>
      <c r="AA560" s="14"/>
      <c r="AB560" s="14"/>
      <c r="AC560" s="14"/>
      <c r="AD560" s="14"/>
      <c r="AE560" s="14"/>
      <c r="AT560" s="270" t="s">
        <v>259</v>
      </c>
      <c r="AU560" s="270" t="s">
        <v>88</v>
      </c>
      <c r="AV560" s="14" t="s">
        <v>175</v>
      </c>
      <c r="AW560" s="14" t="s">
        <v>36</v>
      </c>
      <c r="AX560" s="14" t="s">
        <v>14</v>
      </c>
      <c r="AY560" s="270" t="s">
        <v>241</v>
      </c>
    </row>
    <row r="561" s="12" customFormat="1" ht="22.8" customHeight="1">
      <c r="A561" s="12"/>
      <c r="B561" s="213"/>
      <c r="C561" s="214"/>
      <c r="D561" s="215" t="s">
        <v>79</v>
      </c>
      <c r="E561" s="227" t="s">
        <v>175</v>
      </c>
      <c r="F561" s="227" t="s">
        <v>267</v>
      </c>
      <c r="G561" s="214"/>
      <c r="H561" s="214"/>
      <c r="I561" s="217"/>
      <c r="J561" s="228">
        <f>BK561</f>
        <v>0</v>
      </c>
      <c r="K561" s="214"/>
      <c r="L561" s="219"/>
      <c r="M561" s="220"/>
      <c r="N561" s="221"/>
      <c r="O561" s="221"/>
      <c r="P561" s="222">
        <f>SUM(P562:P579)</f>
        <v>0</v>
      </c>
      <c r="Q561" s="221"/>
      <c r="R561" s="222">
        <f>SUM(R562:R579)</f>
        <v>0</v>
      </c>
      <c r="S561" s="221"/>
      <c r="T561" s="223">
        <f>SUM(T562:T579)</f>
        <v>0</v>
      </c>
      <c r="U561" s="12"/>
      <c r="V561" s="12"/>
      <c r="W561" s="12"/>
      <c r="X561" s="12"/>
      <c r="Y561" s="12"/>
      <c r="Z561" s="12"/>
      <c r="AA561" s="12"/>
      <c r="AB561" s="12"/>
      <c r="AC561" s="12"/>
      <c r="AD561" s="12"/>
      <c r="AE561" s="12"/>
      <c r="AR561" s="224" t="s">
        <v>14</v>
      </c>
      <c r="AT561" s="225" t="s">
        <v>79</v>
      </c>
      <c r="AU561" s="225" t="s">
        <v>14</v>
      </c>
      <c r="AY561" s="224" t="s">
        <v>241</v>
      </c>
      <c r="BK561" s="226">
        <f>SUM(BK562:BK579)</f>
        <v>0</v>
      </c>
    </row>
    <row r="562" s="2" customFormat="1" ht="16.5" customHeight="1">
      <c r="A562" s="39"/>
      <c r="B562" s="40"/>
      <c r="C562" s="229" t="s">
        <v>957</v>
      </c>
      <c r="D562" s="229" t="s">
        <v>243</v>
      </c>
      <c r="E562" s="230" t="s">
        <v>1891</v>
      </c>
      <c r="F562" s="231" t="s">
        <v>1892</v>
      </c>
      <c r="G562" s="232" t="s">
        <v>255</v>
      </c>
      <c r="H562" s="233">
        <v>0.48399999999999999</v>
      </c>
      <c r="I562" s="234"/>
      <c r="J562" s="235">
        <f>ROUND(I562*H562,2)</f>
        <v>0</v>
      </c>
      <c r="K562" s="231" t="s">
        <v>247</v>
      </c>
      <c r="L562" s="45"/>
      <c r="M562" s="236" t="s">
        <v>1</v>
      </c>
      <c r="N562" s="237" t="s">
        <v>45</v>
      </c>
      <c r="O562" s="92"/>
      <c r="P562" s="238">
        <f>O562*H562</f>
        <v>0</v>
      </c>
      <c r="Q562" s="238">
        <v>0</v>
      </c>
      <c r="R562" s="238">
        <f>Q562*H562</f>
        <v>0</v>
      </c>
      <c r="S562" s="238">
        <v>0</v>
      </c>
      <c r="T562" s="239">
        <f>S562*H562</f>
        <v>0</v>
      </c>
      <c r="U562" s="39"/>
      <c r="V562" s="39"/>
      <c r="W562" s="39"/>
      <c r="X562" s="39"/>
      <c r="Y562" s="39"/>
      <c r="Z562" s="39"/>
      <c r="AA562" s="39"/>
      <c r="AB562" s="39"/>
      <c r="AC562" s="39"/>
      <c r="AD562" s="39"/>
      <c r="AE562" s="39"/>
      <c r="AR562" s="240" t="s">
        <v>175</v>
      </c>
      <c r="AT562" s="240" t="s">
        <v>243</v>
      </c>
      <c r="AU562" s="240" t="s">
        <v>88</v>
      </c>
      <c r="AY562" s="18" t="s">
        <v>241</v>
      </c>
      <c r="BE562" s="241">
        <f>IF(N562="základní",J562,0)</f>
        <v>0</v>
      </c>
      <c r="BF562" s="241">
        <f>IF(N562="snížená",J562,0)</f>
        <v>0</v>
      </c>
      <c r="BG562" s="241">
        <f>IF(N562="zákl. přenesená",J562,0)</f>
        <v>0</v>
      </c>
      <c r="BH562" s="241">
        <f>IF(N562="sníž. přenesená",J562,0)</f>
        <v>0</v>
      </c>
      <c r="BI562" s="241">
        <f>IF(N562="nulová",J562,0)</f>
        <v>0</v>
      </c>
      <c r="BJ562" s="18" t="s">
        <v>14</v>
      </c>
      <c r="BK562" s="241">
        <f>ROUND(I562*H562,2)</f>
        <v>0</v>
      </c>
      <c r="BL562" s="18" t="s">
        <v>175</v>
      </c>
      <c r="BM562" s="240" t="s">
        <v>2784</v>
      </c>
    </row>
    <row r="563" s="2" customFormat="1">
      <c r="A563" s="39"/>
      <c r="B563" s="40"/>
      <c r="C563" s="41"/>
      <c r="D563" s="242" t="s">
        <v>249</v>
      </c>
      <c r="E563" s="41"/>
      <c r="F563" s="243" t="s">
        <v>1894</v>
      </c>
      <c r="G563" s="41"/>
      <c r="H563" s="41"/>
      <c r="I563" s="244"/>
      <c r="J563" s="41"/>
      <c r="K563" s="41"/>
      <c r="L563" s="45"/>
      <c r="M563" s="245"/>
      <c r="N563" s="246"/>
      <c r="O563" s="92"/>
      <c r="P563" s="92"/>
      <c r="Q563" s="92"/>
      <c r="R563" s="92"/>
      <c r="S563" s="92"/>
      <c r="T563" s="93"/>
      <c r="U563" s="39"/>
      <c r="V563" s="39"/>
      <c r="W563" s="39"/>
      <c r="X563" s="39"/>
      <c r="Y563" s="39"/>
      <c r="Z563" s="39"/>
      <c r="AA563" s="39"/>
      <c r="AB563" s="39"/>
      <c r="AC563" s="39"/>
      <c r="AD563" s="39"/>
      <c r="AE563" s="39"/>
      <c r="AT563" s="18" t="s">
        <v>249</v>
      </c>
      <c r="AU563" s="18" t="s">
        <v>88</v>
      </c>
    </row>
    <row r="564" s="2" customFormat="1">
      <c r="A564" s="39"/>
      <c r="B564" s="40"/>
      <c r="C564" s="41"/>
      <c r="D564" s="247" t="s">
        <v>251</v>
      </c>
      <c r="E564" s="41"/>
      <c r="F564" s="248" t="s">
        <v>1895</v>
      </c>
      <c r="G564" s="41"/>
      <c r="H564" s="41"/>
      <c r="I564" s="244"/>
      <c r="J564" s="41"/>
      <c r="K564" s="41"/>
      <c r="L564" s="45"/>
      <c r="M564" s="245"/>
      <c r="N564" s="246"/>
      <c r="O564" s="92"/>
      <c r="P564" s="92"/>
      <c r="Q564" s="92"/>
      <c r="R564" s="92"/>
      <c r="S564" s="92"/>
      <c r="T564" s="93"/>
      <c r="U564" s="39"/>
      <c r="V564" s="39"/>
      <c r="W564" s="39"/>
      <c r="X564" s="39"/>
      <c r="Y564" s="39"/>
      <c r="Z564" s="39"/>
      <c r="AA564" s="39"/>
      <c r="AB564" s="39"/>
      <c r="AC564" s="39"/>
      <c r="AD564" s="39"/>
      <c r="AE564" s="39"/>
      <c r="AT564" s="18" t="s">
        <v>251</v>
      </c>
      <c r="AU564" s="18" t="s">
        <v>88</v>
      </c>
    </row>
    <row r="565" s="13" customFormat="1">
      <c r="A565" s="13"/>
      <c r="B565" s="249"/>
      <c r="C565" s="250"/>
      <c r="D565" s="242" t="s">
        <v>259</v>
      </c>
      <c r="E565" s="251" t="s">
        <v>1</v>
      </c>
      <c r="F565" s="252" t="s">
        <v>2785</v>
      </c>
      <c r="G565" s="250"/>
      <c r="H565" s="253">
        <v>0.48399999999999999</v>
      </c>
      <c r="I565" s="254"/>
      <c r="J565" s="250"/>
      <c r="K565" s="250"/>
      <c r="L565" s="255"/>
      <c r="M565" s="256"/>
      <c r="N565" s="257"/>
      <c r="O565" s="257"/>
      <c r="P565" s="257"/>
      <c r="Q565" s="257"/>
      <c r="R565" s="257"/>
      <c r="S565" s="257"/>
      <c r="T565" s="258"/>
      <c r="U565" s="13"/>
      <c r="V565" s="13"/>
      <c r="W565" s="13"/>
      <c r="X565" s="13"/>
      <c r="Y565" s="13"/>
      <c r="Z565" s="13"/>
      <c r="AA565" s="13"/>
      <c r="AB565" s="13"/>
      <c r="AC565" s="13"/>
      <c r="AD565" s="13"/>
      <c r="AE565" s="13"/>
      <c r="AT565" s="259" t="s">
        <v>259</v>
      </c>
      <c r="AU565" s="259" t="s">
        <v>88</v>
      </c>
      <c r="AV565" s="13" t="s">
        <v>88</v>
      </c>
      <c r="AW565" s="13" t="s">
        <v>36</v>
      </c>
      <c r="AX565" s="13" t="s">
        <v>80</v>
      </c>
      <c r="AY565" s="259" t="s">
        <v>241</v>
      </c>
    </row>
    <row r="566" s="14" customFormat="1">
      <c r="A566" s="14"/>
      <c r="B566" s="260"/>
      <c r="C566" s="261"/>
      <c r="D566" s="242" t="s">
        <v>259</v>
      </c>
      <c r="E566" s="262" t="s">
        <v>1</v>
      </c>
      <c r="F566" s="263" t="s">
        <v>261</v>
      </c>
      <c r="G566" s="261"/>
      <c r="H566" s="264">
        <v>0.48399999999999999</v>
      </c>
      <c r="I566" s="265"/>
      <c r="J566" s="261"/>
      <c r="K566" s="261"/>
      <c r="L566" s="266"/>
      <c r="M566" s="267"/>
      <c r="N566" s="268"/>
      <c r="O566" s="268"/>
      <c r="P566" s="268"/>
      <c r="Q566" s="268"/>
      <c r="R566" s="268"/>
      <c r="S566" s="268"/>
      <c r="T566" s="269"/>
      <c r="U566" s="14"/>
      <c r="V566" s="14"/>
      <c r="W566" s="14"/>
      <c r="X566" s="14"/>
      <c r="Y566" s="14"/>
      <c r="Z566" s="14"/>
      <c r="AA566" s="14"/>
      <c r="AB566" s="14"/>
      <c r="AC566" s="14"/>
      <c r="AD566" s="14"/>
      <c r="AE566" s="14"/>
      <c r="AT566" s="270" t="s">
        <v>259</v>
      </c>
      <c r="AU566" s="270" t="s">
        <v>88</v>
      </c>
      <c r="AV566" s="14" t="s">
        <v>175</v>
      </c>
      <c r="AW566" s="14" t="s">
        <v>36</v>
      </c>
      <c r="AX566" s="14" t="s">
        <v>14</v>
      </c>
      <c r="AY566" s="270" t="s">
        <v>241</v>
      </c>
    </row>
    <row r="567" s="2" customFormat="1" ht="16.5" customHeight="1">
      <c r="A567" s="39"/>
      <c r="B567" s="40"/>
      <c r="C567" s="229" t="s">
        <v>967</v>
      </c>
      <c r="D567" s="229" t="s">
        <v>243</v>
      </c>
      <c r="E567" s="230" t="s">
        <v>850</v>
      </c>
      <c r="F567" s="231" t="s">
        <v>851</v>
      </c>
      <c r="G567" s="232" t="s">
        <v>255</v>
      </c>
      <c r="H567" s="233">
        <v>0.48999999999999999</v>
      </c>
      <c r="I567" s="234"/>
      <c r="J567" s="235">
        <f>ROUND(I567*H567,2)</f>
        <v>0</v>
      </c>
      <c r="K567" s="231" t="s">
        <v>247</v>
      </c>
      <c r="L567" s="45"/>
      <c r="M567" s="236" t="s">
        <v>1</v>
      </c>
      <c r="N567" s="237" t="s">
        <v>45</v>
      </c>
      <c r="O567" s="92"/>
      <c r="P567" s="238">
        <f>O567*H567</f>
        <v>0</v>
      </c>
      <c r="Q567" s="238">
        <v>0</v>
      </c>
      <c r="R567" s="238">
        <f>Q567*H567</f>
        <v>0</v>
      </c>
      <c r="S567" s="238">
        <v>0</v>
      </c>
      <c r="T567" s="239">
        <f>S567*H567</f>
        <v>0</v>
      </c>
      <c r="U567" s="39"/>
      <c r="V567" s="39"/>
      <c r="W567" s="39"/>
      <c r="X567" s="39"/>
      <c r="Y567" s="39"/>
      <c r="Z567" s="39"/>
      <c r="AA567" s="39"/>
      <c r="AB567" s="39"/>
      <c r="AC567" s="39"/>
      <c r="AD567" s="39"/>
      <c r="AE567" s="39"/>
      <c r="AR567" s="240" t="s">
        <v>175</v>
      </c>
      <c r="AT567" s="240" t="s">
        <v>243</v>
      </c>
      <c r="AU567" s="240" t="s">
        <v>88</v>
      </c>
      <c r="AY567" s="18" t="s">
        <v>241</v>
      </c>
      <c r="BE567" s="241">
        <f>IF(N567="základní",J567,0)</f>
        <v>0</v>
      </c>
      <c r="BF567" s="241">
        <f>IF(N567="snížená",J567,0)</f>
        <v>0</v>
      </c>
      <c r="BG567" s="241">
        <f>IF(N567="zákl. přenesená",J567,0)</f>
        <v>0</v>
      </c>
      <c r="BH567" s="241">
        <f>IF(N567="sníž. přenesená",J567,0)</f>
        <v>0</v>
      </c>
      <c r="BI567" s="241">
        <f>IF(N567="nulová",J567,0)</f>
        <v>0</v>
      </c>
      <c r="BJ567" s="18" t="s">
        <v>14</v>
      </c>
      <c r="BK567" s="241">
        <f>ROUND(I567*H567,2)</f>
        <v>0</v>
      </c>
      <c r="BL567" s="18" t="s">
        <v>175</v>
      </c>
      <c r="BM567" s="240" t="s">
        <v>2786</v>
      </c>
    </row>
    <row r="568" s="2" customFormat="1">
      <c r="A568" s="39"/>
      <c r="B568" s="40"/>
      <c r="C568" s="41"/>
      <c r="D568" s="242" t="s">
        <v>249</v>
      </c>
      <c r="E568" s="41"/>
      <c r="F568" s="243" t="s">
        <v>853</v>
      </c>
      <c r="G568" s="41"/>
      <c r="H568" s="41"/>
      <c r="I568" s="244"/>
      <c r="J568" s="41"/>
      <c r="K568" s="41"/>
      <c r="L568" s="45"/>
      <c r="M568" s="245"/>
      <c r="N568" s="246"/>
      <c r="O568" s="92"/>
      <c r="P568" s="92"/>
      <c r="Q568" s="92"/>
      <c r="R568" s="92"/>
      <c r="S568" s="92"/>
      <c r="T568" s="93"/>
      <c r="U568" s="39"/>
      <c r="V568" s="39"/>
      <c r="W568" s="39"/>
      <c r="X568" s="39"/>
      <c r="Y568" s="39"/>
      <c r="Z568" s="39"/>
      <c r="AA568" s="39"/>
      <c r="AB568" s="39"/>
      <c r="AC568" s="39"/>
      <c r="AD568" s="39"/>
      <c r="AE568" s="39"/>
      <c r="AT568" s="18" t="s">
        <v>249</v>
      </c>
      <c r="AU568" s="18" t="s">
        <v>88</v>
      </c>
    </row>
    <row r="569" s="2" customFormat="1">
      <c r="A569" s="39"/>
      <c r="B569" s="40"/>
      <c r="C569" s="41"/>
      <c r="D569" s="247" t="s">
        <v>251</v>
      </c>
      <c r="E569" s="41"/>
      <c r="F569" s="248" t="s">
        <v>854</v>
      </c>
      <c r="G569" s="41"/>
      <c r="H569" s="41"/>
      <c r="I569" s="244"/>
      <c r="J569" s="41"/>
      <c r="K569" s="41"/>
      <c r="L569" s="45"/>
      <c r="M569" s="245"/>
      <c r="N569" s="246"/>
      <c r="O569" s="92"/>
      <c r="P569" s="92"/>
      <c r="Q569" s="92"/>
      <c r="R569" s="92"/>
      <c r="S569" s="92"/>
      <c r="T569" s="93"/>
      <c r="U569" s="39"/>
      <c r="V569" s="39"/>
      <c r="W569" s="39"/>
      <c r="X569" s="39"/>
      <c r="Y569" s="39"/>
      <c r="Z569" s="39"/>
      <c r="AA569" s="39"/>
      <c r="AB569" s="39"/>
      <c r="AC569" s="39"/>
      <c r="AD569" s="39"/>
      <c r="AE569" s="39"/>
      <c r="AT569" s="18" t="s">
        <v>251</v>
      </c>
      <c r="AU569" s="18" t="s">
        <v>88</v>
      </c>
    </row>
    <row r="570" s="13" customFormat="1">
      <c r="A570" s="13"/>
      <c r="B570" s="249"/>
      <c r="C570" s="250"/>
      <c r="D570" s="242" t="s">
        <v>259</v>
      </c>
      <c r="E570" s="251" t="s">
        <v>1</v>
      </c>
      <c r="F570" s="252" t="s">
        <v>2787</v>
      </c>
      <c r="G570" s="250"/>
      <c r="H570" s="253">
        <v>0.48999999999999999</v>
      </c>
      <c r="I570" s="254"/>
      <c r="J570" s="250"/>
      <c r="K570" s="250"/>
      <c r="L570" s="255"/>
      <c r="M570" s="256"/>
      <c r="N570" s="257"/>
      <c r="O570" s="257"/>
      <c r="P570" s="257"/>
      <c r="Q570" s="257"/>
      <c r="R570" s="257"/>
      <c r="S570" s="257"/>
      <c r="T570" s="258"/>
      <c r="U570" s="13"/>
      <c r="V570" s="13"/>
      <c r="W570" s="13"/>
      <c r="X570" s="13"/>
      <c r="Y570" s="13"/>
      <c r="Z570" s="13"/>
      <c r="AA570" s="13"/>
      <c r="AB570" s="13"/>
      <c r="AC570" s="13"/>
      <c r="AD570" s="13"/>
      <c r="AE570" s="13"/>
      <c r="AT570" s="259" t="s">
        <v>259</v>
      </c>
      <c r="AU570" s="259" t="s">
        <v>88</v>
      </c>
      <c r="AV570" s="13" t="s">
        <v>88</v>
      </c>
      <c r="AW570" s="13" t="s">
        <v>36</v>
      </c>
      <c r="AX570" s="13" t="s">
        <v>80</v>
      </c>
      <c r="AY570" s="259" t="s">
        <v>241</v>
      </c>
    </row>
    <row r="571" s="14" customFormat="1">
      <c r="A571" s="14"/>
      <c r="B571" s="260"/>
      <c r="C571" s="261"/>
      <c r="D571" s="242" t="s">
        <v>259</v>
      </c>
      <c r="E571" s="262" t="s">
        <v>1</v>
      </c>
      <c r="F571" s="263" t="s">
        <v>261</v>
      </c>
      <c r="G571" s="261"/>
      <c r="H571" s="264">
        <v>0.48999999999999999</v>
      </c>
      <c r="I571" s="265"/>
      <c r="J571" s="261"/>
      <c r="K571" s="261"/>
      <c r="L571" s="266"/>
      <c r="M571" s="267"/>
      <c r="N571" s="268"/>
      <c r="O571" s="268"/>
      <c r="P571" s="268"/>
      <c r="Q571" s="268"/>
      <c r="R571" s="268"/>
      <c r="S571" s="268"/>
      <c r="T571" s="269"/>
      <c r="U571" s="14"/>
      <c r="V571" s="14"/>
      <c r="W571" s="14"/>
      <c r="X571" s="14"/>
      <c r="Y571" s="14"/>
      <c r="Z571" s="14"/>
      <c r="AA571" s="14"/>
      <c r="AB571" s="14"/>
      <c r="AC571" s="14"/>
      <c r="AD571" s="14"/>
      <c r="AE571" s="14"/>
      <c r="AT571" s="270" t="s">
        <v>259</v>
      </c>
      <c r="AU571" s="270" t="s">
        <v>88</v>
      </c>
      <c r="AV571" s="14" t="s">
        <v>175</v>
      </c>
      <c r="AW571" s="14" t="s">
        <v>36</v>
      </c>
      <c r="AX571" s="14" t="s">
        <v>14</v>
      </c>
      <c r="AY571" s="270" t="s">
        <v>241</v>
      </c>
    </row>
    <row r="572" s="2" customFormat="1" ht="24.15" customHeight="1">
      <c r="A572" s="39"/>
      <c r="B572" s="40"/>
      <c r="C572" s="229" t="s">
        <v>972</v>
      </c>
      <c r="D572" s="229" t="s">
        <v>243</v>
      </c>
      <c r="E572" s="230" t="s">
        <v>2788</v>
      </c>
      <c r="F572" s="231" t="s">
        <v>2789</v>
      </c>
      <c r="G572" s="232" t="s">
        <v>255</v>
      </c>
      <c r="H572" s="233">
        <v>0.48399999999999999</v>
      </c>
      <c r="I572" s="234"/>
      <c r="J572" s="235">
        <f>ROUND(I572*H572,2)</f>
        <v>0</v>
      </c>
      <c r="K572" s="231" t="s">
        <v>247</v>
      </c>
      <c r="L572" s="45"/>
      <c r="M572" s="236" t="s">
        <v>1</v>
      </c>
      <c r="N572" s="237" t="s">
        <v>45</v>
      </c>
      <c r="O572" s="92"/>
      <c r="P572" s="238">
        <f>O572*H572</f>
        <v>0</v>
      </c>
      <c r="Q572" s="238">
        <v>0</v>
      </c>
      <c r="R572" s="238">
        <f>Q572*H572</f>
        <v>0</v>
      </c>
      <c r="S572" s="238">
        <v>0</v>
      </c>
      <c r="T572" s="239">
        <f>S572*H572</f>
        <v>0</v>
      </c>
      <c r="U572" s="39"/>
      <c r="V572" s="39"/>
      <c r="W572" s="39"/>
      <c r="X572" s="39"/>
      <c r="Y572" s="39"/>
      <c r="Z572" s="39"/>
      <c r="AA572" s="39"/>
      <c r="AB572" s="39"/>
      <c r="AC572" s="39"/>
      <c r="AD572" s="39"/>
      <c r="AE572" s="39"/>
      <c r="AR572" s="240" t="s">
        <v>175</v>
      </c>
      <c r="AT572" s="240" t="s">
        <v>243</v>
      </c>
      <c r="AU572" s="240" t="s">
        <v>88</v>
      </c>
      <c r="AY572" s="18" t="s">
        <v>241</v>
      </c>
      <c r="BE572" s="241">
        <f>IF(N572="základní",J572,0)</f>
        <v>0</v>
      </c>
      <c r="BF572" s="241">
        <f>IF(N572="snížená",J572,0)</f>
        <v>0</v>
      </c>
      <c r="BG572" s="241">
        <f>IF(N572="zákl. přenesená",J572,0)</f>
        <v>0</v>
      </c>
      <c r="BH572" s="241">
        <f>IF(N572="sníž. přenesená",J572,0)</f>
        <v>0</v>
      </c>
      <c r="BI572" s="241">
        <f>IF(N572="nulová",J572,0)</f>
        <v>0</v>
      </c>
      <c r="BJ572" s="18" t="s">
        <v>14</v>
      </c>
      <c r="BK572" s="241">
        <f>ROUND(I572*H572,2)</f>
        <v>0</v>
      </c>
      <c r="BL572" s="18" t="s">
        <v>175</v>
      </c>
      <c r="BM572" s="240" t="s">
        <v>2790</v>
      </c>
    </row>
    <row r="573" s="2" customFormat="1">
      <c r="A573" s="39"/>
      <c r="B573" s="40"/>
      <c r="C573" s="41"/>
      <c r="D573" s="242" t="s">
        <v>249</v>
      </c>
      <c r="E573" s="41"/>
      <c r="F573" s="243" t="s">
        <v>2791</v>
      </c>
      <c r="G573" s="41"/>
      <c r="H573" s="41"/>
      <c r="I573" s="244"/>
      <c r="J573" s="41"/>
      <c r="K573" s="41"/>
      <c r="L573" s="45"/>
      <c r="M573" s="245"/>
      <c r="N573" s="246"/>
      <c r="O573" s="92"/>
      <c r="P573" s="92"/>
      <c r="Q573" s="92"/>
      <c r="R573" s="92"/>
      <c r="S573" s="92"/>
      <c r="T573" s="93"/>
      <c r="U573" s="39"/>
      <c r="V573" s="39"/>
      <c r="W573" s="39"/>
      <c r="X573" s="39"/>
      <c r="Y573" s="39"/>
      <c r="Z573" s="39"/>
      <c r="AA573" s="39"/>
      <c r="AB573" s="39"/>
      <c r="AC573" s="39"/>
      <c r="AD573" s="39"/>
      <c r="AE573" s="39"/>
      <c r="AT573" s="18" t="s">
        <v>249</v>
      </c>
      <c r="AU573" s="18" t="s">
        <v>88</v>
      </c>
    </row>
    <row r="574" s="2" customFormat="1">
      <c r="A574" s="39"/>
      <c r="B574" s="40"/>
      <c r="C574" s="41"/>
      <c r="D574" s="247" t="s">
        <v>251</v>
      </c>
      <c r="E574" s="41"/>
      <c r="F574" s="248" t="s">
        <v>2792</v>
      </c>
      <c r="G574" s="41"/>
      <c r="H574" s="41"/>
      <c r="I574" s="244"/>
      <c r="J574" s="41"/>
      <c r="K574" s="41"/>
      <c r="L574" s="45"/>
      <c r="M574" s="245"/>
      <c r="N574" s="246"/>
      <c r="O574" s="92"/>
      <c r="P574" s="92"/>
      <c r="Q574" s="92"/>
      <c r="R574" s="92"/>
      <c r="S574" s="92"/>
      <c r="T574" s="93"/>
      <c r="U574" s="39"/>
      <c r="V574" s="39"/>
      <c r="W574" s="39"/>
      <c r="X574" s="39"/>
      <c r="Y574" s="39"/>
      <c r="Z574" s="39"/>
      <c r="AA574" s="39"/>
      <c r="AB574" s="39"/>
      <c r="AC574" s="39"/>
      <c r="AD574" s="39"/>
      <c r="AE574" s="39"/>
      <c r="AT574" s="18" t="s">
        <v>251</v>
      </c>
      <c r="AU574" s="18" t="s">
        <v>88</v>
      </c>
    </row>
    <row r="575" s="13" customFormat="1">
      <c r="A575" s="13"/>
      <c r="B575" s="249"/>
      <c r="C575" s="250"/>
      <c r="D575" s="242" t="s">
        <v>259</v>
      </c>
      <c r="E575" s="251" t="s">
        <v>1</v>
      </c>
      <c r="F575" s="252" t="s">
        <v>2793</v>
      </c>
      <c r="G575" s="250"/>
      <c r="H575" s="253">
        <v>0.48399999999999999</v>
      </c>
      <c r="I575" s="254"/>
      <c r="J575" s="250"/>
      <c r="K575" s="250"/>
      <c r="L575" s="255"/>
      <c r="M575" s="256"/>
      <c r="N575" s="257"/>
      <c r="O575" s="257"/>
      <c r="P575" s="257"/>
      <c r="Q575" s="257"/>
      <c r="R575" s="257"/>
      <c r="S575" s="257"/>
      <c r="T575" s="258"/>
      <c r="U575" s="13"/>
      <c r="V575" s="13"/>
      <c r="W575" s="13"/>
      <c r="X575" s="13"/>
      <c r="Y575" s="13"/>
      <c r="Z575" s="13"/>
      <c r="AA575" s="13"/>
      <c r="AB575" s="13"/>
      <c r="AC575" s="13"/>
      <c r="AD575" s="13"/>
      <c r="AE575" s="13"/>
      <c r="AT575" s="259" t="s">
        <v>259</v>
      </c>
      <c r="AU575" s="259" t="s">
        <v>88</v>
      </c>
      <c r="AV575" s="13" t="s">
        <v>88</v>
      </c>
      <c r="AW575" s="13" t="s">
        <v>36</v>
      </c>
      <c r="AX575" s="13" t="s">
        <v>80</v>
      </c>
      <c r="AY575" s="259" t="s">
        <v>241</v>
      </c>
    </row>
    <row r="576" s="14" customFormat="1">
      <c r="A576" s="14"/>
      <c r="B576" s="260"/>
      <c r="C576" s="261"/>
      <c r="D576" s="242" t="s">
        <v>259</v>
      </c>
      <c r="E576" s="262" t="s">
        <v>1</v>
      </c>
      <c r="F576" s="263" t="s">
        <v>261</v>
      </c>
      <c r="G576" s="261"/>
      <c r="H576" s="264">
        <v>0.48399999999999999</v>
      </c>
      <c r="I576" s="265"/>
      <c r="J576" s="261"/>
      <c r="K576" s="261"/>
      <c r="L576" s="266"/>
      <c r="M576" s="267"/>
      <c r="N576" s="268"/>
      <c r="O576" s="268"/>
      <c r="P576" s="268"/>
      <c r="Q576" s="268"/>
      <c r="R576" s="268"/>
      <c r="S576" s="268"/>
      <c r="T576" s="269"/>
      <c r="U576" s="14"/>
      <c r="V576" s="14"/>
      <c r="W576" s="14"/>
      <c r="X576" s="14"/>
      <c r="Y576" s="14"/>
      <c r="Z576" s="14"/>
      <c r="AA576" s="14"/>
      <c r="AB576" s="14"/>
      <c r="AC576" s="14"/>
      <c r="AD576" s="14"/>
      <c r="AE576" s="14"/>
      <c r="AT576" s="270" t="s">
        <v>259</v>
      </c>
      <c r="AU576" s="270" t="s">
        <v>88</v>
      </c>
      <c r="AV576" s="14" t="s">
        <v>175</v>
      </c>
      <c r="AW576" s="14" t="s">
        <v>36</v>
      </c>
      <c r="AX576" s="14" t="s">
        <v>14</v>
      </c>
      <c r="AY576" s="270" t="s">
        <v>241</v>
      </c>
    </row>
    <row r="577" s="2" customFormat="1" ht="24.15" customHeight="1">
      <c r="A577" s="39"/>
      <c r="B577" s="40"/>
      <c r="C577" s="229" t="s">
        <v>980</v>
      </c>
      <c r="D577" s="229" t="s">
        <v>243</v>
      </c>
      <c r="E577" s="230" t="s">
        <v>2794</v>
      </c>
      <c r="F577" s="231" t="s">
        <v>2795</v>
      </c>
      <c r="G577" s="232" t="s">
        <v>255</v>
      </c>
      <c r="H577" s="233">
        <v>0.34999999999999998</v>
      </c>
      <c r="I577" s="234"/>
      <c r="J577" s="235">
        <f>ROUND(I577*H577,2)</f>
        <v>0</v>
      </c>
      <c r="K577" s="231" t="s">
        <v>247</v>
      </c>
      <c r="L577" s="45"/>
      <c r="M577" s="236" t="s">
        <v>1</v>
      </c>
      <c r="N577" s="237" t="s">
        <v>45</v>
      </c>
      <c r="O577" s="92"/>
      <c r="P577" s="238">
        <f>O577*H577</f>
        <v>0</v>
      </c>
      <c r="Q577" s="238">
        <v>0</v>
      </c>
      <c r="R577" s="238">
        <f>Q577*H577</f>
        <v>0</v>
      </c>
      <c r="S577" s="238">
        <v>0</v>
      </c>
      <c r="T577" s="239">
        <f>S577*H577</f>
        <v>0</v>
      </c>
      <c r="U577" s="39"/>
      <c r="V577" s="39"/>
      <c r="W577" s="39"/>
      <c r="X577" s="39"/>
      <c r="Y577" s="39"/>
      <c r="Z577" s="39"/>
      <c r="AA577" s="39"/>
      <c r="AB577" s="39"/>
      <c r="AC577" s="39"/>
      <c r="AD577" s="39"/>
      <c r="AE577" s="39"/>
      <c r="AR577" s="240" t="s">
        <v>175</v>
      </c>
      <c r="AT577" s="240" t="s">
        <v>243</v>
      </c>
      <c r="AU577" s="240" t="s">
        <v>88</v>
      </c>
      <c r="AY577" s="18" t="s">
        <v>241</v>
      </c>
      <c r="BE577" s="241">
        <f>IF(N577="základní",J577,0)</f>
        <v>0</v>
      </c>
      <c r="BF577" s="241">
        <f>IF(N577="snížená",J577,0)</f>
        <v>0</v>
      </c>
      <c r="BG577" s="241">
        <f>IF(N577="zákl. přenesená",J577,0)</f>
        <v>0</v>
      </c>
      <c r="BH577" s="241">
        <f>IF(N577="sníž. přenesená",J577,0)</f>
        <v>0</v>
      </c>
      <c r="BI577" s="241">
        <f>IF(N577="nulová",J577,0)</f>
        <v>0</v>
      </c>
      <c r="BJ577" s="18" t="s">
        <v>14</v>
      </c>
      <c r="BK577" s="241">
        <f>ROUND(I577*H577,2)</f>
        <v>0</v>
      </c>
      <c r="BL577" s="18" t="s">
        <v>175</v>
      </c>
      <c r="BM577" s="240" t="s">
        <v>2796</v>
      </c>
    </row>
    <row r="578" s="2" customFormat="1">
      <c r="A578" s="39"/>
      <c r="B578" s="40"/>
      <c r="C578" s="41"/>
      <c r="D578" s="242" t="s">
        <v>249</v>
      </c>
      <c r="E578" s="41"/>
      <c r="F578" s="243" t="s">
        <v>2797</v>
      </c>
      <c r="G578" s="41"/>
      <c r="H578" s="41"/>
      <c r="I578" s="244"/>
      <c r="J578" s="41"/>
      <c r="K578" s="41"/>
      <c r="L578" s="45"/>
      <c r="M578" s="245"/>
      <c r="N578" s="246"/>
      <c r="O578" s="92"/>
      <c r="P578" s="92"/>
      <c r="Q578" s="92"/>
      <c r="R578" s="92"/>
      <c r="S578" s="92"/>
      <c r="T578" s="93"/>
      <c r="U578" s="39"/>
      <c r="V578" s="39"/>
      <c r="W578" s="39"/>
      <c r="X578" s="39"/>
      <c r="Y578" s="39"/>
      <c r="Z578" s="39"/>
      <c r="AA578" s="39"/>
      <c r="AB578" s="39"/>
      <c r="AC578" s="39"/>
      <c r="AD578" s="39"/>
      <c r="AE578" s="39"/>
      <c r="AT578" s="18" t="s">
        <v>249</v>
      </c>
      <c r="AU578" s="18" t="s">
        <v>88</v>
      </c>
    </row>
    <row r="579" s="2" customFormat="1">
      <c r="A579" s="39"/>
      <c r="B579" s="40"/>
      <c r="C579" s="41"/>
      <c r="D579" s="247" t="s">
        <v>251</v>
      </c>
      <c r="E579" s="41"/>
      <c r="F579" s="248" t="s">
        <v>2798</v>
      </c>
      <c r="G579" s="41"/>
      <c r="H579" s="41"/>
      <c r="I579" s="244"/>
      <c r="J579" s="41"/>
      <c r="K579" s="41"/>
      <c r="L579" s="45"/>
      <c r="M579" s="245"/>
      <c r="N579" s="246"/>
      <c r="O579" s="92"/>
      <c r="P579" s="92"/>
      <c r="Q579" s="92"/>
      <c r="R579" s="92"/>
      <c r="S579" s="92"/>
      <c r="T579" s="93"/>
      <c r="U579" s="39"/>
      <c r="V579" s="39"/>
      <c r="W579" s="39"/>
      <c r="X579" s="39"/>
      <c r="Y579" s="39"/>
      <c r="Z579" s="39"/>
      <c r="AA579" s="39"/>
      <c r="AB579" s="39"/>
      <c r="AC579" s="39"/>
      <c r="AD579" s="39"/>
      <c r="AE579" s="39"/>
      <c r="AT579" s="18" t="s">
        <v>251</v>
      </c>
      <c r="AU579" s="18" t="s">
        <v>88</v>
      </c>
    </row>
    <row r="580" s="12" customFormat="1" ht="22.8" customHeight="1">
      <c r="A580" s="12"/>
      <c r="B580" s="213"/>
      <c r="C580" s="214"/>
      <c r="D580" s="215" t="s">
        <v>79</v>
      </c>
      <c r="E580" s="227" t="s">
        <v>300</v>
      </c>
      <c r="F580" s="227" t="s">
        <v>900</v>
      </c>
      <c r="G580" s="214"/>
      <c r="H580" s="214"/>
      <c r="I580" s="217"/>
      <c r="J580" s="228">
        <f>BK580</f>
        <v>0</v>
      </c>
      <c r="K580" s="214"/>
      <c r="L580" s="219"/>
      <c r="M580" s="220"/>
      <c r="N580" s="221"/>
      <c r="O580" s="221"/>
      <c r="P580" s="222">
        <f>SUM(P581:P642)</f>
        <v>0</v>
      </c>
      <c r="Q580" s="221"/>
      <c r="R580" s="222">
        <f>SUM(R581:R642)</f>
        <v>5.2308538800000015</v>
      </c>
      <c r="S580" s="221"/>
      <c r="T580" s="223">
        <f>SUM(T581:T642)</f>
        <v>0</v>
      </c>
      <c r="U580" s="12"/>
      <c r="V580" s="12"/>
      <c r="W580" s="12"/>
      <c r="X580" s="12"/>
      <c r="Y580" s="12"/>
      <c r="Z580" s="12"/>
      <c r="AA580" s="12"/>
      <c r="AB580" s="12"/>
      <c r="AC580" s="12"/>
      <c r="AD580" s="12"/>
      <c r="AE580" s="12"/>
      <c r="AR580" s="224" t="s">
        <v>14</v>
      </c>
      <c r="AT580" s="225" t="s">
        <v>79</v>
      </c>
      <c r="AU580" s="225" t="s">
        <v>14</v>
      </c>
      <c r="AY580" s="224" t="s">
        <v>241</v>
      </c>
      <c r="BK580" s="226">
        <f>SUM(BK581:BK642)</f>
        <v>0</v>
      </c>
    </row>
    <row r="581" s="2" customFormat="1" ht="24.15" customHeight="1">
      <c r="A581" s="39"/>
      <c r="B581" s="40"/>
      <c r="C581" s="229" t="s">
        <v>985</v>
      </c>
      <c r="D581" s="229" t="s">
        <v>243</v>
      </c>
      <c r="E581" s="230" t="s">
        <v>2799</v>
      </c>
      <c r="F581" s="231" t="s">
        <v>2800</v>
      </c>
      <c r="G581" s="232" t="s">
        <v>303</v>
      </c>
      <c r="H581" s="233">
        <v>2</v>
      </c>
      <c r="I581" s="234"/>
      <c r="J581" s="235">
        <f>ROUND(I581*H581,2)</f>
        <v>0</v>
      </c>
      <c r="K581" s="231" t="s">
        <v>247</v>
      </c>
      <c r="L581" s="45"/>
      <c r="M581" s="236" t="s">
        <v>1</v>
      </c>
      <c r="N581" s="237" t="s">
        <v>45</v>
      </c>
      <c r="O581" s="92"/>
      <c r="P581" s="238">
        <f>O581*H581</f>
        <v>0</v>
      </c>
      <c r="Q581" s="238">
        <v>0.00010000000000000001</v>
      </c>
      <c r="R581" s="238">
        <f>Q581*H581</f>
        <v>0.00020000000000000001</v>
      </c>
      <c r="S581" s="238">
        <v>0</v>
      </c>
      <c r="T581" s="239">
        <f>S581*H581</f>
        <v>0</v>
      </c>
      <c r="U581" s="39"/>
      <c r="V581" s="39"/>
      <c r="W581" s="39"/>
      <c r="X581" s="39"/>
      <c r="Y581" s="39"/>
      <c r="Z581" s="39"/>
      <c r="AA581" s="39"/>
      <c r="AB581" s="39"/>
      <c r="AC581" s="39"/>
      <c r="AD581" s="39"/>
      <c r="AE581" s="39"/>
      <c r="AR581" s="240" t="s">
        <v>175</v>
      </c>
      <c r="AT581" s="240" t="s">
        <v>243</v>
      </c>
      <c r="AU581" s="240" t="s">
        <v>88</v>
      </c>
      <c r="AY581" s="18" t="s">
        <v>241</v>
      </c>
      <c r="BE581" s="241">
        <f>IF(N581="základní",J581,0)</f>
        <v>0</v>
      </c>
      <c r="BF581" s="241">
        <f>IF(N581="snížená",J581,0)</f>
        <v>0</v>
      </c>
      <c r="BG581" s="241">
        <f>IF(N581="zákl. přenesená",J581,0)</f>
        <v>0</v>
      </c>
      <c r="BH581" s="241">
        <f>IF(N581="sníž. přenesená",J581,0)</f>
        <v>0</v>
      </c>
      <c r="BI581" s="241">
        <f>IF(N581="nulová",J581,0)</f>
        <v>0</v>
      </c>
      <c r="BJ581" s="18" t="s">
        <v>14</v>
      </c>
      <c r="BK581" s="241">
        <f>ROUND(I581*H581,2)</f>
        <v>0</v>
      </c>
      <c r="BL581" s="18" t="s">
        <v>175</v>
      </c>
      <c r="BM581" s="240" t="s">
        <v>2801</v>
      </c>
    </row>
    <row r="582" s="2" customFormat="1">
      <c r="A582" s="39"/>
      <c r="B582" s="40"/>
      <c r="C582" s="41"/>
      <c r="D582" s="242" t="s">
        <v>249</v>
      </c>
      <c r="E582" s="41"/>
      <c r="F582" s="243" t="s">
        <v>2802</v>
      </c>
      <c r="G582" s="41"/>
      <c r="H582" s="41"/>
      <c r="I582" s="244"/>
      <c r="J582" s="41"/>
      <c r="K582" s="41"/>
      <c r="L582" s="45"/>
      <c r="M582" s="245"/>
      <c r="N582" s="246"/>
      <c r="O582" s="92"/>
      <c r="P582" s="92"/>
      <c r="Q582" s="92"/>
      <c r="R582" s="92"/>
      <c r="S582" s="92"/>
      <c r="T582" s="93"/>
      <c r="U582" s="39"/>
      <c r="V582" s="39"/>
      <c r="W582" s="39"/>
      <c r="X582" s="39"/>
      <c r="Y582" s="39"/>
      <c r="Z582" s="39"/>
      <c r="AA582" s="39"/>
      <c r="AB582" s="39"/>
      <c r="AC582" s="39"/>
      <c r="AD582" s="39"/>
      <c r="AE582" s="39"/>
      <c r="AT582" s="18" t="s">
        <v>249</v>
      </c>
      <c r="AU582" s="18" t="s">
        <v>88</v>
      </c>
    </row>
    <row r="583" s="2" customFormat="1">
      <c r="A583" s="39"/>
      <c r="B583" s="40"/>
      <c r="C583" s="41"/>
      <c r="D583" s="247" t="s">
        <v>251</v>
      </c>
      <c r="E583" s="41"/>
      <c r="F583" s="248" t="s">
        <v>2803</v>
      </c>
      <c r="G583" s="41"/>
      <c r="H583" s="41"/>
      <c r="I583" s="244"/>
      <c r="J583" s="41"/>
      <c r="K583" s="41"/>
      <c r="L583" s="45"/>
      <c r="M583" s="245"/>
      <c r="N583" s="246"/>
      <c r="O583" s="92"/>
      <c r="P583" s="92"/>
      <c r="Q583" s="92"/>
      <c r="R583" s="92"/>
      <c r="S583" s="92"/>
      <c r="T583" s="93"/>
      <c r="U583" s="39"/>
      <c r="V583" s="39"/>
      <c r="W583" s="39"/>
      <c r="X583" s="39"/>
      <c r="Y583" s="39"/>
      <c r="Z583" s="39"/>
      <c r="AA583" s="39"/>
      <c r="AB583" s="39"/>
      <c r="AC583" s="39"/>
      <c r="AD583" s="39"/>
      <c r="AE583" s="39"/>
      <c r="AT583" s="18" t="s">
        <v>251</v>
      </c>
      <c r="AU583" s="18" t="s">
        <v>88</v>
      </c>
    </row>
    <row r="584" s="2" customFormat="1" ht="16.5" customHeight="1">
      <c r="A584" s="39"/>
      <c r="B584" s="40"/>
      <c r="C584" s="288" t="s">
        <v>991</v>
      </c>
      <c r="D584" s="288" t="s">
        <v>758</v>
      </c>
      <c r="E584" s="289" t="s">
        <v>2804</v>
      </c>
      <c r="F584" s="290" t="s">
        <v>2805</v>
      </c>
      <c r="G584" s="291" t="s">
        <v>303</v>
      </c>
      <c r="H584" s="292">
        <v>1</v>
      </c>
      <c r="I584" s="293"/>
      <c r="J584" s="294">
        <f>ROUND(I584*H584,2)</f>
        <v>0</v>
      </c>
      <c r="K584" s="290" t="s">
        <v>247</v>
      </c>
      <c r="L584" s="295"/>
      <c r="M584" s="296" t="s">
        <v>1</v>
      </c>
      <c r="N584" s="297" t="s">
        <v>45</v>
      </c>
      <c r="O584" s="92"/>
      <c r="P584" s="238">
        <f>O584*H584</f>
        <v>0</v>
      </c>
      <c r="Q584" s="238">
        <v>0.00032000000000000003</v>
      </c>
      <c r="R584" s="238">
        <f>Q584*H584</f>
        <v>0.00032000000000000003</v>
      </c>
      <c r="S584" s="238">
        <v>0</v>
      </c>
      <c r="T584" s="239">
        <f>S584*H584</f>
        <v>0</v>
      </c>
      <c r="U584" s="39"/>
      <c r="V584" s="39"/>
      <c r="W584" s="39"/>
      <c r="X584" s="39"/>
      <c r="Y584" s="39"/>
      <c r="Z584" s="39"/>
      <c r="AA584" s="39"/>
      <c r="AB584" s="39"/>
      <c r="AC584" s="39"/>
      <c r="AD584" s="39"/>
      <c r="AE584" s="39"/>
      <c r="AR584" s="240" t="s">
        <v>300</v>
      </c>
      <c r="AT584" s="240" t="s">
        <v>758</v>
      </c>
      <c r="AU584" s="240" t="s">
        <v>88</v>
      </c>
      <c r="AY584" s="18" t="s">
        <v>241</v>
      </c>
      <c r="BE584" s="241">
        <f>IF(N584="základní",J584,0)</f>
        <v>0</v>
      </c>
      <c r="BF584" s="241">
        <f>IF(N584="snížená",J584,0)</f>
        <v>0</v>
      </c>
      <c r="BG584" s="241">
        <f>IF(N584="zákl. přenesená",J584,0)</f>
        <v>0</v>
      </c>
      <c r="BH584" s="241">
        <f>IF(N584="sníž. přenesená",J584,0)</f>
        <v>0</v>
      </c>
      <c r="BI584" s="241">
        <f>IF(N584="nulová",J584,0)</f>
        <v>0</v>
      </c>
      <c r="BJ584" s="18" t="s">
        <v>14</v>
      </c>
      <c r="BK584" s="241">
        <f>ROUND(I584*H584,2)</f>
        <v>0</v>
      </c>
      <c r="BL584" s="18" t="s">
        <v>175</v>
      </c>
      <c r="BM584" s="240" t="s">
        <v>2806</v>
      </c>
    </row>
    <row r="585" s="2" customFormat="1">
      <c r="A585" s="39"/>
      <c r="B585" s="40"/>
      <c r="C585" s="41"/>
      <c r="D585" s="242" t="s">
        <v>249</v>
      </c>
      <c r="E585" s="41"/>
      <c r="F585" s="243" t="s">
        <v>2805</v>
      </c>
      <c r="G585" s="41"/>
      <c r="H585" s="41"/>
      <c r="I585" s="244"/>
      <c r="J585" s="41"/>
      <c r="K585" s="41"/>
      <c r="L585" s="45"/>
      <c r="M585" s="245"/>
      <c r="N585" s="246"/>
      <c r="O585" s="92"/>
      <c r="P585" s="92"/>
      <c r="Q585" s="92"/>
      <c r="R585" s="92"/>
      <c r="S585" s="92"/>
      <c r="T585" s="93"/>
      <c r="U585" s="39"/>
      <c r="V585" s="39"/>
      <c r="W585" s="39"/>
      <c r="X585" s="39"/>
      <c r="Y585" s="39"/>
      <c r="Z585" s="39"/>
      <c r="AA585" s="39"/>
      <c r="AB585" s="39"/>
      <c r="AC585" s="39"/>
      <c r="AD585" s="39"/>
      <c r="AE585" s="39"/>
      <c r="AT585" s="18" t="s">
        <v>249</v>
      </c>
      <c r="AU585" s="18" t="s">
        <v>88</v>
      </c>
    </row>
    <row r="586" s="2" customFormat="1" ht="16.5" customHeight="1">
      <c r="A586" s="39"/>
      <c r="B586" s="40"/>
      <c r="C586" s="288" t="s">
        <v>997</v>
      </c>
      <c r="D586" s="288" t="s">
        <v>758</v>
      </c>
      <c r="E586" s="289" t="s">
        <v>2807</v>
      </c>
      <c r="F586" s="290" t="s">
        <v>2808</v>
      </c>
      <c r="G586" s="291" t="s">
        <v>303</v>
      </c>
      <c r="H586" s="292">
        <v>1</v>
      </c>
      <c r="I586" s="293"/>
      <c r="J586" s="294">
        <f>ROUND(I586*H586,2)</f>
        <v>0</v>
      </c>
      <c r="K586" s="290" t="s">
        <v>1</v>
      </c>
      <c r="L586" s="295"/>
      <c r="M586" s="296" t="s">
        <v>1</v>
      </c>
      <c r="N586" s="297" t="s">
        <v>45</v>
      </c>
      <c r="O586" s="92"/>
      <c r="P586" s="238">
        <f>O586*H586</f>
        <v>0</v>
      </c>
      <c r="Q586" s="238">
        <v>0.0050000000000000001</v>
      </c>
      <c r="R586" s="238">
        <f>Q586*H586</f>
        <v>0.0050000000000000001</v>
      </c>
      <c r="S586" s="238">
        <v>0</v>
      </c>
      <c r="T586" s="239">
        <f>S586*H586</f>
        <v>0</v>
      </c>
      <c r="U586" s="39"/>
      <c r="V586" s="39"/>
      <c r="W586" s="39"/>
      <c r="X586" s="39"/>
      <c r="Y586" s="39"/>
      <c r="Z586" s="39"/>
      <c r="AA586" s="39"/>
      <c r="AB586" s="39"/>
      <c r="AC586" s="39"/>
      <c r="AD586" s="39"/>
      <c r="AE586" s="39"/>
      <c r="AR586" s="240" t="s">
        <v>300</v>
      </c>
      <c r="AT586" s="240" t="s">
        <v>758</v>
      </c>
      <c r="AU586" s="240" t="s">
        <v>88</v>
      </c>
      <c r="AY586" s="18" t="s">
        <v>241</v>
      </c>
      <c r="BE586" s="241">
        <f>IF(N586="základní",J586,0)</f>
        <v>0</v>
      </c>
      <c r="BF586" s="241">
        <f>IF(N586="snížená",J586,0)</f>
        <v>0</v>
      </c>
      <c r="BG586" s="241">
        <f>IF(N586="zákl. přenesená",J586,0)</f>
        <v>0</v>
      </c>
      <c r="BH586" s="241">
        <f>IF(N586="sníž. přenesená",J586,0)</f>
        <v>0</v>
      </c>
      <c r="BI586" s="241">
        <f>IF(N586="nulová",J586,0)</f>
        <v>0</v>
      </c>
      <c r="BJ586" s="18" t="s">
        <v>14</v>
      </c>
      <c r="BK586" s="241">
        <f>ROUND(I586*H586,2)</f>
        <v>0</v>
      </c>
      <c r="BL586" s="18" t="s">
        <v>175</v>
      </c>
      <c r="BM586" s="240" t="s">
        <v>2809</v>
      </c>
    </row>
    <row r="587" s="2" customFormat="1">
      <c r="A587" s="39"/>
      <c r="B587" s="40"/>
      <c r="C587" s="41"/>
      <c r="D587" s="242" t="s">
        <v>249</v>
      </c>
      <c r="E587" s="41"/>
      <c r="F587" s="243" t="s">
        <v>2808</v>
      </c>
      <c r="G587" s="41"/>
      <c r="H587" s="41"/>
      <c r="I587" s="244"/>
      <c r="J587" s="41"/>
      <c r="K587" s="41"/>
      <c r="L587" s="45"/>
      <c r="M587" s="245"/>
      <c r="N587" s="246"/>
      <c r="O587" s="92"/>
      <c r="P587" s="92"/>
      <c r="Q587" s="92"/>
      <c r="R587" s="92"/>
      <c r="S587" s="92"/>
      <c r="T587" s="93"/>
      <c r="U587" s="39"/>
      <c r="V587" s="39"/>
      <c r="W587" s="39"/>
      <c r="X587" s="39"/>
      <c r="Y587" s="39"/>
      <c r="Z587" s="39"/>
      <c r="AA587" s="39"/>
      <c r="AB587" s="39"/>
      <c r="AC587" s="39"/>
      <c r="AD587" s="39"/>
      <c r="AE587" s="39"/>
      <c r="AT587" s="18" t="s">
        <v>249</v>
      </c>
      <c r="AU587" s="18" t="s">
        <v>88</v>
      </c>
    </row>
    <row r="588" s="2" customFormat="1" ht="37.8" customHeight="1">
      <c r="A588" s="39"/>
      <c r="B588" s="40"/>
      <c r="C588" s="229" t="s">
        <v>1001</v>
      </c>
      <c r="D588" s="229" t="s">
        <v>243</v>
      </c>
      <c r="E588" s="230" t="s">
        <v>2810</v>
      </c>
      <c r="F588" s="231" t="s">
        <v>2811</v>
      </c>
      <c r="G588" s="232" t="s">
        <v>296</v>
      </c>
      <c r="H588" s="233">
        <v>10.1</v>
      </c>
      <c r="I588" s="234"/>
      <c r="J588" s="235">
        <f>ROUND(I588*H588,2)</f>
        <v>0</v>
      </c>
      <c r="K588" s="231" t="s">
        <v>247</v>
      </c>
      <c r="L588" s="45"/>
      <c r="M588" s="236" t="s">
        <v>1</v>
      </c>
      <c r="N588" s="237" t="s">
        <v>45</v>
      </c>
      <c r="O588" s="92"/>
      <c r="P588" s="238">
        <f>O588*H588</f>
        <v>0</v>
      </c>
      <c r="Q588" s="238">
        <v>0</v>
      </c>
      <c r="R588" s="238">
        <f>Q588*H588</f>
        <v>0</v>
      </c>
      <c r="S588" s="238">
        <v>0</v>
      </c>
      <c r="T588" s="239">
        <f>S588*H588</f>
        <v>0</v>
      </c>
      <c r="U588" s="39"/>
      <c r="V588" s="39"/>
      <c r="W588" s="39"/>
      <c r="X588" s="39"/>
      <c r="Y588" s="39"/>
      <c r="Z588" s="39"/>
      <c r="AA588" s="39"/>
      <c r="AB588" s="39"/>
      <c r="AC588" s="39"/>
      <c r="AD588" s="39"/>
      <c r="AE588" s="39"/>
      <c r="AR588" s="240" t="s">
        <v>175</v>
      </c>
      <c r="AT588" s="240" t="s">
        <v>243</v>
      </c>
      <c r="AU588" s="240" t="s">
        <v>88</v>
      </c>
      <c r="AY588" s="18" t="s">
        <v>241</v>
      </c>
      <c r="BE588" s="241">
        <f>IF(N588="základní",J588,0)</f>
        <v>0</v>
      </c>
      <c r="BF588" s="241">
        <f>IF(N588="snížená",J588,0)</f>
        <v>0</v>
      </c>
      <c r="BG588" s="241">
        <f>IF(N588="zákl. přenesená",J588,0)</f>
        <v>0</v>
      </c>
      <c r="BH588" s="241">
        <f>IF(N588="sníž. přenesená",J588,0)</f>
        <v>0</v>
      </c>
      <c r="BI588" s="241">
        <f>IF(N588="nulová",J588,0)</f>
        <v>0</v>
      </c>
      <c r="BJ588" s="18" t="s">
        <v>14</v>
      </c>
      <c r="BK588" s="241">
        <f>ROUND(I588*H588,2)</f>
        <v>0</v>
      </c>
      <c r="BL588" s="18" t="s">
        <v>175</v>
      </c>
      <c r="BM588" s="240" t="s">
        <v>2812</v>
      </c>
    </row>
    <row r="589" s="2" customFormat="1">
      <c r="A589" s="39"/>
      <c r="B589" s="40"/>
      <c r="C589" s="41"/>
      <c r="D589" s="242" t="s">
        <v>249</v>
      </c>
      <c r="E589" s="41"/>
      <c r="F589" s="243" t="s">
        <v>2813</v>
      </c>
      <c r="G589" s="41"/>
      <c r="H589" s="41"/>
      <c r="I589" s="244"/>
      <c r="J589" s="41"/>
      <c r="K589" s="41"/>
      <c r="L589" s="45"/>
      <c r="M589" s="245"/>
      <c r="N589" s="246"/>
      <c r="O589" s="92"/>
      <c r="P589" s="92"/>
      <c r="Q589" s="92"/>
      <c r="R589" s="92"/>
      <c r="S589" s="92"/>
      <c r="T589" s="93"/>
      <c r="U589" s="39"/>
      <c r="V589" s="39"/>
      <c r="W589" s="39"/>
      <c r="X589" s="39"/>
      <c r="Y589" s="39"/>
      <c r="Z589" s="39"/>
      <c r="AA589" s="39"/>
      <c r="AB589" s="39"/>
      <c r="AC589" s="39"/>
      <c r="AD589" s="39"/>
      <c r="AE589" s="39"/>
      <c r="AT589" s="18" t="s">
        <v>249</v>
      </c>
      <c r="AU589" s="18" t="s">
        <v>88</v>
      </c>
    </row>
    <row r="590" s="2" customFormat="1">
      <c r="A590" s="39"/>
      <c r="B590" s="40"/>
      <c r="C590" s="41"/>
      <c r="D590" s="247" t="s">
        <v>251</v>
      </c>
      <c r="E590" s="41"/>
      <c r="F590" s="248" t="s">
        <v>2814</v>
      </c>
      <c r="G590" s="41"/>
      <c r="H590" s="41"/>
      <c r="I590" s="244"/>
      <c r="J590" s="41"/>
      <c r="K590" s="41"/>
      <c r="L590" s="45"/>
      <c r="M590" s="245"/>
      <c r="N590" s="246"/>
      <c r="O590" s="92"/>
      <c r="P590" s="92"/>
      <c r="Q590" s="92"/>
      <c r="R590" s="92"/>
      <c r="S590" s="92"/>
      <c r="T590" s="93"/>
      <c r="U590" s="39"/>
      <c r="V590" s="39"/>
      <c r="W590" s="39"/>
      <c r="X590" s="39"/>
      <c r="Y590" s="39"/>
      <c r="Z590" s="39"/>
      <c r="AA590" s="39"/>
      <c r="AB590" s="39"/>
      <c r="AC590" s="39"/>
      <c r="AD590" s="39"/>
      <c r="AE590" s="39"/>
      <c r="AT590" s="18" t="s">
        <v>251</v>
      </c>
      <c r="AU590" s="18" t="s">
        <v>88</v>
      </c>
    </row>
    <row r="591" s="2" customFormat="1" ht="24.15" customHeight="1">
      <c r="A591" s="39"/>
      <c r="B591" s="40"/>
      <c r="C591" s="288" t="s">
        <v>1006</v>
      </c>
      <c r="D591" s="288" t="s">
        <v>758</v>
      </c>
      <c r="E591" s="289" t="s">
        <v>2815</v>
      </c>
      <c r="F591" s="290" t="s">
        <v>2816</v>
      </c>
      <c r="G591" s="291" t="s">
        <v>296</v>
      </c>
      <c r="H591" s="292">
        <v>10.252000000000001</v>
      </c>
      <c r="I591" s="293"/>
      <c r="J591" s="294">
        <f>ROUND(I591*H591,2)</f>
        <v>0</v>
      </c>
      <c r="K591" s="290" t="s">
        <v>247</v>
      </c>
      <c r="L591" s="295"/>
      <c r="M591" s="296" t="s">
        <v>1</v>
      </c>
      <c r="N591" s="297" t="s">
        <v>45</v>
      </c>
      <c r="O591" s="92"/>
      <c r="P591" s="238">
        <f>O591*H591</f>
        <v>0</v>
      </c>
      <c r="Q591" s="238">
        <v>0.0067400000000000003</v>
      </c>
      <c r="R591" s="238">
        <f>Q591*H591</f>
        <v>0.069098480000000004</v>
      </c>
      <c r="S591" s="238">
        <v>0</v>
      </c>
      <c r="T591" s="239">
        <f>S591*H591</f>
        <v>0</v>
      </c>
      <c r="U591" s="39"/>
      <c r="V591" s="39"/>
      <c r="W591" s="39"/>
      <c r="X591" s="39"/>
      <c r="Y591" s="39"/>
      <c r="Z591" s="39"/>
      <c r="AA591" s="39"/>
      <c r="AB591" s="39"/>
      <c r="AC591" s="39"/>
      <c r="AD591" s="39"/>
      <c r="AE591" s="39"/>
      <c r="AR591" s="240" t="s">
        <v>300</v>
      </c>
      <c r="AT591" s="240" t="s">
        <v>758</v>
      </c>
      <c r="AU591" s="240" t="s">
        <v>88</v>
      </c>
      <c r="AY591" s="18" t="s">
        <v>241</v>
      </c>
      <c r="BE591" s="241">
        <f>IF(N591="základní",J591,0)</f>
        <v>0</v>
      </c>
      <c r="BF591" s="241">
        <f>IF(N591="snížená",J591,0)</f>
        <v>0</v>
      </c>
      <c r="BG591" s="241">
        <f>IF(N591="zákl. přenesená",J591,0)</f>
        <v>0</v>
      </c>
      <c r="BH591" s="241">
        <f>IF(N591="sníž. přenesená",J591,0)</f>
        <v>0</v>
      </c>
      <c r="BI591" s="241">
        <f>IF(N591="nulová",J591,0)</f>
        <v>0</v>
      </c>
      <c r="BJ591" s="18" t="s">
        <v>14</v>
      </c>
      <c r="BK591" s="241">
        <f>ROUND(I591*H591,2)</f>
        <v>0</v>
      </c>
      <c r="BL591" s="18" t="s">
        <v>175</v>
      </c>
      <c r="BM591" s="240" t="s">
        <v>2817</v>
      </c>
    </row>
    <row r="592" s="2" customFormat="1">
      <c r="A592" s="39"/>
      <c r="B592" s="40"/>
      <c r="C592" s="41"/>
      <c r="D592" s="242" t="s">
        <v>249</v>
      </c>
      <c r="E592" s="41"/>
      <c r="F592" s="243" t="s">
        <v>2816</v>
      </c>
      <c r="G592" s="41"/>
      <c r="H592" s="41"/>
      <c r="I592" s="244"/>
      <c r="J592" s="41"/>
      <c r="K592" s="41"/>
      <c r="L592" s="45"/>
      <c r="M592" s="245"/>
      <c r="N592" s="246"/>
      <c r="O592" s="92"/>
      <c r="P592" s="92"/>
      <c r="Q592" s="92"/>
      <c r="R592" s="92"/>
      <c r="S592" s="92"/>
      <c r="T592" s="93"/>
      <c r="U592" s="39"/>
      <c r="V592" s="39"/>
      <c r="W592" s="39"/>
      <c r="X592" s="39"/>
      <c r="Y592" s="39"/>
      <c r="Z592" s="39"/>
      <c r="AA592" s="39"/>
      <c r="AB592" s="39"/>
      <c r="AC592" s="39"/>
      <c r="AD592" s="39"/>
      <c r="AE592" s="39"/>
      <c r="AT592" s="18" t="s">
        <v>249</v>
      </c>
      <c r="AU592" s="18" t="s">
        <v>88</v>
      </c>
    </row>
    <row r="593" s="13" customFormat="1">
      <c r="A593" s="13"/>
      <c r="B593" s="249"/>
      <c r="C593" s="250"/>
      <c r="D593" s="242" t="s">
        <v>259</v>
      </c>
      <c r="E593" s="250"/>
      <c r="F593" s="252" t="s">
        <v>2818</v>
      </c>
      <c r="G593" s="250"/>
      <c r="H593" s="253">
        <v>10.252000000000001</v>
      </c>
      <c r="I593" s="254"/>
      <c r="J593" s="250"/>
      <c r="K593" s="250"/>
      <c r="L593" s="255"/>
      <c r="M593" s="256"/>
      <c r="N593" s="257"/>
      <c r="O593" s="257"/>
      <c r="P593" s="257"/>
      <c r="Q593" s="257"/>
      <c r="R593" s="257"/>
      <c r="S593" s="257"/>
      <c r="T593" s="258"/>
      <c r="U593" s="13"/>
      <c r="V593" s="13"/>
      <c r="W593" s="13"/>
      <c r="X593" s="13"/>
      <c r="Y593" s="13"/>
      <c r="Z593" s="13"/>
      <c r="AA593" s="13"/>
      <c r="AB593" s="13"/>
      <c r="AC593" s="13"/>
      <c r="AD593" s="13"/>
      <c r="AE593" s="13"/>
      <c r="AT593" s="259" t="s">
        <v>259</v>
      </c>
      <c r="AU593" s="259" t="s">
        <v>88</v>
      </c>
      <c r="AV593" s="13" t="s">
        <v>88</v>
      </c>
      <c r="AW593" s="13" t="s">
        <v>4</v>
      </c>
      <c r="AX593" s="13" t="s">
        <v>14</v>
      </c>
      <c r="AY593" s="259" t="s">
        <v>241</v>
      </c>
    </row>
    <row r="594" s="2" customFormat="1" ht="33" customHeight="1">
      <c r="A594" s="39"/>
      <c r="B594" s="40"/>
      <c r="C594" s="229" t="s">
        <v>1010</v>
      </c>
      <c r="D594" s="229" t="s">
        <v>243</v>
      </c>
      <c r="E594" s="230" t="s">
        <v>2819</v>
      </c>
      <c r="F594" s="231" t="s">
        <v>2820</v>
      </c>
      <c r="G594" s="232" t="s">
        <v>296</v>
      </c>
      <c r="H594" s="233">
        <v>2</v>
      </c>
      <c r="I594" s="234"/>
      <c r="J594" s="235">
        <f>ROUND(I594*H594,2)</f>
        <v>0</v>
      </c>
      <c r="K594" s="231" t="s">
        <v>247</v>
      </c>
      <c r="L594" s="45"/>
      <c r="M594" s="236" t="s">
        <v>1</v>
      </c>
      <c r="N594" s="237" t="s">
        <v>45</v>
      </c>
      <c r="O594" s="92"/>
      <c r="P594" s="238">
        <f>O594*H594</f>
        <v>0</v>
      </c>
      <c r="Q594" s="238">
        <v>1.0000000000000001E-05</v>
      </c>
      <c r="R594" s="238">
        <f>Q594*H594</f>
        <v>2.0000000000000002E-05</v>
      </c>
      <c r="S594" s="238">
        <v>0</v>
      </c>
      <c r="T594" s="239">
        <f>S594*H594</f>
        <v>0</v>
      </c>
      <c r="U594" s="39"/>
      <c r="V594" s="39"/>
      <c r="W594" s="39"/>
      <c r="X594" s="39"/>
      <c r="Y594" s="39"/>
      <c r="Z594" s="39"/>
      <c r="AA594" s="39"/>
      <c r="AB594" s="39"/>
      <c r="AC594" s="39"/>
      <c r="AD594" s="39"/>
      <c r="AE594" s="39"/>
      <c r="AR594" s="240" t="s">
        <v>175</v>
      </c>
      <c r="AT594" s="240" t="s">
        <v>243</v>
      </c>
      <c r="AU594" s="240" t="s">
        <v>88</v>
      </c>
      <c r="AY594" s="18" t="s">
        <v>241</v>
      </c>
      <c r="BE594" s="241">
        <f>IF(N594="základní",J594,0)</f>
        <v>0</v>
      </c>
      <c r="BF594" s="241">
        <f>IF(N594="snížená",J594,0)</f>
        <v>0</v>
      </c>
      <c r="BG594" s="241">
        <f>IF(N594="zákl. přenesená",J594,0)</f>
        <v>0</v>
      </c>
      <c r="BH594" s="241">
        <f>IF(N594="sníž. přenesená",J594,0)</f>
        <v>0</v>
      </c>
      <c r="BI594" s="241">
        <f>IF(N594="nulová",J594,0)</f>
        <v>0</v>
      </c>
      <c r="BJ594" s="18" t="s">
        <v>14</v>
      </c>
      <c r="BK594" s="241">
        <f>ROUND(I594*H594,2)</f>
        <v>0</v>
      </c>
      <c r="BL594" s="18" t="s">
        <v>175</v>
      </c>
      <c r="BM594" s="240" t="s">
        <v>2821</v>
      </c>
    </row>
    <row r="595" s="2" customFormat="1">
      <c r="A595" s="39"/>
      <c r="B595" s="40"/>
      <c r="C595" s="41"/>
      <c r="D595" s="242" t="s">
        <v>249</v>
      </c>
      <c r="E595" s="41"/>
      <c r="F595" s="243" t="s">
        <v>2822</v>
      </c>
      <c r="G595" s="41"/>
      <c r="H595" s="41"/>
      <c r="I595" s="244"/>
      <c r="J595" s="41"/>
      <c r="K595" s="41"/>
      <c r="L595" s="45"/>
      <c r="M595" s="245"/>
      <c r="N595" s="246"/>
      <c r="O595" s="92"/>
      <c r="P595" s="92"/>
      <c r="Q595" s="92"/>
      <c r="R595" s="92"/>
      <c r="S595" s="92"/>
      <c r="T595" s="93"/>
      <c r="U595" s="39"/>
      <c r="V595" s="39"/>
      <c r="W595" s="39"/>
      <c r="X595" s="39"/>
      <c r="Y595" s="39"/>
      <c r="Z595" s="39"/>
      <c r="AA595" s="39"/>
      <c r="AB595" s="39"/>
      <c r="AC595" s="39"/>
      <c r="AD595" s="39"/>
      <c r="AE595" s="39"/>
      <c r="AT595" s="18" t="s">
        <v>249</v>
      </c>
      <c r="AU595" s="18" t="s">
        <v>88</v>
      </c>
    </row>
    <row r="596" s="2" customFormat="1">
      <c r="A596" s="39"/>
      <c r="B596" s="40"/>
      <c r="C596" s="41"/>
      <c r="D596" s="247" t="s">
        <v>251</v>
      </c>
      <c r="E596" s="41"/>
      <c r="F596" s="248" t="s">
        <v>2823</v>
      </c>
      <c r="G596" s="41"/>
      <c r="H596" s="41"/>
      <c r="I596" s="244"/>
      <c r="J596" s="41"/>
      <c r="K596" s="41"/>
      <c r="L596" s="45"/>
      <c r="M596" s="245"/>
      <c r="N596" s="246"/>
      <c r="O596" s="92"/>
      <c r="P596" s="92"/>
      <c r="Q596" s="92"/>
      <c r="R596" s="92"/>
      <c r="S596" s="92"/>
      <c r="T596" s="93"/>
      <c r="U596" s="39"/>
      <c r="V596" s="39"/>
      <c r="W596" s="39"/>
      <c r="X596" s="39"/>
      <c r="Y596" s="39"/>
      <c r="Z596" s="39"/>
      <c r="AA596" s="39"/>
      <c r="AB596" s="39"/>
      <c r="AC596" s="39"/>
      <c r="AD596" s="39"/>
      <c r="AE596" s="39"/>
      <c r="AT596" s="18" t="s">
        <v>251</v>
      </c>
      <c r="AU596" s="18" t="s">
        <v>88</v>
      </c>
    </row>
    <row r="597" s="2" customFormat="1" ht="16.5" customHeight="1">
      <c r="A597" s="39"/>
      <c r="B597" s="40"/>
      <c r="C597" s="288" t="s">
        <v>1016</v>
      </c>
      <c r="D597" s="288" t="s">
        <v>758</v>
      </c>
      <c r="E597" s="289" t="s">
        <v>2824</v>
      </c>
      <c r="F597" s="290" t="s">
        <v>2825</v>
      </c>
      <c r="G597" s="291" t="s">
        <v>296</v>
      </c>
      <c r="H597" s="292">
        <v>2.0600000000000001</v>
      </c>
      <c r="I597" s="293"/>
      <c r="J597" s="294">
        <f>ROUND(I597*H597,2)</f>
        <v>0</v>
      </c>
      <c r="K597" s="290" t="s">
        <v>247</v>
      </c>
      <c r="L597" s="295"/>
      <c r="M597" s="296" t="s">
        <v>1</v>
      </c>
      <c r="N597" s="297" t="s">
        <v>45</v>
      </c>
      <c r="O597" s="92"/>
      <c r="P597" s="238">
        <f>O597*H597</f>
        <v>0</v>
      </c>
      <c r="Q597" s="238">
        <v>0.0046899999999999997</v>
      </c>
      <c r="R597" s="238">
        <f>Q597*H597</f>
        <v>0.0096614000000000005</v>
      </c>
      <c r="S597" s="238">
        <v>0</v>
      </c>
      <c r="T597" s="239">
        <f>S597*H597</f>
        <v>0</v>
      </c>
      <c r="U597" s="39"/>
      <c r="V597" s="39"/>
      <c r="W597" s="39"/>
      <c r="X597" s="39"/>
      <c r="Y597" s="39"/>
      <c r="Z597" s="39"/>
      <c r="AA597" s="39"/>
      <c r="AB597" s="39"/>
      <c r="AC597" s="39"/>
      <c r="AD597" s="39"/>
      <c r="AE597" s="39"/>
      <c r="AR597" s="240" t="s">
        <v>300</v>
      </c>
      <c r="AT597" s="240" t="s">
        <v>758</v>
      </c>
      <c r="AU597" s="240" t="s">
        <v>88</v>
      </c>
      <c r="AY597" s="18" t="s">
        <v>241</v>
      </c>
      <c r="BE597" s="241">
        <f>IF(N597="základní",J597,0)</f>
        <v>0</v>
      </c>
      <c r="BF597" s="241">
        <f>IF(N597="snížená",J597,0)</f>
        <v>0</v>
      </c>
      <c r="BG597" s="241">
        <f>IF(N597="zákl. přenesená",J597,0)</f>
        <v>0</v>
      </c>
      <c r="BH597" s="241">
        <f>IF(N597="sníž. přenesená",J597,0)</f>
        <v>0</v>
      </c>
      <c r="BI597" s="241">
        <f>IF(N597="nulová",J597,0)</f>
        <v>0</v>
      </c>
      <c r="BJ597" s="18" t="s">
        <v>14</v>
      </c>
      <c r="BK597" s="241">
        <f>ROUND(I597*H597,2)</f>
        <v>0</v>
      </c>
      <c r="BL597" s="18" t="s">
        <v>175</v>
      </c>
      <c r="BM597" s="240" t="s">
        <v>2826</v>
      </c>
    </row>
    <row r="598" s="2" customFormat="1">
      <c r="A598" s="39"/>
      <c r="B598" s="40"/>
      <c r="C598" s="41"/>
      <c r="D598" s="242" t="s">
        <v>249</v>
      </c>
      <c r="E598" s="41"/>
      <c r="F598" s="243" t="s">
        <v>2825</v>
      </c>
      <c r="G598" s="41"/>
      <c r="H598" s="41"/>
      <c r="I598" s="244"/>
      <c r="J598" s="41"/>
      <c r="K598" s="41"/>
      <c r="L598" s="45"/>
      <c r="M598" s="245"/>
      <c r="N598" s="246"/>
      <c r="O598" s="92"/>
      <c r="P598" s="92"/>
      <c r="Q598" s="92"/>
      <c r="R598" s="92"/>
      <c r="S598" s="92"/>
      <c r="T598" s="93"/>
      <c r="U598" s="39"/>
      <c r="V598" s="39"/>
      <c r="W598" s="39"/>
      <c r="X598" s="39"/>
      <c r="Y598" s="39"/>
      <c r="Z598" s="39"/>
      <c r="AA598" s="39"/>
      <c r="AB598" s="39"/>
      <c r="AC598" s="39"/>
      <c r="AD598" s="39"/>
      <c r="AE598" s="39"/>
      <c r="AT598" s="18" t="s">
        <v>249</v>
      </c>
      <c r="AU598" s="18" t="s">
        <v>88</v>
      </c>
    </row>
    <row r="599" s="13" customFormat="1">
      <c r="A599" s="13"/>
      <c r="B599" s="249"/>
      <c r="C599" s="250"/>
      <c r="D599" s="242" t="s">
        <v>259</v>
      </c>
      <c r="E599" s="250"/>
      <c r="F599" s="252" t="s">
        <v>2827</v>
      </c>
      <c r="G599" s="250"/>
      <c r="H599" s="253">
        <v>2.0600000000000001</v>
      </c>
      <c r="I599" s="254"/>
      <c r="J599" s="250"/>
      <c r="K599" s="250"/>
      <c r="L599" s="255"/>
      <c r="M599" s="256"/>
      <c r="N599" s="257"/>
      <c r="O599" s="257"/>
      <c r="P599" s="257"/>
      <c r="Q599" s="257"/>
      <c r="R599" s="257"/>
      <c r="S599" s="257"/>
      <c r="T599" s="258"/>
      <c r="U599" s="13"/>
      <c r="V599" s="13"/>
      <c r="W599" s="13"/>
      <c r="X599" s="13"/>
      <c r="Y599" s="13"/>
      <c r="Z599" s="13"/>
      <c r="AA599" s="13"/>
      <c r="AB599" s="13"/>
      <c r="AC599" s="13"/>
      <c r="AD599" s="13"/>
      <c r="AE599" s="13"/>
      <c r="AT599" s="259" t="s">
        <v>259</v>
      </c>
      <c r="AU599" s="259" t="s">
        <v>88</v>
      </c>
      <c r="AV599" s="13" t="s">
        <v>88</v>
      </c>
      <c r="AW599" s="13" t="s">
        <v>4</v>
      </c>
      <c r="AX599" s="13" t="s">
        <v>14</v>
      </c>
      <c r="AY599" s="259" t="s">
        <v>241</v>
      </c>
    </row>
    <row r="600" s="2" customFormat="1" ht="24.15" customHeight="1">
      <c r="A600" s="39"/>
      <c r="B600" s="40"/>
      <c r="C600" s="229" t="s">
        <v>1020</v>
      </c>
      <c r="D600" s="229" t="s">
        <v>243</v>
      </c>
      <c r="E600" s="230" t="s">
        <v>2828</v>
      </c>
      <c r="F600" s="231" t="s">
        <v>2829</v>
      </c>
      <c r="G600" s="232" t="s">
        <v>303</v>
      </c>
      <c r="H600" s="233">
        <v>2</v>
      </c>
      <c r="I600" s="234"/>
      <c r="J600" s="235">
        <f>ROUND(I600*H600,2)</f>
        <v>0</v>
      </c>
      <c r="K600" s="231" t="s">
        <v>247</v>
      </c>
      <c r="L600" s="45"/>
      <c r="M600" s="236" t="s">
        <v>1</v>
      </c>
      <c r="N600" s="237" t="s">
        <v>45</v>
      </c>
      <c r="O600" s="92"/>
      <c r="P600" s="238">
        <f>O600*H600</f>
        <v>0</v>
      </c>
      <c r="Q600" s="238">
        <v>0</v>
      </c>
      <c r="R600" s="238">
        <f>Q600*H600</f>
        <v>0</v>
      </c>
      <c r="S600" s="238">
        <v>0</v>
      </c>
      <c r="T600" s="239">
        <f>S600*H600</f>
        <v>0</v>
      </c>
      <c r="U600" s="39"/>
      <c r="V600" s="39"/>
      <c r="W600" s="39"/>
      <c r="X600" s="39"/>
      <c r="Y600" s="39"/>
      <c r="Z600" s="39"/>
      <c r="AA600" s="39"/>
      <c r="AB600" s="39"/>
      <c r="AC600" s="39"/>
      <c r="AD600" s="39"/>
      <c r="AE600" s="39"/>
      <c r="AR600" s="240" t="s">
        <v>175</v>
      </c>
      <c r="AT600" s="240" t="s">
        <v>243</v>
      </c>
      <c r="AU600" s="240" t="s">
        <v>88</v>
      </c>
      <c r="AY600" s="18" t="s">
        <v>241</v>
      </c>
      <c r="BE600" s="241">
        <f>IF(N600="základní",J600,0)</f>
        <v>0</v>
      </c>
      <c r="BF600" s="241">
        <f>IF(N600="snížená",J600,0)</f>
        <v>0</v>
      </c>
      <c r="BG600" s="241">
        <f>IF(N600="zákl. přenesená",J600,0)</f>
        <v>0</v>
      </c>
      <c r="BH600" s="241">
        <f>IF(N600="sníž. přenesená",J600,0)</f>
        <v>0</v>
      </c>
      <c r="BI600" s="241">
        <f>IF(N600="nulová",J600,0)</f>
        <v>0</v>
      </c>
      <c r="BJ600" s="18" t="s">
        <v>14</v>
      </c>
      <c r="BK600" s="241">
        <f>ROUND(I600*H600,2)</f>
        <v>0</v>
      </c>
      <c r="BL600" s="18" t="s">
        <v>175</v>
      </c>
      <c r="BM600" s="240" t="s">
        <v>2830</v>
      </c>
    </row>
    <row r="601" s="2" customFormat="1">
      <c r="A601" s="39"/>
      <c r="B601" s="40"/>
      <c r="C601" s="41"/>
      <c r="D601" s="242" t="s">
        <v>249</v>
      </c>
      <c r="E601" s="41"/>
      <c r="F601" s="243" t="s">
        <v>2831</v>
      </c>
      <c r="G601" s="41"/>
      <c r="H601" s="41"/>
      <c r="I601" s="244"/>
      <c r="J601" s="41"/>
      <c r="K601" s="41"/>
      <c r="L601" s="45"/>
      <c r="M601" s="245"/>
      <c r="N601" s="246"/>
      <c r="O601" s="92"/>
      <c r="P601" s="92"/>
      <c r="Q601" s="92"/>
      <c r="R601" s="92"/>
      <c r="S601" s="92"/>
      <c r="T601" s="93"/>
      <c r="U601" s="39"/>
      <c r="V601" s="39"/>
      <c r="W601" s="39"/>
      <c r="X601" s="39"/>
      <c r="Y601" s="39"/>
      <c r="Z601" s="39"/>
      <c r="AA601" s="39"/>
      <c r="AB601" s="39"/>
      <c r="AC601" s="39"/>
      <c r="AD601" s="39"/>
      <c r="AE601" s="39"/>
      <c r="AT601" s="18" t="s">
        <v>249</v>
      </c>
      <c r="AU601" s="18" t="s">
        <v>88</v>
      </c>
    </row>
    <row r="602" s="2" customFormat="1">
      <c r="A602" s="39"/>
      <c r="B602" s="40"/>
      <c r="C602" s="41"/>
      <c r="D602" s="247" t="s">
        <v>251</v>
      </c>
      <c r="E602" s="41"/>
      <c r="F602" s="248" t="s">
        <v>2832</v>
      </c>
      <c r="G602" s="41"/>
      <c r="H602" s="41"/>
      <c r="I602" s="244"/>
      <c r="J602" s="41"/>
      <c r="K602" s="41"/>
      <c r="L602" s="45"/>
      <c r="M602" s="245"/>
      <c r="N602" s="246"/>
      <c r="O602" s="92"/>
      <c r="P602" s="92"/>
      <c r="Q602" s="92"/>
      <c r="R602" s="92"/>
      <c r="S602" s="92"/>
      <c r="T602" s="93"/>
      <c r="U602" s="39"/>
      <c r="V602" s="39"/>
      <c r="W602" s="39"/>
      <c r="X602" s="39"/>
      <c r="Y602" s="39"/>
      <c r="Z602" s="39"/>
      <c r="AA602" s="39"/>
      <c r="AB602" s="39"/>
      <c r="AC602" s="39"/>
      <c r="AD602" s="39"/>
      <c r="AE602" s="39"/>
      <c r="AT602" s="18" t="s">
        <v>251</v>
      </c>
      <c r="AU602" s="18" t="s">
        <v>88</v>
      </c>
    </row>
    <row r="603" s="2" customFormat="1" ht="24.15" customHeight="1">
      <c r="A603" s="39"/>
      <c r="B603" s="40"/>
      <c r="C603" s="288" t="s">
        <v>1026</v>
      </c>
      <c r="D603" s="288" t="s">
        <v>758</v>
      </c>
      <c r="E603" s="289" t="s">
        <v>2833</v>
      </c>
      <c r="F603" s="290" t="s">
        <v>2834</v>
      </c>
      <c r="G603" s="291" t="s">
        <v>303</v>
      </c>
      <c r="H603" s="292">
        <v>2</v>
      </c>
      <c r="I603" s="293"/>
      <c r="J603" s="294">
        <f>ROUND(I603*H603,2)</f>
        <v>0</v>
      </c>
      <c r="K603" s="290" t="s">
        <v>247</v>
      </c>
      <c r="L603" s="295"/>
      <c r="M603" s="296" t="s">
        <v>1</v>
      </c>
      <c r="N603" s="297" t="s">
        <v>45</v>
      </c>
      <c r="O603" s="92"/>
      <c r="P603" s="238">
        <f>O603*H603</f>
        <v>0</v>
      </c>
      <c r="Q603" s="238">
        <v>0.0050000000000000001</v>
      </c>
      <c r="R603" s="238">
        <f>Q603*H603</f>
        <v>0.01</v>
      </c>
      <c r="S603" s="238">
        <v>0</v>
      </c>
      <c r="T603" s="239">
        <f>S603*H603</f>
        <v>0</v>
      </c>
      <c r="U603" s="39"/>
      <c r="V603" s="39"/>
      <c r="W603" s="39"/>
      <c r="X603" s="39"/>
      <c r="Y603" s="39"/>
      <c r="Z603" s="39"/>
      <c r="AA603" s="39"/>
      <c r="AB603" s="39"/>
      <c r="AC603" s="39"/>
      <c r="AD603" s="39"/>
      <c r="AE603" s="39"/>
      <c r="AR603" s="240" t="s">
        <v>300</v>
      </c>
      <c r="AT603" s="240" t="s">
        <v>758</v>
      </c>
      <c r="AU603" s="240" t="s">
        <v>88</v>
      </c>
      <c r="AY603" s="18" t="s">
        <v>241</v>
      </c>
      <c r="BE603" s="241">
        <f>IF(N603="základní",J603,0)</f>
        <v>0</v>
      </c>
      <c r="BF603" s="241">
        <f>IF(N603="snížená",J603,0)</f>
        <v>0</v>
      </c>
      <c r="BG603" s="241">
        <f>IF(N603="zákl. přenesená",J603,0)</f>
        <v>0</v>
      </c>
      <c r="BH603" s="241">
        <f>IF(N603="sníž. přenesená",J603,0)</f>
        <v>0</v>
      </c>
      <c r="BI603" s="241">
        <f>IF(N603="nulová",J603,0)</f>
        <v>0</v>
      </c>
      <c r="BJ603" s="18" t="s">
        <v>14</v>
      </c>
      <c r="BK603" s="241">
        <f>ROUND(I603*H603,2)</f>
        <v>0</v>
      </c>
      <c r="BL603" s="18" t="s">
        <v>175</v>
      </c>
      <c r="BM603" s="240" t="s">
        <v>2835</v>
      </c>
    </row>
    <row r="604" s="2" customFormat="1">
      <c r="A604" s="39"/>
      <c r="B604" s="40"/>
      <c r="C604" s="41"/>
      <c r="D604" s="242" t="s">
        <v>249</v>
      </c>
      <c r="E604" s="41"/>
      <c r="F604" s="243" t="s">
        <v>2834</v>
      </c>
      <c r="G604" s="41"/>
      <c r="H604" s="41"/>
      <c r="I604" s="244"/>
      <c r="J604" s="41"/>
      <c r="K604" s="41"/>
      <c r="L604" s="45"/>
      <c r="M604" s="245"/>
      <c r="N604" s="246"/>
      <c r="O604" s="92"/>
      <c r="P604" s="92"/>
      <c r="Q604" s="92"/>
      <c r="R604" s="92"/>
      <c r="S604" s="92"/>
      <c r="T604" s="93"/>
      <c r="U604" s="39"/>
      <c r="V604" s="39"/>
      <c r="W604" s="39"/>
      <c r="X604" s="39"/>
      <c r="Y604" s="39"/>
      <c r="Z604" s="39"/>
      <c r="AA604" s="39"/>
      <c r="AB604" s="39"/>
      <c r="AC604" s="39"/>
      <c r="AD604" s="39"/>
      <c r="AE604" s="39"/>
      <c r="AT604" s="18" t="s">
        <v>249</v>
      </c>
      <c r="AU604" s="18" t="s">
        <v>88</v>
      </c>
    </row>
    <row r="605" s="2" customFormat="1" ht="24.15" customHeight="1">
      <c r="A605" s="39"/>
      <c r="B605" s="40"/>
      <c r="C605" s="229" t="s">
        <v>1030</v>
      </c>
      <c r="D605" s="229" t="s">
        <v>243</v>
      </c>
      <c r="E605" s="230" t="s">
        <v>2836</v>
      </c>
      <c r="F605" s="231" t="s">
        <v>2837</v>
      </c>
      <c r="G605" s="232" t="s">
        <v>2838</v>
      </c>
      <c r="H605" s="233">
        <v>1</v>
      </c>
      <c r="I605" s="234"/>
      <c r="J605" s="235">
        <f>ROUND(I605*H605,2)</f>
        <v>0</v>
      </c>
      <c r="K605" s="231" t="s">
        <v>247</v>
      </c>
      <c r="L605" s="45"/>
      <c r="M605" s="236" t="s">
        <v>1</v>
      </c>
      <c r="N605" s="237" t="s">
        <v>45</v>
      </c>
      <c r="O605" s="92"/>
      <c r="P605" s="238">
        <f>O605*H605</f>
        <v>0</v>
      </c>
      <c r="Q605" s="238">
        <v>0.00010000000000000001</v>
      </c>
      <c r="R605" s="238">
        <f>Q605*H605</f>
        <v>0.00010000000000000001</v>
      </c>
      <c r="S605" s="238">
        <v>0</v>
      </c>
      <c r="T605" s="239">
        <f>S605*H605</f>
        <v>0</v>
      </c>
      <c r="U605" s="39"/>
      <c r="V605" s="39"/>
      <c r="W605" s="39"/>
      <c r="X605" s="39"/>
      <c r="Y605" s="39"/>
      <c r="Z605" s="39"/>
      <c r="AA605" s="39"/>
      <c r="AB605" s="39"/>
      <c r="AC605" s="39"/>
      <c r="AD605" s="39"/>
      <c r="AE605" s="39"/>
      <c r="AR605" s="240" t="s">
        <v>175</v>
      </c>
      <c r="AT605" s="240" t="s">
        <v>243</v>
      </c>
      <c r="AU605" s="240" t="s">
        <v>88</v>
      </c>
      <c r="AY605" s="18" t="s">
        <v>241</v>
      </c>
      <c r="BE605" s="241">
        <f>IF(N605="základní",J605,0)</f>
        <v>0</v>
      </c>
      <c r="BF605" s="241">
        <f>IF(N605="snížená",J605,0)</f>
        <v>0</v>
      </c>
      <c r="BG605" s="241">
        <f>IF(N605="zákl. přenesená",J605,0)</f>
        <v>0</v>
      </c>
      <c r="BH605" s="241">
        <f>IF(N605="sníž. přenesená",J605,0)</f>
        <v>0</v>
      </c>
      <c r="BI605" s="241">
        <f>IF(N605="nulová",J605,0)</f>
        <v>0</v>
      </c>
      <c r="BJ605" s="18" t="s">
        <v>14</v>
      </c>
      <c r="BK605" s="241">
        <f>ROUND(I605*H605,2)</f>
        <v>0</v>
      </c>
      <c r="BL605" s="18" t="s">
        <v>175</v>
      </c>
      <c r="BM605" s="240" t="s">
        <v>2839</v>
      </c>
    </row>
    <row r="606" s="2" customFormat="1">
      <c r="A606" s="39"/>
      <c r="B606" s="40"/>
      <c r="C606" s="41"/>
      <c r="D606" s="242" t="s">
        <v>249</v>
      </c>
      <c r="E606" s="41"/>
      <c r="F606" s="243" t="s">
        <v>2840</v>
      </c>
      <c r="G606" s="41"/>
      <c r="H606" s="41"/>
      <c r="I606" s="244"/>
      <c r="J606" s="41"/>
      <c r="K606" s="41"/>
      <c r="L606" s="45"/>
      <c r="M606" s="245"/>
      <c r="N606" s="246"/>
      <c r="O606" s="92"/>
      <c r="P606" s="92"/>
      <c r="Q606" s="92"/>
      <c r="R606" s="92"/>
      <c r="S606" s="92"/>
      <c r="T606" s="93"/>
      <c r="U606" s="39"/>
      <c r="V606" s="39"/>
      <c r="W606" s="39"/>
      <c r="X606" s="39"/>
      <c r="Y606" s="39"/>
      <c r="Z606" s="39"/>
      <c r="AA606" s="39"/>
      <c r="AB606" s="39"/>
      <c r="AC606" s="39"/>
      <c r="AD606" s="39"/>
      <c r="AE606" s="39"/>
      <c r="AT606" s="18" t="s">
        <v>249</v>
      </c>
      <c r="AU606" s="18" t="s">
        <v>88</v>
      </c>
    </row>
    <row r="607" s="2" customFormat="1">
      <c r="A607" s="39"/>
      <c r="B607" s="40"/>
      <c r="C607" s="41"/>
      <c r="D607" s="247" t="s">
        <v>251</v>
      </c>
      <c r="E607" s="41"/>
      <c r="F607" s="248" t="s">
        <v>2841</v>
      </c>
      <c r="G607" s="41"/>
      <c r="H607" s="41"/>
      <c r="I607" s="244"/>
      <c r="J607" s="41"/>
      <c r="K607" s="41"/>
      <c r="L607" s="45"/>
      <c r="M607" s="245"/>
      <c r="N607" s="246"/>
      <c r="O607" s="92"/>
      <c r="P607" s="92"/>
      <c r="Q607" s="92"/>
      <c r="R607" s="92"/>
      <c r="S607" s="92"/>
      <c r="T607" s="93"/>
      <c r="U607" s="39"/>
      <c r="V607" s="39"/>
      <c r="W607" s="39"/>
      <c r="X607" s="39"/>
      <c r="Y607" s="39"/>
      <c r="Z607" s="39"/>
      <c r="AA607" s="39"/>
      <c r="AB607" s="39"/>
      <c r="AC607" s="39"/>
      <c r="AD607" s="39"/>
      <c r="AE607" s="39"/>
      <c r="AT607" s="18" t="s">
        <v>251</v>
      </c>
      <c r="AU607" s="18" t="s">
        <v>88</v>
      </c>
    </row>
    <row r="608" s="2" customFormat="1" ht="24.15" customHeight="1">
      <c r="A608" s="39"/>
      <c r="B608" s="40"/>
      <c r="C608" s="229" t="s">
        <v>1034</v>
      </c>
      <c r="D608" s="229" t="s">
        <v>243</v>
      </c>
      <c r="E608" s="230" t="s">
        <v>2842</v>
      </c>
      <c r="F608" s="231" t="s">
        <v>2843</v>
      </c>
      <c r="G608" s="232" t="s">
        <v>303</v>
      </c>
      <c r="H608" s="233">
        <v>4</v>
      </c>
      <c r="I608" s="234"/>
      <c r="J608" s="235">
        <f>ROUND(I608*H608,2)</f>
        <v>0</v>
      </c>
      <c r="K608" s="231" t="s">
        <v>247</v>
      </c>
      <c r="L608" s="45"/>
      <c r="M608" s="236" t="s">
        <v>1</v>
      </c>
      <c r="N608" s="237" t="s">
        <v>45</v>
      </c>
      <c r="O608" s="92"/>
      <c r="P608" s="238">
        <f>O608*H608</f>
        <v>0</v>
      </c>
      <c r="Q608" s="238">
        <v>0.010189999999999999</v>
      </c>
      <c r="R608" s="238">
        <f>Q608*H608</f>
        <v>0.040759999999999998</v>
      </c>
      <c r="S608" s="238">
        <v>0</v>
      </c>
      <c r="T608" s="239">
        <f>S608*H608</f>
        <v>0</v>
      </c>
      <c r="U608" s="39"/>
      <c r="V608" s="39"/>
      <c r="W608" s="39"/>
      <c r="X608" s="39"/>
      <c r="Y608" s="39"/>
      <c r="Z608" s="39"/>
      <c r="AA608" s="39"/>
      <c r="AB608" s="39"/>
      <c r="AC608" s="39"/>
      <c r="AD608" s="39"/>
      <c r="AE608" s="39"/>
      <c r="AR608" s="240" t="s">
        <v>175</v>
      </c>
      <c r="AT608" s="240" t="s">
        <v>243</v>
      </c>
      <c r="AU608" s="240" t="s">
        <v>88</v>
      </c>
      <c r="AY608" s="18" t="s">
        <v>241</v>
      </c>
      <c r="BE608" s="241">
        <f>IF(N608="základní",J608,0)</f>
        <v>0</v>
      </c>
      <c r="BF608" s="241">
        <f>IF(N608="snížená",J608,0)</f>
        <v>0</v>
      </c>
      <c r="BG608" s="241">
        <f>IF(N608="zákl. přenesená",J608,0)</f>
        <v>0</v>
      </c>
      <c r="BH608" s="241">
        <f>IF(N608="sníž. přenesená",J608,0)</f>
        <v>0</v>
      </c>
      <c r="BI608" s="241">
        <f>IF(N608="nulová",J608,0)</f>
        <v>0</v>
      </c>
      <c r="BJ608" s="18" t="s">
        <v>14</v>
      </c>
      <c r="BK608" s="241">
        <f>ROUND(I608*H608,2)</f>
        <v>0</v>
      </c>
      <c r="BL608" s="18" t="s">
        <v>175</v>
      </c>
      <c r="BM608" s="240" t="s">
        <v>2844</v>
      </c>
    </row>
    <row r="609" s="2" customFormat="1">
      <c r="A609" s="39"/>
      <c r="B609" s="40"/>
      <c r="C609" s="41"/>
      <c r="D609" s="242" t="s">
        <v>249</v>
      </c>
      <c r="E609" s="41"/>
      <c r="F609" s="243" t="s">
        <v>2843</v>
      </c>
      <c r="G609" s="41"/>
      <c r="H609" s="41"/>
      <c r="I609" s="244"/>
      <c r="J609" s="41"/>
      <c r="K609" s="41"/>
      <c r="L609" s="45"/>
      <c r="M609" s="245"/>
      <c r="N609" s="246"/>
      <c r="O609" s="92"/>
      <c r="P609" s="92"/>
      <c r="Q609" s="92"/>
      <c r="R609" s="92"/>
      <c r="S609" s="92"/>
      <c r="T609" s="93"/>
      <c r="U609" s="39"/>
      <c r="V609" s="39"/>
      <c r="W609" s="39"/>
      <c r="X609" s="39"/>
      <c r="Y609" s="39"/>
      <c r="Z609" s="39"/>
      <c r="AA609" s="39"/>
      <c r="AB609" s="39"/>
      <c r="AC609" s="39"/>
      <c r="AD609" s="39"/>
      <c r="AE609" s="39"/>
      <c r="AT609" s="18" t="s">
        <v>249</v>
      </c>
      <c r="AU609" s="18" t="s">
        <v>88</v>
      </c>
    </row>
    <row r="610" s="2" customFormat="1">
      <c r="A610" s="39"/>
      <c r="B610" s="40"/>
      <c r="C610" s="41"/>
      <c r="D610" s="247" t="s">
        <v>251</v>
      </c>
      <c r="E610" s="41"/>
      <c r="F610" s="248" t="s">
        <v>2845</v>
      </c>
      <c r="G610" s="41"/>
      <c r="H610" s="41"/>
      <c r="I610" s="244"/>
      <c r="J610" s="41"/>
      <c r="K610" s="41"/>
      <c r="L610" s="45"/>
      <c r="M610" s="245"/>
      <c r="N610" s="246"/>
      <c r="O610" s="92"/>
      <c r="P610" s="92"/>
      <c r="Q610" s="92"/>
      <c r="R610" s="92"/>
      <c r="S610" s="92"/>
      <c r="T610" s="93"/>
      <c r="U610" s="39"/>
      <c r="V610" s="39"/>
      <c r="W610" s="39"/>
      <c r="X610" s="39"/>
      <c r="Y610" s="39"/>
      <c r="Z610" s="39"/>
      <c r="AA610" s="39"/>
      <c r="AB610" s="39"/>
      <c r="AC610" s="39"/>
      <c r="AD610" s="39"/>
      <c r="AE610" s="39"/>
      <c r="AT610" s="18" t="s">
        <v>251</v>
      </c>
      <c r="AU610" s="18" t="s">
        <v>88</v>
      </c>
    </row>
    <row r="611" s="2" customFormat="1" ht="16.5" customHeight="1">
      <c r="A611" s="39"/>
      <c r="B611" s="40"/>
      <c r="C611" s="288" t="s">
        <v>1040</v>
      </c>
      <c r="D611" s="288" t="s">
        <v>758</v>
      </c>
      <c r="E611" s="289" t="s">
        <v>2846</v>
      </c>
      <c r="F611" s="290" t="s">
        <v>2847</v>
      </c>
      <c r="G611" s="291" t="s">
        <v>303</v>
      </c>
      <c r="H611" s="292">
        <v>1</v>
      </c>
      <c r="I611" s="293"/>
      <c r="J611" s="294">
        <f>ROUND(I611*H611,2)</f>
        <v>0</v>
      </c>
      <c r="K611" s="290" t="s">
        <v>247</v>
      </c>
      <c r="L611" s="295"/>
      <c r="M611" s="296" t="s">
        <v>1</v>
      </c>
      <c r="N611" s="297" t="s">
        <v>45</v>
      </c>
      <c r="O611" s="92"/>
      <c r="P611" s="238">
        <f>O611*H611</f>
        <v>0</v>
      </c>
      <c r="Q611" s="238">
        <v>0.37</v>
      </c>
      <c r="R611" s="238">
        <f>Q611*H611</f>
        <v>0.37</v>
      </c>
      <c r="S611" s="238">
        <v>0</v>
      </c>
      <c r="T611" s="239">
        <f>S611*H611</f>
        <v>0</v>
      </c>
      <c r="U611" s="39"/>
      <c r="V611" s="39"/>
      <c r="W611" s="39"/>
      <c r="X611" s="39"/>
      <c r="Y611" s="39"/>
      <c r="Z611" s="39"/>
      <c r="AA611" s="39"/>
      <c r="AB611" s="39"/>
      <c r="AC611" s="39"/>
      <c r="AD611" s="39"/>
      <c r="AE611" s="39"/>
      <c r="AR611" s="240" t="s">
        <v>300</v>
      </c>
      <c r="AT611" s="240" t="s">
        <v>758</v>
      </c>
      <c r="AU611" s="240" t="s">
        <v>88</v>
      </c>
      <c r="AY611" s="18" t="s">
        <v>241</v>
      </c>
      <c r="BE611" s="241">
        <f>IF(N611="základní",J611,0)</f>
        <v>0</v>
      </c>
      <c r="BF611" s="241">
        <f>IF(N611="snížená",J611,0)</f>
        <v>0</v>
      </c>
      <c r="BG611" s="241">
        <f>IF(N611="zákl. přenesená",J611,0)</f>
        <v>0</v>
      </c>
      <c r="BH611" s="241">
        <f>IF(N611="sníž. přenesená",J611,0)</f>
        <v>0</v>
      </c>
      <c r="BI611" s="241">
        <f>IF(N611="nulová",J611,0)</f>
        <v>0</v>
      </c>
      <c r="BJ611" s="18" t="s">
        <v>14</v>
      </c>
      <c r="BK611" s="241">
        <f>ROUND(I611*H611,2)</f>
        <v>0</v>
      </c>
      <c r="BL611" s="18" t="s">
        <v>175</v>
      </c>
      <c r="BM611" s="240" t="s">
        <v>2848</v>
      </c>
    </row>
    <row r="612" s="2" customFormat="1">
      <c r="A612" s="39"/>
      <c r="B612" s="40"/>
      <c r="C612" s="41"/>
      <c r="D612" s="242" t="s">
        <v>249</v>
      </c>
      <c r="E612" s="41"/>
      <c r="F612" s="243" t="s">
        <v>2847</v>
      </c>
      <c r="G612" s="41"/>
      <c r="H612" s="41"/>
      <c r="I612" s="244"/>
      <c r="J612" s="41"/>
      <c r="K612" s="41"/>
      <c r="L612" s="45"/>
      <c r="M612" s="245"/>
      <c r="N612" s="246"/>
      <c r="O612" s="92"/>
      <c r="P612" s="92"/>
      <c r="Q612" s="92"/>
      <c r="R612" s="92"/>
      <c r="S612" s="92"/>
      <c r="T612" s="93"/>
      <c r="U612" s="39"/>
      <c r="V612" s="39"/>
      <c r="W612" s="39"/>
      <c r="X612" s="39"/>
      <c r="Y612" s="39"/>
      <c r="Z612" s="39"/>
      <c r="AA612" s="39"/>
      <c r="AB612" s="39"/>
      <c r="AC612" s="39"/>
      <c r="AD612" s="39"/>
      <c r="AE612" s="39"/>
      <c r="AT612" s="18" t="s">
        <v>249</v>
      </c>
      <c r="AU612" s="18" t="s">
        <v>88</v>
      </c>
    </row>
    <row r="613" s="13" customFormat="1">
      <c r="A613" s="13"/>
      <c r="B613" s="249"/>
      <c r="C613" s="250"/>
      <c r="D613" s="242" t="s">
        <v>259</v>
      </c>
      <c r="E613" s="250"/>
      <c r="F613" s="252" t="s">
        <v>2849</v>
      </c>
      <c r="G613" s="250"/>
      <c r="H613" s="253">
        <v>1</v>
      </c>
      <c r="I613" s="254"/>
      <c r="J613" s="250"/>
      <c r="K613" s="250"/>
      <c r="L613" s="255"/>
      <c r="M613" s="256"/>
      <c r="N613" s="257"/>
      <c r="O613" s="257"/>
      <c r="P613" s="257"/>
      <c r="Q613" s="257"/>
      <c r="R613" s="257"/>
      <c r="S613" s="257"/>
      <c r="T613" s="258"/>
      <c r="U613" s="13"/>
      <c r="V613" s="13"/>
      <c r="W613" s="13"/>
      <c r="X613" s="13"/>
      <c r="Y613" s="13"/>
      <c r="Z613" s="13"/>
      <c r="AA613" s="13"/>
      <c r="AB613" s="13"/>
      <c r="AC613" s="13"/>
      <c r="AD613" s="13"/>
      <c r="AE613" s="13"/>
      <c r="AT613" s="259" t="s">
        <v>259</v>
      </c>
      <c r="AU613" s="259" t="s">
        <v>88</v>
      </c>
      <c r="AV613" s="13" t="s">
        <v>88</v>
      </c>
      <c r="AW613" s="13" t="s">
        <v>4</v>
      </c>
      <c r="AX613" s="13" t="s">
        <v>14</v>
      </c>
      <c r="AY613" s="259" t="s">
        <v>241</v>
      </c>
    </row>
    <row r="614" s="2" customFormat="1" ht="24.15" customHeight="1">
      <c r="A614" s="39"/>
      <c r="B614" s="40"/>
      <c r="C614" s="288" t="s">
        <v>1044</v>
      </c>
      <c r="D614" s="288" t="s">
        <v>758</v>
      </c>
      <c r="E614" s="289" t="s">
        <v>2850</v>
      </c>
      <c r="F614" s="290" t="s">
        <v>2851</v>
      </c>
      <c r="G614" s="291" t="s">
        <v>303</v>
      </c>
      <c r="H614" s="292">
        <v>2</v>
      </c>
      <c r="I614" s="293"/>
      <c r="J614" s="294">
        <f>ROUND(I614*H614,2)</f>
        <v>0</v>
      </c>
      <c r="K614" s="290" t="s">
        <v>1</v>
      </c>
      <c r="L614" s="295"/>
      <c r="M614" s="296" t="s">
        <v>1</v>
      </c>
      <c r="N614" s="297" t="s">
        <v>45</v>
      </c>
      <c r="O614" s="92"/>
      <c r="P614" s="238">
        <f>O614*H614</f>
        <v>0</v>
      </c>
      <c r="Q614" s="238">
        <v>1.0540000000000001</v>
      </c>
      <c r="R614" s="238">
        <f>Q614*H614</f>
        <v>2.1080000000000001</v>
      </c>
      <c r="S614" s="238">
        <v>0</v>
      </c>
      <c r="T614" s="239">
        <f>S614*H614</f>
        <v>0</v>
      </c>
      <c r="U614" s="39"/>
      <c r="V614" s="39"/>
      <c r="W614" s="39"/>
      <c r="X614" s="39"/>
      <c r="Y614" s="39"/>
      <c r="Z614" s="39"/>
      <c r="AA614" s="39"/>
      <c r="AB614" s="39"/>
      <c r="AC614" s="39"/>
      <c r="AD614" s="39"/>
      <c r="AE614" s="39"/>
      <c r="AR614" s="240" t="s">
        <v>300</v>
      </c>
      <c r="AT614" s="240" t="s">
        <v>758</v>
      </c>
      <c r="AU614" s="240" t="s">
        <v>88</v>
      </c>
      <c r="AY614" s="18" t="s">
        <v>241</v>
      </c>
      <c r="BE614" s="241">
        <f>IF(N614="základní",J614,0)</f>
        <v>0</v>
      </c>
      <c r="BF614" s="241">
        <f>IF(N614="snížená",J614,0)</f>
        <v>0</v>
      </c>
      <c r="BG614" s="241">
        <f>IF(N614="zákl. přenesená",J614,0)</f>
        <v>0</v>
      </c>
      <c r="BH614" s="241">
        <f>IF(N614="sníž. přenesená",J614,0)</f>
        <v>0</v>
      </c>
      <c r="BI614" s="241">
        <f>IF(N614="nulová",J614,0)</f>
        <v>0</v>
      </c>
      <c r="BJ614" s="18" t="s">
        <v>14</v>
      </c>
      <c r="BK614" s="241">
        <f>ROUND(I614*H614,2)</f>
        <v>0</v>
      </c>
      <c r="BL614" s="18" t="s">
        <v>175</v>
      </c>
      <c r="BM614" s="240" t="s">
        <v>2852</v>
      </c>
    </row>
    <row r="615" s="2" customFormat="1">
      <c r="A615" s="39"/>
      <c r="B615" s="40"/>
      <c r="C615" s="41"/>
      <c r="D615" s="242" t="s">
        <v>249</v>
      </c>
      <c r="E615" s="41"/>
      <c r="F615" s="243" t="s">
        <v>2851</v>
      </c>
      <c r="G615" s="41"/>
      <c r="H615" s="41"/>
      <c r="I615" s="244"/>
      <c r="J615" s="41"/>
      <c r="K615" s="41"/>
      <c r="L615" s="45"/>
      <c r="M615" s="245"/>
      <c r="N615" s="246"/>
      <c r="O615" s="92"/>
      <c r="P615" s="92"/>
      <c r="Q615" s="92"/>
      <c r="R615" s="92"/>
      <c r="S615" s="92"/>
      <c r="T615" s="93"/>
      <c r="U615" s="39"/>
      <c r="V615" s="39"/>
      <c r="W615" s="39"/>
      <c r="X615" s="39"/>
      <c r="Y615" s="39"/>
      <c r="Z615" s="39"/>
      <c r="AA615" s="39"/>
      <c r="AB615" s="39"/>
      <c r="AC615" s="39"/>
      <c r="AD615" s="39"/>
      <c r="AE615" s="39"/>
      <c r="AT615" s="18" t="s">
        <v>249</v>
      </c>
      <c r="AU615" s="18" t="s">
        <v>88</v>
      </c>
    </row>
    <row r="616" s="2" customFormat="1" ht="24.15" customHeight="1">
      <c r="A616" s="39"/>
      <c r="B616" s="40"/>
      <c r="C616" s="288" t="s">
        <v>1050</v>
      </c>
      <c r="D616" s="288" t="s">
        <v>758</v>
      </c>
      <c r="E616" s="289" t="s">
        <v>2853</v>
      </c>
      <c r="F616" s="290" t="s">
        <v>2854</v>
      </c>
      <c r="G616" s="291" t="s">
        <v>303</v>
      </c>
      <c r="H616" s="292">
        <v>1</v>
      </c>
      <c r="I616" s="293"/>
      <c r="J616" s="294">
        <f>ROUND(I616*H616,2)</f>
        <v>0</v>
      </c>
      <c r="K616" s="290" t="s">
        <v>1</v>
      </c>
      <c r="L616" s="295"/>
      <c r="M616" s="296" t="s">
        <v>1</v>
      </c>
      <c r="N616" s="297" t="s">
        <v>45</v>
      </c>
      <c r="O616" s="92"/>
      <c r="P616" s="238">
        <f>O616*H616</f>
        <v>0</v>
      </c>
      <c r="Q616" s="238">
        <v>0.36199999999999999</v>
      </c>
      <c r="R616" s="238">
        <f>Q616*H616</f>
        <v>0.36199999999999999</v>
      </c>
      <c r="S616" s="238">
        <v>0</v>
      </c>
      <c r="T616" s="239">
        <f>S616*H616</f>
        <v>0</v>
      </c>
      <c r="U616" s="39"/>
      <c r="V616" s="39"/>
      <c r="W616" s="39"/>
      <c r="X616" s="39"/>
      <c r="Y616" s="39"/>
      <c r="Z616" s="39"/>
      <c r="AA616" s="39"/>
      <c r="AB616" s="39"/>
      <c r="AC616" s="39"/>
      <c r="AD616" s="39"/>
      <c r="AE616" s="39"/>
      <c r="AR616" s="240" t="s">
        <v>300</v>
      </c>
      <c r="AT616" s="240" t="s">
        <v>758</v>
      </c>
      <c r="AU616" s="240" t="s">
        <v>88</v>
      </c>
      <c r="AY616" s="18" t="s">
        <v>241</v>
      </c>
      <c r="BE616" s="241">
        <f>IF(N616="základní",J616,0)</f>
        <v>0</v>
      </c>
      <c r="BF616" s="241">
        <f>IF(N616="snížená",J616,0)</f>
        <v>0</v>
      </c>
      <c r="BG616" s="241">
        <f>IF(N616="zákl. přenesená",J616,0)</f>
        <v>0</v>
      </c>
      <c r="BH616" s="241">
        <f>IF(N616="sníž. přenesená",J616,0)</f>
        <v>0</v>
      </c>
      <c r="BI616" s="241">
        <f>IF(N616="nulová",J616,0)</f>
        <v>0</v>
      </c>
      <c r="BJ616" s="18" t="s">
        <v>14</v>
      </c>
      <c r="BK616" s="241">
        <f>ROUND(I616*H616,2)</f>
        <v>0</v>
      </c>
      <c r="BL616" s="18" t="s">
        <v>175</v>
      </c>
      <c r="BM616" s="240" t="s">
        <v>2855</v>
      </c>
    </row>
    <row r="617" s="2" customFormat="1">
      <c r="A617" s="39"/>
      <c r="B617" s="40"/>
      <c r="C617" s="41"/>
      <c r="D617" s="242" t="s">
        <v>249</v>
      </c>
      <c r="E617" s="41"/>
      <c r="F617" s="243" t="s">
        <v>2854</v>
      </c>
      <c r="G617" s="41"/>
      <c r="H617" s="41"/>
      <c r="I617" s="244"/>
      <c r="J617" s="41"/>
      <c r="K617" s="41"/>
      <c r="L617" s="45"/>
      <c r="M617" s="245"/>
      <c r="N617" s="246"/>
      <c r="O617" s="92"/>
      <c r="P617" s="92"/>
      <c r="Q617" s="92"/>
      <c r="R617" s="92"/>
      <c r="S617" s="92"/>
      <c r="T617" s="93"/>
      <c r="U617" s="39"/>
      <c r="V617" s="39"/>
      <c r="W617" s="39"/>
      <c r="X617" s="39"/>
      <c r="Y617" s="39"/>
      <c r="Z617" s="39"/>
      <c r="AA617" s="39"/>
      <c r="AB617" s="39"/>
      <c r="AC617" s="39"/>
      <c r="AD617" s="39"/>
      <c r="AE617" s="39"/>
      <c r="AT617" s="18" t="s">
        <v>249</v>
      </c>
      <c r="AU617" s="18" t="s">
        <v>88</v>
      </c>
    </row>
    <row r="618" s="2" customFormat="1" ht="24.15" customHeight="1">
      <c r="A618" s="39"/>
      <c r="B618" s="40"/>
      <c r="C618" s="288" t="s">
        <v>1054</v>
      </c>
      <c r="D618" s="288" t="s">
        <v>758</v>
      </c>
      <c r="E618" s="289" t="s">
        <v>2856</v>
      </c>
      <c r="F618" s="290" t="s">
        <v>2857</v>
      </c>
      <c r="G618" s="291" t="s">
        <v>303</v>
      </c>
      <c r="H618" s="292">
        <v>5</v>
      </c>
      <c r="I618" s="293"/>
      <c r="J618" s="294">
        <f>ROUND(I618*H618,2)</f>
        <v>0</v>
      </c>
      <c r="K618" s="290" t="s">
        <v>247</v>
      </c>
      <c r="L618" s="295"/>
      <c r="M618" s="296" t="s">
        <v>1</v>
      </c>
      <c r="N618" s="297" t="s">
        <v>45</v>
      </c>
      <c r="O618" s="92"/>
      <c r="P618" s="238">
        <f>O618*H618</f>
        <v>0</v>
      </c>
      <c r="Q618" s="238">
        <v>0.002</v>
      </c>
      <c r="R618" s="238">
        <f>Q618*H618</f>
        <v>0.01</v>
      </c>
      <c r="S618" s="238">
        <v>0</v>
      </c>
      <c r="T618" s="239">
        <f>S618*H618</f>
        <v>0</v>
      </c>
      <c r="U618" s="39"/>
      <c r="V618" s="39"/>
      <c r="W618" s="39"/>
      <c r="X618" s="39"/>
      <c r="Y618" s="39"/>
      <c r="Z618" s="39"/>
      <c r="AA618" s="39"/>
      <c r="AB618" s="39"/>
      <c r="AC618" s="39"/>
      <c r="AD618" s="39"/>
      <c r="AE618" s="39"/>
      <c r="AR618" s="240" t="s">
        <v>300</v>
      </c>
      <c r="AT618" s="240" t="s">
        <v>758</v>
      </c>
      <c r="AU618" s="240" t="s">
        <v>88</v>
      </c>
      <c r="AY618" s="18" t="s">
        <v>241</v>
      </c>
      <c r="BE618" s="241">
        <f>IF(N618="základní",J618,0)</f>
        <v>0</v>
      </c>
      <c r="BF618" s="241">
        <f>IF(N618="snížená",J618,0)</f>
        <v>0</v>
      </c>
      <c r="BG618" s="241">
        <f>IF(N618="zákl. přenesená",J618,0)</f>
        <v>0</v>
      </c>
      <c r="BH618" s="241">
        <f>IF(N618="sníž. přenesená",J618,0)</f>
        <v>0</v>
      </c>
      <c r="BI618" s="241">
        <f>IF(N618="nulová",J618,0)</f>
        <v>0</v>
      </c>
      <c r="BJ618" s="18" t="s">
        <v>14</v>
      </c>
      <c r="BK618" s="241">
        <f>ROUND(I618*H618,2)</f>
        <v>0</v>
      </c>
      <c r="BL618" s="18" t="s">
        <v>175</v>
      </c>
      <c r="BM618" s="240" t="s">
        <v>2858</v>
      </c>
    </row>
    <row r="619" s="2" customFormat="1">
      <c r="A619" s="39"/>
      <c r="B619" s="40"/>
      <c r="C619" s="41"/>
      <c r="D619" s="242" t="s">
        <v>249</v>
      </c>
      <c r="E619" s="41"/>
      <c r="F619" s="243" t="s">
        <v>2857</v>
      </c>
      <c r="G619" s="41"/>
      <c r="H619" s="41"/>
      <c r="I619" s="244"/>
      <c r="J619" s="41"/>
      <c r="K619" s="41"/>
      <c r="L619" s="45"/>
      <c r="M619" s="245"/>
      <c r="N619" s="246"/>
      <c r="O619" s="92"/>
      <c r="P619" s="92"/>
      <c r="Q619" s="92"/>
      <c r="R619" s="92"/>
      <c r="S619" s="92"/>
      <c r="T619" s="93"/>
      <c r="U619" s="39"/>
      <c r="V619" s="39"/>
      <c r="W619" s="39"/>
      <c r="X619" s="39"/>
      <c r="Y619" s="39"/>
      <c r="Z619" s="39"/>
      <c r="AA619" s="39"/>
      <c r="AB619" s="39"/>
      <c r="AC619" s="39"/>
      <c r="AD619" s="39"/>
      <c r="AE619" s="39"/>
      <c r="AT619" s="18" t="s">
        <v>249</v>
      </c>
      <c r="AU619" s="18" t="s">
        <v>88</v>
      </c>
    </row>
    <row r="620" s="2" customFormat="1" ht="24.15" customHeight="1">
      <c r="A620" s="39"/>
      <c r="B620" s="40"/>
      <c r="C620" s="229" t="s">
        <v>1058</v>
      </c>
      <c r="D620" s="229" t="s">
        <v>243</v>
      </c>
      <c r="E620" s="230" t="s">
        <v>2859</v>
      </c>
      <c r="F620" s="231" t="s">
        <v>2860</v>
      </c>
      <c r="G620" s="232" t="s">
        <v>303</v>
      </c>
      <c r="H620" s="233">
        <v>1</v>
      </c>
      <c r="I620" s="234"/>
      <c r="J620" s="235">
        <f>ROUND(I620*H620,2)</f>
        <v>0</v>
      </c>
      <c r="K620" s="231" t="s">
        <v>247</v>
      </c>
      <c r="L620" s="45"/>
      <c r="M620" s="236" t="s">
        <v>1</v>
      </c>
      <c r="N620" s="237" t="s">
        <v>45</v>
      </c>
      <c r="O620" s="92"/>
      <c r="P620" s="238">
        <f>O620*H620</f>
        <v>0</v>
      </c>
      <c r="Q620" s="238">
        <v>0.01248</v>
      </c>
      <c r="R620" s="238">
        <f>Q620*H620</f>
        <v>0.01248</v>
      </c>
      <c r="S620" s="238">
        <v>0</v>
      </c>
      <c r="T620" s="239">
        <f>S620*H620</f>
        <v>0</v>
      </c>
      <c r="U620" s="39"/>
      <c r="V620" s="39"/>
      <c r="W620" s="39"/>
      <c r="X620" s="39"/>
      <c r="Y620" s="39"/>
      <c r="Z620" s="39"/>
      <c r="AA620" s="39"/>
      <c r="AB620" s="39"/>
      <c r="AC620" s="39"/>
      <c r="AD620" s="39"/>
      <c r="AE620" s="39"/>
      <c r="AR620" s="240" t="s">
        <v>175</v>
      </c>
      <c r="AT620" s="240" t="s">
        <v>243</v>
      </c>
      <c r="AU620" s="240" t="s">
        <v>88</v>
      </c>
      <c r="AY620" s="18" t="s">
        <v>241</v>
      </c>
      <c r="BE620" s="241">
        <f>IF(N620="základní",J620,0)</f>
        <v>0</v>
      </c>
      <c r="BF620" s="241">
        <f>IF(N620="snížená",J620,0)</f>
        <v>0</v>
      </c>
      <c r="BG620" s="241">
        <f>IF(N620="zákl. přenesená",J620,0)</f>
        <v>0</v>
      </c>
      <c r="BH620" s="241">
        <f>IF(N620="sníž. přenesená",J620,0)</f>
        <v>0</v>
      </c>
      <c r="BI620" s="241">
        <f>IF(N620="nulová",J620,0)</f>
        <v>0</v>
      </c>
      <c r="BJ620" s="18" t="s">
        <v>14</v>
      </c>
      <c r="BK620" s="241">
        <f>ROUND(I620*H620,2)</f>
        <v>0</v>
      </c>
      <c r="BL620" s="18" t="s">
        <v>175</v>
      </c>
      <c r="BM620" s="240" t="s">
        <v>2861</v>
      </c>
    </row>
    <row r="621" s="2" customFormat="1">
      <c r="A621" s="39"/>
      <c r="B621" s="40"/>
      <c r="C621" s="41"/>
      <c r="D621" s="242" t="s">
        <v>249</v>
      </c>
      <c r="E621" s="41"/>
      <c r="F621" s="243" t="s">
        <v>2860</v>
      </c>
      <c r="G621" s="41"/>
      <c r="H621" s="41"/>
      <c r="I621" s="244"/>
      <c r="J621" s="41"/>
      <c r="K621" s="41"/>
      <c r="L621" s="45"/>
      <c r="M621" s="245"/>
      <c r="N621" s="246"/>
      <c r="O621" s="92"/>
      <c r="P621" s="92"/>
      <c r="Q621" s="92"/>
      <c r="R621" s="92"/>
      <c r="S621" s="92"/>
      <c r="T621" s="93"/>
      <c r="U621" s="39"/>
      <c r="V621" s="39"/>
      <c r="W621" s="39"/>
      <c r="X621" s="39"/>
      <c r="Y621" s="39"/>
      <c r="Z621" s="39"/>
      <c r="AA621" s="39"/>
      <c r="AB621" s="39"/>
      <c r="AC621" s="39"/>
      <c r="AD621" s="39"/>
      <c r="AE621" s="39"/>
      <c r="AT621" s="18" t="s">
        <v>249</v>
      </c>
      <c r="AU621" s="18" t="s">
        <v>88</v>
      </c>
    </row>
    <row r="622" s="2" customFormat="1">
      <c r="A622" s="39"/>
      <c r="B622" s="40"/>
      <c r="C622" s="41"/>
      <c r="D622" s="247" t="s">
        <v>251</v>
      </c>
      <c r="E622" s="41"/>
      <c r="F622" s="248" t="s">
        <v>2862</v>
      </c>
      <c r="G622" s="41"/>
      <c r="H622" s="41"/>
      <c r="I622" s="244"/>
      <c r="J622" s="41"/>
      <c r="K622" s="41"/>
      <c r="L622" s="45"/>
      <c r="M622" s="245"/>
      <c r="N622" s="246"/>
      <c r="O622" s="92"/>
      <c r="P622" s="92"/>
      <c r="Q622" s="92"/>
      <c r="R622" s="92"/>
      <c r="S622" s="92"/>
      <c r="T622" s="93"/>
      <c r="U622" s="39"/>
      <c r="V622" s="39"/>
      <c r="W622" s="39"/>
      <c r="X622" s="39"/>
      <c r="Y622" s="39"/>
      <c r="Z622" s="39"/>
      <c r="AA622" s="39"/>
      <c r="AB622" s="39"/>
      <c r="AC622" s="39"/>
      <c r="AD622" s="39"/>
      <c r="AE622" s="39"/>
      <c r="AT622" s="18" t="s">
        <v>251</v>
      </c>
      <c r="AU622" s="18" t="s">
        <v>88</v>
      </c>
    </row>
    <row r="623" s="2" customFormat="1" ht="24.15" customHeight="1">
      <c r="A623" s="39"/>
      <c r="B623" s="40"/>
      <c r="C623" s="288" t="s">
        <v>1063</v>
      </c>
      <c r="D623" s="288" t="s">
        <v>758</v>
      </c>
      <c r="E623" s="289" t="s">
        <v>2863</v>
      </c>
      <c r="F623" s="290" t="s">
        <v>2864</v>
      </c>
      <c r="G623" s="291" t="s">
        <v>303</v>
      </c>
      <c r="H623" s="292">
        <v>1</v>
      </c>
      <c r="I623" s="293"/>
      <c r="J623" s="294">
        <f>ROUND(I623*H623,2)</f>
        <v>0</v>
      </c>
      <c r="K623" s="290" t="s">
        <v>1</v>
      </c>
      <c r="L623" s="295"/>
      <c r="M623" s="296" t="s">
        <v>1</v>
      </c>
      <c r="N623" s="297" t="s">
        <v>45</v>
      </c>
      <c r="O623" s="92"/>
      <c r="P623" s="238">
        <f>O623*H623</f>
        <v>0</v>
      </c>
      <c r="Q623" s="238">
        <v>0.39600000000000002</v>
      </c>
      <c r="R623" s="238">
        <f>Q623*H623</f>
        <v>0.39600000000000002</v>
      </c>
      <c r="S623" s="238">
        <v>0</v>
      </c>
      <c r="T623" s="239">
        <f>S623*H623</f>
        <v>0</v>
      </c>
      <c r="U623" s="39"/>
      <c r="V623" s="39"/>
      <c r="W623" s="39"/>
      <c r="X623" s="39"/>
      <c r="Y623" s="39"/>
      <c r="Z623" s="39"/>
      <c r="AA623" s="39"/>
      <c r="AB623" s="39"/>
      <c r="AC623" s="39"/>
      <c r="AD623" s="39"/>
      <c r="AE623" s="39"/>
      <c r="AR623" s="240" t="s">
        <v>300</v>
      </c>
      <c r="AT623" s="240" t="s">
        <v>758</v>
      </c>
      <c r="AU623" s="240" t="s">
        <v>88</v>
      </c>
      <c r="AY623" s="18" t="s">
        <v>241</v>
      </c>
      <c r="BE623" s="241">
        <f>IF(N623="základní",J623,0)</f>
        <v>0</v>
      </c>
      <c r="BF623" s="241">
        <f>IF(N623="snížená",J623,0)</f>
        <v>0</v>
      </c>
      <c r="BG623" s="241">
        <f>IF(N623="zákl. přenesená",J623,0)</f>
        <v>0</v>
      </c>
      <c r="BH623" s="241">
        <f>IF(N623="sníž. přenesená",J623,0)</f>
        <v>0</v>
      </c>
      <c r="BI623" s="241">
        <f>IF(N623="nulová",J623,0)</f>
        <v>0</v>
      </c>
      <c r="BJ623" s="18" t="s">
        <v>14</v>
      </c>
      <c r="BK623" s="241">
        <f>ROUND(I623*H623,2)</f>
        <v>0</v>
      </c>
      <c r="BL623" s="18" t="s">
        <v>175</v>
      </c>
      <c r="BM623" s="240" t="s">
        <v>2865</v>
      </c>
    </row>
    <row r="624" s="2" customFormat="1">
      <c r="A624" s="39"/>
      <c r="B624" s="40"/>
      <c r="C624" s="41"/>
      <c r="D624" s="242" t="s">
        <v>249</v>
      </c>
      <c r="E624" s="41"/>
      <c r="F624" s="243" t="s">
        <v>2864</v>
      </c>
      <c r="G624" s="41"/>
      <c r="H624" s="41"/>
      <c r="I624" s="244"/>
      <c r="J624" s="41"/>
      <c r="K624" s="41"/>
      <c r="L624" s="45"/>
      <c r="M624" s="245"/>
      <c r="N624" s="246"/>
      <c r="O624" s="92"/>
      <c r="P624" s="92"/>
      <c r="Q624" s="92"/>
      <c r="R624" s="92"/>
      <c r="S624" s="92"/>
      <c r="T624" s="93"/>
      <c r="U624" s="39"/>
      <c r="V624" s="39"/>
      <c r="W624" s="39"/>
      <c r="X624" s="39"/>
      <c r="Y624" s="39"/>
      <c r="Z624" s="39"/>
      <c r="AA624" s="39"/>
      <c r="AB624" s="39"/>
      <c r="AC624" s="39"/>
      <c r="AD624" s="39"/>
      <c r="AE624" s="39"/>
      <c r="AT624" s="18" t="s">
        <v>249</v>
      </c>
      <c r="AU624" s="18" t="s">
        <v>88</v>
      </c>
    </row>
    <row r="625" s="2" customFormat="1" ht="24.15" customHeight="1">
      <c r="A625" s="39"/>
      <c r="B625" s="40"/>
      <c r="C625" s="229" t="s">
        <v>1067</v>
      </c>
      <c r="D625" s="229" t="s">
        <v>243</v>
      </c>
      <c r="E625" s="230" t="s">
        <v>2866</v>
      </c>
      <c r="F625" s="231" t="s">
        <v>2867</v>
      </c>
      <c r="G625" s="232" t="s">
        <v>303</v>
      </c>
      <c r="H625" s="233">
        <v>1</v>
      </c>
      <c r="I625" s="234"/>
      <c r="J625" s="235">
        <f>ROUND(I625*H625,2)</f>
        <v>0</v>
      </c>
      <c r="K625" s="231" t="s">
        <v>247</v>
      </c>
      <c r="L625" s="45"/>
      <c r="M625" s="236" t="s">
        <v>1</v>
      </c>
      <c r="N625" s="237" t="s">
        <v>45</v>
      </c>
      <c r="O625" s="92"/>
      <c r="P625" s="238">
        <f>O625*H625</f>
        <v>0</v>
      </c>
      <c r="Q625" s="238">
        <v>0.028539999999999999</v>
      </c>
      <c r="R625" s="238">
        <f>Q625*H625</f>
        <v>0.028539999999999999</v>
      </c>
      <c r="S625" s="238">
        <v>0</v>
      </c>
      <c r="T625" s="239">
        <f>S625*H625</f>
        <v>0</v>
      </c>
      <c r="U625" s="39"/>
      <c r="V625" s="39"/>
      <c r="W625" s="39"/>
      <c r="X625" s="39"/>
      <c r="Y625" s="39"/>
      <c r="Z625" s="39"/>
      <c r="AA625" s="39"/>
      <c r="AB625" s="39"/>
      <c r="AC625" s="39"/>
      <c r="AD625" s="39"/>
      <c r="AE625" s="39"/>
      <c r="AR625" s="240" t="s">
        <v>175</v>
      </c>
      <c r="AT625" s="240" t="s">
        <v>243</v>
      </c>
      <c r="AU625" s="240" t="s">
        <v>88</v>
      </c>
      <c r="AY625" s="18" t="s">
        <v>241</v>
      </c>
      <c r="BE625" s="241">
        <f>IF(N625="základní",J625,0)</f>
        <v>0</v>
      </c>
      <c r="BF625" s="241">
        <f>IF(N625="snížená",J625,0)</f>
        <v>0</v>
      </c>
      <c r="BG625" s="241">
        <f>IF(N625="zákl. přenesená",J625,0)</f>
        <v>0</v>
      </c>
      <c r="BH625" s="241">
        <f>IF(N625="sníž. přenesená",J625,0)</f>
        <v>0</v>
      </c>
      <c r="BI625" s="241">
        <f>IF(N625="nulová",J625,0)</f>
        <v>0</v>
      </c>
      <c r="BJ625" s="18" t="s">
        <v>14</v>
      </c>
      <c r="BK625" s="241">
        <f>ROUND(I625*H625,2)</f>
        <v>0</v>
      </c>
      <c r="BL625" s="18" t="s">
        <v>175</v>
      </c>
      <c r="BM625" s="240" t="s">
        <v>2868</v>
      </c>
    </row>
    <row r="626" s="2" customFormat="1">
      <c r="A626" s="39"/>
      <c r="B626" s="40"/>
      <c r="C626" s="41"/>
      <c r="D626" s="242" t="s">
        <v>249</v>
      </c>
      <c r="E626" s="41"/>
      <c r="F626" s="243" t="s">
        <v>2867</v>
      </c>
      <c r="G626" s="41"/>
      <c r="H626" s="41"/>
      <c r="I626" s="244"/>
      <c r="J626" s="41"/>
      <c r="K626" s="41"/>
      <c r="L626" s="45"/>
      <c r="M626" s="245"/>
      <c r="N626" s="246"/>
      <c r="O626" s="92"/>
      <c r="P626" s="92"/>
      <c r="Q626" s="92"/>
      <c r="R626" s="92"/>
      <c r="S626" s="92"/>
      <c r="T626" s="93"/>
      <c r="U626" s="39"/>
      <c r="V626" s="39"/>
      <c r="W626" s="39"/>
      <c r="X626" s="39"/>
      <c r="Y626" s="39"/>
      <c r="Z626" s="39"/>
      <c r="AA626" s="39"/>
      <c r="AB626" s="39"/>
      <c r="AC626" s="39"/>
      <c r="AD626" s="39"/>
      <c r="AE626" s="39"/>
      <c r="AT626" s="18" t="s">
        <v>249</v>
      </c>
      <c r="AU626" s="18" t="s">
        <v>88</v>
      </c>
    </row>
    <row r="627" s="2" customFormat="1">
      <c r="A627" s="39"/>
      <c r="B627" s="40"/>
      <c r="C627" s="41"/>
      <c r="D627" s="247" t="s">
        <v>251</v>
      </c>
      <c r="E627" s="41"/>
      <c r="F627" s="248" t="s">
        <v>2869</v>
      </c>
      <c r="G627" s="41"/>
      <c r="H627" s="41"/>
      <c r="I627" s="244"/>
      <c r="J627" s="41"/>
      <c r="K627" s="41"/>
      <c r="L627" s="45"/>
      <c r="M627" s="245"/>
      <c r="N627" s="246"/>
      <c r="O627" s="92"/>
      <c r="P627" s="92"/>
      <c r="Q627" s="92"/>
      <c r="R627" s="92"/>
      <c r="S627" s="92"/>
      <c r="T627" s="93"/>
      <c r="U627" s="39"/>
      <c r="V627" s="39"/>
      <c r="W627" s="39"/>
      <c r="X627" s="39"/>
      <c r="Y627" s="39"/>
      <c r="Z627" s="39"/>
      <c r="AA627" s="39"/>
      <c r="AB627" s="39"/>
      <c r="AC627" s="39"/>
      <c r="AD627" s="39"/>
      <c r="AE627" s="39"/>
      <c r="AT627" s="18" t="s">
        <v>251</v>
      </c>
      <c r="AU627" s="18" t="s">
        <v>88</v>
      </c>
    </row>
    <row r="628" s="2" customFormat="1" ht="24.15" customHeight="1">
      <c r="A628" s="39"/>
      <c r="B628" s="40"/>
      <c r="C628" s="288" t="s">
        <v>1071</v>
      </c>
      <c r="D628" s="288" t="s">
        <v>758</v>
      </c>
      <c r="E628" s="289" t="s">
        <v>2870</v>
      </c>
      <c r="F628" s="290" t="s">
        <v>2871</v>
      </c>
      <c r="G628" s="291" t="s">
        <v>303</v>
      </c>
      <c r="H628" s="292">
        <v>1</v>
      </c>
      <c r="I628" s="293"/>
      <c r="J628" s="294">
        <f>ROUND(I628*H628,2)</f>
        <v>0</v>
      </c>
      <c r="K628" s="290" t="s">
        <v>247</v>
      </c>
      <c r="L628" s="295"/>
      <c r="M628" s="296" t="s">
        <v>1</v>
      </c>
      <c r="N628" s="297" t="s">
        <v>45</v>
      </c>
      <c r="O628" s="92"/>
      <c r="P628" s="238">
        <f>O628*H628</f>
        <v>0</v>
      </c>
      <c r="Q628" s="238">
        <v>1.548</v>
      </c>
      <c r="R628" s="238">
        <f>Q628*H628</f>
        <v>1.548</v>
      </c>
      <c r="S628" s="238">
        <v>0</v>
      </c>
      <c r="T628" s="239">
        <f>S628*H628</f>
        <v>0</v>
      </c>
      <c r="U628" s="39"/>
      <c r="V628" s="39"/>
      <c r="W628" s="39"/>
      <c r="X628" s="39"/>
      <c r="Y628" s="39"/>
      <c r="Z628" s="39"/>
      <c r="AA628" s="39"/>
      <c r="AB628" s="39"/>
      <c r="AC628" s="39"/>
      <c r="AD628" s="39"/>
      <c r="AE628" s="39"/>
      <c r="AR628" s="240" t="s">
        <v>300</v>
      </c>
      <c r="AT628" s="240" t="s">
        <v>758</v>
      </c>
      <c r="AU628" s="240" t="s">
        <v>88</v>
      </c>
      <c r="AY628" s="18" t="s">
        <v>241</v>
      </c>
      <c r="BE628" s="241">
        <f>IF(N628="základní",J628,0)</f>
        <v>0</v>
      </c>
      <c r="BF628" s="241">
        <f>IF(N628="snížená",J628,0)</f>
        <v>0</v>
      </c>
      <c r="BG628" s="241">
        <f>IF(N628="zákl. přenesená",J628,0)</f>
        <v>0</v>
      </c>
      <c r="BH628" s="241">
        <f>IF(N628="sníž. přenesená",J628,0)</f>
        <v>0</v>
      </c>
      <c r="BI628" s="241">
        <f>IF(N628="nulová",J628,0)</f>
        <v>0</v>
      </c>
      <c r="BJ628" s="18" t="s">
        <v>14</v>
      </c>
      <c r="BK628" s="241">
        <f>ROUND(I628*H628,2)</f>
        <v>0</v>
      </c>
      <c r="BL628" s="18" t="s">
        <v>175</v>
      </c>
      <c r="BM628" s="240" t="s">
        <v>2872</v>
      </c>
    </row>
    <row r="629" s="2" customFormat="1">
      <c r="A629" s="39"/>
      <c r="B629" s="40"/>
      <c r="C629" s="41"/>
      <c r="D629" s="242" t="s">
        <v>249</v>
      </c>
      <c r="E629" s="41"/>
      <c r="F629" s="243" t="s">
        <v>2871</v>
      </c>
      <c r="G629" s="41"/>
      <c r="H629" s="41"/>
      <c r="I629" s="244"/>
      <c r="J629" s="41"/>
      <c r="K629" s="41"/>
      <c r="L629" s="45"/>
      <c r="M629" s="245"/>
      <c r="N629" s="246"/>
      <c r="O629" s="92"/>
      <c r="P629" s="92"/>
      <c r="Q629" s="92"/>
      <c r="R629" s="92"/>
      <c r="S629" s="92"/>
      <c r="T629" s="93"/>
      <c r="U629" s="39"/>
      <c r="V629" s="39"/>
      <c r="W629" s="39"/>
      <c r="X629" s="39"/>
      <c r="Y629" s="39"/>
      <c r="Z629" s="39"/>
      <c r="AA629" s="39"/>
      <c r="AB629" s="39"/>
      <c r="AC629" s="39"/>
      <c r="AD629" s="39"/>
      <c r="AE629" s="39"/>
      <c r="AT629" s="18" t="s">
        <v>249</v>
      </c>
      <c r="AU629" s="18" t="s">
        <v>88</v>
      </c>
    </row>
    <row r="630" s="2" customFormat="1" ht="16.5" customHeight="1">
      <c r="A630" s="39"/>
      <c r="B630" s="40"/>
      <c r="C630" s="229" t="s">
        <v>1077</v>
      </c>
      <c r="D630" s="229" t="s">
        <v>243</v>
      </c>
      <c r="E630" s="230" t="s">
        <v>2873</v>
      </c>
      <c r="F630" s="231" t="s">
        <v>2874</v>
      </c>
      <c r="G630" s="232" t="s">
        <v>303</v>
      </c>
      <c r="H630" s="233">
        <v>1</v>
      </c>
      <c r="I630" s="234"/>
      <c r="J630" s="235">
        <f>ROUND(I630*H630,2)</f>
        <v>0</v>
      </c>
      <c r="K630" s="231" t="s">
        <v>247</v>
      </c>
      <c r="L630" s="45"/>
      <c r="M630" s="236" t="s">
        <v>1</v>
      </c>
      <c r="N630" s="237" t="s">
        <v>45</v>
      </c>
      <c r="O630" s="92"/>
      <c r="P630" s="238">
        <f>O630*H630</f>
        <v>0</v>
      </c>
      <c r="Q630" s="238">
        <v>0.0046800000000000001</v>
      </c>
      <c r="R630" s="238">
        <f>Q630*H630</f>
        <v>0.0046800000000000001</v>
      </c>
      <c r="S630" s="238">
        <v>0</v>
      </c>
      <c r="T630" s="239">
        <f>S630*H630</f>
        <v>0</v>
      </c>
      <c r="U630" s="39"/>
      <c r="V630" s="39"/>
      <c r="W630" s="39"/>
      <c r="X630" s="39"/>
      <c r="Y630" s="39"/>
      <c r="Z630" s="39"/>
      <c r="AA630" s="39"/>
      <c r="AB630" s="39"/>
      <c r="AC630" s="39"/>
      <c r="AD630" s="39"/>
      <c r="AE630" s="39"/>
      <c r="AR630" s="240" t="s">
        <v>175</v>
      </c>
      <c r="AT630" s="240" t="s">
        <v>243</v>
      </c>
      <c r="AU630" s="240" t="s">
        <v>88</v>
      </c>
      <c r="AY630" s="18" t="s">
        <v>241</v>
      </c>
      <c r="BE630" s="241">
        <f>IF(N630="základní",J630,0)</f>
        <v>0</v>
      </c>
      <c r="BF630" s="241">
        <f>IF(N630="snížená",J630,0)</f>
        <v>0</v>
      </c>
      <c r="BG630" s="241">
        <f>IF(N630="zákl. přenesená",J630,0)</f>
        <v>0</v>
      </c>
      <c r="BH630" s="241">
        <f>IF(N630="sníž. přenesená",J630,0)</f>
        <v>0</v>
      </c>
      <c r="BI630" s="241">
        <f>IF(N630="nulová",J630,0)</f>
        <v>0</v>
      </c>
      <c r="BJ630" s="18" t="s">
        <v>14</v>
      </c>
      <c r="BK630" s="241">
        <f>ROUND(I630*H630,2)</f>
        <v>0</v>
      </c>
      <c r="BL630" s="18" t="s">
        <v>175</v>
      </c>
      <c r="BM630" s="240" t="s">
        <v>2875</v>
      </c>
    </row>
    <row r="631" s="2" customFormat="1">
      <c r="A631" s="39"/>
      <c r="B631" s="40"/>
      <c r="C631" s="41"/>
      <c r="D631" s="242" t="s">
        <v>249</v>
      </c>
      <c r="E631" s="41"/>
      <c r="F631" s="243" t="s">
        <v>2876</v>
      </c>
      <c r="G631" s="41"/>
      <c r="H631" s="41"/>
      <c r="I631" s="244"/>
      <c r="J631" s="41"/>
      <c r="K631" s="41"/>
      <c r="L631" s="45"/>
      <c r="M631" s="245"/>
      <c r="N631" s="246"/>
      <c r="O631" s="92"/>
      <c r="P631" s="92"/>
      <c r="Q631" s="92"/>
      <c r="R631" s="92"/>
      <c r="S631" s="92"/>
      <c r="T631" s="93"/>
      <c r="U631" s="39"/>
      <c r="V631" s="39"/>
      <c r="W631" s="39"/>
      <c r="X631" s="39"/>
      <c r="Y631" s="39"/>
      <c r="Z631" s="39"/>
      <c r="AA631" s="39"/>
      <c r="AB631" s="39"/>
      <c r="AC631" s="39"/>
      <c r="AD631" s="39"/>
      <c r="AE631" s="39"/>
      <c r="AT631" s="18" t="s">
        <v>249</v>
      </c>
      <c r="AU631" s="18" t="s">
        <v>88</v>
      </c>
    </row>
    <row r="632" s="2" customFormat="1">
      <c r="A632" s="39"/>
      <c r="B632" s="40"/>
      <c r="C632" s="41"/>
      <c r="D632" s="247" t="s">
        <v>251</v>
      </c>
      <c r="E632" s="41"/>
      <c r="F632" s="248" t="s">
        <v>2877</v>
      </c>
      <c r="G632" s="41"/>
      <c r="H632" s="41"/>
      <c r="I632" s="244"/>
      <c r="J632" s="41"/>
      <c r="K632" s="41"/>
      <c r="L632" s="45"/>
      <c r="M632" s="245"/>
      <c r="N632" s="246"/>
      <c r="O632" s="92"/>
      <c r="P632" s="92"/>
      <c r="Q632" s="92"/>
      <c r="R632" s="92"/>
      <c r="S632" s="92"/>
      <c r="T632" s="93"/>
      <c r="U632" s="39"/>
      <c r="V632" s="39"/>
      <c r="W632" s="39"/>
      <c r="X632" s="39"/>
      <c r="Y632" s="39"/>
      <c r="Z632" s="39"/>
      <c r="AA632" s="39"/>
      <c r="AB632" s="39"/>
      <c r="AC632" s="39"/>
      <c r="AD632" s="39"/>
      <c r="AE632" s="39"/>
      <c r="AT632" s="18" t="s">
        <v>251</v>
      </c>
      <c r="AU632" s="18" t="s">
        <v>88</v>
      </c>
    </row>
    <row r="633" s="2" customFormat="1" ht="16.5" customHeight="1">
      <c r="A633" s="39"/>
      <c r="B633" s="40"/>
      <c r="C633" s="288" t="s">
        <v>1082</v>
      </c>
      <c r="D633" s="288" t="s">
        <v>758</v>
      </c>
      <c r="E633" s="289" t="s">
        <v>2878</v>
      </c>
      <c r="F633" s="290" t="s">
        <v>2879</v>
      </c>
      <c r="G633" s="291" t="s">
        <v>303</v>
      </c>
      <c r="H633" s="292">
        <v>1</v>
      </c>
      <c r="I633" s="293"/>
      <c r="J633" s="294">
        <f>ROUND(I633*H633,2)</f>
        <v>0</v>
      </c>
      <c r="K633" s="290" t="s">
        <v>1</v>
      </c>
      <c r="L633" s="295"/>
      <c r="M633" s="296" t="s">
        <v>1</v>
      </c>
      <c r="N633" s="297" t="s">
        <v>45</v>
      </c>
      <c r="O633" s="92"/>
      <c r="P633" s="238">
        <f>O633*H633</f>
        <v>0</v>
      </c>
      <c r="Q633" s="238">
        <v>0.048000000000000001</v>
      </c>
      <c r="R633" s="238">
        <f>Q633*H633</f>
        <v>0.048000000000000001</v>
      </c>
      <c r="S633" s="238">
        <v>0</v>
      </c>
      <c r="T633" s="239">
        <f>S633*H633</f>
        <v>0</v>
      </c>
      <c r="U633" s="39"/>
      <c r="V633" s="39"/>
      <c r="W633" s="39"/>
      <c r="X633" s="39"/>
      <c r="Y633" s="39"/>
      <c r="Z633" s="39"/>
      <c r="AA633" s="39"/>
      <c r="AB633" s="39"/>
      <c r="AC633" s="39"/>
      <c r="AD633" s="39"/>
      <c r="AE633" s="39"/>
      <c r="AR633" s="240" t="s">
        <v>300</v>
      </c>
      <c r="AT633" s="240" t="s">
        <v>758</v>
      </c>
      <c r="AU633" s="240" t="s">
        <v>88</v>
      </c>
      <c r="AY633" s="18" t="s">
        <v>241</v>
      </c>
      <c r="BE633" s="241">
        <f>IF(N633="základní",J633,0)</f>
        <v>0</v>
      </c>
      <c r="BF633" s="241">
        <f>IF(N633="snížená",J633,0)</f>
        <v>0</v>
      </c>
      <c r="BG633" s="241">
        <f>IF(N633="zákl. přenesená",J633,0)</f>
        <v>0</v>
      </c>
      <c r="BH633" s="241">
        <f>IF(N633="sníž. přenesená",J633,0)</f>
        <v>0</v>
      </c>
      <c r="BI633" s="241">
        <f>IF(N633="nulová",J633,0)</f>
        <v>0</v>
      </c>
      <c r="BJ633" s="18" t="s">
        <v>14</v>
      </c>
      <c r="BK633" s="241">
        <f>ROUND(I633*H633,2)</f>
        <v>0</v>
      </c>
      <c r="BL633" s="18" t="s">
        <v>175</v>
      </c>
      <c r="BM633" s="240" t="s">
        <v>2880</v>
      </c>
    </row>
    <row r="634" s="2" customFormat="1">
      <c r="A634" s="39"/>
      <c r="B634" s="40"/>
      <c r="C634" s="41"/>
      <c r="D634" s="242" t="s">
        <v>249</v>
      </c>
      <c r="E634" s="41"/>
      <c r="F634" s="243" t="s">
        <v>2879</v>
      </c>
      <c r="G634" s="41"/>
      <c r="H634" s="41"/>
      <c r="I634" s="244"/>
      <c r="J634" s="41"/>
      <c r="K634" s="41"/>
      <c r="L634" s="45"/>
      <c r="M634" s="245"/>
      <c r="N634" s="246"/>
      <c r="O634" s="92"/>
      <c r="P634" s="92"/>
      <c r="Q634" s="92"/>
      <c r="R634" s="92"/>
      <c r="S634" s="92"/>
      <c r="T634" s="93"/>
      <c r="U634" s="39"/>
      <c r="V634" s="39"/>
      <c r="W634" s="39"/>
      <c r="X634" s="39"/>
      <c r="Y634" s="39"/>
      <c r="Z634" s="39"/>
      <c r="AA634" s="39"/>
      <c r="AB634" s="39"/>
      <c r="AC634" s="39"/>
      <c r="AD634" s="39"/>
      <c r="AE634" s="39"/>
      <c r="AT634" s="18" t="s">
        <v>249</v>
      </c>
      <c r="AU634" s="18" t="s">
        <v>88</v>
      </c>
    </row>
    <row r="635" s="2" customFormat="1" ht="21.75" customHeight="1">
      <c r="A635" s="39"/>
      <c r="B635" s="40"/>
      <c r="C635" s="229" t="s">
        <v>1089</v>
      </c>
      <c r="D635" s="229" t="s">
        <v>243</v>
      </c>
      <c r="E635" s="230" t="s">
        <v>2881</v>
      </c>
      <c r="F635" s="231" t="s">
        <v>2882</v>
      </c>
      <c r="G635" s="232" t="s">
        <v>303</v>
      </c>
      <c r="H635" s="233">
        <v>1</v>
      </c>
      <c r="I635" s="234"/>
      <c r="J635" s="235">
        <f>ROUND(I635*H635,2)</f>
        <v>0</v>
      </c>
      <c r="K635" s="231" t="s">
        <v>247</v>
      </c>
      <c r="L635" s="45"/>
      <c r="M635" s="236" t="s">
        <v>1</v>
      </c>
      <c r="N635" s="237" t="s">
        <v>45</v>
      </c>
      <c r="O635" s="92"/>
      <c r="P635" s="238">
        <f>O635*H635</f>
        <v>0</v>
      </c>
      <c r="Q635" s="238">
        <v>0.0117</v>
      </c>
      <c r="R635" s="238">
        <f>Q635*H635</f>
        <v>0.0117</v>
      </c>
      <c r="S635" s="238">
        <v>0</v>
      </c>
      <c r="T635" s="239">
        <f>S635*H635</f>
        <v>0</v>
      </c>
      <c r="U635" s="39"/>
      <c r="V635" s="39"/>
      <c r="W635" s="39"/>
      <c r="X635" s="39"/>
      <c r="Y635" s="39"/>
      <c r="Z635" s="39"/>
      <c r="AA635" s="39"/>
      <c r="AB635" s="39"/>
      <c r="AC635" s="39"/>
      <c r="AD635" s="39"/>
      <c r="AE635" s="39"/>
      <c r="AR635" s="240" t="s">
        <v>175</v>
      </c>
      <c r="AT635" s="240" t="s">
        <v>243</v>
      </c>
      <c r="AU635" s="240" t="s">
        <v>88</v>
      </c>
      <c r="AY635" s="18" t="s">
        <v>241</v>
      </c>
      <c r="BE635" s="241">
        <f>IF(N635="základní",J635,0)</f>
        <v>0</v>
      </c>
      <c r="BF635" s="241">
        <f>IF(N635="snížená",J635,0)</f>
        <v>0</v>
      </c>
      <c r="BG635" s="241">
        <f>IF(N635="zákl. přenesená",J635,0)</f>
        <v>0</v>
      </c>
      <c r="BH635" s="241">
        <f>IF(N635="sníž. přenesená",J635,0)</f>
        <v>0</v>
      </c>
      <c r="BI635" s="241">
        <f>IF(N635="nulová",J635,0)</f>
        <v>0</v>
      </c>
      <c r="BJ635" s="18" t="s">
        <v>14</v>
      </c>
      <c r="BK635" s="241">
        <f>ROUND(I635*H635,2)</f>
        <v>0</v>
      </c>
      <c r="BL635" s="18" t="s">
        <v>175</v>
      </c>
      <c r="BM635" s="240" t="s">
        <v>2883</v>
      </c>
    </row>
    <row r="636" s="2" customFormat="1">
      <c r="A636" s="39"/>
      <c r="B636" s="40"/>
      <c r="C636" s="41"/>
      <c r="D636" s="242" t="s">
        <v>249</v>
      </c>
      <c r="E636" s="41"/>
      <c r="F636" s="243" t="s">
        <v>2884</v>
      </c>
      <c r="G636" s="41"/>
      <c r="H636" s="41"/>
      <c r="I636" s="244"/>
      <c r="J636" s="41"/>
      <c r="K636" s="41"/>
      <c r="L636" s="45"/>
      <c r="M636" s="245"/>
      <c r="N636" s="246"/>
      <c r="O636" s="92"/>
      <c r="P636" s="92"/>
      <c r="Q636" s="92"/>
      <c r="R636" s="92"/>
      <c r="S636" s="92"/>
      <c r="T636" s="93"/>
      <c r="U636" s="39"/>
      <c r="V636" s="39"/>
      <c r="W636" s="39"/>
      <c r="X636" s="39"/>
      <c r="Y636" s="39"/>
      <c r="Z636" s="39"/>
      <c r="AA636" s="39"/>
      <c r="AB636" s="39"/>
      <c r="AC636" s="39"/>
      <c r="AD636" s="39"/>
      <c r="AE636" s="39"/>
      <c r="AT636" s="18" t="s">
        <v>249</v>
      </c>
      <c r="AU636" s="18" t="s">
        <v>88</v>
      </c>
    </row>
    <row r="637" s="2" customFormat="1">
      <c r="A637" s="39"/>
      <c r="B637" s="40"/>
      <c r="C637" s="41"/>
      <c r="D637" s="247" t="s">
        <v>251</v>
      </c>
      <c r="E637" s="41"/>
      <c r="F637" s="248" t="s">
        <v>2885</v>
      </c>
      <c r="G637" s="41"/>
      <c r="H637" s="41"/>
      <c r="I637" s="244"/>
      <c r="J637" s="41"/>
      <c r="K637" s="41"/>
      <c r="L637" s="45"/>
      <c r="M637" s="245"/>
      <c r="N637" s="246"/>
      <c r="O637" s="92"/>
      <c r="P637" s="92"/>
      <c r="Q637" s="92"/>
      <c r="R637" s="92"/>
      <c r="S637" s="92"/>
      <c r="T637" s="93"/>
      <c r="U637" s="39"/>
      <c r="V637" s="39"/>
      <c r="W637" s="39"/>
      <c r="X637" s="39"/>
      <c r="Y637" s="39"/>
      <c r="Z637" s="39"/>
      <c r="AA637" s="39"/>
      <c r="AB637" s="39"/>
      <c r="AC637" s="39"/>
      <c r="AD637" s="39"/>
      <c r="AE637" s="39"/>
      <c r="AT637" s="18" t="s">
        <v>251</v>
      </c>
      <c r="AU637" s="18" t="s">
        <v>88</v>
      </c>
    </row>
    <row r="638" s="2" customFormat="1" ht="21.75" customHeight="1">
      <c r="A638" s="39"/>
      <c r="B638" s="40"/>
      <c r="C638" s="288" t="s">
        <v>1094</v>
      </c>
      <c r="D638" s="288" t="s">
        <v>758</v>
      </c>
      <c r="E638" s="289" t="s">
        <v>2886</v>
      </c>
      <c r="F638" s="290" t="s">
        <v>2887</v>
      </c>
      <c r="G638" s="291" t="s">
        <v>303</v>
      </c>
      <c r="H638" s="292">
        <v>1</v>
      </c>
      <c r="I638" s="293"/>
      <c r="J638" s="294">
        <f>ROUND(I638*H638,2)</f>
        <v>0</v>
      </c>
      <c r="K638" s="290" t="s">
        <v>247</v>
      </c>
      <c r="L638" s="295"/>
      <c r="M638" s="296" t="s">
        <v>1</v>
      </c>
      <c r="N638" s="297" t="s">
        <v>45</v>
      </c>
      <c r="O638" s="92"/>
      <c r="P638" s="238">
        <f>O638*H638</f>
        <v>0</v>
      </c>
      <c r="Q638" s="238">
        <v>0.19600000000000001</v>
      </c>
      <c r="R638" s="238">
        <f>Q638*H638</f>
        <v>0.19600000000000001</v>
      </c>
      <c r="S638" s="238">
        <v>0</v>
      </c>
      <c r="T638" s="239">
        <f>S638*H638</f>
        <v>0</v>
      </c>
      <c r="U638" s="39"/>
      <c r="V638" s="39"/>
      <c r="W638" s="39"/>
      <c r="X638" s="39"/>
      <c r="Y638" s="39"/>
      <c r="Z638" s="39"/>
      <c r="AA638" s="39"/>
      <c r="AB638" s="39"/>
      <c r="AC638" s="39"/>
      <c r="AD638" s="39"/>
      <c r="AE638" s="39"/>
      <c r="AR638" s="240" t="s">
        <v>300</v>
      </c>
      <c r="AT638" s="240" t="s">
        <v>758</v>
      </c>
      <c r="AU638" s="240" t="s">
        <v>88</v>
      </c>
      <c r="AY638" s="18" t="s">
        <v>241</v>
      </c>
      <c r="BE638" s="241">
        <f>IF(N638="základní",J638,0)</f>
        <v>0</v>
      </c>
      <c r="BF638" s="241">
        <f>IF(N638="snížená",J638,0)</f>
        <v>0</v>
      </c>
      <c r="BG638" s="241">
        <f>IF(N638="zákl. přenesená",J638,0)</f>
        <v>0</v>
      </c>
      <c r="BH638" s="241">
        <f>IF(N638="sníž. přenesená",J638,0)</f>
        <v>0</v>
      </c>
      <c r="BI638" s="241">
        <f>IF(N638="nulová",J638,0)</f>
        <v>0</v>
      </c>
      <c r="BJ638" s="18" t="s">
        <v>14</v>
      </c>
      <c r="BK638" s="241">
        <f>ROUND(I638*H638,2)</f>
        <v>0</v>
      </c>
      <c r="BL638" s="18" t="s">
        <v>175</v>
      </c>
      <c r="BM638" s="240" t="s">
        <v>2888</v>
      </c>
    </row>
    <row r="639" s="2" customFormat="1">
      <c r="A639" s="39"/>
      <c r="B639" s="40"/>
      <c r="C639" s="41"/>
      <c r="D639" s="242" t="s">
        <v>249</v>
      </c>
      <c r="E639" s="41"/>
      <c r="F639" s="243" t="s">
        <v>2887</v>
      </c>
      <c r="G639" s="41"/>
      <c r="H639" s="41"/>
      <c r="I639" s="244"/>
      <c r="J639" s="41"/>
      <c r="K639" s="41"/>
      <c r="L639" s="45"/>
      <c r="M639" s="245"/>
      <c r="N639" s="246"/>
      <c r="O639" s="92"/>
      <c r="P639" s="92"/>
      <c r="Q639" s="92"/>
      <c r="R639" s="92"/>
      <c r="S639" s="92"/>
      <c r="T639" s="93"/>
      <c r="U639" s="39"/>
      <c r="V639" s="39"/>
      <c r="W639" s="39"/>
      <c r="X639" s="39"/>
      <c r="Y639" s="39"/>
      <c r="Z639" s="39"/>
      <c r="AA639" s="39"/>
      <c r="AB639" s="39"/>
      <c r="AC639" s="39"/>
      <c r="AD639" s="39"/>
      <c r="AE639" s="39"/>
      <c r="AT639" s="18" t="s">
        <v>249</v>
      </c>
      <c r="AU639" s="18" t="s">
        <v>88</v>
      </c>
    </row>
    <row r="640" s="2" customFormat="1" ht="21.75" customHeight="1">
      <c r="A640" s="39"/>
      <c r="B640" s="40"/>
      <c r="C640" s="229" t="s">
        <v>1099</v>
      </c>
      <c r="D640" s="229" t="s">
        <v>243</v>
      </c>
      <c r="E640" s="230" t="s">
        <v>1136</v>
      </c>
      <c r="F640" s="231" t="s">
        <v>1137</v>
      </c>
      <c r="G640" s="232" t="s">
        <v>296</v>
      </c>
      <c r="H640" s="233">
        <v>4.9000000000000004</v>
      </c>
      <c r="I640" s="234"/>
      <c r="J640" s="235">
        <f>ROUND(I640*H640,2)</f>
        <v>0</v>
      </c>
      <c r="K640" s="231" t="s">
        <v>247</v>
      </c>
      <c r="L640" s="45"/>
      <c r="M640" s="236" t="s">
        <v>1</v>
      </c>
      <c r="N640" s="237" t="s">
        <v>45</v>
      </c>
      <c r="O640" s="92"/>
      <c r="P640" s="238">
        <f>O640*H640</f>
        <v>0</v>
      </c>
      <c r="Q640" s="238">
        <v>6.0000000000000002E-05</v>
      </c>
      <c r="R640" s="238">
        <f>Q640*H640</f>
        <v>0.00029400000000000004</v>
      </c>
      <c r="S640" s="238">
        <v>0</v>
      </c>
      <c r="T640" s="239">
        <f>S640*H640</f>
        <v>0</v>
      </c>
      <c r="U640" s="39"/>
      <c r="V640" s="39"/>
      <c r="W640" s="39"/>
      <c r="X640" s="39"/>
      <c r="Y640" s="39"/>
      <c r="Z640" s="39"/>
      <c r="AA640" s="39"/>
      <c r="AB640" s="39"/>
      <c r="AC640" s="39"/>
      <c r="AD640" s="39"/>
      <c r="AE640" s="39"/>
      <c r="AR640" s="240" t="s">
        <v>175</v>
      </c>
      <c r="AT640" s="240" t="s">
        <v>243</v>
      </c>
      <c r="AU640" s="240" t="s">
        <v>88</v>
      </c>
      <c r="AY640" s="18" t="s">
        <v>241</v>
      </c>
      <c r="BE640" s="241">
        <f>IF(N640="základní",J640,0)</f>
        <v>0</v>
      </c>
      <c r="BF640" s="241">
        <f>IF(N640="snížená",J640,0)</f>
        <v>0</v>
      </c>
      <c r="BG640" s="241">
        <f>IF(N640="zákl. přenesená",J640,0)</f>
        <v>0</v>
      </c>
      <c r="BH640" s="241">
        <f>IF(N640="sníž. přenesená",J640,0)</f>
        <v>0</v>
      </c>
      <c r="BI640" s="241">
        <f>IF(N640="nulová",J640,0)</f>
        <v>0</v>
      </c>
      <c r="BJ640" s="18" t="s">
        <v>14</v>
      </c>
      <c r="BK640" s="241">
        <f>ROUND(I640*H640,2)</f>
        <v>0</v>
      </c>
      <c r="BL640" s="18" t="s">
        <v>175</v>
      </c>
      <c r="BM640" s="240" t="s">
        <v>2889</v>
      </c>
    </row>
    <row r="641" s="2" customFormat="1">
      <c r="A641" s="39"/>
      <c r="B641" s="40"/>
      <c r="C641" s="41"/>
      <c r="D641" s="242" t="s">
        <v>249</v>
      </c>
      <c r="E641" s="41"/>
      <c r="F641" s="243" t="s">
        <v>1139</v>
      </c>
      <c r="G641" s="41"/>
      <c r="H641" s="41"/>
      <c r="I641" s="244"/>
      <c r="J641" s="41"/>
      <c r="K641" s="41"/>
      <c r="L641" s="45"/>
      <c r="M641" s="245"/>
      <c r="N641" s="246"/>
      <c r="O641" s="92"/>
      <c r="P641" s="92"/>
      <c r="Q641" s="92"/>
      <c r="R641" s="92"/>
      <c r="S641" s="92"/>
      <c r="T641" s="93"/>
      <c r="U641" s="39"/>
      <c r="V641" s="39"/>
      <c r="W641" s="39"/>
      <c r="X641" s="39"/>
      <c r="Y641" s="39"/>
      <c r="Z641" s="39"/>
      <c r="AA641" s="39"/>
      <c r="AB641" s="39"/>
      <c r="AC641" s="39"/>
      <c r="AD641" s="39"/>
      <c r="AE641" s="39"/>
      <c r="AT641" s="18" t="s">
        <v>249</v>
      </c>
      <c r="AU641" s="18" t="s">
        <v>88</v>
      </c>
    </row>
    <row r="642" s="2" customFormat="1">
      <c r="A642" s="39"/>
      <c r="B642" s="40"/>
      <c r="C642" s="41"/>
      <c r="D642" s="247" t="s">
        <v>251</v>
      </c>
      <c r="E642" s="41"/>
      <c r="F642" s="248" t="s">
        <v>1140</v>
      </c>
      <c r="G642" s="41"/>
      <c r="H642" s="41"/>
      <c r="I642" s="244"/>
      <c r="J642" s="41"/>
      <c r="K642" s="41"/>
      <c r="L642" s="45"/>
      <c r="M642" s="245"/>
      <c r="N642" s="246"/>
      <c r="O642" s="92"/>
      <c r="P642" s="92"/>
      <c r="Q642" s="92"/>
      <c r="R642" s="92"/>
      <c r="S642" s="92"/>
      <c r="T642" s="93"/>
      <c r="U642" s="39"/>
      <c r="V642" s="39"/>
      <c r="W642" s="39"/>
      <c r="X642" s="39"/>
      <c r="Y642" s="39"/>
      <c r="Z642" s="39"/>
      <c r="AA642" s="39"/>
      <c r="AB642" s="39"/>
      <c r="AC642" s="39"/>
      <c r="AD642" s="39"/>
      <c r="AE642" s="39"/>
      <c r="AT642" s="18" t="s">
        <v>251</v>
      </c>
      <c r="AU642" s="18" t="s">
        <v>88</v>
      </c>
    </row>
    <row r="643" s="12" customFormat="1" ht="22.8" customHeight="1">
      <c r="A643" s="12"/>
      <c r="B643" s="213"/>
      <c r="C643" s="214"/>
      <c r="D643" s="215" t="s">
        <v>79</v>
      </c>
      <c r="E643" s="227" t="s">
        <v>1180</v>
      </c>
      <c r="F643" s="227" t="s">
        <v>1181</v>
      </c>
      <c r="G643" s="214"/>
      <c r="H643" s="214"/>
      <c r="I643" s="217"/>
      <c r="J643" s="228">
        <f>BK643</f>
        <v>0</v>
      </c>
      <c r="K643" s="214"/>
      <c r="L643" s="219"/>
      <c r="M643" s="220"/>
      <c r="N643" s="221"/>
      <c r="O643" s="221"/>
      <c r="P643" s="222">
        <f>SUM(P644:P646)</f>
        <v>0</v>
      </c>
      <c r="Q643" s="221"/>
      <c r="R643" s="222">
        <f>SUM(R644:R646)</f>
        <v>0</v>
      </c>
      <c r="S643" s="221"/>
      <c r="T643" s="223">
        <f>SUM(T644:T646)</f>
        <v>0</v>
      </c>
      <c r="U643" s="12"/>
      <c r="V643" s="12"/>
      <c r="W643" s="12"/>
      <c r="X643" s="12"/>
      <c r="Y643" s="12"/>
      <c r="Z643" s="12"/>
      <c r="AA643" s="12"/>
      <c r="AB643" s="12"/>
      <c r="AC643" s="12"/>
      <c r="AD643" s="12"/>
      <c r="AE643" s="12"/>
      <c r="AR643" s="224" t="s">
        <v>14</v>
      </c>
      <c r="AT643" s="225" t="s">
        <v>79</v>
      </c>
      <c r="AU643" s="225" t="s">
        <v>14</v>
      </c>
      <c r="AY643" s="224" t="s">
        <v>241</v>
      </c>
      <c r="BK643" s="226">
        <f>SUM(BK644:BK646)</f>
        <v>0</v>
      </c>
    </row>
    <row r="644" s="2" customFormat="1" ht="24.15" customHeight="1">
      <c r="A644" s="39"/>
      <c r="B644" s="40"/>
      <c r="C644" s="229" t="s">
        <v>1104</v>
      </c>
      <c r="D644" s="229" t="s">
        <v>243</v>
      </c>
      <c r="E644" s="230" t="s">
        <v>1183</v>
      </c>
      <c r="F644" s="231" t="s">
        <v>1184</v>
      </c>
      <c r="G644" s="232" t="s">
        <v>487</v>
      </c>
      <c r="H644" s="233">
        <v>7.0899999999999999</v>
      </c>
      <c r="I644" s="234"/>
      <c r="J644" s="235">
        <f>ROUND(I644*H644,2)</f>
        <v>0</v>
      </c>
      <c r="K644" s="231" t="s">
        <v>247</v>
      </c>
      <c r="L644" s="45"/>
      <c r="M644" s="236" t="s">
        <v>1</v>
      </c>
      <c r="N644" s="237" t="s">
        <v>45</v>
      </c>
      <c r="O644" s="92"/>
      <c r="P644" s="238">
        <f>O644*H644</f>
        <v>0</v>
      </c>
      <c r="Q644" s="238">
        <v>0</v>
      </c>
      <c r="R644" s="238">
        <f>Q644*H644</f>
        <v>0</v>
      </c>
      <c r="S644" s="238">
        <v>0</v>
      </c>
      <c r="T644" s="239">
        <f>S644*H644</f>
        <v>0</v>
      </c>
      <c r="U644" s="39"/>
      <c r="V644" s="39"/>
      <c r="W644" s="39"/>
      <c r="X644" s="39"/>
      <c r="Y644" s="39"/>
      <c r="Z644" s="39"/>
      <c r="AA644" s="39"/>
      <c r="AB644" s="39"/>
      <c r="AC644" s="39"/>
      <c r="AD644" s="39"/>
      <c r="AE644" s="39"/>
      <c r="AR644" s="240" t="s">
        <v>175</v>
      </c>
      <c r="AT644" s="240" t="s">
        <v>243</v>
      </c>
      <c r="AU644" s="240" t="s">
        <v>88</v>
      </c>
      <c r="AY644" s="18" t="s">
        <v>241</v>
      </c>
      <c r="BE644" s="241">
        <f>IF(N644="základní",J644,0)</f>
        <v>0</v>
      </c>
      <c r="BF644" s="241">
        <f>IF(N644="snížená",J644,0)</f>
        <v>0</v>
      </c>
      <c r="BG644" s="241">
        <f>IF(N644="zákl. přenesená",J644,0)</f>
        <v>0</v>
      </c>
      <c r="BH644" s="241">
        <f>IF(N644="sníž. přenesená",J644,0)</f>
        <v>0</v>
      </c>
      <c r="BI644" s="241">
        <f>IF(N644="nulová",J644,0)</f>
        <v>0</v>
      </c>
      <c r="BJ644" s="18" t="s">
        <v>14</v>
      </c>
      <c r="BK644" s="241">
        <f>ROUND(I644*H644,2)</f>
        <v>0</v>
      </c>
      <c r="BL644" s="18" t="s">
        <v>175</v>
      </c>
      <c r="BM644" s="240" t="s">
        <v>2890</v>
      </c>
    </row>
    <row r="645" s="2" customFormat="1">
      <c r="A645" s="39"/>
      <c r="B645" s="40"/>
      <c r="C645" s="41"/>
      <c r="D645" s="242" t="s">
        <v>249</v>
      </c>
      <c r="E645" s="41"/>
      <c r="F645" s="243" t="s">
        <v>1186</v>
      </c>
      <c r="G645" s="41"/>
      <c r="H645" s="41"/>
      <c r="I645" s="244"/>
      <c r="J645" s="41"/>
      <c r="K645" s="41"/>
      <c r="L645" s="45"/>
      <c r="M645" s="245"/>
      <c r="N645" s="246"/>
      <c r="O645" s="92"/>
      <c r="P645" s="92"/>
      <c r="Q645" s="92"/>
      <c r="R645" s="92"/>
      <c r="S645" s="92"/>
      <c r="T645" s="93"/>
      <c r="U645" s="39"/>
      <c r="V645" s="39"/>
      <c r="W645" s="39"/>
      <c r="X645" s="39"/>
      <c r="Y645" s="39"/>
      <c r="Z645" s="39"/>
      <c r="AA645" s="39"/>
      <c r="AB645" s="39"/>
      <c r="AC645" s="39"/>
      <c r="AD645" s="39"/>
      <c r="AE645" s="39"/>
      <c r="AT645" s="18" t="s">
        <v>249</v>
      </c>
      <c r="AU645" s="18" t="s">
        <v>88</v>
      </c>
    </row>
    <row r="646" s="2" customFormat="1">
      <c r="A646" s="39"/>
      <c r="B646" s="40"/>
      <c r="C646" s="41"/>
      <c r="D646" s="247" t="s">
        <v>251</v>
      </c>
      <c r="E646" s="41"/>
      <c r="F646" s="248" t="s">
        <v>1187</v>
      </c>
      <c r="G646" s="41"/>
      <c r="H646" s="41"/>
      <c r="I646" s="244"/>
      <c r="J646" s="41"/>
      <c r="K646" s="41"/>
      <c r="L646" s="45"/>
      <c r="M646" s="281"/>
      <c r="N646" s="282"/>
      <c r="O646" s="283"/>
      <c r="P646" s="283"/>
      <c r="Q646" s="283"/>
      <c r="R646" s="283"/>
      <c r="S646" s="283"/>
      <c r="T646" s="284"/>
      <c r="U646" s="39"/>
      <c r="V646" s="39"/>
      <c r="W646" s="39"/>
      <c r="X646" s="39"/>
      <c r="Y646" s="39"/>
      <c r="Z646" s="39"/>
      <c r="AA646" s="39"/>
      <c r="AB646" s="39"/>
      <c r="AC646" s="39"/>
      <c r="AD646" s="39"/>
      <c r="AE646" s="39"/>
      <c r="AT646" s="18" t="s">
        <v>251</v>
      </c>
      <c r="AU646" s="18" t="s">
        <v>88</v>
      </c>
    </row>
    <row r="647" s="2" customFormat="1" ht="6.96" customHeight="1">
      <c r="A647" s="39"/>
      <c r="B647" s="67"/>
      <c r="C647" s="68"/>
      <c r="D647" s="68"/>
      <c r="E647" s="68"/>
      <c r="F647" s="68"/>
      <c r="G647" s="68"/>
      <c r="H647" s="68"/>
      <c r="I647" s="68"/>
      <c r="J647" s="68"/>
      <c r="K647" s="68"/>
      <c r="L647" s="45"/>
      <c r="M647" s="39"/>
      <c r="O647" s="39"/>
      <c r="P647" s="39"/>
      <c r="Q647" s="39"/>
      <c r="R647" s="39"/>
      <c r="S647" s="39"/>
      <c r="T647" s="39"/>
      <c r="U647" s="39"/>
      <c r="V647" s="39"/>
      <c r="W647" s="39"/>
      <c r="X647" s="39"/>
      <c r="Y647" s="39"/>
      <c r="Z647" s="39"/>
      <c r="AA647" s="39"/>
      <c r="AB647" s="39"/>
      <c r="AC647" s="39"/>
      <c r="AD647" s="39"/>
      <c r="AE647" s="39"/>
    </row>
  </sheetData>
  <sheetProtection sheet="1" autoFilter="0" formatColumns="0" formatRows="0" objects="1" scenarios="1" spinCount="100000" saltValue="f8s68PZfxzOX65k2HnxFXEEO02qXx6jF9k0xPeOWX/n/uaOKmuw0hZObvI505RLIy3M4RNkBazIDU1HYmAv/Zw==" hashValue="92iYL4ZFhEChA3alSjINp/BSiks7v7YLXYF+vRp8nZvbZEqUKWWX0BZTa7P8lbhgOzMwbMmQmW7eHzzhLoDZ+g==" algorithmName="SHA-512" password="CC35"/>
  <autoFilter ref="C130:K646"/>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hyperlinks>
    <hyperlink ref="F136" r:id="rId1" display="https://podminky.urs.cz/item/CS_URS_2021_02/119001422"/>
    <hyperlink ref="F141" r:id="rId2" display="https://podminky.urs.cz/item/CS_URS_2021_02/121112003"/>
    <hyperlink ref="F146" r:id="rId3" display="https://podminky.urs.cz/item/CS_URS_2021_02/131213102"/>
    <hyperlink ref="F151" r:id="rId4" display="https://podminky.urs.cz/item/CS_URS_2021_02/131251102"/>
    <hyperlink ref="F156" r:id="rId5" display="https://podminky.urs.cz/item/CS_URS_2021_02/131313102"/>
    <hyperlink ref="F161" r:id="rId6" display="https://podminky.urs.cz/item/CS_URS_2021_02/131351103"/>
    <hyperlink ref="F166" r:id="rId7" display="https://podminky.urs.cz/item/CS_URS_2021_02/131413102"/>
    <hyperlink ref="F171" r:id="rId8" display="https://podminky.urs.cz/item/CS_URS_2021_02/131451100"/>
    <hyperlink ref="F176" r:id="rId9" display="https://podminky.urs.cz/item/CS_URS_2021_02/131551101"/>
    <hyperlink ref="F181" r:id="rId10" display="https://podminky.urs.cz/item/CS_URS_2021_02/132212212"/>
    <hyperlink ref="F186" r:id="rId11" display="https://podminky.urs.cz/item/CS_URS_2021_02/132254201"/>
    <hyperlink ref="F191" r:id="rId12" display="https://podminky.urs.cz/item/CS_URS_2021_02/132312212"/>
    <hyperlink ref="F196" r:id="rId13" display="https://podminky.urs.cz/item/CS_URS_2021_02/132354201"/>
    <hyperlink ref="F201" r:id="rId14" display="https://podminky.urs.cz/item/CS_URS_2021_02/132412212"/>
    <hyperlink ref="F206" r:id="rId15" display="https://podminky.urs.cz/item/CS_URS_2021_02/132454201"/>
    <hyperlink ref="F211" r:id="rId16" display="https://podminky.urs.cz/item/CS_URS_2021_02/132554201"/>
    <hyperlink ref="F216" r:id="rId17" display="https://podminky.urs.cz/item/CS_URS_2021_02/133212012"/>
    <hyperlink ref="F221" r:id="rId18" display="https://podminky.urs.cz/item/CS_URS_2021_02/133251101"/>
    <hyperlink ref="F226" r:id="rId19" display="https://podminky.urs.cz/item/CS_URS_2021_02/133312012"/>
    <hyperlink ref="F231" r:id="rId20" display="https://podminky.urs.cz/item/CS_URS_2021_02/133351102"/>
    <hyperlink ref="F236" r:id="rId21" display="https://podminky.urs.cz/item/CS_URS_2021_02/133412012"/>
    <hyperlink ref="F241" r:id="rId22" display="https://podminky.urs.cz/item/CS_URS_2021_02/133451101"/>
    <hyperlink ref="F246" r:id="rId23" display="https://podminky.urs.cz/item/CS_URS_2021_02/133551101"/>
    <hyperlink ref="F251" r:id="rId24" display="https://podminky.urs.cz/item/CS_URS_2021_02/138511101"/>
    <hyperlink ref="F256" r:id="rId25" display="https://podminky.urs.cz/item/CS_URS_2021_02/138511201"/>
    <hyperlink ref="F261" r:id="rId26" display="https://podminky.urs.cz/item/CS_URS_2021_02/138511301"/>
    <hyperlink ref="F266" r:id="rId27" display="https://podminky.urs.cz/item/CS_URS_2021_02/139001101"/>
    <hyperlink ref="F326" r:id="rId28" display="https://podminky.urs.cz/item/CS_URS_2021_02/151101101"/>
    <hyperlink ref="F332" r:id="rId29" display="https://podminky.urs.cz/item/CS_URS_2021_02/151101102"/>
    <hyperlink ref="F340" r:id="rId30" display="https://podminky.urs.cz/item/CS_URS_2021_02/151101111"/>
    <hyperlink ref="F345" r:id="rId31" display="https://podminky.urs.cz/item/CS_URS_2021_02/151101112"/>
    <hyperlink ref="F350" r:id="rId32" display="https://podminky.urs.cz/item/CS_URS_2021_02/162551108"/>
    <hyperlink ref="F360" r:id="rId33" display="https://podminky.urs.cz/item/CS_URS_2021_02/162551128"/>
    <hyperlink ref="F366" r:id="rId34" display="https://podminky.urs.cz/item/CS_URS_2021_02/162751117"/>
    <hyperlink ref="F374" r:id="rId35" display="https://podminky.urs.cz/item/CS_URS_2021_02/162751119"/>
    <hyperlink ref="F380" r:id="rId36" display="https://podminky.urs.cz/item/CS_URS_2021_02/162751137"/>
    <hyperlink ref="F391" r:id="rId37" display="https://podminky.urs.cz/item/CS_URS_2021_02/162751139"/>
    <hyperlink ref="F397" r:id="rId38" display="https://podminky.urs.cz/item/CS_URS_2021_02/162751157"/>
    <hyperlink ref="F405" r:id="rId39" display="https://podminky.urs.cz/item/CS_URS_2021_02/162751159"/>
    <hyperlink ref="F411" r:id="rId40" display="https://podminky.urs.cz/item/CS_URS_2021_02/167151101"/>
    <hyperlink ref="F419" r:id="rId41" display="https://podminky.urs.cz/item/CS_URS_2021_02/167151102"/>
    <hyperlink ref="F430" r:id="rId42" display="https://podminky.urs.cz/item/CS_URS_2021_02/171151111"/>
    <hyperlink ref="F437" r:id="rId43" display="https://podminky.urs.cz/item/CS_URS_2021_02/171201231"/>
    <hyperlink ref="F443" r:id="rId44" display="https://podminky.urs.cz/item/CS_URS_2021_02/171251201"/>
    <hyperlink ref="F449" r:id="rId45" display="https://podminky.urs.cz/item/CS_URS_2021_02/174151101"/>
    <hyperlink ref="F467" r:id="rId46" display="https://podminky.urs.cz/item/CS_URS_2021_02/175111101"/>
    <hyperlink ref="F472" r:id="rId47" display="https://podminky.urs.cz/item/CS_URS_2021_02/175151101"/>
    <hyperlink ref="F490" r:id="rId48" display="https://podminky.urs.cz/item/CS_URS_2021_02/181311103"/>
    <hyperlink ref="F495" r:id="rId49" display="https://podminky.urs.cz/item/CS_URS_2021_02/181451131"/>
    <hyperlink ref="F504" r:id="rId50" display="https://podminky.urs.cz/item/CS_URS_2021_02/181913111"/>
    <hyperlink ref="F518" r:id="rId51" display="https://podminky.urs.cz/item/CS_URS_2021_02/184802111"/>
    <hyperlink ref="F523" r:id="rId52" display="https://podminky.urs.cz/item/CS_URS_2021_02/184802611"/>
    <hyperlink ref="F529" r:id="rId53" display="https://podminky.urs.cz/item/CS_URS_2021_02/211521111"/>
    <hyperlink ref="F533" r:id="rId54" display="https://podminky.urs.cz/item/CS_URS_2021_02/211531111"/>
    <hyperlink ref="F537" r:id="rId55" display="https://podminky.urs.cz/item/CS_URS_2021_02/211571121"/>
    <hyperlink ref="F543" r:id="rId56" display="https://podminky.urs.cz/item/CS_URS_2021_02/211971110"/>
    <hyperlink ref="F549" r:id="rId57" display="https://podminky.urs.cz/item/CS_URS_2021_02/212750103"/>
    <hyperlink ref="F553" r:id="rId58" display="https://podminky.urs.cz/item/CS_URS_2021_02/359901211"/>
    <hyperlink ref="F558" r:id="rId59" display="https://podminky.urs.cz/item/CS_URS_2021_02/359901212"/>
    <hyperlink ref="F564" r:id="rId60" display="https://podminky.urs.cz/item/CS_URS_2021_02/451541111"/>
    <hyperlink ref="F569" r:id="rId61" display="https://podminky.urs.cz/item/CS_URS_2021_02/451573111"/>
    <hyperlink ref="F574" r:id="rId62" display="https://podminky.urs.cz/item/CS_URS_2021_02/452311131"/>
    <hyperlink ref="F579" r:id="rId63" display="https://podminky.urs.cz/item/CS_URS_2021_02/457311114"/>
    <hyperlink ref="F583" r:id="rId64" display="https://podminky.urs.cz/item/CS_URS_2021_02/857231151"/>
    <hyperlink ref="F590" r:id="rId65" display="https://podminky.urs.cz/item/CS_URS_2021_02/871324201"/>
    <hyperlink ref="F596" r:id="rId66" display="https://podminky.urs.cz/item/CS_URS_2021_02/871353121"/>
    <hyperlink ref="F602" r:id="rId67" display="https://podminky.urs.cz/item/CS_URS_2021_02/891312421"/>
    <hyperlink ref="F607" r:id="rId68" display="https://podminky.urs.cz/item/CS_URS_2021_02/892312121"/>
    <hyperlink ref="F610" r:id="rId69" display="https://podminky.urs.cz/item/CS_URS_2021_02/894411311"/>
    <hyperlink ref="F622" r:id="rId70" display="https://podminky.urs.cz/item/CS_URS_2021_02/894412411"/>
    <hyperlink ref="F627" r:id="rId71" display="https://podminky.urs.cz/item/CS_URS_2021_02/894414111"/>
    <hyperlink ref="F632" r:id="rId72" display="https://podminky.urs.cz/item/CS_URS_2021_02/899311111"/>
    <hyperlink ref="F637" r:id="rId73" display="https://podminky.urs.cz/item/CS_URS_2021_02/899311114"/>
    <hyperlink ref="F642" r:id="rId74" display="https://podminky.urs.cz/item/CS_URS_2021_02/899722111"/>
    <hyperlink ref="F646" r:id="rId75" display="https://podminky.urs.cz/item/CS_URS_2021_02/998276101"/>
  </hyperlinks>
  <pageMargins left="0.39375" right="0.39375" top="0.39375" bottom="0.39375" header="0" footer="0"/>
  <pageSetup paperSize="9" orientation="portrait" blackAndWhite="1" fitToHeight="100"/>
  <headerFooter>
    <oddFooter>&amp;CStrana &amp;P z &amp;N</oddFooter>
  </headerFooter>
  <drawing r:id="rId76"/>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c r="AZ2" s="285" t="s">
        <v>2891</v>
      </c>
      <c r="BA2" s="285" t="s">
        <v>2891</v>
      </c>
      <c r="BB2" s="285" t="s">
        <v>255</v>
      </c>
      <c r="BC2" s="285" t="s">
        <v>2892</v>
      </c>
      <c r="BD2" s="285" t="s">
        <v>88</v>
      </c>
    </row>
    <row r="3" s="1" customFormat="1" ht="6.96" customHeight="1">
      <c r="B3" s="148"/>
      <c r="C3" s="149"/>
      <c r="D3" s="149"/>
      <c r="E3" s="149"/>
      <c r="F3" s="149"/>
      <c r="G3" s="149"/>
      <c r="H3" s="149"/>
      <c r="I3" s="149"/>
      <c r="J3" s="149"/>
      <c r="K3" s="149"/>
      <c r="L3" s="21"/>
      <c r="AT3" s="18" t="s">
        <v>88</v>
      </c>
      <c r="AZ3" s="285" t="s">
        <v>479</v>
      </c>
      <c r="BA3" s="285" t="s">
        <v>480</v>
      </c>
      <c r="BB3" s="285" t="s">
        <v>255</v>
      </c>
      <c r="BC3" s="285" t="s">
        <v>2892</v>
      </c>
      <c r="BD3" s="285"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212</v>
      </c>
      <c r="F9" s="1"/>
      <c r="G9" s="1"/>
      <c r="H9" s="1"/>
      <c r="L9" s="21"/>
    </row>
    <row r="10" s="1" customFormat="1" ht="12" customHeight="1">
      <c r="B10" s="21"/>
      <c r="D10" s="152" t="s">
        <v>213</v>
      </c>
      <c r="L10" s="21"/>
    </row>
    <row r="11" s="2" customFormat="1" ht="16.5" customHeight="1">
      <c r="A11" s="39"/>
      <c r="B11" s="45"/>
      <c r="C11" s="39"/>
      <c r="D11" s="39"/>
      <c r="E11" s="154" t="s">
        <v>2011</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2893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ROUND((SUM(BE128:BE181)),  2)</f>
        <v>0</v>
      </c>
      <c r="G37" s="39"/>
      <c r="H37" s="39"/>
      <c r="I37" s="166">
        <v>0.20999999999999999</v>
      </c>
      <c r="J37" s="165">
        <f>ROUND(((SUM(BE128:BE181))*I37),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ROUND((SUM(BF128:BF181)),  2)</f>
        <v>0</v>
      </c>
      <c r="G38" s="39"/>
      <c r="H38" s="39"/>
      <c r="I38" s="166">
        <v>0.14999999999999999</v>
      </c>
      <c r="J38" s="165">
        <f>ROUND(((SUM(BF128:BF181))*I38),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ROUND((SUM(BG128:BG181)),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ROUND((SUM(BH128:BH181)),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ROUND((SUM(BI128:BI181)),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2011</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02.3 - Zpevněné plochy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222</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223</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520</v>
      </c>
      <c r="E103" s="199"/>
      <c r="F103" s="199"/>
      <c r="G103" s="199"/>
      <c r="H103" s="199"/>
      <c r="I103" s="199"/>
      <c r="J103" s="200">
        <f>J162</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523</v>
      </c>
      <c r="E104" s="199"/>
      <c r="F104" s="199"/>
      <c r="G104" s="199"/>
      <c r="H104" s="199"/>
      <c r="I104" s="199"/>
      <c r="J104" s="200">
        <f>J175</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85" t="str">
        <f>E7</f>
        <v>Zaječov rozšíření a intenzifikace ČOV Horní Kváň - kanalizace a vodovod</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211</v>
      </c>
      <c r="D115" s="23"/>
      <c r="E115" s="23"/>
      <c r="F115" s="23"/>
      <c r="G115" s="23"/>
      <c r="H115" s="23"/>
      <c r="I115" s="23"/>
      <c r="J115" s="23"/>
      <c r="K115" s="23"/>
      <c r="L115" s="21"/>
    </row>
    <row r="116" s="1" customFormat="1" ht="16.5" customHeight="1">
      <c r="B116" s="22"/>
      <c r="C116" s="23"/>
      <c r="D116" s="23"/>
      <c r="E116" s="185" t="s">
        <v>212</v>
      </c>
      <c r="F116" s="23"/>
      <c r="G116" s="23"/>
      <c r="H116" s="23"/>
      <c r="I116" s="23"/>
      <c r="J116" s="23"/>
      <c r="K116" s="23"/>
      <c r="L116" s="21"/>
    </row>
    <row r="117" s="1" customFormat="1" ht="12" customHeight="1">
      <c r="B117" s="22"/>
      <c r="C117" s="33" t="s">
        <v>213</v>
      </c>
      <c r="D117" s="23"/>
      <c r="E117" s="23"/>
      <c r="F117" s="23"/>
      <c r="G117" s="23"/>
      <c r="H117" s="23"/>
      <c r="I117" s="23"/>
      <c r="J117" s="23"/>
      <c r="K117" s="23"/>
      <c r="L117" s="21"/>
    </row>
    <row r="118" s="2" customFormat="1" ht="16.5" customHeight="1">
      <c r="A118" s="39"/>
      <c r="B118" s="40"/>
      <c r="C118" s="41"/>
      <c r="D118" s="41"/>
      <c r="E118" s="186" t="s">
        <v>2011</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SO 02.3 - Zpevněné plochy</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obec Zaječov, místní část Kvaň, Nová Ves</v>
      </c>
      <c r="G122" s="41"/>
      <c r="H122" s="41"/>
      <c r="I122" s="33" t="s">
        <v>22</v>
      </c>
      <c r="J122" s="80" t="str">
        <f>IF(J16="","",J16)</f>
        <v>18. 8. 2021</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54.45" customHeight="1">
      <c r="A124" s="39"/>
      <c r="B124" s="40"/>
      <c r="C124" s="33" t="s">
        <v>24</v>
      </c>
      <c r="D124" s="41"/>
      <c r="E124" s="41"/>
      <c r="F124" s="28" t="str">
        <f>E19</f>
        <v>Obec Zaječov, Zaječov 265, 267 63 Zaječov</v>
      </c>
      <c r="G124" s="41"/>
      <c r="H124" s="41"/>
      <c r="I124" s="33" t="s">
        <v>32</v>
      </c>
      <c r="J124" s="37" t="str">
        <f>E25</f>
        <v>PIK VÍTEK s.r.o.,Kořenského 1025/7, 150 00 Praha 5</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37</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227</v>
      </c>
      <c r="D127" s="205" t="s">
        <v>65</v>
      </c>
      <c r="E127" s="205" t="s">
        <v>61</v>
      </c>
      <c r="F127" s="205" t="s">
        <v>62</v>
      </c>
      <c r="G127" s="205" t="s">
        <v>228</v>
      </c>
      <c r="H127" s="205" t="s">
        <v>229</v>
      </c>
      <c r="I127" s="205" t="s">
        <v>230</v>
      </c>
      <c r="J127" s="205" t="s">
        <v>219</v>
      </c>
      <c r="K127" s="206" t="s">
        <v>231</v>
      </c>
      <c r="L127" s="207"/>
      <c r="M127" s="101" t="s">
        <v>1</v>
      </c>
      <c r="N127" s="102" t="s">
        <v>44</v>
      </c>
      <c r="O127" s="102" t="s">
        <v>232</v>
      </c>
      <c r="P127" s="102" t="s">
        <v>233</v>
      </c>
      <c r="Q127" s="102" t="s">
        <v>234</v>
      </c>
      <c r="R127" s="102" t="s">
        <v>235</v>
      </c>
      <c r="S127" s="102" t="s">
        <v>236</v>
      </c>
      <c r="T127" s="103" t="s">
        <v>237</v>
      </c>
      <c r="U127" s="202"/>
      <c r="V127" s="202"/>
      <c r="W127" s="202"/>
      <c r="X127" s="202"/>
      <c r="Y127" s="202"/>
      <c r="Z127" s="202"/>
      <c r="AA127" s="202"/>
      <c r="AB127" s="202"/>
      <c r="AC127" s="202"/>
      <c r="AD127" s="202"/>
      <c r="AE127" s="202"/>
    </row>
    <row r="128" s="2" customFormat="1" ht="22.8" customHeight="1">
      <c r="A128" s="39"/>
      <c r="B128" s="40"/>
      <c r="C128" s="108" t="s">
        <v>238</v>
      </c>
      <c r="D128" s="41"/>
      <c r="E128" s="41"/>
      <c r="F128" s="41"/>
      <c r="G128" s="41"/>
      <c r="H128" s="41"/>
      <c r="I128" s="41"/>
      <c r="J128" s="208">
        <f>BK128</f>
        <v>0</v>
      </c>
      <c r="K128" s="41"/>
      <c r="L128" s="45"/>
      <c r="M128" s="104"/>
      <c r="N128" s="209"/>
      <c r="O128" s="105"/>
      <c r="P128" s="210">
        <f>P129</f>
        <v>0</v>
      </c>
      <c r="Q128" s="105"/>
      <c r="R128" s="210">
        <f>R129</f>
        <v>37.582874999999994</v>
      </c>
      <c r="S128" s="105"/>
      <c r="T128" s="211">
        <f>T129</f>
        <v>0</v>
      </c>
      <c r="U128" s="39"/>
      <c r="V128" s="39"/>
      <c r="W128" s="39"/>
      <c r="X128" s="39"/>
      <c r="Y128" s="39"/>
      <c r="Z128" s="39"/>
      <c r="AA128" s="39"/>
      <c r="AB128" s="39"/>
      <c r="AC128" s="39"/>
      <c r="AD128" s="39"/>
      <c r="AE128" s="39"/>
      <c r="AT128" s="18" t="s">
        <v>79</v>
      </c>
      <c r="AU128" s="18" t="s">
        <v>221</v>
      </c>
      <c r="BK128" s="212">
        <f>BK129</f>
        <v>0</v>
      </c>
    </row>
    <row r="129" s="12" customFormat="1" ht="25.92" customHeight="1">
      <c r="A129" s="12"/>
      <c r="B129" s="213"/>
      <c r="C129" s="214"/>
      <c r="D129" s="215" t="s">
        <v>79</v>
      </c>
      <c r="E129" s="216" t="s">
        <v>239</v>
      </c>
      <c r="F129" s="216" t="s">
        <v>240</v>
      </c>
      <c r="G129" s="214"/>
      <c r="H129" s="214"/>
      <c r="I129" s="217"/>
      <c r="J129" s="218">
        <f>BK129</f>
        <v>0</v>
      </c>
      <c r="K129" s="214"/>
      <c r="L129" s="219"/>
      <c r="M129" s="220"/>
      <c r="N129" s="221"/>
      <c r="O129" s="221"/>
      <c r="P129" s="222">
        <f>P130+P162+P175</f>
        <v>0</v>
      </c>
      <c r="Q129" s="221"/>
      <c r="R129" s="222">
        <f>R130+R162+R175</f>
        <v>37.582874999999994</v>
      </c>
      <c r="S129" s="221"/>
      <c r="T129" s="223">
        <f>T130+T162+T175</f>
        <v>0</v>
      </c>
      <c r="U129" s="12"/>
      <c r="V129" s="12"/>
      <c r="W129" s="12"/>
      <c r="X129" s="12"/>
      <c r="Y129" s="12"/>
      <c r="Z129" s="12"/>
      <c r="AA129" s="12"/>
      <c r="AB129" s="12"/>
      <c r="AC129" s="12"/>
      <c r="AD129" s="12"/>
      <c r="AE129" s="12"/>
      <c r="AR129" s="224" t="s">
        <v>14</v>
      </c>
      <c r="AT129" s="225" t="s">
        <v>79</v>
      </c>
      <c r="AU129" s="225" t="s">
        <v>80</v>
      </c>
      <c r="AY129" s="224" t="s">
        <v>241</v>
      </c>
      <c r="BK129" s="226">
        <f>BK130+BK162+BK175</f>
        <v>0</v>
      </c>
    </row>
    <row r="130" s="12" customFormat="1" ht="22.8" customHeight="1">
      <c r="A130" s="12"/>
      <c r="B130" s="213"/>
      <c r="C130" s="214"/>
      <c r="D130" s="215" t="s">
        <v>79</v>
      </c>
      <c r="E130" s="227" t="s">
        <v>14</v>
      </c>
      <c r="F130" s="227" t="s">
        <v>242</v>
      </c>
      <c r="G130" s="214"/>
      <c r="H130" s="214"/>
      <c r="I130" s="217"/>
      <c r="J130" s="228">
        <f>BK130</f>
        <v>0</v>
      </c>
      <c r="K130" s="214"/>
      <c r="L130" s="219"/>
      <c r="M130" s="220"/>
      <c r="N130" s="221"/>
      <c r="O130" s="221"/>
      <c r="P130" s="222">
        <f>SUM(P131:P161)</f>
        <v>0</v>
      </c>
      <c r="Q130" s="221"/>
      <c r="R130" s="222">
        <f>SUM(R131:R161)</f>
        <v>0</v>
      </c>
      <c r="S130" s="221"/>
      <c r="T130" s="223">
        <f>SUM(T131:T161)</f>
        <v>0</v>
      </c>
      <c r="U130" s="12"/>
      <c r="V130" s="12"/>
      <c r="W130" s="12"/>
      <c r="X130" s="12"/>
      <c r="Y130" s="12"/>
      <c r="Z130" s="12"/>
      <c r="AA130" s="12"/>
      <c r="AB130" s="12"/>
      <c r="AC130" s="12"/>
      <c r="AD130" s="12"/>
      <c r="AE130" s="12"/>
      <c r="AR130" s="224" t="s">
        <v>14</v>
      </c>
      <c r="AT130" s="225" t="s">
        <v>79</v>
      </c>
      <c r="AU130" s="225" t="s">
        <v>14</v>
      </c>
      <c r="AY130" s="224" t="s">
        <v>241</v>
      </c>
      <c r="BK130" s="226">
        <f>SUM(BK131:BK161)</f>
        <v>0</v>
      </c>
    </row>
    <row r="131" s="2" customFormat="1" ht="37.8" customHeight="1">
      <c r="A131" s="39"/>
      <c r="B131" s="40"/>
      <c r="C131" s="229" t="s">
        <v>14</v>
      </c>
      <c r="D131" s="229" t="s">
        <v>243</v>
      </c>
      <c r="E131" s="230" t="s">
        <v>2894</v>
      </c>
      <c r="F131" s="231" t="s">
        <v>2895</v>
      </c>
      <c r="G131" s="232" t="s">
        <v>255</v>
      </c>
      <c r="H131" s="233">
        <v>17.324999999999999</v>
      </c>
      <c r="I131" s="234"/>
      <c r="J131" s="235">
        <f>ROUND(I131*H131,2)</f>
        <v>0</v>
      </c>
      <c r="K131" s="231" t="s">
        <v>247</v>
      </c>
      <c r="L131" s="45"/>
      <c r="M131" s="236" t="s">
        <v>1</v>
      </c>
      <c r="N131" s="237" t="s">
        <v>45</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175</v>
      </c>
      <c r="AT131" s="240" t="s">
        <v>243</v>
      </c>
      <c r="AU131" s="240" t="s">
        <v>88</v>
      </c>
      <c r="AY131" s="18" t="s">
        <v>241</v>
      </c>
      <c r="BE131" s="241">
        <f>IF(N131="základní",J131,0)</f>
        <v>0</v>
      </c>
      <c r="BF131" s="241">
        <f>IF(N131="snížená",J131,0)</f>
        <v>0</v>
      </c>
      <c r="BG131" s="241">
        <f>IF(N131="zákl. přenesená",J131,0)</f>
        <v>0</v>
      </c>
      <c r="BH131" s="241">
        <f>IF(N131="sníž. přenesená",J131,0)</f>
        <v>0</v>
      </c>
      <c r="BI131" s="241">
        <f>IF(N131="nulová",J131,0)</f>
        <v>0</v>
      </c>
      <c r="BJ131" s="18" t="s">
        <v>14</v>
      </c>
      <c r="BK131" s="241">
        <f>ROUND(I131*H131,2)</f>
        <v>0</v>
      </c>
      <c r="BL131" s="18" t="s">
        <v>175</v>
      </c>
      <c r="BM131" s="240" t="s">
        <v>2896</v>
      </c>
    </row>
    <row r="132" s="2" customFormat="1">
      <c r="A132" s="39"/>
      <c r="B132" s="40"/>
      <c r="C132" s="41"/>
      <c r="D132" s="242" t="s">
        <v>249</v>
      </c>
      <c r="E132" s="41"/>
      <c r="F132" s="243" t="s">
        <v>2897</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249</v>
      </c>
      <c r="AU132" s="18" t="s">
        <v>88</v>
      </c>
    </row>
    <row r="133" s="2" customFormat="1">
      <c r="A133" s="39"/>
      <c r="B133" s="40"/>
      <c r="C133" s="41"/>
      <c r="D133" s="247" t="s">
        <v>251</v>
      </c>
      <c r="E133" s="41"/>
      <c r="F133" s="248" t="s">
        <v>2898</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251</v>
      </c>
      <c r="AU133" s="18" t="s">
        <v>88</v>
      </c>
    </row>
    <row r="134" s="13" customFormat="1">
      <c r="A134" s="13"/>
      <c r="B134" s="249"/>
      <c r="C134" s="250"/>
      <c r="D134" s="242" t="s">
        <v>259</v>
      </c>
      <c r="E134" s="251" t="s">
        <v>1</v>
      </c>
      <c r="F134" s="252" t="s">
        <v>2899</v>
      </c>
      <c r="G134" s="250"/>
      <c r="H134" s="253">
        <v>17.324999999999999</v>
      </c>
      <c r="I134" s="254"/>
      <c r="J134" s="250"/>
      <c r="K134" s="250"/>
      <c r="L134" s="255"/>
      <c r="M134" s="256"/>
      <c r="N134" s="257"/>
      <c r="O134" s="257"/>
      <c r="P134" s="257"/>
      <c r="Q134" s="257"/>
      <c r="R134" s="257"/>
      <c r="S134" s="257"/>
      <c r="T134" s="258"/>
      <c r="U134" s="13"/>
      <c r="V134" s="13"/>
      <c r="W134" s="13"/>
      <c r="X134" s="13"/>
      <c r="Y134" s="13"/>
      <c r="Z134" s="13"/>
      <c r="AA134" s="13"/>
      <c r="AB134" s="13"/>
      <c r="AC134" s="13"/>
      <c r="AD134" s="13"/>
      <c r="AE134" s="13"/>
      <c r="AT134" s="259" t="s">
        <v>259</v>
      </c>
      <c r="AU134" s="259" t="s">
        <v>88</v>
      </c>
      <c r="AV134" s="13" t="s">
        <v>88</v>
      </c>
      <c r="AW134" s="13" t="s">
        <v>36</v>
      </c>
      <c r="AX134" s="13" t="s">
        <v>80</v>
      </c>
      <c r="AY134" s="259" t="s">
        <v>241</v>
      </c>
    </row>
    <row r="135" s="14" customFormat="1">
      <c r="A135" s="14"/>
      <c r="B135" s="260"/>
      <c r="C135" s="261"/>
      <c r="D135" s="242" t="s">
        <v>259</v>
      </c>
      <c r="E135" s="262" t="s">
        <v>2891</v>
      </c>
      <c r="F135" s="263" t="s">
        <v>261</v>
      </c>
      <c r="G135" s="261"/>
      <c r="H135" s="264">
        <v>17.324999999999999</v>
      </c>
      <c r="I135" s="265"/>
      <c r="J135" s="261"/>
      <c r="K135" s="261"/>
      <c r="L135" s="266"/>
      <c r="M135" s="267"/>
      <c r="N135" s="268"/>
      <c r="O135" s="268"/>
      <c r="P135" s="268"/>
      <c r="Q135" s="268"/>
      <c r="R135" s="268"/>
      <c r="S135" s="268"/>
      <c r="T135" s="269"/>
      <c r="U135" s="14"/>
      <c r="V135" s="14"/>
      <c r="W135" s="14"/>
      <c r="X135" s="14"/>
      <c r="Y135" s="14"/>
      <c r="Z135" s="14"/>
      <c r="AA135" s="14"/>
      <c r="AB135" s="14"/>
      <c r="AC135" s="14"/>
      <c r="AD135" s="14"/>
      <c r="AE135" s="14"/>
      <c r="AT135" s="270" t="s">
        <v>259</v>
      </c>
      <c r="AU135" s="270" t="s">
        <v>88</v>
      </c>
      <c r="AV135" s="14" t="s">
        <v>175</v>
      </c>
      <c r="AW135" s="14" t="s">
        <v>36</v>
      </c>
      <c r="AX135" s="14" t="s">
        <v>14</v>
      </c>
      <c r="AY135" s="270" t="s">
        <v>241</v>
      </c>
    </row>
    <row r="136" s="2" customFormat="1" ht="37.8" customHeight="1">
      <c r="A136" s="39"/>
      <c r="B136" s="40"/>
      <c r="C136" s="229" t="s">
        <v>88</v>
      </c>
      <c r="D136" s="229" t="s">
        <v>243</v>
      </c>
      <c r="E136" s="230" t="s">
        <v>688</v>
      </c>
      <c r="F136" s="231" t="s">
        <v>689</v>
      </c>
      <c r="G136" s="232" t="s">
        <v>255</v>
      </c>
      <c r="H136" s="233">
        <v>17.324999999999999</v>
      </c>
      <c r="I136" s="234"/>
      <c r="J136" s="235">
        <f>ROUND(I136*H136,2)</f>
        <v>0</v>
      </c>
      <c r="K136" s="231" t="s">
        <v>247</v>
      </c>
      <c r="L136" s="45"/>
      <c r="M136" s="236" t="s">
        <v>1</v>
      </c>
      <c r="N136" s="237" t="s">
        <v>45</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175</v>
      </c>
      <c r="AT136" s="240" t="s">
        <v>243</v>
      </c>
      <c r="AU136" s="240" t="s">
        <v>88</v>
      </c>
      <c r="AY136" s="18" t="s">
        <v>241</v>
      </c>
      <c r="BE136" s="241">
        <f>IF(N136="základní",J136,0)</f>
        <v>0</v>
      </c>
      <c r="BF136" s="241">
        <f>IF(N136="snížená",J136,0)</f>
        <v>0</v>
      </c>
      <c r="BG136" s="241">
        <f>IF(N136="zákl. přenesená",J136,0)</f>
        <v>0</v>
      </c>
      <c r="BH136" s="241">
        <f>IF(N136="sníž. přenesená",J136,0)</f>
        <v>0</v>
      </c>
      <c r="BI136" s="241">
        <f>IF(N136="nulová",J136,0)</f>
        <v>0</v>
      </c>
      <c r="BJ136" s="18" t="s">
        <v>14</v>
      </c>
      <c r="BK136" s="241">
        <f>ROUND(I136*H136,2)</f>
        <v>0</v>
      </c>
      <c r="BL136" s="18" t="s">
        <v>175</v>
      </c>
      <c r="BM136" s="240" t="s">
        <v>2900</v>
      </c>
    </row>
    <row r="137" s="2" customFormat="1">
      <c r="A137" s="39"/>
      <c r="B137" s="40"/>
      <c r="C137" s="41"/>
      <c r="D137" s="242" t="s">
        <v>249</v>
      </c>
      <c r="E137" s="41"/>
      <c r="F137" s="243" t="s">
        <v>691</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249</v>
      </c>
      <c r="AU137" s="18" t="s">
        <v>88</v>
      </c>
    </row>
    <row r="138" s="2" customFormat="1">
      <c r="A138" s="39"/>
      <c r="B138" s="40"/>
      <c r="C138" s="41"/>
      <c r="D138" s="247" t="s">
        <v>251</v>
      </c>
      <c r="E138" s="41"/>
      <c r="F138" s="248" t="s">
        <v>692</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251</v>
      </c>
      <c r="AU138" s="18" t="s">
        <v>88</v>
      </c>
    </row>
    <row r="139" s="15" customFormat="1">
      <c r="A139" s="15"/>
      <c r="B139" s="271"/>
      <c r="C139" s="272"/>
      <c r="D139" s="242" t="s">
        <v>259</v>
      </c>
      <c r="E139" s="273" t="s">
        <v>1</v>
      </c>
      <c r="F139" s="274" t="s">
        <v>693</v>
      </c>
      <c r="G139" s="272"/>
      <c r="H139" s="273" t="s">
        <v>1</v>
      </c>
      <c r="I139" s="275"/>
      <c r="J139" s="272"/>
      <c r="K139" s="272"/>
      <c r="L139" s="276"/>
      <c r="M139" s="277"/>
      <c r="N139" s="278"/>
      <c r="O139" s="278"/>
      <c r="P139" s="278"/>
      <c r="Q139" s="278"/>
      <c r="R139" s="278"/>
      <c r="S139" s="278"/>
      <c r="T139" s="279"/>
      <c r="U139" s="15"/>
      <c r="V139" s="15"/>
      <c r="W139" s="15"/>
      <c r="X139" s="15"/>
      <c r="Y139" s="15"/>
      <c r="Z139" s="15"/>
      <c r="AA139" s="15"/>
      <c r="AB139" s="15"/>
      <c r="AC139" s="15"/>
      <c r="AD139" s="15"/>
      <c r="AE139" s="15"/>
      <c r="AT139" s="280" t="s">
        <v>259</v>
      </c>
      <c r="AU139" s="280" t="s">
        <v>88</v>
      </c>
      <c r="AV139" s="15" t="s">
        <v>14</v>
      </c>
      <c r="AW139" s="15" t="s">
        <v>36</v>
      </c>
      <c r="AX139" s="15" t="s">
        <v>80</v>
      </c>
      <c r="AY139" s="280" t="s">
        <v>241</v>
      </c>
    </row>
    <row r="140" s="13" customFormat="1">
      <c r="A140" s="13"/>
      <c r="B140" s="249"/>
      <c r="C140" s="250"/>
      <c r="D140" s="242" t="s">
        <v>259</v>
      </c>
      <c r="E140" s="251" t="s">
        <v>1</v>
      </c>
      <c r="F140" s="252" t="s">
        <v>2891</v>
      </c>
      <c r="G140" s="250"/>
      <c r="H140" s="253">
        <v>17.324999999999999</v>
      </c>
      <c r="I140" s="254"/>
      <c r="J140" s="250"/>
      <c r="K140" s="250"/>
      <c r="L140" s="255"/>
      <c r="M140" s="256"/>
      <c r="N140" s="257"/>
      <c r="O140" s="257"/>
      <c r="P140" s="257"/>
      <c r="Q140" s="257"/>
      <c r="R140" s="257"/>
      <c r="S140" s="257"/>
      <c r="T140" s="258"/>
      <c r="U140" s="13"/>
      <c r="V140" s="13"/>
      <c r="W140" s="13"/>
      <c r="X140" s="13"/>
      <c r="Y140" s="13"/>
      <c r="Z140" s="13"/>
      <c r="AA140" s="13"/>
      <c r="AB140" s="13"/>
      <c r="AC140" s="13"/>
      <c r="AD140" s="13"/>
      <c r="AE140" s="13"/>
      <c r="AT140" s="259" t="s">
        <v>259</v>
      </c>
      <c r="AU140" s="259" t="s">
        <v>88</v>
      </c>
      <c r="AV140" s="13" t="s">
        <v>88</v>
      </c>
      <c r="AW140" s="13" t="s">
        <v>36</v>
      </c>
      <c r="AX140" s="13" t="s">
        <v>80</v>
      </c>
      <c r="AY140" s="259" t="s">
        <v>241</v>
      </c>
    </row>
    <row r="141" s="14" customFormat="1">
      <c r="A141" s="14"/>
      <c r="B141" s="260"/>
      <c r="C141" s="261"/>
      <c r="D141" s="242" t="s">
        <v>259</v>
      </c>
      <c r="E141" s="262" t="s">
        <v>479</v>
      </c>
      <c r="F141" s="263" t="s">
        <v>261</v>
      </c>
      <c r="G141" s="261"/>
      <c r="H141" s="264">
        <v>17.324999999999999</v>
      </c>
      <c r="I141" s="265"/>
      <c r="J141" s="261"/>
      <c r="K141" s="261"/>
      <c r="L141" s="266"/>
      <c r="M141" s="267"/>
      <c r="N141" s="268"/>
      <c r="O141" s="268"/>
      <c r="P141" s="268"/>
      <c r="Q141" s="268"/>
      <c r="R141" s="268"/>
      <c r="S141" s="268"/>
      <c r="T141" s="269"/>
      <c r="U141" s="14"/>
      <c r="V141" s="14"/>
      <c r="W141" s="14"/>
      <c r="X141" s="14"/>
      <c r="Y141" s="14"/>
      <c r="Z141" s="14"/>
      <c r="AA141" s="14"/>
      <c r="AB141" s="14"/>
      <c r="AC141" s="14"/>
      <c r="AD141" s="14"/>
      <c r="AE141" s="14"/>
      <c r="AT141" s="270" t="s">
        <v>259</v>
      </c>
      <c r="AU141" s="270" t="s">
        <v>88</v>
      </c>
      <c r="AV141" s="14" t="s">
        <v>175</v>
      </c>
      <c r="AW141" s="14" t="s">
        <v>36</v>
      </c>
      <c r="AX141" s="14" t="s">
        <v>14</v>
      </c>
      <c r="AY141" s="270" t="s">
        <v>241</v>
      </c>
    </row>
    <row r="142" s="2" customFormat="1" ht="37.8" customHeight="1">
      <c r="A142" s="39"/>
      <c r="B142" s="40"/>
      <c r="C142" s="229" t="s">
        <v>96</v>
      </c>
      <c r="D142" s="229" t="s">
        <v>243</v>
      </c>
      <c r="E142" s="230" t="s">
        <v>698</v>
      </c>
      <c r="F142" s="231" t="s">
        <v>699</v>
      </c>
      <c r="G142" s="232" t="s">
        <v>255</v>
      </c>
      <c r="H142" s="233">
        <v>225.22499999999999</v>
      </c>
      <c r="I142" s="234"/>
      <c r="J142" s="235">
        <f>ROUND(I142*H142,2)</f>
        <v>0</v>
      </c>
      <c r="K142" s="231" t="s">
        <v>247</v>
      </c>
      <c r="L142" s="45"/>
      <c r="M142" s="236" t="s">
        <v>1</v>
      </c>
      <c r="N142" s="237" t="s">
        <v>45</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175</v>
      </c>
      <c r="AT142" s="240" t="s">
        <v>243</v>
      </c>
      <c r="AU142" s="240" t="s">
        <v>88</v>
      </c>
      <c r="AY142" s="18" t="s">
        <v>241</v>
      </c>
      <c r="BE142" s="241">
        <f>IF(N142="základní",J142,0)</f>
        <v>0</v>
      </c>
      <c r="BF142" s="241">
        <f>IF(N142="snížená",J142,0)</f>
        <v>0</v>
      </c>
      <c r="BG142" s="241">
        <f>IF(N142="zákl. přenesená",J142,0)</f>
        <v>0</v>
      </c>
      <c r="BH142" s="241">
        <f>IF(N142="sníž. přenesená",J142,0)</f>
        <v>0</v>
      </c>
      <c r="BI142" s="241">
        <f>IF(N142="nulová",J142,0)</f>
        <v>0</v>
      </c>
      <c r="BJ142" s="18" t="s">
        <v>14</v>
      </c>
      <c r="BK142" s="241">
        <f>ROUND(I142*H142,2)</f>
        <v>0</v>
      </c>
      <c r="BL142" s="18" t="s">
        <v>175</v>
      </c>
      <c r="BM142" s="240" t="s">
        <v>2901</v>
      </c>
    </row>
    <row r="143" s="2" customFormat="1">
      <c r="A143" s="39"/>
      <c r="B143" s="40"/>
      <c r="C143" s="41"/>
      <c r="D143" s="242" t="s">
        <v>249</v>
      </c>
      <c r="E143" s="41"/>
      <c r="F143" s="243" t="s">
        <v>701</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249</v>
      </c>
      <c r="AU143" s="18" t="s">
        <v>88</v>
      </c>
    </row>
    <row r="144" s="2" customFormat="1">
      <c r="A144" s="39"/>
      <c r="B144" s="40"/>
      <c r="C144" s="41"/>
      <c r="D144" s="247" t="s">
        <v>251</v>
      </c>
      <c r="E144" s="41"/>
      <c r="F144" s="248" t="s">
        <v>702</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251</v>
      </c>
      <c r="AU144" s="18" t="s">
        <v>88</v>
      </c>
    </row>
    <row r="145" s="15" customFormat="1">
      <c r="A145" s="15"/>
      <c r="B145" s="271"/>
      <c r="C145" s="272"/>
      <c r="D145" s="242" t="s">
        <v>259</v>
      </c>
      <c r="E145" s="273" t="s">
        <v>1</v>
      </c>
      <c r="F145" s="274" t="s">
        <v>703</v>
      </c>
      <c r="G145" s="272"/>
      <c r="H145" s="273" t="s">
        <v>1</v>
      </c>
      <c r="I145" s="275"/>
      <c r="J145" s="272"/>
      <c r="K145" s="272"/>
      <c r="L145" s="276"/>
      <c r="M145" s="277"/>
      <c r="N145" s="278"/>
      <c r="O145" s="278"/>
      <c r="P145" s="278"/>
      <c r="Q145" s="278"/>
      <c r="R145" s="278"/>
      <c r="S145" s="278"/>
      <c r="T145" s="279"/>
      <c r="U145" s="15"/>
      <c r="V145" s="15"/>
      <c r="W145" s="15"/>
      <c r="X145" s="15"/>
      <c r="Y145" s="15"/>
      <c r="Z145" s="15"/>
      <c r="AA145" s="15"/>
      <c r="AB145" s="15"/>
      <c r="AC145" s="15"/>
      <c r="AD145" s="15"/>
      <c r="AE145" s="15"/>
      <c r="AT145" s="280" t="s">
        <v>259</v>
      </c>
      <c r="AU145" s="280" t="s">
        <v>88</v>
      </c>
      <c r="AV145" s="15" t="s">
        <v>14</v>
      </c>
      <c r="AW145" s="15" t="s">
        <v>36</v>
      </c>
      <c r="AX145" s="15" t="s">
        <v>80</v>
      </c>
      <c r="AY145" s="280" t="s">
        <v>241</v>
      </c>
    </row>
    <row r="146" s="13" customFormat="1">
      <c r="A146" s="13"/>
      <c r="B146" s="249"/>
      <c r="C146" s="250"/>
      <c r="D146" s="242" t="s">
        <v>259</v>
      </c>
      <c r="E146" s="251" t="s">
        <v>1</v>
      </c>
      <c r="F146" s="252" t="s">
        <v>704</v>
      </c>
      <c r="G146" s="250"/>
      <c r="H146" s="253">
        <v>225.22499999999999</v>
      </c>
      <c r="I146" s="254"/>
      <c r="J146" s="250"/>
      <c r="K146" s="250"/>
      <c r="L146" s="255"/>
      <c r="M146" s="256"/>
      <c r="N146" s="257"/>
      <c r="O146" s="257"/>
      <c r="P146" s="257"/>
      <c r="Q146" s="257"/>
      <c r="R146" s="257"/>
      <c r="S146" s="257"/>
      <c r="T146" s="258"/>
      <c r="U146" s="13"/>
      <c r="V146" s="13"/>
      <c r="W146" s="13"/>
      <c r="X146" s="13"/>
      <c r="Y146" s="13"/>
      <c r="Z146" s="13"/>
      <c r="AA146" s="13"/>
      <c r="AB146" s="13"/>
      <c r="AC146" s="13"/>
      <c r="AD146" s="13"/>
      <c r="AE146" s="13"/>
      <c r="AT146" s="259" t="s">
        <v>259</v>
      </c>
      <c r="AU146" s="259" t="s">
        <v>88</v>
      </c>
      <c r="AV146" s="13" t="s">
        <v>88</v>
      </c>
      <c r="AW146" s="13" t="s">
        <v>36</v>
      </c>
      <c r="AX146" s="13" t="s">
        <v>80</v>
      </c>
      <c r="AY146" s="259" t="s">
        <v>241</v>
      </c>
    </row>
    <row r="147" s="14" customFormat="1">
      <c r="A147" s="14"/>
      <c r="B147" s="260"/>
      <c r="C147" s="261"/>
      <c r="D147" s="242" t="s">
        <v>259</v>
      </c>
      <c r="E147" s="262" t="s">
        <v>1</v>
      </c>
      <c r="F147" s="263" t="s">
        <v>261</v>
      </c>
      <c r="G147" s="261"/>
      <c r="H147" s="264">
        <v>225.22499999999999</v>
      </c>
      <c r="I147" s="265"/>
      <c r="J147" s="261"/>
      <c r="K147" s="261"/>
      <c r="L147" s="266"/>
      <c r="M147" s="267"/>
      <c r="N147" s="268"/>
      <c r="O147" s="268"/>
      <c r="P147" s="268"/>
      <c r="Q147" s="268"/>
      <c r="R147" s="268"/>
      <c r="S147" s="268"/>
      <c r="T147" s="269"/>
      <c r="U147" s="14"/>
      <c r="V147" s="14"/>
      <c r="W147" s="14"/>
      <c r="X147" s="14"/>
      <c r="Y147" s="14"/>
      <c r="Z147" s="14"/>
      <c r="AA147" s="14"/>
      <c r="AB147" s="14"/>
      <c r="AC147" s="14"/>
      <c r="AD147" s="14"/>
      <c r="AE147" s="14"/>
      <c r="AT147" s="270" t="s">
        <v>259</v>
      </c>
      <c r="AU147" s="270" t="s">
        <v>88</v>
      </c>
      <c r="AV147" s="14" t="s">
        <v>175</v>
      </c>
      <c r="AW147" s="14" t="s">
        <v>36</v>
      </c>
      <c r="AX147" s="14" t="s">
        <v>14</v>
      </c>
      <c r="AY147" s="270" t="s">
        <v>241</v>
      </c>
    </row>
    <row r="148" s="2" customFormat="1" ht="33" customHeight="1">
      <c r="A148" s="39"/>
      <c r="B148" s="40"/>
      <c r="C148" s="229" t="s">
        <v>175</v>
      </c>
      <c r="D148" s="229" t="s">
        <v>243</v>
      </c>
      <c r="E148" s="230" t="s">
        <v>737</v>
      </c>
      <c r="F148" s="231" t="s">
        <v>738</v>
      </c>
      <c r="G148" s="232" t="s">
        <v>487</v>
      </c>
      <c r="H148" s="233">
        <v>28.585999999999999</v>
      </c>
      <c r="I148" s="234"/>
      <c r="J148" s="235">
        <f>ROUND(I148*H148,2)</f>
        <v>0</v>
      </c>
      <c r="K148" s="231" t="s">
        <v>247</v>
      </c>
      <c r="L148" s="45"/>
      <c r="M148" s="236" t="s">
        <v>1</v>
      </c>
      <c r="N148" s="237" t="s">
        <v>45</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175</v>
      </c>
      <c r="AT148" s="240" t="s">
        <v>243</v>
      </c>
      <c r="AU148" s="240" t="s">
        <v>88</v>
      </c>
      <c r="AY148" s="18" t="s">
        <v>241</v>
      </c>
      <c r="BE148" s="241">
        <f>IF(N148="základní",J148,0)</f>
        <v>0</v>
      </c>
      <c r="BF148" s="241">
        <f>IF(N148="snížená",J148,0)</f>
        <v>0</v>
      </c>
      <c r="BG148" s="241">
        <f>IF(N148="zákl. přenesená",J148,0)</f>
        <v>0</v>
      </c>
      <c r="BH148" s="241">
        <f>IF(N148="sníž. přenesená",J148,0)</f>
        <v>0</v>
      </c>
      <c r="BI148" s="241">
        <f>IF(N148="nulová",J148,0)</f>
        <v>0</v>
      </c>
      <c r="BJ148" s="18" t="s">
        <v>14</v>
      </c>
      <c r="BK148" s="241">
        <f>ROUND(I148*H148,2)</f>
        <v>0</v>
      </c>
      <c r="BL148" s="18" t="s">
        <v>175</v>
      </c>
      <c r="BM148" s="240" t="s">
        <v>2902</v>
      </c>
    </row>
    <row r="149" s="2" customFormat="1">
      <c r="A149" s="39"/>
      <c r="B149" s="40"/>
      <c r="C149" s="41"/>
      <c r="D149" s="242" t="s">
        <v>249</v>
      </c>
      <c r="E149" s="41"/>
      <c r="F149" s="243" t="s">
        <v>740</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249</v>
      </c>
      <c r="AU149" s="18" t="s">
        <v>88</v>
      </c>
    </row>
    <row r="150" s="2" customFormat="1">
      <c r="A150" s="39"/>
      <c r="B150" s="40"/>
      <c r="C150" s="41"/>
      <c r="D150" s="247" t="s">
        <v>251</v>
      </c>
      <c r="E150" s="41"/>
      <c r="F150" s="248" t="s">
        <v>741</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251</v>
      </c>
      <c r="AU150" s="18" t="s">
        <v>88</v>
      </c>
    </row>
    <row r="151" s="2" customFormat="1">
      <c r="A151" s="39"/>
      <c r="B151" s="40"/>
      <c r="C151" s="41"/>
      <c r="D151" s="242" t="s">
        <v>742</v>
      </c>
      <c r="E151" s="41"/>
      <c r="F151" s="287" t="s">
        <v>743</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742</v>
      </c>
      <c r="AU151" s="18" t="s">
        <v>88</v>
      </c>
    </row>
    <row r="152" s="13" customFormat="1">
      <c r="A152" s="13"/>
      <c r="B152" s="249"/>
      <c r="C152" s="250"/>
      <c r="D152" s="242" t="s">
        <v>259</v>
      </c>
      <c r="E152" s="251" t="s">
        <v>1</v>
      </c>
      <c r="F152" s="252" t="s">
        <v>2903</v>
      </c>
      <c r="G152" s="250"/>
      <c r="H152" s="253">
        <v>28.585999999999999</v>
      </c>
      <c r="I152" s="254"/>
      <c r="J152" s="250"/>
      <c r="K152" s="250"/>
      <c r="L152" s="255"/>
      <c r="M152" s="256"/>
      <c r="N152" s="257"/>
      <c r="O152" s="257"/>
      <c r="P152" s="257"/>
      <c r="Q152" s="257"/>
      <c r="R152" s="257"/>
      <c r="S152" s="257"/>
      <c r="T152" s="258"/>
      <c r="U152" s="13"/>
      <c r="V152" s="13"/>
      <c r="W152" s="13"/>
      <c r="X152" s="13"/>
      <c r="Y152" s="13"/>
      <c r="Z152" s="13"/>
      <c r="AA152" s="13"/>
      <c r="AB152" s="13"/>
      <c r="AC152" s="13"/>
      <c r="AD152" s="13"/>
      <c r="AE152" s="13"/>
      <c r="AT152" s="259" t="s">
        <v>259</v>
      </c>
      <c r="AU152" s="259" t="s">
        <v>88</v>
      </c>
      <c r="AV152" s="13" t="s">
        <v>88</v>
      </c>
      <c r="AW152" s="13" t="s">
        <v>36</v>
      </c>
      <c r="AX152" s="13" t="s">
        <v>80</v>
      </c>
      <c r="AY152" s="259" t="s">
        <v>241</v>
      </c>
    </row>
    <row r="153" s="14" customFormat="1">
      <c r="A153" s="14"/>
      <c r="B153" s="260"/>
      <c r="C153" s="261"/>
      <c r="D153" s="242" t="s">
        <v>259</v>
      </c>
      <c r="E153" s="262" t="s">
        <v>1</v>
      </c>
      <c r="F153" s="263" t="s">
        <v>261</v>
      </c>
      <c r="G153" s="261"/>
      <c r="H153" s="264">
        <v>28.585999999999999</v>
      </c>
      <c r="I153" s="265"/>
      <c r="J153" s="261"/>
      <c r="K153" s="261"/>
      <c r="L153" s="266"/>
      <c r="M153" s="267"/>
      <c r="N153" s="268"/>
      <c r="O153" s="268"/>
      <c r="P153" s="268"/>
      <c r="Q153" s="268"/>
      <c r="R153" s="268"/>
      <c r="S153" s="268"/>
      <c r="T153" s="269"/>
      <c r="U153" s="14"/>
      <c r="V153" s="14"/>
      <c r="W153" s="14"/>
      <c r="X153" s="14"/>
      <c r="Y153" s="14"/>
      <c r="Z153" s="14"/>
      <c r="AA153" s="14"/>
      <c r="AB153" s="14"/>
      <c r="AC153" s="14"/>
      <c r="AD153" s="14"/>
      <c r="AE153" s="14"/>
      <c r="AT153" s="270" t="s">
        <v>259</v>
      </c>
      <c r="AU153" s="270" t="s">
        <v>88</v>
      </c>
      <c r="AV153" s="14" t="s">
        <v>175</v>
      </c>
      <c r="AW153" s="14" t="s">
        <v>36</v>
      </c>
      <c r="AX153" s="14" t="s">
        <v>14</v>
      </c>
      <c r="AY153" s="270" t="s">
        <v>241</v>
      </c>
    </row>
    <row r="154" s="2" customFormat="1" ht="16.5" customHeight="1">
      <c r="A154" s="39"/>
      <c r="B154" s="40"/>
      <c r="C154" s="229" t="s">
        <v>274</v>
      </c>
      <c r="D154" s="229" t="s">
        <v>243</v>
      </c>
      <c r="E154" s="230" t="s">
        <v>262</v>
      </c>
      <c r="F154" s="231" t="s">
        <v>263</v>
      </c>
      <c r="G154" s="232" t="s">
        <v>255</v>
      </c>
      <c r="H154" s="233">
        <v>17.324999999999999</v>
      </c>
      <c r="I154" s="234"/>
      <c r="J154" s="235">
        <f>ROUND(I154*H154,2)</f>
        <v>0</v>
      </c>
      <c r="K154" s="231" t="s">
        <v>247</v>
      </c>
      <c r="L154" s="45"/>
      <c r="M154" s="236" t="s">
        <v>1</v>
      </c>
      <c r="N154" s="237" t="s">
        <v>45</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175</v>
      </c>
      <c r="AT154" s="240" t="s">
        <v>243</v>
      </c>
      <c r="AU154" s="240" t="s">
        <v>88</v>
      </c>
      <c r="AY154" s="18" t="s">
        <v>241</v>
      </c>
      <c r="BE154" s="241">
        <f>IF(N154="základní",J154,0)</f>
        <v>0</v>
      </c>
      <c r="BF154" s="241">
        <f>IF(N154="snížená",J154,0)</f>
        <v>0</v>
      </c>
      <c r="BG154" s="241">
        <f>IF(N154="zákl. přenesená",J154,0)</f>
        <v>0</v>
      </c>
      <c r="BH154" s="241">
        <f>IF(N154="sníž. přenesená",J154,0)</f>
        <v>0</v>
      </c>
      <c r="BI154" s="241">
        <f>IF(N154="nulová",J154,0)</f>
        <v>0</v>
      </c>
      <c r="BJ154" s="18" t="s">
        <v>14</v>
      </c>
      <c r="BK154" s="241">
        <f>ROUND(I154*H154,2)</f>
        <v>0</v>
      </c>
      <c r="BL154" s="18" t="s">
        <v>175</v>
      </c>
      <c r="BM154" s="240" t="s">
        <v>2904</v>
      </c>
    </row>
    <row r="155" s="2" customFormat="1">
      <c r="A155" s="39"/>
      <c r="B155" s="40"/>
      <c r="C155" s="41"/>
      <c r="D155" s="242" t="s">
        <v>249</v>
      </c>
      <c r="E155" s="41"/>
      <c r="F155" s="243" t="s">
        <v>265</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249</v>
      </c>
      <c r="AU155" s="18" t="s">
        <v>88</v>
      </c>
    </row>
    <row r="156" s="2" customFormat="1">
      <c r="A156" s="39"/>
      <c r="B156" s="40"/>
      <c r="C156" s="41"/>
      <c r="D156" s="247" t="s">
        <v>251</v>
      </c>
      <c r="E156" s="41"/>
      <c r="F156" s="248" t="s">
        <v>266</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251</v>
      </c>
      <c r="AU156" s="18" t="s">
        <v>88</v>
      </c>
    </row>
    <row r="157" s="13" customFormat="1">
      <c r="A157" s="13"/>
      <c r="B157" s="249"/>
      <c r="C157" s="250"/>
      <c r="D157" s="242" t="s">
        <v>259</v>
      </c>
      <c r="E157" s="251" t="s">
        <v>1</v>
      </c>
      <c r="F157" s="252" t="s">
        <v>2891</v>
      </c>
      <c r="G157" s="250"/>
      <c r="H157" s="253">
        <v>17.324999999999999</v>
      </c>
      <c r="I157" s="254"/>
      <c r="J157" s="250"/>
      <c r="K157" s="250"/>
      <c r="L157" s="255"/>
      <c r="M157" s="256"/>
      <c r="N157" s="257"/>
      <c r="O157" s="257"/>
      <c r="P157" s="257"/>
      <c r="Q157" s="257"/>
      <c r="R157" s="257"/>
      <c r="S157" s="257"/>
      <c r="T157" s="258"/>
      <c r="U157" s="13"/>
      <c r="V157" s="13"/>
      <c r="W157" s="13"/>
      <c r="X157" s="13"/>
      <c r="Y157" s="13"/>
      <c r="Z157" s="13"/>
      <c r="AA157" s="13"/>
      <c r="AB157" s="13"/>
      <c r="AC157" s="13"/>
      <c r="AD157" s="13"/>
      <c r="AE157" s="13"/>
      <c r="AT157" s="259" t="s">
        <v>259</v>
      </c>
      <c r="AU157" s="259" t="s">
        <v>88</v>
      </c>
      <c r="AV157" s="13" t="s">
        <v>88</v>
      </c>
      <c r="AW157" s="13" t="s">
        <v>36</v>
      </c>
      <c r="AX157" s="13" t="s">
        <v>80</v>
      </c>
      <c r="AY157" s="259" t="s">
        <v>241</v>
      </c>
    </row>
    <row r="158" s="14" customFormat="1">
      <c r="A158" s="14"/>
      <c r="B158" s="260"/>
      <c r="C158" s="261"/>
      <c r="D158" s="242" t="s">
        <v>259</v>
      </c>
      <c r="E158" s="262" t="s">
        <v>1</v>
      </c>
      <c r="F158" s="263" t="s">
        <v>261</v>
      </c>
      <c r="G158" s="261"/>
      <c r="H158" s="264">
        <v>17.324999999999999</v>
      </c>
      <c r="I158" s="265"/>
      <c r="J158" s="261"/>
      <c r="K158" s="261"/>
      <c r="L158" s="266"/>
      <c r="M158" s="267"/>
      <c r="N158" s="268"/>
      <c r="O158" s="268"/>
      <c r="P158" s="268"/>
      <c r="Q158" s="268"/>
      <c r="R158" s="268"/>
      <c r="S158" s="268"/>
      <c r="T158" s="269"/>
      <c r="U158" s="14"/>
      <c r="V158" s="14"/>
      <c r="W158" s="14"/>
      <c r="X158" s="14"/>
      <c r="Y158" s="14"/>
      <c r="Z158" s="14"/>
      <c r="AA158" s="14"/>
      <c r="AB158" s="14"/>
      <c r="AC158" s="14"/>
      <c r="AD158" s="14"/>
      <c r="AE158" s="14"/>
      <c r="AT158" s="270" t="s">
        <v>259</v>
      </c>
      <c r="AU158" s="270" t="s">
        <v>88</v>
      </c>
      <c r="AV158" s="14" t="s">
        <v>175</v>
      </c>
      <c r="AW158" s="14" t="s">
        <v>36</v>
      </c>
      <c r="AX158" s="14" t="s">
        <v>14</v>
      </c>
      <c r="AY158" s="270" t="s">
        <v>241</v>
      </c>
    </row>
    <row r="159" s="2" customFormat="1" ht="24.15" customHeight="1">
      <c r="A159" s="39"/>
      <c r="B159" s="40"/>
      <c r="C159" s="229" t="s">
        <v>283</v>
      </c>
      <c r="D159" s="229" t="s">
        <v>243</v>
      </c>
      <c r="E159" s="230" t="s">
        <v>828</v>
      </c>
      <c r="F159" s="231" t="s">
        <v>829</v>
      </c>
      <c r="G159" s="232" t="s">
        <v>246</v>
      </c>
      <c r="H159" s="233">
        <v>49.5</v>
      </c>
      <c r="I159" s="234"/>
      <c r="J159" s="235">
        <f>ROUND(I159*H159,2)</f>
        <v>0</v>
      </c>
      <c r="K159" s="231" t="s">
        <v>247</v>
      </c>
      <c r="L159" s="45"/>
      <c r="M159" s="236" t="s">
        <v>1</v>
      </c>
      <c r="N159" s="237" t="s">
        <v>45</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175</v>
      </c>
      <c r="AT159" s="240" t="s">
        <v>243</v>
      </c>
      <c r="AU159" s="240" t="s">
        <v>88</v>
      </c>
      <c r="AY159" s="18" t="s">
        <v>241</v>
      </c>
      <c r="BE159" s="241">
        <f>IF(N159="základní",J159,0)</f>
        <v>0</v>
      </c>
      <c r="BF159" s="241">
        <f>IF(N159="snížená",J159,0)</f>
        <v>0</v>
      </c>
      <c r="BG159" s="241">
        <f>IF(N159="zákl. přenesená",J159,0)</f>
        <v>0</v>
      </c>
      <c r="BH159" s="241">
        <f>IF(N159="sníž. přenesená",J159,0)</f>
        <v>0</v>
      </c>
      <c r="BI159" s="241">
        <f>IF(N159="nulová",J159,0)</f>
        <v>0</v>
      </c>
      <c r="BJ159" s="18" t="s">
        <v>14</v>
      </c>
      <c r="BK159" s="241">
        <f>ROUND(I159*H159,2)</f>
        <v>0</v>
      </c>
      <c r="BL159" s="18" t="s">
        <v>175</v>
      </c>
      <c r="BM159" s="240" t="s">
        <v>2905</v>
      </c>
    </row>
    <row r="160" s="2" customFormat="1">
      <c r="A160" s="39"/>
      <c r="B160" s="40"/>
      <c r="C160" s="41"/>
      <c r="D160" s="242" t="s">
        <v>249</v>
      </c>
      <c r="E160" s="41"/>
      <c r="F160" s="243" t="s">
        <v>831</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249</v>
      </c>
      <c r="AU160" s="18" t="s">
        <v>88</v>
      </c>
    </row>
    <row r="161" s="2" customFormat="1">
      <c r="A161" s="39"/>
      <c r="B161" s="40"/>
      <c r="C161" s="41"/>
      <c r="D161" s="247" t="s">
        <v>251</v>
      </c>
      <c r="E161" s="41"/>
      <c r="F161" s="248" t="s">
        <v>832</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251</v>
      </c>
      <c r="AU161" s="18" t="s">
        <v>88</v>
      </c>
    </row>
    <row r="162" s="12" customFormat="1" ht="22.8" customHeight="1">
      <c r="A162" s="12"/>
      <c r="B162" s="213"/>
      <c r="C162" s="214"/>
      <c r="D162" s="215" t="s">
        <v>79</v>
      </c>
      <c r="E162" s="227" t="s">
        <v>274</v>
      </c>
      <c r="F162" s="227" t="s">
        <v>865</v>
      </c>
      <c r="G162" s="214"/>
      <c r="H162" s="214"/>
      <c r="I162" s="217"/>
      <c r="J162" s="228">
        <f>BK162</f>
        <v>0</v>
      </c>
      <c r="K162" s="214"/>
      <c r="L162" s="219"/>
      <c r="M162" s="220"/>
      <c r="N162" s="221"/>
      <c r="O162" s="221"/>
      <c r="P162" s="222">
        <f>SUM(P163:P174)</f>
        <v>0</v>
      </c>
      <c r="Q162" s="221"/>
      <c r="R162" s="222">
        <f>SUM(R163:R174)</f>
        <v>37.582874999999994</v>
      </c>
      <c r="S162" s="221"/>
      <c r="T162" s="223">
        <f>SUM(T163:T174)</f>
        <v>0</v>
      </c>
      <c r="U162" s="12"/>
      <c r="V162" s="12"/>
      <c r="W162" s="12"/>
      <c r="X162" s="12"/>
      <c r="Y162" s="12"/>
      <c r="Z162" s="12"/>
      <c r="AA162" s="12"/>
      <c r="AB162" s="12"/>
      <c r="AC162" s="12"/>
      <c r="AD162" s="12"/>
      <c r="AE162" s="12"/>
      <c r="AR162" s="224" t="s">
        <v>14</v>
      </c>
      <c r="AT162" s="225" t="s">
        <v>79</v>
      </c>
      <c r="AU162" s="225" t="s">
        <v>14</v>
      </c>
      <c r="AY162" s="224" t="s">
        <v>241</v>
      </c>
      <c r="BK162" s="226">
        <f>SUM(BK163:BK174)</f>
        <v>0</v>
      </c>
    </row>
    <row r="163" s="2" customFormat="1" ht="16.5" customHeight="1">
      <c r="A163" s="39"/>
      <c r="B163" s="40"/>
      <c r="C163" s="229" t="s">
        <v>293</v>
      </c>
      <c r="D163" s="229" t="s">
        <v>243</v>
      </c>
      <c r="E163" s="230" t="s">
        <v>2906</v>
      </c>
      <c r="F163" s="231" t="s">
        <v>2907</v>
      </c>
      <c r="G163" s="232" t="s">
        <v>246</v>
      </c>
      <c r="H163" s="233">
        <v>49.5</v>
      </c>
      <c r="I163" s="234"/>
      <c r="J163" s="235">
        <f>ROUND(I163*H163,2)</f>
        <v>0</v>
      </c>
      <c r="K163" s="231" t="s">
        <v>247</v>
      </c>
      <c r="L163" s="45"/>
      <c r="M163" s="236" t="s">
        <v>1</v>
      </c>
      <c r="N163" s="237" t="s">
        <v>45</v>
      </c>
      <c r="O163" s="92"/>
      <c r="P163" s="238">
        <f>O163*H163</f>
        <v>0</v>
      </c>
      <c r="Q163" s="238">
        <v>0.36834</v>
      </c>
      <c r="R163" s="238">
        <f>Q163*H163</f>
        <v>18.23283</v>
      </c>
      <c r="S163" s="238">
        <v>0</v>
      </c>
      <c r="T163" s="239">
        <f>S163*H163</f>
        <v>0</v>
      </c>
      <c r="U163" s="39"/>
      <c r="V163" s="39"/>
      <c r="W163" s="39"/>
      <c r="X163" s="39"/>
      <c r="Y163" s="39"/>
      <c r="Z163" s="39"/>
      <c r="AA163" s="39"/>
      <c r="AB163" s="39"/>
      <c r="AC163" s="39"/>
      <c r="AD163" s="39"/>
      <c r="AE163" s="39"/>
      <c r="AR163" s="240" t="s">
        <v>175</v>
      </c>
      <c r="AT163" s="240" t="s">
        <v>243</v>
      </c>
      <c r="AU163" s="240" t="s">
        <v>88</v>
      </c>
      <c r="AY163" s="18" t="s">
        <v>241</v>
      </c>
      <c r="BE163" s="241">
        <f>IF(N163="základní",J163,0)</f>
        <v>0</v>
      </c>
      <c r="BF163" s="241">
        <f>IF(N163="snížená",J163,0)</f>
        <v>0</v>
      </c>
      <c r="BG163" s="241">
        <f>IF(N163="zákl. přenesená",J163,0)</f>
        <v>0</v>
      </c>
      <c r="BH163" s="241">
        <f>IF(N163="sníž. přenesená",J163,0)</f>
        <v>0</v>
      </c>
      <c r="BI163" s="241">
        <f>IF(N163="nulová",J163,0)</f>
        <v>0</v>
      </c>
      <c r="BJ163" s="18" t="s">
        <v>14</v>
      </c>
      <c r="BK163" s="241">
        <f>ROUND(I163*H163,2)</f>
        <v>0</v>
      </c>
      <c r="BL163" s="18" t="s">
        <v>175</v>
      </c>
      <c r="BM163" s="240" t="s">
        <v>2908</v>
      </c>
    </row>
    <row r="164" s="2" customFormat="1">
      <c r="A164" s="39"/>
      <c r="B164" s="40"/>
      <c r="C164" s="41"/>
      <c r="D164" s="242" t="s">
        <v>249</v>
      </c>
      <c r="E164" s="41"/>
      <c r="F164" s="243" t="s">
        <v>2909</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249</v>
      </c>
      <c r="AU164" s="18" t="s">
        <v>88</v>
      </c>
    </row>
    <row r="165" s="2" customFormat="1">
      <c r="A165" s="39"/>
      <c r="B165" s="40"/>
      <c r="C165" s="41"/>
      <c r="D165" s="247" t="s">
        <v>251</v>
      </c>
      <c r="E165" s="41"/>
      <c r="F165" s="248" t="s">
        <v>2910</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251</v>
      </c>
      <c r="AU165" s="18" t="s">
        <v>88</v>
      </c>
    </row>
    <row r="166" s="2" customFormat="1">
      <c r="A166" s="39"/>
      <c r="B166" s="40"/>
      <c r="C166" s="41"/>
      <c r="D166" s="242" t="s">
        <v>742</v>
      </c>
      <c r="E166" s="41"/>
      <c r="F166" s="287" t="s">
        <v>2911</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742</v>
      </c>
      <c r="AU166" s="18" t="s">
        <v>88</v>
      </c>
    </row>
    <row r="167" s="2" customFormat="1" ht="16.5" customHeight="1">
      <c r="A167" s="39"/>
      <c r="B167" s="40"/>
      <c r="C167" s="229" t="s">
        <v>300</v>
      </c>
      <c r="D167" s="229" t="s">
        <v>243</v>
      </c>
      <c r="E167" s="230" t="s">
        <v>1473</v>
      </c>
      <c r="F167" s="231" t="s">
        <v>1474</v>
      </c>
      <c r="G167" s="232" t="s">
        <v>246</v>
      </c>
      <c r="H167" s="233">
        <v>49.5</v>
      </c>
      <c r="I167" s="234"/>
      <c r="J167" s="235">
        <f>ROUND(I167*H167,2)</f>
        <v>0</v>
      </c>
      <c r="K167" s="231" t="s">
        <v>247</v>
      </c>
      <c r="L167" s="45"/>
      <c r="M167" s="236" t="s">
        <v>1</v>
      </c>
      <c r="N167" s="237" t="s">
        <v>45</v>
      </c>
      <c r="O167" s="92"/>
      <c r="P167" s="238">
        <f>O167*H167</f>
        <v>0</v>
      </c>
      <c r="Q167" s="238">
        <v>0.34499999999999997</v>
      </c>
      <c r="R167" s="238">
        <f>Q167*H167</f>
        <v>17.077499999999997</v>
      </c>
      <c r="S167" s="238">
        <v>0</v>
      </c>
      <c r="T167" s="239">
        <f>S167*H167</f>
        <v>0</v>
      </c>
      <c r="U167" s="39"/>
      <c r="V167" s="39"/>
      <c r="W167" s="39"/>
      <c r="X167" s="39"/>
      <c r="Y167" s="39"/>
      <c r="Z167" s="39"/>
      <c r="AA167" s="39"/>
      <c r="AB167" s="39"/>
      <c r="AC167" s="39"/>
      <c r="AD167" s="39"/>
      <c r="AE167" s="39"/>
      <c r="AR167" s="240" t="s">
        <v>175</v>
      </c>
      <c r="AT167" s="240" t="s">
        <v>243</v>
      </c>
      <c r="AU167" s="240" t="s">
        <v>88</v>
      </c>
      <c r="AY167" s="18" t="s">
        <v>241</v>
      </c>
      <c r="BE167" s="241">
        <f>IF(N167="základní",J167,0)</f>
        <v>0</v>
      </c>
      <c r="BF167" s="241">
        <f>IF(N167="snížená",J167,0)</f>
        <v>0</v>
      </c>
      <c r="BG167" s="241">
        <f>IF(N167="zákl. přenesená",J167,0)</f>
        <v>0</v>
      </c>
      <c r="BH167" s="241">
        <f>IF(N167="sníž. přenesená",J167,0)</f>
        <v>0</v>
      </c>
      <c r="BI167" s="241">
        <f>IF(N167="nulová",J167,0)</f>
        <v>0</v>
      </c>
      <c r="BJ167" s="18" t="s">
        <v>14</v>
      </c>
      <c r="BK167" s="241">
        <f>ROUND(I167*H167,2)</f>
        <v>0</v>
      </c>
      <c r="BL167" s="18" t="s">
        <v>175</v>
      </c>
      <c r="BM167" s="240" t="s">
        <v>2912</v>
      </c>
    </row>
    <row r="168" s="2" customFormat="1">
      <c r="A168" s="39"/>
      <c r="B168" s="40"/>
      <c r="C168" s="41"/>
      <c r="D168" s="242" t="s">
        <v>249</v>
      </c>
      <c r="E168" s="41"/>
      <c r="F168" s="243" t="s">
        <v>1476</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249</v>
      </c>
      <c r="AU168" s="18" t="s">
        <v>88</v>
      </c>
    </row>
    <row r="169" s="2" customFormat="1">
      <c r="A169" s="39"/>
      <c r="B169" s="40"/>
      <c r="C169" s="41"/>
      <c r="D169" s="247" t="s">
        <v>251</v>
      </c>
      <c r="E169" s="41"/>
      <c r="F169" s="248" t="s">
        <v>1477</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251</v>
      </c>
      <c r="AU169" s="18" t="s">
        <v>88</v>
      </c>
    </row>
    <row r="170" s="2" customFormat="1">
      <c r="A170" s="39"/>
      <c r="B170" s="40"/>
      <c r="C170" s="41"/>
      <c r="D170" s="242" t="s">
        <v>742</v>
      </c>
      <c r="E170" s="41"/>
      <c r="F170" s="287" t="s">
        <v>2913</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742</v>
      </c>
      <c r="AU170" s="18" t="s">
        <v>88</v>
      </c>
    </row>
    <row r="171" s="2" customFormat="1" ht="24.15" customHeight="1">
      <c r="A171" s="39"/>
      <c r="B171" s="40"/>
      <c r="C171" s="229" t="s">
        <v>281</v>
      </c>
      <c r="D171" s="229" t="s">
        <v>243</v>
      </c>
      <c r="E171" s="230" t="s">
        <v>2914</v>
      </c>
      <c r="F171" s="231" t="s">
        <v>2915</v>
      </c>
      <c r="G171" s="232" t="s">
        <v>246</v>
      </c>
      <c r="H171" s="233">
        <v>49.5</v>
      </c>
      <c r="I171" s="234"/>
      <c r="J171" s="235">
        <f>ROUND(I171*H171,2)</f>
        <v>0</v>
      </c>
      <c r="K171" s="231" t="s">
        <v>247</v>
      </c>
      <c r="L171" s="45"/>
      <c r="M171" s="236" t="s">
        <v>1</v>
      </c>
      <c r="N171" s="237" t="s">
        <v>45</v>
      </c>
      <c r="O171" s="92"/>
      <c r="P171" s="238">
        <f>O171*H171</f>
        <v>0</v>
      </c>
      <c r="Q171" s="238">
        <v>0.045909999999999999</v>
      </c>
      <c r="R171" s="238">
        <f>Q171*H171</f>
        <v>2.272545</v>
      </c>
      <c r="S171" s="238">
        <v>0</v>
      </c>
      <c r="T171" s="239">
        <f>S171*H171</f>
        <v>0</v>
      </c>
      <c r="U171" s="39"/>
      <c r="V171" s="39"/>
      <c r="W171" s="39"/>
      <c r="X171" s="39"/>
      <c r="Y171" s="39"/>
      <c r="Z171" s="39"/>
      <c r="AA171" s="39"/>
      <c r="AB171" s="39"/>
      <c r="AC171" s="39"/>
      <c r="AD171" s="39"/>
      <c r="AE171" s="39"/>
      <c r="AR171" s="240" t="s">
        <v>175</v>
      </c>
      <c r="AT171" s="240" t="s">
        <v>243</v>
      </c>
      <c r="AU171" s="240" t="s">
        <v>88</v>
      </c>
      <c r="AY171" s="18" t="s">
        <v>241</v>
      </c>
      <c r="BE171" s="241">
        <f>IF(N171="základní",J171,0)</f>
        <v>0</v>
      </c>
      <c r="BF171" s="241">
        <f>IF(N171="snížená",J171,0)</f>
        <v>0</v>
      </c>
      <c r="BG171" s="241">
        <f>IF(N171="zákl. přenesená",J171,0)</f>
        <v>0</v>
      </c>
      <c r="BH171" s="241">
        <f>IF(N171="sníž. přenesená",J171,0)</f>
        <v>0</v>
      </c>
      <c r="BI171" s="241">
        <f>IF(N171="nulová",J171,0)</f>
        <v>0</v>
      </c>
      <c r="BJ171" s="18" t="s">
        <v>14</v>
      </c>
      <c r="BK171" s="241">
        <f>ROUND(I171*H171,2)</f>
        <v>0</v>
      </c>
      <c r="BL171" s="18" t="s">
        <v>175</v>
      </c>
      <c r="BM171" s="240" t="s">
        <v>2916</v>
      </c>
    </row>
    <row r="172" s="2" customFormat="1">
      <c r="A172" s="39"/>
      <c r="B172" s="40"/>
      <c r="C172" s="41"/>
      <c r="D172" s="242" t="s">
        <v>249</v>
      </c>
      <c r="E172" s="41"/>
      <c r="F172" s="243" t="s">
        <v>2917</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249</v>
      </c>
      <c r="AU172" s="18" t="s">
        <v>88</v>
      </c>
    </row>
    <row r="173" s="2" customFormat="1">
      <c r="A173" s="39"/>
      <c r="B173" s="40"/>
      <c r="C173" s="41"/>
      <c r="D173" s="247" t="s">
        <v>251</v>
      </c>
      <c r="E173" s="41"/>
      <c r="F173" s="248" t="s">
        <v>2918</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251</v>
      </c>
      <c r="AU173" s="18" t="s">
        <v>88</v>
      </c>
    </row>
    <row r="174" s="2" customFormat="1">
      <c r="A174" s="39"/>
      <c r="B174" s="40"/>
      <c r="C174" s="41"/>
      <c r="D174" s="242" t="s">
        <v>742</v>
      </c>
      <c r="E174" s="41"/>
      <c r="F174" s="287" t="s">
        <v>2919</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742</v>
      </c>
      <c r="AU174" s="18" t="s">
        <v>88</v>
      </c>
    </row>
    <row r="175" s="12" customFormat="1" ht="22.8" customHeight="1">
      <c r="A175" s="12"/>
      <c r="B175" s="213"/>
      <c r="C175" s="214"/>
      <c r="D175" s="215" t="s">
        <v>79</v>
      </c>
      <c r="E175" s="227" t="s">
        <v>1180</v>
      </c>
      <c r="F175" s="227" t="s">
        <v>1181</v>
      </c>
      <c r="G175" s="214"/>
      <c r="H175" s="214"/>
      <c r="I175" s="217"/>
      <c r="J175" s="228">
        <f>BK175</f>
        <v>0</v>
      </c>
      <c r="K175" s="214"/>
      <c r="L175" s="219"/>
      <c r="M175" s="220"/>
      <c r="N175" s="221"/>
      <c r="O175" s="221"/>
      <c r="P175" s="222">
        <f>SUM(P176:P181)</f>
        <v>0</v>
      </c>
      <c r="Q175" s="221"/>
      <c r="R175" s="222">
        <f>SUM(R176:R181)</f>
        <v>0</v>
      </c>
      <c r="S175" s="221"/>
      <c r="T175" s="223">
        <f>SUM(T176:T181)</f>
        <v>0</v>
      </c>
      <c r="U175" s="12"/>
      <c r="V175" s="12"/>
      <c r="W175" s="12"/>
      <c r="X175" s="12"/>
      <c r="Y175" s="12"/>
      <c r="Z175" s="12"/>
      <c r="AA175" s="12"/>
      <c r="AB175" s="12"/>
      <c r="AC175" s="12"/>
      <c r="AD175" s="12"/>
      <c r="AE175" s="12"/>
      <c r="AR175" s="224" t="s">
        <v>14</v>
      </c>
      <c r="AT175" s="225" t="s">
        <v>79</v>
      </c>
      <c r="AU175" s="225" t="s">
        <v>14</v>
      </c>
      <c r="AY175" s="224" t="s">
        <v>241</v>
      </c>
      <c r="BK175" s="226">
        <f>SUM(BK176:BK181)</f>
        <v>0</v>
      </c>
    </row>
    <row r="176" s="2" customFormat="1" ht="33" customHeight="1">
      <c r="A176" s="39"/>
      <c r="B176" s="40"/>
      <c r="C176" s="229" t="s">
        <v>309</v>
      </c>
      <c r="D176" s="229" t="s">
        <v>243</v>
      </c>
      <c r="E176" s="230" t="s">
        <v>2920</v>
      </c>
      <c r="F176" s="231" t="s">
        <v>2921</v>
      </c>
      <c r="G176" s="232" t="s">
        <v>487</v>
      </c>
      <c r="H176" s="233">
        <v>37.582999999999998</v>
      </c>
      <c r="I176" s="234"/>
      <c r="J176" s="235">
        <f>ROUND(I176*H176,2)</f>
        <v>0</v>
      </c>
      <c r="K176" s="231" t="s">
        <v>247</v>
      </c>
      <c r="L176" s="45"/>
      <c r="M176" s="236" t="s">
        <v>1</v>
      </c>
      <c r="N176" s="237" t="s">
        <v>45</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175</v>
      </c>
      <c r="AT176" s="240" t="s">
        <v>243</v>
      </c>
      <c r="AU176" s="240" t="s">
        <v>88</v>
      </c>
      <c r="AY176" s="18" t="s">
        <v>241</v>
      </c>
      <c r="BE176" s="241">
        <f>IF(N176="základní",J176,0)</f>
        <v>0</v>
      </c>
      <c r="BF176" s="241">
        <f>IF(N176="snížená",J176,0)</f>
        <v>0</v>
      </c>
      <c r="BG176" s="241">
        <f>IF(N176="zákl. přenesená",J176,0)</f>
        <v>0</v>
      </c>
      <c r="BH176" s="241">
        <f>IF(N176="sníž. přenesená",J176,0)</f>
        <v>0</v>
      </c>
      <c r="BI176" s="241">
        <f>IF(N176="nulová",J176,0)</f>
        <v>0</v>
      </c>
      <c r="BJ176" s="18" t="s">
        <v>14</v>
      </c>
      <c r="BK176" s="241">
        <f>ROUND(I176*H176,2)</f>
        <v>0</v>
      </c>
      <c r="BL176" s="18" t="s">
        <v>175</v>
      </c>
      <c r="BM176" s="240" t="s">
        <v>2922</v>
      </c>
    </row>
    <row r="177" s="2" customFormat="1">
      <c r="A177" s="39"/>
      <c r="B177" s="40"/>
      <c r="C177" s="41"/>
      <c r="D177" s="242" t="s">
        <v>249</v>
      </c>
      <c r="E177" s="41"/>
      <c r="F177" s="243" t="s">
        <v>2923</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249</v>
      </c>
      <c r="AU177" s="18" t="s">
        <v>88</v>
      </c>
    </row>
    <row r="178" s="2" customFormat="1">
      <c r="A178" s="39"/>
      <c r="B178" s="40"/>
      <c r="C178" s="41"/>
      <c r="D178" s="247" t="s">
        <v>251</v>
      </c>
      <c r="E178" s="41"/>
      <c r="F178" s="248" t="s">
        <v>2924</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251</v>
      </c>
      <c r="AU178" s="18" t="s">
        <v>88</v>
      </c>
    </row>
    <row r="179" s="2" customFormat="1" ht="33" customHeight="1">
      <c r="A179" s="39"/>
      <c r="B179" s="40"/>
      <c r="C179" s="229" t="s">
        <v>313</v>
      </c>
      <c r="D179" s="229" t="s">
        <v>243</v>
      </c>
      <c r="E179" s="230" t="s">
        <v>2925</v>
      </c>
      <c r="F179" s="231" t="s">
        <v>2926</v>
      </c>
      <c r="G179" s="232" t="s">
        <v>487</v>
      </c>
      <c r="H179" s="233">
        <v>37.582999999999998</v>
      </c>
      <c r="I179" s="234"/>
      <c r="J179" s="235">
        <f>ROUND(I179*H179,2)</f>
        <v>0</v>
      </c>
      <c r="K179" s="231" t="s">
        <v>247</v>
      </c>
      <c r="L179" s="45"/>
      <c r="M179" s="236" t="s">
        <v>1</v>
      </c>
      <c r="N179" s="237" t="s">
        <v>45</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175</v>
      </c>
      <c r="AT179" s="240" t="s">
        <v>243</v>
      </c>
      <c r="AU179" s="240" t="s">
        <v>88</v>
      </c>
      <c r="AY179" s="18" t="s">
        <v>241</v>
      </c>
      <c r="BE179" s="241">
        <f>IF(N179="základní",J179,0)</f>
        <v>0</v>
      </c>
      <c r="BF179" s="241">
        <f>IF(N179="snížená",J179,0)</f>
        <v>0</v>
      </c>
      <c r="BG179" s="241">
        <f>IF(N179="zákl. přenesená",J179,0)</f>
        <v>0</v>
      </c>
      <c r="BH179" s="241">
        <f>IF(N179="sníž. přenesená",J179,0)</f>
        <v>0</v>
      </c>
      <c r="BI179" s="241">
        <f>IF(N179="nulová",J179,0)</f>
        <v>0</v>
      </c>
      <c r="BJ179" s="18" t="s">
        <v>14</v>
      </c>
      <c r="BK179" s="241">
        <f>ROUND(I179*H179,2)</f>
        <v>0</v>
      </c>
      <c r="BL179" s="18" t="s">
        <v>175</v>
      </c>
      <c r="BM179" s="240" t="s">
        <v>2927</v>
      </c>
    </row>
    <row r="180" s="2" customFormat="1">
      <c r="A180" s="39"/>
      <c r="B180" s="40"/>
      <c r="C180" s="41"/>
      <c r="D180" s="242" t="s">
        <v>249</v>
      </c>
      <c r="E180" s="41"/>
      <c r="F180" s="243" t="s">
        <v>2928</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249</v>
      </c>
      <c r="AU180" s="18" t="s">
        <v>88</v>
      </c>
    </row>
    <row r="181" s="2" customFormat="1">
      <c r="A181" s="39"/>
      <c r="B181" s="40"/>
      <c r="C181" s="41"/>
      <c r="D181" s="247" t="s">
        <v>251</v>
      </c>
      <c r="E181" s="41"/>
      <c r="F181" s="248" t="s">
        <v>2929</v>
      </c>
      <c r="G181" s="41"/>
      <c r="H181" s="41"/>
      <c r="I181" s="244"/>
      <c r="J181" s="41"/>
      <c r="K181" s="41"/>
      <c r="L181" s="45"/>
      <c r="M181" s="281"/>
      <c r="N181" s="282"/>
      <c r="O181" s="283"/>
      <c r="P181" s="283"/>
      <c r="Q181" s="283"/>
      <c r="R181" s="283"/>
      <c r="S181" s="283"/>
      <c r="T181" s="284"/>
      <c r="U181" s="39"/>
      <c r="V181" s="39"/>
      <c r="W181" s="39"/>
      <c r="X181" s="39"/>
      <c r="Y181" s="39"/>
      <c r="Z181" s="39"/>
      <c r="AA181" s="39"/>
      <c r="AB181" s="39"/>
      <c r="AC181" s="39"/>
      <c r="AD181" s="39"/>
      <c r="AE181" s="39"/>
      <c r="AT181" s="18" t="s">
        <v>251</v>
      </c>
      <c r="AU181" s="18" t="s">
        <v>88</v>
      </c>
    </row>
    <row r="182" s="2" customFormat="1" ht="6.96" customHeight="1">
      <c r="A182" s="39"/>
      <c r="B182" s="67"/>
      <c r="C182" s="68"/>
      <c r="D182" s="68"/>
      <c r="E182" s="68"/>
      <c r="F182" s="68"/>
      <c r="G182" s="68"/>
      <c r="H182" s="68"/>
      <c r="I182" s="68"/>
      <c r="J182" s="68"/>
      <c r="K182" s="68"/>
      <c r="L182" s="45"/>
      <c r="M182" s="39"/>
      <c r="O182" s="39"/>
      <c r="P182" s="39"/>
      <c r="Q182" s="39"/>
      <c r="R182" s="39"/>
      <c r="S182" s="39"/>
      <c r="T182" s="39"/>
      <c r="U182" s="39"/>
      <c r="V182" s="39"/>
      <c r="W182" s="39"/>
      <c r="X182" s="39"/>
      <c r="Y182" s="39"/>
      <c r="Z182" s="39"/>
      <c r="AA182" s="39"/>
      <c r="AB182" s="39"/>
      <c r="AC182" s="39"/>
      <c r="AD182" s="39"/>
      <c r="AE182" s="39"/>
    </row>
  </sheetData>
  <sheetProtection sheet="1" autoFilter="0" formatColumns="0" formatRows="0" objects="1" scenarios="1" spinCount="100000" saltValue="RQehujU+E09skCzxGiqMhRLAzVnv3NPhac+EoQgHWZ0IuSCHujolvf/4pPIU7nonpJnqyMhmGrRh5bzPZ913MQ==" hashValue="UxMwfLZ4tWXz30VtfJxBVzM1pcXUI406XmK0htWFyW1OWZ5fD62MJv0rqQ9SaiCtEhOfjuddHrQH54zToVS+Eg==" algorithmName="SHA-512" password="CC35"/>
  <autoFilter ref="C127:K181"/>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33" r:id="rId1" display="https://podminky.urs.cz/item/CS_URS_2021_02/122252203"/>
    <hyperlink ref="F138" r:id="rId2" display="https://podminky.urs.cz/item/CS_URS_2021_02/162751117"/>
    <hyperlink ref="F144" r:id="rId3" display="https://podminky.urs.cz/item/CS_URS_2021_02/162751119"/>
    <hyperlink ref="F150" r:id="rId4" display="https://podminky.urs.cz/item/CS_URS_2021_02/171201231"/>
    <hyperlink ref="F156" r:id="rId5" display="https://podminky.urs.cz/item/CS_URS_2021_02/171251201"/>
    <hyperlink ref="F161" r:id="rId6" display="https://podminky.urs.cz/item/CS_URS_2021_02/181913112"/>
    <hyperlink ref="F165" r:id="rId7" display="https://podminky.urs.cz/item/CS_URS_2021_02/564752111"/>
    <hyperlink ref="F169" r:id="rId8" display="https://podminky.urs.cz/item/CS_URS_2021_02/564851111"/>
    <hyperlink ref="F173" r:id="rId9" display="https://podminky.urs.cz/item/CS_URS_2021_02/571907113"/>
    <hyperlink ref="F178" r:id="rId10" display="https://podminky.urs.cz/item/CS_URS_2021_02/998225111"/>
    <hyperlink ref="F181" r:id="rId11" display="https://podminky.urs.cz/item/CS_URS_2021_02/998225191"/>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212</v>
      </c>
      <c r="F9" s="1"/>
      <c r="G9" s="1"/>
      <c r="H9" s="1"/>
      <c r="L9" s="21"/>
    </row>
    <row r="10" s="1" customFormat="1" ht="12" customHeight="1">
      <c r="B10" s="21"/>
      <c r="D10" s="152" t="s">
        <v>213</v>
      </c>
      <c r="L10" s="21"/>
    </row>
    <row r="11" s="2" customFormat="1" ht="16.5" customHeight="1">
      <c r="A11" s="39"/>
      <c r="B11" s="45"/>
      <c r="C11" s="39"/>
      <c r="D11" s="39"/>
      <c r="E11" s="154" t="s">
        <v>2011</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2930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ROUND((SUM(BE128:BE206)),  2)</f>
        <v>0</v>
      </c>
      <c r="G37" s="39"/>
      <c r="H37" s="39"/>
      <c r="I37" s="166">
        <v>0.20999999999999999</v>
      </c>
      <c r="J37" s="165">
        <f>ROUND(((SUM(BE128:BE206))*I37),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ROUND((SUM(BF128:BF206)),  2)</f>
        <v>0</v>
      </c>
      <c r="G38" s="39"/>
      <c r="H38" s="39"/>
      <c r="I38" s="166">
        <v>0.14999999999999999</v>
      </c>
      <c r="J38" s="165">
        <f>ROUND(((SUM(BF128:BF206))*I38),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ROUND((SUM(BG128:BG206)),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ROUND((SUM(BH128:BH206)),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ROUND((SUM(BI128:BI206)),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2011</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02.4 - Oplocení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222</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223</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2020</v>
      </c>
      <c r="E103" s="199"/>
      <c r="F103" s="199"/>
      <c r="G103" s="199"/>
      <c r="H103" s="199"/>
      <c r="I103" s="199"/>
      <c r="J103" s="200">
        <f>J159</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523</v>
      </c>
      <c r="E104" s="199"/>
      <c r="F104" s="199"/>
      <c r="G104" s="199"/>
      <c r="H104" s="199"/>
      <c r="I104" s="199"/>
      <c r="J104" s="200">
        <f>J203</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85" t="str">
        <f>E7</f>
        <v>Zaječov rozšíření a intenzifikace ČOV Horní Kváň - kanalizace a vodovod</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211</v>
      </c>
      <c r="D115" s="23"/>
      <c r="E115" s="23"/>
      <c r="F115" s="23"/>
      <c r="G115" s="23"/>
      <c r="H115" s="23"/>
      <c r="I115" s="23"/>
      <c r="J115" s="23"/>
      <c r="K115" s="23"/>
      <c r="L115" s="21"/>
    </row>
    <row r="116" s="1" customFormat="1" ht="16.5" customHeight="1">
      <c r="B116" s="22"/>
      <c r="C116" s="23"/>
      <c r="D116" s="23"/>
      <c r="E116" s="185" t="s">
        <v>212</v>
      </c>
      <c r="F116" s="23"/>
      <c r="G116" s="23"/>
      <c r="H116" s="23"/>
      <c r="I116" s="23"/>
      <c r="J116" s="23"/>
      <c r="K116" s="23"/>
      <c r="L116" s="21"/>
    </row>
    <row r="117" s="1" customFormat="1" ht="12" customHeight="1">
      <c r="B117" s="22"/>
      <c r="C117" s="33" t="s">
        <v>213</v>
      </c>
      <c r="D117" s="23"/>
      <c r="E117" s="23"/>
      <c r="F117" s="23"/>
      <c r="G117" s="23"/>
      <c r="H117" s="23"/>
      <c r="I117" s="23"/>
      <c r="J117" s="23"/>
      <c r="K117" s="23"/>
      <c r="L117" s="21"/>
    </row>
    <row r="118" s="2" customFormat="1" ht="16.5" customHeight="1">
      <c r="A118" s="39"/>
      <c r="B118" s="40"/>
      <c r="C118" s="41"/>
      <c r="D118" s="41"/>
      <c r="E118" s="186" t="s">
        <v>2011</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SO 02.4 - Oplocení</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obec Zaječov, místní část Kvaň, Nová Ves</v>
      </c>
      <c r="G122" s="41"/>
      <c r="H122" s="41"/>
      <c r="I122" s="33" t="s">
        <v>22</v>
      </c>
      <c r="J122" s="80" t="str">
        <f>IF(J16="","",J16)</f>
        <v>18. 8. 2021</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54.45" customHeight="1">
      <c r="A124" s="39"/>
      <c r="B124" s="40"/>
      <c r="C124" s="33" t="s">
        <v>24</v>
      </c>
      <c r="D124" s="41"/>
      <c r="E124" s="41"/>
      <c r="F124" s="28" t="str">
        <f>E19</f>
        <v>Obec Zaječov, Zaječov 265, 267 63 Zaječov</v>
      </c>
      <c r="G124" s="41"/>
      <c r="H124" s="41"/>
      <c r="I124" s="33" t="s">
        <v>32</v>
      </c>
      <c r="J124" s="37" t="str">
        <f>E25</f>
        <v>PIK VÍTEK s.r.o.,Kořenského 1025/7, 150 00 Praha 5</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37</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227</v>
      </c>
      <c r="D127" s="205" t="s">
        <v>65</v>
      </c>
      <c r="E127" s="205" t="s">
        <v>61</v>
      </c>
      <c r="F127" s="205" t="s">
        <v>62</v>
      </c>
      <c r="G127" s="205" t="s">
        <v>228</v>
      </c>
      <c r="H127" s="205" t="s">
        <v>229</v>
      </c>
      <c r="I127" s="205" t="s">
        <v>230</v>
      </c>
      <c r="J127" s="205" t="s">
        <v>219</v>
      </c>
      <c r="K127" s="206" t="s">
        <v>231</v>
      </c>
      <c r="L127" s="207"/>
      <c r="M127" s="101" t="s">
        <v>1</v>
      </c>
      <c r="N127" s="102" t="s">
        <v>44</v>
      </c>
      <c r="O127" s="102" t="s">
        <v>232</v>
      </c>
      <c r="P127" s="102" t="s">
        <v>233</v>
      </c>
      <c r="Q127" s="102" t="s">
        <v>234</v>
      </c>
      <c r="R127" s="102" t="s">
        <v>235</v>
      </c>
      <c r="S127" s="102" t="s">
        <v>236</v>
      </c>
      <c r="T127" s="103" t="s">
        <v>237</v>
      </c>
      <c r="U127" s="202"/>
      <c r="V127" s="202"/>
      <c r="W127" s="202"/>
      <c r="X127" s="202"/>
      <c r="Y127" s="202"/>
      <c r="Z127" s="202"/>
      <c r="AA127" s="202"/>
      <c r="AB127" s="202"/>
      <c r="AC127" s="202"/>
      <c r="AD127" s="202"/>
      <c r="AE127" s="202"/>
    </row>
    <row r="128" s="2" customFormat="1" ht="22.8" customHeight="1">
      <c r="A128" s="39"/>
      <c r="B128" s="40"/>
      <c r="C128" s="108" t="s">
        <v>238</v>
      </c>
      <c r="D128" s="41"/>
      <c r="E128" s="41"/>
      <c r="F128" s="41"/>
      <c r="G128" s="41"/>
      <c r="H128" s="41"/>
      <c r="I128" s="41"/>
      <c r="J128" s="208">
        <f>BK128</f>
        <v>0</v>
      </c>
      <c r="K128" s="41"/>
      <c r="L128" s="45"/>
      <c r="M128" s="104"/>
      <c r="N128" s="209"/>
      <c r="O128" s="105"/>
      <c r="P128" s="210">
        <f>P129</f>
        <v>0</v>
      </c>
      <c r="Q128" s="105"/>
      <c r="R128" s="210">
        <f>R129</f>
        <v>7.6791974999999999</v>
      </c>
      <c r="S128" s="105"/>
      <c r="T128" s="211">
        <f>T129</f>
        <v>0</v>
      </c>
      <c r="U128" s="39"/>
      <c r="V128" s="39"/>
      <c r="W128" s="39"/>
      <c r="X128" s="39"/>
      <c r="Y128" s="39"/>
      <c r="Z128" s="39"/>
      <c r="AA128" s="39"/>
      <c r="AB128" s="39"/>
      <c r="AC128" s="39"/>
      <c r="AD128" s="39"/>
      <c r="AE128" s="39"/>
      <c r="AT128" s="18" t="s">
        <v>79</v>
      </c>
      <c r="AU128" s="18" t="s">
        <v>221</v>
      </c>
      <c r="BK128" s="212">
        <f>BK129</f>
        <v>0</v>
      </c>
    </row>
    <row r="129" s="12" customFormat="1" ht="25.92" customHeight="1">
      <c r="A129" s="12"/>
      <c r="B129" s="213"/>
      <c r="C129" s="214"/>
      <c r="D129" s="215" t="s">
        <v>79</v>
      </c>
      <c r="E129" s="216" t="s">
        <v>239</v>
      </c>
      <c r="F129" s="216" t="s">
        <v>240</v>
      </c>
      <c r="G129" s="214"/>
      <c r="H129" s="214"/>
      <c r="I129" s="217"/>
      <c r="J129" s="218">
        <f>BK129</f>
        <v>0</v>
      </c>
      <c r="K129" s="214"/>
      <c r="L129" s="219"/>
      <c r="M129" s="220"/>
      <c r="N129" s="221"/>
      <c r="O129" s="221"/>
      <c r="P129" s="222">
        <f>P130+P159+P203</f>
        <v>0</v>
      </c>
      <c r="Q129" s="221"/>
      <c r="R129" s="222">
        <f>R130+R159+R203</f>
        <v>7.6791974999999999</v>
      </c>
      <c r="S129" s="221"/>
      <c r="T129" s="223">
        <f>T130+T159+T203</f>
        <v>0</v>
      </c>
      <c r="U129" s="12"/>
      <c r="V129" s="12"/>
      <c r="W129" s="12"/>
      <c r="X129" s="12"/>
      <c r="Y129" s="12"/>
      <c r="Z129" s="12"/>
      <c r="AA129" s="12"/>
      <c r="AB129" s="12"/>
      <c r="AC129" s="12"/>
      <c r="AD129" s="12"/>
      <c r="AE129" s="12"/>
      <c r="AR129" s="224" t="s">
        <v>14</v>
      </c>
      <c r="AT129" s="225" t="s">
        <v>79</v>
      </c>
      <c r="AU129" s="225" t="s">
        <v>80</v>
      </c>
      <c r="AY129" s="224" t="s">
        <v>241</v>
      </c>
      <c r="BK129" s="226">
        <f>BK130+BK159+BK203</f>
        <v>0</v>
      </c>
    </row>
    <row r="130" s="12" customFormat="1" ht="22.8" customHeight="1">
      <c r="A130" s="12"/>
      <c r="B130" s="213"/>
      <c r="C130" s="214"/>
      <c r="D130" s="215" t="s">
        <v>79</v>
      </c>
      <c r="E130" s="227" t="s">
        <v>14</v>
      </c>
      <c r="F130" s="227" t="s">
        <v>242</v>
      </c>
      <c r="G130" s="214"/>
      <c r="H130" s="214"/>
      <c r="I130" s="217"/>
      <c r="J130" s="228">
        <f>BK130</f>
        <v>0</v>
      </c>
      <c r="K130" s="214"/>
      <c r="L130" s="219"/>
      <c r="M130" s="220"/>
      <c r="N130" s="221"/>
      <c r="O130" s="221"/>
      <c r="P130" s="222">
        <f>SUM(P131:P158)</f>
        <v>0</v>
      </c>
      <c r="Q130" s="221"/>
      <c r="R130" s="222">
        <f>SUM(R131:R158)</f>
        <v>0</v>
      </c>
      <c r="S130" s="221"/>
      <c r="T130" s="223">
        <f>SUM(T131:T158)</f>
        <v>0</v>
      </c>
      <c r="U130" s="12"/>
      <c r="V130" s="12"/>
      <c r="W130" s="12"/>
      <c r="X130" s="12"/>
      <c r="Y130" s="12"/>
      <c r="Z130" s="12"/>
      <c r="AA130" s="12"/>
      <c r="AB130" s="12"/>
      <c r="AC130" s="12"/>
      <c r="AD130" s="12"/>
      <c r="AE130" s="12"/>
      <c r="AR130" s="224" t="s">
        <v>14</v>
      </c>
      <c r="AT130" s="225" t="s">
        <v>79</v>
      </c>
      <c r="AU130" s="225" t="s">
        <v>14</v>
      </c>
      <c r="AY130" s="224" t="s">
        <v>241</v>
      </c>
      <c r="BK130" s="226">
        <f>SUM(BK131:BK158)</f>
        <v>0</v>
      </c>
    </row>
    <row r="131" s="2" customFormat="1" ht="24.15" customHeight="1">
      <c r="A131" s="39"/>
      <c r="B131" s="40"/>
      <c r="C131" s="229" t="s">
        <v>14</v>
      </c>
      <c r="D131" s="229" t="s">
        <v>243</v>
      </c>
      <c r="E131" s="230" t="s">
        <v>2931</v>
      </c>
      <c r="F131" s="231" t="s">
        <v>2932</v>
      </c>
      <c r="G131" s="232" t="s">
        <v>296</v>
      </c>
      <c r="H131" s="233">
        <v>22.399999999999999</v>
      </c>
      <c r="I131" s="234"/>
      <c r="J131" s="235">
        <f>ROUND(I131*H131,2)</f>
        <v>0</v>
      </c>
      <c r="K131" s="231" t="s">
        <v>1</v>
      </c>
      <c r="L131" s="45"/>
      <c r="M131" s="236" t="s">
        <v>1</v>
      </c>
      <c r="N131" s="237" t="s">
        <v>45</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175</v>
      </c>
      <c r="AT131" s="240" t="s">
        <v>243</v>
      </c>
      <c r="AU131" s="240" t="s">
        <v>88</v>
      </c>
      <c r="AY131" s="18" t="s">
        <v>241</v>
      </c>
      <c r="BE131" s="241">
        <f>IF(N131="základní",J131,0)</f>
        <v>0</v>
      </c>
      <c r="BF131" s="241">
        <f>IF(N131="snížená",J131,0)</f>
        <v>0</v>
      </c>
      <c r="BG131" s="241">
        <f>IF(N131="zákl. přenesená",J131,0)</f>
        <v>0</v>
      </c>
      <c r="BH131" s="241">
        <f>IF(N131="sníž. přenesená",J131,0)</f>
        <v>0</v>
      </c>
      <c r="BI131" s="241">
        <f>IF(N131="nulová",J131,0)</f>
        <v>0</v>
      </c>
      <c r="BJ131" s="18" t="s">
        <v>14</v>
      </c>
      <c r="BK131" s="241">
        <f>ROUND(I131*H131,2)</f>
        <v>0</v>
      </c>
      <c r="BL131" s="18" t="s">
        <v>175</v>
      </c>
      <c r="BM131" s="240" t="s">
        <v>2933</v>
      </c>
    </row>
    <row r="132" s="2" customFormat="1">
      <c r="A132" s="39"/>
      <c r="B132" s="40"/>
      <c r="C132" s="41"/>
      <c r="D132" s="242" t="s">
        <v>249</v>
      </c>
      <c r="E132" s="41"/>
      <c r="F132" s="243" t="s">
        <v>2934</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249</v>
      </c>
      <c r="AU132" s="18" t="s">
        <v>88</v>
      </c>
    </row>
    <row r="133" s="15" customFormat="1">
      <c r="A133" s="15"/>
      <c r="B133" s="271"/>
      <c r="C133" s="272"/>
      <c r="D133" s="242" t="s">
        <v>259</v>
      </c>
      <c r="E133" s="273" t="s">
        <v>1</v>
      </c>
      <c r="F133" s="274" t="s">
        <v>2935</v>
      </c>
      <c r="G133" s="272"/>
      <c r="H133" s="273" t="s">
        <v>1</v>
      </c>
      <c r="I133" s="275"/>
      <c r="J133" s="272"/>
      <c r="K133" s="272"/>
      <c r="L133" s="276"/>
      <c r="M133" s="277"/>
      <c r="N133" s="278"/>
      <c r="O133" s="278"/>
      <c r="P133" s="278"/>
      <c r="Q133" s="278"/>
      <c r="R133" s="278"/>
      <c r="S133" s="278"/>
      <c r="T133" s="279"/>
      <c r="U133" s="15"/>
      <c r="V133" s="15"/>
      <c r="W133" s="15"/>
      <c r="X133" s="15"/>
      <c r="Y133" s="15"/>
      <c r="Z133" s="15"/>
      <c r="AA133" s="15"/>
      <c r="AB133" s="15"/>
      <c r="AC133" s="15"/>
      <c r="AD133" s="15"/>
      <c r="AE133" s="15"/>
      <c r="AT133" s="280" t="s">
        <v>259</v>
      </c>
      <c r="AU133" s="280" t="s">
        <v>88</v>
      </c>
      <c r="AV133" s="15" t="s">
        <v>14</v>
      </c>
      <c r="AW133" s="15" t="s">
        <v>36</v>
      </c>
      <c r="AX133" s="15" t="s">
        <v>80</v>
      </c>
      <c r="AY133" s="280" t="s">
        <v>241</v>
      </c>
    </row>
    <row r="134" s="15" customFormat="1">
      <c r="A134" s="15"/>
      <c r="B134" s="271"/>
      <c r="C134" s="272"/>
      <c r="D134" s="242" t="s">
        <v>259</v>
      </c>
      <c r="E134" s="273" t="s">
        <v>1</v>
      </c>
      <c r="F134" s="274" t="s">
        <v>2936</v>
      </c>
      <c r="G134" s="272"/>
      <c r="H134" s="273" t="s">
        <v>1</v>
      </c>
      <c r="I134" s="275"/>
      <c r="J134" s="272"/>
      <c r="K134" s="272"/>
      <c r="L134" s="276"/>
      <c r="M134" s="277"/>
      <c r="N134" s="278"/>
      <c r="O134" s="278"/>
      <c r="P134" s="278"/>
      <c r="Q134" s="278"/>
      <c r="R134" s="278"/>
      <c r="S134" s="278"/>
      <c r="T134" s="279"/>
      <c r="U134" s="15"/>
      <c r="V134" s="15"/>
      <c r="W134" s="15"/>
      <c r="X134" s="15"/>
      <c r="Y134" s="15"/>
      <c r="Z134" s="15"/>
      <c r="AA134" s="15"/>
      <c r="AB134" s="15"/>
      <c r="AC134" s="15"/>
      <c r="AD134" s="15"/>
      <c r="AE134" s="15"/>
      <c r="AT134" s="280" t="s">
        <v>259</v>
      </c>
      <c r="AU134" s="280" t="s">
        <v>88</v>
      </c>
      <c r="AV134" s="15" t="s">
        <v>14</v>
      </c>
      <c r="AW134" s="15" t="s">
        <v>36</v>
      </c>
      <c r="AX134" s="15" t="s">
        <v>80</v>
      </c>
      <c r="AY134" s="280" t="s">
        <v>241</v>
      </c>
    </row>
    <row r="135" s="13" customFormat="1">
      <c r="A135" s="13"/>
      <c r="B135" s="249"/>
      <c r="C135" s="250"/>
      <c r="D135" s="242" t="s">
        <v>259</v>
      </c>
      <c r="E135" s="251" t="s">
        <v>1</v>
      </c>
      <c r="F135" s="252" t="s">
        <v>2937</v>
      </c>
      <c r="G135" s="250"/>
      <c r="H135" s="253">
        <v>19.199999999999999</v>
      </c>
      <c r="I135" s="254"/>
      <c r="J135" s="250"/>
      <c r="K135" s="250"/>
      <c r="L135" s="255"/>
      <c r="M135" s="256"/>
      <c r="N135" s="257"/>
      <c r="O135" s="257"/>
      <c r="P135" s="257"/>
      <c r="Q135" s="257"/>
      <c r="R135" s="257"/>
      <c r="S135" s="257"/>
      <c r="T135" s="258"/>
      <c r="U135" s="13"/>
      <c r="V135" s="13"/>
      <c r="W135" s="13"/>
      <c r="X135" s="13"/>
      <c r="Y135" s="13"/>
      <c r="Z135" s="13"/>
      <c r="AA135" s="13"/>
      <c r="AB135" s="13"/>
      <c r="AC135" s="13"/>
      <c r="AD135" s="13"/>
      <c r="AE135" s="13"/>
      <c r="AT135" s="259" t="s">
        <v>259</v>
      </c>
      <c r="AU135" s="259" t="s">
        <v>88</v>
      </c>
      <c r="AV135" s="13" t="s">
        <v>88</v>
      </c>
      <c r="AW135" s="13" t="s">
        <v>36</v>
      </c>
      <c r="AX135" s="13" t="s">
        <v>80</v>
      </c>
      <c r="AY135" s="259" t="s">
        <v>241</v>
      </c>
    </row>
    <row r="136" s="13" customFormat="1">
      <c r="A136" s="13"/>
      <c r="B136" s="249"/>
      <c r="C136" s="250"/>
      <c r="D136" s="242" t="s">
        <v>259</v>
      </c>
      <c r="E136" s="251" t="s">
        <v>1</v>
      </c>
      <c r="F136" s="252" t="s">
        <v>2938</v>
      </c>
      <c r="G136" s="250"/>
      <c r="H136" s="253">
        <v>3.2000000000000002</v>
      </c>
      <c r="I136" s="254"/>
      <c r="J136" s="250"/>
      <c r="K136" s="250"/>
      <c r="L136" s="255"/>
      <c r="M136" s="256"/>
      <c r="N136" s="257"/>
      <c r="O136" s="257"/>
      <c r="P136" s="257"/>
      <c r="Q136" s="257"/>
      <c r="R136" s="257"/>
      <c r="S136" s="257"/>
      <c r="T136" s="258"/>
      <c r="U136" s="13"/>
      <c r="V136" s="13"/>
      <c r="W136" s="13"/>
      <c r="X136" s="13"/>
      <c r="Y136" s="13"/>
      <c r="Z136" s="13"/>
      <c r="AA136" s="13"/>
      <c r="AB136" s="13"/>
      <c r="AC136" s="13"/>
      <c r="AD136" s="13"/>
      <c r="AE136" s="13"/>
      <c r="AT136" s="259" t="s">
        <v>259</v>
      </c>
      <c r="AU136" s="259" t="s">
        <v>88</v>
      </c>
      <c r="AV136" s="13" t="s">
        <v>88</v>
      </c>
      <c r="AW136" s="13" t="s">
        <v>36</v>
      </c>
      <c r="AX136" s="13" t="s">
        <v>80</v>
      </c>
      <c r="AY136" s="259" t="s">
        <v>241</v>
      </c>
    </row>
    <row r="137" s="14" customFormat="1">
      <c r="A137" s="14"/>
      <c r="B137" s="260"/>
      <c r="C137" s="261"/>
      <c r="D137" s="242" t="s">
        <v>259</v>
      </c>
      <c r="E137" s="262" t="s">
        <v>1</v>
      </c>
      <c r="F137" s="263" t="s">
        <v>261</v>
      </c>
      <c r="G137" s="261"/>
      <c r="H137" s="264">
        <v>22.399999999999999</v>
      </c>
      <c r="I137" s="265"/>
      <c r="J137" s="261"/>
      <c r="K137" s="261"/>
      <c r="L137" s="266"/>
      <c r="M137" s="267"/>
      <c r="N137" s="268"/>
      <c r="O137" s="268"/>
      <c r="P137" s="268"/>
      <c r="Q137" s="268"/>
      <c r="R137" s="268"/>
      <c r="S137" s="268"/>
      <c r="T137" s="269"/>
      <c r="U137" s="14"/>
      <c r="V137" s="14"/>
      <c r="W137" s="14"/>
      <c r="X137" s="14"/>
      <c r="Y137" s="14"/>
      <c r="Z137" s="14"/>
      <c r="AA137" s="14"/>
      <c r="AB137" s="14"/>
      <c r="AC137" s="14"/>
      <c r="AD137" s="14"/>
      <c r="AE137" s="14"/>
      <c r="AT137" s="270" t="s">
        <v>259</v>
      </c>
      <c r="AU137" s="270" t="s">
        <v>88</v>
      </c>
      <c r="AV137" s="14" t="s">
        <v>175</v>
      </c>
      <c r="AW137" s="14" t="s">
        <v>36</v>
      </c>
      <c r="AX137" s="14" t="s">
        <v>14</v>
      </c>
      <c r="AY137" s="270" t="s">
        <v>241</v>
      </c>
    </row>
    <row r="138" s="2" customFormat="1" ht="24.15" customHeight="1">
      <c r="A138" s="39"/>
      <c r="B138" s="40"/>
      <c r="C138" s="229" t="s">
        <v>88</v>
      </c>
      <c r="D138" s="229" t="s">
        <v>243</v>
      </c>
      <c r="E138" s="230" t="s">
        <v>2939</v>
      </c>
      <c r="F138" s="231" t="s">
        <v>2940</v>
      </c>
      <c r="G138" s="232" t="s">
        <v>296</v>
      </c>
      <c r="H138" s="233">
        <v>22.399999999999999</v>
      </c>
      <c r="I138" s="234"/>
      <c r="J138" s="235">
        <f>ROUND(I138*H138,2)</f>
        <v>0</v>
      </c>
      <c r="K138" s="231" t="s">
        <v>247</v>
      </c>
      <c r="L138" s="45"/>
      <c r="M138" s="236" t="s">
        <v>1</v>
      </c>
      <c r="N138" s="237" t="s">
        <v>45</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175</v>
      </c>
      <c r="AT138" s="240" t="s">
        <v>243</v>
      </c>
      <c r="AU138" s="240" t="s">
        <v>88</v>
      </c>
      <c r="AY138" s="18" t="s">
        <v>241</v>
      </c>
      <c r="BE138" s="241">
        <f>IF(N138="základní",J138,0)</f>
        <v>0</v>
      </c>
      <c r="BF138" s="241">
        <f>IF(N138="snížená",J138,0)</f>
        <v>0</v>
      </c>
      <c r="BG138" s="241">
        <f>IF(N138="zákl. přenesená",J138,0)</f>
        <v>0</v>
      </c>
      <c r="BH138" s="241">
        <f>IF(N138="sníž. přenesená",J138,0)</f>
        <v>0</v>
      </c>
      <c r="BI138" s="241">
        <f>IF(N138="nulová",J138,0)</f>
        <v>0</v>
      </c>
      <c r="BJ138" s="18" t="s">
        <v>14</v>
      </c>
      <c r="BK138" s="241">
        <f>ROUND(I138*H138,2)</f>
        <v>0</v>
      </c>
      <c r="BL138" s="18" t="s">
        <v>175</v>
      </c>
      <c r="BM138" s="240" t="s">
        <v>2941</v>
      </c>
    </row>
    <row r="139" s="2" customFormat="1">
      <c r="A139" s="39"/>
      <c r="B139" s="40"/>
      <c r="C139" s="41"/>
      <c r="D139" s="242" t="s">
        <v>249</v>
      </c>
      <c r="E139" s="41"/>
      <c r="F139" s="243" t="s">
        <v>2942</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249</v>
      </c>
      <c r="AU139" s="18" t="s">
        <v>88</v>
      </c>
    </row>
    <row r="140" s="2" customFormat="1">
      <c r="A140" s="39"/>
      <c r="B140" s="40"/>
      <c r="C140" s="41"/>
      <c r="D140" s="247" t="s">
        <v>251</v>
      </c>
      <c r="E140" s="41"/>
      <c r="F140" s="248" t="s">
        <v>2943</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251</v>
      </c>
      <c r="AU140" s="18" t="s">
        <v>88</v>
      </c>
    </row>
    <row r="141" s="2" customFormat="1" ht="37.8" customHeight="1">
      <c r="A141" s="39"/>
      <c r="B141" s="40"/>
      <c r="C141" s="229" t="s">
        <v>96</v>
      </c>
      <c r="D141" s="229" t="s">
        <v>243</v>
      </c>
      <c r="E141" s="230" t="s">
        <v>688</v>
      </c>
      <c r="F141" s="231" t="s">
        <v>689</v>
      </c>
      <c r="G141" s="232" t="s">
        <v>255</v>
      </c>
      <c r="H141" s="233">
        <v>3.5630000000000002</v>
      </c>
      <c r="I141" s="234"/>
      <c r="J141" s="235">
        <f>ROUND(I141*H141,2)</f>
        <v>0</v>
      </c>
      <c r="K141" s="231" t="s">
        <v>247</v>
      </c>
      <c r="L141" s="45"/>
      <c r="M141" s="236" t="s">
        <v>1</v>
      </c>
      <c r="N141" s="237" t="s">
        <v>45</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175</v>
      </c>
      <c r="AT141" s="240" t="s">
        <v>243</v>
      </c>
      <c r="AU141" s="240" t="s">
        <v>88</v>
      </c>
      <c r="AY141" s="18" t="s">
        <v>241</v>
      </c>
      <c r="BE141" s="241">
        <f>IF(N141="základní",J141,0)</f>
        <v>0</v>
      </c>
      <c r="BF141" s="241">
        <f>IF(N141="snížená",J141,0)</f>
        <v>0</v>
      </c>
      <c r="BG141" s="241">
        <f>IF(N141="zákl. přenesená",J141,0)</f>
        <v>0</v>
      </c>
      <c r="BH141" s="241">
        <f>IF(N141="sníž. přenesená",J141,0)</f>
        <v>0</v>
      </c>
      <c r="BI141" s="241">
        <f>IF(N141="nulová",J141,0)</f>
        <v>0</v>
      </c>
      <c r="BJ141" s="18" t="s">
        <v>14</v>
      </c>
      <c r="BK141" s="241">
        <f>ROUND(I141*H141,2)</f>
        <v>0</v>
      </c>
      <c r="BL141" s="18" t="s">
        <v>175</v>
      </c>
      <c r="BM141" s="240" t="s">
        <v>2944</v>
      </c>
    </row>
    <row r="142" s="2" customFormat="1">
      <c r="A142" s="39"/>
      <c r="B142" s="40"/>
      <c r="C142" s="41"/>
      <c r="D142" s="242" t="s">
        <v>249</v>
      </c>
      <c r="E142" s="41"/>
      <c r="F142" s="243" t="s">
        <v>691</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249</v>
      </c>
      <c r="AU142" s="18" t="s">
        <v>88</v>
      </c>
    </row>
    <row r="143" s="2" customFormat="1">
      <c r="A143" s="39"/>
      <c r="B143" s="40"/>
      <c r="C143" s="41"/>
      <c r="D143" s="247" t="s">
        <v>251</v>
      </c>
      <c r="E143" s="41"/>
      <c r="F143" s="248" t="s">
        <v>692</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251</v>
      </c>
      <c r="AU143" s="18" t="s">
        <v>88</v>
      </c>
    </row>
    <row r="144" s="2" customFormat="1" ht="37.8" customHeight="1">
      <c r="A144" s="39"/>
      <c r="B144" s="40"/>
      <c r="C144" s="229" t="s">
        <v>175</v>
      </c>
      <c r="D144" s="229" t="s">
        <v>243</v>
      </c>
      <c r="E144" s="230" t="s">
        <v>698</v>
      </c>
      <c r="F144" s="231" t="s">
        <v>699</v>
      </c>
      <c r="G144" s="232" t="s">
        <v>255</v>
      </c>
      <c r="H144" s="233">
        <v>17.815000000000001</v>
      </c>
      <c r="I144" s="234"/>
      <c r="J144" s="235">
        <f>ROUND(I144*H144,2)</f>
        <v>0</v>
      </c>
      <c r="K144" s="231" t="s">
        <v>247</v>
      </c>
      <c r="L144" s="45"/>
      <c r="M144" s="236" t="s">
        <v>1</v>
      </c>
      <c r="N144" s="237" t="s">
        <v>45</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175</v>
      </c>
      <c r="AT144" s="240" t="s">
        <v>243</v>
      </c>
      <c r="AU144" s="240" t="s">
        <v>88</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175</v>
      </c>
      <c r="BM144" s="240" t="s">
        <v>2945</v>
      </c>
    </row>
    <row r="145" s="2" customFormat="1">
      <c r="A145" s="39"/>
      <c r="B145" s="40"/>
      <c r="C145" s="41"/>
      <c r="D145" s="242" t="s">
        <v>249</v>
      </c>
      <c r="E145" s="41"/>
      <c r="F145" s="243" t="s">
        <v>701</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88</v>
      </c>
    </row>
    <row r="146" s="2" customFormat="1">
      <c r="A146" s="39"/>
      <c r="B146" s="40"/>
      <c r="C146" s="41"/>
      <c r="D146" s="247" t="s">
        <v>251</v>
      </c>
      <c r="E146" s="41"/>
      <c r="F146" s="248" t="s">
        <v>702</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251</v>
      </c>
      <c r="AU146" s="18" t="s">
        <v>88</v>
      </c>
    </row>
    <row r="147" s="13" customFormat="1">
      <c r="A147" s="13"/>
      <c r="B147" s="249"/>
      <c r="C147" s="250"/>
      <c r="D147" s="242" t="s">
        <v>259</v>
      </c>
      <c r="E147" s="250"/>
      <c r="F147" s="252" t="s">
        <v>2946</v>
      </c>
      <c r="G147" s="250"/>
      <c r="H147" s="253">
        <v>17.815000000000001</v>
      </c>
      <c r="I147" s="254"/>
      <c r="J147" s="250"/>
      <c r="K147" s="250"/>
      <c r="L147" s="255"/>
      <c r="M147" s="256"/>
      <c r="N147" s="257"/>
      <c r="O147" s="257"/>
      <c r="P147" s="257"/>
      <c r="Q147" s="257"/>
      <c r="R147" s="257"/>
      <c r="S147" s="257"/>
      <c r="T147" s="258"/>
      <c r="U147" s="13"/>
      <c r="V147" s="13"/>
      <c r="W147" s="13"/>
      <c r="X147" s="13"/>
      <c r="Y147" s="13"/>
      <c r="Z147" s="13"/>
      <c r="AA147" s="13"/>
      <c r="AB147" s="13"/>
      <c r="AC147" s="13"/>
      <c r="AD147" s="13"/>
      <c r="AE147" s="13"/>
      <c r="AT147" s="259" t="s">
        <v>259</v>
      </c>
      <c r="AU147" s="259" t="s">
        <v>88</v>
      </c>
      <c r="AV147" s="13" t="s">
        <v>88</v>
      </c>
      <c r="AW147" s="13" t="s">
        <v>4</v>
      </c>
      <c r="AX147" s="13" t="s">
        <v>14</v>
      </c>
      <c r="AY147" s="259" t="s">
        <v>241</v>
      </c>
    </row>
    <row r="148" s="2" customFormat="1" ht="24.15" customHeight="1">
      <c r="A148" s="39"/>
      <c r="B148" s="40"/>
      <c r="C148" s="229" t="s">
        <v>274</v>
      </c>
      <c r="D148" s="229" t="s">
        <v>243</v>
      </c>
      <c r="E148" s="230" t="s">
        <v>2947</v>
      </c>
      <c r="F148" s="231" t="s">
        <v>2948</v>
      </c>
      <c r="G148" s="232" t="s">
        <v>255</v>
      </c>
      <c r="H148" s="233">
        <v>3.5630000000000002</v>
      </c>
      <c r="I148" s="234"/>
      <c r="J148" s="235">
        <f>ROUND(I148*H148,2)</f>
        <v>0</v>
      </c>
      <c r="K148" s="231" t="s">
        <v>247</v>
      </c>
      <c r="L148" s="45"/>
      <c r="M148" s="236" t="s">
        <v>1</v>
      </c>
      <c r="N148" s="237" t="s">
        <v>45</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175</v>
      </c>
      <c r="AT148" s="240" t="s">
        <v>243</v>
      </c>
      <c r="AU148" s="240" t="s">
        <v>88</v>
      </c>
      <c r="AY148" s="18" t="s">
        <v>241</v>
      </c>
      <c r="BE148" s="241">
        <f>IF(N148="základní",J148,0)</f>
        <v>0</v>
      </c>
      <c r="BF148" s="241">
        <f>IF(N148="snížená",J148,0)</f>
        <v>0</v>
      </c>
      <c r="BG148" s="241">
        <f>IF(N148="zákl. přenesená",J148,0)</f>
        <v>0</v>
      </c>
      <c r="BH148" s="241">
        <f>IF(N148="sníž. přenesená",J148,0)</f>
        <v>0</v>
      </c>
      <c r="BI148" s="241">
        <f>IF(N148="nulová",J148,0)</f>
        <v>0</v>
      </c>
      <c r="BJ148" s="18" t="s">
        <v>14</v>
      </c>
      <c r="BK148" s="241">
        <f>ROUND(I148*H148,2)</f>
        <v>0</v>
      </c>
      <c r="BL148" s="18" t="s">
        <v>175</v>
      </c>
      <c r="BM148" s="240" t="s">
        <v>2949</v>
      </c>
    </row>
    <row r="149" s="2" customFormat="1">
      <c r="A149" s="39"/>
      <c r="B149" s="40"/>
      <c r="C149" s="41"/>
      <c r="D149" s="242" t="s">
        <v>249</v>
      </c>
      <c r="E149" s="41"/>
      <c r="F149" s="243" t="s">
        <v>2950</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249</v>
      </c>
      <c r="AU149" s="18" t="s">
        <v>88</v>
      </c>
    </row>
    <row r="150" s="2" customFormat="1">
      <c r="A150" s="39"/>
      <c r="B150" s="40"/>
      <c r="C150" s="41"/>
      <c r="D150" s="247" t="s">
        <v>251</v>
      </c>
      <c r="E150" s="41"/>
      <c r="F150" s="248" t="s">
        <v>2951</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251</v>
      </c>
      <c r="AU150" s="18" t="s">
        <v>88</v>
      </c>
    </row>
    <row r="151" s="15" customFormat="1">
      <c r="A151" s="15"/>
      <c r="B151" s="271"/>
      <c r="C151" s="272"/>
      <c r="D151" s="242" t="s">
        <v>259</v>
      </c>
      <c r="E151" s="273" t="s">
        <v>1</v>
      </c>
      <c r="F151" s="274" t="s">
        <v>2952</v>
      </c>
      <c r="G151" s="272"/>
      <c r="H151" s="273" t="s">
        <v>1</v>
      </c>
      <c r="I151" s="275"/>
      <c r="J151" s="272"/>
      <c r="K151" s="272"/>
      <c r="L151" s="276"/>
      <c r="M151" s="277"/>
      <c r="N151" s="278"/>
      <c r="O151" s="278"/>
      <c r="P151" s="278"/>
      <c r="Q151" s="278"/>
      <c r="R151" s="278"/>
      <c r="S151" s="278"/>
      <c r="T151" s="279"/>
      <c r="U151" s="15"/>
      <c r="V151" s="15"/>
      <c r="W151" s="15"/>
      <c r="X151" s="15"/>
      <c r="Y151" s="15"/>
      <c r="Z151" s="15"/>
      <c r="AA151" s="15"/>
      <c r="AB151" s="15"/>
      <c r="AC151" s="15"/>
      <c r="AD151" s="15"/>
      <c r="AE151" s="15"/>
      <c r="AT151" s="280" t="s">
        <v>259</v>
      </c>
      <c r="AU151" s="280" t="s">
        <v>88</v>
      </c>
      <c r="AV151" s="15" t="s">
        <v>14</v>
      </c>
      <c r="AW151" s="15" t="s">
        <v>36</v>
      </c>
      <c r="AX151" s="15" t="s">
        <v>80</v>
      </c>
      <c r="AY151" s="280" t="s">
        <v>241</v>
      </c>
    </row>
    <row r="152" s="13" customFormat="1">
      <c r="A152" s="13"/>
      <c r="B152" s="249"/>
      <c r="C152" s="250"/>
      <c r="D152" s="242" t="s">
        <v>259</v>
      </c>
      <c r="E152" s="251" t="s">
        <v>1</v>
      </c>
      <c r="F152" s="252" t="s">
        <v>2953</v>
      </c>
      <c r="G152" s="250"/>
      <c r="H152" s="253">
        <v>3.0539999999999998</v>
      </c>
      <c r="I152" s="254"/>
      <c r="J152" s="250"/>
      <c r="K152" s="250"/>
      <c r="L152" s="255"/>
      <c r="M152" s="256"/>
      <c r="N152" s="257"/>
      <c r="O152" s="257"/>
      <c r="P152" s="257"/>
      <c r="Q152" s="257"/>
      <c r="R152" s="257"/>
      <c r="S152" s="257"/>
      <c r="T152" s="258"/>
      <c r="U152" s="13"/>
      <c r="V152" s="13"/>
      <c r="W152" s="13"/>
      <c r="X152" s="13"/>
      <c r="Y152" s="13"/>
      <c r="Z152" s="13"/>
      <c r="AA152" s="13"/>
      <c r="AB152" s="13"/>
      <c r="AC152" s="13"/>
      <c r="AD152" s="13"/>
      <c r="AE152" s="13"/>
      <c r="AT152" s="259" t="s">
        <v>259</v>
      </c>
      <c r="AU152" s="259" t="s">
        <v>88</v>
      </c>
      <c r="AV152" s="13" t="s">
        <v>88</v>
      </c>
      <c r="AW152" s="13" t="s">
        <v>36</v>
      </c>
      <c r="AX152" s="13" t="s">
        <v>80</v>
      </c>
      <c r="AY152" s="259" t="s">
        <v>241</v>
      </c>
    </row>
    <row r="153" s="13" customFormat="1">
      <c r="A153" s="13"/>
      <c r="B153" s="249"/>
      <c r="C153" s="250"/>
      <c r="D153" s="242" t="s">
        <v>259</v>
      </c>
      <c r="E153" s="251" t="s">
        <v>1</v>
      </c>
      <c r="F153" s="252" t="s">
        <v>2954</v>
      </c>
      <c r="G153" s="250"/>
      <c r="H153" s="253">
        <v>0.50900000000000001</v>
      </c>
      <c r="I153" s="254"/>
      <c r="J153" s="250"/>
      <c r="K153" s="250"/>
      <c r="L153" s="255"/>
      <c r="M153" s="256"/>
      <c r="N153" s="257"/>
      <c r="O153" s="257"/>
      <c r="P153" s="257"/>
      <c r="Q153" s="257"/>
      <c r="R153" s="257"/>
      <c r="S153" s="257"/>
      <c r="T153" s="258"/>
      <c r="U153" s="13"/>
      <c r="V153" s="13"/>
      <c r="W153" s="13"/>
      <c r="X153" s="13"/>
      <c r="Y153" s="13"/>
      <c r="Z153" s="13"/>
      <c r="AA153" s="13"/>
      <c r="AB153" s="13"/>
      <c r="AC153" s="13"/>
      <c r="AD153" s="13"/>
      <c r="AE153" s="13"/>
      <c r="AT153" s="259" t="s">
        <v>259</v>
      </c>
      <c r="AU153" s="259" t="s">
        <v>88</v>
      </c>
      <c r="AV153" s="13" t="s">
        <v>88</v>
      </c>
      <c r="AW153" s="13" t="s">
        <v>36</v>
      </c>
      <c r="AX153" s="13" t="s">
        <v>80</v>
      </c>
      <c r="AY153" s="259" t="s">
        <v>241</v>
      </c>
    </row>
    <row r="154" s="14" customFormat="1">
      <c r="A154" s="14"/>
      <c r="B154" s="260"/>
      <c r="C154" s="261"/>
      <c r="D154" s="242" t="s">
        <v>259</v>
      </c>
      <c r="E154" s="262" t="s">
        <v>1</v>
      </c>
      <c r="F154" s="263" t="s">
        <v>261</v>
      </c>
      <c r="G154" s="261"/>
      <c r="H154" s="264">
        <v>3.5630000000000002</v>
      </c>
      <c r="I154" s="265"/>
      <c r="J154" s="261"/>
      <c r="K154" s="261"/>
      <c r="L154" s="266"/>
      <c r="M154" s="267"/>
      <c r="N154" s="268"/>
      <c r="O154" s="268"/>
      <c r="P154" s="268"/>
      <c r="Q154" s="268"/>
      <c r="R154" s="268"/>
      <c r="S154" s="268"/>
      <c r="T154" s="269"/>
      <c r="U154" s="14"/>
      <c r="V154" s="14"/>
      <c r="W154" s="14"/>
      <c r="X154" s="14"/>
      <c r="Y154" s="14"/>
      <c r="Z154" s="14"/>
      <c r="AA154" s="14"/>
      <c r="AB154" s="14"/>
      <c r="AC154" s="14"/>
      <c r="AD154" s="14"/>
      <c r="AE154" s="14"/>
      <c r="AT154" s="270" t="s">
        <v>259</v>
      </c>
      <c r="AU154" s="270" t="s">
        <v>88</v>
      </c>
      <c r="AV154" s="14" t="s">
        <v>175</v>
      </c>
      <c r="AW154" s="14" t="s">
        <v>36</v>
      </c>
      <c r="AX154" s="14" t="s">
        <v>14</v>
      </c>
      <c r="AY154" s="270" t="s">
        <v>241</v>
      </c>
    </row>
    <row r="155" s="2" customFormat="1" ht="33" customHeight="1">
      <c r="A155" s="39"/>
      <c r="B155" s="40"/>
      <c r="C155" s="229" t="s">
        <v>283</v>
      </c>
      <c r="D155" s="229" t="s">
        <v>243</v>
      </c>
      <c r="E155" s="230" t="s">
        <v>737</v>
      </c>
      <c r="F155" s="231" t="s">
        <v>738</v>
      </c>
      <c r="G155" s="232" t="s">
        <v>487</v>
      </c>
      <c r="H155" s="233">
        <v>5.8789999999999996</v>
      </c>
      <c r="I155" s="234"/>
      <c r="J155" s="235">
        <f>ROUND(I155*H155,2)</f>
        <v>0</v>
      </c>
      <c r="K155" s="231" t="s">
        <v>247</v>
      </c>
      <c r="L155" s="45"/>
      <c r="M155" s="236" t="s">
        <v>1</v>
      </c>
      <c r="N155" s="237" t="s">
        <v>45</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175</v>
      </c>
      <c r="AT155" s="240" t="s">
        <v>243</v>
      </c>
      <c r="AU155" s="240" t="s">
        <v>88</v>
      </c>
      <c r="AY155" s="18" t="s">
        <v>241</v>
      </c>
      <c r="BE155" s="241">
        <f>IF(N155="základní",J155,0)</f>
        <v>0</v>
      </c>
      <c r="BF155" s="241">
        <f>IF(N155="snížená",J155,0)</f>
        <v>0</v>
      </c>
      <c r="BG155" s="241">
        <f>IF(N155="zákl. přenesená",J155,0)</f>
        <v>0</v>
      </c>
      <c r="BH155" s="241">
        <f>IF(N155="sníž. přenesená",J155,0)</f>
        <v>0</v>
      </c>
      <c r="BI155" s="241">
        <f>IF(N155="nulová",J155,0)</f>
        <v>0</v>
      </c>
      <c r="BJ155" s="18" t="s">
        <v>14</v>
      </c>
      <c r="BK155" s="241">
        <f>ROUND(I155*H155,2)</f>
        <v>0</v>
      </c>
      <c r="BL155" s="18" t="s">
        <v>175</v>
      </c>
      <c r="BM155" s="240" t="s">
        <v>2955</v>
      </c>
    </row>
    <row r="156" s="2" customFormat="1">
      <c r="A156" s="39"/>
      <c r="B156" s="40"/>
      <c r="C156" s="41"/>
      <c r="D156" s="242" t="s">
        <v>249</v>
      </c>
      <c r="E156" s="41"/>
      <c r="F156" s="243" t="s">
        <v>740</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249</v>
      </c>
      <c r="AU156" s="18" t="s">
        <v>88</v>
      </c>
    </row>
    <row r="157" s="2" customFormat="1">
      <c r="A157" s="39"/>
      <c r="B157" s="40"/>
      <c r="C157" s="41"/>
      <c r="D157" s="247" t="s">
        <v>251</v>
      </c>
      <c r="E157" s="41"/>
      <c r="F157" s="248" t="s">
        <v>741</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251</v>
      </c>
      <c r="AU157" s="18" t="s">
        <v>88</v>
      </c>
    </row>
    <row r="158" s="13" customFormat="1">
      <c r="A158" s="13"/>
      <c r="B158" s="249"/>
      <c r="C158" s="250"/>
      <c r="D158" s="242" t="s">
        <v>259</v>
      </c>
      <c r="E158" s="250"/>
      <c r="F158" s="252" t="s">
        <v>2956</v>
      </c>
      <c r="G158" s="250"/>
      <c r="H158" s="253">
        <v>5.8789999999999996</v>
      </c>
      <c r="I158" s="254"/>
      <c r="J158" s="250"/>
      <c r="K158" s="250"/>
      <c r="L158" s="255"/>
      <c r="M158" s="256"/>
      <c r="N158" s="257"/>
      <c r="O158" s="257"/>
      <c r="P158" s="257"/>
      <c r="Q158" s="257"/>
      <c r="R158" s="257"/>
      <c r="S158" s="257"/>
      <c r="T158" s="258"/>
      <c r="U158" s="13"/>
      <c r="V158" s="13"/>
      <c r="W158" s="13"/>
      <c r="X158" s="13"/>
      <c r="Y158" s="13"/>
      <c r="Z158" s="13"/>
      <c r="AA158" s="13"/>
      <c r="AB158" s="13"/>
      <c r="AC158" s="13"/>
      <c r="AD158" s="13"/>
      <c r="AE158" s="13"/>
      <c r="AT158" s="259" t="s">
        <v>259</v>
      </c>
      <c r="AU158" s="259" t="s">
        <v>88</v>
      </c>
      <c r="AV158" s="13" t="s">
        <v>88</v>
      </c>
      <c r="AW158" s="13" t="s">
        <v>4</v>
      </c>
      <c r="AX158" s="13" t="s">
        <v>14</v>
      </c>
      <c r="AY158" s="259" t="s">
        <v>241</v>
      </c>
    </row>
    <row r="159" s="12" customFormat="1" ht="22.8" customHeight="1">
      <c r="A159" s="12"/>
      <c r="B159" s="213"/>
      <c r="C159" s="214"/>
      <c r="D159" s="215" t="s">
        <v>79</v>
      </c>
      <c r="E159" s="227" t="s">
        <v>96</v>
      </c>
      <c r="F159" s="227" t="s">
        <v>2125</v>
      </c>
      <c r="G159" s="214"/>
      <c r="H159" s="214"/>
      <c r="I159" s="217"/>
      <c r="J159" s="228">
        <f>BK159</f>
        <v>0</v>
      </c>
      <c r="K159" s="214"/>
      <c r="L159" s="219"/>
      <c r="M159" s="220"/>
      <c r="N159" s="221"/>
      <c r="O159" s="221"/>
      <c r="P159" s="222">
        <f>SUM(P160:P202)</f>
        <v>0</v>
      </c>
      <c r="Q159" s="221"/>
      <c r="R159" s="222">
        <f>SUM(R160:R202)</f>
        <v>7.6791974999999999</v>
      </c>
      <c r="S159" s="221"/>
      <c r="T159" s="223">
        <f>SUM(T160:T202)</f>
        <v>0</v>
      </c>
      <c r="U159" s="12"/>
      <c r="V159" s="12"/>
      <c r="W159" s="12"/>
      <c r="X159" s="12"/>
      <c r="Y159" s="12"/>
      <c r="Z159" s="12"/>
      <c r="AA159" s="12"/>
      <c r="AB159" s="12"/>
      <c r="AC159" s="12"/>
      <c r="AD159" s="12"/>
      <c r="AE159" s="12"/>
      <c r="AR159" s="224" t="s">
        <v>14</v>
      </c>
      <c r="AT159" s="225" t="s">
        <v>79</v>
      </c>
      <c r="AU159" s="225" t="s">
        <v>14</v>
      </c>
      <c r="AY159" s="224" t="s">
        <v>241</v>
      </c>
      <c r="BK159" s="226">
        <f>SUM(BK160:BK202)</f>
        <v>0</v>
      </c>
    </row>
    <row r="160" s="2" customFormat="1" ht="24.15" customHeight="1">
      <c r="A160" s="39"/>
      <c r="B160" s="40"/>
      <c r="C160" s="229" t="s">
        <v>293</v>
      </c>
      <c r="D160" s="229" t="s">
        <v>243</v>
      </c>
      <c r="E160" s="230" t="s">
        <v>2957</v>
      </c>
      <c r="F160" s="231" t="s">
        <v>2958</v>
      </c>
      <c r="G160" s="232" t="s">
        <v>303</v>
      </c>
      <c r="H160" s="233">
        <v>28</v>
      </c>
      <c r="I160" s="234"/>
      <c r="J160" s="235">
        <f>ROUND(I160*H160,2)</f>
        <v>0</v>
      </c>
      <c r="K160" s="231" t="s">
        <v>247</v>
      </c>
      <c r="L160" s="45"/>
      <c r="M160" s="236" t="s">
        <v>1</v>
      </c>
      <c r="N160" s="237" t="s">
        <v>45</v>
      </c>
      <c r="O160" s="92"/>
      <c r="P160" s="238">
        <f>O160*H160</f>
        <v>0</v>
      </c>
      <c r="Q160" s="238">
        <v>0.17488999999999999</v>
      </c>
      <c r="R160" s="238">
        <f>Q160*H160</f>
        <v>4.8969199999999997</v>
      </c>
      <c r="S160" s="238">
        <v>0</v>
      </c>
      <c r="T160" s="239">
        <f>S160*H160</f>
        <v>0</v>
      </c>
      <c r="U160" s="39"/>
      <c r="V160" s="39"/>
      <c r="W160" s="39"/>
      <c r="X160" s="39"/>
      <c r="Y160" s="39"/>
      <c r="Z160" s="39"/>
      <c r="AA160" s="39"/>
      <c r="AB160" s="39"/>
      <c r="AC160" s="39"/>
      <c r="AD160" s="39"/>
      <c r="AE160" s="39"/>
      <c r="AR160" s="240" t="s">
        <v>175</v>
      </c>
      <c r="AT160" s="240" t="s">
        <v>243</v>
      </c>
      <c r="AU160" s="240" t="s">
        <v>88</v>
      </c>
      <c r="AY160" s="18" t="s">
        <v>241</v>
      </c>
      <c r="BE160" s="241">
        <f>IF(N160="základní",J160,0)</f>
        <v>0</v>
      </c>
      <c r="BF160" s="241">
        <f>IF(N160="snížená",J160,0)</f>
        <v>0</v>
      </c>
      <c r="BG160" s="241">
        <f>IF(N160="zákl. přenesená",J160,0)</f>
        <v>0</v>
      </c>
      <c r="BH160" s="241">
        <f>IF(N160="sníž. přenesená",J160,0)</f>
        <v>0</v>
      </c>
      <c r="BI160" s="241">
        <f>IF(N160="nulová",J160,0)</f>
        <v>0</v>
      </c>
      <c r="BJ160" s="18" t="s">
        <v>14</v>
      </c>
      <c r="BK160" s="241">
        <f>ROUND(I160*H160,2)</f>
        <v>0</v>
      </c>
      <c r="BL160" s="18" t="s">
        <v>175</v>
      </c>
      <c r="BM160" s="240" t="s">
        <v>2959</v>
      </c>
    </row>
    <row r="161" s="2" customFormat="1">
      <c r="A161" s="39"/>
      <c r="B161" s="40"/>
      <c r="C161" s="41"/>
      <c r="D161" s="242" t="s">
        <v>249</v>
      </c>
      <c r="E161" s="41"/>
      <c r="F161" s="243" t="s">
        <v>2960</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249</v>
      </c>
      <c r="AU161" s="18" t="s">
        <v>88</v>
      </c>
    </row>
    <row r="162" s="2" customFormat="1">
      <c r="A162" s="39"/>
      <c r="B162" s="40"/>
      <c r="C162" s="41"/>
      <c r="D162" s="247" t="s">
        <v>251</v>
      </c>
      <c r="E162" s="41"/>
      <c r="F162" s="248" t="s">
        <v>2961</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251</v>
      </c>
      <c r="AU162" s="18" t="s">
        <v>88</v>
      </c>
    </row>
    <row r="163" s="15" customFormat="1">
      <c r="A163" s="15"/>
      <c r="B163" s="271"/>
      <c r="C163" s="272"/>
      <c r="D163" s="242" t="s">
        <v>259</v>
      </c>
      <c r="E163" s="273" t="s">
        <v>1</v>
      </c>
      <c r="F163" s="274" t="s">
        <v>2936</v>
      </c>
      <c r="G163" s="272"/>
      <c r="H163" s="273" t="s">
        <v>1</v>
      </c>
      <c r="I163" s="275"/>
      <c r="J163" s="272"/>
      <c r="K163" s="272"/>
      <c r="L163" s="276"/>
      <c r="M163" s="277"/>
      <c r="N163" s="278"/>
      <c r="O163" s="278"/>
      <c r="P163" s="278"/>
      <c r="Q163" s="278"/>
      <c r="R163" s="278"/>
      <c r="S163" s="278"/>
      <c r="T163" s="279"/>
      <c r="U163" s="15"/>
      <c r="V163" s="15"/>
      <c r="W163" s="15"/>
      <c r="X163" s="15"/>
      <c r="Y163" s="15"/>
      <c r="Z163" s="15"/>
      <c r="AA163" s="15"/>
      <c r="AB163" s="15"/>
      <c r="AC163" s="15"/>
      <c r="AD163" s="15"/>
      <c r="AE163" s="15"/>
      <c r="AT163" s="280" t="s">
        <v>259</v>
      </c>
      <c r="AU163" s="280" t="s">
        <v>88</v>
      </c>
      <c r="AV163" s="15" t="s">
        <v>14</v>
      </c>
      <c r="AW163" s="15" t="s">
        <v>36</v>
      </c>
      <c r="AX163" s="15" t="s">
        <v>80</v>
      </c>
      <c r="AY163" s="280" t="s">
        <v>241</v>
      </c>
    </row>
    <row r="164" s="13" customFormat="1">
      <c r="A164" s="13"/>
      <c r="B164" s="249"/>
      <c r="C164" s="250"/>
      <c r="D164" s="242" t="s">
        <v>259</v>
      </c>
      <c r="E164" s="251" t="s">
        <v>1</v>
      </c>
      <c r="F164" s="252" t="s">
        <v>2962</v>
      </c>
      <c r="G164" s="250"/>
      <c r="H164" s="253">
        <v>24</v>
      </c>
      <c r="I164" s="254"/>
      <c r="J164" s="250"/>
      <c r="K164" s="250"/>
      <c r="L164" s="255"/>
      <c r="M164" s="256"/>
      <c r="N164" s="257"/>
      <c r="O164" s="257"/>
      <c r="P164" s="257"/>
      <c r="Q164" s="257"/>
      <c r="R164" s="257"/>
      <c r="S164" s="257"/>
      <c r="T164" s="258"/>
      <c r="U164" s="13"/>
      <c r="V164" s="13"/>
      <c r="W164" s="13"/>
      <c r="X164" s="13"/>
      <c r="Y164" s="13"/>
      <c r="Z164" s="13"/>
      <c r="AA164" s="13"/>
      <c r="AB164" s="13"/>
      <c r="AC164" s="13"/>
      <c r="AD164" s="13"/>
      <c r="AE164" s="13"/>
      <c r="AT164" s="259" t="s">
        <v>259</v>
      </c>
      <c r="AU164" s="259" t="s">
        <v>88</v>
      </c>
      <c r="AV164" s="13" t="s">
        <v>88</v>
      </c>
      <c r="AW164" s="13" t="s">
        <v>36</v>
      </c>
      <c r="AX164" s="13" t="s">
        <v>80</v>
      </c>
      <c r="AY164" s="259" t="s">
        <v>241</v>
      </c>
    </row>
    <row r="165" s="13" customFormat="1">
      <c r="A165" s="13"/>
      <c r="B165" s="249"/>
      <c r="C165" s="250"/>
      <c r="D165" s="242" t="s">
        <v>259</v>
      </c>
      <c r="E165" s="251" t="s">
        <v>1</v>
      </c>
      <c r="F165" s="252" t="s">
        <v>2963</v>
      </c>
      <c r="G165" s="250"/>
      <c r="H165" s="253">
        <v>4</v>
      </c>
      <c r="I165" s="254"/>
      <c r="J165" s="250"/>
      <c r="K165" s="250"/>
      <c r="L165" s="255"/>
      <c r="M165" s="256"/>
      <c r="N165" s="257"/>
      <c r="O165" s="257"/>
      <c r="P165" s="257"/>
      <c r="Q165" s="257"/>
      <c r="R165" s="257"/>
      <c r="S165" s="257"/>
      <c r="T165" s="258"/>
      <c r="U165" s="13"/>
      <c r="V165" s="13"/>
      <c r="W165" s="13"/>
      <c r="X165" s="13"/>
      <c r="Y165" s="13"/>
      <c r="Z165" s="13"/>
      <c r="AA165" s="13"/>
      <c r="AB165" s="13"/>
      <c r="AC165" s="13"/>
      <c r="AD165" s="13"/>
      <c r="AE165" s="13"/>
      <c r="AT165" s="259" t="s">
        <v>259</v>
      </c>
      <c r="AU165" s="259" t="s">
        <v>88</v>
      </c>
      <c r="AV165" s="13" t="s">
        <v>88</v>
      </c>
      <c r="AW165" s="13" t="s">
        <v>36</v>
      </c>
      <c r="AX165" s="13" t="s">
        <v>80</v>
      </c>
      <c r="AY165" s="259" t="s">
        <v>241</v>
      </c>
    </row>
    <row r="166" s="14" customFormat="1">
      <c r="A166" s="14"/>
      <c r="B166" s="260"/>
      <c r="C166" s="261"/>
      <c r="D166" s="242" t="s">
        <v>259</v>
      </c>
      <c r="E166" s="262" t="s">
        <v>1</v>
      </c>
      <c r="F166" s="263" t="s">
        <v>261</v>
      </c>
      <c r="G166" s="261"/>
      <c r="H166" s="264">
        <v>28</v>
      </c>
      <c r="I166" s="265"/>
      <c r="J166" s="261"/>
      <c r="K166" s="261"/>
      <c r="L166" s="266"/>
      <c r="M166" s="267"/>
      <c r="N166" s="268"/>
      <c r="O166" s="268"/>
      <c r="P166" s="268"/>
      <c r="Q166" s="268"/>
      <c r="R166" s="268"/>
      <c r="S166" s="268"/>
      <c r="T166" s="269"/>
      <c r="U166" s="14"/>
      <c r="V166" s="14"/>
      <c r="W166" s="14"/>
      <c r="X166" s="14"/>
      <c r="Y166" s="14"/>
      <c r="Z166" s="14"/>
      <c r="AA166" s="14"/>
      <c r="AB166" s="14"/>
      <c r="AC166" s="14"/>
      <c r="AD166" s="14"/>
      <c r="AE166" s="14"/>
      <c r="AT166" s="270" t="s">
        <v>259</v>
      </c>
      <c r="AU166" s="270" t="s">
        <v>88</v>
      </c>
      <c r="AV166" s="14" t="s">
        <v>175</v>
      </c>
      <c r="AW166" s="14" t="s">
        <v>36</v>
      </c>
      <c r="AX166" s="14" t="s">
        <v>14</v>
      </c>
      <c r="AY166" s="270" t="s">
        <v>241</v>
      </c>
    </row>
    <row r="167" s="2" customFormat="1" ht="24.15" customHeight="1">
      <c r="A167" s="39"/>
      <c r="B167" s="40"/>
      <c r="C167" s="288" t="s">
        <v>300</v>
      </c>
      <c r="D167" s="288" t="s">
        <v>758</v>
      </c>
      <c r="E167" s="289" t="s">
        <v>2964</v>
      </c>
      <c r="F167" s="290" t="s">
        <v>2965</v>
      </c>
      <c r="G167" s="291" t="s">
        <v>303</v>
      </c>
      <c r="H167" s="292">
        <v>4</v>
      </c>
      <c r="I167" s="293"/>
      <c r="J167" s="294">
        <f>ROUND(I167*H167,2)</f>
        <v>0</v>
      </c>
      <c r="K167" s="290" t="s">
        <v>1</v>
      </c>
      <c r="L167" s="295"/>
      <c r="M167" s="296" t="s">
        <v>1</v>
      </c>
      <c r="N167" s="297" t="s">
        <v>45</v>
      </c>
      <c r="O167" s="92"/>
      <c r="P167" s="238">
        <f>O167*H167</f>
        <v>0</v>
      </c>
      <c r="Q167" s="238">
        <v>0.0047000000000000002</v>
      </c>
      <c r="R167" s="238">
        <f>Q167*H167</f>
        <v>0.018800000000000001</v>
      </c>
      <c r="S167" s="238">
        <v>0</v>
      </c>
      <c r="T167" s="239">
        <f>S167*H167</f>
        <v>0</v>
      </c>
      <c r="U167" s="39"/>
      <c r="V167" s="39"/>
      <c r="W167" s="39"/>
      <c r="X167" s="39"/>
      <c r="Y167" s="39"/>
      <c r="Z167" s="39"/>
      <c r="AA167" s="39"/>
      <c r="AB167" s="39"/>
      <c r="AC167" s="39"/>
      <c r="AD167" s="39"/>
      <c r="AE167" s="39"/>
      <c r="AR167" s="240" t="s">
        <v>300</v>
      </c>
      <c r="AT167" s="240" t="s">
        <v>758</v>
      </c>
      <c r="AU167" s="240" t="s">
        <v>88</v>
      </c>
      <c r="AY167" s="18" t="s">
        <v>241</v>
      </c>
      <c r="BE167" s="241">
        <f>IF(N167="základní",J167,0)</f>
        <v>0</v>
      </c>
      <c r="BF167" s="241">
        <f>IF(N167="snížená",J167,0)</f>
        <v>0</v>
      </c>
      <c r="BG167" s="241">
        <f>IF(N167="zákl. přenesená",J167,0)</f>
        <v>0</v>
      </c>
      <c r="BH167" s="241">
        <f>IF(N167="sníž. přenesená",J167,0)</f>
        <v>0</v>
      </c>
      <c r="BI167" s="241">
        <f>IF(N167="nulová",J167,0)</f>
        <v>0</v>
      </c>
      <c r="BJ167" s="18" t="s">
        <v>14</v>
      </c>
      <c r="BK167" s="241">
        <f>ROUND(I167*H167,2)</f>
        <v>0</v>
      </c>
      <c r="BL167" s="18" t="s">
        <v>175</v>
      </c>
      <c r="BM167" s="240" t="s">
        <v>2966</v>
      </c>
    </row>
    <row r="168" s="2" customFormat="1">
      <c r="A168" s="39"/>
      <c r="B168" s="40"/>
      <c r="C168" s="41"/>
      <c r="D168" s="242" t="s">
        <v>249</v>
      </c>
      <c r="E168" s="41"/>
      <c r="F168" s="243" t="s">
        <v>2967</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249</v>
      </c>
      <c r="AU168" s="18" t="s">
        <v>88</v>
      </c>
    </row>
    <row r="169" s="2" customFormat="1" ht="24.15" customHeight="1">
      <c r="A169" s="39"/>
      <c r="B169" s="40"/>
      <c r="C169" s="288" t="s">
        <v>281</v>
      </c>
      <c r="D169" s="288" t="s">
        <v>758</v>
      </c>
      <c r="E169" s="289" t="s">
        <v>2968</v>
      </c>
      <c r="F169" s="290" t="s">
        <v>2969</v>
      </c>
      <c r="G169" s="291" t="s">
        <v>303</v>
      </c>
      <c r="H169" s="292">
        <v>24</v>
      </c>
      <c r="I169" s="293"/>
      <c r="J169" s="294">
        <f>ROUND(I169*H169,2)</f>
        <v>0</v>
      </c>
      <c r="K169" s="290" t="s">
        <v>1</v>
      </c>
      <c r="L169" s="295"/>
      <c r="M169" s="296" t="s">
        <v>1</v>
      </c>
      <c r="N169" s="297" t="s">
        <v>45</v>
      </c>
      <c r="O169" s="92"/>
      <c r="P169" s="238">
        <f>O169*H169</f>
        <v>0</v>
      </c>
      <c r="Q169" s="238">
        <v>0.0047000000000000002</v>
      </c>
      <c r="R169" s="238">
        <f>Q169*H169</f>
        <v>0.11280000000000001</v>
      </c>
      <c r="S169" s="238">
        <v>0</v>
      </c>
      <c r="T169" s="239">
        <f>S169*H169</f>
        <v>0</v>
      </c>
      <c r="U169" s="39"/>
      <c r="V169" s="39"/>
      <c r="W169" s="39"/>
      <c r="X169" s="39"/>
      <c r="Y169" s="39"/>
      <c r="Z169" s="39"/>
      <c r="AA169" s="39"/>
      <c r="AB169" s="39"/>
      <c r="AC169" s="39"/>
      <c r="AD169" s="39"/>
      <c r="AE169" s="39"/>
      <c r="AR169" s="240" t="s">
        <v>300</v>
      </c>
      <c r="AT169" s="240" t="s">
        <v>758</v>
      </c>
      <c r="AU169" s="240" t="s">
        <v>88</v>
      </c>
      <c r="AY169" s="18" t="s">
        <v>241</v>
      </c>
      <c r="BE169" s="241">
        <f>IF(N169="základní",J169,0)</f>
        <v>0</v>
      </c>
      <c r="BF169" s="241">
        <f>IF(N169="snížená",J169,0)</f>
        <v>0</v>
      </c>
      <c r="BG169" s="241">
        <f>IF(N169="zákl. přenesená",J169,0)</f>
        <v>0</v>
      </c>
      <c r="BH169" s="241">
        <f>IF(N169="sníž. přenesená",J169,0)</f>
        <v>0</v>
      </c>
      <c r="BI169" s="241">
        <f>IF(N169="nulová",J169,0)</f>
        <v>0</v>
      </c>
      <c r="BJ169" s="18" t="s">
        <v>14</v>
      </c>
      <c r="BK169" s="241">
        <f>ROUND(I169*H169,2)</f>
        <v>0</v>
      </c>
      <c r="BL169" s="18" t="s">
        <v>175</v>
      </c>
      <c r="BM169" s="240" t="s">
        <v>2970</v>
      </c>
    </row>
    <row r="170" s="2" customFormat="1">
      <c r="A170" s="39"/>
      <c r="B170" s="40"/>
      <c r="C170" s="41"/>
      <c r="D170" s="242" t="s">
        <v>249</v>
      </c>
      <c r="E170" s="41"/>
      <c r="F170" s="243" t="s">
        <v>2967</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249</v>
      </c>
      <c r="AU170" s="18" t="s">
        <v>88</v>
      </c>
    </row>
    <row r="171" s="2" customFormat="1" ht="24.15" customHeight="1">
      <c r="A171" s="39"/>
      <c r="B171" s="40"/>
      <c r="C171" s="229" t="s">
        <v>309</v>
      </c>
      <c r="D171" s="229" t="s">
        <v>243</v>
      </c>
      <c r="E171" s="230" t="s">
        <v>2971</v>
      </c>
      <c r="F171" s="231" t="s">
        <v>2972</v>
      </c>
      <c r="G171" s="232" t="s">
        <v>303</v>
      </c>
      <c r="H171" s="233">
        <v>8</v>
      </c>
      <c r="I171" s="234"/>
      <c r="J171" s="235">
        <f>ROUND(I171*H171,2)</f>
        <v>0</v>
      </c>
      <c r="K171" s="231" t="s">
        <v>247</v>
      </c>
      <c r="L171" s="45"/>
      <c r="M171" s="236" t="s">
        <v>1</v>
      </c>
      <c r="N171" s="237" t="s">
        <v>45</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175</v>
      </c>
      <c r="AT171" s="240" t="s">
        <v>243</v>
      </c>
      <c r="AU171" s="240" t="s">
        <v>88</v>
      </c>
      <c r="AY171" s="18" t="s">
        <v>241</v>
      </c>
      <c r="BE171" s="241">
        <f>IF(N171="základní",J171,0)</f>
        <v>0</v>
      </c>
      <c r="BF171" s="241">
        <f>IF(N171="snížená",J171,0)</f>
        <v>0</v>
      </c>
      <c r="BG171" s="241">
        <f>IF(N171="zákl. přenesená",J171,0)</f>
        <v>0</v>
      </c>
      <c r="BH171" s="241">
        <f>IF(N171="sníž. přenesená",J171,0)</f>
        <v>0</v>
      </c>
      <c r="BI171" s="241">
        <f>IF(N171="nulová",J171,0)</f>
        <v>0</v>
      </c>
      <c r="BJ171" s="18" t="s">
        <v>14</v>
      </c>
      <c r="BK171" s="241">
        <f>ROUND(I171*H171,2)</f>
        <v>0</v>
      </c>
      <c r="BL171" s="18" t="s">
        <v>175</v>
      </c>
      <c r="BM171" s="240" t="s">
        <v>2973</v>
      </c>
    </row>
    <row r="172" s="2" customFormat="1">
      <c r="A172" s="39"/>
      <c r="B172" s="40"/>
      <c r="C172" s="41"/>
      <c r="D172" s="242" t="s">
        <v>249</v>
      </c>
      <c r="E172" s="41"/>
      <c r="F172" s="243" t="s">
        <v>2974</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249</v>
      </c>
      <c r="AU172" s="18" t="s">
        <v>88</v>
      </c>
    </row>
    <row r="173" s="2" customFormat="1">
      <c r="A173" s="39"/>
      <c r="B173" s="40"/>
      <c r="C173" s="41"/>
      <c r="D173" s="247" t="s">
        <v>251</v>
      </c>
      <c r="E173" s="41"/>
      <c r="F173" s="248" t="s">
        <v>2975</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251</v>
      </c>
      <c r="AU173" s="18" t="s">
        <v>88</v>
      </c>
    </row>
    <row r="174" s="15" customFormat="1">
      <c r="A174" s="15"/>
      <c r="B174" s="271"/>
      <c r="C174" s="272"/>
      <c r="D174" s="242" t="s">
        <v>259</v>
      </c>
      <c r="E174" s="273" t="s">
        <v>1</v>
      </c>
      <c r="F174" s="274" t="s">
        <v>2976</v>
      </c>
      <c r="G174" s="272"/>
      <c r="H174" s="273" t="s">
        <v>1</v>
      </c>
      <c r="I174" s="275"/>
      <c r="J174" s="272"/>
      <c r="K174" s="272"/>
      <c r="L174" s="276"/>
      <c r="M174" s="277"/>
      <c r="N174" s="278"/>
      <c r="O174" s="278"/>
      <c r="P174" s="278"/>
      <c r="Q174" s="278"/>
      <c r="R174" s="278"/>
      <c r="S174" s="278"/>
      <c r="T174" s="279"/>
      <c r="U174" s="15"/>
      <c r="V174" s="15"/>
      <c r="W174" s="15"/>
      <c r="X174" s="15"/>
      <c r="Y174" s="15"/>
      <c r="Z174" s="15"/>
      <c r="AA174" s="15"/>
      <c r="AB174" s="15"/>
      <c r="AC174" s="15"/>
      <c r="AD174" s="15"/>
      <c r="AE174" s="15"/>
      <c r="AT174" s="280" t="s">
        <v>259</v>
      </c>
      <c r="AU174" s="280" t="s">
        <v>88</v>
      </c>
      <c r="AV174" s="15" t="s">
        <v>14</v>
      </c>
      <c r="AW174" s="15" t="s">
        <v>36</v>
      </c>
      <c r="AX174" s="15" t="s">
        <v>80</v>
      </c>
      <c r="AY174" s="280" t="s">
        <v>241</v>
      </c>
    </row>
    <row r="175" s="13" customFormat="1">
      <c r="A175" s="13"/>
      <c r="B175" s="249"/>
      <c r="C175" s="250"/>
      <c r="D175" s="242" t="s">
        <v>259</v>
      </c>
      <c r="E175" s="251" t="s">
        <v>1</v>
      </c>
      <c r="F175" s="252" t="s">
        <v>2977</v>
      </c>
      <c r="G175" s="250"/>
      <c r="H175" s="253">
        <v>8</v>
      </c>
      <c r="I175" s="254"/>
      <c r="J175" s="250"/>
      <c r="K175" s="250"/>
      <c r="L175" s="255"/>
      <c r="M175" s="256"/>
      <c r="N175" s="257"/>
      <c r="O175" s="257"/>
      <c r="P175" s="257"/>
      <c r="Q175" s="257"/>
      <c r="R175" s="257"/>
      <c r="S175" s="257"/>
      <c r="T175" s="258"/>
      <c r="U175" s="13"/>
      <c r="V175" s="13"/>
      <c r="W175" s="13"/>
      <c r="X175" s="13"/>
      <c r="Y175" s="13"/>
      <c r="Z175" s="13"/>
      <c r="AA175" s="13"/>
      <c r="AB175" s="13"/>
      <c r="AC175" s="13"/>
      <c r="AD175" s="13"/>
      <c r="AE175" s="13"/>
      <c r="AT175" s="259" t="s">
        <v>259</v>
      </c>
      <c r="AU175" s="259" t="s">
        <v>88</v>
      </c>
      <c r="AV175" s="13" t="s">
        <v>88</v>
      </c>
      <c r="AW175" s="13" t="s">
        <v>36</v>
      </c>
      <c r="AX175" s="13" t="s">
        <v>14</v>
      </c>
      <c r="AY175" s="259" t="s">
        <v>241</v>
      </c>
    </row>
    <row r="176" s="2" customFormat="1" ht="24.15" customHeight="1">
      <c r="A176" s="39"/>
      <c r="B176" s="40"/>
      <c r="C176" s="288" t="s">
        <v>313</v>
      </c>
      <c r="D176" s="288" t="s">
        <v>758</v>
      </c>
      <c r="E176" s="289" t="s">
        <v>2978</v>
      </c>
      <c r="F176" s="290" t="s">
        <v>2979</v>
      </c>
      <c r="G176" s="291" t="s">
        <v>303</v>
      </c>
      <c r="H176" s="292">
        <v>8</v>
      </c>
      <c r="I176" s="293"/>
      <c r="J176" s="294">
        <f>ROUND(I176*H176,2)</f>
        <v>0</v>
      </c>
      <c r="K176" s="290" t="s">
        <v>1</v>
      </c>
      <c r="L176" s="295"/>
      <c r="M176" s="296" t="s">
        <v>1</v>
      </c>
      <c r="N176" s="297" t="s">
        <v>45</v>
      </c>
      <c r="O176" s="92"/>
      <c r="P176" s="238">
        <f>O176*H176</f>
        <v>0</v>
      </c>
      <c r="Q176" s="238">
        <v>0.002</v>
      </c>
      <c r="R176" s="238">
        <f>Q176*H176</f>
        <v>0.016</v>
      </c>
      <c r="S176" s="238">
        <v>0</v>
      </c>
      <c r="T176" s="239">
        <f>S176*H176</f>
        <v>0</v>
      </c>
      <c r="U176" s="39"/>
      <c r="V176" s="39"/>
      <c r="W176" s="39"/>
      <c r="X176" s="39"/>
      <c r="Y176" s="39"/>
      <c r="Z176" s="39"/>
      <c r="AA176" s="39"/>
      <c r="AB176" s="39"/>
      <c r="AC176" s="39"/>
      <c r="AD176" s="39"/>
      <c r="AE176" s="39"/>
      <c r="AR176" s="240" t="s">
        <v>300</v>
      </c>
      <c r="AT176" s="240" t="s">
        <v>758</v>
      </c>
      <c r="AU176" s="240" t="s">
        <v>88</v>
      </c>
      <c r="AY176" s="18" t="s">
        <v>241</v>
      </c>
      <c r="BE176" s="241">
        <f>IF(N176="základní",J176,0)</f>
        <v>0</v>
      </c>
      <c r="BF176" s="241">
        <f>IF(N176="snížená",J176,0)</f>
        <v>0</v>
      </c>
      <c r="BG176" s="241">
        <f>IF(N176="zákl. přenesená",J176,0)</f>
        <v>0</v>
      </c>
      <c r="BH176" s="241">
        <f>IF(N176="sníž. přenesená",J176,0)</f>
        <v>0</v>
      </c>
      <c r="BI176" s="241">
        <f>IF(N176="nulová",J176,0)</f>
        <v>0</v>
      </c>
      <c r="BJ176" s="18" t="s">
        <v>14</v>
      </c>
      <c r="BK176" s="241">
        <f>ROUND(I176*H176,2)</f>
        <v>0</v>
      </c>
      <c r="BL176" s="18" t="s">
        <v>175</v>
      </c>
      <c r="BM176" s="240" t="s">
        <v>2980</v>
      </c>
    </row>
    <row r="177" s="2" customFormat="1">
      <c r="A177" s="39"/>
      <c r="B177" s="40"/>
      <c r="C177" s="41"/>
      <c r="D177" s="242" t="s">
        <v>249</v>
      </c>
      <c r="E177" s="41"/>
      <c r="F177" s="243" t="s">
        <v>2981</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249</v>
      </c>
      <c r="AU177" s="18" t="s">
        <v>88</v>
      </c>
    </row>
    <row r="178" s="2" customFormat="1" ht="24.15" customHeight="1">
      <c r="A178" s="39"/>
      <c r="B178" s="40"/>
      <c r="C178" s="229" t="s">
        <v>317</v>
      </c>
      <c r="D178" s="229" t="s">
        <v>243</v>
      </c>
      <c r="E178" s="230" t="s">
        <v>2982</v>
      </c>
      <c r="F178" s="231" t="s">
        <v>2983</v>
      </c>
      <c r="G178" s="232" t="s">
        <v>303</v>
      </c>
      <c r="H178" s="233">
        <v>1</v>
      </c>
      <c r="I178" s="234"/>
      <c r="J178" s="235">
        <f>ROUND(I178*H178,2)</f>
        <v>0</v>
      </c>
      <c r="K178" s="231" t="s">
        <v>247</v>
      </c>
      <c r="L178" s="45"/>
      <c r="M178" s="236" t="s">
        <v>1</v>
      </c>
      <c r="N178" s="237" t="s">
        <v>45</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175</v>
      </c>
      <c r="AT178" s="240" t="s">
        <v>243</v>
      </c>
      <c r="AU178" s="240" t="s">
        <v>88</v>
      </c>
      <c r="AY178" s="18" t="s">
        <v>241</v>
      </c>
      <c r="BE178" s="241">
        <f>IF(N178="základní",J178,0)</f>
        <v>0</v>
      </c>
      <c r="BF178" s="241">
        <f>IF(N178="snížená",J178,0)</f>
        <v>0</v>
      </c>
      <c r="BG178" s="241">
        <f>IF(N178="zákl. přenesená",J178,0)</f>
        <v>0</v>
      </c>
      <c r="BH178" s="241">
        <f>IF(N178="sníž. přenesená",J178,0)</f>
        <v>0</v>
      </c>
      <c r="BI178" s="241">
        <f>IF(N178="nulová",J178,0)</f>
        <v>0</v>
      </c>
      <c r="BJ178" s="18" t="s">
        <v>14</v>
      </c>
      <c r="BK178" s="241">
        <f>ROUND(I178*H178,2)</f>
        <v>0</v>
      </c>
      <c r="BL178" s="18" t="s">
        <v>175</v>
      </c>
      <c r="BM178" s="240" t="s">
        <v>2984</v>
      </c>
    </row>
    <row r="179" s="2" customFormat="1">
      <c r="A179" s="39"/>
      <c r="B179" s="40"/>
      <c r="C179" s="41"/>
      <c r="D179" s="242" t="s">
        <v>249</v>
      </c>
      <c r="E179" s="41"/>
      <c r="F179" s="243" t="s">
        <v>2985</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249</v>
      </c>
      <c r="AU179" s="18" t="s">
        <v>88</v>
      </c>
    </row>
    <row r="180" s="2" customFormat="1">
      <c r="A180" s="39"/>
      <c r="B180" s="40"/>
      <c r="C180" s="41"/>
      <c r="D180" s="247" t="s">
        <v>251</v>
      </c>
      <c r="E180" s="41"/>
      <c r="F180" s="248" t="s">
        <v>2986</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251</v>
      </c>
      <c r="AU180" s="18" t="s">
        <v>88</v>
      </c>
    </row>
    <row r="181" s="2" customFormat="1" ht="24.15" customHeight="1">
      <c r="A181" s="39"/>
      <c r="B181" s="40"/>
      <c r="C181" s="288" t="s">
        <v>325</v>
      </c>
      <c r="D181" s="288" t="s">
        <v>758</v>
      </c>
      <c r="E181" s="289" t="s">
        <v>2987</v>
      </c>
      <c r="F181" s="290" t="s">
        <v>2988</v>
      </c>
      <c r="G181" s="291" t="s">
        <v>303</v>
      </c>
      <c r="H181" s="292">
        <v>1</v>
      </c>
      <c r="I181" s="293"/>
      <c r="J181" s="294">
        <f>ROUND(I181*H181,2)</f>
        <v>0</v>
      </c>
      <c r="K181" s="290" t="s">
        <v>1</v>
      </c>
      <c r="L181" s="295"/>
      <c r="M181" s="296" t="s">
        <v>1</v>
      </c>
      <c r="N181" s="297" t="s">
        <v>45</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300</v>
      </c>
      <c r="AT181" s="240" t="s">
        <v>758</v>
      </c>
      <c r="AU181" s="240" t="s">
        <v>88</v>
      </c>
      <c r="AY181" s="18" t="s">
        <v>241</v>
      </c>
      <c r="BE181" s="241">
        <f>IF(N181="základní",J181,0)</f>
        <v>0</v>
      </c>
      <c r="BF181" s="241">
        <f>IF(N181="snížená",J181,0)</f>
        <v>0</v>
      </c>
      <c r="BG181" s="241">
        <f>IF(N181="zákl. přenesená",J181,0)</f>
        <v>0</v>
      </c>
      <c r="BH181" s="241">
        <f>IF(N181="sníž. přenesená",J181,0)</f>
        <v>0</v>
      </c>
      <c r="BI181" s="241">
        <f>IF(N181="nulová",J181,0)</f>
        <v>0</v>
      </c>
      <c r="BJ181" s="18" t="s">
        <v>14</v>
      </c>
      <c r="BK181" s="241">
        <f>ROUND(I181*H181,2)</f>
        <v>0</v>
      </c>
      <c r="BL181" s="18" t="s">
        <v>175</v>
      </c>
      <c r="BM181" s="240" t="s">
        <v>2989</v>
      </c>
    </row>
    <row r="182" s="2" customFormat="1">
      <c r="A182" s="39"/>
      <c r="B182" s="40"/>
      <c r="C182" s="41"/>
      <c r="D182" s="242" t="s">
        <v>249</v>
      </c>
      <c r="E182" s="41"/>
      <c r="F182" s="243" t="s">
        <v>2990</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249</v>
      </c>
      <c r="AU182" s="18" t="s">
        <v>88</v>
      </c>
    </row>
    <row r="183" s="2" customFormat="1" ht="24.15" customHeight="1">
      <c r="A183" s="39"/>
      <c r="B183" s="40"/>
      <c r="C183" s="229" t="s">
        <v>332</v>
      </c>
      <c r="D183" s="229" t="s">
        <v>243</v>
      </c>
      <c r="E183" s="230" t="s">
        <v>2991</v>
      </c>
      <c r="F183" s="231" t="s">
        <v>2992</v>
      </c>
      <c r="G183" s="232" t="s">
        <v>303</v>
      </c>
      <c r="H183" s="233">
        <v>26</v>
      </c>
      <c r="I183" s="234"/>
      <c r="J183" s="235">
        <f>ROUND(I183*H183,2)</f>
        <v>0</v>
      </c>
      <c r="K183" s="231" t="s">
        <v>247</v>
      </c>
      <c r="L183" s="45"/>
      <c r="M183" s="236" t="s">
        <v>1</v>
      </c>
      <c r="N183" s="237" t="s">
        <v>45</v>
      </c>
      <c r="O183" s="92"/>
      <c r="P183" s="238">
        <f>O183*H183</f>
        <v>0</v>
      </c>
      <c r="Q183" s="238">
        <v>0.00040000000000000002</v>
      </c>
      <c r="R183" s="238">
        <f>Q183*H183</f>
        <v>0.010400000000000001</v>
      </c>
      <c r="S183" s="238">
        <v>0</v>
      </c>
      <c r="T183" s="239">
        <f>S183*H183</f>
        <v>0</v>
      </c>
      <c r="U183" s="39"/>
      <c r="V183" s="39"/>
      <c r="W183" s="39"/>
      <c r="X183" s="39"/>
      <c r="Y183" s="39"/>
      <c r="Z183" s="39"/>
      <c r="AA183" s="39"/>
      <c r="AB183" s="39"/>
      <c r="AC183" s="39"/>
      <c r="AD183" s="39"/>
      <c r="AE183" s="39"/>
      <c r="AR183" s="240" t="s">
        <v>175</v>
      </c>
      <c r="AT183" s="240" t="s">
        <v>243</v>
      </c>
      <c r="AU183" s="240" t="s">
        <v>88</v>
      </c>
      <c r="AY183" s="18" t="s">
        <v>241</v>
      </c>
      <c r="BE183" s="241">
        <f>IF(N183="základní",J183,0)</f>
        <v>0</v>
      </c>
      <c r="BF183" s="241">
        <f>IF(N183="snížená",J183,0)</f>
        <v>0</v>
      </c>
      <c r="BG183" s="241">
        <f>IF(N183="zákl. přenesená",J183,0)</f>
        <v>0</v>
      </c>
      <c r="BH183" s="241">
        <f>IF(N183="sníž. přenesená",J183,0)</f>
        <v>0</v>
      </c>
      <c r="BI183" s="241">
        <f>IF(N183="nulová",J183,0)</f>
        <v>0</v>
      </c>
      <c r="BJ183" s="18" t="s">
        <v>14</v>
      </c>
      <c r="BK183" s="241">
        <f>ROUND(I183*H183,2)</f>
        <v>0</v>
      </c>
      <c r="BL183" s="18" t="s">
        <v>175</v>
      </c>
      <c r="BM183" s="240" t="s">
        <v>2993</v>
      </c>
    </row>
    <row r="184" s="2" customFormat="1">
      <c r="A184" s="39"/>
      <c r="B184" s="40"/>
      <c r="C184" s="41"/>
      <c r="D184" s="242" t="s">
        <v>249</v>
      </c>
      <c r="E184" s="41"/>
      <c r="F184" s="243" t="s">
        <v>2994</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249</v>
      </c>
      <c r="AU184" s="18" t="s">
        <v>88</v>
      </c>
    </row>
    <row r="185" s="2" customFormat="1">
      <c r="A185" s="39"/>
      <c r="B185" s="40"/>
      <c r="C185" s="41"/>
      <c r="D185" s="247" t="s">
        <v>251</v>
      </c>
      <c r="E185" s="41"/>
      <c r="F185" s="248" t="s">
        <v>2995</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251</v>
      </c>
      <c r="AU185" s="18" t="s">
        <v>88</v>
      </c>
    </row>
    <row r="186" s="15" customFormat="1">
      <c r="A186" s="15"/>
      <c r="B186" s="271"/>
      <c r="C186" s="272"/>
      <c r="D186" s="242" t="s">
        <v>259</v>
      </c>
      <c r="E186" s="273" t="s">
        <v>1</v>
      </c>
      <c r="F186" s="274" t="s">
        <v>2996</v>
      </c>
      <c r="G186" s="272"/>
      <c r="H186" s="273" t="s">
        <v>1</v>
      </c>
      <c r="I186" s="275"/>
      <c r="J186" s="272"/>
      <c r="K186" s="272"/>
      <c r="L186" s="276"/>
      <c r="M186" s="277"/>
      <c r="N186" s="278"/>
      <c r="O186" s="278"/>
      <c r="P186" s="278"/>
      <c r="Q186" s="278"/>
      <c r="R186" s="278"/>
      <c r="S186" s="278"/>
      <c r="T186" s="279"/>
      <c r="U186" s="15"/>
      <c r="V186" s="15"/>
      <c r="W186" s="15"/>
      <c r="X186" s="15"/>
      <c r="Y186" s="15"/>
      <c r="Z186" s="15"/>
      <c r="AA186" s="15"/>
      <c r="AB186" s="15"/>
      <c r="AC186" s="15"/>
      <c r="AD186" s="15"/>
      <c r="AE186" s="15"/>
      <c r="AT186" s="280" t="s">
        <v>259</v>
      </c>
      <c r="AU186" s="280" t="s">
        <v>88</v>
      </c>
      <c r="AV186" s="15" t="s">
        <v>14</v>
      </c>
      <c r="AW186" s="15" t="s">
        <v>36</v>
      </c>
      <c r="AX186" s="15" t="s">
        <v>80</v>
      </c>
      <c r="AY186" s="280" t="s">
        <v>241</v>
      </c>
    </row>
    <row r="187" s="13" customFormat="1">
      <c r="A187" s="13"/>
      <c r="B187" s="249"/>
      <c r="C187" s="250"/>
      <c r="D187" s="242" t="s">
        <v>259</v>
      </c>
      <c r="E187" s="251" t="s">
        <v>1</v>
      </c>
      <c r="F187" s="252" t="s">
        <v>400</v>
      </c>
      <c r="G187" s="250"/>
      <c r="H187" s="253">
        <v>26</v>
      </c>
      <c r="I187" s="254"/>
      <c r="J187" s="250"/>
      <c r="K187" s="250"/>
      <c r="L187" s="255"/>
      <c r="M187" s="256"/>
      <c r="N187" s="257"/>
      <c r="O187" s="257"/>
      <c r="P187" s="257"/>
      <c r="Q187" s="257"/>
      <c r="R187" s="257"/>
      <c r="S187" s="257"/>
      <c r="T187" s="258"/>
      <c r="U187" s="13"/>
      <c r="V187" s="13"/>
      <c r="W187" s="13"/>
      <c r="X187" s="13"/>
      <c r="Y187" s="13"/>
      <c r="Z187" s="13"/>
      <c r="AA187" s="13"/>
      <c r="AB187" s="13"/>
      <c r="AC187" s="13"/>
      <c r="AD187" s="13"/>
      <c r="AE187" s="13"/>
      <c r="AT187" s="259" t="s">
        <v>259</v>
      </c>
      <c r="AU187" s="259" t="s">
        <v>88</v>
      </c>
      <c r="AV187" s="13" t="s">
        <v>88</v>
      </c>
      <c r="AW187" s="13" t="s">
        <v>36</v>
      </c>
      <c r="AX187" s="13" t="s">
        <v>14</v>
      </c>
      <c r="AY187" s="259" t="s">
        <v>241</v>
      </c>
    </row>
    <row r="188" s="2" customFormat="1" ht="16.5" customHeight="1">
      <c r="A188" s="39"/>
      <c r="B188" s="40"/>
      <c r="C188" s="288" t="s">
        <v>8</v>
      </c>
      <c r="D188" s="288" t="s">
        <v>758</v>
      </c>
      <c r="E188" s="289" t="s">
        <v>2997</v>
      </c>
      <c r="F188" s="290" t="s">
        <v>2998</v>
      </c>
      <c r="G188" s="291" t="s">
        <v>303</v>
      </c>
      <c r="H188" s="292">
        <v>26</v>
      </c>
      <c r="I188" s="293"/>
      <c r="J188" s="294">
        <f>ROUND(I188*H188,2)</f>
        <v>0</v>
      </c>
      <c r="K188" s="290" t="s">
        <v>247</v>
      </c>
      <c r="L188" s="295"/>
      <c r="M188" s="296" t="s">
        <v>1</v>
      </c>
      <c r="N188" s="297" t="s">
        <v>45</v>
      </c>
      <c r="O188" s="92"/>
      <c r="P188" s="238">
        <f>O188*H188</f>
        <v>0</v>
      </c>
      <c r="Q188" s="238">
        <v>0.096000000000000002</v>
      </c>
      <c r="R188" s="238">
        <f>Q188*H188</f>
        <v>2.496</v>
      </c>
      <c r="S188" s="238">
        <v>0</v>
      </c>
      <c r="T188" s="239">
        <f>S188*H188</f>
        <v>0</v>
      </c>
      <c r="U188" s="39"/>
      <c r="V188" s="39"/>
      <c r="W188" s="39"/>
      <c r="X188" s="39"/>
      <c r="Y188" s="39"/>
      <c r="Z188" s="39"/>
      <c r="AA188" s="39"/>
      <c r="AB188" s="39"/>
      <c r="AC188" s="39"/>
      <c r="AD188" s="39"/>
      <c r="AE188" s="39"/>
      <c r="AR188" s="240" t="s">
        <v>300</v>
      </c>
      <c r="AT188" s="240" t="s">
        <v>758</v>
      </c>
      <c r="AU188" s="240" t="s">
        <v>88</v>
      </c>
      <c r="AY188" s="18" t="s">
        <v>241</v>
      </c>
      <c r="BE188" s="241">
        <f>IF(N188="základní",J188,0)</f>
        <v>0</v>
      </c>
      <c r="BF188" s="241">
        <f>IF(N188="snížená",J188,0)</f>
        <v>0</v>
      </c>
      <c r="BG188" s="241">
        <f>IF(N188="zákl. přenesená",J188,0)</f>
        <v>0</v>
      </c>
      <c r="BH188" s="241">
        <f>IF(N188="sníž. přenesená",J188,0)</f>
        <v>0</v>
      </c>
      <c r="BI188" s="241">
        <f>IF(N188="nulová",J188,0)</f>
        <v>0</v>
      </c>
      <c r="BJ188" s="18" t="s">
        <v>14</v>
      </c>
      <c r="BK188" s="241">
        <f>ROUND(I188*H188,2)</f>
        <v>0</v>
      </c>
      <c r="BL188" s="18" t="s">
        <v>175</v>
      </c>
      <c r="BM188" s="240" t="s">
        <v>2999</v>
      </c>
    </row>
    <row r="189" s="2" customFormat="1">
      <c r="A189" s="39"/>
      <c r="B189" s="40"/>
      <c r="C189" s="41"/>
      <c r="D189" s="242" t="s">
        <v>249</v>
      </c>
      <c r="E189" s="41"/>
      <c r="F189" s="243" t="s">
        <v>3000</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249</v>
      </c>
      <c r="AU189" s="18" t="s">
        <v>88</v>
      </c>
    </row>
    <row r="190" s="2" customFormat="1" ht="24.15" customHeight="1">
      <c r="A190" s="39"/>
      <c r="B190" s="40"/>
      <c r="C190" s="229" t="s">
        <v>344</v>
      </c>
      <c r="D190" s="229" t="s">
        <v>243</v>
      </c>
      <c r="E190" s="230" t="s">
        <v>3001</v>
      </c>
      <c r="F190" s="231" t="s">
        <v>3002</v>
      </c>
      <c r="G190" s="232" t="s">
        <v>296</v>
      </c>
      <c r="H190" s="233">
        <v>74.5</v>
      </c>
      <c r="I190" s="234"/>
      <c r="J190" s="235">
        <f>ROUND(I190*H190,2)</f>
        <v>0</v>
      </c>
      <c r="K190" s="231" t="s">
        <v>247</v>
      </c>
      <c r="L190" s="45"/>
      <c r="M190" s="236" t="s">
        <v>1</v>
      </c>
      <c r="N190" s="237" t="s">
        <v>45</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175</v>
      </c>
      <c r="AT190" s="240" t="s">
        <v>243</v>
      </c>
      <c r="AU190" s="240" t="s">
        <v>88</v>
      </c>
      <c r="AY190" s="18" t="s">
        <v>241</v>
      </c>
      <c r="BE190" s="241">
        <f>IF(N190="základní",J190,0)</f>
        <v>0</v>
      </c>
      <c r="BF190" s="241">
        <f>IF(N190="snížená",J190,0)</f>
        <v>0</v>
      </c>
      <c r="BG190" s="241">
        <f>IF(N190="zákl. přenesená",J190,0)</f>
        <v>0</v>
      </c>
      <c r="BH190" s="241">
        <f>IF(N190="sníž. přenesená",J190,0)</f>
        <v>0</v>
      </c>
      <c r="BI190" s="241">
        <f>IF(N190="nulová",J190,0)</f>
        <v>0</v>
      </c>
      <c r="BJ190" s="18" t="s">
        <v>14</v>
      </c>
      <c r="BK190" s="241">
        <f>ROUND(I190*H190,2)</f>
        <v>0</v>
      </c>
      <c r="BL190" s="18" t="s">
        <v>175</v>
      </c>
      <c r="BM190" s="240" t="s">
        <v>3003</v>
      </c>
    </row>
    <row r="191" s="2" customFormat="1">
      <c r="A191" s="39"/>
      <c r="B191" s="40"/>
      <c r="C191" s="41"/>
      <c r="D191" s="242" t="s">
        <v>249</v>
      </c>
      <c r="E191" s="41"/>
      <c r="F191" s="243" t="s">
        <v>3004</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249</v>
      </c>
      <c r="AU191" s="18" t="s">
        <v>88</v>
      </c>
    </row>
    <row r="192" s="2" customFormat="1">
      <c r="A192" s="39"/>
      <c r="B192" s="40"/>
      <c r="C192" s="41"/>
      <c r="D192" s="247" t="s">
        <v>251</v>
      </c>
      <c r="E192" s="41"/>
      <c r="F192" s="248" t="s">
        <v>3005</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251</v>
      </c>
      <c r="AU192" s="18" t="s">
        <v>88</v>
      </c>
    </row>
    <row r="193" s="15" customFormat="1">
      <c r="A193" s="15"/>
      <c r="B193" s="271"/>
      <c r="C193" s="272"/>
      <c r="D193" s="242" t="s">
        <v>259</v>
      </c>
      <c r="E193" s="273" t="s">
        <v>1</v>
      </c>
      <c r="F193" s="274" t="s">
        <v>3006</v>
      </c>
      <c r="G193" s="272"/>
      <c r="H193" s="273" t="s">
        <v>1</v>
      </c>
      <c r="I193" s="275"/>
      <c r="J193" s="272"/>
      <c r="K193" s="272"/>
      <c r="L193" s="276"/>
      <c r="M193" s="277"/>
      <c r="N193" s="278"/>
      <c r="O193" s="278"/>
      <c r="P193" s="278"/>
      <c r="Q193" s="278"/>
      <c r="R193" s="278"/>
      <c r="S193" s="278"/>
      <c r="T193" s="279"/>
      <c r="U193" s="15"/>
      <c r="V193" s="15"/>
      <c r="W193" s="15"/>
      <c r="X193" s="15"/>
      <c r="Y193" s="15"/>
      <c r="Z193" s="15"/>
      <c r="AA193" s="15"/>
      <c r="AB193" s="15"/>
      <c r="AC193" s="15"/>
      <c r="AD193" s="15"/>
      <c r="AE193" s="15"/>
      <c r="AT193" s="280" t="s">
        <v>259</v>
      </c>
      <c r="AU193" s="280" t="s">
        <v>88</v>
      </c>
      <c r="AV193" s="15" t="s">
        <v>14</v>
      </c>
      <c r="AW193" s="15" t="s">
        <v>36</v>
      </c>
      <c r="AX193" s="15" t="s">
        <v>80</v>
      </c>
      <c r="AY193" s="280" t="s">
        <v>241</v>
      </c>
    </row>
    <row r="194" s="13" customFormat="1">
      <c r="A194" s="13"/>
      <c r="B194" s="249"/>
      <c r="C194" s="250"/>
      <c r="D194" s="242" t="s">
        <v>259</v>
      </c>
      <c r="E194" s="251" t="s">
        <v>1</v>
      </c>
      <c r="F194" s="252" t="s">
        <v>3007</v>
      </c>
      <c r="G194" s="250"/>
      <c r="H194" s="253">
        <v>74.5</v>
      </c>
      <c r="I194" s="254"/>
      <c r="J194" s="250"/>
      <c r="K194" s="250"/>
      <c r="L194" s="255"/>
      <c r="M194" s="256"/>
      <c r="N194" s="257"/>
      <c r="O194" s="257"/>
      <c r="P194" s="257"/>
      <c r="Q194" s="257"/>
      <c r="R194" s="257"/>
      <c r="S194" s="257"/>
      <c r="T194" s="258"/>
      <c r="U194" s="13"/>
      <c r="V194" s="13"/>
      <c r="W194" s="13"/>
      <c r="X194" s="13"/>
      <c r="Y194" s="13"/>
      <c r="Z194" s="13"/>
      <c r="AA194" s="13"/>
      <c r="AB194" s="13"/>
      <c r="AC194" s="13"/>
      <c r="AD194" s="13"/>
      <c r="AE194" s="13"/>
      <c r="AT194" s="259" t="s">
        <v>259</v>
      </c>
      <c r="AU194" s="259" t="s">
        <v>88</v>
      </c>
      <c r="AV194" s="13" t="s">
        <v>88</v>
      </c>
      <c r="AW194" s="13" t="s">
        <v>36</v>
      </c>
      <c r="AX194" s="13" t="s">
        <v>14</v>
      </c>
      <c r="AY194" s="259" t="s">
        <v>241</v>
      </c>
    </row>
    <row r="195" s="2" customFormat="1" ht="24.15" customHeight="1">
      <c r="A195" s="39"/>
      <c r="B195" s="40"/>
      <c r="C195" s="288" t="s">
        <v>349</v>
      </c>
      <c r="D195" s="288" t="s">
        <v>758</v>
      </c>
      <c r="E195" s="289" t="s">
        <v>3008</v>
      </c>
      <c r="F195" s="290" t="s">
        <v>3009</v>
      </c>
      <c r="G195" s="291" t="s">
        <v>296</v>
      </c>
      <c r="H195" s="292">
        <v>78.224999999999994</v>
      </c>
      <c r="I195" s="293"/>
      <c r="J195" s="294">
        <f>ROUND(I195*H195,2)</f>
        <v>0</v>
      </c>
      <c r="K195" s="290" t="s">
        <v>1</v>
      </c>
      <c r="L195" s="295"/>
      <c r="M195" s="296" t="s">
        <v>1</v>
      </c>
      <c r="N195" s="297" t="s">
        <v>45</v>
      </c>
      <c r="O195" s="92"/>
      <c r="P195" s="238">
        <f>O195*H195</f>
        <v>0</v>
      </c>
      <c r="Q195" s="238">
        <v>0.0015</v>
      </c>
      <c r="R195" s="238">
        <f>Q195*H195</f>
        <v>0.1173375</v>
      </c>
      <c r="S195" s="238">
        <v>0</v>
      </c>
      <c r="T195" s="239">
        <f>S195*H195</f>
        <v>0</v>
      </c>
      <c r="U195" s="39"/>
      <c r="V195" s="39"/>
      <c r="W195" s="39"/>
      <c r="X195" s="39"/>
      <c r="Y195" s="39"/>
      <c r="Z195" s="39"/>
      <c r="AA195" s="39"/>
      <c r="AB195" s="39"/>
      <c r="AC195" s="39"/>
      <c r="AD195" s="39"/>
      <c r="AE195" s="39"/>
      <c r="AR195" s="240" t="s">
        <v>300</v>
      </c>
      <c r="AT195" s="240" t="s">
        <v>758</v>
      </c>
      <c r="AU195" s="240" t="s">
        <v>88</v>
      </c>
      <c r="AY195" s="18" t="s">
        <v>241</v>
      </c>
      <c r="BE195" s="241">
        <f>IF(N195="základní",J195,0)</f>
        <v>0</v>
      </c>
      <c r="BF195" s="241">
        <f>IF(N195="snížená",J195,0)</f>
        <v>0</v>
      </c>
      <c r="BG195" s="241">
        <f>IF(N195="zákl. přenesená",J195,0)</f>
        <v>0</v>
      </c>
      <c r="BH195" s="241">
        <f>IF(N195="sníž. přenesená",J195,0)</f>
        <v>0</v>
      </c>
      <c r="BI195" s="241">
        <f>IF(N195="nulová",J195,0)</f>
        <v>0</v>
      </c>
      <c r="BJ195" s="18" t="s">
        <v>14</v>
      </c>
      <c r="BK195" s="241">
        <f>ROUND(I195*H195,2)</f>
        <v>0</v>
      </c>
      <c r="BL195" s="18" t="s">
        <v>175</v>
      </c>
      <c r="BM195" s="240" t="s">
        <v>3010</v>
      </c>
    </row>
    <row r="196" s="2" customFormat="1">
      <c r="A196" s="39"/>
      <c r="B196" s="40"/>
      <c r="C196" s="41"/>
      <c r="D196" s="242" t="s">
        <v>249</v>
      </c>
      <c r="E196" s="41"/>
      <c r="F196" s="243" t="s">
        <v>3011</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249</v>
      </c>
      <c r="AU196" s="18" t="s">
        <v>88</v>
      </c>
    </row>
    <row r="197" s="13" customFormat="1">
      <c r="A197" s="13"/>
      <c r="B197" s="249"/>
      <c r="C197" s="250"/>
      <c r="D197" s="242" t="s">
        <v>259</v>
      </c>
      <c r="E197" s="250"/>
      <c r="F197" s="252" t="s">
        <v>3012</v>
      </c>
      <c r="G197" s="250"/>
      <c r="H197" s="253">
        <v>78.224999999999994</v>
      </c>
      <c r="I197" s="254"/>
      <c r="J197" s="250"/>
      <c r="K197" s="250"/>
      <c r="L197" s="255"/>
      <c r="M197" s="256"/>
      <c r="N197" s="257"/>
      <c r="O197" s="257"/>
      <c r="P197" s="257"/>
      <c r="Q197" s="257"/>
      <c r="R197" s="257"/>
      <c r="S197" s="257"/>
      <c r="T197" s="258"/>
      <c r="U197" s="13"/>
      <c r="V197" s="13"/>
      <c r="W197" s="13"/>
      <c r="X197" s="13"/>
      <c r="Y197" s="13"/>
      <c r="Z197" s="13"/>
      <c r="AA197" s="13"/>
      <c r="AB197" s="13"/>
      <c r="AC197" s="13"/>
      <c r="AD197" s="13"/>
      <c r="AE197" s="13"/>
      <c r="AT197" s="259" t="s">
        <v>259</v>
      </c>
      <c r="AU197" s="259" t="s">
        <v>88</v>
      </c>
      <c r="AV197" s="13" t="s">
        <v>88</v>
      </c>
      <c r="AW197" s="13" t="s">
        <v>4</v>
      </c>
      <c r="AX197" s="13" t="s">
        <v>14</v>
      </c>
      <c r="AY197" s="259" t="s">
        <v>241</v>
      </c>
    </row>
    <row r="198" s="2" customFormat="1" ht="16.5" customHeight="1">
      <c r="A198" s="39"/>
      <c r="B198" s="40"/>
      <c r="C198" s="288" t="s">
        <v>354</v>
      </c>
      <c r="D198" s="288" t="s">
        <v>758</v>
      </c>
      <c r="E198" s="289" t="s">
        <v>3013</v>
      </c>
      <c r="F198" s="290" t="s">
        <v>3014</v>
      </c>
      <c r="G198" s="291" t="s">
        <v>296</v>
      </c>
      <c r="H198" s="292">
        <v>223.5</v>
      </c>
      <c r="I198" s="293"/>
      <c r="J198" s="294">
        <f>ROUND(I198*H198,2)</f>
        <v>0</v>
      </c>
      <c r="K198" s="290" t="s">
        <v>247</v>
      </c>
      <c r="L198" s="295"/>
      <c r="M198" s="296" t="s">
        <v>1</v>
      </c>
      <c r="N198" s="297" t="s">
        <v>45</v>
      </c>
      <c r="O198" s="92"/>
      <c r="P198" s="238">
        <f>O198*H198</f>
        <v>0</v>
      </c>
      <c r="Q198" s="238">
        <v>4.0000000000000003E-05</v>
      </c>
      <c r="R198" s="238">
        <f>Q198*H198</f>
        <v>0.00894</v>
      </c>
      <c r="S198" s="238">
        <v>0</v>
      </c>
      <c r="T198" s="239">
        <f>S198*H198</f>
        <v>0</v>
      </c>
      <c r="U198" s="39"/>
      <c r="V198" s="39"/>
      <c r="W198" s="39"/>
      <c r="X198" s="39"/>
      <c r="Y198" s="39"/>
      <c r="Z198" s="39"/>
      <c r="AA198" s="39"/>
      <c r="AB198" s="39"/>
      <c r="AC198" s="39"/>
      <c r="AD198" s="39"/>
      <c r="AE198" s="39"/>
      <c r="AR198" s="240" t="s">
        <v>300</v>
      </c>
      <c r="AT198" s="240" t="s">
        <v>758</v>
      </c>
      <c r="AU198" s="240" t="s">
        <v>88</v>
      </c>
      <c r="AY198" s="18" t="s">
        <v>241</v>
      </c>
      <c r="BE198" s="241">
        <f>IF(N198="základní",J198,0)</f>
        <v>0</v>
      </c>
      <c r="BF198" s="241">
        <f>IF(N198="snížená",J198,0)</f>
        <v>0</v>
      </c>
      <c r="BG198" s="241">
        <f>IF(N198="zákl. přenesená",J198,0)</f>
        <v>0</v>
      </c>
      <c r="BH198" s="241">
        <f>IF(N198="sníž. přenesená",J198,0)</f>
        <v>0</v>
      </c>
      <c r="BI198" s="241">
        <f>IF(N198="nulová",J198,0)</f>
        <v>0</v>
      </c>
      <c r="BJ198" s="18" t="s">
        <v>14</v>
      </c>
      <c r="BK198" s="241">
        <f>ROUND(I198*H198,2)</f>
        <v>0</v>
      </c>
      <c r="BL198" s="18" t="s">
        <v>175</v>
      </c>
      <c r="BM198" s="240" t="s">
        <v>3015</v>
      </c>
    </row>
    <row r="199" s="2" customFormat="1">
      <c r="A199" s="39"/>
      <c r="B199" s="40"/>
      <c r="C199" s="41"/>
      <c r="D199" s="242" t="s">
        <v>249</v>
      </c>
      <c r="E199" s="41"/>
      <c r="F199" s="243" t="s">
        <v>3016</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249</v>
      </c>
      <c r="AU199" s="18" t="s">
        <v>88</v>
      </c>
    </row>
    <row r="200" s="13" customFormat="1">
      <c r="A200" s="13"/>
      <c r="B200" s="249"/>
      <c r="C200" s="250"/>
      <c r="D200" s="242" t="s">
        <v>259</v>
      </c>
      <c r="E200" s="251" t="s">
        <v>1</v>
      </c>
      <c r="F200" s="252" t="s">
        <v>3017</v>
      </c>
      <c r="G200" s="250"/>
      <c r="H200" s="253">
        <v>223.5</v>
      </c>
      <c r="I200" s="254"/>
      <c r="J200" s="250"/>
      <c r="K200" s="250"/>
      <c r="L200" s="255"/>
      <c r="M200" s="256"/>
      <c r="N200" s="257"/>
      <c r="O200" s="257"/>
      <c r="P200" s="257"/>
      <c r="Q200" s="257"/>
      <c r="R200" s="257"/>
      <c r="S200" s="257"/>
      <c r="T200" s="258"/>
      <c r="U200" s="13"/>
      <c r="V200" s="13"/>
      <c r="W200" s="13"/>
      <c r="X200" s="13"/>
      <c r="Y200" s="13"/>
      <c r="Z200" s="13"/>
      <c r="AA200" s="13"/>
      <c r="AB200" s="13"/>
      <c r="AC200" s="13"/>
      <c r="AD200" s="13"/>
      <c r="AE200" s="13"/>
      <c r="AT200" s="259" t="s">
        <v>259</v>
      </c>
      <c r="AU200" s="259" t="s">
        <v>88</v>
      </c>
      <c r="AV200" s="13" t="s">
        <v>88</v>
      </c>
      <c r="AW200" s="13" t="s">
        <v>36</v>
      </c>
      <c r="AX200" s="13" t="s">
        <v>14</v>
      </c>
      <c r="AY200" s="259" t="s">
        <v>241</v>
      </c>
    </row>
    <row r="201" s="2" customFormat="1" ht="16.5" customHeight="1">
      <c r="A201" s="39"/>
      <c r="B201" s="40"/>
      <c r="C201" s="288" t="s">
        <v>359</v>
      </c>
      <c r="D201" s="288" t="s">
        <v>758</v>
      </c>
      <c r="E201" s="289" t="s">
        <v>3018</v>
      </c>
      <c r="F201" s="290" t="s">
        <v>3019</v>
      </c>
      <c r="G201" s="291" t="s">
        <v>296</v>
      </c>
      <c r="H201" s="292">
        <v>100</v>
      </c>
      <c r="I201" s="293"/>
      <c r="J201" s="294">
        <f>ROUND(I201*H201,2)</f>
        <v>0</v>
      </c>
      <c r="K201" s="290" t="s">
        <v>247</v>
      </c>
      <c r="L201" s="295"/>
      <c r="M201" s="296" t="s">
        <v>1</v>
      </c>
      <c r="N201" s="297" t="s">
        <v>45</v>
      </c>
      <c r="O201" s="92"/>
      <c r="P201" s="238">
        <f>O201*H201</f>
        <v>0</v>
      </c>
      <c r="Q201" s="238">
        <v>2.0000000000000002E-05</v>
      </c>
      <c r="R201" s="238">
        <f>Q201*H201</f>
        <v>0.002</v>
      </c>
      <c r="S201" s="238">
        <v>0</v>
      </c>
      <c r="T201" s="239">
        <f>S201*H201</f>
        <v>0</v>
      </c>
      <c r="U201" s="39"/>
      <c r="V201" s="39"/>
      <c r="W201" s="39"/>
      <c r="X201" s="39"/>
      <c r="Y201" s="39"/>
      <c r="Z201" s="39"/>
      <c r="AA201" s="39"/>
      <c r="AB201" s="39"/>
      <c r="AC201" s="39"/>
      <c r="AD201" s="39"/>
      <c r="AE201" s="39"/>
      <c r="AR201" s="240" t="s">
        <v>300</v>
      </c>
      <c r="AT201" s="240" t="s">
        <v>758</v>
      </c>
      <c r="AU201" s="240" t="s">
        <v>88</v>
      </c>
      <c r="AY201" s="18" t="s">
        <v>241</v>
      </c>
      <c r="BE201" s="241">
        <f>IF(N201="základní",J201,0)</f>
        <v>0</v>
      </c>
      <c r="BF201" s="241">
        <f>IF(N201="snížená",J201,0)</f>
        <v>0</v>
      </c>
      <c r="BG201" s="241">
        <f>IF(N201="zákl. přenesená",J201,0)</f>
        <v>0</v>
      </c>
      <c r="BH201" s="241">
        <f>IF(N201="sníž. přenesená",J201,0)</f>
        <v>0</v>
      </c>
      <c r="BI201" s="241">
        <f>IF(N201="nulová",J201,0)</f>
        <v>0</v>
      </c>
      <c r="BJ201" s="18" t="s">
        <v>14</v>
      </c>
      <c r="BK201" s="241">
        <f>ROUND(I201*H201,2)</f>
        <v>0</v>
      </c>
      <c r="BL201" s="18" t="s">
        <v>175</v>
      </c>
      <c r="BM201" s="240" t="s">
        <v>3020</v>
      </c>
    </row>
    <row r="202" s="2" customFormat="1">
      <c r="A202" s="39"/>
      <c r="B202" s="40"/>
      <c r="C202" s="41"/>
      <c r="D202" s="242" t="s">
        <v>249</v>
      </c>
      <c r="E202" s="41"/>
      <c r="F202" s="243" t="s">
        <v>3021</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249</v>
      </c>
      <c r="AU202" s="18" t="s">
        <v>88</v>
      </c>
    </row>
    <row r="203" s="12" customFormat="1" ht="22.8" customHeight="1">
      <c r="A203" s="12"/>
      <c r="B203" s="213"/>
      <c r="C203" s="214"/>
      <c r="D203" s="215" t="s">
        <v>79</v>
      </c>
      <c r="E203" s="227" t="s">
        <v>1180</v>
      </c>
      <c r="F203" s="227" t="s">
        <v>1181</v>
      </c>
      <c r="G203" s="214"/>
      <c r="H203" s="214"/>
      <c r="I203" s="217"/>
      <c r="J203" s="228">
        <f>BK203</f>
        <v>0</v>
      </c>
      <c r="K203" s="214"/>
      <c r="L203" s="219"/>
      <c r="M203" s="220"/>
      <c r="N203" s="221"/>
      <c r="O203" s="221"/>
      <c r="P203" s="222">
        <f>SUM(P204:P206)</f>
        <v>0</v>
      </c>
      <c r="Q203" s="221"/>
      <c r="R203" s="222">
        <f>SUM(R204:R206)</f>
        <v>0</v>
      </c>
      <c r="S203" s="221"/>
      <c r="T203" s="223">
        <f>SUM(T204:T206)</f>
        <v>0</v>
      </c>
      <c r="U203" s="12"/>
      <c r="V203" s="12"/>
      <c r="W203" s="12"/>
      <c r="X203" s="12"/>
      <c r="Y203" s="12"/>
      <c r="Z203" s="12"/>
      <c r="AA203" s="12"/>
      <c r="AB203" s="12"/>
      <c r="AC203" s="12"/>
      <c r="AD203" s="12"/>
      <c r="AE203" s="12"/>
      <c r="AR203" s="224" t="s">
        <v>14</v>
      </c>
      <c r="AT203" s="225" t="s">
        <v>79</v>
      </c>
      <c r="AU203" s="225" t="s">
        <v>14</v>
      </c>
      <c r="AY203" s="224" t="s">
        <v>241</v>
      </c>
      <c r="BK203" s="226">
        <f>SUM(BK204:BK206)</f>
        <v>0</v>
      </c>
    </row>
    <row r="204" s="2" customFormat="1" ht="24.15" customHeight="1">
      <c r="A204" s="39"/>
      <c r="B204" s="40"/>
      <c r="C204" s="229" t="s">
        <v>365</v>
      </c>
      <c r="D204" s="229" t="s">
        <v>243</v>
      </c>
      <c r="E204" s="230" t="s">
        <v>3022</v>
      </c>
      <c r="F204" s="231" t="s">
        <v>3023</v>
      </c>
      <c r="G204" s="232" t="s">
        <v>487</v>
      </c>
      <c r="H204" s="233">
        <v>7.6790000000000003</v>
      </c>
      <c r="I204" s="234"/>
      <c r="J204" s="235">
        <f>ROUND(I204*H204,2)</f>
        <v>0</v>
      </c>
      <c r="K204" s="231" t="s">
        <v>247</v>
      </c>
      <c r="L204" s="45"/>
      <c r="M204" s="236" t="s">
        <v>1</v>
      </c>
      <c r="N204" s="237" t="s">
        <v>45</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175</v>
      </c>
      <c r="AT204" s="240" t="s">
        <v>243</v>
      </c>
      <c r="AU204" s="240" t="s">
        <v>88</v>
      </c>
      <c r="AY204" s="18" t="s">
        <v>241</v>
      </c>
      <c r="BE204" s="241">
        <f>IF(N204="základní",J204,0)</f>
        <v>0</v>
      </c>
      <c r="BF204" s="241">
        <f>IF(N204="snížená",J204,0)</f>
        <v>0</v>
      </c>
      <c r="BG204" s="241">
        <f>IF(N204="zákl. přenesená",J204,0)</f>
        <v>0</v>
      </c>
      <c r="BH204" s="241">
        <f>IF(N204="sníž. přenesená",J204,0)</f>
        <v>0</v>
      </c>
      <c r="BI204" s="241">
        <f>IF(N204="nulová",J204,0)</f>
        <v>0</v>
      </c>
      <c r="BJ204" s="18" t="s">
        <v>14</v>
      </c>
      <c r="BK204" s="241">
        <f>ROUND(I204*H204,2)</f>
        <v>0</v>
      </c>
      <c r="BL204" s="18" t="s">
        <v>175</v>
      </c>
      <c r="BM204" s="240" t="s">
        <v>3024</v>
      </c>
    </row>
    <row r="205" s="2" customFormat="1">
      <c r="A205" s="39"/>
      <c r="B205" s="40"/>
      <c r="C205" s="41"/>
      <c r="D205" s="242" t="s">
        <v>249</v>
      </c>
      <c r="E205" s="41"/>
      <c r="F205" s="243" t="s">
        <v>3025</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249</v>
      </c>
      <c r="AU205" s="18" t="s">
        <v>88</v>
      </c>
    </row>
    <row r="206" s="2" customFormat="1">
      <c r="A206" s="39"/>
      <c r="B206" s="40"/>
      <c r="C206" s="41"/>
      <c r="D206" s="247" t="s">
        <v>251</v>
      </c>
      <c r="E206" s="41"/>
      <c r="F206" s="248" t="s">
        <v>3026</v>
      </c>
      <c r="G206" s="41"/>
      <c r="H206" s="41"/>
      <c r="I206" s="244"/>
      <c r="J206" s="41"/>
      <c r="K206" s="41"/>
      <c r="L206" s="45"/>
      <c r="M206" s="281"/>
      <c r="N206" s="282"/>
      <c r="O206" s="283"/>
      <c r="P206" s="283"/>
      <c r="Q206" s="283"/>
      <c r="R206" s="283"/>
      <c r="S206" s="283"/>
      <c r="T206" s="284"/>
      <c r="U206" s="39"/>
      <c r="V206" s="39"/>
      <c r="W206" s="39"/>
      <c r="X206" s="39"/>
      <c r="Y206" s="39"/>
      <c r="Z206" s="39"/>
      <c r="AA206" s="39"/>
      <c r="AB206" s="39"/>
      <c r="AC206" s="39"/>
      <c r="AD206" s="39"/>
      <c r="AE206" s="39"/>
      <c r="AT206" s="18" t="s">
        <v>251</v>
      </c>
      <c r="AU206" s="18" t="s">
        <v>88</v>
      </c>
    </row>
    <row r="207" s="2" customFormat="1" ht="6.96" customHeight="1">
      <c r="A207" s="39"/>
      <c r="B207" s="67"/>
      <c r="C207" s="68"/>
      <c r="D207" s="68"/>
      <c r="E207" s="68"/>
      <c r="F207" s="68"/>
      <c r="G207" s="68"/>
      <c r="H207" s="68"/>
      <c r="I207" s="68"/>
      <c r="J207" s="68"/>
      <c r="K207" s="68"/>
      <c r="L207" s="45"/>
      <c r="M207" s="39"/>
      <c r="O207" s="39"/>
      <c r="P207" s="39"/>
      <c r="Q207" s="39"/>
      <c r="R207" s="39"/>
      <c r="S207" s="39"/>
      <c r="T207" s="39"/>
      <c r="U207" s="39"/>
      <c r="V207" s="39"/>
      <c r="W207" s="39"/>
      <c r="X207" s="39"/>
      <c r="Y207" s="39"/>
      <c r="Z207" s="39"/>
      <c r="AA207" s="39"/>
      <c r="AB207" s="39"/>
      <c r="AC207" s="39"/>
      <c r="AD207" s="39"/>
      <c r="AE207" s="39"/>
    </row>
  </sheetData>
  <sheetProtection sheet="1" autoFilter="0" formatColumns="0" formatRows="0" objects="1" scenarios="1" spinCount="100000" saltValue="kCM/Om+GGqhfU4i6l8Jl90a+gVkY5CQ1fvFr/e5LMbBsF97+CNjL5PxlBSNUxUGAYZAqBcIOFLRmM2hHhXstjw==" hashValue="cdhr73sOh7vwXdjFGmxMDzUpX30J/RMt8f2FKN1loU7aQPs5hoQNL17VIrWTlK/7RZ/8xMJ+7L2mO1Qnh+UXug==" algorithmName="SHA-512" password="CC35"/>
  <autoFilter ref="C127:K206"/>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40" r:id="rId1" display="https://podminky.urs.cz/item/CS_URS_2021_02/131111359"/>
    <hyperlink ref="F143" r:id="rId2" display="https://podminky.urs.cz/item/CS_URS_2021_02/162751117"/>
    <hyperlink ref="F146" r:id="rId3" display="https://podminky.urs.cz/item/CS_URS_2021_02/162751119"/>
    <hyperlink ref="F150" r:id="rId4" display="https://podminky.urs.cz/item/CS_URS_2021_02/167111101"/>
    <hyperlink ref="F157" r:id="rId5" display="https://podminky.urs.cz/item/CS_URS_2021_02/171201231"/>
    <hyperlink ref="F162" r:id="rId6" display="https://podminky.urs.cz/item/CS_URS_2021_02/338171123"/>
    <hyperlink ref="F173" r:id="rId7" display="https://podminky.urs.cz/item/CS_URS_2021_02/338171125"/>
    <hyperlink ref="F180" r:id="rId8" display="https://podminky.urs.cz/item/CS_URS_2021_02/348101250"/>
    <hyperlink ref="F185" r:id="rId9" display="https://podminky.urs.cz/item/CS_URS_2021_02/348121221"/>
    <hyperlink ref="F192" r:id="rId10" display="https://podminky.urs.cz/item/CS_URS_2021_02/348401130"/>
    <hyperlink ref="F206" r:id="rId11" display="https://podminky.urs.cz/item/CS_URS_2021_02/998232110"/>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212</v>
      </c>
      <c r="F9" s="1"/>
      <c r="G9" s="1"/>
      <c r="H9" s="1"/>
      <c r="L9" s="21"/>
    </row>
    <row r="10" s="1" customFormat="1" ht="12" customHeight="1">
      <c r="B10" s="21"/>
      <c r="D10" s="152" t="s">
        <v>213</v>
      </c>
      <c r="L10" s="21"/>
    </row>
    <row r="11" s="2" customFormat="1" ht="16.5" customHeight="1">
      <c r="A11" s="39"/>
      <c r="B11" s="45"/>
      <c r="C11" s="39"/>
      <c r="D11" s="39"/>
      <c r="E11" s="154" t="s">
        <v>2011</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3027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ROUND((SUM(BE128:BE222)),  2)</f>
        <v>0</v>
      </c>
      <c r="G37" s="39"/>
      <c r="H37" s="39"/>
      <c r="I37" s="166">
        <v>0.20999999999999999</v>
      </c>
      <c r="J37" s="165">
        <f>ROUND(((SUM(BE128:BE222))*I37),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ROUND((SUM(BF128:BF222)),  2)</f>
        <v>0</v>
      </c>
      <c r="G38" s="39"/>
      <c r="H38" s="39"/>
      <c r="I38" s="166">
        <v>0.14999999999999999</v>
      </c>
      <c r="J38" s="165">
        <f>ROUND(((SUM(BF128:BF222))*I38),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ROUND((SUM(BG128:BG222)),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ROUND((SUM(BH128:BH222)),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ROUND((SUM(BI128:BI222)),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2011</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02.5 - Přípojka NN</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2028</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3028</v>
      </c>
      <c r="E102" s="194"/>
      <c r="F102" s="194"/>
      <c r="G102" s="194"/>
      <c r="H102" s="194"/>
      <c r="I102" s="194"/>
      <c r="J102" s="195">
        <f>J152</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3029</v>
      </c>
      <c r="E103" s="194"/>
      <c r="F103" s="194"/>
      <c r="G103" s="194"/>
      <c r="H103" s="194"/>
      <c r="I103" s="194"/>
      <c r="J103" s="195">
        <f>J179</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3030</v>
      </c>
      <c r="E104" s="194"/>
      <c r="F104" s="194"/>
      <c r="G104" s="194"/>
      <c r="H104" s="194"/>
      <c r="I104" s="194"/>
      <c r="J104" s="195">
        <f>J202</f>
        <v>0</v>
      </c>
      <c r="K104" s="192"/>
      <c r="L104" s="196"/>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85" t="str">
        <f>E7</f>
        <v>Zaječov rozšíření a intenzifikace ČOV Horní Kváň - kanalizace a vodovod</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211</v>
      </c>
      <c r="D115" s="23"/>
      <c r="E115" s="23"/>
      <c r="F115" s="23"/>
      <c r="G115" s="23"/>
      <c r="H115" s="23"/>
      <c r="I115" s="23"/>
      <c r="J115" s="23"/>
      <c r="K115" s="23"/>
      <c r="L115" s="21"/>
    </row>
    <row r="116" s="1" customFormat="1" ht="16.5" customHeight="1">
      <c r="B116" s="22"/>
      <c r="C116" s="23"/>
      <c r="D116" s="23"/>
      <c r="E116" s="185" t="s">
        <v>212</v>
      </c>
      <c r="F116" s="23"/>
      <c r="G116" s="23"/>
      <c r="H116" s="23"/>
      <c r="I116" s="23"/>
      <c r="J116" s="23"/>
      <c r="K116" s="23"/>
      <c r="L116" s="21"/>
    </row>
    <row r="117" s="1" customFormat="1" ht="12" customHeight="1">
      <c r="B117" s="22"/>
      <c r="C117" s="33" t="s">
        <v>213</v>
      </c>
      <c r="D117" s="23"/>
      <c r="E117" s="23"/>
      <c r="F117" s="23"/>
      <c r="G117" s="23"/>
      <c r="H117" s="23"/>
      <c r="I117" s="23"/>
      <c r="J117" s="23"/>
      <c r="K117" s="23"/>
      <c r="L117" s="21"/>
    </row>
    <row r="118" s="2" customFormat="1" ht="16.5" customHeight="1">
      <c r="A118" s="39"/>
      <c r="B118" s="40"/>
      <c r="C118" s="41"/>
      <c r="D118" s="41"/>
      <c r="E118" s="186" t="s">
        <v>2011</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SO 02.5 - Přípojka NN</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obec Zaječov, místní část Kvaň, Nová Ves</v>
      </c>
      <c r="G122" s="41"/>
      <c r="H122" s="41"/>
      <c r="I122" s="33" t="s">
        <v>22</v>
      </c>
      <c r="J122" s="80" t="str">
        <f>IF(J16="","",J16)</f>
        <v>18. 8. 2021</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54.45" customHeight="1">
      <c r="A124" s="39"/>
      <c r="B124" s="40"/>
      <c r="C124" s="33" t="s">
        <v>24</v>
      </c>
      <c r="D124" s="41"/>
      <c r="E124" s="41"/>
      <c r="F124" s="28" t="str">
        <f>E19</f>
        <v>Obec Zaječov, Zaječov 265, 267 63 Zaječov</v>
      </c>
      <c r="G124" s="41"/>
      <c r="H124" s="41"/>
      <c r="I124" s="33" t="s">
        <v>32</v>
      </c>
      <c r="J124" s="37" t="str">
        <f>E25</f>
        <v>PIK VÍTEK s.r.o.,Kořenského 1025/7, 150 00 Praha 5</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37</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227</v>
      </c>
      <c r="D127" s="205" t="s">
        <v>65</v>
      </c>
      <c r="E127" s="205" t="s">
        <v>61</v>
      </c>
      <c r="F127" s="205" t="s">
        <v>62</v>
      </c>
      <c r="G127" s="205" t="s">
        <v>228</v>
      </c>
      <c r="H127" s="205" t="s">
        <v>229</v>
      </c>
      <c r="I127" s="205" t="s">
        <v>230</v>
      </c>
      <c r="J127" s="205" t="s">
        <v>219</v>
      </c>
      <c r="K127" s="206" t="s">
        <v>231</v>
      </c>
      <c r="L127" s="207"/>
      <c r="M127" s="101" t="s">
        <v>1</v>
      </c>
      <c r="N127" s="102" t="s">
        <v>44</v>
      </c>
      <c r="O127" s="102" t="s">
        <v>232</v>
      </c>
      <c r="P127" s="102" t="s">
        <v>233</v>
      </c>
      <c r="Q127" s="102" t="s">
        <v>234</v>
      </c>
      <c r="R127" s="102" t="s">
        <v>235</v>
      </c>
      <c r="S127" s="102" t="s">
        <v>236</v>
      </c>
      <c r="T127" s="103" t="s">
        <v>237</v>
      </c>
      <c r="U127" s="202"/>
      <c r="V127" s="202"/>
      <c r="W127" s="202"/>
      <c r="X127" s="202"/>
      <c r="Y127" s="202"/>
      <c r="Z127" s="202"/>
      <c r="AA127" s="202"/>
      <c r="AB127" s="202"/>
      <c r="AC127" s="202"/>
      <c r="AD127" s="202"/>
      <c r="AE127" s="202"/>
    </row>
    <row r="128" s="2" customFormat="1" ht="22.8" customHeight="1">
      <c r="A128" s="39"/>
      <c r="B128" s="40"/>
      <c r="C128" s="108" t="s">
        <v>238</v>
      </c>
      <c r="D128" s="41"/>
      <c r="E128" s="41"/>
      <c r="F128" s="41"/>
      <c r="G128" s="41"/>
      <c r="H128" s="41"/>
      <c r="I128" s="41"/>
      <c r="J128" s="208">
        <f>BK128</f>
        <v>0</v>
      </c>
      <c r="K128" s="41"/>
      <c r="L128" s="45"/>
      <c r="M128" s="104"/>
      <c r="N128" s="209"/>
      <c r="O128" s="105"/>
      <c r="P128" s="210">
        <f>P129+P152+P179+P202</f>
        <v>0</v>
      </c>
      <c r="Q128" s="105"/>
      <c r="R128" s="210">
        <f>R129+R152+R179+R202</f>
        <v>0</v>
      </c>
      <c r="S128" s="105"/>
      <c r="T128" s="211">
        <f>T129+T152+T179+T202</f>
        <v>0</v>
      </c>
      <c r="U128" s="39"/>
      <c r="V128" s="39"/>
      <c r="W128" s="39"/>
      <c r="X128" s="39"/>
      <c r="Y128" s="39"/>
      <c r="Z128" s="39"/>
      <c r="AA128" s="39"/>
      <c r="AB128" s="39"/>
      <c r="AC128" s="39"/>
      <c r="AD128" s="39"/>
      <c r="AE128" s="39"/>
      <c r="AT128" s="18" t="s">
        <v>79</v>
      </c>
      <c r="AU128" s="18" t="s">
        <v>221</v>
      </c>
      <c r="BK128" s="212">
        <f>BK129+BK152+BK179+BK202</f>
        <v>0</v>
      </c>
    </row>
    <row r="129" s="12" customFormat="1" ht="25.92" customHeight="1">
      <c r="A129" s="12"/>
      <c r="B129" s="213"/>
      <c r="C129" s="214"/>
      <c r="D129" s="215" t="s">
        <v>79</v>
      </c>
      <c r="E129" s="216" t="s">
        <v>2197</v>
      </c>
      <c r="F129" s="216" t="s">
        <v>2198</v>
      </c>
      <c r="G129" s="214"/>
      <c r="H129" s="214"/>
      <c r="I129" s="217"/>
      <c r="J129" s="218">
        <f>BK129</f>
        <v>0</v>
      </c>
      <c r="K129" s="214"/>
      <c r="L129" s="219"/>
      <c r="M129" s="220"/>
      <c r="N129" s="221"/>
      <c r="O129" s="221"/>
      <c r="P129" s="222">
        <f>SUM(P130:P151)</f>
        <v>0</v>
      </c>
      <c r="Q129" s="221"/>
      <c r="R129" s="222">
        <f>SUM(R130:R151)</f>
        <v>0</v>
      </c>
      <c r="S129" s="221"/>
      <c r="T129" s="223">
        <f>SUM(T130:T151)</f>
        <v>0</v>
      </c>
      <c r="U129" s="12"/>
      <c r="V129" s="12"/>
      <c r="W129" s="12"/>
      <c r="X129" s="12"/>
      <c r="Y129" s="12"/>
      <c r="Z129" s="12"/>
      <c r="AA129" s="12"/>
      <c r="AB129" s="12"/>
      <c r="AC129" s="12"/>
      <c r="AD129" s="12"/>
      <c r="AE129" s="12"/>
      <c r="AR129" s="224" t="s">
        <v>14</v>
      </c>
      <c r="AT129" s="225" t="s">
        <v>79</v>
      </c>
      <c r="AU129" s="225" t="s">
        <v>80</v>
      </c>
      <c r="AY129" s="224" t="s">
        <v>241</v>
      </c>
      <c r="BK129" s="226">
        <f>SUM(BK130:BK151)</f>
        <v>0</v>
      </c>
    </row>
    <row r="130" s="2" customFormat="1" ht="16.5" customHeight="1">
      <c r="A130" s="39"/>
      <c r="B130" s="40"/>
      <c r="C130" s="229" t="s">
        <v>14</v>
      </c>
      <c r="D130" s="229" t="s">
        <v>243</v>
      </c>
      <c r="E130" s="230" t="s">
        <v>3031</v>
      </c>
      <c r="F130" s="231" t="s">
        <v>3032</v>
      </c>
      <c r="G130" s="232" t="s">
        <v>296</v>
      </c>
      <c r="H130" s="233">
        <v>3</v>
      </c>
      <c r="I130" s="234"/>
      <c r="J130" s="235">
        <f>ROUND(I130*H130,2)</f>
        <v>0</v>
      </c>
      <c r="K130" s="231" t="s">
        <v>1</v>
      </c>
      <c r="L130" s="45"/>
      <c r="M130" s="236" t="s">
        <v>1</v>
      </c>
      <c r="N130" s="237" t="s">
        <v>45</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175</v>
      </c>
      <c r="AT130" s="240" t="s">
        <v>243</v>
      </c>
      <c r="AU130" s="240" t="s">
        <v>14</v>
      </c>
      <c r="AY130" s="18" t="s">
        <v>241</v>
      </c>
      <c r="BE130" s="241">
        <f>IF(N130="základní",J130,0)</f>
        <v>0</v>
      </c>
      <c r="BF130" s="241">
        <f>IF(N130="snížená",J130,0)</f>
        <v>0</v>
      </c>
      <c r="BG130" s="241">
        <f>IF(N130="zákl. přenesená",J130,0)</f>
        <v>0</v>
      </c>
      <c r="BH130" s="241">
        <f>IF(N130="sníž. přenesená",J130,0)</f>
        <v>0</v>
      </c>
      <c r="BI130" s="241">
        <f>IF(N130="nulová",J130,0)</f>
        <v>0</v>
      </c>
      <c r="BJ130" s="18" t="s">
        <v>14</v>
      </c>
      <c r="BK130" s="241">
        <f>ROUND(I130*H130,2)</f>
        <v>0</v>
      </c>
      <c r="BL130" s="18" t="s">
        <v>175</v>
      </c>
      <c r="BM130" s="240" t="s">
        <v>3033</v>
      </c>
    </row>
    <row r="131" s="2" customFormat="1">
      <c r="A131" s="39"/>
      <c r="B131" s="40"/>
      <c r="C131" s="41"/>
      <c r="D131" s="242" t="s">
        <v>249</v>
      </c>
      <c r="E131" s="41"/>
      <c r="F131" s="243" t="s">
        <v>3032</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249</v>
      </c>
      <c r="AU131" s="18" t="s">
        <v>14</v>
      </c>
    </row>
    <row r="132" s="2" customFormat="1" ht="16.5" customHeight="1">
      <c r="A132" s="39"/>
      <c r="B132" s="40"/>
      <c r="C132" s="229" t="s">
        <v>88</v>
      </c>
      <c r="D132" s="229" t="s">
        <v>243</v>
      </c>
      <c r="E132" s="230" t="s">
        <v>3034</v>
      </c>
      <c r="F132" s="231" t="s">
        <v>3035</v>
      </c>
      <c r="G132" s="232" t="s">
        <v>2204</v>
      </c>
      <c r="H132" s="233">
        <v>8</v>
      </c>
      <c r="I132" s="234"/>
      <c r="J132" s="235">
        <f>ROUND(I132*H132,2)</f>
        <v>0</v>
      </c>
      <c r="K132" s="231" t="s">
        <v>1</v>
      </c>
      <c r="L132" s="45"/>
      <c r="M132" s="236" t="s">
        <v>1</v>
      </c>
      <c r="N132" s="237" t="s">
        <v>45</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175</v>
      </c>
      <c r="AT132" s="240" t="s">
        <v>243</v>
      </c>
      <c r="AU132" s="240" t="s">
        <v>14</v>
      </c>
      <c r="AY132" s="18" t="s">
        <v>241</v>
      </c>
      <c r="BE132" s="241">
        <f>IF(N132="základní",J132,0)</f>
        <v>0</v>
      </c>
      <c r="BF132" s="241">
        <f>IF(N132="snížená",J132,0)</f>
        <v>0</v>
      </c>
      <c r="BG132" s="241">
        <f>IF(N132="zákl. přenesená",J132,0)</f>
        <v>0</v>
      </c>
      <c r="BH132" s="241">
        <f>IF(N132="sníž. přenesená",J132,0)</f>
        <v>0</v>
      </c>
      <c r="BI132" s="241">
        <f>IF(N132="nulová",J132,0)</f>
        <v>0</v>
      </c>
      <c r="BJ132" s="18" t="s">
        <v>14</v>
      </c>
      <c r="BK132" s="241">
        <f>ROUND(I132*H132,2)</f>
        <v>0</v>
      </c>
      <c r="BL132" s="18" t="s">
        <v>175</v>
      </c>
      <c r="BM132" s="240" t="s">
        <v>3036</v>
      </c>
    </row>
    <row r="133" s="2" customFormat="1">
      <c r="A133" s="39"/>
      <c r="B133" s="40"/>
      <c r="C133" s="41"/>
      <c r="D133" s="242" t="s">
        <v>249</v>
      </c>
      <c r="E133" s="41"/>
      <c r="F133" s="243" t="s">
        <v>3035</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249</v>
      </c>
      <c r="AU133" s="18" t="s">
        <v>14</v>
      </c>
    </row>
    <row r="134" s="2" customFormat="1" ht="16.5" customHeight="1">
      <c r="A134" s="39"/>
      <c r="B134" s="40"/>
      <c r="C134" s="229" t="s">
        <v>96</v>
      </c>
      <c r="D134" s="229" t="s">
        <v>243</v>
      </c>
      <c r="E134" s="230" t="s">
        <v>3037</v>
      </c>
      <c r="F134" s="231" t="s">
        <v>3038</v>
      </c>
      <c r="G134" s="232" t="s">
        <v>2204</v>
      </c>
      <c r="H134" s="233">
        <v>8</v>
      </c>
      <c r="I134" s="234"/>
      <c r="J134" s="235">
        <f>ROUND(I134*H134,2)</f>
        <v>0</v>
      </c>
      <c r="K134" s="231" t="s">
        <v>1</v>
      </c>
      <c r="L134" s="45"/>
      <c r="M134" s="236" t="s">
        <v>1</v>
      </c>
      <c r="N134" s="237" t="s">
        <v>45</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175</v>
      </c>
      <c r="AT134" s="240" t="s">
        <v>243</v>
      </c>
      <c r="AU134" s="240" t="s">
        <v>14</v>
      </c>
      <c r="AY134" s="18" t="s">
        <v>241</v>
      </c>
      <c r="BE134" s="241">
        <f>IF(N134="základní",J134,0)</f>
        <v>0</v>
      </c>
      <c r="BF134" s="241">
        <f>IF(N134="snížená",J134,0)</f>
        <v>0</v>
      </c>
      <c r="BG134" s="241">
        <f>IF(N134="zákl. přenesená",J134,0)</f>
        <v>0</v>
      </c>
      <c r="BH134" s="241">
        <f>IF(N134="sníž. přenesená",J134,0)</f>
        <v>0</v>
      </c>
      <c r="BI134" s="241">
        <f>IF(N134="nulová",J134,0)</f>
        <v>0</v>
      </c>
      <c r="BJ134" s="18" t="s">
        <v>14</v>
      </c>
      <c r="BK134" s="241">
        <f>ROUND(I134*H134,2)</f>
        <v>0</v>
      </c>
      <c r="BL134" s="18" t="s">
        <v>175</v>
      </c>
      <c r="BM134" s="240" t="s">
        <v>3039</v>
      </c>
    </row>
    <row r="135" s="2" customFormat="1">
      <c r="A135" s="39"/>
      <c r="B135" s="40"/>
      <c r="C135" s="41"/>
      <c r="D135" s="242" t="s">
        <v>249</v>
      </c>
      <c r="E135" s="41"/>
      <c r="F135" s="243" t="s">
        <v>3038</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249</v>
      </c>
      <c r="AU135" s="18" t="s">
        <v>14</v>
      </c>
    </row>
    <row r="136" s="2" customFormat="1" ht="16.5" customHeight="1">
      <c r="A136" s="39"/>
      <c r="B136" s="40"/>
      <c r="C136" s="229" t="s">
        <v>175</v>
      </c>
      <c r="D136" s="229" t="s">
        <v>243</v>
      </c>
      <c r="E136" s="230" t="s">
        <v>3040</v>
      </c>
      <c r="F136" s="231" t="s">
        <v>3041</v>
      </c>
      <c r="G136" s="232" t="s">
        <v>2204</v>
      </c>
      <c r="H136" s="233">
        <v>6</v>
      </c>
      <c r="I136" s="234"/>
      <c r="J136" s="235">
        <f>ROUND(I136*H136,2)</f>
        <v>0</v>
      </c>
      <c r="K136" s="231" t="s">
        <v>1</v>
      </c>
      <c r="L136" s="45"/>
      <c r="M136" s="236" t="s">
        <v>1</v>
      </c>
      <c r="N136" s="237" t="s">
        <v>45</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175</v>
      </c>
      <c r="AT136" s="240" t="s">
        <v>243</v>
      </c>
      <c r="AU136" s="240" t="s">
        <v>14</v>
      </c>
      <c r="AY136" s="18" t="s">
        <v>241</v>
      </c>
      <c r="BE136" s="241">
        <f>IF(N136="základní",J136,0)</f>
        <v>0</v>
      </c>
      <c r="BF136" s="241">
        <f>IF(N136="snížená",J136,0)</f>
        <v>0</v>
      </c>
      <c r="BG136" s="241">
        <f>IF(N136="zákl. přenesená",J136,0)</f>
        <v>0</v>
      </c>
      <c r="BH136" s="241">
        <f>IF(N136="sníž. přenesená",J136,0)</f>
        <v>0</v>
      </c>
      <c r="BI136" s="241">
        <f>IF(N136="nulová",J136,0)</f>
        <v>0</v>
      </c>
      <c r="BJ136" s="18" t="s">
        <v>14</v>
      </c>
      <c r="BK136" s="241">
        <f>ROUND(I136*H136,2)</f>
        <v>0</v>
      </c>
      <c r="BL136" s="18" t="s">
        <v>175</v>
      </c>
      <c r="BM136" s="240" t="s">
        <v>3042</v>
      </c>
    </row>
    <row r="137" s="2" customFormat="1">
      <c r="A137" s="39"/>
      <c r="B137" s="40"/>
      <c r="C137" s="41"/>
      <c r="D137" s="242" t="s">
        <v>249</v>
      </c>
      <c r="E137" s="41"/>
      <c r="F137" s="243" t="s">
        <v>3041</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249</v>
      </c>
      <c r="AU137" s="18" t="s">
        <v>14</v>
      </c>
    </row>
    <row r="138" s="2" customFormat="1" ht="16.5" customHeight="1">
      <c r="A138" s="39"/>
      <c r="B138" s="40"/>
      <c r="C138" s="229" t="s">
        <v>274</v>
      </c>
      <c r="D138" s="229" t="s">
        <v>243</v>
      </c>
      <c r="E138" s="230" t="s">
        <v>3043</v>
      </c>
      <c r="F138" s="231" t="s">
        <v>3044</v>
      </c>
      <c r="G138" s="232" t="s">
        <v>2204</v>
      </c>
      <c r="H138" s="233">
        <v>1</v>
      </c>
      <c r="I138" s="234"/>
      <c r="J138" s="235">
        <f>ROUND(I138*H138,2)</f>
        <v>0</v>
      </c>
      <c r="K138" s="231" t="s">
        <v>1</v>
      </c>
      <c r="L138" s="45"/>
      <c r="M138" s="236" t="s">
        <v>1</v>
      </c>
      <c r="N138" s="237" t="s">
        <v>45</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175</v>
      </c>
      <c r="AT138" s="240" t="s">
        <v>243</v>
      </c>
      <c r="AU138" s="240" t="s">
        <v>14</v>
      </c>
      <c r="AY138" s="18" t="s">
        <v>241</v>
      </c>
      <c r="BE138" s="241">
        <f>IF(N138="základní",J138,0)</f>
        <v>0</v>
      </c>
      <c r="BF138" s="241">
        <f>IF(N138="snížená",J138,0)</f>
        <v>0</v>
      </c>
      <c r="BG138" s="241">
        <f>IF(N138="zákl. přenesená",J138,0)</f>
        <v>0</v>
      </c>
      <c r="BH138" s="241">
        <f>IF(N138="sníž. přenesená",J138,0)</f>
        <v>0</v>
      </c>
      <c r="BI138" s="241">
        <f>IF(N138="nulová",J138,0)</f>
        <v>0</v>
      </c>
      <c r="BJ138" s="18" t="s">
        <v>14</v>
      </c>
      <c r="BK138" s="241">
        <f>ROUND(I138*H138,2)</f>
        <v>0</v>
      </c>
      <c r="BL138" s="18" t="s">
        <v>175</v>
      </c>
      <c r="BM138" s="240" t="s">
        <v>3045</v>
      </c>
    </row>
    <row r="139" s="2" customFormat="1">
      <c r="A139" s="39"/>
      <c r="B139" s="40"/>
      <c r="C139" s="41"/>
      <c r="D139" s="242" t="s">
        <v>249</v>
      </c>
      <c r="E139" s="41"/>
      <c r="F139" s="243" t="s">
        <v>3044</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249</v>
      </c>
      <c r="AU139" s="18" t="s">
        <v>14</v>
      </c>
    </row>
    <row r="140" s="2" customFormat="1" ht="24.15" customHeight="1">
      <c r="A140" s="39"/>
      <c r="B140" s="40"/>
      <c r="C140" s="229" t="s">
        <v>283</v>
      </c>
      <c r="D140" s="229" t="s">
        <v>243</v>
      </c>
      <c r="E140" s="230" t="s">
        <v>3046</v>
      </c>
      <c r="F140" s="231" t="s">
        <v>3047</v>
      </c>
      <c r="G140" s="232" t="s">
        <v>2204</v>
      </c>
      <c r="H140" s="233">
        <v>1</v>
      </c>
      <c r="I140" s="234"/>
      <c r="J140" s="235">
        <f>ROUND(I140*H140,2)</f>
        <v>0</v>
      </c>
      <c r="K140" s="231" t="s">
        <v>1</v>
      </c>
      <c r="L140" s="45"/>
      <c r="M140" s="236" t="s">
        <v>1</v>
      </c>
      <c r="N140" s="237" t="s">
        <v>45</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175</v>
      </c>
      <c r="AT140" s="240" t="s">
        <v>243</v>
      </c>
      <c r="AU140" s="240" t="s">
        <v>14</v>
      </c>
      <c r="AY140" s="18" t="s">
        <v>241</v>
      </c>
      <c r="BE140" s="241">
        <f>IF(N140="základní",J140,0)</f>
        <v>0</v>
      </c>
      <c r="BF140" s="241">
        <f>IF(N140="snížená",J140,0)</f>
        <v>0</v>
      </c>
      <c r="BG140" s="241">
        <f>IF(N140="zákl. přenesená",J140,0)</f>
        <v>0</v>
      </c>
      <c r="BH140" s="241">
        <f>IF(N140="sníž. přenesená",J140,0)</f>
        <v>0</v>
      </c>
      <c r="BI140" s="241">
        <f>IF(N140="nulová",J140,0)</f>
        <v>0</v>
      </c>
      <c r="BJ140" s="18" t="s">
        <v>14</v>
      </c>
      <c r="BK140" s="241">
        <f>ROUND(I140*H140,2)</f>
        <v>0</v>
      </c>
      <c r="BL140" s="18" t="s">
        <v>175</v>
      </c>
      <c r="BM140" s="240" t="s">
        <v>3048</v>
      </c>
    </row>
    <row r="141" s="2" customFormat="1">
      <c r="A141" s="39"/>
      <c r="B141" s="40"/>
      <c r="C141" s="41"/>
      <c r="D141" s="242" t="s">
        <v>249</v>
      </c>
      <c r="E141" s="41"/>
      <c r="F141" s="243" t="s">
        <v>3047</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249</v>
      </c>
      <c r="AU141" s="18" t="s">
        <v>14</v>
      </c>
    </row>
    <row r="142" s="2" customFormat="1" ht="21.75" customHeight="1">
      <c r="A142" s="39"/>
      <c r="B142" s="40"/>
      <c r="C142" s="229" t="s">
        <v>293</v>
      </c>
      <c r="D142" s="229" t="s">
        <v>243</v>
      </c>
      <c r="E142" s="230" t="s">
        <v>2239</v>
      </c>
      <c r="F142" s="231" t="s">
        <v>2240</v>
      </c>
      <c r="G142" s="232" t="s">
        <v>296</v>
      </c>
      <c r="H142" s="233">
        <v>50</v>
      </c>
      <c r="I142" s="234"/>
      <c r="J142" s="235">
        <f>ROUND(I142*H142,2)</f>
        <v>0</v>
      </c>
      <c r="K142" s="231" t="s">
        <v>1</v>
      </c>
      <c r="L142" s="45"/>
      <c r="M142" s="236" t="s">
        <v>1</v>
      </c>
      <c r="N142" s="237" t="s">
        <v>45</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175</v>
      </c>
      <c r="AT142" s="240" t="s">
        <v>243</v>
      </c>
      <c r="AU142" s="240" t="s">
        <v>14</v>
      </c>
      <c r="AY142" s="18" t="s">
        <v>241</v>
      </c>
      <c r="BE142" s="241">
        <f>IF(N142="základní",J142,0)</f>
        <v>0</v>
      </c>
      <c r="BF142" s="241">
        <f>IF(N142="snížená",J142,0)</f>
        <v>0</v>
      </c>
      <c r="BG142" s="241">
        <f>IF(N142="zákl. přenesená",J142,0)</f>
        <v>0</v>
      </c>
      <c r="BH142" s="241">
        <f>IF(N142="sníž. přenesená",J142,0)</f>
        <v>0</v>
      </c>
      <c r="BI142" s="241">
        <f>IF(N142="nulová",J142,0)</f>
        <v>0</v>
      </c>
      <c r="BJ142" s="18" t="s">
        <v>14</v>
      </c>
      <c r="BK142" s="241">
        <f>ROUND(I142*H142,2)</f>
        <v>0</v>
      </c>
      <c r="BL142" s="18" t="s">
        <v>175</v>
      </c>
      <c r="BM142" s="240" t="s">
        <v>3049</v>
      </c>
    </row>
    <row r="143" s="2" customFormat="1">
      <c r="A143" s="39"/>
      <c r="B143" s="40"/>
      <c r="C143" s="41"/>
      <c r="D143" s="242" t="s">
        <v>249</v>
      </c>
      <c r="E143" s="41"/>
      <c r="F143" s="243" t="s">
        <v>2240</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249</v>
      </c>
      <c r="AU143" s="18" t="s">
        <v>14</v>
      </c>
    </row>
    <row r="144" s="2" customFormat="1" ht="16.5" customHeight="1">
      <c r="A144" s="39"/>
      <c r="B144" s="40"/>
      <c r="C144" s="229" t="s">
        <v>300</v>
      </c>
      <c r="D144" s="229" t="s">
        <v>243</v>
      </c>
      <c r="E144" s="230" t="s">
        <v>3050</v>
      </c>
      <c r="F144" s="231" t="s">
        <v>3051</v>
      </c>
      <c r="G144" s="232" t="s">
        <v>296</v>
      </c>
      <c r="H144" s="233">
        <v>25</v>
      </c>
      <c r="I144" s="234"/>
      <c r="J144" s="235">
        <f>ROUND(I144*H144,2)</f>
        <v>0</v>
      </c>
      <c r="K144" s="231" t="s">
        <v>1</v>
      </c>
      <c r="L144" s="45"/>
      <c r="M144" s="236" t="s">
        <v>1</v>
      </c>
      <c r="N144" s="237" t="s">
        <v>45</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175</v>
      </c>
      <c r="AT144" s="240" t="s">
        <v>243</v>
      </c>
      <c r="AU144" s="240" t="s">
        <v>14</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175</v>
      </c>
      <c r="BM144" s="240" t="s">
        <v>3052</v>
      </c>
    </row>
    <row r="145" s="2" customFormat="1">
      <c r="A145" s="39"/>
      <c r="B145" s="40"/>
      <c r="C145" s="41"/>
      <c r="D145" s="242" t="s">
        <v>249</v>
      </c>
      <c r="E145" s="41"/>
      <c r="F145" s="243" t="s">
        <v>3051</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14</v>
      </c>
    </row>
    <row r="146" s="2" customFormat="1" ht="16.5" customHeight="1">
      <c r="A146" s="39"/>
      <c r="B146" s="40"/>
      <c r="C146" s="229" t="s">
        <v>281</v>
      </c>
      <c r="D146" s="229" t="s">
        <v>243</v>
      </c>
      <c r="E146" s="230" t="s">
        <v>3053</v>
      </c>
      <c r="F146" s="231" t="s">
        <v>3054</v>
      </c>
      <c r="G146" s="232" t="s">
        <v>296</v>
      </c>
      <c r="H146" s="233">
        <v>213</v>
      </c>
      <c r="I146" s="234"/>
      <c r="J146" s="235">
        <f>ROUND(I146*H146,2)</f>
        <v>0</v>
      </c>
      <c r="K146" s="231" t="s">
        <v>1</v>
      </c>
      <c r="L146" s="45"/>
      <c r="M146" s="236" t="s">
        <v>1</v>
      </c>
      <c r="N146" s="237" t="s">
        <v>45</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175</v>
      </c>
      <c r="AT146" s="240" t="s">
        <v>243</v>
      </c>
      <c r="AU146" s="240" t="s">
        <v>14</v>
      </c>
      <c r="AY146" s="18" t="s">
        <v>241</v>
      </c>
      <c r="BE146" s="241">
        <f>IF(N146="základní",J146,0)</f>
        <v>0</v>
      </c>
      <c r="BF146" s="241">
        <f>IF(N146="snížená",J146,0)</f>
        <v>0</v>
      </c>
      <c r="BG146" s="241">
        <f>IF(N146="zákl. přenesená",J146,0)</f>
        <v>0</v>
      </c>
      <c r="BH146" s="241">
        <f>IF(N146="sníž. přenesená",J146,0)</f>
        <v>0</v>
      </c>
      <c r="BI146" s="241">
        <f>IF(N146="nulová",J146,0)</f>
        <v>0</v>
      </c>
      <c r="BJ146" s="18" t="s">
        <v>14</v>
      </c>
      <c r="BK146" s="241">
        <f>ROUND(I146*H146,2)</f>
        <v>0</v>
      </c>
      <c r="BL146" s="18" t="s">
        <v>175</v>
      </c>
      <c r="BM146" s="240" t="s">
        <v>3055</v>
      </c>
    </row>
    <row r="147" s="2" customFormat="1">
      <c r="A147" s="39"/>
      <c r="B147" s="40"/>
      <c r="C147" s="41"/>
      <c r="D147" s="242" t="s">
        <v>249</v>
      </c>
      <c r="E147" s="41"/>
      <c r="F147" s="243" t="s">
        <v>3054</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249</v>
      </c>
      <c r="AU147" s="18" t="s">
        <v>14</v>
      </c>
    </row>
    <row r="148" s="2" customFormat="1" ht="21.75" customHeight="1">
      <c r="A148" s="39"/>
      <c r="B148" s="40"/>
      <c r="C148" s="229" t="s">
        <v>309</v>
      </c>
      <c r="D148" s="229" t="s">
        <v>243</v>
      </c>
      <c r="E148" s="230" t="s">
        <v>3056</v>
      </c>
      <c r="F148" s="231" t="s">
        <v>3057</v>
      </c>
      <c r="G148" s="232" t="s">
        <v>296</v>
      </c>
      <c r="H148" s="233">
        <v>17</v>
      </c>
      <c r="I148" s="234"/>
      <c r="J148" s="235">
        <f>ROUND(I148*H148,2)</f>
        <v>0</v>
      </c>
      <c r="K148" s="231" t="s">
        <v>1</v>
      </c>
      <c r="L148" s="45"/>
      <c r="M148" s="236" t="s">
        <v>1</v>
      </c>
      <c r="N148" s="237" t="s">
        <v>45</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175</v>
      </c>
      <c r="AT148" s="240" t="s">
        <v>243</v>
      </c>
      <c r="AU148" s="240" t="s">
        <v>14</v>
      </c>
      <c r="AY148" s="18" t="s">
        <v>241</v>
      </c>
      <c r="BE148" s="241">
        <f>IF(N148="základní",J148,0)</f>
        <v>0</v>
      </c>
      <c r="BF148" s="241">
        <f>IF(N148="snížená",J148,0)</f>
        <v>0</v>
      </c>
      <c r="BG148" s="241">
        <f>IF(N148="zákl. přenesená",J148,0)</f>
        <v>0</v>
      </c>
      <c r="BH148" s="241">
        <f>IF(N148="sníž. přenesená",J148,0)</f>
        <v>0</v>
      </c>
      <c r="BI148" s="241">
        <f>IF(N148="nulová",J148,0)</f>
        <v>0</v>
      </c>
      <c r="BJ148" s="18" t="s">
        <v>14</v>
      </c>
      <c r="BK148" s="241">
        <f>ROUND(I148*H148,2)</f>
        <v>0</v>
      </c>
      <c r="BL148" s="18" t="s">
        <v>175</v>
      </c>
      <c r="BM148" s="240" t="s">
        <v>3058</v>
      </c>
    </row>
    <row r="149" s="2" customFormat="1">
      <c r="A149" s="39"/>
      <c r="B149" s="40"/>
      <c r="C149" s="41"/>
      <c r="D149" s="242" t="s">
        <v>249</v>
      </c>
      <c r="E149" s="41"/>
      <c r="F149" s="243" t="s">
        <v>3057</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249</v>
      </c>
      <c r="AU149" s="18" t="s">
        <v>14</v>
      </c>
    </row>
    <row r="150" s="2" customFormat="1" ht="16.5" customHeight="1">
      <c r="A150" s="39"/>
      <c r="B150" s="40"/>
      <c r="C150" s="229" t="s">
        <v>313</v>
      </c>
      <c r="D150" s="229" t="s">
        <v>243</v>
      </c>
      <c r="E150" s="230" t="s">
        <v>3059</v>
      </c>
      <c r="F150" s="231" t="s">
        <v>3060</v>
      </c>
      <c r="G150" s="232" t="s">
        <v>296</v>
      </c>
      <c r="H150" s="233">
        <v>209</v>
      </c>
      <c r="I150" s="234"/>
      <c r="J150" s="235">
        <f>ROUND(I150*H150,2)</f>
        <v>0</v>
      </c>
      <c r="K150" s="231" t="s">
        <v>1</v>
      </c>
      <c r="L150" s="45"/>
      <c r="M150" s="236" t="s">
        <v>1</v>
      </c>
      <c r="N150" s="237" t="s">
        <v>45</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175</v>
      </c>
      <c r="AT150" s="240" t="s">
        <v>243</v>
      </c>
      <c r="AU150" s="240" t="s">
        <v>14</v>
      </c>
      <c r="AY150" s="18" t="s">
        <v>241</v>
      </c>
      <c r="BE150" s="241">
        <f>IF(N150="základní",J150,0)</f>
        <v>0</v>
      </c>
      <c r="BF150" s="241">
        <f>IF(N150="snížená",J150,0)</f>
        <v>0</v>
      </c>
      <c r="BG150" s="241">
        <f>IF(N150="zákl. přenesená",J150,0)</f>
        <v>0</v>
      </c>
      <c r="BH150" s="241">
        <f>IF(N150="sníž. přenesená",J150,0)</f>
        <v>0</v>
      </c>
      <c r="BI150" s="241">
        <f>IF(N150="nulová",J150,0)</f>
        <v>0</v>
      </c>
      <c r="BJ150" s="18" t="s">
        <v>14</v>
      </c>
      <c r="BK150" s="241">
        <f>ROUND(I150*H150,2)</f>
        <v>0</v>
      </c>
      <c r="BL150" s="18" t="s">
        <v>175</v>
      </c>
      <c r="BM150" s="240" t="s">
        <v>3061</v>
      </c>
    </row>
    <row r="151" s="2" customFormat="1">
      <c r="A151" s="39"/>
      <c r="B151" s="40"/>
      <c r="C151" s="41"/>
      <c r="D151" s="242" t="s">
        <v>249</v>
      </c>
      <c r="E151" s="41"/>
      <c r="F151" s="243" t="s">
        <v>3060</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249</v>
      </c>
      <c r="AU151" s="18" t="s">
        <v>14</v>
      </c>
    </row>
    <row r="152" s="12" customFormat="1" ht="25.92" customHeight="1">
      <c r="A152" s="12"/>
      <c r="B152" s="213"/>
      <c r="C152" s="214"/>
      <c r="D152" s="215" t="s">
        <v>79</v>
      </c>
      <c r="E152" s="216" t="s">
        <v>2302</v>
      </c>
      <c r="F152" s="216" t="s">
        <v>3062</v>
      </c>
      <c r="G152" s="214"/>
      <c r="H152" s="214"/>
      <c r="I152" s="217"/>
      <c r="J152" s="218">
        <f>BK152</f>
        <v>0</v>
      </c>
      <c r="K152" s="214"/>
      <c r="L152" s="219"/>
      <c r="M152" s="220"/>
      <c r="N152" s="221"/>
      <c r="O152" s="221"/>
      <c r="P152" s="222">
        <f>SUM(P153:P178)</f>
        <v>0</v>
      </c>
      <c r="Q152" s="221"/>
      <c r="R152" s="222">
        <f>SUM(R153:R178)</f>
        <v>0</v>
      </c>
      <c r="S152" s="221"/>
      <c r="T152" s="223">
        <f>SUM(T153:T178)</f>
        <v>0</v>
      </c>
      <c r="U152" s="12"/>
      <c r="V152" s="12"/>
      <c r="W152" s="12"/>
      <c r="X152" s="12"/>
      <c r="Y152" s="12"/>
      <c r="Z152" s="12"/>
      <c r="AA152" s="12"/>
      <c r="AB152" s="12"/>
      <c r="AC152" s="12"/>
      <c r="AD152" s="12"/>
      <c r="AE152" s="12"/>
      <c r="AR152" s="224" t="s">
        <v>14</v>
      </c>
      <c r="AT152" s="225" t="s">
        <v>79</v>
      </c>
      <c r="AU152" s="225" t="s">
        <v>80</v>
      </c>
      <c r="AY152" s="224" t="s">
        <v>241</v>
      </c>
      <c r="BK152" s="226">
        <f>SUM(BK153:BK178)</f>
        <v>0</v>
      </c>
    </row>
    <row r="153" s="2" customFormat="1" ht="16.5" customHeight="1">
      <c r="A153" s="39"/>
      <c r="B153" s="40"/>
      <c r="C153" s="229" t="s">
        <v>317</v>
      </c>
      <c r="D153" s="229" t="s">
        <v>243</v>
      </c>
      <c r="E153" s="230" t="s">
        <v>3063</v>
      </c>
      <c r="F153" s="231" t="s">
        <v>3064</v>
      </c>
      <c r="G153" s="232" t="s">
        <v>296</v>
      </c>
      <c r="H153" s="233">
        <v>3</v>
      </c>
      <c r="I153" s="234"/>
      <c r="J153" s="235">
        <f>ROUND(I153*H153,2)</f>
        <v>0</v>
      </c>
      <c r="K153" s="231" t="s">
        <v>1</v>
      </c>
      <c r="L153" s="45"/>
      <c r="M153" s="236" t="s">
        <v>1</v>
      </c>
      <c r="N153" s="237" t="s">
        <v>45</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175</v>
      </c>
      <c r="AT153" s="240" t="s">
        <v>243</v>
      </c>
      <c r="AU153" s="240" t="s">
        <v>14</v>
      </c>
      <c r="AY153" s="18" t="s">
        <v>241</v>
      </c>
      <c r="BE153" s="241">
        <f>IF(N153="základní",J153,0)</f>
        <v>0</v>
      </c>
      <c r="BF153" s="241">
        <f>IF(N153="snížená",J153,0)</f>
        <v>0</v>
      </c>
      <c r="BG153" s="241">
        <f>IF(N153="zákl. přenesená",J153,0)</f>
        <v>0</v>
      </c>
      <c r="BH153" s="241">
        <f>IF(N153="sníž. přenesená",J153,0)</f>
        <v>0</v>
      </c>
      <c r="BI153" s="241">
        <f>IF(N153="nulová",J153,0)</f>
        <v>0</v>
      </c>
      <c r="BJ153" s="18" t="s">
        <v>14</v>
      </c>
      <c r="BK153" s="241">
        <f>ROUND(I153*H153,2)</f>
        <v>0</v>
      </c>
      <c r="BL153" s="18" t="s">
        <v>175</v>
      </c>
      <c r="BM153" s="240" t="s">
        <v>3065</v>
      </c>
    </row>
    <row r="154" s="2" customFormat="1">
      <c r="A154" s="39"/>
      <c r="B154" s="40"/>
      <c r="C154" s="41"/>
      <c r="D154" s="242" t="s">
        <v>249</v>
      </c>
      <c r="E154" s="41"/>
      <c r="F154" s="243" t="s">
        <v>3064</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249</v>
      </c>
      <c r="AU154" s="18" t="s">
        <v>14</v>
      </c>
    </row>
    <row r="155" s="2" customFormat="1" ht="16.5" customHeight="1">
      <c r="A155" s="39"/>
      <c r="B155" s="40"/>
      <c r="C155" s="229" t="s">
        <v>325</v>
      </c>
      <c r="D155" s="229" t="s">
        <v>243</v>
      </c>
      <c r="E155" s="230" t="s">
        <v>2331</v>
      </c>
      <c r="F155" s="231" t="s">
        <v>2332</v>
      </c>
      <c r="G155" s="232" t="s">
        <v>296</v>
      </c>
      <c r="H155" s="233">
        <v>50</v>
      </c>
      <c r="I155" s="234"/>
      <c r="J155" s="235">
        <f>ROUND(I155*H155,2)</f>
        <v>0</v>
      </c>
      <c r="K155" s="231" t="s">
        <v>1</v>
      </c>
      <c r="L155" s="45"/>
      <c r="M155" s="236" t="s">
        <v>1</v>
      </c>
      <c r="N155" s="237" t="s">
        <v>45</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175</v>
      </c>
      <c r="AT155" s="240" t="s">
        <v>243</v>
      </c>
      <c r="AU155" s="240" t="s">
        <v>14</v>
      </c>
      <c r="AY155" s="18" t="s">
        <v>241</v>
      </c>
      <c r="BE155" s="241">
        <f>IF(N155="základní",J155,0)</f>
        <v>0</v>
      </c>
      <c r="BF155" s="241">
        <f>IF(N155="snížená",J155,0)</f>
        <v>0</v>
      </c>
      <c r="BG155" s="241">
        <f>IF(N155="zákl. přenesená",J155,0)</f>
        <v>0</v>
      </c>
      <c r="BH155" s="241">
        <f>IF(N155="sníž. přenesená",J155,0)</f>
        <v>0</v>
      </c>
      <c r="BI155" s="241">
        <f>IF(N155="nulová",J155,0)</f>
        <v>0</v>
      </c>
      <c r="BJ155" s="18" t="s">
        <v>14</v>
      </c>
      <c r="BK155" s="241">
        <f>ROUND(I155*H155,2)</f>
        <v>0</v>
      </c>
      <c r="BL155" s="18" t="s">
        <v>175</v>
      </c>
      <c r="BM155" s="240" t="s">
        <v>3066</v>
      </c>
    </row>
    <row r="156" s="2" customFormat="1">
      <c r="A156" s="39"/>
      <c r="B156" s="40"/>
      <c r="C156" s="41"/>
      <c r="D156" s="242" t="s">
        <v>249</v>
      </c>
      <c r="E156" s="41"/>
      <c r="F156" s="243" t="s">
        <v>2332</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249</v>
      </c>
      <c r="AU156" s="18" t="s">
        <v>14</v>
      </c>
    </row>
    <row r="157" s="2" customFormat="1" ht="16.5" customHeight="1">
      <c r="A157" s="39"/>
      <c r="B157" s="40"/>
      <c r="C157" s="229" t="s">
        <v>332</v>
      </c>
      <c r="D157" s="229" t="s">
        <v>243</v>
      </c>
      <c r="E157" s="230" t="s">
        <v>3067</v>
      </c>
      <c r="F157" s="231" t="s">
        <v>3068</v>
      </c>
      <c r="G157" s="232" t="s">
        <v>296</v>
      </c>
      <c r="H157" s="233">
        <v>213</v>
      </c>
      <c r="I157" s="234"/>
      <c r="J157" s="235">
        <f>ROUND(I157*H157,2)</f>
        <v>0</v>
      </c>
      <c r="K157" s="231" t="s">
        <v>1</v>
      </c>
      <c r="L157" s="45"/>
      <c r="M157" s="236" t="s">
        <v>1</v>
      </c>
      <c r="N157" s="237" t="s">
        <v>45</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175</v>
      </c>
      <c r="AT157" s="240" t="s">
        <v>243</v>
      </c>
      <c r="AU157" s="240" t="s">
        <v>14</v>
      </c>
      <c r="AY157" s="18" t="s">
        <v>241</v>
      </c>
      <c r="BE157" s="241">
        <f>IF(N157="základní",J157,0)</f>
        <v>0</v>
      </c>
      <c r="BF157" s="241">
        <f>IF(N157="snížená",J157,0)</f>
        <v>0</v>
      </c>
      <c r="BG157" s="241">
        <f>IF(N157="zákl. přenesená",J157,0)</f>
        <v>0</v>
      </c>
      <c r="BH157" s="241">
        <f>IF(N157="sníž. přenesená",J157,0)</f>
        <v>0</v>
      </c>
      <c r="BI157" s="241">
        <f>IF(N157="nulová",J157,0)</f>
        <v>0</v>
      </c>
      <c r="BJ157" s="18" t="s">
        <v>14</v>
      </c>
      <c r="BK157" s="241">
        <f>ROUND(I157*H157,2)</f>
        <v>0</v>
      </c>
      <c r="BL157" s="18" t="s">
        <v>175</v>
      </c>
      <c r="BM157" s="240" t="s">
        <v>3069</v>
      </c>
    </row>
    <row r="158" s="2" customFormat="1">
      <c r="A158" s="39"/>
      <c r="B158" s="40"/>
      <c r="C158" s="41"/>
      <c r="D158" s="242" t="s">
        <v>249</v>
      </c>
      <c r="E158" s="41"/>
      <c r="F158" s="243" t="s">
        <v>3068</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249</v>
      </c>
      <c r="AU158" s="18" t="s">
        <v>14</v>
      </c>
    </row>
    <row r="159" s="2" customFormat="1" ht="16.5" customHeight="1">
      <c r="A159" s="39"/>
      <c r="B159" s="40"/>
      <c r="C159" s="229" t="s">
        <v>8</v>
      </c>
      <c r="D159" s="229" t="s">
        <v>243</v>
      </c>
      <c r="E159" s="230" t="s">
        <v>3070</v>
      </c>
      <c r="F159" s="231" t="s">
        <v>3071</v>
      </c>
      <c r="G159" s="232" t="s">
        <v>296</v>
      </c>
      <c r="H159" s="233">
        <v>25</v>
      </c>
      <c r="I159" s="234"/>
      <c r="J159" s="235">
        <f>ROUND(I159*H159,2)</f>
        <v>0</v>
      </c>
      <c r="K159" s="231" t="s">
        <v>1</v>
      </c>
      <c r="L159" s="45"/>
      <c r="M159" s="236" t="s">
        <v>1</v>
      </c>
      <c r="N159" s="237" t="s">
        <v>45</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175</v>
      </c>
      <c r="AT159" s="240" t="s">
        <v>243</v>
      </c>
      <c r="AU159" s="240" t="s">
        <v>14</v>
      </c>
      <c r="AY159" s="18" t="s">
        <v>241</v>
      </c>
      <c r="BE159" s="241">
        <f>IF(N159="základní",J159,0)</f>
        <v>0</v>
      </c>
      <c r="BF159" s="241">
        <f>IF(N159="snížená",J159,0)</f>
        <v>0</v>
      </c>
      <c r="BG159" s="241">
        <f>IF(N159="zákl. přenesená",J159,0)</f>
        <v>0</v>
      </c>
      <c r="BH159" s="241">
        <f>IF(N159="sníž. přenesená",J159,0)</f>
        <v>0</v>
      </c>
      <c r="BI159" s="241">
        <f>IF(N159="nulová",J159,0)</f>
        <v>0</v>
      </c>
      <c r="BJ159" s="18" t="s">
        <v>14</v>
      </c>
      <c r="BK159" s="241">
        <f>ROUND(I159*H159,2)</f>
        <v>0</v>
      </c>
      <c r="BL159" s="18" t="s">
        <v>175</v>
      </c>
      <c r="BM159" s="240" t="s">
        <v>3072</v>
      </c>
    </row>
    <row r="160" s="2" customFormat="1">
      <c r="A160" s="39"/>
      <c r="B160" s="40"/>
      <c r="C160" s="41"/>
      <c r="D160" s="242" t="s">
        <v>249</v>
      </c>
      <c r="E160" s="41"/>
      <c r="F160" s="243" t="s">
        <v>3071</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249</v>
      </c>
      <c r="AU160" s="18" t="s">
        <v>14</v>
      </c>
    </row>
    <row r="161" s="2" customFormat="1" ht="16.5" customHeight="1">
      <c r="A161" s="39"/>
      <c r="B161" s="40"/>
      <c r="C161" s="229" t="s">
        <v>344</v>
      </c>
      <c r="D161" s="229" t="s">
        <v>243</v>
      </c>
      <c r="E161" s="230" t="s">
        <v>3073</v>
      </c>
      <c r="F161" s="231" t="s">
        <v>3074</v>
      </c>
      <c r="G161" s="232" t="s">
        <v>2204</v>
      </c>
      <c r="H161" s="233">
        <v>3</v>
      </c>
      <c r="I161" s="234"/>
      <c r="J161" s="235">
        <f>ROUND(I161*H161,2)</f>
        <v>0</v>
      </c>
      <c r="K161" s="231" t="s">
        <v>1</v>
      </c>
      <c r="L161" s="45"/>
      <c r="M161" s="236" t="s">
        <v>1</v>
      </c>
      <c r="N161" s="237" t="s">
        <v>45</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175</v>
      </c>
      <c r="AT161" s="240" t="s">
        <v>243</v>
      </c>
      <c r="AU161" s="240" t="s">
        <v>14</v>
      </c>
      <c r="AY161" s="18" t="s">
        <v>241</v>
      </c>
      <c r="BE161" s="241">
        <f>IF(N161="základní",J161,0)</f>
        <v>0</v>
      </c>
      <c r="BF161" s="241">
        <f>IF(N161="snížená",J161,0)</f>
        <v>0</v>
      </c>
      <c r="BG161" s="241">
        <f>IF(N161="zákl. přenesená",J161,0)</f>
        <v>0</v>
      </c>
      <c r="BH161" s="241">
        <f>IF(N161="sníž. přenesená",J161,0)</f>
        <v>0</v>
      </c>
      <c r="BI161" s="241">
        <f>IF(N161="nulová",J161,0)</f>
        <v>0</v>
      </c>
      <c r="BJ161" s="18" t="s">
        <v>14</v>
      </c>
      <c r="BK161" s="241">
        <f>ROUND(I161*H161,2)</f>
        <v>0</v>
      </c>
      <c r="BL161" s="18" t="s">
        <v>175</v>
      </c>
      <c r="BM161" s="240" t="s">
        <v>3075</v>
      </c>
    </row>
    <row r="162" s="2" customFormat="1">
      <c r="A162" s="39"/>
      <c r="B162" s="40"/>
      <c r="C162" s="41"/>
      <c r="D162" s="242" t="s">
        <v>249</v>
      </c>
      <c r="E162" s="41"/>
      <c r="F162" s="243" t="s">
        <v>3074</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249</v>
      </c>
      <c r="AU162" s="18" t="s">
        <v>14</v>
      </c>
    </row>
    <row r="163" s="2" customFormat="1" ht="16.5" customHeight="1">
      <c r="A163" s="39"/>
      <c r="B163" s="40"/>
      <c r="C163" s="229" t="s">
        <v>349</v>
      </c>
      <c r="D163" s="229" t="s">
        <v>243</v>
      </c>
      <c r="E163" s="230" t="s">
        <v>3076</v>
      </c>
      <c r="F163" s="231" t="s">
        <v>3077</v>
      </c>
      <c r="G163" s="232" t="s">
        <v>2204</v>
      </c>
      <c r="H163" s="233">
        <v>3</v>
      </c>
      <c r="I163" s="234"/>
      <c r="J163" s="235">
        <f>ROUND(I163*H163,2)</f>
        <v>0</v>
      </c>
      <c r="K163" s="231" t="s">
        <v>1</v>
      </c>
      <c r="L163" s="45"/>
      <c r="M163" s="236" t="s">
        <v>1</v>
      </c>
      <c r="N163" s="237" t="s">
        <v>45</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175</v>
      </c>
      <c r="AT163" s="240" t="s">
        <v>243</v>
      </c>
      <c r="AU163" s="240" t="s">
        <v>14</v>
      </c>
      <c r="AY163" s="18" t="s">
        <v>241</v>
      </c>
      <c r="BE163" s="241">
        <f>IF(N163="základní",J163,0)</f>
        <v>0</v>
      </c>
      <c r="BF163" s="241">
        <f>IF(N163="snížená",J163,0)</f>
        <v>0</v>
      </c>
      <c r="BG163" s="241">
        <f>IF(N163="zákl. přenesená",J163,0)</f>
        <v>0</v>
      </c>
      <c r="BH163" s="241">
        <f>IF(N163="sníž. přenesená",J163,0)</f>
        <v>0</v>
      </c>
      <c r="BI163" s="241">
        <f>IF(N163="nulová",J163,0)</f>
        <v>0</v>
      </c>
      <c r="BJ163" s="18" t="s">
        <v>14</v>
      </c>
      <c r="BK163" s="241">
        <f>ROUND(I163*H163,2)</f>
        <v>0</v>
      </c>
      <c r="BL163" s="18" t="s">
        <v>175</v>
      </c>
      <c r="BM163" s="240" t="s">
        <v>3078</v>
      </c>
    </row>
    <row r="164" s="2" customFormat="1">
      <c r="A164" s="39"/>
      <c r="B164" s="40"/>
      <c r="C164" s="41"/>
      <c r="D164" s="242" t="s">
        <v>249</v>
      </c>
      <c r="E164" s="41"/>
      <c r="F164" s="243" t="s">
        <v>3077</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249</v>
      </c>
      <c r="AU164" s="18" t="s">
        <v>14</v>
      </c>
    </row>
    <row r="165" s="2" customFormat="1" ht="16.5" customHeight="1">
      <c r="A165" s="39"/>
      <c r="B165" s="40"/>
      <c r="C165" s="229" t="s">
        <v>354</v>
      </c>
      <c r="D165" s="229" t="s">
        <v>243</v>
      </c>
      <c r="E165" s="230" t="s">
        <v>3079</v>
      </c>
      <c r="F165" s="231" t="s">
        <v>3080</v>
      </c>
      <c r="G165" s="232" t="s">
        <v>2204</v>
      </c>
      <c r="H165" s="233">
        <v>1</v>
      </c>
      <c r="I165" s="234"/>
      <c r="J165" s="235">
        <f>ROUND(I165*H165,2)</f>
        <v>0</v>
      </c>
      <c r="K165" s="231" t="s">
        <v>1</v>
      </c>
      <c r="L165" s="45"/>
      <c r="M165" s="236" t="s">
        <v>1</v>
      </c>
      <c r="N165" s="237" t="s">
        <v>45</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175</v>
      </c>
      <c r="AT165" s="240" t="s">
        <v>243</v>
      </c>
      <c r="AU165" s="240" t="s">
        <v>14</v>
      </c>
      <c r="AY165" s="18" t="s">
        <v>241</v>
      </c>
      <c r="BE165" s="241">
        <f>IF(N165="základní",J165,0)</f>
        <v>0</v>
      </c>
      <c r="BF165" s="241">
        <f>IF(N165="snížená",J165,0)</f>
        <v>0</v>
      </c>
      <c r="BG165" s="241">
        <f>IF(N165="zákl. přenesená",J165,0)</f>
        <v>0</v>
      </c>
      <c r="BH165" s="241">
        <f>IF(N165="sníž. přenesená",J165,0)</f>
        <v>0</v>
      </c>
      <c r="BI165" s="241">
        <f>IF(N165="nulová",J165,0)</f>
        <v>0</v>
      </c>
      <c r="BJ165" s="18" t="s">
        <v>14</v>
      </c>
      <c r="BK165" s="241">
        <f>ROUND(I165*H165,2)</f>
        <v>0</v>
      </c>
      <c r="BL165" s="18" t="s">
        <v>175</v>
      </c>
      <c r="BM165" s="240" t="s">
        <v>3081</v>
      </c>
    </row>
    <row r="166" s="2" customFormat="1">
      <c r="A166" s="39"/>
      <c r="B166" s="40"/>
      <c r="C166" s="41"/>
      <c r="D166" s="242" t="s">
        <v>249</v>
      </c>
      <c r="E166" s="41"/>
      <c r="F166" s="243" t="s">
        <v>3080</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249</v>
      </c>
      <c r="AU166" s="18" t="s">
        <v>14</v>
      </c>
    </row>
    <row r="167" s="2" customFormat="1" ht="33" customHeight="1">
      <c r="A167" s="39"/>
      <c r="B167" s="40"/>
      <c r="C167" s="229" t="s">
        <v>359</v>
      </c>
      <c r="D167" s="229" t="s">
        <v>243</v>
      </c>
      <c r="E167" s="230" t="s">
        <v>2415</v>
      </c>
      <c r="F167" s="231" t="s">
        <v>3082</v>
      </c>
      <c r="G167" s="232" t="s">
        <v>2204</v>
      </c>
      <c r="H167" s="233">
        <v>1</v>
      </c>
      <c r="I167" s="234"/>
      <c r="J167" s="235">
        <f>ROUND(I167*H167,2)</f>
        <v>0</v>
      </c>
      <c r="K167" s="231" t="s">
        <v>1</v>
      </c>
      <c r="L167" s="45"/>
      <c r="M167" s="236" t="s">
        <v>1</v>
      </c>
      <c r="N167" s="237" t="s">
        <v>45</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175</v>
      </c>
      <c r="AT167" s="240" t="s">
        <v>243</v>
      </c>
      <c r="AU167" s="240" t="s">
        <v>14</v>
      </c>
      <c r="AY167" s="18" t="s">
        <v>241</v>
      </c>
      <c r="BE167" s="241">
        <f>IF(N167="základní",J167,0)</f>
        <v>0</v>
      </c>
      <c r="BF167" s="241">
        <f>IF(N167="snížená",J167,0)</f>
        <v>0</v>
      </c>
      <c r="BG167" s="241">
        <f>IF(N167="zákl. přenesená",J167,0)</f>
        <v>0</v>
      </c>
      <c r="BH167" s="241">
        <f>IF(N167="sníž. přenesená",J167,0)</f>
        <v>0</v>
      </c>
      <c r="BI167" s="241">
        <f>IF(N167="nulová",J167,0)</f>
        <v>0</v>
      </c>
      <c r="BJ167" s="18" t="s">
        <v>14</v>
      </c>
      <c r="BK167" s="241">
        <f>ROUND(I167*H167,2)</f>
        <v>0</v>
      </c>
      <c r="BL167" s="18" t="s">
        <v>175</v>
      </c>
      <c r="BM167" s="240" t="s">
        <v>3083</v>
      </c>
    </row>
    <row r="168" s="2" customFormat="1">
      <c r="A168" s="39"/>
      <c r="B168" s="40"/>
      <c r="C168" s="41"/>
      <c r="D168" s="242" t="s">
        <v>249</v>
      </c>
      <c r="E168" s="41"/>
      <c r="F168" s="243" t="s">
        <v>3082</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249</v>
      </c>
      <c r="AU168" s="18" t="s">
        <v>14</v>
      </c>
    </row>
    <row r="169" s="2" customFormat="1" ht="16.5" customHeight="1">
      <c r="A169" s="39"/>
      <c r="B169" s="40"/>
      <c r="C169" s="229" t="s">
        <v>365</v>
      </c>
      <c r="D169" s="229" t="s">
        <v>243</v>
      </c>
      <c r="E169" s="230" t="s">
        <v>3084</v>
      </c>
      <c r="F169" s="231" t="s">
        <v>3085</v>
      </c>
      <c r="G169" s="232" t="s">
        <v>296</v>
      </c>
      <c r="H169" s="233">
        <v>220</v>
      </c>
      <c r="I169" s="234"/>
      <c r="J169" s="235">
        <f>ROUND(I169*H169,2)</f>
        <v>0</v>
      </c>
      <c r="K169" s="231" t="s">
        <v>1</v>
      </c>
      <c r="L169" s="45"/>
      <c r="M169" s="236" t="s">
        <v>1</v>
      </c>
      <c r="N169" s="237" t="s">
        <v>45</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175</v>
      </c>
      <c r="AT169" s="240" t="s">
        <v>243</v>
      </c>
      <c r="AU169" s="240" t="s">
        <v>14</v>
      </c>
      <c r="AY169" s="18" t="s">
        <v>241</v>
      </c>
      <c r="BE169" s="241">
        <f>IF(N169="základní",J169,0)</f>
        <v>0</v>
      </c>
      <c r="BF169" s="241">
        <f>IF(N169="snížená",J169,0)</f>
        <v>0</v>
      </c>
      <c r="BG169" s="241">
        <f>IF(N169="zákl. přenesená",J169,0)</f>
        <v>0</v>
      </c>
      <c r="BH169" s="241">
        <f>IF(N169="sníž. přenesená",J169,0)</f>
        <v>0</v>
      </c>
      <c r="BI169" s="241">
        <f>IF(N169="nulová",J169,0)</f>
        <v>0</v>
      </c>
      <c r="BJ169" s="18" t="s">
        <v>14</v>
      </c>
      <c r="BK169" s="241">
        <f>ROUND(I169*H169,2)</f>
        <v>0</v>
      </c>
      <c r="BL169" s="18" t="s">
        <v>175</v>
      </c>
      <c r="BM169" s="240" t="s">
        <v>3086</v>
      </c>
    </row>
    <row r="170" s="2" customFormat="1">
      <c r="A170" s="39"/>
      <c r="B170" s="40"/>
      <c r="C170" s="41"/>
      <c r="D170" s="242" t="s">
        <v>249</v>
      </c>
      <c r="E170" s="41"/>
      <c r="F170" s="243" t="s">
        <v>3085</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249</v>
      </c>
      <c r="AU170" s="18" t="s">
        <v>14</v>
      </c>
    </row>
    <row r="171" s="2" customFormat="1" ht="16.5" customHeight="1">
      <c r="A171" s="39"/>
      <c r="B171" s="40"/>
      <c r="C171" s="229" t="s">
        <v>7</v>
      </c>
      <c r="D171" s="229" t="s">
        <v>243</v>
      </c>
      <c r="E171" s="230" t="s">
        <v>3087</v>
      </c>
      <c r="F171" s="231" t="s">
        <v>3088</v>
      </c>
      <c r="G171" s="232" t="s">
        <v>296</v>
      </c>
      <c r="H171" s="233">
        <v>17</v>
      </c>
      <c r="I171" s="234"/>
      <c r="J171" s="235">
        <f>ROUND(I171*H171,2)</f>
        <v>0</v>
      </c>
      <c r="K171" s="231" t="s">
        <v>1</v>
      </c>
      <c r="L171" s="45"/>
      <c r="M171" s="236" t="s">
        <v>1</v>
      </c>
      <c r="N171" s="237" t="s">
        <v>45</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175</v>
      </c>
      <c r="AT171" s="240" t="s">
        <v>243</v>
      </c>
      <c r="AU171" s="240" t="s">
        <v>14</v>
      </c>
      <c r="AY171" s="18" t="s">
        <v>241</v>
      </c>
      <c r="BE171" s="241">
        <f>IF(N171="základní",J171,0)</f>
        <v>0</v>
      </c>
      <c r="BF171" s="241">
        <f>IF(N171="snížená",J171,0)</f>
        <v>0</v>
      </c>
      <c r="BG171" s="241">
        <f>IF(N171="zákl. přenesená",J171,0)</f>
        <v>0</v>
      </c>
      <c r="BH171" s="241">
        <f>IF(N171="sníž. přenesená",J171,0)</f>
        <v>0</v>
      </c>
      <c r="BI171" s="241">
        <f>IF(N171="nulová",J171,0)</f>
        <v>0</v>
      </c>
      <c r="BJ171" s="18" t="s">
        <v>14</v>
      </c>
      <c r="BK171" s="241">
        <f>ROUND(I171*H171,2)</f>
        <v>0</v>
      </c>
      <c r="BL171" s="18" t="s">
        <v>175</v>
      </c>
      <c r="BM171" s="240" t="s">
        <v>3089</v>
      </c>
    </row>
    <row r="172" s="2" customFormat="1">
      <c r="A172" s="39"/>
      <c r="B172" s="40"/>
      <c r="C172" s="41"/>
      <c r="D172" s="242" t="s">
        <v>249</v>
      </c>
      <c r="E172" s="41"/>
      <c r="F172" s="243" t="s">
        <v>3088</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249</v>
      </c>
      <c r="AU172" s="18" t="s">
        <v>14</v>
      </c>
    </row>
    <row r="173" s="2" customFormat="1" ht="16.5" customHeight="1">
      <c r="A173" s="39"/>
      <c r="B173" s="40"/>
      <c r="C173" s="229" t="s">
        <v>376</v>
      </c>
      <c r="D173" s="229" t="s">
        <v>243</v>
      </c>
      <c r="E173" s="230" t="s">
        <v>3090</v>
      </c>
      <c r="F173" s="231" t="s">
        <v>3091</v>
      </c>
      <c r="G173" s="232" t="s">
        <v>296</v>
      </c>
      <c r="H173" s="233">
        <v>209</v>
      </c>
      <c r="I173" s="234"/>
      <c r="J173" s="235">
        <f>ROUND(I173*H173,2)</f>
        <v>0</v>
      </c>
      <c r="K173" s="231" t="s">
        <v>1</v>
      </c>
      <c r="L173" s="45"/>
      <c r="M173" s="236" t="s">
        <v>1</v>
      </c>
      <c r="N173" s="237" t="s">
        <v>45</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175</v>
      </c>
      <c r="AT173" s="240" t="s">
        <v>243</v>
      </c>
      <c r="AU173" s="240" t="s">
        <v>14</v>
      </c>
      <c r="AY173" s="18" t="s">
        <v>241</v>
      </c>
      <c r="BE173" s="241">
        <f>IF(N173="základní",J173,0)</f>
        <v>0</v>
      </c>
      <c r="BF173" s="241">
        <f>IF(N173="snížená",J173,0)</f>
        <v>0</v>
      </c>
      <c r="BG173" s="241">
        <f>IF(N173="zákl. přenesená",J173,0)</f>
        <v>0</v>
      </c>
      <c r="BH173" s="241">
        <f>IF(N173="sníž. přenesená",J173,0)</f>
        <v>0</v>
      </c>
      <c r="BI173" s="241">
        <f>IF(N173="nulová",J173,0)</f>
        <v>0</v>
      </c>
      <c r="BJ173" s="18" t="s">
        <v>14</v>
      </c>
      <c r="BK173" s="241">
        <f>ROUND(I173*H173,2)</f>
        <v>0</v>
      </c>
      <c r="BL173" s="18" t="s">
        <v>175</v>
      </c>
      <c r="BM173" s="240" t="s">
        <v>3092</v>
      </c>
    </row>
    <row r="174" s="2" customFormat="1">
      <c r="A174" s="39"/>
      <c r="B174" s="40"/>
      <c r="C174" s="41"/>
      <c r="D174" s="242" t="s">
        <v>249</v>
      </c>
      <c r="E174" s="41"/>
      <c r="F174" s="243" t="s">
        <v>3091</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249</v>
      </c>
      <c r="AU174" s="18" t="s">
        <v>14</v>
      </c>
    </row>
    <row r="175" s="2" customFormat="1" ht="16.5" customHeight="1">
      <c r="A175" s="39"/>
      <c r="B175" s="40"/>
      <c r="C175" s="229" t="s">
        <v>382</v>
      </c>
      <c r="D175" s="229" t="s">
        <v>243</v>
      </c>
      <c r="E175" s="230" t="s">
        <v>2424</v>
      </c>
      <c r="F175" s="231" t="s">
        <v>2425</v>
      </c>
      <c r="G175" s="232" t="s">
        <v>2426</v>
      </c>
      <c r="H175" s="298"/>
      <c r="I175" s="234"/>
      <c r="J175" s="235">
        <f>ROUND(I175*H175,2)</f>
        <v>0</v>
      </c>
      <c r="K175" s="231" t="s">
        <v>1</v>
      </c>
      <c r="L175" s="45"/>
      <c r="M175" s="236" t="s">
        <v>1</v>
      </c>
      <c r="N175" s="237" t="s">
        <v>45</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175</v>
      </c>
      <c r="AT175" s="240" t="s">
        <v>243</v>
      </c>
      <c r="AU175" s="240" t="s">
        <v>14</v>
      </c>
      <c r="AY175" s="18" t="s">
        <v>241</v>
      </c>
      <c r="BE175" s="241">
        <f>IF(N175="základní",J175,0)</f>
        <v>0</v>
      </c>
      <c r="BF175" s="241">
        <f>IF(N175="snížená",J175,0)</f>
        <v>0</v>
      </c>
      <c r="BG175" s="241">
        <f>IF(N175="zákl. přenesená",J175,0)</f>
        <v>0</v>
      </c>
      <c r="BH175" s="241">
        <f>IF(N175="sníž. přenesená",J175,0)</f>
        <v>0</v>
      </c>
      <c r="BI175" s="241">
        <f>IF(N175="nulová",J175,0)</f>
        <v>0</v>
      </c>
      <c r="BJ175" s="18" t="s">
        <v>14</v>
      </c>
      <c r="BK175" s="241">
        <f>ROUND(I175*H175,2)</f>
        <v>0</v>
      </c>
      <c r="BL175" s="18" t="s">
        <v>175</v>
      </c>
      <c r="BM175" s="240" t="s">
        <v>3093</v>
      </c>
    </row>
    <row r="176" s="2" customFormat="1">
      <c r="A176" s="39"/>
      <c r="B176" s="40"/>
      <c r="C176" s="41"/>
      <c r="D176" s="242" t="s">
        <v>249</v>
      </c>
      <c r="E176" s="41"/>
      <c r="F176" s="243" t="s">
        <v>2425</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249</v>
      </c>
      <c r="AU176" s="18" t="s">
        <v>14</v>
      </c>
    </row>
    <row r="177" s="2" customFormat="1" ht="16.5" customHeight="1">
      <c r="A177" s="39"/>
      <c r="B177" s="40"/>
      <c r="C177" s="229" t="s">
        <v>388</v>
      </c>
      <c r="D177" s="229" t="s">
        <v>243</v>
      </c>
      <c r="E177" s="230" t="s">
        <v>2428</v>
      </c>
      <c r="F177" s="231" t="s">
        <v>2429</v>
      </c>
      <c r="G177" s="232" t="s">
        <v>2426</v>
      </c>
      <c r="H177" s="298"/>
      <c r="I177" s="234"/>
      <c r="J177" s="235">
        <f>ROUND(I177*H177,2)</f>
        <v>0</v>
      </c>
      <c r="K177" s="231" t="s">
        <v>1</v>
      </c>
      <c r="L177" s="45"/>
      <c r="M177" s="236" t="s">
        <v>1</v>
      </c>
      <c r="N177" s="237" t="s">
        <v>45</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175</v>
      </c>
      <c r="AT177" s="240" t="s">
        <v>243</v>
      </c>
      <c r="AU177" s="240" t="s">
        <v>14</v>
      </c>
      <c r="AY177" s="18" t="s">
        <v>241</v>
      </c>
      <c r="BE177" s="241">
        <f>IF(N177="základní",J177,0)</f>
        <v>0</v>
      </c>
      <c r="BF177" s="241">
        <f>IF(N177="snížená",J177,0)</f>
        <v>0</v>
      </c>
      <c r="BG177" s="241">
        <f>IF(N177="zákl. přenesená",J177,0)</f>
        <v>0</v>
      </c>
      <c r="BH177" s="241">
        <f>IF(N177="sníž. přenesená",J177,0)</f>
        <v>0</v>
      </c>
      <c r="BI177" s="241">
        <f>IF(N177="nulová",J177,0)</f>
        <v>0</v>
      </c>
      <c r="BJ177" s="18" t="s">
        <v>14</v>
      </c>
      <c r="BK177" s="241">
        <f>ROUND(I177*H177,2)</f>
        <v>0</v>
      </c>
      <c r="BL177" s="18" t="s">
        <v>175</v>
      </c>
      <c r="BM177" s="240" t="s">
        <v>3094</v>
      </c>
    </row>
    <row r="178" s="2" customFormat="1">
      <c r="A178" s="39"/>
      <c r="B178" s="40"/>
      <c r="C178" s="41"/>
      <c r="D178" s="242" t="s">
        <v>249</v>
      </c>
      <c r="E178" s="41"/>
      <c r="F178" s="243" t="s">
        <v>2429</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249</v>
      </c>
      <c r="AU178" s="18" t="s">
        <v>14</v>
      </c>
    </row>
    <row r="179" s="12" customFormat="1" ht="25.92" customHeight="1">
      <c r="A179" s="12"/>
      <c r="B179" s="213"/>
      <c r="C179" s="214"/>
      <c r="D179" s="215" t="s">
        <v>79</v>
      </c>
      <c r="E179" s="216" t="s">
        <v>2431</v>
      </c>
      <c r="F179" s="216" t="s">
        <v>2432</v>
      </c>
      <c r="G179" s="214"/>
      <c r="H179" s="214"/>
      <c r="I179" s="217"/>
      <c r="J179" s="218">
        <f>BK179</f>
        <v>0</v>
      </c>
      <c r="K179" s="214"/>
      <c r="L179" s="219"/>
      <c r="M179" s="220"/>
      <c r="N179" s="221"/>
      <c r="O179" s="221"/>
      <c r="P179" s="222">
        <f>SUM(P180:P201)</f>
        <v>0</v>
      </c>
      <c r="Q179" s="221"/>
      <c r="R179" s="222">
        <f>SUM(R180:R201)</f>
        <v>0</v>
      </c>
      <c r="S179" s="221"/>
      <c r="T179" s="223">
        <f>SUM(T180:T201)</f>
        <v>0</v>
      </c>
      <c r="U179" s="12"/>
      <c r="V179" s="12"/>
      <c r="W179" s="12"/>
      <c r="X179" s="12"/>
      <c r="Y179" s="12"/>
      <c r="Z179" s="12"/>
      <c r="AA179" s="12"/>
      <c r="AB179" s="12"/>
      <c r="AC179" s="12"/>
      <c r="AD179" s="12"/>
      <c r="AE179" s="12"/>
      <c r="AR179" s="224" t="s">
        <v>14</v>
      </c>
      <c r="AT179" s="225" t="s">
        <v>79</v>
      </c>
      <c r="AU179" s="225" t="s">
        <v>80</v>
      </c>
      <c r="AY179" s="224" t="s">
        <v>241</v>
      </c>
      <c r="BK179" s="226">
        <f>SUM(BK180:BK201)</f>
        <v>0</v>
      </c>
    </row>
    <row r="180" s="2" customFormat="1" ht="16.5" customHeight="1">
      <c r="A180" s="39"/>
      <c r="B180" s="40"/>
      <c r="C180" s="229" t="s">
        <v>394</v>
      </c>
      <c r="D180" s="229" t="s">
        <v>243</v>
      </c>
      <c r="E180" s="230" t="s">
        <v>2433</v>
      </c>
      <c r="F180" s="231" t="s">
        <v>3095</v>
      </c>
      <c r="G180" s="232" t="s">
        <v>2204</v>
      </c>
      <c r="H180" s="233">
        <v>1</v>
      </c>
      <c r="I180" s="234"/>
      <c r="J180" s="235">
        <f>ROUND(I180*H180,2)</f>
        <v>0</v>
      </c>
      <c r="K180" s="231" t="s">
        <v>1</v>
      </c>
      <c r="L180" s="45"/>
      <c r="M180" s="236" t="s">
        <v>1</v>
      </c>
      <c r="N180" s="237" t="s">
        <v>45</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175</v>
      </c>
      <c r="AT180" s="240" t="s">
        <v>243</v>
      </c>
      <c r="AU180" s="240" t="s">
        <v>14</v>
      </c>
      <c r="AY180" s="18" t="s">
        <v>241</v>
      </c>
      <c r="BE180" s="241">
        <f>IF(N180="základní",J180,0)</f>
        <v>0</v>
      </c>
      <c r="BF180" s="241">
        <f>IF(N180="snížená",J180,0)</f>
        <v>0</v>
      </c>
      <c r="BG180" s="241">
        <f>IF(N180="zákl. přenesená",J180,0)</f>
        <v>0</v>
      </c>
      <c r="BH180" s="241">
        <f>IF(N180="sníž. přenesená",J180,0)</f>
        <v>0</v>
      </c>
      <c r="BI180" s="241">
        <f>IF(N180="nulová",J180,0)</f>
        <v>0</v>
      </c>
      <c r="BJ180" s="18" t="s">
        <v>14</v>
      </c>
      <c r="BK180" s="241">
        <f>ROUND(I180*H180,2)</f>
        <v>0</v>
      </c>
      <c r="BL180" s="18" t="s">
        <v>175</v>
      </c>
      <c r="BM180" s="240" t="s">
        <v>3096</v>
      </c>
    </row>
    <row r="181" s="2" customFormat="1">
      <c r="A181" s="39"/>
      <c r="B181" s="40"/>
      <c r="C181" s="41"/>
      <c r="D181" s="242" t="s">
        <v>249</v>
      </c>
      <c r="E181" s="41"/>
      <c r="F181" s="243" t="s">
        <v>3095</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249</v>
      </c>
      <c r="AU181" s="18" t="s">
        <v>14</v>
      </c>
    </row>
    <row r="182" s="2" customFormat="1" ht="16.5" customHeight="1">
      <c r="A182" s="39"/>
      <c r="B182" s="40"/>
      <c r="C182" s="229" t="s">
        <v>400</v>
      </c>
      <c r="D182" s="229" t="s">
        <v>243</v>
      </c>
      <c r="E182" s="230" t="s">
        <v>2436</v>
      </c>
      <c r="F182" s="231" t="s">
        <v>3097</v>
      </c>
      <c r="G182" s="232" t="s">
        <v>2204</v>
      </c>
      <c r="H182" s="233">
        <v>1</v>
      </c>
      <c r="I182" s="234"/>
      <c r="J182" s="235">
        <f>ROUND(I182*H182,2)</f>
        <v>0</v>
      </c>
      <c r="K182" s="231" t="s">
        <v>1</v>
      </c>
      <c r="L182" s="45"/>
      <c r="M182" s="236" t="s">
        <v>1</v>
      </c>
      <c r="N182" s="237" t="s">
        <v>45</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175</v>
      </c>
      <c r="AT182" s="240" t="s">
        <v>243</v>
      </c>
      <c r="AU182" s="240" t="s">
        <v>14</v>
      </c>
      <c r="AY182" s="18" t="s">
        <v>241</v>
      </c>
      <c r="BE182" s="241">
        <f>IF(N182="základní",J182,0)</f>
        <v>0</v>
      </c>
      <c r="BF182" s="241">
        <f>IF(N182="snížená",J182,0)</f>
        <v>0</v>
      </c>
      <c r="BG182" s="241">
        <f>IF(N182="zákl. přenesená",J182,0)</f>
        <v>0</v>
      </c>
      <c r="BH182" s="241">
        <f>IF(N182="sníž. přenesená",J182,0)</f>
        <v>0</v>
      </c>
      <c r="BI182" s="241">
        <f>IF(N182="nulová",J182,0)</f>
        <v>0</v>
      </c>
      <c r="BJ182" s="18" t="s">
        <v>14</v>
      </c>
      <c r="BK182" s="241">
        <f>ROUND(I182*H182,2)</f>
        <v>0</v>
      </c>
      <c r="BL182" s="18" t="s">
        <v>175</v>
      </c>
      <c r="BM182" s="240" t="s">
        <v>3098</v>
      </c>
    </row>
    <row r="183" s="2" customFormat="1">
      <c r="A183" s="39"/>
      <c r="B183" s="40"/>
      <c r="C183" s="41"/>
      <c r="D183" s="242" t="s">
        <v>249</v>
      </c>
      <c r="E183" s="41"/>
      <c r="F183" s="243" t="s">
        <v>3097</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249</v>
      </c>
      <c r="AU183" s="18" t="s">
        <v>14</v>
      </c>
    </row>
    <row r="184" s="2" customFormat="1" ht="16.5" customHeight="1">
      <c r="A184" s="39"/>
      <c r="B184" s="40"/>
      <c r="C184" s="229" t="s">
        <v>406</v>
      </c>
      <c r="D184" s="229" t="s">
        <v>243</v>
      </c>
      <c r="E184" s="230" t="s">
        <v>2440</v>
      </c>
      <c r="F184" s="231" t="s">
        <v>2434</v>
      </c>
      <c r="G184" s="232" t="s">
        <v>2204</v>
      </c>
      <c r="H184" s="233">
        <v>1</v>
      </c>
      <c r="I184" s="234"/>
      <c r="J184" s="235">
        <f>ROUND(I184*H184,2)</f>
        <v>0</v>
      </c>
      <c r="K184" s="231" t="s">
        <v>1</v>
      </c>
      <c r="L184" s="45"/>
      <c r="M184" s="236" t="s">
        <v>1</v>
      </c>
      <c r="N184" s="237" t="s">
        <v>45</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175</v>
      </c>
      <c r="AT184" s="240" t="s">
        <v>243</v>
      </c>
      <c r="AU184" s="240" t="s">
        <v>14</v>
      </c>
      <c r="AY184" s="18" t="s">
        <v>241</v>
      </c>
      <c r="BE184" s="241">
        <f>IF(N184="základní",J184,0)</f>
        <v>0</v>
      </c>
      <c r="BF184" s="241">
        <f>IF(N184="snížená",J184,0)</f>
        <v>0</v>
      </c>
      <c r="BG184" s="241">
        <f>IF(N184="zákl. přenesená",J184,0)</f>
        <v>0</v>
      </c>
      <c r="BH184" s="241">
        <f>IF(N184="sníž. přenesená",J184,0)</f>
        <v>0</v>
      </c>
      <c r="BI184" s="241">
        <f>IF(N184="nulová",J184,0)</f>
        <v>0</v>
      </c>
      <c r="BJ184" s="18" t="s">
        <v>14</v>
      </c>
      <c r="BK184" s="241">
        <f>ROUND(I184*H184,2)</f>
        <v>0</v>
      </c>
      <c r="BL184" s="18" t="s">
        <v>175</v>
      </c>
      <c r="BM184" s="240" t="s">
        <v>3099</v>
      </c>
    </row>
    <row r="185" s="2" customFormat="1">
      <c r="A185" s="39"/>
      <c r="B185" s="40"/>
      <c r="C185" s="41"/>
      <c r="D185" s="242" t="s">
        <v>249</v>
      </c>
      <c r="E185" s="41"/>
      <c r="F185" s="243" t="s">
        <v>2434</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249</v>
      </c>
      <c r="AU185" s="18" t="s">
        <v>14</v>
      </c>
    </row>
    <row r="186" s="2" customFormat="1" ht="24.15" customHeight="1">
      <c r="A186" s="39"/>
      <c r="B186" s="40"/>
      <c r="C186" s="229" t="s">
        <v>410</v>
      </c>
      <c r="D186" s="229" t="s">
        <v>243</v>
      </c>
      <c r="E186" s="230" t="s">
        <v>2444</v>
      </c>
      <c r="F186" s="231" t="s">
        <v>2445</v>
      </c>
      <c r="G186" s="232" t="s">
        <v>2204</v>
      </c>
      <c r="H186" s="233">
        <v>1</v>
      </c>
      <c r="I186" s="234"/>
      <c r="J186" s="235">
        <f>ROUND(I186*H186,2)</f>
        <v>0</v>
      </c>
      <c r="K186" s="231" t="s">
        <v>1</v>
      </c>
      <c r="L186" s="45"/>
      <c r="M186" s="236" t="s">
        <v>1</v>
      </c>
      <c r="N186" s="237" t="s">
        <v>45</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175</v>
      </c>
      <c r="AT186" s="240" t="s">
        <v>243</v>
      </c>
      <c r="AU186" s="240" t="s">
        <v>14</v>
      </c>
      <c r="AY186" s="18" t="s">
        <v>241</v>
      </c>
      <c r="BE186" s="241">
        <f>IF(N186="základní",J186,0)</f>
        <v>0</v>
      </c>
      <c r="BF186" s="241">
        <f>IF(N186="snížená",J186,0)</f>
        <v>0</v>
      </c>
      <c r="BG186" s="241">
        <f>IF(N186="zákl. přenesená",J186,0)</f>
        <v>0</v>
      </c>
      <c r="BH186" s="241">
        <f>IF(N186="sníž. přenesená",J186,0)</f>
        <v>0</v>
      </c>
      <c r="BI186" s="241">
        <f>IF(N186="nulová",J186,0)</f>
        <v>0</v>
      </c>
      <c r="BJ186" s="18" t="s">
        <v>14</v>
      </c>
      <c r="BK186" s="241">
        <f>ROUND(I186*H186,2)</f>
        <v>0</v>
      </c>
      <c r="BL186" s="18" t="s">
        <v>175</v>
      </c>
      <c r="BM186" s="240" t="s">
        <v>3100</v>
      </c>
    </row>
    <row r="187" s="2" customFormat="1">
      <c r="A187" s="39"/>
      <c r="B187" s="40"/>
      <c r="C187" s="41"/>
      <c r="D187" s="242" t="s">
        <v>249</v>
      </c>
      <c r="E187" s="41"/>
      <c r="F187" s="243" t="s">
        <v>2445</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249</v>
      </c>
      <c r="AU187" s="18" t="s">
        <v>14</v>
      </c>
    </row>
    <row r="188" s="2" customFormat="1" ht="24.15" customHeight="1">
      <c r="A188" s="39"/>
      <c r="B188" s="40"/>
      <c r="C188" s="229" t="s">
        <v>414</v>
      </c>
      <c r="D188" s="229" t="s">
        <v>243</v>
      </c>
      <c r="E188" s="230" t="s">
        <v>2448</v>
      </c>
      <c r="F188" s="231" t="s">
        <v>2441</v>
      </c>
      <c r="G188" s="232" t="s">
        <v>2204</v>
      </c>
      <c r="H188" s="233">
        <v>1</v>
      </c>
      <c r="I188" s="234"/>
      <c r="J188" s="235">
        <f>ROUND(I188*H188,2)</f>
        <v>0</v>
      </c>
      <c r="K188" s="231" t="s">
        <v>1</v>
      </c>
      <c r="L188" s="45"/>
      <c r="M188" s="236" t="s">
        <v>1</v>
      </c>
      <c r="N188" s="237" t="s">
        <v>45</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175</v>
      </c>
      <c r="AT188" s="240" t="s">
        <v>243</v>
      </c>
      <c r="AU188" s="240" t="s">
        <v>14</v>
      </c>
      <c r="AY188" s="18" t="s">
        <v>241</v>
      </c>
      <c r="BE188" s="241">
        <f>IF(N188="základní",J188,0)</f>
        <v>0</v>
      </c>
      <c r="BF188" s="241">
        <f>IF(N188="snížená",J188,0)</f>
        <v>0</v>
      </c>
      <c r="BG188" s="241">
        <f>IF(N188="zákl. přenesená",J188,0)</f>
        <v>0</v>
      </c>
      <c r="BH188" s="241">
        <f>IF(N188="sníž. přenesená",J188,0)</f>
        <v>0</v>
      </c>
      <c r="BI188" s="241">
        <f>IF(N188="nulová",J188,0)</f>
        <v>0</v>
      </c>
      <c r="BJ188" s="18" t="s">
        <v>14</v>
      </c>
      <c r="BK188" s="241">
        <f>ROUND(I188*H188,2)</f>
        <v>0</v>
      </c>
      <c r="BL188" s="18" t="s">
        <v>175</v>
      </c>
      <c r="BM188" s="240" t="s">
        <v>3101</v>
      </c>
    </row>
    <row r="189" s="2" customFormat="1">
      <c r="A189" s="39"/>
      <c r="B189" s="40"/>
      <c r="C189" s="41"/>
      <c r="D189" s="242" t="s">
        <v>249</v>
      </c>
      <c r="E189" s="41"/>
      <c r="F189" s="243" t="s">
        <v>2441</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249</v>
      </c>
      <c r="AU189" s="18" t="s">
        <v>14</v>
      </c>
    </row>
    <row r="190" s="2" customFormat="1" ht="16.5" customHeight="1">
      <c r="A190" s="39"/>
      <c r="B190" s="40"/>
      <c r="C190" s="229" t="s">
        <v>418</v>
      </c>
      <c r="D190" s="229" t="s">
        <v>243</v>
      </c>
      <c r="E190" s="230" t="s">
        <v>2452</v>
      </c>
      <c r="F190" s="231" t="s">
        <v>2449</v>
      </c>
      <c r="G190" s="232" t="s">
        <v>2204</v>
      </c>
      <c r="H190" s="233">
        <v>1</v>
      </c>
      <c r="I190" s="234"/>
      <c r="J190" s="235">
        <f>ROUND(I190*H190,2)</f>
        <v>0</v>
      </c>
      <c r="K190" s="231" t="s">
        <v>1</v>
      </c>
      <c r="L190" s="45"/>
      <c r="M190" s="236" t="s">
        <v>1</v>
      </c>
      <c r="N190" s="237" t="s">
        <v>45</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175</v>
      </c>
      <c r="AT190" s="240" t="s">
        <v>243</v>
      </c>
      <c r="AU190" s="240" t="s">
        <v>14</v>
      </c>
      <c r="AY190" s="18" t="s">
        <v>241</v>
      </c>
      <c r="BE190" s="241">
        <f>IF(N190="základní",J190,0)</f>
        <v>0</v>
      </c>
      <c r="BF190" s="241">
        <f>IF(N190="snížená",J190,0)</f>
        <v>0</v>
      </c>
      <c r="BG190" s="241">
        <f>IF(N190="zákl. přenesená",J190,0)</f>
        <v>0</v>
      </c>
      <c r="BH190" s="241">
        <f>IF(N190="sníž. přenesená",J190,0)</f>
        <v>0</v>
      </c>
      <c r="BI190" s="241">
        <f>IF(N190="nulová",J190,0)</f>
        <v>0</v>
      </c>
      <c r="BJ190" s="18" t="s">
        <v>14</v>
      </c>
      <c r="BK190" s="241">
        <f>ROUND(I190*H190,2)</f>
        <v>0</v>
      </c>
      <c r="BL190" s="18" t="s">
        <v>175</v>
      </c>
      <c r="BM190" s="240" t="s">
        <v>3102</v>
      </c>
    </row>
    <row r="191" s="2" customFormat="1">
      <c r="A191" s="39"/>
      <c r="B191" s="40"/>
      <c r="C191" s="41"/>
      <c r="D191" s="242" t="s">
        <v>249</v>
      </c>
      <c r="E191" s="41"/>
      <c r="F191" s="243" t="s">
        <v>2449</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249</v>
      </c>
      <c r="AU191" s="18" t="s">
        <v>14</v>
      </c>
    </row>
    <row r="192" s="2" customFormat="1" ht="24.15" customHeight="1">
      <c r="A192" s="39"/>
      <c r="B192" s="40"/>
      <c r="C192" s="229" t="s">
        <v>745</v>
      </c>
      <c r="D192" s="229" t="s">
        <v>243</v>
      </c>
      <c r="E192" s="230" t="s">
        <v>2456</v>
      </c>
      <c r="F192" s="231" t="s">
        <v>2453</v>
      </c>
      <c r="G192" s="232" t="s">
        <v>2204</v>
      </c>
      <c r="H192" s="233">
        <v>1</v>
      </c>
      <c r="I192" s="234"/>
      <c r="J192" s="235">
        <f>ROUND(I192*H192,2)</f>
        <v>0</v>
      </c>
      <c r="K192" s="231" t="s">
        <v>1</v>
      </c>
      <c r="L192" s="45"/>
      <c r="M192" s="236" t="s">
        <v>1</v>
      </c>
      <c r="N192" s="237" t="s">
        <v>45</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175</v>
      </c>
      <c r="AT192" s="240" t="s">
        <v>243</v>
      </c>
      <c r="AU192" s="240" t="s">
        <v>14</v>
      </c>
      <c r="AY192" s="18" t="s">
        <v>241</v>
      </c>
      <c r="BE192" s="241">
        <f>IF(N192="základní",J192,0)</f>
        <v>0</v>
      </c>
      <c r="BF192" s="241">
        <f>IF(N192="snížená",J192,0)</f>
        <v>0</v>
      </c>
      <c r="BG192" s="241">
        <f>IF(N192="zákl. přenesená",J192,0)</f>
        <v>0</v>
      </c>
      <c r="BH192" s="241">
        <f>IF(N192="sníž. přenesená",J192,0)</f>
        <v>0</v>
      </c>
      <c r="BI192" s="241">
        <f>IF(N192="nulová",J192,0)</f>
        <v>0</v>
      </c>
      <c r="BJ192" s="18" t="s">
        <v>14</v>
      </c>
      <c r="BK192" s="241">
        <f>ROUND(I192*H192,2)</f>
        <v>0</v>
      </c>
      <c r="BL192" s="18" t="s">
        <v>175</v>
      </c>
      <c r="BM192" s="240" t="s">
        <v>3103</v>
      </c>
    </row>
    <row r="193" s="2" customFormat="1">
      <c r="A193" s="39"/>
      <c r="B193" s="40"/>
      <c r="C193" s="41"/>
      <c r="D193" s="242" t="s">
        <v>249</v>
      </c>
      <c r="E193" s="41"/>
      <c r="F193" s="243" t="s">
        <v>2453</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249</v>
      </c>
      <c r="AU193" s="18" t="s">
        <v>14</v>
      </c>
    </row>
    <row r="194" s="2" customFormat="1" ht="21.75" customHeight="1">
      <c r="A194" s="39"/>
      <c r="B194" s="40"/>
      <c r="C194" s="229" t="s">
        <v>747</v>
      </c>
      <c r="D194" s="229" t="s">
        <v>243</v>
      </c>
      <c r="E194" s="230" t="s">
        <v>2460</v>
      </c>
      <c r="F194" s="231" t="s">
        <v>3104</v>
      </c>
      <c r="G194" s="232" t="s">
        <v>2204</v>
      </c>
      <c r="H194" s="233">
        <v>1</v>
      </c>
      <c r="I194" s="234"/>
      <c r="J194" s="235">
        <f>ROUND(I194*H194,2)</f>
        <v>0</v>
      </c>
      <c r="K194" s="231" t="s">
        <v>1</v>
      </c>
      <c r="L194" s="45"/>
      <c r="M194" s="236" t="s">
        <v>1</v>
      </c>
      <c r="N194" s="237" t="s">
        <v>45</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175</v>
      </c>
      <c r="AT194" s="240" t="s">
        <v>243</v>
      </c>
      <c r="AU194" s="240" t="s">
        <v>14</v>
      </c>
      <c r="AY194" s="18" t="s">
        <v>241</v>
      </c>
      <c r="BE194" s="241">
        <f>IF(N194="základní",J194,0)</f>
        <v>0</v>
      </c>
      <c r="BF194" s="241">
        <f>IF(N194="snížená",J194,0)</f>
        <v>0</v>
      </c>
      <c r="BG194" s="241">
        <f>IF(N194="zákl. přenesená",J194,0)</f>
        <v>0</v>
      </c>
      <c r="BH194" s="241">
        <f>IF(N194="sníž. přenesená",J194,0)</f>
        <v>0</v>
      </c>
      <c r="BI194" s="241">
        <f>IF(N194="nulová",J194,0)</f>
        <v>0</v>
      </c>
      <c r="BJ194" s="18" t="s">
        <v>14</v>
      </c>
      <c r="BK194" s="241">
        <f>ROUND(I194*H194,2)</f>
        <v>0</v>
      </c>
      <c r="BL194" s="18" t="s">
        <v>175</v>
      </c>
      <c r="BM194" s="240" t="s">
        <v>3105</v>
      </c>
    </row>
    <row r="195" s="2" customFormat="1">
      <c r="A195" s="39"/>
      <c r="B195" s="40"/>
      <c r="C195" s="41"/>
      <c r="D195" s="242" t="s">
        <v>249</v>
      </c>
      <c r="E195" s="41"/>
      <c r="F195" s="243" t="s">
        <v>3104</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249</v>
      </c>
      <c r="AU195" s="18" t="s">
        <v>14</v>
      </c>
    </row>
    <row r="196" s="2" customFormat="1" ht="16.5" customHeight="1">
      <c r="A196" s="39"/>
      <c r="B196" s="40"/>
      <c r="C196" s="229" t="s">
        <v>757</v>
      </c>
      <c r="D196" s="229" t="s">
        <v>243</v>
      </c>
      <c r="E196" s="230" t="s">
        <v>2464</v>
      </c>
      <c r="F196" s="231" t="s">
        <v>3106</v>
      </c>
      <c r="G196" s="232" t="s">
        <v>2204</v>
      </c>
      <c r="H196" s="233">
        <v>1</v>
      </c>
      <c r="I196" s="234"/>
      <c r="J196" s="235">
        <f>ROUND(I196*H196,2)</f>
        <v>0</v>
      </c>
      <c r="K196" s="231" t="s">
        <v>1</v>
      </c>
      <c r="L196" s="45"/>
      <c r="M196" s="236" t="s">
        <v>1</v>
      </c>
      <c r="N196" s="237" t="s">
        <v>45</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175</v>
      </c>
      <c r="AT196" s="240" t="s">
        <v>243</v>
      </c>
      <c r="AU196" s="240" t="s">
        <v>14</v>
      </c>
      <c r="AY196" s="18" t="s">
        <v>241</v>
      </c>
      <c r="BE196" s="241">
        <f>IF(N196="základní",J196,0)</f>
        <v>0</v>
      </c>
      <c r="BF196" s="241">
        <f>IF(N196="snížená",J196,0)</f>
        <v>0</v>
      </c>
      <c r="BG196" s="241">
        <f>IF(N196="zákl. přenesená",J196,0)</f>
        <v>0</v>
      </c>
      <c r="BH196" s="241">
        <f>IF(N196="sníž. přenesená",J196,0)</f>
        <v>0</v>
      </c>
      <c r="BI196" s="241">
        <f>IF(N196="nulová",J196,0)</f>
        <v>0</v>
      </c>
      <c r="BJ196" s="18" t="s">
        <v>14</v>
      </c>
      <c r="BK196" s="241">
        <f>ROUND(I196*H196,2)</f>
        <v>0</v>
      </c>
      <c r="BL196" s="18" t="s">
        <v>175</v>
      </c>
      <c r="BM196" s="240" t="s">
        <v>3107</v>
      </c>
    </row>
    <row r="197" s="2" customFormat="1">
      <c r="A197" s="39"/>
      <c r="B197" s="40"/>
      <c r="C197" s="41"/>
      <c r="D197" s="242" t="s">
        <v>249</v>
      </c>
      <c r="E197" s="41"/>
      <c r="F197" s="243" t="s">
        <v>3106</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249</v>
      </c>
      <c r="AU197" s="18" t="s">
        <v>14</v>
      </c>
    </row>
    <row r="198" s="2" customFormat="1" ht="16.5" customHeight="1">
      <c r="A198" s="39"/>
      <c r="B198" s="40"/>
      <c r="C198" s="229" t="s">
        <v>763</v>
      </c>
      <c r="D198" s="229" t="s">
        <v>243</v>
      </c>
      <c r="E198" s="230" t="s">
        <v>3108</v>
      </c>
      <c r="F198" s="231" t="s">
        <v>2461</v>
      </c>
      <c r="G198" s="232" t="s">
        <v>2204</v>
      </c>
      <c r="H198" s="233">
        <v>1</v>
      </c>
      <c r="I198" s="234"/>
      <c r="J198" s="235">
        <f>ROUND(I198*H198,2)</f>
        <v>0</v>
      </c>
      <c r="K198" s="231" t="s">
        <v>1</v>
      </c>
      <c r="L198" s="45"/>
      <c r="M198" s="236" t="s">
        <v>1</v>
      </c>
      <c r="N198" s="237" t="s">
        <v>45</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175</v>
      </c>
      <c r="AT198" s="240" t="s">
        <v>243</v>
      </c>
      <c r="AU198" s="240" t="s">
        <v>14</v>
      </c>
      <c r="AY198" s="18" t="s">
        <v>241</v>
      </c>
      <c r="BE198" s="241">
        <f>IF(N198="základní",J198,0)</f>
        <v>0</v>
      </c>
      <c r="BF198" s="241">
        <f>IF(N198="snížená",J198,0)</f>
        <v>0</v>
      </c>
      <c r="BG198" s="241">
        <f>IF(N198="zákl. přenesená",J198,0)</f>
        <v>0</v>
      </c>
      <c r="BH198" s="241">
        <f>IF(N198="sníž. přenesená",J198,0)</f>
        <v>0</v>
      </c>
      <c r="BI198" s="241">
        <f>IF(N198="nulová",J198,0)</f>
        <v>0</v>
      </c>
      <c r="BJ198" s="18" t="s">
        <v>14</v>
      </c>
      <c r="BK198" s="241">
        <f>ROUND(I198*H198,2)</f>
        <v>0</v>
      </c>
      <c r="BL198" s="18" t="s">
        <v>175</v>
      </c>
      <c r="BM198" s="240" t="s">
        <v>3109</v>
      </c>
    </row>
    <row r="199" s="2" customFormat="1">
      <c r="A199" s="39"/>
      <c r="B199" s="40"/>
      <c r="C199" s="41"/>
      <c r="D199" s="242" t="s">
        <v>249</v>
      </c>
      <c r="E199" s="41"/>
      <c r="F199" s="243" t="s">
        <v>2461</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249</v>
      </c>
      <c r="AU199" s="18" t="s">
        <v>14</v>
      </c>
    </row>
    <row r="200" s="2" customFormat="1" ht="16.5" customHeight="1">
      <c r="A200" s="39"/>
      <c r="B200" s="40"/>
      <c r="C200" s="229" t="s">
        <v>772</v>
      </c>
      <c r="D200" s="229" t="s">
        <v>243</v>
      </c>
      <c r="E200" s="230" t="s">
        <v>3110</v>
      </c>
      <c r="F200" s="231" t="s">
        <v>2465</v>
      </c>
      <c r="G200" s="232" t="s">
        <v>2204</v>
      </c>
      <c r="H200" s="233">
        <v>1</v>
      </c>
      <c r="I200" s="234"/>
      <c r="J200" s="235">
        <f>ROUND(I200*H200,2)</f>
        <v>0</v>
      </c>
      <c r="K200" s="231" t="s">
        <v>1</v>
      </c>
      <c r="L200" s="45"/>
      <c r="M200" s="236" t="s">
        <v>1</v>
      </c>
      <c r="N200" s="237" t="s">
        <v>45</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175</v>
      </c>
      <c r="AT200" s="240" t="s">
        <v>243</v>
      </c>
      <c r="AU200" s="240" t="s">
        <v>14</v>
      </c>
      <c r="AY200" s="18" t="s">
        <v>241</v>
      </c>
      <c r="BE200" s="241">
        <f>IF(N200="základní",J200,0)</f>
        <v>0</v>
      </c>
      <c r="BF200" s="241">
        <f>IF(N200="snížená",J200,0)</f>
        <v>0</v>
      </c>
      <c r="BG200" s="241">
        <f>IF(N200="zákl. přenesená",J200,0)</f>
        <v>0</v>
      </c>
      <c r="BH200" s="241">
        <f>IF(N200="sníž. přenesená",J200,0)</f>
        <v>0</v>
      </c>
      <c r="BI200" s="241">
        <f>IF(N200="nulová",J200,0)</f>
        <v>0</v>
      </c>
      <c r="BJ200" s="18" t="s">
        <v>14</v>
      </c>
      <c r="BK200" s="241">
        <f>ROUND(I200*H200,2)</f>
        <v>0</v>
      </c>
      <c r="BL200" s="18" t="s">
        <v>175</v>
      </c>
      <c r="BM200" s="240" t="s">
        <v>3111</v>
      </c>
    </row>
    <row r="201" s="2" customFormat="1">
      <c r="A201" s="39"/>
      <c r="B201" s="40"/>
      <c r="C201" s="41"/>
      <c r="D201" s="242" t="s">
        <v>249</v>
      </c>
      <c r="E201" s="41"/>
      <c r="F201" s="243" t="s">
        <v>2465</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249</v>
      </c>
      <c r="AU201" s="18" t="s">
        <v>14</v>
      </c>
    </row>
    <row r="202" s="12" customFormat="1" ht="25.92" customHeight="1">
      <c r="A202" s="12"/>
      <c r="B202" s="213"/>
      <c r="C202" s="214"/>
      <c r="D202" s="215" t="s">
        <v>79</v>
      </c>
      <c r="E202" s="216" t="s">
        <v>2467</v>
      </c>
      <c r="F202" s="216" t="s">
        <v>242</v>
      </c>
      <c r="G202" s="214"/>
      <c r="H202" s="214"/>
      <c r="I202" s="217"/>
      <c r="J202" s="218">
        <f>BK202</f>
        <v>0</v>
      </c>
      <c r="K202" s="214"/>
      <c r="L202" s="219"/>
      <c r="M202" s="220"/>
      <c r="N202" s="221"/>
      <c r="O202" s="221"/>
      <c r="P202" s="222">
        <f>SUM(P203:P222)</f>
        <v>0</v>
      </c>
      <c r="Q202" s="221"/>
      <c r="R202" s="222">
        <f>SUM(R203:R222)</f>
        <v>0</v>
      </c>
      <c r="S202" s="221"/>
      <c r="T202" s="223">
        <f>SUM(T203:T222)</f>
        <v>0</v>
      </c>
      <c r="U202" s="12"/>
      <c r="V202" s="12"/>
      <c r="W202" s="12"/>
      <c r="X202" s="12"/>
      <c r="Y202" s="12"/>
      <c r="Z202" s="12"/>
      <c r="AA202" s="12"/>
      <c r="AB202" s="12"/>
      <c r="AC202" s="12"/>
      <c r="AD202" s="12"/>
      <c r="AE202" s="12"/>
      <c r="AR202" s="224" t="s">
        <v>14</v>
      </c>
      <c r="AT202" s="225" t="s">
        <v>79</v>
      </c>
      <c r="AU202" s="225" t="s">
        <v>80</v>
      </c>
      <c r="AY202" s="224" t="s">
        <v>241</v>
      </c>
      <c r="BK202" s="226">
        <f>SUM(BK203:BK222)</f>
        <v>0</v>
      </c>
    </row>
    <row r="203" s="2" customFormat="1" ht="16.5" customHeight="1">
      <c r="A203" s="39"/>
      <c r="B203" s="40"/>
      <c r="C203" s="229" t="s">
        <v>778</v>
      </c>
      <c r="D203" s="229" t="s">
        <v>243</v>
      </c>
      <c r="E203" s="230" t="s">
        <v>2469</v>
      </c>
      <c r="F203" s="231" t="s">
        <v>2470</v>
      </c>
      <c r="G203" s="232" t="s">
        <v>2471</v>
      </c>
      <c r="H203" s="233">
        <v>0.22</v>
      </c>
      <c r="I203" s="234"/>
      <c r="J203" s="235">
        <f>ROUND(I203*H203,2)</f>
        <v>0</v>
      </c>
      <c r="K203" s="231" t="s">
        <v>1</v>
      </c>
      <c r="L203" s="45"/>
      <c r="M203" s="236" t="s">
        <v>1</v>
      </c>
      <c r="N203" s="237" t="s">
        <v>45</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175</v>
      </c>
      <c r="AT203" s="240" t="s">
        <v>243</v>
      </c>
      <c r="AU203" s="240" t="s">
        <v>14</v>
      </c>
      <c r="AY203" s="18" t="s">
        <v>241</v>
      </c>
      <c r="BE203" s="241">
        <f>IF(N203="základní",J203,0)</f>
        <v>0</v>
      </c>
      <c r="BF203" s="241">
        <f>IF(N203="snížená",J203,0)</f>
        <v>0</v>
      </c>
      <c r="BG203" s="241">
        <f>IF(N203="zákl. přenesená",J203,0)</f>
        <v>0</v>
      </c>
      <c r="BH203" s="241">
        <f>IF(N203="sníž. přenesená",J203,0)</f>
        <v>0</v>
      </c>
      <c r="BI203" s="241">
        <f>IF(N203="nulová",J203,0)</f>
        <v>0</v>
      </c>
      <c r="BJ203" s="18" t="s">
        <v>14</v>
      </c>
      <c r="BK203" s="241">
        <f>ROUND(I203*H203,2)</f>
        <v>0</v>
      </c>
      <c r="BL203" s="18" t="s">
        <v>175</v>
      </c>
      <c r="BM203" s="240" t="s">
        <v>3112</v>
      </c>
    </row>
    <row r="204" s="2" customFormat="1">
      <c r="A204" s="39"/>
      <c r="B204" s="40"/>
      <c r="C204" s="41"/>
      <c r="D204" s="242" t="s">
        <v>249</v>
      </c>
      <c r="E204" s="41"/>
      <c r="F204" s="243" t="s">
        <v>2470</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249</v>
      </c>
      <c r="AU204" s="18" t="s">
        <v>14</v>
      </c>
    </row>
    <row r="205" s="2" customFormat="1" ht="24.15" customHeight="1">
      <c r="A205" s="39"/>
      <c r="B205" s="40"/>
      <c r="C205" s="229" t="s">
        <v>784</v>
      </c>
      <c r="D205" s="229" t="s">
        <v>243</v>
      </c>
      <c r="E205" s="230" t="s">
        <v>3113</v>
      </c>
      <c r="F205" s="231" t="s">
        <v>3114</v>
      </c>
      <c r="G205" s="232" t="s">
        <v>255</v>
      </c>
      <c r="H205" s="233">
        <v>0.29999999999999999</v>
      </c>
      <c r="I205" s="234"/>
      <c r="J205" s="235">
        <f>ROUND(I205*H205,2)</f>
        <v>0</v>
      </c>
      <c r="K205" s="231" t="s">
        <v>1</v>
      </c>
      <c r="L205" s="45"/>
      <c r="M205" s="236" t="s">
        <v>1</v>
      </c>
      <c r="N205" s="237" t="s">
        <v>45</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175</v>
      </c>
      <c r="AT205" s="240" t="s">
        <v>243</v>
      </c>
      <c r="AU205" s="240" t="s">
        <v>14</v>
      </c>
      <c r="AY205" s="18" t="s">
        <v>241</v>
      </c>
      <c r="BE205" s="241">
        <f>IF(N205="základní",J205,0)</f>
        <v>0</v>
      </c>
      <c r="BF205" s="241">
        <f>IF(N205="snížená",J205,0)</f>
        <v>0</v>
      </c>
      <c r="BG205" s="241">
        <f>IF(N205="zákl. přenesená",J205,0)</f>
        <v>0</v>
      </c>
      <c r="BH205" s="241">
        <f>IF(N205="sníž. přenesená",J205,0)</f>
        <v>0</v>
      </c>
      <c r="BI205" s="241">
        <f>IF(N205="nulová",J205,0)</f>
        <v>0</v>
      </c>
      <c r="BJ205" s="18" t="s">
        <v>14</v>
      </c>
      <c r="BK205" s="241">
        <f>ROUND(I205*H205,2)</f>
        <v>0</v>
      </c>
      <c r="BL205" s="18" t="s">
        <v>175</v>
      </c>
      <c r="BM205" s="240" t="s">
        <v>3115</v>
      </c>
    </row>
    <row r="206" s="2" customFormat="1">
      <c r="A206" s="39"/>
      <c r="B206" s="40"/>
      <c r="C206" s="41"/>
      <c r="D206" s="242" t="s">
        <v>249</v>
      </c>
      <c r="E206" s="41"/>
      <c r="F206" s="243" t="s">
        <v>3114</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249</v>
      </c>
      <c r="AU206" s="18" t="s">
        <v>14</v>
      </c>
    </row>
    <row r="207" s="2" customFormat="1" ht="24.15" customHeight="1">
      <c r="A207" s="39"/>
      <c r="B207" s="40"/>
      <c r="C207" s="229" t="s">
        <v>794</v>
      </c>
      <c r="D207" s="229" t="s">
        <v>243</v>
      </c>
      <c r="E207" s="230" t="s">
        <v>3116</v>
      </c>
      <c r="F207" s="231" t="s">
        <v>3117</v>
      </c>
      <c r="G207" s="232" t="s">
        <v>296</v>
      </c>
      <c r="H207" s="233">
        <v>16</v>
      </c>
      <c r="I207" s="234"/>
      <c r="J207" s="235">
        <f>ROUND(I207*H207,2)</f>
        <v>0</v>
      </c>
      <c r="K207" s="231" t="s">
        <v>1</v>
      </c>
      <c r="L207" s="45"/>
      <c r="M207" s="236" t="s">
        <v>1</v>
      </c>
      <c r="N207" s="237" t="s">
        <v>45</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175</v>
      </c>
      <c r="AT207" s="240" t="s">
        <v>243</v>
      </c>
      <c r="AU207" s="240" t="s">
        <v>14</v>
      </c>
      <c r="AY207" s="18" t="s">
        <v>241</v>
      </c>
      <c r="BE207" s="241">
        <f>IF(N207="základní",J207,0)</f>
        <v>0</v>
      </c>
      <c r="BF207" s="241">
        <f>IF(N207="snížená",J207,0)</f>
        <v>0</v>
      </c>
      <c r="BG207" s="241">
        <f>IF(N207="zákl. přenesená",J207,0)</f>
        <v>0</v>
      </c>
      <c r="BH207" s="241">
        <f>IF(N207="sníž. přenesená",J207,0)</f>
        <v>0</v>
      </c>
      <c r="BI207" s="241">
        <f>IF(N207="nulová",J207,0)</f>
        <v>0</v>
      </c>
      <c r="BJ207" s="18" t="s">
        <v>14</v>
      </c>
      <c r="BK207" s="241">
        <f>ROUND(I207*H207,2)</f>
        <v>0</v>
      </c>
      <c r="BL207" s="18" t="s">
        <v>175</v>
      </c>
      <c r="BM207" s="240" t="s">
        <v>3118</v>
      </c>
    </row>
    <row r="208" s="2" customFormat="1">
      <c r="A208" s="39"/>
      <c r="B208" s="40"/>
      <c r="C208" s="41"/>
      <c r="D208" s="242" t="s">
        <v>249</v>
      </c>
      <c r="E208" s="41"/>
      <c r="F208" s="243" t="s">
        <v>3117</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249</v>
      </c>
      <c r="AU208" s="18" t="s">
        <v>14</v>
      </c>
    </row>
    <row r="209" s="2" customFormat="1" ht="24.15" customHeight="1">
      <c r="A209" s="39"/>
      <c r="B209" s="40"/>
      <c r="C209" s="229" t="s">
        <v>799</v>
      </c>
      <c r="D209" s="229" t="s">
        <v>243</v>
      </c>
      <c r="E209" s="230" t="s">
        <v>3119</v>
      </c>
      <c r="F209" s="231" t="s">
        <v>3120</v>
      </c>
      <c r="G209" s="232" t="s">
        <v>296</v>
      </c>
      <c r="H209" s="233">
        <v>204</v>
      </c>
      <c r="I209" s="234"/>
      <c r="J209" s="235">
        <f>ROUND(I209*H209,2)</f>
        <v>0</v>
      </c>
      <c r="K209" s="231" t="s">
        <v>1</v>
      </c>
      <c r="L209" s="45"/>
      <c r="M209" s="236" t="s">
        <v>1</v>
      </c>
      <c r="N209" s="237" t="s">
        <v>45</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175</v>
      </c>
      <c r="AT209" s="240" t="s">
        <v>243</v>
      </c>
      <c r="AU209" s="240" t="s">
        <v>14</v>
      </c>
      <c r="AY209" s="18" t="s">
        <v>241</v>
      </c>
      <c r="BE209" s="241">
        <f>IF(N209="základní",J209,0)</f>
        <v>0</v>
      </c>
      <c r="BF209" s="241">
        <f>IF(N209="snížená",J209,0)</f>
        <v>0</v>
      </c>
      <c r="BG209" s="241">
        <f>IF(N209="zákl. přenesená",J209,0)</f>
        <v>0</v>
      </c>
      <c r="BH209" s="241">
        <f>IF(N209="sníž. přenesená",J209,0)</f>
        <v>0</v>
      </c>
      <c r="BI209" s="241">
        <f>IF(N209="nulová",J209,0)</f>
        <v>0</v>
      </c>
      <c r="BJ209" s="18" t="s">
        <v>14</v>
      </c>
      <c r="BK209" s="241">
        <f>ROUND(I209*H209,2)</f>
        <v>0</v>
      </c>
      <c r="BL209" s="18" t="s">
        <v>175</v>
      </c>
      <c r="BM209" s="240" t="s">
        <v>3121</v>
      </c>
    </row>
    <row r="210" s="2" customFormat="1">
      <c r="A210" s="39"/>
      <c r="B210" s="40"/>
      <c r="C210" s="41"/>
      <c r="D210" s="242" t="s">
        <v>249</v>
      </c>
      <c r="E210" s="41"/>
      <c r="F210" s="243" t="s">
        <v>3120</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249</v>
      </c>
      <c r="AU210" s="18" t="s">
        <v>14</v>
      </c>
    </row>
    <row r="211" s="2" customFormat="1" ht="24.15" customHeight="1">
      <c r="A211" s="39"/>
      <c r="B211" s="40"/>
      <c r="C211" s="229" t="s">
        <v>805</v>
      </c>
      <c r="D211" s="229" t="s">
        <v>243</v>
      </c>
      <c r="E211" s="230" t="s">
        <v>3122</v>
      </c>
      <c r="F211" s="231" t="s">
        <v>3123</v>
      </c>
      <c r="G211" s="232" t="s">
        <v>296</v>
      </c>
      <c r="H211" s="233">
        <v>16</v>
      </c>
      <c r="I211" s="234"/>
      <c r="J211" s="235">
        <f>ROUND(I211*H211,2)</f>
        <v>0</v>
      </c>
      <c r="K211" s="231" t="s">
        <v>1</v>
      </c>
      <c r="L211" s="45"/>
      <c r="M211" s="236" t="s">
        <v>1</v>
      </c>
      <c r="N211" s="237" t="s">
        <v>45</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175</v>
      </c>
      <c r="AT211" s="240" t="s">
        <v>243</v>
      </c>
      <c r="AU211" s="240" t="s">
        <v>14</v>
      </c>
      <c r="AY211" s="18" t="s">
        <v>241</v>
      </c>
      <c r="BE211" s="241">
        <f>IF(N211="základní",J211,0)</f>
        <v>0</v>
      </c>
      <c r="BF211" s="241">
        <f>IF(N211="snížená",J211,0)</f>
        <v>0</v>
      </c>
      <c r="BG211" s="241">
        <f>IF(N211="zákl. přenesená",J211,0)</f>
        <v>0</v>
      </c>
      <c r="BH211" s="241">
        <f>IF(N211="sníž. přenesená",J211,0)</f>
        <v>0</v>
      </c>
      <c r="BI211" s="241">
        <f>IF(N211="nulová",J211,0)</f>
        <v>0</v>
      </c>
      <c r="BJ211" s="18" t="s">
        <v>14</v>
      </c>
      <c r="BK211" s="241">
        <f>ROUND(I211*H211,2)</f>
        <v>0</v>
      </c>
      <c r="BL211" s="18" t="s">
        <v>175</v>
      </c>
      <c r="BM211" s="240" t="s">
        <v>3124</v>
      </c>
    </row>
    <row r="212" s="2" customFormat="1">
      <c r="A212" s="39"/>
      <c r="B212" s="40"/>
      <c r="C212" s="41"/>
      <c r="D212" s="242" t="s">
        <v>249</v>
      </c>
      <c r="E212" s="41"/>
      <c r="F212" s="243" t="s">
        <v>3123</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249</v>
      </c>
      <c r="AU212" s="18" t="s">
        <v>14</v>
      </c>
    </row>
    <row r="213" s="2" customFormat="1" ht="24.15" customHeight="1">
      <c r="A213" s="39"/>
      <c r="B213" s="40"/>
      <c r="C213" s="229" t="s">
        <v>813</v>
      </c>
      <c r="D213" s="229" t="s">
        <v>243</v>
      </c>
      <c r="E213" s="230" t="s">
        <v>3125</v>
      </c>
      <c r="F213" s="231" t="s">
        <v>3126</v>
      </c>
      <c r="G213" s="232" t="s">
        <v>296</v>
      </c>
      <c r="H213" s="233">
        <v>204</v>
      </c>
      <c r="I213" s="234"/>
      <c r="J213" s="235">
        <f>ROUND(I213*H213,2)</f>
        <v>0</v>
      </c>
      <c r="K213" s="231" t="s">
        <v>1</v>
      </c>
      <c r="L213" s="45"/>
      <c r="M213" s="236" t="s">
        <v>1</v>
      </c>
      <c r="N213" s="237" t="s">
        <v>45</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175</v>
      </c>
      <c r="AT213" s="240" t="s">
        <v>243</v>
      </c>
      <c r="AU213" s="240" t="s">
        <v>14</v>
      </c>
      <c r="AY213" s="18" t="s">
        <v>241</v>
      </c>
      <c r="BE213" s="241">
        <f>IF(N213="základní",J213,0)</f>
        <v>0</v>
      </c>
      <c r="BF213" s="241">
        <f>IF(N213="snížená",J213,0)</f>
        <v>0</v>
      </c>
      <c r="BG213" s="241">
        <f>IF(N213="zákl. přenesená",J213,0)</f>
        <v>0</v>
      </c>
      <c r="BH213" s="241">
        <f>IF(N213="sníž. přenesená",J213,0)</f>
        <v>0</v>
      </c>
      <c r="BI213" s="241">
        <f>IF(N213="nulová",J213,0)</f>
        <v>0</v>
      </c>
      <c r="BJ213" s="18" t="s">
        <v>14</v>
      </c>
      <c r="BK213" s="241">
        <f>ROUND(I213*H213,2)</f>
        <v>0</v>
      </c>
      <c r="BL213" s="18" t="s">
        <v>175</v>
      </c>
      <c r="BM213" s="240" t="s">
        <v>3127</v>
      </c>
    </row>
    <row r="214" s="2" customFormat="1">
      <c r="A214" s="39"/>
      <c r="B214" s="40"/>
      <c r="C214" s="41"/>
      <c r="D214" s="242" t="s">
        <v>249</v>
      </c>
      <c r="E214" s="41"/>
      <c r="F214" s="243" t="s">
        <v>3126</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249</v>
      </c>
      <c r="AU214" s="18" t="s">
        <v>14</v>
      </c>
    </row>
    <row r="215" s="2" customFormat="1" ht="24.15" customHeight="1">
      <c r="A215" s="39"/>
      <c r="B215" s="40"/>
      <c r="C215" s="229" t="s">
        <v>819</v>
      </c>
      <c r="D215" s="229" t="s">
        <v>243</v>
      </c>
      <c r="E215" s="230" t="s">
        <v>3128</v>
      </c>
      <c r="F215" s="231" t="s">
        <v>3129</v>
      </c>
      <c r="G215" s="232" t="s">
        <v>255</v>
      </c>
      <c r="H215" s="233">
        <v>0.10000000000000001</v>
      </c>
      <c r="I215" s="234"/>
      <c r="J215" s="235">
        <f>ROUND(I215*H215,2)</f>
        <v>0</v>
      </c>
      <c r="K215" s="231" t="s">
        <v>1</v>
      </c>
      <c r="L215" s="45"/>
      <c r="M215" s="236" t="s">
        <v>1</v>
      </c>
      <c r="N215" s="237" t="s">
        <v>45</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175</v>
      </c>
      <c r="AT215" s="240" t="s">
        <v>243</v>
      </c>
      <c r="AU215" s="240" t="s">
        <v>14</v>
      </c>
      <c r="AY215" s="18" t="s">
        <v>241</v>
      </c>
      <c r="BE215" s="241">
        <f>IF(N215="základní",J215,0)</f>
        <v>0</v>
      </c>
      <c r="BF215" s="241">
        <f>IF(N215="snížená",J215,0)</f>
        <v>0</v>
      </c>
      <c r="BG215" s="241">
        <f>IF(N215="zákl. přenesená",J215,0)</f>
        <v>0</v>
      </c>
      <c r="BH215" s="241">
        <f>IF(N215="sníž. přenesená",J215,0)</f>
        <v>0</v>
      </c>
      <c r="BI215" s="241">
        <f>IF(N215="nulová",J215,0)</f>
        <v>0</v>
      </c>
      <c r="BJ215" s="18" t="s">
        <v>14</v>
      </c>
      <c r="BK215" s="241">
        <f>ROUND(I215*H215,2)</f>
        <v>0</v>
      </c>
      <c r="BL215" s="18" t="s">
        <v>175</v>
      </c>
      <c r="BM215" s="240" t="s">
        <v>3130</v>
      </c>
    </row>
    <row r="216" s="2" customFormat="1">
      <c r="A216" s="39"/>
      <c r="B216" s="40"/>
      <c r="C216" s="41"/>
      <c r="D216" s="242" t="s">
        <v>249</v>
      </c>
      <c r="E216" s="41"/>
      <c r="F216" s="243" t="s">
        <v>3129</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249</v>
      </c>
      <c r="AU216" s="18" t="s">
        <v>14</v>
      </c>
    </row>
    <row r="217" s="2" customFormat="1" ht="16.5" customHeight="1">
      <c r="A217" s="39"/>
      <c r="B217" s="40"/>
      <c r="C217" s="229" t="s">
        <v>827</v>
      </c>
      <c r="D217" s="229" t="s">
        <v>243</v>
      </c>
      <c r="E217" s="230" t="s">
        <v>3131</v>
      </c>
      <c r="F217" s="231" t="s">
        <v>3132</v>
      </c>
      <c r="G217" s="232" t="s">
        <v>296</v>
      </c>
      <c r="H217" s="233">
        <v>220</v>
      </c>
      <c r="I217" s="234"/>
      <c r="J217" s="235">
        <f>ROUND(I217*H217,2)</f>
        <v>0</v>
      </c>
      <c r="K217" s="231" t="s">
        <v>1</v>
      </c>
      <c r="L217" s="45"/>
      <c r="M217" s="236" t="s">
        <v>1</v>
      </c>
      <c r="N217" s="237" t="s">
        <v>45</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175</v>
      </c>
      <c r="AT217" s="240" t="s">
        <v>243</v>
      </c>
      <c r="AU217" s="240" t="s">
        <v>14</v>
      </c>
      <c r="AY217" s="18" t="s">
        <v>241</v>
      </c>
      <c r="BE217" s="241">
        <f>IF(N217="základní",J217,0)</f>
        <v>0</v>
      </c>
      <c r="BF217" s="241">
        <f>IF(N217="snížená",J217,0)</f>
        <v>0</v>
      </c>
      <c r="BG217" s="241">
        <f>IF(N217="zákl. přenesená",J217,0)</f>
        <v>0</v>
      </c>
      <c r="BH217" s="241">
        <f>IF(N217="sníž. přenesená",J217,0)</f>
        <v>0</v>
      </c>
      <c r="BI217" s="241">
        <f>IF(N217="nulová",J217,0)</f>
        <v>0</v>
      </c>
      <c r="BJ217" s="18" t="s">
        <v>14</v>
      </c>
      <c r="BK217" s="241">
        <f>ROUND(I217*H217,2)</f>
        <v>0</v>
      </c>
      <c r="BL217" s="18" t="s">
        <v>175</v>
      </c>
      <c r="BM217" s="240" t="s">
        <v>3133</v>
      </c>
    </row>
    <row r="218" s="2" customFormat="1">
      <c r="A218" s="39"/>
      <c r="B218" s="40"/>
      <c r="C218" s="41"/>
      <c r="D218" s="242" t="s">
        <v>249</v>
      </c>
      <c r="E218" s="41"/>
      <c r="F218" s="243" t="s">
        <v>3132</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249</v>
      </c>
      <c r="AU218" s="18" t="s">
        <v>14</v>
      </c>
    </row>
    <row r="219" s="2" customFormat="1" ht="33" customHeight="1">
      <c r="A219" s="39"/>
      <c r="B219" s="40"/>
      <c r="C219" s="229" t="s">
        <v>837</v>
      </c>
      <c r="D219" s="229" t="s">
        <v>243</v>
      </c>
      <c r="E219" s="230" t="s">
        <v>3134</v>
      </c>
      <c r="F219" s="231" t="s">
        <v>3135</v>
      </c>
      <c r="G219" s="232" t="s">
        <v>296</v>
      </c>
      <c r="H219" s="233">
        <v>17</v>
      </c>
      <c r="I219" s="234"/>
      <c r="J219" s="235">
        <f>ROUND(I219*H219,2)</f>
        <v>0</v>
      </c>
      <c r="K219" s="231" t="s">
        <v>1</v>
      </c>
      <c r="L219" s="45"/>
      <c r="M219" s="236" t="s">
        <v>1</v>
      </c>
      <c r="N219" s="237" t="s">
        <v>45</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175</v>
      </c>
      <c r="AT219" s="240" t="s">
        <v>243</v>
      </c>
      <c r="AU219" s="240" t="s">
        <v>14</v>
      </c>
      <c r="AY219" s="18" t="s">
        <v>241</v>
      </c>
      <c r="BE219" s="241">
        <f>IF(N219="základní",J219,0)</f>
        <v>0</v>
      </c>
      <c r="BF219" s="241">
        <f>IF(N219="snížená",J219,0)</f>
        <v>0</v>
      </c>
      <c r="BG219" s="241">
        <f>IF(N219="zákl. přenesená",J219,0)</f>
        <v>0</v>
      </c>
      <c r="BH219" s="241">
        <f>IF(N219="sníž. přenesená",J219,0)</f>
        <v>0</v>
      </c>
      <c r="BI219" s="241">
        <f>IF(N219="nulová",J219,0)</f>
        <v>0</v>
      </c>
      <c r="BJ219" s="18" t="s">
        <v>14</v>
      </c>
      <c r="BK219" s="241">
        <f>ROUND(I219*H219,2)</f>
        <v>0</v>
      </c>
      <c r="BL219" s="18" t="s">
        <v>175</v>
      </c>
      <c r="BM219" s="240" t="s">
        <v>3136</v>
      </c>
    </row>
    <row r="220" s="2" customFormat="1">
      <c r="A220" s="39"/>
      <c r="B220" s="40"/>
      <c r="C220" s="41"/>
      <c r="D220" s="242" t="s">
        <v>249</v>
      </c>
      <c r="E220" s="41"/>
      <c r="F220" s="243" t="s">
        <v>3135</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249</v>
      </c>
      <c r="AU220" s="18" t="s">
        <v>14</v>
      </c>
    </row>
    <row r="221" s="2" customFormat="1" ht="33" customHeight="1">
      <c r="A221" s="39"/>
      <c r="B221" s="40"/>
      <c r="C221" s="229" t="s">
        <v>843</v>
      </c>
      <c r="D221" s="229" t="s">
        <v>243</v>
      </c>
      <c r="E221" s="230" t="s">
        <v>3137</v>
      </c>
      <c r="F221" s="231" t="s">
        <v>3138</v>
      </c>
      <c r="G221" s="232" t="s">
        <v>296</v>
      </c>
      <c r="H221" s="233">
        <v>209</v>
      </c>
      <c r="I221" s="234"/>
      <c r="J221" s="235">
        <f>ROUND(I221*H221,2)</f>
        <v>0</v>
      </c>
      <c r="K221" s="231" t="s">
        <v>1</v>
      </c>
      <c r="L221" s="45"/>
      <c r="M221" s="236" t="s">
        <v>1</v>
      </c>
      <c r="N221" s="237" t="s">
        <v>45</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175</v>
      </c>
      <c r="AT221" s="240" t="s">
        <v>243</v>
      </c>
      <c r="AU221" s="240" t="s">
        <v>14</v>
      </c>
      <c r="AY221" s="18" t="s">
        <v>241</v>
      </c>
      <c r="BE221" s="241">
        <f>IF(N221="základní",J221,0)</f>
        <v>0</v>
      </c>
      <c r="BF221" s="241">
        <f>IF(N221="snížená",J221,0)</f>
        <v>0</v>
      </c>
      <c r="BG221" s="241">
        <f>IF(N221="zákl. přenesená",J221,0)</f>
        <v>0</v>
      </c>
      <c r="BH221" s="241">
        <f>IF(N221="sníž. přenesená",J221,0)</f>
        <v>0</v>
      </c>
      <c r="BI221" s="241">
        <f>IF(N221="nulová",J221,0)</f>
        <v>0</v>
      </c>
      <c r="BJ221" s="18" t="s">
        <v>14</v>
      </c>
      <c r="BK221" s="241">
        <f>ROUND(I221*H221,2)</f>
        <v>0</v>
      </c>
      <c r="BL221" s="18" t="s">
        <v>175</v>
      </c>
      <c r="BM221" s="240" t="s">
        <v>3139</v>
      </c>
    </row>
    <row r="222" s="2" customFormat="1">
      <c r="A222" s="39"/>
      <c r="B222" s="40"/>
      <c r="C222" s="41"/>
      <c r="D222" s="242" t="s">
        <v>249</v>
      </c>
      <c r="E222" s="41"/>
      <c r="F222" s="243" t="s">
        <v>3138</v>
      </c>
      <c r="G222" s="41"/>
      <c r="H222" s="41"/>
      <c r="I222" s="244"/>
      <c r="J222" s="41"/>
      <c r="K222" s="41"/>
      <c r="L222" s="45"/>
      <c r="M222" s="281"/>
      <c r="N222" s="282"/>
      <c r="O222" s="283"/>
      <c r="P222" s="283"/>
      <c r="Q222" s="283"/>
      <c r="R222" s="283"/>
      <c r="S222" s="283"/>
      <c r="T222" s="284"/>
      <c r="U222" s="39"/>
      <c r="V222" s="39"/>
      <c r="W222" s="39"/>
      <c r="X222" s="39"/>
      <c r="Y222" s="39"/>
      <c r="Z222" s="39"/>
      <c r="AA222" s="39"/>
      <c r="AB222" s="39"/>
      <c r="AC222" s="39"/>
      <c r="AD222" s="39"/>
      <c r="AE222" s="39"/>
      <c r="AT222" s="18" t="s">
        <v>249</v>
      </c>
      <c r="AU222" s="18" t="s">
        <v>14</v>
      </c>
    </row>
    <row r="223" s="2" customFormat="1" ht="6.96" customHeight="1">
      <c r="A223" s="39"/>
      <c r="B223" s="67"/>
      <c r="C223" s="68"/>
      <c r="D223" s="68"/>
      <c r="E223" s="68"/>
      <c r="F223" s="68"/>
      <c r="G223" s="68"/>
      <c r="H223" s="68"/>
      <c r="I223" s="68"/>
      <c r="J223" s="68"/>
      <c r="K223" s="68"/>
      <c r="L223" s="45"/>
      <c r="M223" s="39"/>
      <c r="O223" s="39"/>
      <c r="P223" s="39"/>
      <c r="Q223" s="39"/>
      <c r="R223" s="39"/>
      <c r="S223" s="39"/>
      <c r="T223" s="39"/>
      <c r="U223" s="39"/>
      <c r="V223" s="39"/>
      <c r="W223" s="39"/>
      <c r="X223" s="39"/>
      <c r="Y223" s="39"/>
      <c r="Z223" s="39"/>
      <c r="AA223" s="39"/>
      <c r="AB223" s="39"/>
      <c r="AC223" s="39"/>
      <c r="AD223" s="39"/>
      <c r="AE223" s="39"/>
    </row>
  </sheetData>
  <sheetProtection sheet="1" autoFilter="0" formatColumns="0" formatRows="0" objects="1" scenarios="1" spinCount="100000" saltValue="CMTtFeDTy2jtR4p3UwJp2AJ4lpP624Y3noYK99OObO9FqGCBEhVIvuw3824LGgTS7+IutjjgGbL43RUz4mxLSA==" hashValue="kW039NTfxXhyiMVRlSZoYCfd7RzSlPo7t8rZJaDd5SflkNKOsq+LqiHrbB18kjiEXEDs6mOnFNUFqvHJ8jWBnQ==" algorithmName="SHA-512" password="CC35"/>
  <autoFilter ref="C127:K22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c r="AZ2" s="285" t="s">
        <v>422</v>
      </c>
      <c r="BA2" s="285" t="s">
        <v>423</v>
      </c>
      <c r="BB2" s="285" t="s">
        <v>255</v>
      </c>
      <c r="BC2" s="285" t="s">
        <v>3140</v>
      </c>
      <c r="BD2" s="285" t="s">
        <v>88</v>
      </c>
    </row>
    <row r="3" s="1" customFormat="1" ht="6.96" customHeight="1">
      <c r="B3" s="148"/>
      <c r="C3" s="149"/>
      <c r="D3" s="149"/>
      <c r="E3" s="149"/>
      <c r="F3" s="149"/>
      <c r="G3" s="149"/>
      <c r="H3" s="149"/>
      <c r="I3" s="149"/>
      <c r="J3" s="149"/>
      <c r="K3" s="149"/>
      <c r="L3" s="21"/>
      <c r="AT3" s="18" t="s">
        <v>88</v>
      </c>
      <c r="AZ3" s="285" t="s">
        <v>425</v>
      </c>
      <c r="BA3" s="285" t="s">
        <v>426</v>
      </c>
      <c r="BB3" s="285" t="s">
        <v>255</v>
      </c>
      <c r="BC3" s="285" t="s">
        <v>3141</v>
      </c>
      <c r="BD3" s="285" t="s">
        <v>88</v>
      </c>
    </row>
    <row r="4" s="1" customFormat="1" ht="24.96" customHeight="1">
      <c r="B4" s="21"/>
      <c r="D4" s="150" t="s">
        <v>210</v>
      </c>
      <c r="L4" s="21"/>
      <c r="M4" s="151" t="s">
        <v>10</v>
      </c>
      <c r="AT4" s="18" t="s">
        <v>4</v>
      </c>
      <c r="AZ4" s="285" t="s">
        <v>428</v>
      </c>
      <c r="BA4" s="285" t="s">
        <v>429</v>
      </c>
      <c r="BB4" s="285" t="s">
        <v>255</v>
      </c>
      <c r="BC4" s="285" t="s">
        <v>3142</v>
      </c>
      <c r="BD4" s="285" t="s">
        <v>88</v>
      </c>
    </row>
    <row r="5" s="1" customFormat="1" ht="6.96" customHeight="1">
      <c r="B5" s="21"/>
      <c r="L5" s="21"/>
      <c r="AZ5" s="285" t="s">
        <v>431</v>
      </c>
      <c r="BA5" s="285" t="s">
        <v>432</v>
      </c>
      <c r="BB5" s="285" t="s">
        <v>255</v>
      </c>
      <c r="BC5" s="285" t="s">
        <v>3143</v>
      </c>
      <c r="BD5" s="285" t="s">
        <v>88</v>
      </c>
    </row>
    <row r="6" s="1" customFormat="1" ht="12" customHeight="1">
      <c r="B6" s="21"/>
      <c r="D6" s="152" t="s">
        <v>16</v>
      </c>
      <c r="L6" s="21"/>
      <c r="AZ6" s="285" t="s">
        <v>434</v>
      </c>
      <c r="BA6" s="285" t="s">
        <v>435</v>
      </c>
      <c r="BB6" s="285" t="s">
        <v>255</v>
      </c>
      <c r="BC6" s="285" t="s">
        <v>3144</v>
      </c>
      <c r="BD6" s="285" t="s">
        <v>88</v>
      </c>
    </row>
    <row r="7" s="1" customFormat="1" ht="26.25" customHeight="1">
      <c r="B7" s="21"/>
      <c r="E7" s="153" t="str">
        <f>'Rekapitulace stavby'!K6</f>
        <v>Zaječov rozšíření a intenzifikace ČOV Horní Kváň - kanalizace a vodovod</v>
      </c>
      <c r="F7" s="152"/>
      <c r="G7" s="152"/>
      <c r="H7" s="152"/>
      <c r="L7" s="21"/>
      <c r="AZ7" s="285" t="s">
        <v>2494</v>
      </c>
      <c r="BA7" s="285" t="s">
        <v>2495</v>
      </c>
      <c r="BB7" s="285" t="s">
        <v>255</v>
      </c>
      <c r="BC7" s="285" t="s">
        <v>3145</v>
      </c>
      <c r="BD7" s="285" t="s">
        <v>88</v>
      </c>
    </row>
    <row r="8">
      <c r="B8" s="21"/>
      <c r="D8" s="152" t="s">
        <v>211</v>
      </c>
      <c r="L8" s="21"/>
      <c r="AZ8" s="285" t="s">
        <v>2497</v>
      </c>
      <c r="BA8" s="285" t="s">
        <v>2498</v>
      </c>
      <c r="BB8" s="285" t="s">
        <v>255</v>
      </c>
      <c r="BC8" s="285" t="s">
        <v>3146</v>
      </c>
      <c r="BD8" s="285" t="s">
        <v>88</v>
      </c>
    </row>
    <row r="9" s="1" customFormat="1" ht="16.5" customHeight="1">
      <c r="B9" s="21"/>
      <c r="E9" s="153" t="s">
        <v>212</v>
      </c>
      <c r="F9" s="1"/>
      <c r="G9" s="1"/>
      <c r="H9" s="1"/>
      <c r="L9" s="21"/>
      <c r="AZ9" s="285" t="s">
        <v>2500</v>
      </c>
      <c r="BA9" s="285" t="s">
        <v>2501</v>
      </c>
      <c r="BB9" s="285" t="s">
        <v>255</v>
      </c>
      <c r="BC9" s="285" t="s">
        <v>3145</v>
      </c>
      <c r="BD9" s="285" t="s">
        <v>88</v>
      </c>
    </row>
    <row r="10" s="1" customFormat="1" ht="12" customHeight="1">
      <c r="B10" s="21"/>
      <c r="D10" s="152" t="s">
        <v>213</v>
      </c>
      <c r="L10" s="21"/>
      <c r="AZ10" s="285" t="s">
        <v>2502</v>
      </c>
      <c r="BA10" s="285" t="s">
        <v>2503</v>
      </c>
      <c r="BB10" s="285" t="s">
        <v>255</v>
      </c>
      <c r="BC10" s="285" t="s">
        <v>3146</v>
      </c>
      <c r="BD10" s="285" t="s">
        <v>88</v>
      </c>
    </row>
    <row r="11" s="2" customFormat="1" ht="16.5" customHeight="1">
      <c r="A11" s="39"/>
      <c r="B11" s="45"/>
      <c r="C11" s="39"/>
      <c r="D11" s="39"/>
      <c r="E11" s="154" t="s">
        <v>3147</v>
      </c>
      <c r="F11" s="39"/>
      <c r="G11" s="39"/>
      <c r="H11" s="39"/>
      <c r="I11" s="39"/>
      <c r="J11" s="39"/>
      <c r="K11" s="39"/>
      <c r="L11" s="64"/>
      <c r="S11" s="39"/>
      <c r="T11" s="39"/>
      <c r="U11" s="39"/>
      <c r="V11" s="39"/>
      <c r="W11" s="39"/>
      <c r="X11" s="39"/>
      <c r="Y11" s="39"/>
      <c r="Z11" s="39"/>
      <c r="AA11" s="39"/>
      <c r="AB11" s="39"/>
      <c r="AC11" s="39"/>
      <c r="AD11" s="39"/>
      <c r="AE11" s="39"/>
      <c r="AZ11" s="285" t="s">
        <v>437</v>
      </c>
      <c r="BA11" s="285" t="s">
        <v>438</v>
      </c>
      <c r="BB11" s="285" t="s">
        <v>255</v>
      </c>
      <c r="BC11" s="285" t="s">
        <v>3148</v>
      </c>
      <c r="BD11" s="285" t="s">
        <v>88</v>
      </c>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c r="AZ12" s="285" t="s">
        <v>440</v>
      </c>
      <c r="BA12" s="285" t="s">
        <v>441</v>
      </c>
      <c r="BB12" s="285" t="s">
        <v>255</v>
      </c>
      <c r="BC12" s="285" t="s">
        <v>3149</v>
      </c>
      <c r="BD12" s="285" t="s">
        <v>88</v>
      </c>
    </row>
    <row r="13" s="2" customFormat="1" ht="16.5" customHeight="1">
      <c r="A13" s="39"/>
      <c r="B13" s="45"/>
      <c r="C13" s="39"/>
      <c r="D13" s="39"/>
      <c r="E13" s="155" t="s">
        <v>3150</v>
      </c>
      <c r="F13" s="39"/>
      <c r="G13" s="39"/>
      <c r="H13" s="39"/>
      <c r="I13" s="39"/>
      <c r="J13" s="39"/>
      <c r="K13" s="39"/>
      <c r="L13" s="64"/>
      <c r="S13" s="39"/>
      <c r="T13" s="39"/>
      <c r="U13" s="39"/>
      <c r="V13" s="39"/>
      <c r="W13" s="39"/>
      <c r="X13" s="39"/>
      <c r="Y13" s="39"/>
      <c r="Z13" s="39"/>
      <c r="AA13" s="39"/>
      <c r="AB13" s="39"/>
      <c r="AC13" s="39"/>
      <c r="AD13" s="39"/>
      <c r="AE13" s="39"/>
      <c r="AZ13" s="285" t="s">
        <v>443</v>
      </c>
      <c r="BA13" s="285" t="s">
        <v>444</v>
      </c>
      <c r="BB13" s="285" t="s">
        <v>255</v>
      </c>
      <c r="BC13" s="285" t="s">
        <v>3151</v>
      </c>
      <c r="BD13" s="285" t="s">
        <v>88</v>
      </c>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c r="AZ14" s="285" t="s">
        <v>2504</v>
      </c>
      <c r="BA14" s="285" t="s">
        <v>2505</v>
      </c>
      <c r="BB14" s="285" t="s">
        <v>255</v>
      </c>
      <c r="BC14" s="285" t="s">
        <v>3152</v>
      </c>
      <c r="BD14" s="285" t="s">
        <v>88</v>
      </c>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c r="AZ15" s="285" t="s">
        <v>2507</v>
      </c>
      <c r="BA15" s="285" t="s">
        <v>2508</v>
      </c>
      <c r="BB15" s="285" t="s">
        <v>255</v>
      </c>
      <c r="BC15" s="285" t="s">
        <v>3153</v>
      </c>
      <c r="BD15" s="285" t="s">
        <v>88</v>
      </c>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c r="AZ16" s="285" t="s">
        <v>2510</v>
      </c>
      <c r="BA16" s="285" t="s">
        <v>2511</v>
      </c>
      <c r="BB16" s="285" t="s">
        <v>255</v>
      </c>
      <c r="BC16" s="285" t="s">
        <v>3154</v>
      </c>
      <c r="BD16" s="285" t="s">
        <v>88</v>
      </c>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c r="AZ17" s="285" t="s">
        <v>2513</v>
      </c>
      <c r="BA17" s="285" t="s">
        <v>2514</v>
      </c>
      <c r="BB17" s="285" t="s">
        <v>255</v>
      </c>
      <c r="BC17" s="285" t="s">
        <v>3155</v>
      </c>
      <c r="BD17" s="285" t="s">
        <v>88</v>
      </c>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c r="AZ18" s="285" t="s">
        <v>2516</v>
      </c>
      <c r="BA18" s="285" t="s">
        <v>2517</v>
      </c>
      <c r="BB18" s="285" t="s">
        <v>255</v>
      </c>
      <c r="BC18" s="285" t="s">
        <v>3156</v>
      </c>
      <c r="BD18" s="285" t="s">
        <v>88</v>
      </c>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c r="AZ19" s="285" t="s">
        <v>2519</v>
      </c>
      <c r="BA19" s="285" t="s">
        <v>2520</v>
      </c>
      <c r="BB19" s="285" t="s">
        <v>255</v>
      </c>
      <c r="BC19" s="285" t="s">
        <v>3157</v>
      </c>
      <c r="BD19" s="285" t="s">
        <v>88</v>
      </c>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c r="AZ20" s="285" t="s">
        <v>2522</v>
      </c>
      <c r="BA20" s="285" t="s">
        <v>2523</v>
      </c>
      <c r="BB20" s="285" t="s">
        <v>255</v>
      </c>
      <c r="BC20" s="285" t="s">
        <v>3158</v>
      </c>
      <c r="BD20" s="285" t="s">
        <v>88</v>
      </c>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c r="AZ21" s="285" t="s">
        <v>2525</v>
      </c>
      <c r="BA21" s="285" t="s">
        <v>2526</v>
      </c>
      <c r="BB21" s="285" t="s">
        <v>255</v>
      </c>
      <c r="BC21" s="285" t="s">
        <v>3157</v>
      </c>
      <c r="BD21" s="285" t="s">
        <v>88</v>
      </c>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c r="AZ22" s="285" t="s">
        <v>2527</v>
      </c>
      <c r="BA22" s="285" t="s">
        <v>2528</v>
      </c>
      <c r="BB22" s="285" t="s">
        <v>255</v>
      </c>
      <c r="BC22" s="285" t="s">
        <v>3158</v>
      </c>
      <c r="BD22" s="285" t="s">
        <v>88</v>
      </c>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c r="AZ23" s="285" t="s">
        <v>449</v>
      </c>
      <c r="BA23" s="285" t="s">
        <v>450</v>
      </c>
      <c r="BB23" s="285" t="s">
        <v>255</v>
      </c>
      <c r="BC23" s="285" t="s">
        <v>3159</v>
      </c>
      <c r="BD23" s="285" t="s">
        <v>88</v>
      </c>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c r="AZ24" s="285" t="s">
        <v>452</v>
      </c>
      <c r="BA24" s="285" t="s">
        <v>453</v>
      </c>
      <c r="BB24" s="285" t="s">
        <v>255</v>
      </c>
      <c r="BC24" s="285" t="s">
        <v>3160</v>
      </c>
      <c r="BD24" s="285" t="s">
        <v>88</v>
      </c>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c r="AZ25" s="285" t="s">
        <v>456</v>
      </c>
      <c r="BA25" s="285" t="s">
        <v>457</v>
      </c>
      <c r="BB25" s="285" t="s">
        <v>246</v>
      </c>
      <c r="BC25" s="285" t="s">
        <v>3161</v>
      </c>
      <c r="BD25" s="285" t="s">
        <v>88</v>
      </c>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c r="AZ26" s="285" t="s">
        <v>459</v>
      </c>
      <c r="BA26" s="285" t="s">
        <v>460</v>
      </c>
      <c r="BB26" s="285" t="s">
        <v>246</v>
      </c>
      <c r="BC26" s="285" t="s">
        <v>3162</v>
      </c>
      <c r="BD26" s="285" t="s">
        <v>88</v>
      </c>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c r="AZ27" s="285" t="s">
        <v>462</v>
      </c>
      <c r="BA27" s="285" t="s">
        <v>463</v>
      </c>
      <c r="BB27" s="285" t="s">
        <v>246</v>
      </c>
      <c r="BC27" s="285" t="s">
        <v>3163</v>
      </c>
      <c r="BD27" s="285" t="s">
        <v>88</v>
      </c>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c r="AZ28" s="285" t="s">
        <v>465</v>
      </c>
      <c r="BA28" s="285" t="s">
        <v>466</v>
      </c>
      <c r="BB28" s="285" t="s">
        <v>255</v>
      </c>
      <c r="BC28" s="285" t="s">
        <v>3164</v>
      </c>
      <c r="BD28" s="285" t="s">
        <v>88</v>
      </c>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c r="AZ29" s="285" t="s">
        <v>468</v>
      </c>
      <c r="BA29" s="285" t="s">
        <v>469</v>
      </c>
      <c r="BB29" s="285" t="s">
        <v>255</v>
      </c>
      <c r="BC29" s="285" t="s">
        <v>3165</v>
      </c>
      <c r="BD29" s="285" t="s">
        <v>88</v>
      </c>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c r="AZ30" s="285" t="s">
        <v>471</v>
      </c>
      <c r="BA30" s="285" t="s">
        <v>472</v>
      </c>
      <c r="BB30" s="285" t="s">
        <v>246</v>
      </c>
      <c r="BC30" s="285" t="s">
        <v>3166</v>
      </c>
      <c r="BD30" s="285" t="s">
        <v>88</v>
      </c>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c r="AZ31" s="286" t="s">
        <v>2533</v>
      </c>
      <c r="BA31" s="286" t="s">
        <v>2534</v>
      </c>
      <c r="BB31" s="286" t="s">
        <v>246</v>
      </c>
      <c r="BC31" s="286" t="s">
        <v>3167</v>
      </c>
      <c r="BD31" s="286" t="s">
        <v>88</v>
      </c>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c r="AZ32" s="285" t="s">
        <v>3168</v>
      </c>
      <c r="BA32" s="285" t="s">
        <v>3169</v>
      </c>
      <c r="BB32" s="285" t="s">
        <v>246</v>
      </c>
      <c r="BC32" s="285" t="s">
        <v>3170</v>
      </c>
      <c r="BD32" s="285" t="s">
        <v>88</v>
      </c>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c r="AZ33" s="285" t="s">
        <v>3171</v>
      </c>
      <c r="BA33" s="285" t="s">
        <v>3172</v>
      </c>
      <c r="BB33" s="285" t="s">
        <v>246</v>
      </c>
      <c r="BC33" s="285" t="s">
        <v>3173</v>
      </c>
      <c r="BD33" s="285" t="s">
        <v>88</v>
      </c>
    </row>
    <row r="34" s="2" customFormat="1" ht="25.44" customHeight="1">
      <c r="A34" s="39"/>
      <c r="B34" s="45"/>
      <c r="C34" s="39"/>
      <c r="D34" s="162" t="s">
        <v>40</v>
      </c>
      <c r="E34" s="39"/>
      <c r="F34" s="39"/>
      <c r="G34" s="39"/>
      <c r="H34" s="39"/>
      <c r="I34" s="39"/>
      <c r="J34" s="163">
        <f>ROUND(J133, 2)</f>
        <v>0</v>
      </c>
      <c r="K34" s="39"/>
      <c r="L34" s="64"/>
      <c r="S34" s="39"/>
      <c r="T34" s="39"/>
      <c r="U34" s="39"/>
      <c r="V34" s="39"/>
      <c r="W34" s="39"/>
      <c r="X34" s="39"/>
      <c r="Y34" s="39"/>
      <c r="Z34" s="39"/>
      <c r="AA34" s="39"/>
      <c r="AB34" s="39"/>
      <c r="AC34" s="39"/>
      <c r="AD34" s="39"/>
      <c r="AE34" s="39"/>
      <c r="AZ34" s="285" t="s">
        <v>3174</v>
      </c>
      <c r="BA34" s="285" t="s">
        <v>3175</v>
      </c>
      <c r="BB34" s="285" t="s">
        <v>255</v>
      </c>
      <c r="BC34" s="285" t="s">
        <v>3176</v>
      </c>
      <c r="BD34" s="285" t="s">
        <v>88</v>
      </c>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c r="AZ35" s="285" t="s">
        <v>3177</v>
      </c>
      <c r="BA35" s="285" t="s">
        <v>3178</v>
      </c>
      <c r="BB35" s="285" t="s">
        <v>296</v>
      </c>
      <c r="BC35" s="285" t="s">
        <v>3179</v>
      </c>
      <c r="BD35" s="285" t="s">
        <v>88</v>
      </c>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c r="AZ36" s="285" t="s">
        <v>3180</v>
      </c>
      <c r="BA36" s="285" t="s">
        <v>3181</v>
      </c>
      <c r="BB36" s="285" t="s">
        <v>255</v>
      </c>
      <c r="BC36" s="285" t="s">
        <v>3182</v>
      </c>
      <c r="BD36" s="285" t="s">
        <v>88</v>
      </c>
    </row>
    <row r="37" s="2" customFormat="1" ht="14.4" customHeight="1">
      <c r="A37" s="39"/>
      <c r="B37" s="45"/>
      <c r="C37" s="39"/>
      <c r="D37" s="154" t="s">
        <v>44</v>
      </c>
      <c r="E37" s="152" t="s">
        <v>45</v>
      </c>
      <c r="F37" s="165">
        <f>ROUND((SUM(BE133:BE1117)),  2)</f>
        <v>0</v>
      </c>
      <c r="G37" s="39"/>
      <c r="H37" s="39"/>
      <c r="I37" s="166">
        <v>0.20999999999999999</v>
      </c>
      <c r="J37" s="165">
        <f>ROUND(((SUM(BE133:BE1117))*I37),  2)</f>
        <v>0</v>
      </c>
      <c r="K37" s="39"/>
      <c r="L37" s="64"/>
      <c r="S37" s="39"/>
      <c r="T37" s="39"/>
      <c r="U37" s="39"/>
      <c r="V37" s="39"/>
      <c r="W37" s="39"/>
      <c r="X37" s="39"/>
      <c r="Y37" s="39"/>
      <c r="Z37" s="39"/>
      <c r="AA37" s="39"/>
      <c r="AB37" s="39"/>
      <c r="AC37" s="39"/>
      <c r="AD37" s="39"/>
      <c r="AE37" s="39"/>
      <c r="AZ37" s="285" t="s">
        <v>3183</v>
      </c>
      <c r="BA37" s="285" t="s">
        <v>3184</v>
      </c>
      <c r="BB37" s="285" t="s">
        <v>296</v>
      </c>
      <c r="BC37" s="285" t="s">
        <v>3185</v>
      </c>
      <c r="BD37" s="285" t="s">
        <v>88</v>
      </c>
    </row>
    <row r="38" s="2" customFormat="1" ht="14.4" customHeight="1">
      <c r="A38" s="39"/>
      <c r="B38" s="45"/>
      <c r="C38" s="39"/>
      <c r="D38" s="39"/>
      <c r="E38" s="152" t="s">
        <v>46</v>
      </c>
      <c r="F38" s="165">
        <f>ROUND((SUM(BF133:BF1117)),  2)</f>
        <v>0</v>
      </c>
      <c r="G38" s="39"/>
      <c r="H38" s="39"/>
      <c r="I38" s="166">
        <v>0.14999999999999999</v>
      </c>
      <c r="J38" s="165">
        <f>ROUND(((SUM(BF133:BF1117))*I38),  2)</f>
        <v>0</v>
      </c>
      <c r="K38" s="39"/>
      <c r="L38" s="64"/>
      <c r="S38" s="39"/>
      <c r="T38" s="39"/>
      <c r="U38" s="39"/>
      <c r="V38" s="39"/>
      <c r="W38" s="39"/>
      <c r="X38" s="39"/>
      <c r="Y38" s="39"/>
      <c r="Z38" s="39"/>
      <c r="AA38" s="39"/>
      <c r="AB38" s="39"/>
      <c r="AC38" s="39"/>
      <c r="AD38" s="39"/>
      <c r="AE38" s="39"/>
      <c r="AZ38" s="285" t="s">
        <v>3186</v>
      </c>
      <c r="BA38" s="285" t="s">
        <v>3187</v>
      </c>
      <c r="BB38" s="285" t="s">
        <v>296</v>
      </c>
      <c r="BC38" s="285" t="s">
        <v>14</v>
      </c>
      <c r="BD38" s="285" t="s">
        <v>88</v>
      </c>
    </row>
    <row r="39" hidden="1" s="2" customFormat="1" ht="14.4" customHeight="1">
      <c r="A39" s="39"/>
      <c r="B39" s="45"/>
      <c r="C39" s="39"/>
      <c r="D39" s="39"/>
      <c r="E39" s="152" t="s">
        <v>47</v>
      </c>
      <c r="F39" s="165">
        <f>ROUND((SUM(BG133:BG1117)),  2)</f>
        <v>0</v>
      </c>
      <c r="G39" s="39"/>
      <c r="H39" s="39"/>
      <c r="I39" s="166">
        <v>0.20999999999999999</v>
      </c>
      <c r="J39" s="165">
        <f>0</f>
        <v>0</v>
      </c>
      <c r="K39" s="39"/>
      <c r="L39" s="64"/>
      <c r="S39" s="39"/>
      <c r="T39" s="39"/>
      <c r="U39" s="39"/>
      <c r="V39" s="39"/>
      <c r="W39" s="39"/>
      <c r="X39" s="39"/>
      <c r="Y39" s="39"/>
      <c r="Z39" s="39"/>
      <c r="AA39" s="39"/>
      <c r="AB39" s="39"/>
      <c r="AC39" s="39"/>
      <c r="AD39" s="39"/>
      <c r="AE39" s="39"/>
      <c r="AZ39" s="285" t="s">
        <v>833</v>
      </c>
      <c r="BA39" s="285" t="s">
        <v>1231</v>
      </c>
      <c r="BB39" s="285" t="s">
        <v>246</v>
      </c>
      <c r="BC39" s="285" t="s">
        <v>3188</v>
      </c>
      <c r="BD39" s="285" t="s">
        <v>88</v>
      </c>
    </row>
    <row r="40" hidden="1" s="2" customFormat="1" ht="14.4" customHeight="1">
      <c r="A40" s="39"/>
      <c r="B40" s="45"/>
      <c r="C40" s="39"/>
      <c r="D40" s="39"/>
      <c r="E40" s="152" t="s">
        <v>48</v>
      </c>
      <c r="F40" s="165">
        <f>ROUND((SUM(BH133:BH1117)),  2)</f>
        <v>0</v>
      </c>
      <c r="G40" s="39"/>
      <c r="H40" s="39"/>
      <c r="I40" s="166">
        <v>0.14999999999999999</v>
      </c>
      <c r="J40" s="165">
        <f>0</f>
        <v>0</v>
      </c>
      <c r="K40" s="39"/>
      <c r="L40" s="64"/>
      <c r="S40" s="39"/>
      <c r="T40" s="39"/>
      <c r="U40" s="39"/>
      <c r="V40" s="39"/>
      <c r="W40" s="39"/>
      <c r="X40" s="39"/>
      <c r="Y40" s="39"/>
      <c r="Z40" s="39"/>
      <c r="AA40" s="39"/>
      <c r="AB40" s="39"/>
      <c r="AC40" s="39"/>
      <c r="AD40" s="39"/>
      <c r="AE40" s="39"/>
      <c r="AZ40" s="285" t="s">
        <v>1233</v>
      </c>
      <c r="BA40" s="285" t="s">
        <v>1234</v>
      </c>
      <c r="BB40" s="285" t="s">
        <v>246</v>
      </c>
      <c r="BC40" s="285" t="s">
        <v>3189</v>
      </c>
      <c r="BD40" s="285" t="s">
        <v>88</v>
      </c>
    </row>
    <row r="41" hidden="1" s="2" customFormat="1" ht="14.4" customHeight="1">
      <c r="A41" s="39"/>
      <c r="B41" s="45"/>
      <c r="C41" s="39"/>
      <c r="D41" s="39"/>
      <c r="E41" s="152" t="s">
        <v>49</v>
      </c>
      <c r="F41" s="165">
        <f>ROUND((SUM(BI133:BI1117)),  2)</f>
        <v>0</v>
      </c>
      <c r="G41" s="39"/>
      <c r="H41" s="39"/>
      <c r="I41" s="166">
        <v>0</v>
      </c>
      <c r="J41" s="165">
        <f>0</f>
        <v>0</v>
      </c>
      <c r="K41" s="39"/>
      <c r="L41" s="64"/>
      <c r="S41" s="39"/>
      <c r="T41" s="39"/>
      <c r="U41" s="39"/>
      <c r="V41" s="39"/>
      <c r="W41" s="39"/>
      <c r="X41" s="39"/>
      <c r="Y41" s="39"/>
      <c r="Z41" s="39"/>
      <c r="AA41" s="39"/>
      <c r="AB41" s="39"/>
      <c r="AC41" s="39"/>
      <c r="AD41" s="39"/>
      <c r="AE41" s="39"/>
      <c r="AZ41" s="285" t="s">
        <v>479</v>
      </c>
      <c r="BA41" s="285" t="s">
        <v>480</v>
      </c>
      <c r="BB41" s="285" t="s">
        <v>255</v>
      </c>
      <c r="BC41" s="285" t="s">
        <v>3190</v>
      </c>
      <c r="BD41" s="285" t="s">
        <v>88</v>
      </c>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c r="AZ42" s="285" t="s">
        <v>482</v>
      </c>
      <c r="BA42" s="285" t="s">
        <v>483</v>
      </c>
      <c r="BB42" s="285" t="s">
        <v>255</v>
      </c>
      <c r="BC42" s="285" t="s">
        <v>3191</v>
      </c>
      <c r="BD42" s="285" t="s">
        <v>88</v>
      </c>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c r="AZ43" s="285" t="s">
        <v>2013</v>
      </c>
      <c r="BA43" s="285" t="s">
        <v>2014</v>
      </c>
      <c r="BB43" s="285" t="s">
        <v>255</v>
      </c>
      <c r="BC43" s="285" t="s">
        <v>3192</v>
      </c>
      <c r="BD43" s="285" t="s">
        <v>88</v>
      </c>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c r="AZ44" s="285" t="s">
        <v>485</v>
      </c>
      <c r="BA44" s="285" t="s">
        <v>486</v>
      </c>
      <c r="BB44" s="285" t="s">
        <v>487</v>
      </c>
      <c r="BC44" s="285" t="s">
        <v>3193</v>
      </c>
      <c r="BD44" s="285" t="s">
        <v>88</v>
      </c>
    </row>
    <row r="45" s="1" customFormat="1" ht="14.4" customHeight="1">
      <c r="B45" s="21"/>
      <c r="L45" s="21"/>
      <c r="AZ45" s="285" t="s">
        <v>489</v>
      </c>
      <c r="BA45" s="285" t="s">
        <v>490</v>
      </c>
      <c r="BB45" s="285" t="s">
        <v>487</v>
      </c>
      <c r="BC45" s="285" t="s">
        <v>3194</v>
      </c>
      <c r="BD45" s="285" t="s">
        <v>88</v>
      </c>
    </row>
    <row r="46" s="1" customFormat="1" ht="14.4" customHeight="1">
      <c r="B46" s="21"/>
      <c r="L46" s="21"/>
      <c r="AZ46" s="285" t="s">
        <v>492</v>
      </c>
      <c r="BA46" s="285" t="s">
        <v>493</v>
      </c>
      <c r="BB46" s="285" t="s">
        <v>487</v>
      </c>
      <c r="BC46" s="285" t="s">
        <v>3195</v>
      </c>
      <c r="BD46" s="285" t="s">
        <v>88</v>
      </c>
    </row>
    <row r="47" s="1" customFormat="1" ht="14.4" customHeight="1">
      <c r="B47" s="21"/>
      <c r="L47" s="21"/>
      <c r="AZ47" s="285" t="s">
        <v>495</v>
      </c>
      <c r="BA47" s="285" t="s">
        <v>496</v>
      </c>
      <c r="BB47" s="285" t="s">
        <v>487</v>
      </c>
      <c r="BC47" s="285" t="s">
        <v>3196</v>
      </c>
      <c r="BD47" s="285" t="s">
        <v>88</v>
      </c>
    </row>
    <row r="48" s="1" customFormat="1" ht="14.4" customHeight="1">
      <c r="B48" s="21"/>
      <c r="L48" s="21"/>
      <c r="AZ48" s="285" t="s">
        <v>498</v>
      </c>
      <c r="BA48" s="285" t="s">
        <v>499</v>
      </c>
      <c r="BB48" s="285" t="s">
        <v>296</v>
      </c>
      <c r="BC48" s="285" t="s">
        <v>500</v>
      </c>
      <c r="BD48" s="285" t="s">
        <v>88</v>
      </c>
    </row>
    <row r="49" s="1" customFormat="1" ht="14.4" customHeight="1">
      <c r="B49" s="21"/>
      <c r="L49" s="21"/>
      <c r="AZ49" s="285" t="s">
        <v>501</v>
      </c>
      <c r="BA49" s="285" t="s">
        <v>502</v>
      </c>
      <c r="BB49" s="285" t="s">
        <v>296</v>
      </c>
      <c r="BC49" s="285" t="s">
        <v>503</v>
      </c>
      <c r="BD49" s="285" t="s">
        <v>88</v>
      </c>
    </row>
    <row r="50" s="2" customFormat="1" ht="14.4" customHeight="1">
      <c r="B50" s="64"/>
      <c r="D50" s="174" t="s">
        <v>53</v>
      </c>
      <c r="E50" s="175"/>
      <c r="F50" s="175"/>
      <c r="G50" s="174" t="s">
        <v>54</v>
      </c>
      <c r="H50" s="175"/>
      <c r="I50" s="175"/>
      <c r="J50" s="175"/>
      <c r="K50" s="175"/>
      <c r="L50" s="64"/>
      <c r="AZ50" s="285" t="s">
        <v>504</v>
      </c>
      <c r="BA50" s="285" t="s">
        <v>505</v>
      </c>
      <c r="BB50" s="285" t="s">
        <v>296</v>
      </c>
      <c r="BC50" s="285" t="s">
        <v>506</v>
      </c>
      <c r="BD50" s="285" t="s">
        <v>88</v>
      </c>
    </row>
    <row r="51">
      <c r="B51" s="21"/>
      <c r="L51" s="21"/>
      <c r="AZ51" s="285" t="s">
        <v>507</v>
      </c>
      <c r="BA51" s="285" t="s">
        <v>508</v>
      </c>
      <c r="BB51" s="285" t="s">
        <v>296</v>
      </c>
      <c r="BC51" s="285" t="s">
        <v>509</v>
      </c>
      <c r="BD51" s="285" t="s">
        <v>88</v>
      </c>
    </row>
    <row r="52">
      <c r="B52" s="21"/>
      <c r="L52" s="21"/>
      <c r="AZ52" s="285" t="s">
        <v>510</v>
      </c>
      <c r="BA52" s="285" t="s">
        <v>511</v>
      </c>
      <c r="BB52" s="285" t="s">
        <v>296</v>
      </c>
      <c r="BC52" s="285" t="s">
        <v>512</v>
      </c>
      <c r="BD52" s="285" t="s">
        <v>88</v>
      </c>
    </row>
    <row r="53">
      <c r="B53" s="21"/>
      <c r="L53" s="21"/>
      <c r="AZ53" s="285" t="s">
        <v>513</v>
      </c>
      <c r="BA53" s="285" t="s">
        <v>514</v>
      </c>
      <c r="BB53" s="285" t="s">
        <v>246</v>
      </c>
      <c r="BC53" s="285" t="s">
        <v>3197</v>
      </c>
      <c r="BD53" s="285" t="s">
        <v>88</v>
      </c>
    </row>
    <row r="54">
      <c r="B54" s="21"/>
      <c r="L54" s="21"/>
      <c r="AZ54" s="285" t="s">
        <v>516</v>
      </c>
      <c r="BA54" s="285" t="s">
        <v>516</v>
      </c>
      <c r="BB54" s="285" t="s">
        <v>255</v>
      </c>
      <c r="BC54" s="285" t="s">
        <v>3198</v>
      </c>
      <c r="BD54" s="285" t="s">
        <v>88</v>
      </c>
    </row>
    <row r="55">
      <c r="B55" s="21"/>
      <c r="L55" s="21"/>
      <c r="AZ55" s="285" t="s">
        <v>518</v>
      </c>
      <c r="BA55" s="285" t="s">
        <v>518</v>
      </c>
      <c r="BB55" s="285" t="s">
        <v>246</v>
      </c>
      <c r="BC55" s="285" t="s">
        <v>3199</v>
      </c>
      <c r="BD55" s="285" t="s">
        <v>88</v>
      </c>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3147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03.1 - Kanalizační stoky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J133</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222</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223</v>
      </c>
      <c r="E102" s="199"/>
      <c r="F102" s="199"/>
      <c r="G102" s="199"/>
      <c r="H102" s="199"/>
      <c r="I102" s="199"/>
      <c r="J102" s="200">
        <f>J135</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2020</v>
      </c>
      <c r="E103" s="199"/>
      <c r="F103" s="199"/>
      <c r="G103" s="199"/>
      <c r="H103" s="199"/>
      <c r="I103" s="199"/>
      <c r="J103" s="200">
        <f>J784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224</v>
      </c>
      <c r="E104" s="199"/>
      <c r="F104" s="199"/>
      <c r="G104" s="199"/>
      <c r="H104" s="199"/>
      <c r="I104" s="199"/>
      <c r="J104" s="200">
        <f>J795</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520</v>
      </c>
      <c r="E105" s="199"/>
      <c r="F105" s="199"/>
      <c r="G105" s="199"/>
      <c r="H105" s="199"/>
      <c r="I105" s="199"/>
      <c r="J105" s="200">
        <f>J815</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521</v>
      </c>
      <c r="E106" s="199"/>
      <c r="F106" s="199"/>
      <c r="G106" s="199"/>
      <c r="H106" s="199"/>
      <c r="I106" s="199"/>
      <c r="J106" s="200">
        <f>J909</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225</v>
      </c>
      <c r="E107" s="199"/>
      <c r="F107" s="199"/>
      <c r="G107" s="199"/>
      <c r="H107" s="199"/>
      <c r="I107" s="199"/>
      <c r="J107" s="200">
        <f>J1057</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522</v>
      </c>
      <c r="E108" s="199"/>
      <c r="F108" s="199"/>
      <c r="G108" s="199"/>
      <c r="H108" s="199"/>
      <c r="I108" s="199"/>
      <c r="J108" s="200">
        <f>J1085</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523</v>
      </c>
      <c r="E109" s="199"/>
      <c r="F109" s="199"/>
      <c r="G109" s="199"/>
      <c r="H109" s="199"/>
      <c r="I109" s="199"/>
      <c r="J109" s="200">
        <f>J1114</f>
        <v>0</v>
      </c>
      <c r="K109" s="133"/>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226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6.25" customHeight="1">
      <c r="A119" s="39"/>
      <c r="B119" s="40"/>
      <c r="C119" s="41"/>
      <c r="D119" s="41"/>
      <c r="E119" s="185" t="str">
        <f>E7</f>
        <v>Zaječov rozšíření a intenzifikace ČOV Horní Kváň - kanalizace a vodovod</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211</v>
      </c>
      <c r="D120" s="23"/>
      <c r="E120" s="23"/>
      <c r="F120" s="23"/>
      <c r="G120" s="23"/>
      <c r="H120" s="23"/>
      <c r="I120" s="23"/>
      <c r="J120" s="23"/>
      <c r="K120" s="23"/>
      <c r="L120" s="21"/>
    </row>
    <row r="121" s="1" customFormat="1" ht="16.5" customHeight="1">
      <c r="B121" s="22"/>
      <c r="C121" s="23"/>
      <c r="D121" s="23"/>
      <c r="E121" s="185" t="s">
        <v>212</v>
      </c>
      <c r="F121" s="23"/>
      <c r="G121" s="23"/>
      <c r="H121" s="23"/>
      <c r="I121" s="23"/>
      <c r="J121" s="23"/>
      <c r="K121" s="23"/>
      <c r="L121" s="21"/>
    </row>
    <row r="122" s="1" customFormat="1" ht="12" customHeight="1">
      <c r="B122" s="22"/>
      <c r="C122" s="33" t="s">
        <v>213</v>
      </c>
      <c r="D122" s="23"/>
      <c r="E122" s="23"/>
      <c r="F122" s="23"/>
      <c r="G122" s="23"/>
      <c r="H122" s="23"/>
      <c r="I122" s="23"/>
      <c r="J122" s="23"/>
      <c r="K122" s="23"/>
      <c r="L122" s="21"/>
    </row>
    <row r="123" s="2" customFormat="1" ht="16.5" customHeight="1">
      <c r="A123" s="39"/>
      <c r="B123" s="40"/>
      <c r="C123" s="41"/>
      <c r="D123" s="41"/>
      <c r="E123" s="186" t="s">
        <v>3147</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215</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SO 03.1 - Kanalizační stoky</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obec Zaječov, místní část Kvaň, Nová Ves</v>
      </c>
      <c r="G127" s="41"/>
      <c r="H127" s="41"/>
      <c r="I127" s="33" t="s">
        <v>22</v>
      </c>
      <c r="J127" s="80" t="str">
        <f>IF(J16="","",J16)</f>
        <v>18. 8. 2021</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54.45" customHeight="1">
      <c r="A129" s="39"/>
      <c r="B129" s="40"/>
      <c r="C129" s="33" t="s">
        <v>24</v>
      </c>
      <c r="D129" s="41"/>
      <c r="E129" s="41"/>
      <c r="F129" s="28" t="str">
        <f>E19</f>
        <v>Obec Zaječov, Zaječov 265, 267 63 Zaječov</v>
      </c>
      <c r="G129" s="41"/>
      <c r="H129" s="41"/>
      <c r="I129" s="33" t="s">
        <v>32</v>
      </c>
      <c r="J129" s="37" t="str">
        <f>E25</f>
        <v>PIK VÍTEK s.r.o.,Kořenského 1025/7, 150 00 Praha 5</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30</v>
      </c>
      <c r="D130" s="41"/>
      <c r="E130" s="41"/>
      <c r="F130" s="28" t="str">
        <f>IF(E22="","",E22)</f>
        <v>Vyplň údaj</v>
      </c>
      <c r="G130" s="41"/>
      <c r="H130" s="41"/>
      <c r="I130" s="33" t="s">
        <v>37</v>
      </c>
      <c r="J130" s="37" t="str">
        <f>E28</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227</v>
      </c>
      <c r="D132" s="205" t="s">
        <v>65</v>
      </c>
      <c r="E132" s="205" t="s">
        <v>61</v>
      </c>
      <c r="F132" s="205" t="s">
        <v>62</v>
      </c>
      <c r="G132" s="205" t="s">
        <v>228</v>
      </c>
      <c r="H132" s="205" t="s">
        <v>229</v>
      </c>
      <c r="I132" s="205" t="s">
        <v>230</v>
      </c>
      <c r="J132" s="205" t="s">
        <v>219</v>
      </c>
      <c r="K132" s="206" t="s">
        <v>231</v>
      </c>
      <c r="L132" s="207"/>
      <c r="M132" s="101" t="s">
        <v>1</v>
      </c>
      <c r="N132" s="102" t="s">
        <v>44</v>
      </c>
      <c r="O132" s="102" t="s">
        <v>232</v>
      </c>
      <c r="P132" s="102" t="s">
        <v>233</v>
      </c>
      <c r="Q132" s="102" t="s">
        <v>234</v>
      </c>
      <c r="R132" s="102" t="s">
        <v>235</v>
      </c>
      <c r="S132" s="102" t="s">
        <v>236</v>
      </c>
      <c r="T132" s="103" t="s">
        <v>237</v>
      </c>
      <c r="U132" s="202"/>
      <c r="V132" s="202"/>
      <c r="W132" s="202"/>
      <c r="X132" s="202"/>
      <c r="Y132" s="202"/>
      <c r="Z132" s="202"/>
      <c r="AA132" s="202"/>
      <c r="AB132" s="202"/>
      <c r="AC132" s="202"/>
      <c r="AD132" s="202"/>
      <c r="AE132" s="202"/>
    </row>
    <row r="133" s="2" customFormat="1" ht="22.8" customHeight="1">
      <c r="A133" s="39"/>
      <c r="B133" s="40"/>
      <c r="C133" s="108" t="s">
        <v>238</v>
      </c>
      <c r="D133" s="41"/>
      <c r="E133" s="41"/>
      <c r="F133" s="41"/>
      <c r="G133" s="41"/>
      <c r="H133" s="41"/>
      <c r="I133" s="41"/>
      <c r="J133" s="208">
        <f>BK133</f>
        <v>0</v>
      </c>
      <c r="K133" s="41"/>
      <c r="L133" s="45"/>
      <c r="M133" s="104"/>
      <c r="N133" s="209"/>
      <c r="O133" s="105"/>
      <c r="P133" s="210">
        <f>P134</f>
        <v>0</v>
      </c>
      <c r="Q133" s="105"/>
      <c r="R133" s="210">
        <f>R134</f>
        <v>289.54244743999999</v>
      </c>
      <c r="S133" s="105"/>
      <c r="T133" s="211">
        <f>T134</f>
        <v>2030.3081490000002</v>
      </c>
      <c r="U133" s="39"/>
      <c r="V133" s="39"/>
      <c r="W133" s="39"/>
      <c r="X133" s="39"/>
      <c r="Y133" s="39"/>
      <c r="Z133" s="39"/>
      <c r="AA133" s="39"/>
      <c r="AB133" s="39"/>
      <c r="AC133" s="39"/>
      <c r="AD133" s="39"/>
      <c r="AE133" s="39"/>
      <c r="AT133" s="18" t="s">
        <v>79</v>
      </c>
      <c r="AU133" s="18" t="s">
        <v>221</v>
      </c>
      <c r="BK133" s="212">
        <f>BK134</f>
        <v>0</v>
      </c>
    </row>
    <row r="134" s="12" customFormat="1" ht="25.92" customHeight="1">
      <c r="A134" s="12"/>
      <c r="B134" s="213"/>
      <c r="C134" s="214"/>
      <c r="D134" s="215" t="s">
        <v>79</v>
      </c>
      <c r="E134" s="216" t="s">
        <v>239</v>
      </c>
      <c r="F134" s="216" t="s">
        <v>240</v>
      </c>
      <c r="G134" s="214"/>
      <c r="H134" s="214"/>
      <c r="I134" s="217"/>
      <c r="J134" s="218">
        <f>BK134</f>
        <v>0</v>
      </c>
      <c r="K134" s="214"/>
      <c r="L134" s="219"/>
      <c r="M134" s="220"/>
      <c r="N134" s="221"/>
      <c r="O134" s="221"/>
      <c r="P134" s="222">
        <f>P135+P784+P795+P815+P909+P1057+P1085+P1114</f>
        <v>0</v>
      </c>
      <c r="Q134" s="221"/>
      <c r="R134" s="222">
        <f>R135+R784+R795+R815+R909+R1057+R1085+R1114</f>
        <v>289.54244743999999</v>
      </c>
      <c r="S134" s="221"/>
      <c r="T134" s="223">
        <f>T135+T784+T795+T815+T909+T1057+T1085+T1114</f>
        <v>2030.3081490000002</v>
      </c>
      <c r="U134" s="12"/>
      <c r="V134" s="12"/>
      <c r="W134" s="12"/>
      <c r="X134" s="12"/>
      <c r="Y134" s="12"/>
      <c r="Z134" s="12"/>
      <c r="AA134" s="12"/>
      <c r="AB134" s="12"/>
      <c r="AC134" s="12"/>
      <c r="AD134" s="12"/>
      <c r="AE134" s="12"/>
      <c r="AR134" s="224" t="s">
        <v>14</v>
      </c>
      <c r="AT134" s="225" t="s">
        <v>79</v>
      </c>
      <c r="AU134" s="225" t="s">
        <v>80</v>
      </c>
      <c r="AY134" s="224" t="s">
        <v>241</v>
      </c>
      <c r="BK134" s="226">
        <f>BK135+BK784+BK795+BK815+BK909+BK1057+BK1085+BK1114</f>
        <v>0</v>
      </c>
    </row>
    <row r="135" s="12" customFormat="1" ht="22.8" customHeight="1">
      <c r="A135" s="12"/>
      <c r="B135" s="213"/>
      <c r="C135" s="214"/>
      <c r="D135" s="215" t="s">
        <v>79</v>
      </c>
      <c r="E135" s="227" t="s">
        <v>14</v>
      </c>
      <c r="F135" s="227" t="s">
        <v>242</v>
      </c>
      <c r="G135" s="214"/>
      <c r="H135" s="214"/>
      <c r="I135" s="217"/>
      <c r="J135" s="228">
        <f>BK135</f>
        <v>0</v>
      </c>
      <c r="K135" s="214"/>
      <c r="L135" s="219"/>
      <c r="M135" s="220"/>
      <c r="N135" s="221"/>
      <c r="O135" s="221"/>
      <c r="P135" s="222">
        <f>SUM(P136:P783)</f>
        <v>0</v>
      </c>
      <c r="Q135" s="221"/>
      <c r="R135" s="222">
        <f>SUM(R136:R783)</f>
        <v>60.87387614</v>
      </c>
      <c r="S135" s="221"/>
      <c r="T135" s="223">
        <f>SUM(T136:T783)</f>
        <v>2029.5381490000002</v>
      </c>
      <c r="U135" s="12"/>
      <c r="V135" s="12"/>
      <c r="W135" s="12"/>
      <c r="X135" s="12"/>
      <c r="Y135" s="12"/>
      <c r="Z135" s="12"/>
      <c r="AA135" s="12"/>
      <c r="AB135" s="12"/>
      <c r="AC135" s="12"/>
      <c r="AD135" s="12"/>
      <c r="AE135" s="12"/>
      <c r="AR135" s="224" t="s">
        <v>14</v>
      </c>
      <c r="AT135" s="225" t="s">
        <v>79</v>
      </c>
      <c r="AU135" s="225" t="s">
        <v>14</v>
      </c>
      <c r="AY135" s="224" t="s">
        <v>241</v>
      </c>
      <c r="BK135" s="226">
        <f>SUM(BK136:BK783)</f>
        <v>0</v>
      </c>
    </row>
    <row r="136" s="2" customFormat="1" ht="24.15" customHeight="1">
      <c r="A136" s="39"/>
      <c r="B136" s="40"/>
      <c r="C136" s="229" t="s">
        <v>14</v>
      </c>
      <c r="D136" s="229" t="s">
        <v>243</v>
      </c>
      <c r="E136" s="230" t="s">
        <v>524</v>
      </c>
      <c r="F136" s="231" t="s">
        <v>525</v>
      </c>
      <c r="G136" s="232" t="s">
        <v>246</v>
      </c>
      <c r="H136" s="233">
        <v>449.33100000000002</v>
      </c>
      <c r="I136" s="234"/>
      <c r="J136" s="235">
        <f>ROUND(I136*H136,2)</f>
        <v>0</v>
      </c>
      <c r="K136" s="231" t="s">
        <v>247</v>
      </c>
      <c r="L136" s="45"/>
      <c r="M136" s="236" t="s">
        <v>1</v>
      </c>
      <c r="N136" s="237" t="s">
        <v>45</v>
      </c>
      <c r="O136" s="92"/>
      <c r="P136" s="238">
        <f>O136*H136</f>
        <v>0</v>
      </c>
      <c r="Q136" s="238">
        <v>0</v>
      </c>
      <c r="R136" s="238">
        <f>Q136*H136</f>
        <v>0</v>
      </c>
      <c r="S136" s="238">
        <v>0.28999999999999998</v>
      </c>
      <c r="T136" s="239">
        <f>S136*H136</f>
        <v>130.30599000000001</v>
      </c>
      <c r="U136" s="39"/>
      <c r="V136" s="39"/>
      <c r="W136" s="39"/>
      <c r="X136" s="39"/>
      <c r="Y136" s="39"/>
      <c r="Z136" s="39"/>
      <c r="AA136" s="39"/>
      <c r="AB136" s="39"/>
      <c r="AC136" s="39"/>
      <c r="AD136" s="39"/>
      <c r="AE136" s="39"/>
      <c r="AR136" s="240" t="s">
        <v>175</v>
      </c>
      <c r="AT136" s="240" t="s">
        <v>243</v>
      </c>
      <c r="AU136" s="240" t="s">
        <v>88</v>
      </c>
      <c r="AY136" s="18" t="s">
        <v>241</v>
      </c>
      <c r="BE136" s="241">
        <f>IF(N136="základní",J136,0)</f>
        <v>0</v>
      </c>
      <c r="BF136" s="241">
        <f>IF(N136="snížená",J136,0)</f>
        <v>0</v>
      </c>
      <c r="BG136" s="241">
        <f>IF(N136="zákl. přenesená",J136,0)</f>
        <v>0</v>
      </c>
      <c r="BH136" s="241">
        <f>IF(N136="sníž. přenesená",J136,0)</f>
        <v>0</v>
      </c>
      <c r="BI136" s="241">
        <f>IF(N136="nulová",J136,0)</f>
        <v>0</v>
      </c>
      <c r="BJ136" s="18" t="s">
        <v>14</v>
      </c>
      <c r="BK136" s="241">
        <f>ROUND(I136*H136,2)</f>
        <v>0</v>
      </c>
      <c r="BL136" s="18" t="s">
        <v>175</v>
      </c>
      <c r="BM136" s="240" t="s">
        <v>3200</v>
      </c>
    </row>
    <row r="137" s="2" customFormat="1">
      <c r="A137" s="39"/>
      <c r="B137" s="40"/>
      <c r="C137" s="41"/>
      <c r="D137" s="242" t="s">
        <v>249</v>
      </c>
      <c r="E137" s="41"/>
      <c r="F137" s="243" t="s">
        <v>527</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249</v>
      </c>
      <c r="AU137" s="18" t="s">
        <v>88</v>
      </c>
    </row>
    <row r="138" s="2" customFormat="1">
      <c r="A138" s="39"/>
      <c r="B138" s="40"/>
      <c r="C138" s="41"/>
      <c r="D138" s="247" t="s">
        <v>251</v>
      </c>
      <c r="E138" s="41"/>
      <c r="F138" s="248" t="s">
        <v>528</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251</v>
      </c>
      <c r="AU138" s="18" t="s">
        <v>88</v>
      </c>
    </row>
    <row r="139" s="15" customFormat="1">
      <c r="A139" s="15"/>
      <c r="B139" s="271"/>
      <c r="C139" s="272"/>
      <c r="D139" s="242" t="s">
        <v>259</v>
      </c>
      <c r="E139" s="273" t="s">
        <v>1</v>
      </c>
      <c r="F139" s="274" t="s">
        <v>529</v>
      </c>
      <c r="G139" s="272"/>
      <c r="H139" s="273" t="s">
        <v>1</v>
      </c>
      <c r="I139" s="275"/>
      <c r="J139" s="272"/>
      <c r="K139" s="272"/>
      <c r="L139" s="276"/>
      <c r="M139" s="277"/>
      <c r="N139" s="278"/>
      <c r="O139" s="278"/>
      <c r="P139" s="278"/>
      <c r="Q139" s="278"/>
      <c r="R139" s="278"/>
      <c r="S139" s="278"/>
      <c r="T139" s="279"/>
      <c r="U139" s="15"/>
      <c r="V139" s="15"/>
      <c r="W139" s="15"/>
      <c r="X139" s="15"/>
      <c r="Y139" s="15"/>
      <c r="Z139" s="15"/>
      <c r="AA139" s="15"/>
      <c r="AB139" s="15"/>
      <c r="AC139" s="15"/>
      <c r="AD139" s="15"/>
      <c r="AE139" s="15"/>
      <c r="AT139" s="280" t="s">
        <v>259</v>
      </c>
      <c r="AU139" s="280" t="s">
        <v>88</v>
      </c>
      <c r="AV139" s="15" t="s">
        <v>14</v>
      </c>
      <c r="AW139" s="15" t="s">
        <v>36</v>
      </c>
      <c r="AX139" s="15" t="s">
        <v>80</v>
      </c>
      <c r="AY139" s="280" t="s">
        <v>241</v>
      </c>
    </row>
    <row r="140" s="13" customFormat="1">
      <c r="A140" s="13"/>
      <c r="B140" s="249"/>
      <c r="C140" s="250"/>
      <c r="D140" s="242" t="s">
        <v>259</v>
      </c>
      <c r="E140" s="251" t="s">
        <v>1</v>
      </c>
      <c r="F140" s="252" t="s">
        <v>1246</v>
      </c>
      <c r="G140" s="250"/>
      <c r="H140" s="253">
        <v>318.02800000000002</v>
      </c>
      <c r="I140" s="254"/>
      <c r="J140" s="250"/>
      <c r="K140" s="250"/>
      <c r="L140" s="255"/>
      <c r="M140" s="256"/>
      <c r="N140" s="257"/>
      <c r="O140" s="257"/>
      <c r="P140" s="257"/>
      <c r="Q140" s="257"/>
      <c r="R140" s="257"/>
      <c r="S140" s="257"/>
      <c r="T140" s="258"/>
      <c r="U140" s="13"/>
      <c r="V140" s="13"/>
      <c r="W140" s="13"/>
      <c r="X140" s="13"/>
      <c r="Y140" s="13"/>
      <c r="Z140" s="13"/>
      <c r="AA140" s="13"/>
      <c r="AB140" s="13"/>
      <c r="AC140" s="13"/>
      <c r="AD140" s="13"/>
      <c r="AE140" s="13"/>
      <c r="AT140" s="259" t="s">
        <v>259</v>
      </c>
      <c r="AU140" s="259" t="s">
        <v>88</v>
      </c>
      <c r="AV140" s="13" t="s">
        <v>88</v>
      </c>
      <c r="AW140" s="13" t="s">
        <v>36</v>
      </c>
      <c r="AX140" s="13" t="s">
        <v>80</v>
      </c>
      <c r="AY140" s="259" t="s">
        <v>241</v>
      </c>
    </row>
    <row r="141" s="15" customFormat="1">
      <c r="A141" s="15"/>
      <c r="B141" s="271"/>
      <c r="C141" s="272"/>
      <c r="D141" s="242" t="s">
        <v>259</v>
      </c>
      <c r="E141" s="273" t="s">
        <v>1</v>
      </c>
      <c r="F141" s="274" t="s">
        <v>529</v>
      </c>
      <c r="G141" s="272"/>
      <c r="H141" s="273" t="s">
        <v>1</v>
      </c>
      <c r="I141" s="275"/>
      <c r="J141" s="272"/>
      <c r="K141" s="272"/>
      <c r="L141" s="276"/>
      <c r="M141" s="277"/>
      <c r="N141" s="278"/>
      <c r="O141" s="278"/>
      <c r="P141" s="278"/>
      <c r="Q141" s="278"/>
      <c r="R141" s="278"/>
      <c r="S141" s="278"/>
      <c r="T141" s="279"/>
      <c r="U141" s="15"/>
      <c r="V141" s="15"/>
      <c r="W141" s="15"/>
      <c r="X141" s="15"/>
      <c r="Y141" s="15"/>
      <c r="Z141" s="15"/>
      <c r="AA141" s="15"/>
      <c r="AB141" s="15"/>
      <c r="AC141" s="15"/>
      <c r="AD141" s="15"/>
      <c r="AE141" s="15"/>
      <c r="AT141" s="280" t="s">
        <v>259</v>
      </c>
      <c r="AU141" s="280" t="s">
        <v>88</v>
      </c>
      <c r="AV141" s="15" t="s">
        <v>14</v>
      </c>
      <c r="AW141" s="15" t="s">
        <v>36</v>
      </c>
      <c r="AX141" s="15" t="s">
        <v>80</v>
      </c>
      <c r="AY141" s="280" t="s">
        <v>241</v>
      </c>
    </row>
    <row r="142" s="13" customFormat="1">
      <c r="A142" s="13"/>
      <c r="B142" s="249"/>
      <c r="C142" s="250"/>
      <c r="D142" s="242" t="s">
        <v>259</v>
      </c>
      <c r="E142" s="251" t="s">
        <v>1</v>
      </c>
      <c r="F142" s="252" t="s">
        <v>530</v>
      </c>
      <c r="G142" s="250"/>
      <c r="H142" s="253">
        <v>131.303</v>
      </c>
      <c r="I142" s="254"/>
      <c r="J142" s="250"/>
      <c r="K142" s="250"/>
      <c r="L142" s="255"/>
      <c r="M142" s="256"/>
      <c r="N142" s="257"/>
      <c r="O142" s="257"/>
      <c r="P142" s="257"/>
      <c r="Q142" s="257"/>
      <c r="R142" s="257"/>
      <c r="S142" s="257"/>
      <c r="T142" s="258"/>
      <c r="U142" s="13"/>
      <c r="V142" s="13"/>
      <c r="W142" s="13"/>
      <c r="X142" s="13"/>
      <c r="Y142" s="13"/>
      <c r="Z142" s="13"/>
      <c r="AA142" s="13"/>
      <c r="AB142" s="13"/>
      <c r="AC142" s="13"/>
      <c r="AD142" s="13"/>
      <c r="AE142" s="13"/>
      <c r="AT142" s="259" t="s">
        <v>259</v>
      </c>
      <c r="AU142" s="259" t="s">
        <v>88</v>
      </c>
      <c r="AV142" s="13" t="s">
        <v>88</v>
      </c>
      <c r="AW142" s="13" t="s">
        <v>36</v>
      </c>
      <c r="AX142" s="13" t="s">
        <v>80</v>
      </c>
      <c r="AY142" s="259" t="s">
        <v>241</v>
      </c>
    </row>
    <row r="143" s="14" customFormat="1">
      <c r="A143" s="14"/>
      <c r="B143" s="260"/>
      <c r="C143" s="261"/>
      <c r="D143" s="242" t="s">
        <v>259</v>
      </c>
      <c r="E143" s="262" t="s">
        <v>1</v>
      </c>
      <c r="F143" s="263" t="s">
        <v>261</v>
      </c>
      <c r="G143" s="261"/>
      <c r="H143" s="264">
        <v>449.33100000000002</v>
      </c>
      <c r="I143" s="265"/>
      <c r="J143" s="261"/>
      <c r="K143" s="261"/>
      <c r="L143" s="266"/>
      <c r="M143" s="267"/>
      <c r="N143" s="268"/>
      <c r="O143" s="268"/>
      <c r="P143" s="268"/>
      <c r="Q143" s="268"/>
      <c r="R143" s="268"/>
      <c r="S143" s="268"/>
      <c r="T143" s="269"/>
      <c r="U143" s="14"/>
      <c r="V143" s="14"/>
      <c r="W143" s="14"/>
      <c r="X143" s="14"/>
      <c r="Y143" s="14"/>
      <c r="Z143" s="14"/>
      <c r="AA143" s="14"/>
      <c r="AB143" s="14"/>
      <c r="AC143" s="14"/>
      <c r="AD143" s="14"/>
      <c r="AE143" s="14"/>
      <c r="AT143" s="270" t="s">
        <v>259</v>
      </c>
      <c r="AU143" s="270" t="s">
        <v>88</v>
      </c>
      <c r="AV143" s="14" t="s">
        <v>175</v>
      </c>
      <c r="AW143" s="14" t="s">
        <v>36</v>
      </c>
      <c r="AX143" s="14" t="s">
        <v>14</v>
      </c>
      <c r="AY143" s="270" t="s">
        <v>241</v>
      </c>
    </row>
    <row r="144" s="2" customFormat="1" ht="24.15" customHeight="1">
      <c r="A144" s="39"/>
      <c r="B144" s="40"/>
      <c r="C144" s="229" t="s">
        <v>88</v>
      </c>
      <c r="D144" s="229" t="s">
        <v>243</v>
      </c>
      <c r="E144" s="230" t="s">
        <v>1247</v>
      </c>
      <c r="F144" s="231" t="s">
        <v>1248</v>
      </c>
      <c r="G144" s="232" t="s">
        <v>246</v>
      </c>
      <c r="H144" s="233">
        <v>326.37599999999998</v>
      </c>
      <c r="I144" s="234"/>
      <c r="J144" s="235">
        <f>ROUND(I144*H144,2)</f>
        <v>0</v>
      </c>
      <c r="K144" s="231" t="s">
        <v>247</v>
      </c>
      <c r="L144" s="45"/>
      <c r="M144" s="236" t="s">
        <v>1</v>
      </c>
      <c r="N144" s="237" t="s">
        <v>45</v>
      </c>
      <c r="O144" s="92"/>
      <c r="P144" s="238">
        <f>O144*H144</f>
        <v>0</v>
      </c>
      <c r="Q144" s="238">
        <v>0</v>
      </c>
      <c r="R144" s="238">
        <f>Q144*H144</f>
        <v>0</v>
      </c>
      <c r="S144" s="238">
        <v>0.44</v>
      </c>
      <c r="T144" s="239">
        <f>S144*H144</f>
        <v>143.60543999999999</v>
      </c>
      <c r="U144" s="39"/>
      <c r="V144" s="39"/>
      <c r="W144" s="39"/>
      <c r="X144" s="39"/>
      <c r="Y144" s="39"/>
      <c r="Z144" s="39"/>
      <c r="AA144" s="39"/>
      <c r="AB144" s="39"/>
      <c r="AC144" s="39"/>
      <c r="AD144" s="39"/>
      <c r="AE144" s="39"/>
      <c r="AR144" s="240" t="s">
        <v>175</v>
      </c>
      <c r="AT144" s="240" t="s">
        <v>243</v>
      </c>
      <c r="AU144" s="240" t="s">
        <v>88</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175</v>
      </c>
      <c r="BM144" s="240" t="s">
        <v>3201</v>
      </c>
    </row>
    <row r="145" s="2" customFormat="1">
      <c r="A145" s="39"/>
      <c r="B145" s="40"/>
      <c r="C145" s="41"/>
      <c r="D145" s="242" t="s">
        <v>249</v>
      </c>
      <c r="E145" s="41"/>
      <c r="F145" s="243" t="s">
        <v>1250</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88</v>
      </c>
    </row>
    <row r="146" s="2" customFormat="1">
      <c r="A146" s="39"/>
      <c r="B146" s="40"/>
      <c r="C146" s="41"/>
      <c r="D146" s="247" t="s">
        <v>251</v>
      </c>
      <c r="E146" s="41"/>
      <c r="F146" s="248" t="s">
        <v>1251</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251</v>
      </c>
      <c r="AU146" s="18" t="s">
        <v>88</v>
      </c>
    </row>
    <row r="147" s="15" customFormat="1">
      <c r="A147" s="15"/>
      <c r="B147" s="271"/>
      <c r="C147" s="272"/>
      <c r="D147" s="242" t="s">
        <v>259</v>
      </c>
      <c r="E147" s="273" t="s">
        <v>1</v>
      </c>
      <c r="F147" s="274" t="s">
        <v>1252</v>
      </c>
      <c r="G147" s="272"/>
      <c r="H147" s="273" t="s">
        <v>1</v>
      </c>
      <c r="I147" s="275"/>
      <c r="J147" s="272"/>
      <c r="K147" s="272"/>
      <c r="L147" s="276"/>
      <c r="M147" s="277"/>
      <c r="N147" s="278"/>
      <c r="O147" s="278"/>
      <c r="P147" s="278"/>
      <c r="Q147" s="278"/>
      <c r="R147" s="278"/>
      <c r="S147" s="278"/>
      <c r="T147" s="279"/>
      <c r="U147" s="15"/>
      <c r="V147" s="15"/>
      <c r="W147" s="15"/>
      <c r="X147" s="15"/>
      <c r="Y147" s="15"/>
      <c r="Z147" s="15"/>
      <c r="AA147" s="15"/>
      <c r="AB147" s="15"/>
      <c r="AC147" s="15"/>
      <c r="AD147" s="15"/>
      <c r="AE147" s="15"/>
      <c r="AT147" s="280" t="s">
        <v>259</v>
      </c>
      <c r="AU147" s="280" t="s">
        <v>88</v>
      </c>
      <c r="AV147" s="15" t="s">
        <v>14</v>
      </c>
      <c r="AW147" s="15" t="s">
        <v>36</v>
      </c>
      <c r="AX147" s="15" t="s">
        <v>80</v>
      </c>
      <c r="AY147" s="280" t="s">
        <v>241</v>
      </c>
    </row>
    <row r="148" s="13" customFormat="1">
      <c r="A148" s="13"/>
      <c r="B148" s="249"/>
      <c r="C148" s="250"/>
      <c r="D148" s="242" t="s">
        <v>259</v>
      </c>
      <c r="E148" s="251" t="s">
        <v>1</v>
      </c>
      <c r="F148" s="252" t="s">
        <v>1246</v>
      </c>
      <c r="G148" s="250"/>
      <c r="H148" s="253">
        <v>318.02800000000002</v>
      </c>
      <c r="I148" s="254"/>
      <c r="J148" s="250"/>
      <c r="K148" s="250"/>
      <c r="L148" s="255"/>
      <c r="M148" s="256"/>
      <c r="N148" s="257"/>
      <c r="O148" s="257"/>
      <c r="P148" s="257"/>
      <c r="Q148" s="257"/>
      <c r="R148" s="257"/>
      <c r="S148" s="257"/>
      <c r="T148" s="258"/>
      <c r="U148" s="13"/>
      <c r="V148" s="13"/>
      <c r="W148" s="13"/>
      <c r="X148" s="13"/>
      <c r="Y148" s="13"/>
      <c r="Z148" s="13"/>
      <c r="AA148" s="13"/>
      <c r="AB148" s="13"/>
      <c r="AC148" s="13"/>
      <c r="AD148" s="13"/>
      <c r="AE148" s="13"/>
      <c r="AT148" s="259" t="s">
        <v>259</v>
      </c>
      <c r="AU148" s="259" t="s">
        <v>88</v>
      </c>
      <c r="AV148" s="13" t="s">
        <v>88</v>
      </c>
      <c r="AW148" s="13" t="s">
        <v>36</v>
      </c>
      <c r="AX148" s="13" t="s">
        <v>80</v>
      </c>
      <c r="AY148" s="259" t="s">
        <v>241</v>
      </c>
    </row>
    <row r="149" s="15" customFormat="1">
      <c r="A149" s="15"/>
      <c r="B149" s="271"/>
      <c r="C149" s="272"/>
      <c r="D149" s="242" t="s">
        <v>259</v>
      </c>
      <c r="E149" s="273" t="s">
        <v>1</v>
      </c>
      <c r="F149" s="274" t="s">
        <v>1252</v>
      </c>
      <c r="G149" s="272"/>
      <c r="H149" s="273" t="s">
        <v>1</v>
      </c>
      <c r="I149" s="275"/>
      <c r="J149" s="272"/>
      <c r="K149" s="272"/>
      <c r="L149" s="276"/>
      <c r="M149" s="277"/>
      <c r="N149" s="278"/>
      <c r="O149" s="278"/>
      <c r="P149" s="278"/>
      <c r="Q149" s="278"/>
      <c r="R149" s="278"/>
      <c r="S149" s="278"/>
      <c r="T149" s="279"/>
      <c r="U149" s="15"/>
      <c r="V149" s="15"/>
      <c r="W149" s="15"/>
      <c r="X149" s="15"/>
      <c r="Y149" s="15"/>
      <c r="Z149" s="15"/>
      <c r="AA149" s="15"/>
      <c r="AB149" s="15"/>
      <c r="AC149" s="15"/>
      <c r="AD149" s="15"/>
      <c r="AE149" s="15"/>
      <c r="AT149" s="280" t="s">
        <v>259</v>
      </c>
      <c r="AU149" s="280" t="s">
        <v>88</v>
      </c>
      <c r="AV149" s="15" t="s">
        <v>14</v>
      </c>
      <c r="AW149" s="15" t="s">
        <v>36</v>
      </c>
      <c r="AX149" s="15" t="s">
        <v>80</v>
      </c>
      <c r="AY149" s="280" t="s">
        <v>241</v>
      </c>
    </row>
    <row r="150" s="13" customFormat="1">
      <c r="A150" s="13"/>
      <c r="B150" s="249"/>
      <c r="C150" s="250"/>
      <c r="D150" s="242" t="s">
        <v>259</v>
      </c>
      <c r="E150" s="251" t="s">
        <v>1</v>
      </c>
      <c r="F150" s="252" t="s">
        <v>1253</v>
      </c>
      <c r="G150" s="250"/>
      <c r="H150" s="253">
        <v>8.3480000000000008</v>
      </c>
      <c r="I150" s="254"/>
      <c r="J150" s="250"/>
      <c r="K150" s="250"/>
      <c r="L150" s="255"/>
      <c r="M150" s="256"/>
      <c r="N150" s="257"/>
      <c r="O150" s="257"/>
      <c r="P150" s="257"/>
      <c r="Q150" s="257"/>
      <c r="R150" s="257"/>
      <c r="S150" s="257"/>
      <c r="T150" s="258"/>
      <c r="U150" s="13"/>
      <c r="V150" s="13"/>
      <c r="W150" s="13"/>
      <c r="X150" s="13"/>
      <c r="Y150" s="13"/>
      <c r="Z150" s="13"/>
      <c r="AA150" s="13"/>
      <c r="AB150" s="13"/>
      <c r="AC150" s="13"/>
      <c r="AD150" s="13"/>
      <c r="AE150" s="13"/>
      <c r="AT150" s="259" t="s">
        <v>259</v>
      </c>
      <c r="AU150" s="259" t="s">
        <v>88</v>
      </c>
      <c r="AV150" s="13" t="s">
        <v>88</v>
      </c>
      <c r="AW150" s="13" t="s">
        <v>36</v>
      </c>
      <c r="AX150" s="13" t="s">
        <v>80</v>
      </c>
      <c r="AY150" s="259" t="s">
        <v>241</v>
      </c>
    </row>
    <row r="151" s="14" customFormat="1">
      <c r="A151" s="14"/>
      <c r="B151" s="260"/>
      <c r="C151" s="261"/>
      <c r="D151" s="242" t="s">
        <v>259</v>
      </c>
      <c r="E151" s="262" t="s">
        <v>1</v>
      </c>
      <c r="F151" s="263" t="s">
        <v>261</v>
      </c>
      <c r="G151" s="261"/>
      <c r="H151" s="264">
        <v>326.37599999999998</v>
      </c>
      <c r="I151" s="265"/>
      <c r="J151" s="261"/>
      <c r="K151" s="261"/>
      <c r="L151" s="266"/>
      <c r="M151" s="267"/>
      <c r="N151" s="268"/>
      <c r="O151" s="268"/>
      <c r="P151" s="268"/>
      <c r="Q151" s="268"/>
      <c r="R151" s="268"/>
      <c r="S151" s="268"/>
      <c r="T151" s="269"/>
      <c r="U151" s="14"/>
      <c r="V151" s="14"/>
      <c r="W151" s="14"/>
      <c r="X151" s="14"/>
      <c r="Y151" s="14"/>
      <c r="Z151" s="14"/>
      <c r="AA151" s="14"/>
      <c r="AB151" s="14"/>
      <c r="AC151" s="14"/>
      <c r="AD151" s="14"/>
      <c r="AE151" s="14"/>
      <c r="AT151" s="270" t="s">
        <v>259</v>
      </c>
      <c r="AU151" s="270" t="s">
        <v>88</v>
      </c>
      <c r="AV151" s="14" t="s">
        <v>175</v>
      </c>
      <c r="AW151" s="14" t="s">
        <v>36</v>
      </c>
      <c r="AX151" s="14" t="s">
        <v>14</v>
      </c>
      <c r="AY151" s="270" t="s">
        <v>241</v>
      </c>
    </row>
    <row r="152" s="2" customFormat="1" ht="24.15" customHeight="1">
      <c r="A152" s="39"/>
      <c r="B152" s="40"/>
      <c r="C152" s="229" t="s">
        <v>96</v>
      </c>
      <c r="D152" s="229" t="s">
        <v>243</v>
      </c>
      <c r="E152" s="230" t="s">
        <v>531</v>
      </c>
      <c r="F152" s="231" t="s">
        <v>532</v>
      </c>
      <c r="G152" s="232" t="s">
        <v>246</v>
      </c>
      <c r="H152" s="233">
        <v>1797.3199999999999</v>
      </c>
      <c r="I152" s="234"/>
      <c r="J152" s="235">
        <f>ROUND(I152*H152,2)</f>
        <v>0</v>
      </c>
      <c r="K152" s="231" t="s">
        <v>247</v>
      </c>
      <c r="L152" s="45"/>
      <c r="M152" s="236" t="s">
        <v>1</v>
      </c>
      <c r="N152" s="237" t="s">
        <v>45</v>
      </c>
      <c r="O152" s="92"/>
      <c r="P152" s="238">
        <f>O152*H152</f>
        <v>0</v>
      </c>
      <c r="Q152" s="238">
        <v>0</v>
      </c>
      <c r="R152" s="238">
        <f>Q152*H152</f>
        <v>0</v>
      </c>
      <c r="S152" s="238">
        <v>0.17000000000000001</v>
      </c>
      <c r="T152" s="239">
        <f>S152*H152</f>
        <v>305.5444</v>
      </c>
      <c r="U152" s="39"/>
      <c r="V152" s="39"/>
      <c r="W152" s="39"/>
      <c r="X152" s="39"/>
      <c r="Y152" s="39"/>
      <c r="Z152" s="39"/>
      <c r="AA152" s="39"/>
      <c r="AB152" s="39"/>
      <c r="AC152" s="39"/>
      <c r="AD152" s="39"/>
      <c r="AE152" s="39"/>
      <c r="AR152" s="240" t="s">
        <v>175</v>
      </c>
      <c r="AT152" s="240" t="s">
        <v>243</v>
      </c>
      <c r="AU152" s="240" t="s">
        <v>88</v>
      </c>
      <c r="AY152" s="18" t="s">
        <v>241</v>
      </c>
      <c r="BE152" s="241">
        <f>IF(N152="základní",J152,0)</f>
        <v>0</v>
      </c>
      <c r="BF152" s="241">
        <f>IF(N152="snížená",J152,0)</f>
        <v>0</v>
      </c>
      <c r="BG152" s="241">
        <f>IF(N152="zákl. přenesená",J152,0)</f>
        <v>0</v>
      </c>
      <c r="BH152" s="241">
        <f>IF(N152="sníž. přenesená",J152,0)</f>
        <v>0</v>
      </c>
      <c r="BI152" s="241">
        <f>IF(N152="nulová",J152,0)</f>
        <v>0</v>
      </c>
      <c r="BJ152" s="18" t="s">
        <v>14</v>
      </c>
      <c r="BK152" s="241">
        <f>ROUND(I152*H152,2)</f>
        <v>0</v>
      </c>
      <c r="BL152" s="18" t="s">
        <v>175</v>
      </c>
      <c r="BM152" s="240" t="s">
        <v>3202</v>
      </c>
    </row>
    <row r="153" s="2" customFormat="1">
      <c r="A153" s="39"/>
      <c r="B153" s="40"/>
      <c r="C153" s="41"/>
      <c r="D153" s="242" t="s">
        <v>249</v>
      </c>
      <c r="E153" s="41"/>
      <c r="F153" s="243" t="s">
        <v>534</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249</v>
      </c>
      <c r="AU153" s="18" t="s">
        <v>88</v>
      </c>
    </row>
    <row r="154" s="2" customFormat="1">
      <c r="A154" s="39"/>
      <c r="B154" s="40"/>
      <c r="C154" s="41"/>
      <c r="D154" s="247" t="s">
        <v>251</v>
      </c>
      <c r="E154" s="41"/>
      <c r="F154" s="248" t="s">
        <v>535</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251</v>
      </c>
      <c r="AU154" s="18" t="s">
        <v>88</v>
      </c>
    </row>
    <row r="155" s="15" customFormat="1">
      <c r="A155" s="15"/>
      <c r="B155" s="271"/>
      <c r="C155" s="272"/>
      <c r="D155" s="242" t="s">
        <v>259</v>
      </c>
      <c r="E155" s="273" t="s">
        <v>1</v>
      </c>
      <c r="F155" s="274" t="s">
        <v>536</v>
      </c>
      <c r="G155" s="272"/>
      <c r="H155" s="273" t="s">
        <v>1</v>
      </c>
      <c r="I155" s="275"/>
      <c r="J155" s="272"/>
      <c r="K155" s="272"/>
      <c r="L155" s="276"/>
      <c r="M155" s="277"/>
      <c r="N155" s="278"/>
      <c r="O155" s="278"/>
      <c r="P155" s="278"/>
      <c r="Q155" s="278"/>
      <c r="R155" s="278"/>
      <c r="S155" s="278"/>
      <c r="T155" s="279"/>
      <c r="U155" s="15"/>
      <c r="V155" s="15"/>
      <c r="W155" s="15"/>
      <c r="X155" s="15"/>
      <c r="Y155" s="15"/>
      <c r="Z155" s="15"/>
      <c r="AA155" s="15"/>
      <c r="AB155" s="15"/>
      <c r="AC155" s="15"/>
      <c r="AD155" s="15"/>
      <c r="AE155" s="15"/>
      <c r="AT155" s="280" t="s">
        <v>259</v>
      </c>
      <c r="AU155" s="280" t="s">
        <v>88</v>
      </c>
      <c r="AV155" s="15" t="s">
        <v>14</v>
      </c>
      <c r="AW155" s="15" t="s">
        <v>36</v>
      </c>
      <c r="AX155" s="15" t="s">
        <v>80</v>
      </c>
      <c r="AY155" s="280" t="s">
        <v>241</v>
      </c>
    </row>
    <row r="156" s="13" customFormat="1">
      <c r="A156" s="13"/>
      <c r="B156" s="249"/>
      <c r="C156" s="250"/>
      <c r="D156" s="242" t="s">
        <v>259</v>
      </c>
      <c r="E156" s="251" t="s">
        <v>1</v>
      </c>
      <c r="F156" s="252" t="s">
        <v>833</v>
      </c>
      <c r="G156" s="250"/>
      <c r="H156" s="253">
        <v>1272.1099999999999</v>
      </c>
      <c r="I156" s="254"/>
      <c r="J156" s="250"/>
      <c r="K156" s="250"/>
      <c r="L156" s="255"/>
      <c r="M156" s="256"/>
      <c r="N156" s="257"/>
      <c r="O156" s="257"/>
      <c r="P156" s="257"/>
      <c r="Q156" s="257"/>
      <c r="R156" s="257"/>
      <c r="S156" s="257"/>
      <c r="T156" s="258"/>
      <c r="U156" s="13"/>
      <c r="V156" s="13"/>
      <c r="W156" s="13"/>
      <c r="X156" s="13"/>
      <c r="Y156" s="13"/>
      <c r="Z156" s="13"/>
      <c r="AA156" s="13"/>
      <c r="AB156" s="13"/>
      <c r="AC156" s="13"/>
      <c r="AD156" s="13"/>
      <c r="AE156" s="13"/>
      <c r="AT156" s="259" t="s">
        <v>259</v>
      </c>
      <c r="AU156" s="259" t="s">
        <v>88</v>
      </c>
      <c r="AV156" s="13" t="s">
        <v>88</v>
      </c>
      <c r="AW156" s="13" t="s">
        <v>36</v>
      </c>
      <c r="AX156" s="13" t="s">
        <v>80</v>
      </c>
      <c r="AY156" s="259" t="s">
        <v>241</v>
      </c>
    </row>
    <row r="157" s="13" customFormat="1">
      <c r="A157" s="13"/>
      <c r="B157" s="249"/>
      <c r="C157" s="250"/>
      <c r="D157" s="242" t="s">
        <v>259</v>
      </c>
      <c r="E157" s="251" t="s">
        <v>1</v>
      </c>
      <c r="F157" s="252" t="s">
        <v>456</v>
      </c>
      <c r="G157" s="250"/>
      <c r="H157" s="253">
        <v>525.21000000000004</v>
      </c>
      <c r="I157" s="254"/>
      <c r="J157" s="250"/>
      <c r="K157" s="250"/>
      <c r="L157" s="255"/>
      <c r="M157" s="256"/>
      <c r="N157" s="257"/>
      <c r="O157" s="257"/>
      <c r="P157" s="257"/>
      <c r="Q157" s="257"/>
      <c r="R157" s="257"/>
      <c r="S157" s="257"/>
      <c r="T157" s="258"/>
      <c r="U157" s="13"/>
      <c r="V157" s="13"/>
      <c r="W157" s="13"/>
      <c r="X157" s="13"/>
      <c r="Y157" s="13"/>
      <c r="Z157" s="13"/>
      <c r="AA157" s="13"/>
      <c r="AB157" s="13"/>
      <c r="AC157" s="13"/>
      <c r="AD157" s="13"/>
      <c r="AE157" s="13"/>
      <c r="AT157" s="259" t="s">
        <v>259</v>
      </c>
      <c r="AU157" s="259" t="s">
        <v>88</v>
      </c>
      <c r="AV157" s="13" t="s">
        <v>88</v>
      </c>
      <c r="AW157" s="13" t="s">
        <v>36</v>
      </c>
      <c r="AX157" s="13" t="s">
        <v>80</v>
      </c>
      <c r="AY157" s="259" t="s">
        <v>241</v>
      </c>
    </row>
    <row r="158" s="14" customFormat="1">
      <c r="A158" s="14"/>
      <c r="B158" s="260"/>
      <c r="C158" s="261"/>
      <c r="D158" s="242" t="s">
        <v>259</v>
      </c>
      <c r="E158" s="262" t="s">
        <v>1</v>
      </c>
      <c r="F158" s="263" t="s">
        <v>261</v>
      </c>
      <c r="G158" s="261"/>
      <c r="H158" s="264">
        <v>1797.3199999999999</v>
      </c>
      <c r="I158" s="265"/>
      <c r="J158" s="261"/>
      <c r="K158" s="261"/>
      <c r="L158" s="266"/>
      <c r="M158" s="267"/>
      <c r="N158" s="268"/>
      <c r="O158" s="268"/>
      <c r="P158" s="268"/>
      <c r="Q158" s="268"/>
      <c r="R158" s="268"/>
      <c r="S158" s="268"/>
      <c r="T158" s="269"/>
      <c r="U158" s="14"/>
      <c r="V158" s="14"/>
      <c r="W158" s="14"/>
      <c r="X158" s="14"/>
      <c r="Y158" s="14"/>
      <c r="Z158" s="14"/>
      <c r="AA158" s="14"/>
      <c r="AB158" s="14"/>
      <c r="AC158" s="14"/>
      <c r="AD158" s="14"/>
      <c r="AE158" s="14"/>
      <c r="AT158" s="270" t="s">
        <v>259</v>
      </c>
      <c r="AU158" s="270" t="s">
        <v>88</v>
      </c>
      <c r="AV158" s="14" t="s">
        <v>175</v>
      </c>
      <c r="AW158" s="14" t="s">
        <v>36</v>
      </c>
      <c r="AX158" s="14" t="s">
        <v>14</v>
      </c>
      <c r="AY158" s="270" t="s">
        <v>241</v>
      </c>
    </row>
    <row r="159" s="2" customFormat="1" ht="24.15" customHeight="1">
      <c r="A159" s="39"/>
      <c r="B159" s="40"/>
      <c r="C159" s="229" t="s">
        <v>175</v>
      </c>
      <c r="D159" s="229" t="s">
        <v>243</v>
      </c>
      <c r="E159" s="230" t="s">
        <v>538</v>
      </c>
      <c r="F159" s="231" t="s">
        <v>539</v>
      </c>
      <c r="G159" s="232" t="s">
        <v>246</v>
      </c>
      <c r="H159" s="233">
        <v>1347.991</v>
      </c>
      <c r="I159" s="234"/>
      <c r="J159" s="235">
        <f>ROUND(I159*H159,2)</f>
        <v>0</v>
      </c>
      <c r="K159" s="231" t="s">
        <v>247</v>
      </c>
      <c r="L159" s="45"/>
      <c r="M159" s="236" t="s">
        <v>1</v>
      </c>
      <c r="N159" s="237" t="s">
        <v>45</v>
      </c>
      <c r="O159" s="92"/>
      <c r="P159" s="238">
        <f>O159*H159</f>
        <v>0</v>
      </c>
      <c r="Q159" s="238">
        <v>0</v>
      </c>
      <c r="R159" s="238">
        <f>Q159*H159</f>
        <v>0</v>
      </c>
      <c r="S159" s="238">
        <v>0.28999999999999998</v>
      </c>
      <c r="T159" s="239">
        <f>S159*H159</f>
        <v>390.91738999999995</v>
      </c>
      <c r="U159" s="39"/>
      <c r="V159" s="39"/>
      <c r="W159" s="39"/>
      <c r="X159" s="39"/>
      <c r="Y159" s="39"/>
      <c r="Z159" s="39"/>
      <c r="AA159" s="39"/>
      <c r="AB159" s="39"/>
      <c r="AC159" s="39"/>
      <c r="AD159" s="39"/>
      <c r="AE159" s="39"/>
      <c r="AR159" s="240" t="s">
        <v>175</v>
      </c>
      <c r="AT159" s="240" t="s">
        <v>243</v>
      </c>
      <c r="AU159" s="240" t="s">
        <v>88</v>
      </c>
      <c r="AY159" s="18" t="s">
        <v>241</v>
      </c>
      <c r="BE159" s="241">
        <f>IF(N159="základní",J159,0)</f>
        <v>0</v>
      </c>
      <c r="BF159" s="241">
        <f>IF(N159="snížená",J159,0)</f>
        <v>0</v>
      </c>
      <c r="BG159" s="241">
        <f>IF(N159="zákl. přenesená",J159,0)</f>
        <v>0</v>
      </c>
      <c r="BH159" s="241">
        <f>IF(N159="sníž. přenesená",J159,0)</f>
        <v>0</v>
      </c>
      <c r="BI159" s="241">
        <f>IF(N159="nulová",J159,0)</f>
        <v>0</v>
      </c>
      <c r="BJ159" s="18" t="s">
        <v>14</v>
      </c>
      <c r="BK159" s="241">
        <f>ROUND(I159*H159,2)</f>
        <v>0</v>
      </c>
      <c r="BL159" s="18" t="s">
        <v>175</v>
      </c>
      <c r="BM159" s="240" t="s">
        <v>3203</v>
      </c>
    </row>
    <row r="160" s="2" customFormat="1">
      <c r="A160" s="39"/>
      <c r="B160" s="40"/>
      <c r="C160" s="41"/>
      <c r="D160" s="242" t="s">
        <v>249</v>
      </c>
      <c r="E160" s="41"/>
      <c r="F160" s="243" t="s">
        <v>541</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249</v>
      </c>
      <c r="AU160" s="18" t="s">
        <v>88</v>
      </c>
    </row>
    <row r="161" s="2" customFormat="1">
      <c r="A161" s="39"/>
      <c r="B161" s="40"/>
      <c r="C161" s="41"/>
      <c r="D161" s="247" t="s">
        <v>251</v>
      </c>
      <c r="E161" s="41"/>
      <c r="F161" s="248" t="s">
        <v>542</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251</v>
      </c>
      <c r="AU161" s="18" t="s">
        <v>88</v>
      </c>
    </row>
    <row r="162" s="15" customFormat="1">
      <c r="A162" s="15"/>
      <c r="B162" s="271"/>
      <c r="C162" s="272"/>
      <c r="D162" s="242" t="s">
        <v>259</v>
      </c>
      <c r="E162" s="273" t="s">
        <v>1</v>
      </c>
      <c r="F162" s="274" t="s">
        <v>543</v>
      </c>
      <c r="G162" s="272"/>
      <c r="H162" s="273" t="s">
        <v>1</v>
      </c>
      <c r="I162" s="275"/>
      <c r="J162" s="272"/>
      <c r="K162" s="272"/>
      <c r="L162" s="276"/>
      <c r="M162" s="277"/>
      <c r="N162" s="278"/>
      <c r="O162" s="278"/>
      <c r="P162" s="278"/>
      <c r="Q162" s="278"/>
      <c r="R162" s="278"/>
      <c r="S162" s="278"/>
      <c r="T162" s="279"/>
      <c r="U162" s="15"/>
      <c r="V162" s="15"/>
      <c r="W162" s="15"/>
      <c r="X162" s="15"/>
      <c r="Y162" s="15"/>
      <c r="Z162" s="15"/>
      <c r="AA162" s="15"/>
      <c r="AB162" s="15"/>
      <c r="AC162" s="15"/>
      <c r="AD162" s="15"/>
      <c r="AE162" s="15"/>
      <c r="AT162" s="280" t="s">
        <v>259</v>
      </c>
      <c r="AU162" s="280" t="s">
        <v>88</v>
      </c>
      <c r="AV162" s="15" t="s">
        <v>14</v>
      </c>
      <c r="AW162" s="15" t="s">
        <v>36</v>
      </c>
      <c r="AX162" s="15" t="s">
        <v>80</v>
      </c>
      <c r="AY162" s="280" t="s">
        <v>241</v>
      </c>
    </row>
    <row r="163" s="13" customFormat="1">
      <c r="A163" s="13"/>
      <c r="B163" s="249"/>
      <c r="C163" s="250"/>
      <c r="D163" s="242" t="s">
        <v>259</v>
      </c>
      <c r="E163" s="251" t="s">
        <v>1</v>
      </c>
      <c r="F163" s="252" t="s">
        <v>1256</v>
      </c>
      <c r="G163" s="250"/>
      <c r="H163" s="253">
        <v>954.08299999999997</v>
      </c>
      <c r="I163" s="254"/>
      <c r="J163" s="250"/>
      <c r="K163" s="250"/>
      <c r="L163" s="255"/>
      <c r="M163" s="256"/>
      <c r="N163" s="257"/>
      <c r="O163" s="257"/>
      <c r="P163" s="257"/>
      <c r="Q163" s="257"/>
      <c r="R163" s="257"/>
      <c r="S163" s="257"/>
      <c r="T163" s="258"/>
      <c r="U163" s="13"/>
      <c r="V163" s="13"/>
      <c r="W163" s="13"/>
      <c r="X163" s="13"/>
      <c r="Y163" s="13"/>
      <c r="Z163" s="13"/>
      <c r="AA163" s="13"/>
      <c r="AB163" s="13"/>
      <c r="AC163" s="13"/>
      <c r="AD163" s="13"/>
      <c r="AE163" s="13"/>
      <c r="AT163" s="259" t="s">
        <v>259</v>
      </c>
      <c r="AU163" s="259" t="s">
        <v>88</v>
      </c>
      <c r="AV163" s="13" t="s">
        <v>88</v>
      </c>
      <c r="AW163" s="13" t="s">
        <v>36</v>
      </c>
      <c r="AX163" s="13" t="s">
        <v>80</v>
      </c>
      <c r="AY163" s="259" t="s">
        <v>241</v>
      </c>
    </row>
    <row r="164" s="15" customFormat="1">
      <c r="A164" s="15"/>
      <c r="B164" s="271"/>
      <c r="C164" s="272"/>
      <c r="D164" s="242" t="s">
        <v>259</v>
      </c>
      <c r="E164" s="273" t="s">
        <v>1</v>
      </c>
      <c r="F164" s="274" t="s">
        <v>543</v>
      </c>
      <c r="G164" s="272"/>
      <c r="H164" s="273" t="s">
        <v>1</v>
      </c>
      <c r="I164" s="275"/>
      <c r="J164" s="272"/>
      <c r="K164" s="272"/>
      <c r="L164" s="276"/>
      <c r="M164" s="277"/>
      <c r="N164" s="278"/>
      <c r="O164" s="278"/>
      <c r="P164" s="278"/>
      <c r="Q164" s="278"/>
      <c r="R164" s="278"/>
      <c r="S164" s="278"/>
      <c r="T164" s="279"/>
      <c r="U164" s="15"/>
      <c r="V164" s="15"/>
      <c r="W164" s="15"/>
      <c r="X164" s="15"/>
      <c r="Y164" s="15"/>
      <c r="Z164" s="15"/>
      <c r="AA164" s="15"/>
      <c r="AB164" s="15"/>
      <c r="AC164" s="15"/>
      <c r="AD164" s="15"/>
      <c r="AE164" s="15"/>
      <c r="AT164" s="280" t="s">
        <v>259</v>
      </c>
      <c r="AU164" s="280" t="s">
        <v>88</v>
      </c>
      <c r="AV164" s="15" t="s">
        <v>14</v>
      </c>
      <c r="AW164" s="15" t="s">
        <v>36</v>
      </c>
      <c r="AX164" s="15" t="s">
        <v>80</v>
      </c>
      <c r="AY164" s="280" t="s">
        <v>241</v>
      </c>
    </row>
    <row r="165" s="13" customFormat="1">
      <c r="A165" s="13"/>
      <c r="B165" s="249"/>
      <c r="C165" s="250"/>
      <c r="D165" s="242" t="s">
        <v>259</v>
      </c>
      <c r="E165" s="251" t="s">
        <v>1</v>
      </c>
      <c r="F165" s="252" t="s">
        <v>545</v>
      </c>
      <c r="G165" s="250"/>
      <c r="H165" s="253">
        <v>393.90800000000002</v>
      </c>
      <c r="I165" s="254"/>
      <c r="J165" s="250"/>
      <c r="K165" s="250"/>
      <c r="L165" s="255"/>
      <c r="M165" s="256"/>
      <c r="N165" s="257"/>
      <c r="O165" s="257"/>
      <c r="P165" s="257"/>
      <c r="Q165" s="257"/>
      <c r="R165" s="257"/>
      <c r="S165" s="257"/>
      <c r="T165" s="258"/>
      <c r="U165" s="13"/>
      <c r="V165" s="13"/>
      <c r="W165" s="13"/>
      <c r="X165" s="13"/>
      <c r="Y165" s="13"/>
      <c r="Z165" s="13"/>
      <c r="AA165" s="13"/>
      <c r="AB165" s="13"/>
      <c r="AC165" s="13"/>
      <c r="AD165" s="13"/>
      <c r="AE165" s="13"/>
      <c r="AT165" s="259" t="s">
        <v>259</v>
      </c>
      <c r="AU165" s="259" t="s">
        <v>88</v>
      </c>
      <c r="AV165" s="13" t="s">
        <v>88</v>
      </c>
      <c r="AW165" s="13" t="s">
        <v>36</v>
      </c>
      <c r="AX165" s="13" t="s">
        <v>80</v>
      </c>
      <c r="AY165" s="259" t="s">
        <v>241</v>
      </c>
    </row>
    <row r="166" s="14" customFormat="1">
      <c r="A166" s="14"/>
      <c r="B166" s="260"/>
      <c r="C166" s="261"/>
      <c r="D166" s="242" t="s">
        <v>259</v>
      </c>
      <c r="E166" s="262" t="s">
        <v>1</v>
      </c>
      <c r="F166" s="263" t="s">
        <v>261</v>
      </c>
      <c r="G166" s="261"/>
      <c r="H166" s="264">
        <v>1347.991</v>
      </c>
      <c r="I166" s="265"/>
      <c r="J166" s="261"/>
      <c r="K166" s="261"/>
      <c r="L166" s="266"/>
      <c r="M166" s="267"/>
      <c r="N166" s="268"/>
      <c r="O166" s="268"/>
      <c r="P166" s="268"/>
      <c r="Q166" s="268"/>
      <c r="R166" s="268"/>
      <c r="S166" s="268"/>
      <c r="T166" s="269"/>
      <c r="U166" s="14"/>
      <c r="V166" s="14"/>
      <c r="W166" s="14"/>
      <c r="X166" s="14"/>
      <c r="Y166" s="14"/>
      <c r="Z166" s="14"/>
      <c r="AA166" s="14"/>
      <c r="AB166" s="14"/>
      <c r="AC166" s="14"/>
      <c r="AD166" s="14"/>
      <c r="AE166" s="14"/>
      <c r="AT166" s="270" t="s">
        <v>259</v>
      </c>
      <c r="AU166" s="270" t="s">
        <v>88</v>
      </c>
      <c r="AV166" s="14" t="s">
        <v>175</v>
      </c>
      <c r="AW166" s="14" t="s">
        <v>36</v>
      </c>
      <c r="AX166" s="14" t="s">
        <v>14</v>
      </c>
      <c r="AY166" s="270" t="s">
        <v>241</v>
      </c>
    </row>
    <row r="167" s="2" customFormat="1" ht="24.15" customHeight="1">
      <c r="A167" s="39"/>
      <c r="B167" s="40"/>
      <c r="C167" s="229" t="s">
        <v>274</v>
      </c>
      <c r="D167" s="229" t="s">
        <v>243</v>
      </c>
      <c r="E167" s="230" t="s">
        <v>546</v>
      </c>
      <c r="F167" s="231" t="s">
        <v>547</v>
      </c>
      <c r="G167" s="232" t="s">
        <v>246</v>
      </c>
      <c r="H167" s="233">
        <v>979.12599999999998</v>
      </c>
      <c r="I167" s="234"/>
      <c r="J167" s="235">
        <f>ROUND(I167*H167,2)</f>
        <v>0</v>
      </c>
      <c r="K167" s="231" t="s">
        <v>247</v>
      </c>
      <c r="L167" s="45"/>
      <c r="M167" s="236" t="s">
        <v>1</v>
      </c>
      <c r="N167" s="237" t="s">
        <v>45</v>
      </c>
      <c r="O167" s="92"/>
      <c r="P167" s="238">
        <f>O167*H167</f>
        <v>0</v>
      </c>
      <c r="Q167" s="238">
        <v>0</v>
      </c>
      <c r="R167" s="238">
        <f>Q167*H167</f>
        <v>0</v>
      </c>
      <c r="S167" s="238">
        <v>0.44</v>
      </c>
      <c r="T167" s="239">
        <f>S167*H167</f>
        <v>430.81543999999997</v>
      </c>
      <c r="U167" s="39"/>
      <c r="V167" s="39"/>
      <c r="W167" s="39"/>
      <c r="X167" s="39"/>
      <c r="Y167" s="39"/>
      <c r="Z167" s="39"/>
      <c r="AA167" s="39"/>
      <c r="AB167" s="39"/>
      <c r="AC167" s="39"/>
      <c r="AD167" s="39"/>
      <c r="AE167" s="39"/>
      <c r="AR167" s="240" t="s">
        <v>175</v>
      </c>
      <c r="AT167" s="240" t="s">
        <v>243</v>
      </c>
      <c r="AU167" s="240" t="s">
        <v>88</v>
      </c>
      <c r="AY167" s="18" t="s">
        <v>241</v>
      </c>
      <c r="BE167" s="241">
        <f>IF(N167="základní",J167,0)</f>
        <v>0</v>
      </c>
      <c r="BF167" s="241">
        <f>IF(N167="snížená",J167,0)</f>
        <v>0</v>
      </c>
      <c r="BG167" s="241">
        <f>IF(N167="zákl. přenesená",J167,0)</f>
        <v>0</v>
      </c>
      <c r="BH167" s="241">
        <f>IF(N167="sníž. přenesená",J167,0)</f>
        <v>0</v>
      </c>
      <c r="BI167" s="241">
        <f>IF(N167="nulová",J167,0)</f>
        <v>0</v>
      </c>
      <c r="BJ167" s="18" t="s">
        <v>14</v>
      </c>
      <c r="BK167" s="241">
        <f>ROUND(I167*H167,2)</f>
        <v>0</v>
      </c>
      <c r="BL167" s="18" t="s">
        <v>175</v>
      </c>
      <c r="BM167" s="240" t="s">
        <v>3204</v>
      </c>
    </row>
    <row r="168" s="2" customFormat="1">
      <c r="A168" s="39"/>
      <c r="B168" s="40"/>
      <c r="C168" s="41"/>
      <c r="D168" s="242" t="s">
        <v>249</v>
      </c>
      <c r="E168" s="41"/>
      <c r="F168" s="243" t="s">
        <v>549</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249</v>
      </c>
      <c r="AU168" s="18" t="s">
        <v>88</v>
      </c>
    </row>
    <row r="169" s="2" customFormat="1">
      <c r="A169" s="39"/>
      <c r="B169" s="40"/>
      <c r="C169" s="41"/>
      <c r="D169" s="247" t="s">
        <v>251</v>
      </c>
      <c r="E169" s="41"/>
      <c r="F169" s="248" t="s">
        <v>550</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251</v>
      </c>
      <c r="AU169" s="18" t="s">
        <v>88</v>
      </c>
    </row>
    <row r="170" s="15" customFormat="1">
      <c r="A170" s="15"/>
      <c r="B170" s="271"/>
      <c r="C170" s="272"/>
      <c r="D170" s="242" t="s">
        <v>259</v>
      </c>
      <c r="E170" s="273" t="s">
        <v>1</v>
      </c>
      <c r="F170" s="274" t="s">
        <v>543</v>
      </c>
      <c r="G170" s="272"/>
      <c r="H170" s="273" t="s">
        <v>1</v>
      </c>
      <c r="I170" s="275"/>
      <c r="J170" s="272"/>
      <c r="K170" s="272"/>
      <c r="L170" s="276"/>
      <c r="M170" s="277"/>
      <c r="N170" s="278"/>
      <c r="O170" s="278"/>
      <c r="P170" s="278"/>
      <c r="Q170" s="278"/>
      <c r="R170" s="278"/>
      <c r="S170" s="278"/>
      <c r="T170" s="279"/>
      <c r="U170" s="15"/>
      <c r="V170" s="15"/>
      <c r="W170" s="15"/>
      <c r="X170" s="15"/>
      <c r="Y170" s="15"/>
      <c r="Z170" s="15"/>
      <c r="AA170" s="15"/>
      <c r="AB170" s="15"/>
      <c r="AC170" s="15"/>
      <c r="AD170" s="15"/>
      <c r="AE170" s="15"/>
      <c r="AT170" s="280" t="s">
        <v>259</v>
      </c>
      <c r="AU170" s="280" t="s">
        <v>88</v>
      </c>
      <c r="AV170" s="15" t="s">
        <v>14</v>
      </c>
      <c r="AW170" s="15" t="s">
        <v>36</v>
      </c>
      <c r="AX170" s="15" t="s">
        <v>80</v>
      </c>
      <c r="AY170" s="280" t="s">
        <v>241</v>
      </c>
    </row>
    <row r="171" s="13" customFormat="1">
      <c r="A171" s="13"/>
      <c r="B171" s="249"/>
      <c r="C171" s="250"/>
      <c r="D171" s="242" t="s">
        <v>259</v>
      </c>
      <c r="E171" s="251" t="s">
        <v>1</v>
      </c>
      <c r="F171" s="252" t="s">
        <v>1256</v>
      </c>
      <c r="G171" s="250"/>
      <c r="H171" s="253">
        <v>954.08299999999997</v>
      </c>
      <c r="I171" s="254"/>
      <c r="J171" s="250"/>
      <c r="K171" s="250"/>
      <c r="L171" s="255"/>
      <c r="M171" s="256"/>
      <c r="N171" s="257"/>
      <c r="O171" s="257"/>
      <c r="P171" s="257"/>
      <c r="Q171" s="257"/>
      <c r="R171" s="257"/>
      <c r="S171" s="257"/>
      <c r="T171" s="258"/>
      <c r="U171" s="13"/>
      <c r="V171" s="13"/>
      <c r="W171" s="13"/>
      <c r="X171" s="13"/>
      <c r="Y171" s="13"/>
      <c r="Z171" s="13"/>
      <c r="AA171" s="13"/>
      <c r="AB171" s="13"/>
      <c r="AC171" s="13"/>
      <c r="AD171" s="13"/>
      <c r="AE171" s="13"/>
      <c r="AT171" s="259" t="s">
        <v>259</v>
      </c>
      <c r="AU171" s="259" t="s">
        <v>88</v>
      </c>
      <c r="AV171" s="13" t="s">
        <v>88</v>
      </c>
      <c r="AW171" s="13" t="s">
        <v>36</v>
      </c>
      <c r="AX171" s="13" t="s">
        <v>80</v>
      </c>
      <c r="AY171" s="259" t="s">
        <v>241</v>
      </c>
    </row>
    <row r="172" s="15" customFormat="1">
      <c r="A172" s="15"/>
      <c r="B172" s="271"/>
      <c r="C172" s="272"/>
      <c r="D172" s="242" t="s">
        <v>259</v>
      </c>
      <c r="E172" s="273" t="s">
        <v>1</v>
      </c>
      <c r="F172" s="274" t="s">
        <v>543</v>
      </c>
      <c r="G172" s="272"/>
      <c r="H172" s="273" t="s">
        <v>1</v>
      </c>
      <c r="I172" s="275"/>
      <c r="J172" s="272"/>
      <c r="K172" s="272"/>
      <c r="L172" s="276"/>
      <c r="M172" s="277"/>
      <c r="N172" s="278"/>
      <c r="O172" s="278"/>
      <c r="P172" s="278"/>
      <c r="Q172" s="278"/>
      <c r="R172" s="278"/>
      <c r="S172" s="278"/>
      <c r="T172" s="279"/>
      <c r="U172" s="15"/>
      <c r="V172" s="15"/>
      <c r="W172" s="15"/>
      <c r="X172" s="15"/>
      <c r="Y172" s="15"/>
      <c r="Z172" s="15"/>
      <c r="AA172" s="15"/>
      <c r="AB172" s="15"/>
      <c r="AC172" s="15"/>
      <c r="AD172" s="15"/>
      <c r="AE172" s="15"/>
      <c r="AT172" s="280" t="s">
        <v>259</v>
      </c>
      <c r="AU172" s="280" t="s">
        <v>88</v>
      </c>
      <c r="AV172" s="15" t="s">
        <v>14</v>
      </c>
      <c r="AW172" s="15" t="s">
        <v>36</v>
      </c>
      <c r="AX172" s="15" t="s">
        <v>80</v>
      </c>
      <c r="AY172" s="280" t="s">
        <v>241</v>
      </c>
    </row>
    <row r="173" s="13" customFormat="1">
      <c r="A173" s="13"/>
      <c r="B173" s="249"/>
      <c r="C173" s="250"/>
      <c r="D173" s="242" t="s">
        <v>259</v>
      </c>
      <c r="E173" s="251" t="s">
        <v>1</v>
      </c>
      <c r="F173" s="252" t="s">
        <v>544</v>
      </c>
      <c r="G173" s="250"/>
      <c r="H173" s="253">
        <v>25.042999999999999</v>
      </c>
      <c r="I173" s="254"/>
      <c r="J173" s="250"/>
      <c r="K173" s="250"/>
      <c r="L173" s="255"/>
      <c r="M173" s="256"/>
      <c r="N173" s="257"/>
      <c r="O173" s="257"/>
      <c r="P173" s="257"/>
      <c r="Q173" s="257"/>
      <c r="R173" s="257"/>
      <c r="S173" s="257"/>
      <c r="T173" s="258"/>
      <c r="U173" s="13"/>
      <c r="V173" s="13"/>
      <c r="W173" s="13"/>
      <c r="X173" s="13"/>
      <c r="Y173" s="13"/>
      <c r="Z173" s="13"/>
      <c r="AA173" s="13"/>
      <c r="AB173" s="13"/>
      <c r="AC173" s="13"/>
      <c r="AD173" s="13"/>
      <c r="AE173" s="13"/>
      <c r="AT173" s="259" t="s">
        <v>259</v>
      </c>
      <c r="AU173" s="259" t="s">
        <v>88</v>
      </c>
      <c r="AV173" s="13" t="s">
        <v>88</v>
      </c>
      <c r="AW173" s="13" t="s">
        <v>36</v>
      </c>
      <c r="AX173" s="13" t="s">
        <v>80</v>
      </c>
      <c r="AY173" s="259" t="s">
        <v>241</v>
      </c>
    </row>
    <row r="174" s="14" customFormat="1">
      <c r="A174" s="14"/>
      <c r="B174" s="260"/>
      <c r="C174" s="261"/>
      <c r="D174" s="242" t="s">
        <v>259</v>
      </c>
      <c r="E174" s="262" t="s">
        <v>1</v>
      </c>
      <c r="F174" s="263" t="s">
        <v>261</v>
      </c>
      <c r="G174" s="261"/>
      <c r="H174" s="264">
        <v>979.12599999999998</v>
      </c>
      <c r="I174" s="265"/>
      <c r="J174" s="261"/>
      <c r="K174" s="261"/>
      <c r="L174" s="266"/>
      <c r="M174" s="267"/>
      <c r="N174" s="268"/>
      <c r="O174" s="268"/>
      <c r="P174" s="268"/>
      <c r="Q174" s="268"/>
      <c r="R174" s="268"/>
      <c r="S174" s="268"/>
      <c r="T174" s="269"/>
      <c r="U174" s="14"/>
      <c r="V174" s="14"/>
      <c r="W174" s="14"/>
      <c r="X174" s="14"/>
      <c r="Y174" s="14"/>
      <c r="Z174" s="14"/>
      <c r="AA174" s="14"/>
      <c r="AB174" s="14"/>
      <c r="AC174" s="14"/>
      <c r="AD174" s="14"/>
      <c r="AE174" s="14"/>
      <c r="AT174" s="270" t="s">
        <v>259</v>
      </c>
      <c r="AU174" s="270" t="s">
        <v>88</v>
      </c>
      <c r="AV174" s="14" t="s">
        <v>175</v>
      </c>
      <c r="AW174" s="14" t="s">
        <v>36</v>
      </c>
      <c r="AX174" s="14" t="s">
        <v>14</v>
      </c>
      <c r="AY174" s="270" t="s">
        <v>241</v>
      </c>
    </row>
    <row r="175" s="2" customFormat="1" ht="33" customHeight="1">
      <c r="A175" s="39"/>
      <c r="B175" s="40"/>
      <c r="C175" s="229" t="s">
        <v>283</v>
      </c>
      <c r="D175" s="229" t="s">
        <v>243</v>
      </c>
      <c r="E175" s="230" t="s">
        <v>551</v>
      </c>
      <c r="F175" s="231" t="s">
        <v>552</v>
      </c>
      <c r="G175" s="232" t="s">
        <v>246</v>
      </c>
      <c r="H175" s="233">
        <v>525.21000000000004</v>
      </c>
      <c r="I175" s="234"/>
      <c r="J175" s="235">
        <f>ROUND(I175*H175,2)</f>
        <v>0</v>
      </c>
      <c r="K175" s="231" t="s">
        <v>247</v>
      </c>
      <c r="L175" s="45"/>
      <c r="M175" s="236" t="s">
        <v>1</v>
      </c>
      <c r="N175" s="237" t="s">
        <v>45</v>
      </c>
      <c r="O175" s="92"/>
      <c r="P175" s="238">
        <f>O175*H175</f>
        <v>0</v>
      </c>
      <c r="Q175" s="238">
        <v>5.0000000000000002E-05</v>
      </c>
      <c r="R175" s="238">
        <f>Q175*H175</f>
        <v>0.026260500000000003</v>
      </c>
      <c r="S175" s="238">
        <v>0.11500000000000001</v>
      </c>
      <c r="T175" s="239">
        <f>S175*H175</f>
        <v>60.399150000000006</v>
      </c>
      <c r="U175" s="39"/>
      <c r="V175" s="39"/>
      <c r="W175" s="39"/>
      <c r="X175" s="39"/>
      <c r="Y175" s="39"/>
      <c r="Z175" s="39"/>
      <c r="AA175" s="39"/>
      <c r="AB175" s="39"/>
      <c r="AC175" s="39"/>
      <c r="AD175" s="39"/>
      <c r="AE175" s="39"/>
      <c r="AR175" s="240" t="s">
        <v>175</v>
      </c>
      <c r="AT175" s="240" t="s">
        <v>243</v>
      </c>
      <c r="AU175" s="240" t="s">
        <v>88</v>
      </c>
      <c r="AY175" s="18" t="s">
        <v>241</v>
      </c>
      <c r="BE175" s="241">
        <f>IF(N175="základní",J175,0)</f>
        <v>0</v>
      </c>
      <c r="BF175" s="241">
        <f>IF(N175="snížená",J175,0)</f>
        <v>0</v>
      </c>
      <c r="BG175" s="241">
        <f>IF(N175="zákl. přenesená",J175,0)</f>
        <v>0</v>
      </c>
      <c r="BH175" s="241">
        <f>IF(N175="sníž. přenesená",J175,0)</f>
        <v>0</v>
      </c>
      <c r="BI175" s="241">
        <f>IF(N175="nulová",J175,0)</f>
        <v>0</v>
      </c>
      <c r="BJ175" s="18" t="s">
        <v>14</v>
      </c>
      <c r="BK175" s="241">
        <f>ROUND(I175*H175,2)</f>
        <v>0</v>
      </c>
      <c r="BL175" s="18" t="s">
        <v>175</v>
      </c>
      <c r="BM175" s="240" t="s">
        <v>3205</v>
      </c>
    </row>
    <row r="176" s="2" customFormat="1">
      <c r="A176" s="39"/>
      <c r="B176" s="40"/>
      <c r="C176" s="41"/>
      <c r="D176" s="242" t="s">
        <v>249</v>
      </c>
      <c r="E176" s="41"/>
      <c r="F176" s="243" t="s">
        <v>554</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249</v>
      </c>
      <c r="AU176" s="18" t="s">
        <v>88</v>
      </c>
    </row>
    <row r="177" s="2" customFormat="1">
      <c r="A177" s="39"/>
      <c r="B177" s="40"/>
      <c r="C177" s="41"/>
      <c r="D177" s="247" t="s">
        <v>251</v>
      </c>
      <c r="E177" s="41"/>
      <c r="F177" s="248" t="s">
        <v>555</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251</v>
      </c>
      <c r="AU177" s="18" t="s">
        <v>88</v>
      </c>
    </row>
    <row r="178" s="13" customFormat="1">
      <c r="A178" s="13"/>
      <c r="B178" s="249"/>
      <c r="C178" s="250"/>
      <c r="D178" s="242" t="s">
        <v>259</v>
      </c>
      <c r="E178" s="251" t="s">
        <v>1</v>
      </c>
      <c r="F178" s="252" t="s">
        <v>456</v>
      </c>
      <c r="G178" s="250"/>
      <c r="H178" s="253">
        <v>525.21000000000004</v>
      </c>
      <c r="I178" s="254"/>
      <c r="J178" s="250"/>
      <c r="K178" s="250"/>
      <c r="L178" s="255"/>
      <c r="M178" s="256"/>
      <c r="N178" s="257"/>
      <c r="O178" s="257"/>
      <c r="P178" s="257"/>
      <c r="Q178" s="257"/>
      <c r="R178" s="257"/>
      <c r="S178" s="257"/>
      <c r="T178" s="258"/>
      <c r="U178" s="13"/>
      <c r="V178" s="13"/>
      <c r="W178" s="13"/>
      <c r="X178" s="13"/>
      <c r="Y178" s="13"/>
      <c r="Z178" s="13"/>
      <c r="AA178" s="13"/>
      <c r="AB178" s="13"/>
      <c r="AC178" s="13"/>
      <c r="AD178" s="13"/>
      <c r="AE178" s="13"/>
      <c r="AT178" s="259" t="s">
        <v>259</v>
      </c>
      <c r="AU178" s="259" t="s">
        <v>88</v>
      </c>
      <c r="AV178" s="13" t="s">
        <v>88</v>
      </c>
      <c r="AW178" s="13" t="s">
        <v>36</v>
      </c>
      <c r="AX178" s="13" t="s">
        <v>80</v>
      </c>
      <c r="AY178" s="259" t="s">
        <v>241</v>
      </c>
    </row>
    <row r="179" s="14" customFormat="1">
      <c r="A179" s="14"/>
      <c r="B179" s="260"/>
      <c r="C179" s="261"/>
      <c r="D179" s="242" t="s">
        <v>259</v>
      </c>
      <c r="E179" s="262" t="s">
        <v>1</v>
      </c>
      <c r="F179" s="263" t="s">
        <v>261</v>
      </c>
      <c r="G179" s="261"/>
      <c r="H179" s="264">
        <v>525.21000000000004</v>
      </c>
      <c r="I179" s="265"/>
      <c r="J179" s="261"/>
      <c r="K179" s="261"/>
      <c r="L179" s="266"/>
      <c r="M179" s="267"/>
      <c r="N179" s="268"/>
      <c r="O179" s="268"/>
      <c r="P179" s="268"/>
      <c r="Q179" s="268"/>
      <c r="R179" s="268"/>
      <c r="S179" s="268"/>
      <c r="T179" s="269"/>
      <c r="U179" s="14"/>
      <c r="V179" s="14"/>
      <c r="W179" s="14"/>
      <c r="X179" s="14"/>
      <c r="Y179" s="14"/>
      <c r="Z179" s="14"/>
      <c r="AA179" s="14"/>
      <c r="AB179" s="14"/>
      <c r="AC179" s="14"/>
      <c r="AD179" s="14"/>
      <c r="AE179" s="14"/>
      <c r="AT179" s="270" t="s">
        <v>259</v>
      </c>
      <c r="AU179" s="270" t="s">
        <v>88</v>
      </c>
      <c r="AV179" s="14" t="s">
        <v>175</v>
      </c>
      <c r="AW179" s="14" t="s">
        <v>36</v>
      </c>
      <c r="AX179" s="14" t="s">
        <v>14</v>
      </c>
      <c r="AY179" s="270" t="s">
        <v>241</v>
      </c>
    </row>
    <row r="180" s="2" customFormat="1" ht="33" customHeight="1">
      <c r="A180" s="39"/>
      <c r="B180" s="40"/>
      <c r="C180" s="229" t="s">
        <v>293</v>
      </c>
      <c r="D180" s="229" t="s">
        <v>243</v>
      </c>
      <c r="E180" s="230" t="s">
        <v>556</v>
      </c>
      <c r="F180" s="231" t="s">
        <v>557</v>
      </c>
      <c r="G180" s="232" t="s">
        <v>246</v>
      </c>
      <c r="H180" s="233">
        <v>603.99199999999996</v>
      </c>
      <c r="I180" s="234"/>
      <c r="J180" s="235">
        <f>ROUND(I180*H180,2)</f>
        <v>0</v>
      </c>
      <c r="K180" s="231" t="s">
        <v>247</v>
      </c>
      <c r="L180" s="45"/>
      <c r="M180" s="236" t="s">
        <v>1</v>
      </c>
      <c r="N180" s="237" t="s">
        <v>45</v>
      </c>
      <c r="O180" s="92"/>
      <c r="P180" s="238">
        <f>O180*H180</f>
        <v>0</v>
      </c>
      <c r="Q180" s="238">
        <v>6.0000000000000002E-05</v>
      </c>
      <c r="R180" s="238">
        <f>Q180*H180</f>
        <v>0.036239519999999997</v>
      </c>
      <c r="S180" s="238">
        <v>0.091999999999999998</v>
      </c>
      <c r="T180" s="239">
        <f>S180*H180</f>
        <v>55.567263999999994</v>
      </c>
      <c r="U180" s="39"/>
      <c r="V180" s="39"/>
      <c r="W180" s="39"/>
      <c r="X180" s="39"/>
      <c r="Y180" s="39"/>
      <c r="Z180" s="39"/>
      <c r="AA180" s="39"/>
      <c r="AB180" s="39"/>
      <c r="AC180" s="39"/>
      <c r="AD180" s="39"/>
      <c r="AE180" s="39"/>
      <c r="AR180" s="240" t="s">
        <v>175</v>
      </c>
      <c r="AT180" s="240" t="s">
        <v>243</v>
      </c>
      <c r="AU180" s="240" t="s">
        <v>88</v>
      </c>
      <c r="AY180" s="18" t="s">
        <v>241</v>
      </c>
      <c r="BE180" s="241">
        <f>IF(N180="základní",J180,0)</f>
        <v>0</v>
      </c>
      <c r="BF180" s="241">
        <f>IF(N180="snížená",J180,0)</f>
        <v>0</v>
      </c>
      <c r="BG180" s="241">
        <f>IF(N180="zákl. přenesená",J180,0)</f>
        <v>0</v>
      </c>
      <c r="BH180" s="241">
        <f>IF(N180="sníž. přenesená",J180,0)</f>
        <v>0</v>
      </c>
      <c r="BI180" s="241">
        <f>IF(N180="nulová",J180,0)</f>
        <v>0</v>
      </c>
      <c r="BJ180" s="18" t="s">
        <v>14</v>
      </c>
      <c r="BK180" s="241">
        <f>ROUND(I180*H180,2)</f>
        <v>0</v>
      </c>
      <c r="BL180" s="18" t="s">
        <v>175</v>
      </c>
      <c r="BM180" s="240" t="s">
        <v>3206</v>
      </c>
    </row>
    <row r="181" s="2" customFormat="1">
      <c r="A181" s="39"/>
      <c r="B181" s="40"/>
      <c r="C181" s="41"/>
      <c r="D181" s="242" t="s">
        <v>249</v>
      </c>
      <c r="E181" s="41"/>
      <c r="F181" s="243" t="s">
        <v>559</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249</v>
      </c>
      <c r="AU181" s="18" t="s">
        <v>88</v>
      </c>
    </row>
    <row r="182" s="2" customFormat="1">
      <c r="A182" s="39"/>
      <c r="B182" s="40"/>
      <c r="C182" s="41"/>
      <c r="D182" s="247" t="s">
        <v>251</v>
      </c>
      <c r="E182" s="41"/>
      <c r="F182" s="248" t="s">
        <v>560</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251</v>
      </c>
      <c r="AU182" s="18" t="s">
        <v>88</v>
      </c>
    </row>
    <row r="183" s="13" customFormat="1">
      <c r="A183" s="13"/>
      <c r="B183" s="249"/>
      <c r="C183" s="250"/>
      <c r="D183" s="242" t="s">
        <v>259</v>
      </c>
      <c r="E183" s="251" t="s">
        <v>1</v>
      </c>
      <c r="F183" s="252" t="s">
        <v>459</v>
      </c>
      <c r="G183" s="250"/>
      <c r="H183" s="253">
        <v>603.99199999999996</v>
      </c>
      <c r="I183" s="254"/>
      <c r="J183" s="250"/>
      <c r="K183" s="250"/>
      <c r="L183" s="255"/>
      <c r="M183" s="256"/>
      <c r="N183" s="257"/>
      <c r="O183" s="257"/>
      <c r="P183" s="257"/>
      <c r="Q183" s="257"/>
      <c r="R183" s="257"/>
      <c r="S183" s="257"/>
      <c r="T183" s="258"/>
      <c r="U183" s="13"/>
      <c r="V183" s="13"/>
      <c r="W183" s="13"/>
      <c r="X183" s="13"/>
      <c r="Y183" s="13"/>
      <c r="Z183" s="13"/>
      <c r="AA183" s="13"/>
      <c r="AB183" s="13"/>
      <c r="AC183" s="13"/>
      <c r="AD183" s="13"/>
      <c r="AE183" s="13"/>
      <c r="AT183" s="259" t="s">
        <v>259</v>
      </c>
      <c r="AU183" s="259" t="s">
        <v>88</v>
      </c>
      <c r="AV183" s="13" t="s">
        <v>88</v>
      </c>
      <c r="AW183" s="13" t="s">
        <v>36</v>
      </c>
      <c r="AX183" s="13" t="s">
        <v>80</v>
      </c>
      <c r="AY183" s="259" t="s">
        <v>241</v>
      </c>
    </row>
    <row r="184" s="14" customFormat="1">
      <c r="A184" s="14"/>
      <c r="B184" s="260"/>
      <c r="C184" s="261"/>
      <c r="D184" s="242" t="s">
        <v>259</v>
      </c>
      <c r="E184" s="262" t="s">
        <v>1</v>
      </c>
      <c r="F184" s="263" t="s">
        <v>261</v>
      </c>
      <c r="G184" s="261"/>
      <c r="H184" s="264">
        <v>603.99199999999996</v>
      </c>
      <c r="I184" s="265"/>
      <c r="J184" s="261"/>
      <c r="K184" s="261"/>
      <c r="L184" s="266"/>
      <c r="M184" s="267"/>
      <c r="N184" s="268"/>
      <c r="O184" s="268"/>
      <c r="P184" s="268"/>
      <c r="Q184" s="268"/>
      <c r="R184" s="268"/>
      <c r="S184" s="268"/>
      <c r="T184" s="269"/>
      <c r="U184" s="14"/>
      <c r="V184" s="14"/>
      <c r="W184" s="14"/>
      <c r="X184" s="14"/>
      <c r="Y184" s="14"/>
      <c r="Z184" s="14"/>
      <c r="AA184" s="14"/>
      <c r="AB184" s="14"/>
      <c r="AC184" s="14"/>
      <c r="AD184" s="14"/>
      <c r="AE184" s="14"/>
      <c r="AT184" s="270" t="s">
        <v>259</v>
      </c>
      <c r="AU184" s="270" t="s">
        <v>88</v>
      </c>
      <c r="AV184" s="14" t="s">
        <v>175</v>
      </c>
      <c r="AW184" s="14" t="s">
        <v>36</v>
      </c>
      <c r="AX184" s="14" t="s">
        <v>14</v>
      </c>
      <c r="AY184" s="270" t="s">
        <v>241</v>
      </c>
    </row>
    <row r="185" s="2" customFormat="1" ht="33" customHeight="1">
      <c r="A185" s="39"/>
      <c r="B185" s="40"/>
      <c r="C185" s="229" t="s">
        <v>300</v>
      </c>
      <c r="D185" s="229" t="s">
        <v>243</v>
      </c>
      <c r="E185" s="230" t="s">
        <v>1260</v>
      </c>
      <c r="F185" s="231" t="s">
        <v>1261</v>
      </c>
      <c r="G185" s="232" t="s">
        <v>246</v>
      </c>
      <c r="H185" s="233">
        <v>1272.1099999999999</v>
      </c>
      <c r="I185" s="234"/>
      <c r="J185" s="235">
        <f>ROUND(I185*H185,2)</f>
        <v>0</v>
      </c>
      <c r="K185" s="231" t="s">
        <v>247</v>
      </c>
      <c r="L185" s="45"/>
      <c r="M185" s="236" t="s">
        <v>1</v>
      </c>
      <c r="N185" s="237" t="s">
        <v>45</v>
      </c>
      <c r="O185" s="92"/>
      <c r="P185" s="238">
        <f>O185*H185</f>
        <v>0</v>
      </c>
      <c r="Q185" s="238">
        <v>0.00012999999999999999</v>
      </c>
      <c r="R185" s="238">
        <f>Q185*H185</f>
        <v>0.16537429999999997</v>
      </c>
      <c r="S185" s="238">
        <v>0.23000000000000001</v>
      </c>
      <c r="T185" s="239">
        <f>S185*H185</f>
        <v>292.58530000000002</v>
      </c>
      <c r="U185" s="39"/>
      <c r="V185" s="39"/>
      <c r="W185" s="39"/>
      <c r="X185" s="39"/>
      <c r="Y185" s="39"/>
      <c r="Z185" s="39"/>
      <c r="AA185" s="39"/>
      <c r="AB185" s="39"/>
      <c r="AC185" s="39"/>
      <c r="AD185" s="39"/>
      <c r="AE185" s="39"/>
      <c r="AR185" s="240" t="s">
        <v>175</v>
      </c>
      <c r="AT185" s="240" t="s">
        <v>243</v>
      </c>
      <c r="AU185" s="240" t="s">
        <v>88</v>
      </c>
      <c r="AY185" s="18" t="s">
        <v>241</v>
      </c>
      <c r="BE185" s="241">
        <f>IF(N185="základní",J185,0)</f>
        <v>0</v>
      </c>
      <c r="BF185" s="241">
        <f>IF(N185="snížená",J185,0)</f>
        <v>0</v>
      </c>
      <c r="BG185" s="241">
        <f>IF(N185="zákl. přenesená",J185,0)</f>
        <v>0</v>
      </c>
      <c r="BH185" s="241">
        <f>IF(N185="sníž. přenesená",J185,0)</f>
        <v>0</v>
      </c>
      <c r="BI185" s="241">
        <f>IF(N185="nulová",J185,0)</f>
        <v>0</v>
      </c>
      <c r="BJ185" s="18" t="s">
        <v>14</v>
      </c>
      <c r="BK185" s="241">
        <f>ROUND(I185*H185,2)</f>
        <v>0</v>
      </c>
      <c r="BL185" s="18" t="s">
        <v>175</v>
      </c>
      <c r="BM185" s="240" t="s">
        <v>3207</v>
      </c>
    </row>
    <row r="186" s="2" customFormat="1">
      <c r="A186" s="39"/>
      <c r="B186" s="40"/>
      <c r="C186" s="41"/>
      <c r="D186" s="242" t="s">
        <v>249</v>
      </c>
      <c r="E186" s="41"/>
      <c r="F186" s="243" t="s">
        <v>1263</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249</v>
      </c>
      <c r="AU186" s="18" t="s">
        <v>88</v>
      </c>
    </row>
    <row r="187" s="2" customFormat="1">
      <c r="A187" s="39"/>
      <c r="B187" s="40"/>
      <c r="C187" s="41"/>
      <c r="D187" s="247" t="s">
        <v>251</v>
      </c>
      <c r="E187" s="41"/>
      <c r="F187" s="248" t="s">
        <v>1264</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251</v>
      </c>
      <c r="AU187" s="18" t="s">
        <v>88</v>
      </c>
    </row>
    <row r="188" s="13" customFormat="1">
      <c r="A188" s="13"/>
      <c r="B188" s="249"/>
      <c r="C188" s="250"/>
      <c r="D188" s="242" t="s">
        <v>259</v>
      </c>
      <c r="E188" s="251" t="s">
        <v>1</v>
      </c>
      <c r="F188" s="252" t="s">
        <v>833</v>
      </c>
      <c r="G188" s="250"/>
      <c r="H188" s="253">
        <v>1272.1099999999999</v>
      </c>
      <c r="I188" s="254"/>
      <c r="J188" s="250"/>
      <c r="K188" s="250"/>
      <c r="L188" s="255"/>
      <c r="M188" s="256"/>
      <c r="N188" s="257"/>
      <c r="O188" s="257"/>
      <c r="P188" s="257"/>
      <c r="Q188" s="257"/>
      <c r="R188" s="257"/>
      <c r="S188" s="257"/>
      <c r="T188" s="258"/>
      <c r="U188" s="13"/>
      <c r="V188" s="13"/>
      <c r="W188" s="13"/>
      <c r="X188" s="13"/>
      <c r="Y188" s="13"/>
      <c r="Z188" s="13"/>
      <c r="AA188" s="13"/>
      <c r="AB188" s="13"/>
      <c r="AC188" s="13"/>
      <c r="AD188" s="13"/>
      <c r="AE188" s="13"/>
      <c r="AT188" s="259" t="s">
        <v>259</v>
      </c>
      <c r="AU188" s="259" t="s">
        <v>88</v>
      </c>
      <c r="AV188" s="13" t="s">
        <v>88</v>
      </c>
      <c r="AW188" s="13" t="s">
        <v>36</v>
      </c>
      <c r="AX188" s="13" t="s">
        <v>80</v>
      </c>
      <c r="AY188" s="259" t="s">
        <v>241</v>
      </c>
    </row>
    <row r="189" s="14" customFormat="1">
      <c r="A189" s="14"/>
      <c r="B189" s="260"/>
      <c r="C189" s="261"/>
      <c r="D189" s="242" t="s">
        <v>259</v>
      </c>
      <c r="E189" s="262" t="s">
        <v>1</v>
      </c>
      <c r="F189" s="263" t="s">
        <v>261</v>
      </c>
      <c r="G189" s="261"/>
      <c r="H189" s="264">
        <v>1272.1099999999999</v>
      </c>
      <c r="I189" s="265"/>
      <c r="J189" s="261"/>
      <c r="K189" s="261"/>
      <c r="L189" s="266"/>
      <c r="M189" s="267"/>
      <c r="N189" s="268"/>
      <c r="O189" s="268"/>
      <c r="P189" s="268"/>
      <c r="Q189" s="268"/>
      <c r="R189" s="268"/>
      <c r="S189" s="268"/>
      <c r="T189" s="269"/>
      <c r="U189" s="14"/>
      <c r="V189" s="14"/>
      <c r="W189" s="14"/>
      <c r="X189" s="14"/>
      <c r="Y189" s="14"/>
      <c r="Z189" s="14"/>
      <c r="AA189" s="14"/>
      <c r="AB189" s="14"/>
      <c r="AC189" s="14"/>
      <c r="AD189" s="14"/>
      <c r="AE189" s="14"/>
      <c r="AT189" s="270" t="s">
        <v>259</v>
      </c>
      <c r="AU189" s="270" t="s">
        <v>88</v>
      </c>
      <c r="AV189" s="14" t="s">
        <v>175</v>
      </c>
      <c r="AW189" s="14" t="s">
        <v>36</v>
      </c>
      <c r="AX189" s="14" t="s">
        <v>14</v>
      </c>
      <c r="AY189" s="270" t="s">
        <v>241</v>
      </c>
    </row>
    <row r="190" s="2" customFormat="1" ht="33" customHeight="1">
      <c r="A190" s="39"/>
      <c r="B190" s="40"/>
      <c r="C190" s="229" t="s">
        <v>281</v>
      </c>
      <c r="D190" s="229" t="s">
        <v>243</v>
      </c>
      <c r="E190" s="230" t="s">
        <v>1265</v>
      </c>
      <c r="F190" s="231" t="s">
        <v>1266</v>
      </c>
      <c r="G190" s="232" t="s">
        <v>246</v>
      </c>
      <c r="H190" s="233">
        <v>1911.2850000000001</v>
      </c>
      <c r="I190" s="234"/>
      <c r="J190" s="235">
        <f>ROUND(I190*H190,2)</f>
        <v>0</v>
      </c>
      <c r="K190" s="231" t="s">
        <v>247</v>
      </c>
      <c r="L190" s="45"/>
      <c r="M190" s="236" t="s">
        <v>1</v>
      </c>
      <c r="N190" s="237" t="s">
        <v>45</v>
      </c>
      <c r="O190" s="92"/>
      <c r="P190" s="238">
        <f>O190*H190</f>
        <v>0</v>
      </c>
      <c r="Q190" s="238">
        <v>6.9999999999999994E-05</v>
      </c>
      <c r="R190" s="238">
        <f>Q190*H190</f>
        <v>0.13378994999999999</v>
      </c>
      <c r="S190" s="238">
        <v>0.11500000000000001</v>
      </c>
      <c r="T190" s="239">
        <f>S190*H190</f>
        <v>219.79777500000003</v>
      </c>
      <c r="U190" s="39"/>
      <c r="V190" s="39"/>
      <c r="W190" s="39"/>
      <c r="X190" s="39"/>
      <c r="Y190" s="39"/>
      <c r="Z190" s="39"/>
      <c r="AA190" s="39"/>
      <c r="AB190" s="39"/>
      <c r="AC190" s="39"/>
      <c r="AD190" s="39"/>
      <c r="AE190" s="39"/>
      <c r="AR190" s="240" t="s">
        <v>175</v>
      </c>
      <c r="AT190" s="240" t="s">
        <v>243</v>
      </c>
      <c r="AU190" s="240" t="s">
        <v>88</v>
      </c>
      <c r="AY190" s="18" t="s">
        <v>241</v>
      </c>
      <c r="BE190" s="241">
        <f>IF(N190="základní",J190,0)</f>
        <v>0</v>
      </c>
      <c r="BF190" s="241">
        <f>IF(N190="snížená",J190,0)</f>
        <v>0</v>
      </c>
      <c r="BG190" s="241">
        <f>IF(N190="zákl. přenesená",J190,0)</f>
        <v>0</v>
      </c>
      <c r="BH190" s="241">
        <f>IF(N190="sníž. přenesená",J190,0)</f>
        <v>0</v>
      </c>
      <c r="BI190" s="241">
        <f>IF(N190="nulová",J190,0)</f>
        <v>0</v>
      </c>
      <c r="BJ190" s="18" t="s">
        <v>14</v>
      </c>
      <c r="BK190" s="241">
        <f>ROUND(I190*H190,2)</f>
        <v>0</v>
      </c>
      <c r="BL190" s="18" t="s">
        <v>175</v>
      </c>
      <c r="BM190" s="240" t="s">
        <v>3208</v>
      </c>
    </row>
    <row r="191" s="2" customFormat="1">
      <c r="A191" s="39"/>
      <c r="B191" s="40"/>
      <c r="C191" s="41"/>
      <c r="D191" s="242" t="s">
        <v>249</v>
      </c>
      <c r="E191" s="41"/>
      <c r="F191" s="243" t="s">
        <v>1268</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249</v>
      </c>
      <c r="AU191" s="18" t="s">
        <v>88</v>
      </c>
    </row>
    <row r="192" s="2" customFormat="1">
      <c r="A192" s="39"/>
      <c r="B192" s="40"/>
      <c r="C192" s="41"/>
      <c r="D192" s="247" t="s">
        <v>251</v>
      </c>
      <c r="E192" s="41"/>
      <c r="F192" s="248" t="s">
        <v>1269</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251</v>
      </c>
      <c r="AU192" s="18" t="s">
        <v>88</v>
      </c>
    </row>
    <row r="193" s="13" customFormat="1">
      <c r="A193" s="13"/>
      <c r="B193" s="249"/>
      <c r="C193" s="250"/>
      <c r="D193" s="242" t="s">
        <v>259</v>
      </c>
      <c r="E193" s="251" t="s">
        <v>1</v>
      </c>
      <c r="F193" s="252" t="s">
        <v>1233</v>
      </c>
      <c r="G193" s="250"/>
      <c r="H193" s="253">
        <v>1911.2850000000001</v>
      </c>
      <c r="I193" s="254"/>
      <c r="J193" s="250"/>
      <c r="K193" s="250"/>
      <c r="L193" s="255"/>
      <c r="M193" s="256"/>
      <c r="N193" s="257"/>
      <c r="O193" s="257"/>
      <c r="P193" s="257"/>
      <c r="Q193" s="257"/>
      <c r="R193" s="257"/>
      <c r="S193" s="257"/>
      <c r="T193" s="258"/>
      <c r="U193" s="13"/>
      <c r="V193" s="13"/>
      <c r="W193" s="13"/>
      <c r="X193" s="13"/>
      <c r="Y193" s="13"/>
      <c r="Z193" s="13"/>
      <c r="AA193" s="13"/>
      <c r="AB193" s="13"/>
      <c r="AC193" s="13"/>
      <c r="AD193" s="13"/>
      <c r="AE193" s="13"/>
      <c r="AT193" s="259" t="s">
        <v>259</v>
      </c>
      <c r="AU193" s="259" t="s">
        <v>88</v>
      </c>
      <c r="AV193" s="13" t="s">
        <v>88</v>
      </c>
      <c r="AW193" s="13" t="s">
        <v>36</v>
      </c>
      <c r="AX193" s="13" t="s">
        <v>80</v>
      </c>
      <c r="AY193" s="259" t="s">
        <v>241</v>
      </c>
    </row>
    <row r="194" s="14" customFormat="1">
      <c r="A194" s="14"/>
      <c r="B194" s="260"/>
      <c r="C194" s="261"/>
      <c r="D194" s="242" t="s">
        <v>259</v>
      </c>
      <c r="E194" s="262" t="s">
        <v>1</v>
      </c>
      <c r="F194" s="263" t="s">
        <v>261</v>
      </c>
      <c r="G194" s="261"/>
      <c r="H194" s="264">
        <v>1911.2850000000001</v>
      </c>
      <c r="I194" s="265"/>
      <c r="J194" s="261"/>
      <c r="K194" s="261"/>
      <c r="L194" s="266"/>
      <c r="M194" s="267"/>
      <c r="N194" s="268"/>
      <c r="O194" s="268"/>
      <c r="P194" s="268"/>
      <c r="Q194" s="268"/>
      <c r="R194" s="268"/>
      <c r="S194" s="268"/>
      <c r="T194" s="269"/>
      <c r="U194" s="14"/>
      <c r="V194" s="14"/>
      <c r="W194" s="14"/>
      <c r="X194" s="14"/>
      <c r="Y194" s="14"/>
      <c r="Z194" s="14"/>
      <c r="AA194" s="14"/>
      <c r="AB194" s="14"/>
      <c r="AC194" s="14"/>
      <c r="AD194" s="14"/>
      <c r="AE194" s="14"/>
      <c r="AT194" s="270" t="s">
        <v>259</v>
      </c>
      <c r="AU194" s="270" t="s">
        <v>88</v>
      </c>
      <c r="AV194" s="14" t="s">
        <v>175</v>
      </c>
      <c r="AW194" s="14" t="s">
        <v>36</v>
      </c>
      <c r="AX194" s="14" t="s">
        <v>14</v>
      </c>
      <c r="AY194" s="270" t="s">
        <v>241</v>
      </c>
    </row>
    <row r="195" s="2" customFormat="1" ht="16.5" customHeight="1">
      <c r="A195" s="39"/>
      <c r="B195" s="40"/>
      <c r="C195" s="229" t="s">
        <v>309</v>
      </c>
      <c r="D195" s="229" t="s">
        <v>243</v>
      </c>
      <c r="E195" s="230" t="s">
        <v>561</v>
      </c>
      <c r="F195" s="231" t="s">
        <v>562</v>
      </c>
      <c r="G195" s="232" t="s">
        <v>296</v>
      </c>
      <c r="H195" s="233">
        <v>7.5</v>
      </c>
      <c r="I195" s="234"/>
      <c r="J195" s="235">
        <f>ROUND(I195*H195,2)</f>
        <v>0</v>
      </c>
      <c r="K195" s="231" t="s">
        <v>247</v>
      </c>
      <c r="L195" s="45"/>
      <c r="M195" s="236" t="s">
        <v>1</v>
      </c>
      <c r="N195" s="237" t="s">
        <v>45</v>
      </c>
      <c r="O195" s="92"/>
      <c r="P195" s="238">
        <f>O195*H195</f>
        <v>0</v>
      </c>
      <c r="Q195" s="238">
        <v>0.0071900000000000002</v>
      </c>
      <c r="R195" s="238">
        <f>Q195*H195</f>
        <v>0.053925000000000001</v>
      </c>
      <c r="S195" s="238">
        <v>0</v>
      </c>
      <c r="T195" s="239">
        <f>S195*H195</f>
        <v>0</v>
      </c>
      <c r="U195" s="39"/>
      <c r="V195" s="39"/>
      <c r="W195" s="39"/>
      <c r="X195" s="39"/>
      <c r="Y195" s="39"/>
      <c r="Z195" s="39"/>
      <c r="AA195" s="39"/>
      <c r="AB195" s="39"/>
      <c r="AC195" s="39"/>
      <c r="AD195" s="39"/>
      <c r="AE195" s="39"/>
      <c r="AR195" s="240" t="s">
        <v>175</v>
      </c>
      <c r="AT195" s="240" t="s">
        <v>243</v>
      </c>
      <c r="AU195" s="240" t="s">
        <v>88</v>
      </c>
      <c r="AY195" s="18" t="s">
        <v>241</v>
      </c>
      <c r="BE195" s="241">
        <f>IF(N195="základní",J195,0)</f>
        <v>0</v>
      </c>
      <c r="BF195" s="241">
        <f>IF(N195="snížená",J195,0)</f>
        <v>0</v>
      </c>
      <c r="BG195" s="241">
        <f>IF(N195="zákl. přenesená",J195,0)</f>
        <v>0</v>
      </c>
      <c r="BH195" s="241">
        <f>IF(N195="sníž. přenesená",J195,0)</f>
        <v>0</v>
      </c>
      <c r="BI195" s="241">
        <f>IF(N195="nulová",J195,0)</f>
        <v>0</v>
      </c>
      <c r="BJ195" s="18" t="s">
        <v>14</v>
      </c>
      <c r="BK195" s="241">
        <f>ROUND(I195*H195,2)</f>
        <v>0</v>
      </c>
      <c r="BL195" s="18" t="s">
        <v>175</v>
      </c>
      <c r="BM195" s="240" t="s">
        <v>3209</v>
      </c>
    </row>
    <row r="196" s="2" customFormat="1">
      <c r="A196" s="39"/>
      <c r="B196" s="40"/>
      <c r="C196" s="41"/>
      <c r="D196" s="242" t="s">
        <v>249</v>
      </c>
      <c r="E196" s="41"/>
      <c r="F196" s="243" t="s">
        <v>564</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249</v>
      </c>
      <c r="AU196" s="18" t="s">
        <v>88</v>
      </c>
    </row>
    <row r="197" s="2" customFormat="1">
      <c r="A197" s="39"/>
      <c r="B197" s="40"/>
      <c r="C197" s="41"/>
      <c r="D197" s="247" t="s">
        <v>251</v>
      </c>
      <c r="E197" s="41"/>
      <c r="F197" s="248" t="s">
        <v>565</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251</v>
      </c>
      <c r="AU197" s="18" t="s">
        <v>88</v>
      </c>
    </row>
    <row r="198" s="15" customFormat="1">
      <c r="A198" s="15"/>
      <c r="B198" s="271"/>
      <c r="C198" s="272"/>
      <c r="D198" s="242" t="s">
        <v>259</v>
      </c>
      <c r="E198" s="273" t="s">
        <v>1</v>
      </c>
      <c r="F198" s="274" t="s">
        <v>3210</v>
      </c>
      <c r="G198" s="272"/>
      <c r="H198" s="273" t="s">
        <v>1</v>
      </c>
      <c r="I198" s="275"/>
      <c r="J198" s="272"/>
      <c r="K198" s="272"/>
      <c r="L198" s="276"/>
      <c r="M198" s="277"/>
      <c r="N198" s="278"/>
      <c r="O198" s="278"/>
      <c r="P198" s="278"/>
      <c r="Q198" s="278"/>
      <c r="R198" s="278"/>
      <c r="S198" s="278"/>
      <c r="T198" s="279"/>
      <c r="U198" s="15"/>
      <c r="V198" s="15"/>
      <c r="W198" s="15"/>
      <c r="X198" s="15"/>
      <c r="Y198" s="15"/>
      <c r="Z198" s="15"/>
      <c r="AA198" s="15"/>
      <c r="AB198" s="15"/>
      <c r="AC198" s="15"/>
      <c r="AD198" s="15"/>
      <c r="AE198" s="15"/>
      <c r="AT198" s="280" t="s">
        <v>259</v>
      </c>
      <c r="AU198" s="280" t="s">
        <v>88</v>
      </c>
      <c r="AV198" s="15" t="s">
        <v>14</v>
      </c>
      <c r="AW198" s="15" t="s">
        <v>36</v>
      </c>
      <c r="AX198" s="15" t="s">
        <v>80</v>
      </c>
      <c r="AY198" s="280" t="s">
        <v>241</v>
      </c>
    </row>
    <row r="199" s="13" customFormat="1">
      <c r="A199" s="13"/>
      <c r="B199" s="249"/>
      <c r="C199" s="250"/>
      <c r="D199" s="242" t="s">
        <v>259</v>
      </c>
      <c r="E199" s="251" t="s">
        <v>1</v>
      </c>
      <c r="F199" s="252" t="s">
        <v>1272</v>
      </c>
      <c r="G199" s="250"/>
      <c r="H199" s="253">
        <v>7.5</v>
      </c>
      <c r="I199" s="254"/>
      <c r="J199" s="250"/>
      <c r="K199" s="250"/>
      <c r="L199" s="255"/>
      <c r="M199" s="256"/>
      <c r="N199" s="257"/>
      <c r="O199" s="257"/>
      <c r="P199" s="257"/>
      <c r="Q199" s="257"/>
      <c r="R199" s="257"/>
      <c r="S199" s="257"/>
      <c r="T199" s="258"/>
      <c r="U199" s="13"/>
      <c r="V199" s="13"/>
      <c r="W199" s="13"/>
      <c r="X199" s="13"/>
      <c r="Y199" s="13"/>
      <c r="Z199" s="13"/>
      <c r="AA199" s="13"/>
      <c r="AB199" s="13"/>
      <c r="AC199" s="13"/>
      <c r="AD199" s="13"/>
      <c r="AE199" s="13"/>
      <c r="AT199" s="259" t="s">
        <v>259</v>
      </c>
      <c r="AU199" s="259" t="s">
        <v>88</v>
      </c>
      <c r="AV199" s="13" t="s">
        <v>88</v>
      </c>
      <c r="AW199" s="13" t="s">
        <v>36</v>
      </c>
      <c r="AX199" s="13" t="s">
        <v>80</v>
      </c>
      <c r="AY199" s="259" t="s">
        <v>241</v>
      </c>
    </row>
    <row r="200" s="14" customFormat="1">
      <c r="A200" s="14"/>
      <c r="B200" s="260"/>
      <c r="C200" s="261"/>
      <c r="D200" s="242" t="s">
        <v>259</v>
      </c>
      <c r="E200" s="262" t="s">
        <v>1</v>
      </c>
      <c r="F200" s="263" t="s">
        <v>261</v>
      </c>
      <c r="G200" s="261"/>
      <c r="H200" s="264">
        <v>7.5</v>
      </c>
      <c r="I200" s="265"/>
      <c r="J200" s="261"/>
      <c r="K200" s="261"/>
      <c r="L200" s="266"/>
      <c r="M200" s="267"/>
      <c r="N200" s="268"/>
      <c r="O200" s="268"/>
      <c r="P200" s="268"/>
      <c r="Q200" s="268"/>
      <c r="R200" s="268"/>
      <c r="S200" s="268"/>
      <c r="T200" s="269"/>
      <c r="U200" s="14"/>
      <c r="V200" s="14"/>
      <c r="W200" s="14"/>
      <c r="X200" s="14"/>
      <c r="Y200" s="14"/>
      <c r="Z200" s="14"/>
      <c r="AA200" s="14"/>
      <c r="AB200" s="14"/>
      <c r="AC200" s="14"/>
      <c r="AD200" s="14"/>
      <c r="AE200" s="14"/>
      <c r="AT200" s="270" t="s">
        <v>259</v>
      </c>
      <c r="AU200" s="270" t="s">
        <v>88</v>
      </c>
      <c r="AV200" s="14" t="s">
        <v>175</v>
      </c>
      <c r="AW200" s="14" t="s">
        <v>36</v>
      </c>
      <c r="AX200" s="14" t="s">
        <v>14</v>
      </c>
      <c r="AY200" s="270" t="s">
        <v>241</v>
      </c>
    </row>
    <row r="201" s="2" customFormat="1" ht="24.15" customHeight="1">
      <c r="A201" s="39"/>
      <c r="B201" s="40"/>
      <c r="C201" s="229" t="s">
        <v>313</v>
      </c>
      <c r="D201" s="229" t="s">
        <v>243</v>
      </c>
      <c r="E201" s="230" t="s">
        <v>567</v>
      </c>
      <c r="F201" s="231" t="s">
        <v>568</v>
      </c>
      <c r="G201" s="232" t="s">
        <v>569</v>
      </c>
      <c r="H201" s="233">
        <v>48</v>
      </c>
      <c r="I201" s="234"/>
      <c r="J201" s="235">
        <f>ROUND(I201*H201,2)</f>
        <v>0</v>
      </c>
      <c r="K201" s="231" t="s">
        <v>247</v>
      </c>
      <c r="L201" s="45"/>
      <c r="M201" s="236" t="s">
        <v>1</v>
      </c>
      <c r="N201" s="237" t="s">
        <v>45</v>
      </c>
      <c r="O201" s="92"/>
      <c r="P201" s="238">
        <f>O201*H201</f>
        <v>0</v>
      </c>
      <c r="Q201" s="238">
        <v>4.0000000000000003E-05</v>
      </c>
      <c r="R201" s="238">
        <f>Q201*H201</f>
        <v>0.0019200000000000003</v>
      </c>
      <c r="S201" s="238">
        <v>0</v>
      </c>
      <c r="T201" s="239">
        <f>S201*H201</f>
        <v>0</v>
      </c>
      <c r="U201" s="39"/>
      <c r="V201" s="39"/>
      <c r="W201" s="39"/>
      <c r="X201" s="39"/>
      <c r="Y201" s="39"/>
      <c r="Z201" s="39"/>
      <c r="AA201" s="39"/>
      <c r="AB201" s="39"/>
      <c r="AC201" s="39"/>
      <c r="AD201" s="39"/>
      <c r="AE201" s="39"/>
      <c r="AR201" s="240" t="s">
        <v>175</v>
      </c>
      <c r="AT201" s="240" t="s">
        <v>243</v>
      </c>
      <c r="AU201" s="240" t="s">
        <v>88</v>
      </c>
      <c r="AY201" s="18" t="s">
        <v>241</v>
      </c>
      <c r="BE201" s="241">
        <f>IF(N201="základní",J201,0)</f>
        <v>0</v>
      </c>
      <c r="BF201" s="241">
        <f>IF(N201="snížená",J201,0)</f>
        <v>0</v>
      </c>
      <c r="BG201" s="241">
        <f>IF(N201="zákl. přenesená",J201,0)</f>
        <v>0</v>
      </c>
      <c r="BH201" s="241">
        <f>IF(N201="sníž. přenesená",J201,0)</f>
        <v>0</v>
      </c>
      <c r="BI201" s="241">
        <f>IF(N201="nulová",J201,0)</f>
        <v>0</v>
      </c>
      <c r="BJ201" s="18" t="s">
        <v>14</v>
      </c>
      <c r="BK201" s="241">
        <f>ROUND(I201*H201,2)</f>
        <v>0</v>
      </c>
      <c r="BL201" s="18" t="s">
        <v>175</v>
      </c>
      <c r="BM201" s="240" t="s">
        <v>3211</v>
      </c>
    </row>
    <row r="202" s="2" customFormat="1">
      <c r="A202" s="39"/>
      <c r="B202" s="40"/>
      <c r="C202" s="41"/>
      <c r="D202" s="242" t="s">
        <v>249</v>
      </c>
      <c r="E202" s="41"/>
      <c r="F202" s="243" t="s">
        <v>571</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249</v>
      </c>
      <c r="AU202" s="18" t="s">
        <v>88</v>
      </c>
    </row>
    <row r="203" s="2" customFormat="1">
      <c r="A203" s="39"/>
      <c r="B203" s="40"/>
      <c r="C203" s="41"/>
      <c r="D203" s="247" t="s">
        <v>251</v>
      </c>
      <c r="E203" s="41"/>
      <c r="F203" s="248" t="s">
        <v>572</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251</v>
      </c>
      <c r="AU203" s="18" t="s">
        <v>88</v>
      </c>
    </row>
    <row r="204" s="15" customFormat="1">
      <c r="A204" s="15"/>
      <c r="B204" s="271"/>
      <c r="C204" s="272"/>
      <c r="D204" s="242" t="s">
        <v>259</v>
      </c>
      <c r="E204" s="273" t="s">
        <v>1</v>
      </c>
      <c r="F204" s="274" t="s">
        <v>3210</v>
      </c>
      <c r="G204" s="272"/>
      <c r="H204" s="273" t="s">
        <v>1</v>
      </c>
      <c r="I204" s="275"/>
      <c r="J204" s="272"/>
      <c r="K204" s="272"/>
      <c r="L204" s="276"/>
      <c r="M204" s="277"/>
      <c r="N204" s="278"/>
      <c r="O204" s="278"/>
      <c r="P204" s="278"/>
      <c r="Q204" s="278"/>
      <c r="R204" s="278"/>
      <c r="S204" s="278"/>
      <c r="T204" s="279"/>
      <c r="U204" s="15"/>
      <c r="V204" s="15"/>
      <c r="W204" s="15"/>
      <c r="X204" s="15"/>
      <c r="Y204" s="15"/>
      <c r="Z204" s="15"/>
      <c r="AA204" s="15"/>
      <c r="AB204" s="15"/>
      <c r="AC204" s="15"/>
      <c r="AD204" s="15"/>
      <c r="AE204" s="15"/>
      <c r="AT204" s="280" t="s">
        <v>259</v>
      </c>
      <c r="AU204" s="280" t="s">
        <v>88</v>
      </c>
      <c r="AV204" s="15" t="s">
        <v>14</v>
      </c>
      <c r="AW204" s="15" t="s">
        <v>36</v>
      </c>
      <c r="AX204" s="15" t="s">
        <v>80</v>
      </c>
      <c r="AY204" s="280" t="s">
        <v>241</v>
      </c>
    </row>
    <row r="205" s="13" customFormat="1">
      <c r="A205" s="13"/>
      <c r="B205" s="249"/>
      <c r="C205" s="250"/>
      <c r="D205" s="242" t="s">
        <v>259</v>
      </c>
      <c r="E205" s="251" t="s">
        <v>1</v>
      </c>
      <c r="F205" s="252" t="s">
        <v>1274</v>
      </c>
      <c r="G205" s="250"/>
      <c r="H205" s="253">
        <v>48</v>
      </c>
      <c r="I205" s="254"/>
      <c r="J205" s="250"/>
      <c r="K205" s="250"/>
      <c r="L205" s="255"/>
      <c r="M205" s="256"/>
      <c r="N205" s="257"/>
      <c r="O205" s="257"/>
      <c r="P205" s="257"/>
      <c r="Q205" s="257"/>
      <c r="R205" s="257"/>
      <c r="S205" s="257"/>
      <c r="T205" s="258"/>
      <c r="U205" s="13"/>
      <c r="V205" s="13"/>
      <c r="W205" s="13"/>
      <c r="X205" s="13"/>
      <c r="Y205" s="13"/>
      <c r="Z205" s="13"/>
      <c r="AA205" s="13"/>
      <c r="AB205" s="13"/>
      <c r="AC205" s="13"/>
      <c r="AD205" s="13"/>
      <c r="AE205" s="13"/>
      <c r="AT205" s="259" t="s">
        <v>259</v>
      </c>
      <c r="AU205" s="259" t="s">
        <v>88</v>
      </c>
      <c r="AV205" s="13" t="s">
        <v>88</v>
      </c>
      <c r="AW205" s="13" t="s">
        <v>36</v>
      </c>
      <c r="AX205" s="13" t="s">
        <v>80</v>
      </c>
      <c r="AY205" s="259" t="s">
        <v>241</v>
      </c>
    </row>
    <row r="206" s="14" customFormat="1">
      <c r="A206" s="14"/>
      <c r="B206" s="260"/>
      <c r="C206" s="261"/>
      <c r="D206" s="242" t="s">
        <v>259</v>
      </c>
      <c r="E206" s="262" t="s">
        <v>1</v>
      </c>
      <c r="F206" s="263" t="s">
        <v>261</v>
      </c>
      <c r="G206" s="261"/>
      <c r="H206" s="264">
        <v>48</v>
      </c>
      <c r="I206" s="265"/>
      <c r="J206" s="261"/>
      <c r="K206" s="261"/>
      <c r="L206" s="266"/>
      <c r="M206" s="267"/>
      <c r="N206" s="268"/>
      <c r="O206" s="268"/>
      <c r="P206" s="268"/>
      <c r="Q206" s="268"/>
      <c r="R206" s="268"/>
      <c r="S206" s="268"/>
      <c r="T206" s="269"/>
      <c r="U206" s="14"/>
      <c r="V206" s="14"/>
      <c r="W206" s="14"/>
      <c r="X206" s="14"/>
      <c r="Y206" s="14"/>
      <c r="Z206" s="14"/>
      <c r="AA206" s="14"/>
      <c r="AB206" s="14"/>
      <c r="AC206" s="14"/>
      <c r="AD206" s="14"/>
      <c r="AE206" s="14"/>
      <c r="AT206" s="270" t="s">
        <v>259</v>
      </c>
      <c r="AU206" s="270" t="s">
        <v>88</v>
      </c>
      <c r="AV206" s="14" t="s">
        <v>175</v>
      </c>
      <c r="AW206" s="14" t="s">
        <v>36</v>
      </c>
      <c r="AX206" s="14" t="s">
        <v>14</v>
      </c>
      <c r="AY206" s="270" t="s">
        <v>241</v>
      </c>
    </row>
    <row r="207" s="2" customFormat="1" ht="24.15" customHeight="1">
      <c r="A207" s="39"/>
      <c r="B207" s="40"/>
      <c r="C207" s="229" t="s">
        <v>317</v>
      </c>
      <c r="D207" s="229" t="s">
        <v>243</v>
      </c>
      <c r="E207" s="230" t="s">
        <v>574</v>
      </c>
      <c r="F207" s="231" t="s">
        <v>575</v>
      </c>
      <c r="G207" s="232" t="s">
        <v>576</v>
      </c>
      <c r="H207" s="233">
        <v>2</v>
      </c>
      <c r="I207" s="234"/>
      <c r="J207" s="235">
        <f>ROUND(I207*H207,2)</f>
        <v>0</v>
      </c>
      <c r="K207" s="231" t="s">
        <v>247</v>
      </c>
      <c r="L207" s="45"/>
      <c r="M207" s="236" t="s">
        <v>1</v>
      </c>
      <c r="N207" s="237" t="s">
        <v>45</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175</v>
      </c>
      <c r="AT207" s="240" t="s">
        <v>243</v>
      </c>
      <c r="AU207" s="240" t="s">
        <v>88</v>
      </c>
      <c r="AY207" s="18" t="s">
        <v>241</v>
      </c>
      <c r="BE207" s="241">
        <f>IF(N207="základní",J207,0)</f>
        <v>0</v>
      </c>
      <c r="BF207" s="241">
        <f>IF(N207="snížená",J207,0)</f>
        <v>0</v>
      </c>
      <c r="BG207" s="241">
        <f>IF(N207="zákl. přenesená",J207,0)</f>
        <v>0</v>
      </c>
      <c r="BH207" s="241">
        <f>IF(N207="sníž. přenesená",J207,0)</f>
        <v>0</v>
      </c>
      <c r="BI207" s="241">
        <f>IF(N207="nulová",J207,0)</f>
        <v>0</v>
      </c>
      <c r="BJ207" s="18" t="s">
        <v>14</v>
      </c>
      <c r="BK207" s="241">
        <f>ROUND(I207*H207,2)</f>
        <v>0</v>
      </c>
      <c r="BL207" s="18" t="s">
        <v>175</v>
      </c>
      <c r="BM207" s="240" t="s">
        <v>3212</v>
      </c>
    </row>
    <row r="208" s="2" customFormat="1">
      <c r="A208" s="39"/>
      <c r="B208" s="40"/>
      <c r="C208" s="41"/>
      <c r="D208" s="242" t="s">
        <v>249</v>
      </c>
      <c r="E208" s="41"/>
      <c r="F208" s="243" t="s">
        <v>578</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249</v>
      </c>
      <c r="AU208" s="18" t="s">
        <v>88</v>
      </c>
    </row>
    <row r="209" s="2" customFormat="1">
      <c r="A209" s="39"/>
      <c r="B209" s="40"/>
      <c r="C209" s="41"/>
      <c r="D209" s="247" t="s">
        <v>251</v>
      </c>
      <c r="E209" s="41"/>
      <c r="F209" s="248" t="s">
        <v>579</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251</v>
      </c>
      <c r="AU209" s="18" t="s">
        <v>88</v>
      </c>
    </row>
    <row r="210" s="15" customFormat="1">
      <c r="A210" s="15"/>
      <c r="B210" s="271"/>
      <c r="C210" s="272"/>
      <c r="D210" s="242" t="s">
        <v>259</v>
      </c>
      <c r="E210" s="273" t="s">
        <v>1</v>
      </c>
      <c r="F210" s="274" t="s">
        <v>3210</v>
      </c>
      <c r="G210" s="272"/>
      <c r="H210" s="273" t="s">
        <v>1</v>
      </c>
      <c r="I210" s="275"/>
      <c r="J210" s="272"/>
      <c r="K210" s="272"/>
      <c r="L210" s="276"/>
      <c r="M210" s="277"/>
      <c r="N210" s="278"/>
      <c r="O210" s="278"/>
      <c r="P210" s="278"/>
      <c r="Q210" s="278"/>
      <c r="R210" s="278"/>
      <c r="S210" s="278"/>
      <c r="T210" s="279"/>
      <c r="U210" s="15"/>
      <c r="V210" s="15"/>
      <c r="W210" s="15"/>
      <c r="X210" s="15"/>
      <c r="Y210" s="15"/>
      <c r="Z210" s="15"/>
      <c r="AA210" s="15"/>
      <c r="AB210" s="15"/>
      <c r="AC210" s="15"/>
      <c r="AD210" s="15"/>
      <c r="AE210" s="15"/>
      <c r="AT210" s="280" t="s">
        <v>259</v>
      </c>
      <c r="AU210" s="280" t="s">
        <v>88</v>
      </c>
      <c r="AV210" s="15" t="s">
        <v>14</v>
      </c>
      <c r="AW210" s="15" t="s">
        <v>36</v>
      </c>
      <c r="AX210" s="15" t="s">
        <v>80</v>
      </c>
      <c r="AY210" s="280" t="s">
        <v>241</v>
      </c>
    </row>
    <row r="211" s="13" customFormat="1">
      <c r="A211" s="13"/>
      <c r="B211" s="249"/>
      <c r="C211" s="250"/>
      <c r="D211" s="242" t="s">
        <v>259</v>
      </c>
      <c r="E211" s="251" t="s">
        <v>1</v>
      </c>
      <c r="F211" s="252" t="s">
        <v>1276</v>
      </c>
      <c r="G211" s="250"/>
      <c r="H211" s="253">
        <v>2</v>
      </c>
      <c r="I211" s="254"/>
      <c r="J211" s="250"/>
      <c r="K211" s="250"/>
      <c r="L211" s="255"/>
      <c r="M211" s="256"/>
      <c r="N211" s="257"/>
      <c r="O211" s="257"/>
      <c r="P211" s="257"/>
      <c r="Q211" s="257"/>
      <c r="R211" s="257"/>
      <c r="S211" s="257"/>
      <c r="T211" s="258"/>
      <c r="U211" s="13"/>
      <c r="V211" s="13"/>
      <c r="W211" s="13"/>
      <c r="X211" s="13"/>
      <c r="Y211" s="13"/>
      <c r="Z211" s="13"/>
      <c r="AA211" s="13"/>
      <c r="AB211" s="13"/>
      <c r="AC211" s="13"/>
      <c r="AD211" s="13"/>
      <c r="AE211" s="13"/>
      <c r="AT211" s="259" t="s">
        <v>259</v>
      </c>
      <c r="AU211" s="259" t="s">
        <v>88</v>
      </c>
      <c r="AV211" s="13" t="s">
        <v>88</v>
      </c>
      <c r="AW211" s="13" t="s">
        <v>36</v>
      </c>
      <c r="AX211" s="13" t="s">
        <v>80</v>
      </c>
      <c r="AY211" s="259" t="s">
        <v>241</v>
      </c>
    </row>
    <row r="212" s="14" customFormat="1">
      <c r="A212" s="14"/>
      <c r="B212" s="260"/>
      <c r="C212" s="261"/>
      <c r="D212" s="242" t="s">
        <v>259</v>
      </c>
      <c r="E212" s="262" t="s">
        <v>1</v>
      </c>
      <c r="F212" s="263" t="s">
        <v>261</v>
      </c>
      <c r="G212" s="261"/>
      <c r="H212" s="264">
        <v>2</v>
      </c>
      <c r="I212" s="265"/>
      <c r="J212" s="261"/>
      <c r="K212" s="261"/>
      <c r="L212" s="266"/>
      <c r="M212" s="267"/>
      <c r="N212" s="268"/>
      <c r="O212" s="268"/>
      <c r="P212" s="268"/>
      <c r="Q212" s="268"/>
      <c r="R212" s="268"/>
      <c r="S212" s="268"/>
      <c r="T212" s="269"/>
      <c r="U212" s="14"/>
      <c r="V212" s="14"/>
      <c r="W212" s="14"/>
      <c r="X212" s="14"/>
      <c r="Y212" s="14"/>
      <c r="Z212" s="14"/>
      <c r="AA212" s="14"/>
      <c r="AB212" s="14"/>
      <c r="AC212" s="14"/>
      <c r="AD212" s="14"/>
      <c r="AE212" s="14"/>
      <c r="AT212" s="270" t="s">
        <v>259</v>
      </c>
      <c r="AU212" s="270" t="s">
        <v>88</v>
      </c>
      <c r="AV212" s="14" t="s">
        <v>175</v>
      </c>
      <c r="AW212" s="14" t="s">
        <v>36</v>
      </c>
      <c r="AX212" s="14" t="s">
        <v>14</v>
      </c>
      <c r="AY212" s="270" t="s">
        <v>241</v>
      </c>
    </row>
    <row r="213" s="2" customFormat="1" ht="24.15" customHeight="1">
      <c r="A213" s="39"/>
      <c r="B213" s="40"/>
      <c r="C213" s="229" t="s">
        <v>325</v>
      </c>
      <c r="D213" s="229" t="s">
        <v>243</v>
      </c>
      <c r="E213" s="230" t="s">
        <v>581</v>
      </c>
      <c r="F213" s="231" t="s">
        <v>582</v>
      </c>
      <c r="G213" s="232" t="s">
        <v>296</v>
      </c>
      <c r="H213" s="233">
        <v>150</v>
      </c>
      <c r="I213" s="234"/>
      <c r="J213" s="235">
        <f>ROUND(I213*H213,2)</f>
        <v>0</v>
      </c>
      <c r="K213" s="231" t="s">
        <v>247</v>
      </c>
      <c r="L213" s="45"/>
      <c r="M213" s="236" t="s">
        <v>1</v>
      </c>
      <c r="N213" s="237" t="s">
        <v>45</v>
      </c>
      <c r="O213" s="92"/>
      <c r="P213" s="238">
        <f>O213*H213</f>
        <v>0</v>
      </c>
      <c r="Q213" s="238">
        <v>0.06053</v>
      </c>
      <c r="R213" s="238">
        <f>Q213*H213</f>
        <v>9.0794999999999995</v>
      </c>
      <c r="S213" s="238">
        <v>0</v>
      </c>
      <c r="T213" s="239">
        <f>S213*H213</f>
        <v>0</v>
      </c>
      <c r="U213" s="39"/>
      <c r="V213" s="39"/>
      <c r="W213" s="39"/>
      <c r="X213" s="39"/>
      <c r="Y213" s="39"/>
      <c r="Z213" s="39"/>
      <c r="AA213" s="39"/>
      <c r="AB213" s="39"/>
      <c r="AC213" s="39"/>
      <c r="AD213" s="39"/>
      <c r="AE213" s="39"/>
      <c r="AR213" s="240" t="s">
        <v>175</v>
      </c>
      <c r="AT213" s="240" t="s">
        <v>243</v>
      </c>
      <c r="AU213" s="240" t="s">
        <v>88</v>
      </c>
      <c r="AY213" s="18" t="s">
        <v>241</v>
      </c>
      <c r="BE213" s="241">
        <f>IF(N213="základní",J213,0)</f>
        <v>0</v>
      </c>
      <c r="BF213" s="241">
        <f>IF(N213="snížená",J213,0)</f>
        <v>0</v>
      </c>
      <c r="BG213" s="241">
        <f>IF(N213="zákl. přenesená",J213,0)</f>
        <v>0</v>
      </c>
      <c r="BH213" s="241">
        <f>IF(N213="sníž. přenesená",J213,0)</f>
        <v>0</v>
      </c>
      <c r="BI213" s="241">
        <f>IF(N213="nulová",J213,0)</f>
        <v>0</v>
      </c>
      <c r="BJ213" s="18" t="s">
        <v>14</v>
      </c>
      <c r="BK213" s="241">
        <f>ROUND(I213*H213,2)</f>
        <v>0</v>
      </c>
      <c r="BL213" s="18" t="s">
        <v>175</v>
      </c>
      <c r="BM213" s="240" t="s">
        <v>3213</v>
      </c>
    </row>
    <row r="214" s="2" customFormat="1">
      <c r="A214" s="39"/>
      <c r="B214" s="40"/>
      <c r="C214" s="41"/>
      <c r="D214" s="242" t="s">
        <v>249</v>
      </c>
      <c r="E214" s="41"/>
      <c r="F214" s="243" t="s">
        <v>584</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249</v>
      </c>
      <c r="AU214" s="18" t="s">
        <v>88</v>
      </c>
    </row>
    <row r="215" s="2" customFormat="1">
      <c r="A215" s="39"/>
      <c r="B215" s="40"/>
      <c r="C215" s="41"/>
      <c r="D215" s="247" t="s">
        <v>251</v>
      </c>
      <c r="E215" s="41"/>
      <c r="F215" s="248" t="s">
        <v>585</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251</v>
      </c>
      <c r="AU215" s="18" t="s">
        <v>88</v>
      </c>
    </row>
    <row r="216" s="13" customFormat="1">
      <c r="A216" s="13"/>
      <c r="B216" s="249"/>
      <c r="C216" s="250"/>
      <c r="D216" s="242" t="s">
        <v>259</v>
      </c>
      <c r="E216" s="251" t="s">
        <v>1</v>
      </c>
      <c r="F216" s="252" t="s">
        <v>3214</v>
      </c>
      <c r="G216" s="250"/>
      <c r="H216" s="253">
        <v>150</v>
      </c>
      <c r="I216" s="254"/>
      <c r="J216" s="250"/>
      <c r="K216" s="250"/>
      <c r="L216" s="255"/>
      <c r="M216" s="256"/>
      <c r="N216" s="257"/>
      <c r="O216" s="257"/>
      <c r="P216" s="257"/>
      <c r="Q216" s="257"/>
      <c r="R216" s="257"/>
      <c r="S216" s="257"/>
      <c r="T216" s="258"/>
      <c r="U216" s="13"/>
      <c r="V216" s="13"/>
      <c r="W216" s="13"/>
      <c r="X216" s="13"/>
      <c r="Y216" s="13"/>
      <c r="Z216" s="13"/>
      <c r="AA216" s="13"/>
      <c r="AB216" s="13"/>
      <c r="AC216" s="13"/>
      <c r="AD216" s="13"/>
      <c r="AE216" s="13"/>
      <c r="AT216" s="259" t="s">
        <v>259</v>
      </c>
      <c r="AU216" s="259" t="s">
        <v>88</v>
      </c>
      <c r="AV216" s="13" t="s">
        <v>88</v>
      </c>
      <c r="AW216" s="13" t="s">
        <v>36</v>
      </c>
      <c r="AX216" s="13" t="s">
        <v>80</v>
      </c>
      <c r="AY216" s="259" t="s">
        <v>241</v>
      </c>
    </row>
    <row r="217" s="14" customFormat="1">
      <c r="A217" s="14"/>
      <c r="B217" s="260"/>
      <c r="C217" s="261"/>
      <c r="D217" s="242" t="s">
        <v>259</v>
      </c>
      <c r="E217" s="262" t="s">
        <v>1</v>
      </c>
      <c r="F217" s="263" t="s">
        <v>261</v>
      </c>
      <c r="G217" s="261"/>
      <c r="H217" s="264">
        <v>150</v>
      </c>
      <c r="I217" s="265"/>
      <c r="J217" s="261"/>
      <c r="K217" s="261"/>
      <c r="L217" s="266"/>
      <c r="M217" s="267"/>
      <c r="N217" s="268"/>
      <c r="O217" s="268"/>
      <c r="P217" s="268"/>
      <c r="Q217" s="268"/>
      <c r="R217" s="268"/>
      <c r="S217" s="268"/>
      <c r="T217" s="269"/>
      <c r="U217" s="14"/>
      <c r="V217" s="14"/>
      <c r="W217" s="14"/>
      <c r="X217" s="14"/>
      <c r="Y217" s="14"/>
      <c r="Z217" s="14"/>
      <c r="AA217" s="14"/>
      <c r="AB217" s="14"/>
      <c r="AC217" s="14"/>
      <c r="AD217" s="14"/>
      <c r="AE217" s="14"/>
      <c r="AT217" s="270" t="s">
        <v>259</v>
      </c>
      <c r="AU217" s="270" t="s">
        <v>88</v>
      </c>
      <c r="AV217" s="14" t="s">
        <v>175</v>
      </c>
      <c r="AW217" s="14" t="s">
        <v>36</v>
      </c>
      <c r="AX217" s="14" t="s">
        <v>14</v>
      </c>
      <c r="AY217" s="270" t="s">
        <v>241</v>
      </c>
    </row>
    <row r="218" s="2" customFormat="1" ht="16.5" customHeight="1">
      <c r="A218" s="39"/>
      <c r="B218" s="40"/>
      <c r="C218" s="229" t="s">
        <v>332</v>
      </c>
      <c r="D218" s="229" t="s">
        <v>243</v>
      </c>
      <c r="E218" s="230" t="s">
        <v>244</v>
      </c>
      <c r="F218" s="231" t="s">
        <v>245</v>
      </c>
      <c r="G218" s="232" t="s">
        <v>246</v>
      </c>
      <c r="H218" s="233">
        <v>196.34999999999999</v>
      </c>
      <c r="I218" s="234"/>
      <c r="J218" s="235">
        <f>ROUND(I218*H218,2)</f>
        <v>0</v>
      </c>
      <c r="K218" s="231" t="s">
        <v>247</v>
      </c>
      <c r="L218" s="45"/>
      <c r="M218" s="236" t="s">
        <v>1</v>
      </c>
      <c r="N218" s="237" t="s">
        <v>45</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175</v>
      </c>
      <c r="AT218" s="240" t="s">
        <v>243</v>
      </c>
      <c r="AU218" s="240" t="s">
        <v>88</v>
      </c>
      <c r="AY218" s="18" t="s">
        <v>241</v>
      </c>
      <c r="BE218" s="241">
        <f>IF(N218="základní",J218,0)</f>
        <v>0</v>
      </c>
      <c r="BF218" s="241">
        <f>IF(N218="snížená",J218,0)</f>
        <v>0</v>
      </c>
      <c r="BG218" s="241">
        <f>IF(N218="zákl. přenesená",J218,0)</f>
        <v>0</v>
      </c>
      <c r="BH218" s="241">
        <f>IF(N218="sníž. přenesená",J218,0)</f>
        <v>0</v>
      </c>
      <c r="BI218" s="241">
        <f>IF(N218="nulová",J218,0)</f>
        <v>0</v>
      </c>
      <c r="BJ218" s="18" t="s">
        <v>14</v>
      </c>
      <c r="BK218" s="241">
        <f>ROUND(I218*H218,2)</f>
        <v>0</v>
      </c>
      <c r="BL218" s="18" t="s">
        <v>175</v>
      </c>
      <c r="BM218" s="240" t="s">
        <v>3215</v>
      </c>
    </row>
    <row r="219" s="2" customFormat="1">
      <c r="A219" s="39"/>
      <c r="B219" s="40"/>
      <c r="C219" s="41"/>
      <c r="D219" s="242" t="s">
        <v>249</v>
      </c>
      <c r="E219" s="41"/>
      <c r="F219" s="243" t="s">
        <v>250</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249</v>
      </c>
      <c r="AU219" s="18" t="s">
        <v>88</v>
      </c>
    </row>
    <row r="220" s="2" customFormat="1">
      <c r="A220" s="39"/>
      <c r="B220" s="40"/>
      <c r="C220" s="41"/>
      <c r="D220" s="247" t="s">
        <v>251</v>
      </c>
      <c r="E220" s="41"/>
      <c r="F220" s="248" t="s">
        <v>252</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251</v>
      </c>
      <c r="AU220" s="18" t="s">
        <v>88</v>
      </c>
    </row>
    <row r="221" s="13" customFormat="1">
      <c r="A221" s="13"/>
      <c r="B221" s="249"/>
      <c r="C221" s="250"/>
      <c r="D221" s="242" t="s">
        <v>259</v>
      </c>
      <c r="E221" s="251" t="s">
        <v>1</v>
      </c>
      <c r="F221" s="252" t="s">
        <v>513</v>
      </c>
      <c r="G221" s="250"/>
      <c r="H221" s="253">
        <v>196.34999999999999</v>
      </c>
      <c r="I221" s="254"/>
      <c r="J221" s="250"/>
      <c r="K221" s="250"/>
      <c r="L221" s="255"/>
      <c r="M221" s="256"/>
      <c r="N221" s="257"/>
      <c r="O221" s="257"/>
      <c r="P221" s="257"/>
      <c r="Q221" s="257"/>
      <c r="R221" s="257"/>
      <c r="S221" s="257"/>
      <c r="T221" s="258"/>
      <c r="U221" s="13"/>
      <c r="V221" s="13"/>
      <c r="W221" s="13"/>
      <c r="X221" s="13"/>
      <c r="Y221" s="13"/>
      <c r="Z221" s="13"/>
      <c r="AA221" s="13"/>
      <c r="AB221" s="13"/>
      <c r="AC221" s="13"/>
      <c r="AD221" s="13"/>
      <c r="AE221" s="13"/>
      <c r="AT221" s="259" t="s">
        <v>259</v>
      </c>
      <c r="AU221" s="259" t="s">
        <v>88</v>
      </c>
      <c r="AV221" s="13" t="s">
        <v>88</v>
      </c>
      <c r="AW221" s="13" t="s">
        <v>36</v>
      </c>
      <c r="AX221" s="13" t="s">
        <v>80</v>
      </c>
      <c r="AY221" s="259" t="s">
        <v>241</v>
      </c>
    </row>
    <row r="222" s="14" customFormat="1">
      <c r="A222" s="14"/>
      <c r="B222" s="260"/>
      <c r="C222" s="261"/>
      <c r="D222" s="242" t="s">
        <v>259</v>
      </c>
      <c r="E222" s="262" t="s">
        <v>1</v>
      </c>
      <c r="F222" s="263" t="s">
        <v>261</v>
      </c>
      <c r="G222" s="261"/>
      <c r="H222" s="264">
        <v>196.34999999999999</v>
      </c>
      <c r="I222" s="265"/>
      <c r="J222" s="261"/>
      <c r="K222" s="261"/>
      <c r="L222" s="266"/>
      <c r="M222" s="267"/>
      <c r="N222" s="268"/>
      <c r="O222" s="268"/>
      <c r="P222" s="268"/>
      <c r="Q222" s="268"/>
      <c r="R222" s="268"/>
      <c r="S222" s="268"/>
      <c r="T222" s="269"/>
      <c r="U222" s="14"/>
      <c r="V222" s="14"/>
      <c r="W222" s="14"/>
      <c r="X222" s="14"/>
      <c r="Y222" s="14"/>
      <c r="Z222" s="14"/>
      <c r="AA222" s="14"/>
      <c r="AB222" s="14"/>
      <c r="AC222" s="14"/>
      <c r="AD222" s="14"/>
      <c r="AE222" s="14"/>
      <c r="AT222" s="270" t="s">
        <v>259</v>
      </c>
      <c r="AU222" s="270" t="s">
        <v>88</v>
      </c>
      <c r="AV222" s="14" t="s">
        <v>175</v>
      </c>
      <c r="AW222" s="14" t="s">
        <v>36</v>
      </c>
      <c r="AX222" s="14" t="s">
        <v>14</v>
      </c>
      <c r="AY222" s="270" t="s">
        <v>241</v>
      </c>
    </row>
    <row r="223" s="2" customFormat="1" ht="24.15" customHeight="1">
      <c r="A223" s="39"/>
      <c r="B223" s="40"/>
      <c r="C223" s="229" t="s">
        <v>8</v>
      </c>
      <c r="D223" s="229" t="s">
        <v>243</v>
      </c>
      <c r="E223" s="230" t="s">
        <v>593</v>
      </c>
      <c r="F223" s="231" t="s">
        <v>594</v>
      </c>
      <c r="G223" s="232" t="s">
        <v>255</v>
      </c>
      <c r="H223" s="233">
        <v>103.101</v>
      </c>
      <c r="I223" s="234"/>
      <c r="J223" s="235">
        <f>ROUND(I223*H223,2)</f>
        <v>0</v>
      </c>
      <c r="K223" s="231" t="s">
        <v>247</v>
      </c>
      <c r="L223" s="45"/>
      <c r="M223" s="236" t="s">
        <v>1</v>
      </c>
      <c r="N223" s="237" t="s">
        <v>45</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175</v>
      </c>
      <c r="AT223" s="240" t="s">
        <v>243</v>
      </c>
      <c r="AU223" s="240" t="s">
        <v>88</v>
      </c>
      <c r="AY223" s="18" t="s">
        <v>241</v>
      </c>
      <c r="BE223" s="241">
        <f>IF(N223="základní",J223,0)</f>
        <v>0</v>
      </c>
      <c r="BF223" s="241">
        <f>IF(N223="snížená",J223,0)</f>
        <v>0</v>
      </c>
      <c r="BG223" s="241">
        <f>IF(N223="zákl. přenesená",J223,0)</f>
        <v>0</v>
      </c>
      <c r="BH223" s="241">
        <f>IF(N223="sníž. přenesená",J223,0)</f>
        <v>0</v>
      </c>
      <c r="BI223" s="241">
        <f>IF(N223="nulová",J223,0)</f>
        <v>0</v>
      </c>
      <c r="BJ223" s="18" t="s">
        <v>14</v>
      </c>
      <c r="BK223" s="241">
        <f>ROUND(I223*H223,2)</f>
        <v>0</v>
      </c>
      <c r="BL223" s="18" t="s">
        <v>175</v>
      </c>
      <c r="BM223" s="240" t="s">
        <v>3216</v>
      </c>
    </row>
    <row r="224" s="2" customFormat="1">
      <c r="A224" s="39"/>
      <c r="B224" s="40"/>
      <c r="C224" s="41"/>
      <c r="D224" s="242" t="s">
        <v>249</v>
      </c>
      <c r="E224" s="41"/>
      <c r="F224" s="243" t="s">
        <v>596</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249</v>
      </c>
      <c r="AU224" s="18" t="s">
        <v>88</v>
      </c>
    </row>
    <row r="225" s="2" customFormat="1">
      <c r="A225" s="39"/>
      <c r="B225" s="40"/>
      <c r="C225" s="41"/>
      <c r="D225" s="247" t="s">
        <v>251</v>
      </c>
      <c r="E225" s="41"/>
      <c r="F225" s="248" t="s">
        <v>597</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251</v>
      </c>
      <c r="AU225" s="18" t="s">
        <v>88</v>
      </c>
    </row>
    <row r="226" s="13" customFormat="1">
      <c r="A226" s="13"/>
      <c r="B226" s="249"/>
      <c r="C226" s="250"/>
      <c r="D226" s="242" t="s">
        <v>259</v>
      </c>
      <c r="E226" s="251" t="s">
        <v>1</v>
      </c>
      <c r="F226" s="252" t="s">
        <v>425</v>
      </c>
      <c r="G226" s="250"/>
      <c r="H226" s="253">
        <v>103.101</v>
      </c>
      <c r="I226" s="254"/>
      <c r="J226" s="250"/>
      <c r="K226" s="250"/>
      <c r="L226" s="255"/>
      <c r="M226" s="256"/>
      <c r="N226" s="257"/>
      <c r="O226" s="257"/>
      <c r="P226" s="257"/>
      <c r="Q226" s="257"/>
      <c r="R226" s="257"/>
      <c r="S226" s="257"/>
      <c r="T226" s="258"/>
      <c r="U226" s="13"/>
      <c r="V226" s="13"/>
      <c r="W226" s="13"/>
      <c r="X226" s="13"/>
      <c r="Y226" s="13"/>
      <c r="Z226" s="13"/>
      <c r="AA226" s="13"/>
      <c r="AB226" s="13"/>
      <c r="AC226" s="13"/>
      <c r="AD226" s="13"/>
      <c r="AE226" s="13"/>
      <c r="AT226" s="259" t="s">
        <v>259</v>
      </c>
      <c r="AU226" s="259" t="s">
        <v>88</v>
      </c>
      <c r="AV226" s="13" t="s">
        <v>88</v>
      </c>
      <c r="AW226" s="13" t="s">
        <v>36</v>
      </c>
      <c r="AX226" s="13" t="s">
        <v>80</v>
      </c>
      <c r="AY226" s="259" t="s">
        <v>241</v>
      </c>
    </row>
    <row r="227" s="14" customFormat="1">
      <c r="A227" s="14"/>
      <c r="B227" s="260"/>
      <c r="C227" s="261"/>
      <c r="D227" s="242" t="s">
        <v>259</v>
      </c>
      <c r="E227" s="262" t="s">
        <v>1</v>
      </c>
      <c r="F227" s="263" t="s">
        <v>261</v>
      </c>
      <c r="G227" s="261"/>
      <c r="H227" s="264">
        <v>103.101</v>
      </c>
      <c r="I227" s="265"/>
      <c r="J227" s="261"/>
      <c r="K227" s="261"/>
      <c r="L227" s="266"/>
      <c r="M227" s="267"/>
      <c r="N227" s="268"/>
      <c r="O227" s="268"/>
      <c r="P227" s="268"/>
      <c r="Q227" s="268"/>
      <c r="R227" s="268"/>
      <c r="S227" s="268"/>
      <c r="T227" s="269"/>
      <c r="U227" s="14"/>
      <c r="V227" s="14"/>
      <c r="W227" s="14"/>
      <c r="X227" s="14"/>
      <c r="Y227" s="14"/>
      <c r="Z227" s="14"/>
      <c r="AA227" s="14"/>
      <c r="AB227" s="14"/>
      <c r="AC227" s="14"/>
      <c r="AD227" s="14"/>
      <c r="AE227" s="14"/>
      <c r="AT227" s="270" t="s">
        <v>259</v>
      </c>
      <c r="AU227" s="270" t="s">
        <v>88</v>
      </c>
      <c r="AV227" s="14" t="s">
        <v>175</v>
      </c>
      <c r="AW227" s="14" t="s">
        <v>36</v>
      </c>
      <c r="AX227" s="14" t="s">
        <v>14</v>
      </c>
      <c r="AY227" s="270" t="s">
        <v>241</v>
      </c>
    </row>
    <row r="228" s="2" customFormat="1" ht="24.15" customHeight="1">
      <c r="A228" s="39"/>
      <c r="B228" s="40"/>
      <c r="C228" s="229" t="s">
        <v>344</v>
      </c>
      <c r="D228" s="229" t="s">
        <v>243</v>
      </c>
      <c r="E228" s="230" t="s">
        <v>598</v>
      </c>
      <c r="F228" s="231" t="s">
        <v>599</v>
      </c>
      <c r="G228" s="232" t="s">
        <v>255</v>
      </c>
      <c r="H228" s="233">
        <v>30.193000000000001</v>
      </c>
      <c r="I228" s="234"/>
      <c r="J228" s="235">
        <f>ROUND(I228*H228,2)</f>
        <v>0</v>
      </c>
      <c r="K228" s="231" t="s">
        <v>247</v>
      </c>
      <c r="L228" s="45"/>
      <c r="M228" s="236" t="s">
        <v>1</v>
      </c>
      <c r="N228" s="237" t="s">
        <v>45</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175</v>
      </c>
      <c r="AT228" s="240" t="s">
        <v>243</v>
      </c>
      <c r="AU228" s="240" t="s">
        <v>88</v>
      </c>
      <c r="AY228" s="18" t="s">
        <v>241</v>
      </c>
      <c r="BE228" s="241">
        <f>IF(N228="základní",J228,0)</f>
        <v>0</v>
      </c>
      <c r="BF228" s="241">
        <f>IF(N228="snížená",J228,0)</f>
        <v>0</v>
      </c>
      <c r="BG228" s="241">
        <f>IF(N228="zákl. přenesená",J228,0)</f>
        <v>0</v>
      </c>
      <c r="BH228" s="241">
        <f>IF(N228="sníž. přenesená",J228,0)</f>
        <v>0</v>
      </c>
      <c r="BI228" s="241">
        <f>IF(N228="nulová",J228,0)</f>
        <v>0</v>
      </c>
      <c r="BJ228" s="18" t="s">
        <v>14</v>
      </c>
      <c r="BK228" s="241">
        <f>ROUND(I228*H228,2)</f>
        <v>0</v>
      </c>
      <c r="BL228" s="18" t="s">
        <v>175</v>
      </c>
      <c r="BM228" s="240" t="s">
        <v>3217</v>
      </c>
    </row>
    <row r="229" s="2" customFormat="1">
      <c r="A229" s="39"/>
      <c r="B229" s="40"/>
      <c r="C229" s="41"/>
      <c r="D229" s="242" t="s">
        <v>249</v>
      </c>
      <c r="E229" s="41"/>
      <c r="F229" s="243" t="s">
        <v>601</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249</v>
      </c>
      <c r="AU229" s="18" t="s">
        <v>88</v>
      </c>
    </row>
    <row r="230" s="2" customFormat="1">
      <c r="A230" s="39"/>
      <c r="B230" s="40"/>
      <c r="C230" s="41"/>
      <c r="D230" s="247" t="s">
        <v>251</v>
      </c>
      <c r="E230" s="41"/>
      <c r="F230" s="248" t="s">
        <v>602</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251</v>
      </c>
      <c r="AU230" s="18" t="s">
        <v>88</v>
      </c>
    </row>
    <row r="231" s="15" customFormat="1">
      <c r="A231" s="15"/>
      <c r="B231" s="271"/>
      <c r="C231" s="272"/>
      <c r="D231" s="242" t="s">
        <v>259</v>
      </c>
      <c r="E231" s="273" t="s">
        <v>1</v>
      </c>
      <c r="F231" s="274" t="s">
        <v>3218</v>
      </c>
      <c r="G231" s="272"/>
      <c r="H231" s="273" t="s">
        <v>1</v>
      </c>
      <c r="I231" s="275"/>
      <c r="J231" s="272"/>
      <c r="K231" s="272"/>
      <c r="L231" s="276"/>
      <c r="M231" s="277"/>
      <c r="N231" s="278"/>
      <c r="O231" s="278"/>
      <c r="P231" s="278"/>
      <c r="Q231" s="278"/>
      <c r="R231" s="278"/>
      <c r="S231" s="278"/>
      <c r="T231" s="279"/>
      <c r="U231" s="15"/>
      <c r="V231" s="15"/>
      <c r="W231" s="15"/>
      <c r="X231" s="15"/>
      <c r="Y231" s="15"/>
      <c r="Z231" s="15"/>
      <c r="AA231" s="15"/>
      <c r="AB231" s="15"/>
      <c r="AC231" s="15"/>
      <c r="AD231" s="15"/>
      <c r="AE231" s="15"/>
      <c r="AT231" s="280" t="s">
        <v>259</v>
      </c>
      <c r="AU231" s="280" t="s">
        <v>88</v>
      </c>
      <c r="AV231" s="15" t="s">
        <v>14</v>
      </c>
      <c r="AW231" s="15" t="s">
        <v>36</v>
      </c>
      <c r="AX231" s="15" t="s">
        <v>80</v>
      </c>
      <c r="AY231" s="280" t="s">
        <v>241</v>
      </c>
    </row>
    <row r="232" s="13" customFormat="1">
      <c r="A232" s="13"/>
      <c r="B232" s="249"/>
      <c r="C232" s="250"/>
      <c r="D232" s="242" t="s">
        <v>259</v>
      </c>
      <c r="E232" s="251" t="s">
        <v>1</v>
      </c>
      <c r="F232" s="252" t="s">
        <v>3219</v>
      </c>
      <c r="G232" s="250"/>
      <c r="H232" s="253">
        <v>18.535</v>
      </c>
      <c r="I232" s="254"/>
      <c r="J232" s="250"/>
      <c r="K232" s="250"/>
      <c r="L232" s="255"/>
      <c r="M232" s="256"/>
      <c r="N232" s="257"/>
      <c r="O232" s="257"/>
      <c r="P232" s="257"/>
      <c r="Q232" s="257"/>
      <c r="R232" s="257"/>
      <c r="S232" s="257"/>
      <c r="T232" s="258"/>
      <c r="U232" s="13"/>
      <c r="V232" s="13"/>
      <c r="W232" s="13"/>
      <c r="X232" s="13"/>
      <c r="Y232" s="13"/>
      <c r="Z232" s="13"/>
      <c r="AA232" s="13"/>
      <c r="AB232" s="13"/>
      <c r="AC232" s="13"/>
      <c r="AD232" s="13"/>
      <c r="AE232" s="13"/>
      <c r="AT232" s="259" t="s">
        <v>259</v>
      </c>
      <c r="AU232" s="259" t="s">
        <v>88</v>
      </c>
      <c r="AV232" s="13" t="s">
        <v>88</v>
      </c>
      <c r="AW232" s="13" t="s">
        <v>36</v>
      </c>
      <c r="AX232" s="13" t="s">
        <v>80</v>
      </c>
      <c r="AY232" s="259" t="s">
        <v>241</v>
      </c>
    </row>
    <row r="233" s="15" customFormat="1">
      <c r="A233" s="15"/>
      <c r="B233" s="271"/>
      <c r="C233" s="272"/>
      <c r="D233" s="242" t="s">
        <v>259</v>
      </c>
      <c r="E233" s="273" t="s">
        <v>1</v>
      </c>
      <c r="F233" s="274" t="s">
        <v>3220</v>
      </c>
      <c r="G233" s="272"/>
      <c r="H233" s="273" t="s">
        <v>1</v>
      </c>
      <c r="I233" s="275"/>
      <c r="J233" s="272"/>
      <c r="K233" s="272"/>
      <c r="L233" s="276"/>
      <c r="M233" s="277"/>
      <c r="N233" s="278"/>
      <c r="O233" s="278"/>
      <c r="P233" s="278"/>
      <c r="Q233" s="278"/>
      <c r="R233" s="278"/>
      <c r="S233" s="278"/>
      <c r="T233" s="279"/>
      <c r="U233" s="15"/>
      <c r="V233" s="15"/>
      <c r="W233" s="15"/>
      <c r="X233" s="15"/>
      <c r="Y233" s="15"/>
      <c r="Z233" s="15"/>
      <c r="AA233" s="15"/>
      <c r="AB233" s="15"/>
      <c r="AC233" s="15"/>
      <c r="AD233" s="15"/>
      <c r="AE233" s="15"/>
      <c r="AT233" s="280" t="s">
        <v>259</v>
      </c>
      <c r="AU233" s="280" t="s">
        <v>88</v>
      </c>
      <c r="AV233" s="15" t="s">
        <v>14</v>
      </c>
      <c r="AW233" s="15" t="s">
        <v>36</v>
      </c>
      <c r="AX233" s="15" t="s">
        <v>80</v>
      </c>
      <c r="AY233" s="280" t="s">
        <v>241</v>
      </c>
    </row>
    <row r="234" s="13" customFormat="1">
      <c r="A234" s="13"/>
      <c r="B234" s="249"/>
      <c r="C234" s="250"/>
      <c r="D234" s="242" t="s">
        <v>259</v>
      </c>
      <c r="E234" s="251" t="s">
        <v>1</v>
      </c>
      <c r="F234" s="252" t="s">
        <v>3221</v>
      </c>
      <c r="G234" s="250"/>
      <c r="H234" s="253">
        <v>14.612</v>
      </c>
      <c r="I234" s="254"/>
      <c r="J234" s="250"/>
      <c r="K234" s="250"/>
      <c r="L234" s="255"/>
      <c r="M234" s="256"/>
      <c r="N234" s="257"/>
      <c r="O234" s="257"/>
      <c r="P234" s="257"/>
      <c r="Q234" s="257"/>
      <c r="R234" s="257"/>
      <c r="S234" s="257"/>
      <c r="T234" s="258"/>
      <c r="U234" s="13"/>
      <c r="V234" s="13"/>
      <c r="W234" s="13"/>
      <c r="X234" s="13"/>
      <c r="Y234" s="13"/>
      <c r="Z234" s="13"/>
      <c r="AA234" s="13"/>
      <c r="AB234" s="13"/>
      <c r="AC234" s="13"/>
      <c r="AD234" s="13"/>
      <c r="AE234" s="13"/>
      <c r="AT234" s="259" t="s">
        <v>259</v>
      </c>
      <c r="AU234" s="259" t="s">
        <v>88</v>
      </c>
      <c r="AV234" s="13" t="s">
        <v>88</v>
      </c>
      <c r="AW234" s="13" t="s">
        <v>36</v>
      </c>
      <c r="AX234" s="13" t="s">
        <v>80</v>
      </c>
      <c r="AY234" s="259" t="s">
        <v>241</v>
      </c>
    </row>
    <row r="235" s="15" customFormat="1">
      <c r="A235" s="15"/>
      <c r="B235" s="271"/>
      <c r="C235" s="272"/>
      <c r="D235" s="242" t="s">
        <v>259</v>
      </c>
      <c r="E235" s="273" t="s">
        <v>1</v>
      </c>
      <c r="F235" s="274" t="s">
        <v>609</v>
      </c>
      <c r="G235" s="272"/>
      <c r="H235" s="273" t="s">
        <v>1</v>
      </c>
      <c r="I235" s="275"/>
      <c r="J235" s="272"/>
      <c r="K235" s="272"/>
      <c r="L235" s="276"/>
      <c r="M235" s="277"/>
      <c r="N235" s="278"/>
      <c r="O235" s="278"/>
      <c r="P235" s="278"/>
      <c r="Q235" s="278"/>
      <c r="R235" s="278"/>
      <c r="S235" s="278"/>
      <c r="T235" s="279"/>
      <c r="U235" s="15"/>
      <c r="V235" s="15"/>
      <c r="W235" s="15"/>
      <c r="X235" s="15"/>
      <c r="Y235" s="15"/>
      <c r="Z235" s="15"/>
      <c r="AA235" s="15"/>
      <c r="AB235" s="15"/>
      <c r="AC235" s="15"/>
      <c r="AD235" s="15"/>
      <c r="AE235" s="15"/>
      <c r="AT235" s="280" t="s">
        <v>259</v>
      </c>
      <c r="AU235" s="280" t="s">
        <v>88</v>
      </c>
      <c r="AV235" s="15" t="s">
        <v>14</v>
      </c>
      <c r="AW235" s="15" t="s">
        <v>36</v>
      </c>
      <c r="AX235" s="15" t="s">
        <v>80</v>
      </c>
      <c r="AY235" s="280" t="s">
        <v>241</v>
      </c>
    </row>
    <row r="236" s="13" customFormat="1">
      <c r="A236" s="13"/>
      <c r="B236" s="249"/>
      <c r="C236" s="250"/>
      <c r="D236" s="242" t="s">
        <v>259</v>
      </c>
      <c r="E236" s="251" t="s">
        <v>1</v>
      </c>
      <c r="F236" s="252" t="s">
        <v>449</v>
      </c>
      <c r="G236" s="250"/>
      <c r="H236" s="253">
        <v>24.835000000000001</v>
      </c>
      <c r="I236" s="254"/>
      <c r="J236" s="250"/>
      <c r="K236" s="250"/>
      <c r="L236" s="255"/>
      <c r="M236" s="256"/>
      <c r="N236" s="257"/>
      <c r="O236" s="257"/>
      <c r="P236" s="257"/>
      <c r="Q236" s="257"/>
      <c r="R236" s="257"/>
      <c r="S236" s="257"/>
      <c r="T236" s="258"/>
      <c r="U236" s="13"/>
      <c r="V236" s="13"/>
      <c r="W236" s="13"/>
      <c r="X236" s="13"/>
      <c r="Y236" s="13"/>
      <c r="Z236" s="13"/>
      <c r="AA236" s="13"/>
      <c r="AB236" s="13"/>
      <c r="AC236" s="13"/>
      <c r="AD236" s="13"/>
      <c r="AE236" s="13"/>
      <c r="AT236" s="259" t="s">
        <v>259</v>
      </c>
      <c r="AU236" s="259" t="s">
        <v>88</v>
      </c>
      <c r="AV236" s="13" t="s">
        <v>88</v>
      </c>
      <c r="AW236" s="13" t="s">
        <v>36</v>
      </c>
      <c r="AX236" s="13" t="s">
        <v>80</v>
      </c>
      <c r="AY236" s="259" t="s">
        <v>241</v>
      </c>
    </row>
    <row r="237" s="15" customFormat="1">
      <c r="A237" s="15"/>
      <c r="B237" s="271"/>
      <c r="C237" s="272"/>
      <c r="D237" s="242" t="s">
        <v>259</v>
      </c>
      <c r="E237" s="273" t="s">
        <v>1</v>
      </c>
      <c r="F237" s="274" t="s">
        <v>3222</v>
      </c>
      <c r="G237" s="272"/>
      <c r="H237" s="273" t="s">
        <v>1</v>
      </c>
      <c r="I237" s="275"/>
      <c r="J237" s="272"/>
      <c r="K237" s="272"/>
      <c r="L237" s="276"/>
      <c r="M237" s="277"/>
      <c r="N237" s="278"/>
      <c r="O237" s="278"/>
      <c r="P237" s="278"/>
      <c r="Q237" s="278"/>
      <c r="R237" s="278"/>
      <c r="S237" s="278"/>
      <c r="T237" s="279"/>
      <c r="U237" s="15"/>
      <c r="V237" s="15"/>
      <c r="W237" s="15"/>
      <c r="X237" s="15"/>
      <c r="Y237" s="15"/>
      <c r="Z237" s="15"/>
      <c r="AA237" s="15"/>
      <c r="AB237" s="15"/>
      <c r="AC237" s="15"/>
      <c r="AD237" s="15"/>
      <c r="AE237" s="15"/>
      <c r="AT237" s="280" t="s">
        <v>259</v>
      </c>
      <c r="AU237" s="280" t="s">
        <v>88</v>
      </c>
      <c r="AV237" s="15" t="s">
        <v>14</v>
      </c>
      <c r="AW237" s="15" t="s">
        <v>36</v>
      </c>
      <c r="AX237" s="15" t="s">
        <v>80</v>
      </c>
      <c r="AY237" s="280" t="s">
        <v>241</v>
      </c>
    </row>
    <row r="238" s="13" customFormat="1">
      <c r="A238" s="13"/>
      <c r="B238" s="249"/>
      <c r="C238" s="250"/>
      <c r="D238" s="242" t="s">
        <v>259</v>
      </c>
      <c r="E238" s="251" t="s">
        <v>1</v>
      </c>
      <c r="F238" s="252" t="s">
        <v>1313</v>
      </c>
      <c r="G238" s="250"/>
      <c r="H238" s="253">
        <v>17.5</v>
      </c>
      <c r="I238" s="254"/>
      <c r="J238" s="250"/>
      <c r="K238" s="250"/>
      <c r="L238" s="255"/>
      <c r="M238" s="256"/>
      <c r="N238" s="257"/>
      <c r="O238" s="257"/>
      <c r="P238" s="257"/>
      <c r="Q238" s="257"/>
      <c r="R238" s="257"/>
      <c r="S238" s="257"/>
      <c r="T238" s="258"/>
      <c r="U238" s="13"/>
      <c r="V238" s="13"/>
      <c r="W238" s="13"/>
      <c r="X238" s="13"/>
      <c r="Y238" s="13"/>
      <c r="Z238" s="13"/>
      <c r="AA238" s="13"/>
      <c r="AB238" s="13"/>
      <c r="AC238" s="13"/>
      <c r="AD238" s="13"/>
      <c r="AE238" s="13"/>
      <c r="AT238" s="259" t="s">
        <v>259</v>
      </c>
      <c r="AU238" s="259" t="s">
        <v>88</v>
      </c>
      <c r="AV238" s="13" t="s">
        <v>88</v>
      </c>
      <c r="AW238" s="13" t="s">
        <v>36</v>
      </c>
      <c r="AX238" s="13" t="s">
        <v>80</v>
      </c>
      <c r="AY238" s="259" t="s">
        <v>241</v>
      </c>
    </row>
    <row r="239" s="14" customFormat="1">
      <c r="A239" s="14"/>
      <c r="B239" s="260"/>
      <c r="C239" s="261"/>
      <c r="D239" s="242" t="s">
        <v>259</v>
      </c>
      <c r="E239" s="262" t="s">
        <v>437</v>
      </c>
      <c r="F239" s="263" t="s">
        <v>261</v>
      </c>
      <c r="G239" s="261"/>
      <c r="H239" s="264">
        <v>75.481999999999999</v>
      </c>
      <c r="I239" s="265"/>
      <c r="J239" s="261"/>
      <c r="K239" s="261"/>
      <c r="L239" s="266"/>
      <c r="M239" s="267"/>
      <c r="N239" s="268"/>
      <c r="O239" s="268"/>
      <c r="P239" s="268"/>
      <c r="Q239" s="268"/>
      <c r="R239" s="268"/>
      <c r="S239" s="268"/>
      <c r="T239" s="269"/>
      <c r="U239" s="14"/>
      <c r="V239" s="14"/>
      <c r="W239" s="14"/>
      <c r="X239" s="14"/>
      <c r="Y239" s="14"/>
      <c r="Z239" s="14"/>
      <c r="AA239" s="14"/>
      <c r="AB239" s="14"/>
      <c r="AC239" s="14"/>
      <c r="AD239" s="14"/>
      <c r="AE239" s="14"/>
      <c r="AT239" s="270" t="s">
        <v>259</v>
      </c>
      <c r="AU239" s="270" t="s">
        <v>88</v>
      </c>
      <c r="AV239" s="14" t="s">
        <v>175</v>
      </c>
      <c r="AW239" s="14" t="s">
        <v>36</v>
      </c>
      <c r="AX239" s="14" t="s">
        <v>80</v>
      </c>
      <c r="AY239" s="270" t="s">
        <v>241</v>
      </c>
    </row>
    <row r="240" s="13" customFormat="1">
      <c r="A240" s="13"/>
      <c r="B240" s="249"/>
      <c r="C240" s="250"/>
      <c r="D240" s="242" t="s">
        <v>259</v>
      </c>
      <c r="E240" s="251" t="s">
        <v>440</v>
      </c>
      <c r="F240" s="252" t="s">
        <v>612</v>
      </c>
      <c r="G240" s="250"/>
      <c r="H240" s="253">
        <v>30.193000000000001</v>
      </c>
      <c r="I240" s="254"/>
      <c r="J240" s="250"/>
      <c r="K240" s="250"/>
      <c r="L240" s="255"/>
      <c r="M240" s="256"/>
      <c r="N240" s="257"/>
      <c r="O240" s="257"/>
      <c r="P240" s="257"/>
      <c r="Q240" s="257"/>
      <c r="R240" s="257"/>
      <c r="S240" s="257"/>
      <c r="T240" s="258"/>
      <c r="U240" s="13"/>
      <c r="V240" s="13"/>
      <c r="W240" s="13"/>
      <c r="X240" s="13"/>
      <c r="Y240" s="13"/>
      <c r="Z240" s="13"/>
      <c r="AA240" s="13"/>
      <c r="AB240" s="13"/>
      <c r="AC240" s="13"/>
      <c r="AD240" s="13"/>
      <c r="AE240" s="13"/>
      <c r="AT240" s="259" t="s">
        <v>259</v>
      </c>
      <c r="AU240" s="259" t="s">
        <v>88</v>
      </c>
      <c r="AV240" s="13" t="s">
        <v>88</v>
      </c>
      <c r="AW240" s="13" t="s">
        <v>36</v>
      </c>
      <c r="AX240" s="13" t="s">
        <v>14</v>
      </c>
      <c r="AY240" s="259" t="s">
        <v>241</v>
      </c>
    </row>
    <row r="241" s="13" customFormat="1">
      <c r="A241" s="13"/>
      <c r="B241" s="249"/>
      <c r="C241" s="250"/>
      <c r="D241" s="242" t="s">
        <v>259</v>
      </c>
      <c r="E241" s="251" t="s">
        <v>443</v>
      </c>
      <c r="F241" s="252" t="s">
        <v>613</v>
      </c>
      <c r="G241" s="250"/>
      <c r="H241" s="253">
        <v>45.289000000000001</v>
      </c>
      <c r="I241" s="254"/>
      <c r="J241" s="250"/>
      <c r="K241" s="250"/>
      <c r="L241" s="255"/>
      <c r="M241" s="256"/>
      <c r="N241" s="257"/>
      <c r="O241" s="257"/>
      <c r="P241" s="257"/>
      <c r="Q241" s="257"/>
      <c r="R241" s="257"/>
      <c r="S241" s="257"/>
      <c r="T241" s="258"/>
      <c r="U241" s="13"/>
      <c r="V241" s="13"/>
      <c r="W241" s="13"/>
      <c r="X241" s="13"/>
      <c r="Y241" s="13"/>
      <c r="Z241" s="13"/>
      <c r="AA241" s="13"/>
      <c r="AB241" s="13"/>
      <c r="AC241" s="13"/>
      <c r="AD241" s="13"/>
      <c r="AE241" s="13"/>
      <c r="AT241" s="259" t="s">
        <v>259</v>
      </c>
      <c r="AU241" s="259" t="s">
        <v>88</v>
      </c>
      <c r="AV241" s="13" t="s">
        <v>88</v>
      </c>
      <c r="AW241" s="13" t="s">
        <v>36</v>
      </c>
      <c r="AX241" s="13" t="s">
        <v>80</v>
      </c>
      <c r="AY241" s="259" t="s">
        <v>241</v>
      </c>
    </row>
    <row r="242" s="2" customFormat="1" ht="33" customHeight="1">
      <c r="A242" s="39"/>
      <c r="B242" s="40"/>
      <c r="C242" s="229" t="s">
        <v>349</v>
      </c>
      <c r="D242" s="229" t="s">
        <v>243</v>
      </c>
      <c r="E242" s="230" t="s">
        <v>614</v>
      </c>
      <c r="F242" s="231" t="s">
        <v>615</v>
      </c>
      <c r="G242" s="232" t="s">
        <v>255</v>
      </c>
      <c r="H242" s="233">
        <v>584.23900000000003</v>
      </c>
      <c r="I242" s="234"/>
      <c r="J242" s="235">
        <f>ROUND(I242*H242,2)</f>
        <v>0</v>
      </c>
      <c r="K242" s="231" t="s">
        <v>247</v>
      </c>
      <c r="L242" s="45"/>
      <c r="M242" s="236" t="s">
        <v>1</v>
      </c>
      <c r="N242" s="237" t="s">
        <v>45</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175</v>
      </c>
      <c r="AT242" s="240" t="s">
        <v>243</v>
      </c>
      <c r="AU242" s="240" t="s">
        <v>88</v>
      </c>
      <c r="AY242" s="18" t="s">
        <v>241</v>
      </c>
      <c r="BE242" s="241">
        <f>IF(N242="základní",J242,0)</f>
        <v>0</v>
      </c>
      <c r="BF242" s="241">
        <f>IF(N242="snížená",J242,0)</f>
        <v>0</v>
      </c>
      <c r="BG242" s="241">
        <f>IF(N242="zákl. přenesená",J242,0)</f>
        <v>0</v>
      </c>
      <c r="BH242" s="241">
        <f>IF(N242="sníž. přenesená",J242,0)</f>
        <v>0</v>
      </c>
      <c r="BI242" s="241">
        <f>IF(N242="nulová",J242,0)</f>
        <v>0</v>
      </c>
      <c r="BJ242" s="18" t="s">
        <v>14</v>
      </c>
      <c r="BK242" s="241">
        <f>ROUND(I242*H242,2)</f>
        <v>0</v>
      </c>
      <c r="BL242" s="18" t="s">
        <v>175</v>
      </c>
      <c r="BM242" s="240" t="s">
        <v>3223</v>
      </c>
    </row>
    <row r="243" s="2" customFormat="1">
      <c r="A243" s="39"/>
      <c r="B243" s="40"/>
      <c r="C243" s="41"/>
      <c r="D243" s="242" t="s">
        <v>249</v>
      </c>
      <c r="E243" s="41"/>
      <c r="F243" s="243" t="s">
        <v>617</v>
      </c>
      <c r="G243" s="41"/>
      <c r="H243" s="41"/>
      <c r="I243" s="244"/>
      <c r="J243" s="41"/>
      <c r="K243" s="41"/>
      <c r="L243" s="45"/>
      <c r="M243" s="245"/>
      <c r="N243" s="246"/>
      <c r="O243" s="92"/>
      <c r="P243" s="92"/>
      <c r="Q243" s="92"/>
      <c r="R243" s="92"/>
      <c r="S243" s="92"/>
      <c r="T243" s="93"/>
      <c r="U243" s="39"/>
      <c r="V243" s="39"/>
      <c r="W243" s="39"/>
      <c r="X243" s="39"/>
      <c r="Y243" s="39"/>
      <c r="Z243" s="39"/>
      <c r="AA243" s="39"/>
      <c r="AB243" s="39"/>
      <c r="AC243" s="39"/>
      <c r="AD243" s="39"/>
      <c r="AE243" s="39"/>
      <c r="AT243" s="18" t="s">
        <v>249</v>
      </c>
      <c r="AU243" s="18" t="s">
        <v>88</v>
      </c>
    </row>
    <row r="244" s="2" customFormat="1">
      <c r="A244" s="39"/>
      <c r="B244" s="40"/>
      <c r="C244" s="41"/>
      <c r="D244" s="247" t="s">
        <v>251</v>
      </c>
      <c r="E244" s="41"/>
      <c r="F244" s="248" t="s">
        <v>618</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251</v>
      </c>
      <c r="AU244" s="18" t="s">
        <v>88</v>
      </c>
    </row>
    <row r="245" s="13" customFormat="1">
      <c r="A245" s="13"/>
      <c r="B245" s="249"/>
      <c r="C245" s="250"/>
      <c r="D245" s="242" t="s">
        <v>259</v>
      </c>
      <c r="E245" s="251" t="s">
        <v>1</v>
      </c>
      <c r="F245" s="252" t="s">
        <v>428</v>
      </c>
      <c r="G245" s="250"/>
      <c r="H245" s="253">
        <v>584.23900000000003</v>
      </c>
      <c r="I245" s="254"/>
      <c r="J245" s="250"/>
      <c r="K245" s="250"/>
      <c r="L245" s="255"/>
      <c r="M245" s="256"/>
      <c r="N245" s="257"/>
      <c r="O245" s="257"/>
      <c r="P245" s="257"/>
      <c r="Q245" s="257"/>
      <c r="R245" s="257"/>
      <c r="S245" s="257"/>
      <c r="T245" s="258"/>
      <c r="U245" s="13"/>
      <c r="V245" s="13"/>
      <c r="W245" s="13"/>
      <c r="X245" s="13"/>
      <c r="Y245" s="13"/>
      <c r="Z245" s="13"/>
      <c r="AA245" s="13"/>
      <c r="AB245" s="13"/>
      <c r="AC245" s="13"/>
      <c r="AD245" s="13"/>
      <c r="AE245" s="13"/>
      <c r="AT245" s="259" t="s">
        <v>259</v>
      </c>
      <c r="AU245" s="259" t="s">
        <v>88</v>
      </c>
      <c r="AV245" s="13" t="s">
        <v>88</v>
      </c>
      <c r="AW245" s="13" t="s">
        <v>36</v>
      </c>
      <c r="AX245" s="13" t="s">
        <v>80</v>
      </c>
      <c r="AY245" s="259" t="s">
        <v>241</v>
      </c>
    </row>
    <row r="246" s="14" customFormat="1">
      <c r="A246" s="14"/>
      <c r="B246" s="260"/>
      <c r="C246" s="261"/>
      <c r="D246" s="242" t="s">
        <v>259</v>
      </c>
      <c r="E246" s="262" t="s">
        <v>1</v>
      </c>
      <c r="F246" s="263" t="s">
        <v>261</v>
      </c>
      <c r="G246" s="261"/>
      <c r="H246" s="264">
        <v>584.23900000000003</v>
      </c>
      <c r="I246" s="265"/>
      <c r="J246" s="261"/>
      <c r="K246" s="261"/>
      <c r="L246" s="266"/>
      <c r="M246" s="267"/>
      <c r="N246" s="268"/>
      <c r="O246" s="268"/>
      <c r="P246" s="268"/>
      <c r="Q246" s="268"/>
      <c r="R246" s="268"/>
      <c r="S246" s="268"/>
      <c r="T246" s="269"/>
      <c r="U246" s="14"/>
      <c r="V246" s="14"/>
      <c r="W246" s="14"/>
      <c r="X246" s="14"/>
      <c r="Y246" s="14"/>
      <c r="Z246" s="14"/>
      <c r="AA246" s="14"/>
      <c r="AB246" s="14"/>
      <c r="AC246" s="14"/>
      <c r="AD246" s="14"/>
      <c r="AE246" s="14"/>
      <c r="AT246" s="270" t="s">
        <v>259</v>
      </c>
      <c r="AU246" s="270" t="s">
        <v>88</v>
      </c>
      <c r="AV246" s="14" t="s">
        <v>175</v>
      </c>
      <c r="AW246" s="14" t="s">
        <v>36</v>
      </c>
      <c r="AX246" s="14" t="s">
        <v>14</v>
      </c>
      <c r="AY246" s="270" t="s">
        <v>241</v>
      </c>
    </row>
    <row r="247" s="2" customFormat="1" ht="24.15" customHeight="1">
      <c r="A247" s="39"/>
      <c r="B247" s="40"/>
      <c r="C247" s="229" t="s">
        <v>354</v>
      </c>
      <c r="D247" s="229" t="s">
        <v>243</v>
      </c>
      <c r="E247" s="230" t="s">
        <v>619</v>
      </c>
      <c r="F247" s="231" t="s">
        <v>620</v>
      </c>
      <c r="G247" s="232" t="s">
        <v>255</v>
      </c>
      <c r="H247" s="233">
        <v>360.85399999999998</v>
      </c>
      <c r="I247" s="234"/>
      <c r="J247" s="235">
        <f>ROUND(I247*H247,2)</f>
        <v>0</v>
      </c>
      <c r="K247" s="231" t="s">
        <v>247</v>
      </c>
      <c r="L247" s="45"/>
      <c r="M247" s="236" t="s">
        <v>1</v>
      </c>
      <c r="N247" s="237" t="s">
        <v>45</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175</v>
      </c>
      <c r="AT247" s="240" t="s">
        <v>243</v>
      </c>
      <c r="AU247" s="240" t="s">
        <v>88</v>
      </c>
      <c r="AY247" s="18" t="s">
        <v>241</v>
      </c>
      <c r="BE247" s="241">
        <f>IF(N247="základní",J247,0)</f>
        <v>0</v>
      </c>
      <c r="BF247" s="241">
        <f>IF(N247="snížená",J247,0)</f>
        <v>0</v>
      </c>
      <c r="BG247" s="241">
        <f>IF(N247="zákl. přenesená",J247,0)</f>
        <v>0</v>
      </c>
      <c r="BH247" s="241">
        <f>IF(N247="sníž. přenesená",J247,0)</f>
        <v>0</v>
      </c>
      <c r="BI247" s="241">
        <f>IF(N247="nulová",J247,0)</f>
        <v>0</v>
      </c>
      <c r="BJ247" s="18" t="s">
        <v>14</v>
      </c>
      <c r="BK247" s="241">
        <f>ROUND(I247*H247,2)</f>
        <v>0</v>
      </c>
      <c r="BL247" s="18" t="s">
        <v>175</v>
      </c>
      <c r="BM247" s="240" t="s">
        <v>3224</v>
      </c>
    </row>
    <row r="248" s="2" customFormat="1">
      <c r="A248" s="39"/>
      <c r="B248" s="40"/>
      <c r="C248" s="41"/>
      <c r="D248" s="242" t="s">
        <v>249</v>
      </c>
      <c r="E248" s="41"/>
      <c r="F248" s="243" t="s">
        <v>622</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249</v>
      </c>
      <c r="AU248" s="18" t="s">
        <v>88</v>
      </c>
    </row>
    <row r="249" s="2" customFormat="1">
      <c r="A249" s="39"/>
      <c r="B249" s="40"/>
      <c r="C249" s="41"/>
      <c r="D249" s="247" t="s">
        <v>251</v>
      </c>
      <c r="E249" s="41"/>
      <c r="F249" s="248" t="s">
        <v>623</v>
      </c>
      <c r="G249" s="41"/>
      <c r="H249" s="41"/>
      <c r="I249" s="244"/>
      <c r="J249" s="41"/>
      <c r="K249" s="41"/>
      <c r="L249" s="45"/>
      <c r="M249" s="245"/>
      <c r="N249" s="246"/>
      <c r="O249" s="92"/>
      <c r="P249" s="92"/>
      <c r="Q249" s="92"/>
      <c r="R249" s="92"/>
      <c r="S249" s="92"/>
      <c r="T249" s="93"/>
      <c r="U249" s="39"/>
      <c r="V249" s="39"/>
      <c r="W249" s="39"/>
      <c r="X249" s="39"/>
      <c r="Y249" s="39"/>
      <c r="Z249" s="39"/>
      <c r="AA249" s="39"/>
      <c r="AB249" s="39"/>
      <c r="AC249" s="39"/>
      <c r="AD249" s="39"/>
      <c r="AE249" s="39"/>
      <c r="AT249" s="18" t="s">
        <v>251</v>
      </c>
      <c r="AU249" s="18" t="s">
        <v>88</v>
      </c>
    </row>
    <row r="250" s="13" customFormat="1">
      <c r="A250" s="13"/>
      <c r="B250" s="249"/>
      <c r="C250" s="250"/>
      <c r="D250" s="242" t="s">
        <v>259</v>
      </c>
      <c r="E250" s="251" t="s">
        <v>1</v>
      </c>
      <c r="F250" s="252" t="s">
        <v>431</v>
      </c>
      <c r="G250" s="250"/>
      <c r="H250" s="253">
        <v>360.85399999999998</v>
      </c>
      <c r="I250" s="254"/>
      <c r="J250" s="250"/>
      <c r="K250" s="250"/>
      <c r="L250" s="255"/>
      <c r="M250" s="256"/>
      <c r="N250" s="257"/>
      <c r="O250" s="257"/>
      <c r="P250" s="257"/>
      <c r="Q250" s="257"/>
      <c r="R250" s="257"/>
      <c r="S250" s="257"/>
      <c r="T250" s="258"/>
      <c r="U250" s="13"/>
      <c r="V250" s="13"/>
      <c r="W250" s="13"/>
      <c r="X250" s="13"/>
      <c r="Y250" s="13"/>
      <c r="Z250" s="13"/>
      <c r="AA250" s="13"/>
      <c r="AB250" s="13"/>
      <c r="AC250" s="13"/>
      <c r="AD250" s="13"/>
      <c r="AE250" s="13"/>
      <c r="AT250" s="259" t="s">
        <v>259</v>
      </c>
      <c r="AU250" s="259" t="s">
        <v>88</v>
      </c>
      <c r="AV250" s="13" t="s">
        <v>88</v>
      </c>
      <c r="AW250" s="13" t="s">
        <v>36</v>
      </c>
      <c r="AX250" s="13" t="s">
        <v>80</v>
      </c>
      <c r="AY250" s="259" t="s">
        <v>241</v>
      </c>
    </row>
    <row r="251" s="14" customFormat="1">
      <c r="A251" s="14"/>
      <c r="B251" s="260"/>
      <c r="C251" s="261"/>
      <c r="D251" s="242" t="s">
        <v>259</v>
      </c>
      <c r="E251" s="262" t="s">
        <v>1</v>
      </c>
      <c r="F251" s="263" t="s">
        <v>261</v>
      </c>
      <c r="G251" s="261"/>
      <c r="H251" s="264">
        <v>360.85399999999998</v>
      </c>
      <c r="I251" s="265"/>
      <c r="J251" s="261"/>
      <c r="K251" s="261"/>
      <c r="L251" s="266"/>
      <c r="M251" s="267"/>
      <c r="N251" s="268"/>
      <c r="O251" s="268"/>
      <c r="P251" s="268"/>
      <c r="Q251" s="268"/>
      <c r="R251" s="268"/>
      <c r="S251" s="268"/>
      <c r="T251" s="269"/>
      <c r="U251" s="14"/>
      <c r="V251" s="14"/>
      <c r="W251" s="14"/>
      <c r="X251" s="14"/>
      <c r="Y251" s="14"/>
      <c r="Z251" s="14"/>
      <c r="AA251" s="14"/>
      <c r="AB251" s="14"/>
      <c r="AC251" s="14"/>
      <c r="AD251" s="14"/>
      <c r="AE251" s="14"/>
      <c r="AT251" s="270" t="s">
        <v>259</v>
      </c>
      <c r="AU251" s="270" t="s">
        <v>88</v>
      </c>
      <c r="AV251" s="14" t="s">
        <v>175</v>
      </c>
      <c r="AW251" s="14" t="s">
        <v>36</v>
      </c>
      <c r="AX251" s="14" t="s">
        <v>14</v>
      </c>
      <c r="AY251" s="270" t="s">
        <v>241</v>
      </c>
    </row>
    <row r="252" s="2" customFormat="1" ht="24.15" customHeight="1">
      <c r="A252" s="39"/>
      <c r="B252" s="40"/>
      <c r="C252" s="229" t="s">
        <v>359</v>
      </c>
      <c r="D252" s="229" t="s">
        <v>243</v>
      </c>
      <c r="E252" s="230" t="s">
        <v>624</v>
      </c>
      <c r="F252" s="231" t="s">
        <v>625</v>
      </c>
      <c r="G252" s="232" t="s">
        <v>255</v>
      </c>
      <c r="H252" s="233">
        <v>45.289000000000001</v>
      </c>
      <c r="I252" s="234"/>
      <c r="J252" s="235">
        <f>ROUND(I252*H252,2)</f>
        <v>0</v>
      </c>
      <c r="K252" s="231" t="s">
        <v>247</v>
      </c>
      <c r="L252" s="45"/>
      <c r="M252" s="236" t="s">
        <v>1</v>
      </c>
      <c r="N252" s="237" t="s">
        <v>45</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175</v>
      </c>
      <c r="AT252" s="240" t="s">
        <v>243</v>
      </c>
      <c r="AU252" s="240" t="s">
        <v>88</v>
      </c>
      <c r="AY252" s="18" t="s">
        <v>241</v>
      </c>
      <c r="BE252" s="241">
        <f>IF(N252="základní",J252,0)</f>
        <v>0</v>
      </c>
      <c r="BF252" s="241">
        <f>IF(N252="snížená",J252,0)</f>
        <v>0</v>
      </c>
      <c r="BG252" s="241">
        <f>IF(N252="zákl. přenesená",J252,0)</f>
        <v>0</v>
      </c>
      <c r="BH252" s="241">
        <f>IF(N252="sníž. přenesená",J252,0)</f>
        <v>0</v>
      </c>
      <c r="BI252" s="241">
        <f>IF(N252="nulová",J252,0)</f>
        <v>0</v>
      </c>
      <c r="BJ252" s="18" t="s">
        <v>14</v>
      </c>
      <c r="BK252" s="241">
        <f>ROUND(I252*H252,2)</f>
        <v>0</v>
      </c>
      <c r="BL252" s="18" t="s">
        <v>175</v>
      </c>
      <c r="BM252" s="240" t="s">
        <v>3225</v>
      </c>
    </row>
    <row r="253" s="2" customFormat="1">
      <c r="A253" s="39"/>
      <c r="B253" s="40"/>
      <c r="C253" s="41"/>
      <c r="D253" s="242" t="s">
        <v>249</v>
      </c>
      <c r="E253" s="41"/>
      <c r="F253" s="243" t="s">
        <v>627</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249</v>
      </c>
      <c r="AU253" s="18" t="s">
        <v>88</v>
      </c>
    </row>
    <row r="254" s="2" customFormat="1">
      <c r="A254" s="39"/>
      <c r="B254" s="40"/>
      <c r="C254" s="41"/>
      <c r="D254" s="247" t="s">
        <v>251</v>
      </c>
      <c r="E254" s="41"/>
      <c r="F254" s="248" t="s">
        <v>628</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251</v>
      </c>
      <c r="AU254" s="18" t="s">
        <v>88</v>
      </c>
    </row>
    <row r="255" s="13" customFormat="1">
      <c r="A255" s="13"/>
      <c r="B255" s="249"/>
      <c r="C255" s="250"/>
      <c r="D255" s="242" t="s">
        <v>259</v>
      </c>
      <c r="E255" s="251" t="s">
        <v>1</v>
      </c>
      <c r="F255" s="252" t="s">
        <v>443</v>
      </c>
      <c r="G255" s="250"/>
      <c r="H255" s="253">
        <v>45.289000000000001</v>
      </c>
      <c r="I255" s="254"/>
      <c r="J255" s="250"/>
      <c r="K255" s="250"/>
      <c r="L255" s="255"/>
      <c r="M255" s="256"/>
      <c r="N255" s="257"/>
      <c r="O255" s="257"/>
      <c r="P255" s="257"/>
      <c r="Q255" s="257"/>
      <c r="R255" s="257"/>
      <c r="S255" s="257"/>
      <c r="T255" s="258"/>
      <c r="U255" s="13"/>
      <c r="V255" s="13"/>
      <c r="W255" s="13"/>
      <c r="X255" s="13"/>
      <c r="Y255" s="13"/>
      <c r="Z255" s="13"/>
      <c r="AA255" s="13"/>
      <c r="AB255" s="13"/>
      <c r="AC255" s="13"/>
      <c r="AD255" s="13"/>
      <c r="AE255" s="13"/>
      <c r="AT255" s="259" t="s">
        <v>259</v>
      </c>
      <c r="AU255" s="259" t="s">
        <v>88</v>
      </c>
      <c r="AV255" s="13" t="s">
        <v>88</v>
      </c>
      <c r="AW255" s="13" t="s">
        <v>36</v>
      </c>
      <c r="AX255" s="13" t="s">
        <v>80</v>
      </c>
      <c r="AY255" s="259" t="s">
        <v>241</v>
      </c>
    </row>
    <row r="256" s="14" customFormat="1">
      <c r="A256" s="14"/>
      <c r="B256" s="260"/>
      <c r="C256" s="261"/>
      <c r="D256" s="242" t="s">
        <v>259</v>
      </c>
      <c r="E256" s="262" t="s">
        <v>1</v>
      </c>
      <c r="F256" s="263" t="s">
        <v>261</v>
      </c>
      <c r="G256" s="261"/>
      <c r="H256" s="264">
        <v>45.289000000000001</v>
      </c>
      <c r="I256" s="265"/>
      <c r="J256" s="261"/>
      <c r="K256" s="261"/>
      <c r="L256" s="266"/>
      <c r="M256" s="267"/>
      <c r="N256" s="268"/>
      <c r="O256" s="268"/>
      <c r="P256" s="268"/>
      <c r="Q256" s="268"/>
      <c r="R256" s="268"/>
      <c r="S256" s="268"/>
      <c r="T256" s="269"/>
      <c r="U256" s="14"/>
      <c r="V256" s="14"/>
      <c r="W256" s="14"/>
      <c r="X256" s="14"/>
      <c r="Y256" s="14"/>
      <c r="Z256" s="14"/>
      <c r="AA256" s="14"/>
      <c r="AB256" s="14"/>
      <c r="AC256" s="14"/>
      <c r="AD256" s="14"/>
      <c r="AE256" s="14"/>
      <c r="AT256" s="270" t="s">
        <v>259</v>
      </c>
      <c r="AU256" s="270" t="s">
        <v>88</v>
      </c>
      <c r="AV256" s="14" t="s">
        <v>175</v>
      </c>
      <c r="AW256" s="14" t="s">
        <v>36</v>
      </c>
      <c r="AX256" s="14" t="s">
        <v>14</v>
      </c>
      <c r="AY256" s="270" t="s">
        <v>241</v>
      </c>
    </row>
    <row r="257" s="2" customFormat="1" ht="33" customHeight="1">
      <c r="A257" s="39"/>
      <c r="B257" s="40"/>
      <c r="C257" s="229" t="s">
        <v>365</v>
      </c>
      <c r="D257" s="229" t="s">
        <v>243</v>
      </c>
      <c r="E257" s="230" t="s">
        <v>629</v>
      </c>
      <c r="F257" s="231" t="s">
        <v>630</v>
      </c>
      <c r="G257" s="232" t="s">
        <v>255</v>
      </c>
      <c r="H257" s="233">
        <v>2044.837</v>
      </c>
      <c r="I257" s="234"/>
      <c r="J257" s="235">
        <f>ROUND(I257*H257,2)</f>
        <v>0</v>
      </c>
      <c r="K257" s="231" t="s">
        <v>247</v>
      </c>
      <c r="L257" s="45"/>
      <c r="M257" s="236" t="s">
        <v>1</v>
      </c>
      <c r="N257" s="237" t="s">
        <v>45</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175</v>
      </c>
      <c r="AT257" s="240" t="s">
        <v>243</v>
      </c>
      <c r="AU257" s="240" t="s">
        <v>88</v>
      </c>
      <c r="AY257" s="18" t="s">
        <v>241</v>
      </c>
      <c r="BE257" s="241">
        <f>IF(N257="základní",J257,0)</f>
        <v>0</v>
      </c>
      <c r="BF257" s="241">
        <f>IF(N257="snížená",J257,0)</f>
        <v>0</v>
      </c>
      <c r="BG257" s="241">
        <f>IF(N257="zákl. přenesená",J257,0)</f>
        <v>0</v>
      </c>
      <c r="BH257" s="241">
        <f>IF(N257="sníž. přenesená",J257,0)</f>
        <v>0</v>
      </c>
      <c r="BI257" s="241">
        <f>IF(N257="nulová",J257,0)</f>
        <v>0</v>
      </c>
      <c r="BJ257" s="18" t="s">
        <v>14</v>
      </c>
      <c r="BK257" s="241">
        <f>ROUND(I257*H257,2)</f>
        <v>0</v>
      </c>
      <c r="BL257" s="18" t="s">
        <v>175</v>
      </c>
      <c r="BM257" s="240" t="s">
        <v>3226</v>
      </c>
    </row>
    <row r="258" s="2" customFormat="1">
      <c r="A258" s="39"/>
      <c r="B258" s="40"/>
      <c r="C258" s="41"/>
      <c r="D258" s="242" t="s">
        <v>249</v>
      </c>
      <c r="E258" s="41"/>
      <c r="F258" s="243" t="s">
        <v>632</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249</v>
      </c>
      <c r="AU258" s="18" t="s">
        <v>88</v>
      </c>
    </row>
    <row r="259" s="2" customFormat="1">
      <c r="A259" s="39"/>
      <c r="B259" s="40"/>
      <c r="C259" s="41"/>
      <c r="D259" s="247" t="s">
        <v>251</v>
      </c>
      <c r="E259" s="41"/>
      <c r="F259" s="248" t="s">
        <v>633</v>
      </c>
      <c r="G259" s="41"/>
      <c r="H259" s="41"/>
      <c r="I259" s="244"/>
      <c r="J259" s="41"/>
      <c r="K259" s="41"/>
      <c r="L259" s="45"/>
      <c r="M259" s="245"/>
      <c r="N259" s="246"/>
      <c r="O259" s="92"/>
      <c r="P259" s="92"/>
      <c r="Q259" s="92"/>
      <c r="R259" s="92"/>
      <c r="S259" s="92"/>
      <c r="T259" s="93"/>
      <c r="U259" s="39"/>
      <c r="V259" s="39"/>
      <c r="W259" s="39"/>
      <c r="X259" s="39"/>
      <c r="Y259" s="39"/>
      <c r="Z259" s="39"/>
      <c r="AA259" s="39"/>
      <c r="AB259" s="39"/>
      <c r="AC259" s="39"/>
      <c r="AD259" s="39"/>
      <c r="AE259" s="39"/>
      <c r="AT259" s="18" t="s">
        <v>251</v>
      </c>
      <c r="AU259" s="18" t="s">
        <v>88</v>
      </c>
    </row>
    <row r="260" s="13" customFormat="1">
      <c r="A260" s="13"/>
      <c r="B260" s="249"/>
      <c r="C260" s="250"/>
      <c r="D260" s="242" t="s">
        <v>259</v>
      </c>
      <c r="E260" s="251" t="s">
        <v>1</v>
      </c>
      <c r="F260" s="252" t="s">
        <v>434</v>
      </c>
      <c r="G260" s="250"/>
      <c r="H260" s="253">
        <v>2044.837</v>
      </c>
      <c r="I260" s="254"/>
      <c r="J260" s="250"/>
      <c r="K260" s="250"/>
      <c r="L260" s="255"/>
      <c r="M260" s="256"/>
      <c r="N260" s="257"/>
      <c r="O260" s="257"/>
      <c r="P260" s="257"/>
      <c r="Q260" s="257"/>
      <c r="R260" s="257"/>
      <c r="S260" s="257"/>
      <c r="T260" s="258"/>
      <c r="U260" s="13"/>
      <c r="V260" s="13"/>
      <c r="W260" s="13"/>
      <c r="X260" s="13"/>
      <c r="Y260" s="13"/>
      <c r="Z260" s="13"/>
      <c r="AA260" s="13"/>
      <c r="AB260" s="13"/>
      <c r="AC260" s="13"/>
      <c r="AD260" s="13"/>
      <c r="AE260" s="13"/>
      <c r="AT260" s="259" t="s">
        <v>259</v>
      </c>
      <c r="AU260" s="259" t="s">
        <v>88</v>
      </c>
      <c r="AV260" s="13" t="s">
        <v>88</v>
      </c>
      <c r="AW260" s="13" t="s">
        <v>36</v>
      </c>
      <c r="AX260" s="13" t="s">
        <v>80</v>
      </c>
      <c r="AY260" s="259" t="s">
        <v>241</v>
      </c>
    </row>
    <row r="261" s="14" customFormat="1">
      <c r="A261" s="14"/>
      <c r="B261" s="260"/>
      <c r="C261" s="261"/>
      <c r="D261" s="242" t="s">
        <v>259</v>
      </c>
      <c r="E261" s="262" t="s">
        <v>1</v>
      </c>
      <c r="F261" s="263" t="s">
        <v>261</v>
      </c>
      <c r="G261" s="261"/>
      <c r="H261" s="264">
        <v>2044.837</v>
      </c>
      <c r="I261" s="265"/>
      <c r="J261" s="261"/>
      <c r="K261" s="261"/>
      <c r="L261" s="266"/>
      <c r="M261" s="267"/>
      <c r="N261" s="268"/>
      <c r="O261" s="268"/>
      <c r="P261" s="268"/>
      <c r="Q261" s="268"/>
      <c r="R261" s="268"/>
      <c r="S261" s="268"/>
      <c r="T261" s="269"/>
      <c r="U261" s="14"/>
      <c r="V261" s="14"/>
      <c r="W261" s="14"/>
      <c r="X261" s="14"/>
      <c r="Y261" s="14"/>
      <c r="Z261" s="14"/>
      <c r="AA261" s="14"/>
      <c r="AB261" s="14"/>
      <c r="AC261" s="14"/>
      <c r="AD261" s="14"/>
      <c r="AE261" s="14"/>
      <c r="AT261" s="270" t="s">
        <v>259</v>
      </c>
      <c r="AU261" s="270" t="s">
        <v>88</v>
      </c>
      <c r="AV261" s="14" t="s">
        <v>175</v>
      </c>
      <c r="AW261" s="14" t="s">
        <v>36</v>
      </c>
      <c r="AX261" s="14" t="s">
        <v>14</v>
      </c>
      <c r="AY261" s="270" t="s">
        <v>241</v>
      </c>
    </row>
    <row r="262" s="2" customFormat="1" ht="24.15" customHeight="1">
      <c r="A262" s="39"/>
      <c r="B262" s="40"/>
      <c r="C262" s="229" t="s">
        <v>7</v>
      </c>
      <c r="D262" s="229" t="s">
        <v>243</v>
      </c>
      <c r="E262" s="230" t="s">
        <v>2564</v>
      </c>
      <c r="F262" s="231" t="s">
        <v>2565</v>
      </c>
      <c r="G262" s="232" t="s">
        <v>255</v>
      </c>
      <c r="H262" s="233">
        <v>25.774999999999999</v>
      </c>
      <c r="I262" s="234"/>
      <c r="J262" s="235">
        <f>ROUND(I262*H262,2)</f>
        <v>0</v>
      </c>
      <c r="K262" s="231" t="s">
        <v>247</v>
      </c>
      <c r="L262" s="45"/>
      <c r="M262" s="236" t="s">
        <v>1</v>
      </c>
      <c r="N262" s="237" t="s">
        <v>45</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175</v>
      </c>
      <c r="AT262" s="240" t="s">
        <v>243</v>
      </c>
      <c r="AU262" s="240" t="s">
        <v>88</v>
      </c>
      <c r="AY262" s="18" t="s">
        <v>241</v>
      </c>
      <c r="BE262" s="241">
        <f>IF(N262="základní",J262,0)</f>
        <v>0</v>
      </c>
      <c r="BF262" s="241">
        <f>IF(N262="snížená",J262,0)</f>
        <v>0</v>
      </c>
      <c r="BG262" s="241">
        <f>IF(N262="zákl. přenesená",J262,0)</f>
        <v>0</v>
      </c>
      <c r="BH262" s="241">
        <f>IF(N262="sníž. přenesená",J262,0)</f>
        <v>0</v>
      </c>
      <c r="BI262" s="241">
        <f>IF(N262="nulová",J262,0)</f>
        <v>0</v>
      </c>
      <c r="BJ262" s="18" t="s">
        <v>14</v>
      </c>
      <c r="BK262" s="241">
        <f>ROUND(I262*H262,2)</f>
        <v>0</v>
      </c>
      <c r="BL262" s="18" t="s">
        <v>175</v>
      </c>
      <c r="BM262" s="240" t="s">
        <v>3227</v>
      </c>
    </row>
    <row r="263" s="2" customFormat="1">
      <c r="A263" s="39"/>
      <c r="B263" s="40"/>
      <c r="C263" s="41"/>
      <c r="D263" s="242" t="s">
        <v>249</v>
      </c>
      <c r="E263" s="41"/>
      <c r="F263" s="243" t="s">
        <v>2567</v>
      </c>
      <c r="G263" s="41"/>
      <c r="H263" s="41"/>
      <c r="I263" s="244"/>
      <c r="J263" s="41"/>
      <c r="K263" s="41"/>
      <c r="L263" s="45"/>
      <c r="M263" s="245"/>
      <c r="N263" s="246"/>
      <c r="O263" s="92"/>
      <c r="P263" s="92"/>
      <c r="Q263" s="92"/>
      <c r="R263" s="92"/>
      <c r="S263" s="92"/>
      <c r="T263" s="93"/>
      <c r="U263" s="39"/>
      <c r="V263" s="39"/>
      <c r="W263" s="39"/>
      <c r="X263" s="39"/>
      <c r="Y263" s="39"/>
      <c r="Z263" s="39"/>
      <c r="AA263" s="39"/>
      <c r="AB263" s="39"/>
      <c r="AC263" s="39"/>
      <c r="AD263" s="39"/>
      <c r="AE263" s="39"/>
      <c r="AT263" s="18" t="s">
        <v>249</v>
      </c>
      <c r="AU263" s="18" t="s">
        <v>88</v>
      </c>
    </row>
    <row r="264" s="2" customFormat="1">
      <c r="A264" s="39"/>
      <c r="B264" s="40"/>
      <c r="C264" s="41"/>
      <c r="D264" s="247" t="s">
        <v>251</v>
      </c>
      <c r="E264" s="41"/>
      <c r="F264" s="248" t="s">
        <v>2568</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251</v>
      </c>
      <c r="AU264" s="18" t="s">
        <v>88</v>
      </c>
    </row>
    <row r="265" s="13" customFormat="1">
      <c r="A265" s="13"/>
      <c r="B265" s="249"/>
      <c r="C265" s="250"/>
      <c r="D265" s="242" t="s">
        <v>259</v>
      </c>
      <c r="E265" s="251" t="s">
        <v>1</v>
      </c>
      <c r="F265" s="252" t="s">
        <v>2494</v>
      </c>
      <c r="G265" s="250"/>
      <c r="H265" s="253">
        <v>25.774999999999999</v>
      </c>
      <c r="I265" s="254"/>
      <c r="J265" s="250"/>
      <c r="K265" s="250"/>
      <c r="L265" s="255"/>
      <c r="M265" s="256"/>
      <c r="N265" s="257"/>
      <c r="O265" s="257"/>
      <c r="P265" s="257"/>
      <c r="Q265" s="257"/>
      <c r="R265" s="257"/>
      <c r="S265" s="257"/>
      <c r="T265" s="258"/>
      <c r="U265" s="13"/>
      <c r="V265" s="13"/>
      <c r="W265" s="13"/>
      <c r="X265" s="13"/>
      <c r="Y265" s="13"/>
      <c r="Z265" s="13"/>
      <c r="AA265" s="13"/>
      <c r="AB265" s="13"/>
      <c r="AC265" s="13"/>
      <c r="AD265" s="13"/>
      <c r="AE265" s="13"/>
      <c r="AT265" s="259" t="s">
        <v>259</v>
      </c>
      <c r="AU265" s="259" t="s">
        <v>88</v>
      </c>
      <c r="AV265" s="13" t="s">
        <v>88</v>
      </c>
      <c r="AW265" s="13" t="s">
        <v>36</v>
      </c>
      <c r="AX265" s="13" t="s">
        <v>80</v>
      </c>
      <c r="AY265" s="259" t="s">
        <v>241</v>
      </c>
    </row>
    <row r="266" s="14" customFormat="1">
      <c r="A266" s="14"/>
      <c r="B266" s="260"/>
      <c r="C266" s="261"/>
      <c r="D266" s="242" t="s">
        <v>259</v>
      </c>
      <c r="E266" s="262" t="s">
        <v>1</v>
      </c>
      <c r="F266" s="263" t="s">
        <v>261</v>
      </c>
      <c r="G266" s="261"/>
      <c r="H266" s="264">
        <v>25.774999999999999</v>
      </c>
      <c r="I266" s="265"/>
      <c r="J266" s="261"/>
      <c r="K266" s="261"/>
      <c r="L266" s="266"/>
      <c r="M266" s="267"/>
      <c r="N266" s="268"/>
      <c r="O266" s="268"/>
      <c r="P266" s="268"/>
      <c r="Q266" s="268"/>
      <c r="R266" s="268"/>
      <c r="S266" s="268"/>
      <c r="T266" s="269"/>
      <c r="U266" s="14"/>
      <c r="V266" s="14"/>
      <c r="W266" s="14"/>
      <c r="X266" s="14"/>
      <c r="Y266" s="14"/>
      <c r="Z266" s="14"/>
      <c r="AA266" s="14"/>
      <c r="AB266" s="14"/>
      <c r="AC266" s="14"/>
      <c r="AD266" s="14"/>
      <c r="AE266" s="14"/>
      <c r="AT266" s="270" t="s">
        <v>259</v>
      </c>
      <c r="AU266" s="270" t="s">
        <v>88</v>
      </c>
      <c r="AV266" s="14" t="s">
        <v>175</v>
      </c>
      <c r="AW266" s="14" t="s">
        <v>36</v>
      </c>
      <c r="AX266" s="14" t="s">
        <v>14</v>
      </c>
      <c r="AY266" s="270" t="s">
        <v>241</v>
      </c>
    </row>
    <row r="267" s="2" customFormat="1" ht="33" customHeight="1">
      <c r="A267" s="39"/>
      <c r="B267" s="40"/>
      <c r="C267" s="229" t="s">
        <v>376</v>
      </c>
      <c r="D267" s="229" t="s">
        <v>243</v>
      </c>
      <c r="E267" s="230" t="s">
        <v>3228</v>
      </c>
      <c r="F267" s="231" t="s">
        <v>3229</v>
      </c>
      <c r="G267" s="232" t="s">
        <v>255</v>
      </c>
      <c r="H267" s="233">
        <v>146.06</v>
      </c>
      <c r="I267" s="234"/>
      <c r="J267" s="235">
        <f>ROUND(I267*H267,2)</f>
        <v>0</v>
      </c>
      <c r="K267" s="231" t="s">
        <v>247</v>
      </c>
      <c r="L267" s="45"/>
      <c r="M267" s="236" t="s">
        <v>1</v>
      </c>
      <c r="N267" s="237" t="s">
        <v>45</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175</v>
      </c>
      <c r="AT267" s="240" t="s">
        <v>243</v>
      </c>
      <c r="AU267" s="240" t="s">
        <v>88</v>
      </c>
      <c r="AY267" s="18" t="s">
        <v>241</v>
      </c>
      <c r="BE267" s="241">
        <f>IF(N267="základní",J267,0)</f>
        <v>0</v>
      </c>
      <c r="BF267" s="241">
        <f>IF(N267="snížená",J267,0)</f>
        <v>0</v>
      </c>
      <c r="BG267" s="241">
        <f>IF(N267="zákl. přenesená",J267,0)</f>
        <v>0</v>
      </c>
      <c r="BH267" s="241">
        <f>IF(N267="sníž. přenesená",J267,0)</f>
        <v>0</v>
      </c>
      <c r="BI267" s="241">
        <f>IF(N267="nulová",J267,0)</f>
        <v>0</v>
      </c>
      <c r="BJ267" s="18" t="s">
        <v>14</v>
      </c>
      <c r="BK267" s="241">
        <f>ROUND(I267*H267,2)</f>
        <v>0</v>
      </c>
      <c r="BL267" s="18" t="s">
        <v>175</v>
      </c>
      <c r="BM267" s="240" t="s">
        <v>3230</v>
      </c>
    </row>
    <row r="268" s="2" customFormat="1">
      <c r="A268" s="39"/>
      <c r="B268" s="40"/>
      <c r="C268" s="41"/>
      <c r="D268" s="242" t="s">
        <v>249</v>
      </c>
      <c r="E268" s="41"/>
      <c r="F268" s="243" t="s">
        <v>3231</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249</v>
      </c>
      <c r="AU268" s="18" t="s">
        <v>88</v>
      </c>
    </row>
    <row r="269" s="2" customFormat="1">
      <c r="A269" s="39"/>
      <c r="B269" s="40"/>
      <c r="C269" s="41"/>
      <c r="D269" s="247" t="s">
        <v>251</v>
      </c>
      <c r="E269" s="41"/>
      <c r="F269" s="248" t="s">
        <v>3232</v>
      </c>
      <c r="G269" s="41"/>
      <c r="H269" s="41"/>
      <c r="I269" s="244"/>
      <c r="J269" s="41"/>
      <c r="K269" s="41"/>
      <c r="L269" s="45"/>
      <c r="M269" s="245"/>
      <c r="N269" s="246"/>
      <c r="O269" s="92"/>
      <c r="P269" s="92"/>
      <c r="Q269" s="92"/>
      <c r="R269" s="92"/>
      <c r="S269" s="92"/>
      <c r="T269" s="93"/>
      <c r="U269" s="39"/>
      <c r="V269" s="39"/>
      <c r="W269" s="39"/>
      <c r="X269" s="39"/>
      <c r="Y269" s="39"/>
      <c r="Z269" s="39"/>
      <c r="AA269" s="39"/>
      <c r="AB269" s="39"/>
      <c r="AC269" s="39"/>
      <c r="AD269" s="39"/>
      <c r="AE269" s="39"/>
      <c r="AT269" s="18" t="s">
        <v>251</v>
      </c>
      <c r="AU269" s="18" t="s">
        <v>88</v>
      </c>
    </row>
    <row r="270" s="13" customFormat="1">
      <c r="A270" s="13"/>
      <c r="B270" s="249"/>
      <c r="C270" s="250"/>
      <c r="D270" s="242" t="s">
        <v>259</v>
      </c>
      <c r="E270" s="251" t="s">
        <v>1</v>
      </c>
      <c r="F270" s="252" t="s">
        <v>2497</v>
      </c>
      <c r="G270" s="250"/>
      <c r="H270" s="253">
        <v>146.06</v>
      </c>
      <c r="I270" s="254"/>
      <c r="J270" s="250"/>
      <c r="K270" s="250"/>
      <c r="L270" s="255"/>
      <c r="M270" s="256"/>
      <c r="N270" s="257"/>
      <c r="O270" s="257"/>
      <c r="P270" s="257"/>
      <c r="Q270" s="257"/>
      <c r="R270" s="257"/>
      <c r="S270" s="257"/>
      <c r="T270" s="258"/>
      <c r="U270" s="13"/>
      <c r="V270" s="13"/>
      <c r="W270" s="13"/>
      <c r="X270" s="13"/>
      <c r="Y270" s="13"/>
      <c r="Z270" s="13"/>
      <c r="AA270" s="13"/>
      <c r="AB270" s="13"/>
      <c r="AC270" s="13"/>
      <c r="AD270" s="13"/>
      <c r="AE270" s="13"/>
      <c r="AT270" s="259" t="s">
        <v>259</v>
      </c>
      <c r="AU270" s="259" t="s">
        <v>88</v>
      </c>
      <c r="AV270" s="13" t="s">
        <v>88</v>
      </c>
      <c r="AW270" s="13" t="s">
        <v>36</v>
      </c>
      <c r="AX270" s="13" t="s">
        <v>80</v>
      </c>
      <c r="AY270" s="259" t="s">
        <v>241</v>
      </c>
    </row>
    <row r="271" s="14" customFormat="1">
      <c r="A271" s="14"/>
      <c r="B271" s="260"/>
      <c r="C271" s="261"/>
      <c r="D271" s="242" t="s">
        <v>259</v>
      </c>
      <c r="E271" s="262" t="s">
        <v>1</v>
      </c>
      <c r="F271" s="263" t="s">
        <v>261</v>
      </c>
      <c r="G271" s="261"/>
      <c r="H271" s="264">
        <v>146.06</v>
      </c>
      <c r="I271" s="265"/>
      <c r="J271" s="261"/>
      <c r="K271" s="261"/>
      <c r="L271" s="266"/>
      <c r="M271" s="267"/>
      <c r="N271" s="268"/>
      <c r="O271" s="268"/>
      <c r="P271" s="268"/>
      <c r="Q271" s="268"/>
      <c r="R271" s="268"/>
      <c r="S271" s="268"/>
      <c r="T271" s="269"/>
      <c r="U271" s="14"/>
      <c r="V271" s="14"/>
      <c r="W271" s="14"/>
      <c r="X271" s="14"/>
      <c r="Y271" s="14"/>
      <c r="Z271" s="14"/>
      <c r="AA271" s="14"/>
      <c r="AB271" s="14"/>
      <c r="AC271" s="14"/>
      <c r="AD271" s="14"/>
      <c r="AE271" s="14"/>
      <c r="AT271" s="270" t="s">
        <v>259</v>
      </c>
      <c r="AU271" s="270" t="s">
        <v>88</v>
      </c>
      <c r="AV271" s="14" t="s">
        <v>175</v>
      </c>
      <c r="AW271" s="14" t="s">
        <v>36</v>
      </c>
      <c r="AX271" s="14" t="s">
        <v>14</v>
      </c>
      <c r="AY271" s="270" t="s">
        <v>241</v>
      </c>
    </row>
    <row r="272" s="2" customFormat="1" ht="33" customHeight="1">
      <c r="A272" s="39"/>
      <c r="B272" s="40"/>
      <c r="C272" s="229" t="s">
        <v>382</v>
      </c>
      <c r="D272" s="229" t="s">
        <v>243</v>
      </c>
      <c r="E272" s="230" t="s">
        <v>3233</v>
      </c>
      <c r="F272" s="231" t="s">
        <v>3234</v>
      </c>
      <c r="G272" s="232" t="s">
        <v>255</v>
      </c>
      <c r="H272" s="233">
        <v>146.06</v>
      </c>
      <c r="I272" s="234"/>
      <c r="J272" s="235">
        <f>ROUND(I272*H272,2)</f>
        <v>0</v>
      </c>
      <c r="K272" s="231" t="s">
        <v>247</v>
      </c>
      <c r="L272" s="45"/>
      <c r="M272" s="236" t="s">
        <v>1</v>
      </c>
      <c r="N272" s="237" t="s">
        <v>45</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175</v>
      </c>
      <c r="AT272" s="240" t="s">
        <v>243</v>
      </c>
      <c r="AU272" s="240" t="s">
        <v>88</v>
      </c>
      <c r="AY272" s="18" t="s">
        <v>241</v>
      </c>
      <c r="BE272" s="241">
        <f>IF(N272="základní",J272,0)</f>
        <v>0</v>
      </c>
      <c r="BF272" s="241">
        <f>IF(N272="snížená",J272,0)</f>
        <v>0</v>
      </c>
      <c r="BG272" s="241">
        <f>IF(N272="zákl. přenesená",J272,0)</f>
        <v>0</v>
      </c>
      <c r="BH272" s="241">
        <f>IF(N272="sníž. přenesená",J272,0)</f>
        <v>0</v>
      </c>
      <c r="BI272" s="241">
        <f>IF(N272="nulová",J272,0)</f>
        <v>0</v>
      </c>
      <c r="BJ272" s="18" t="s">
        <v>14</v>
      </c>
      <c r="BK272" s="241">
        <f>ROUND(I272*H272,2)</f>
        <v>0</v>
      </c>
      <c r="BL272" s="18" t="s">
        <v>175</v>
      </c>
      <c r="BM272" s="240" t="s">
        <v>3235</v>
      </c>
    </row>
    <row r="273" s="2" customFormat="1">
      <c r="A273" s="39"/>
      <c r="B273" s="40"/>
      <c r="C273" s="41"/>
      <c r="D273" s="242" t="s">
        <v>249</v>
      </c>
      <c r="E273" s="41"/>
      <c r="F273" s="243" t="s">
        <v>3236</v>
      </c>
      <c r="G273" s="41"/>
      <c r="H273" s="41"/>
      <c r="I273" s="244"/>
      <c r="J273" s="41"/>
      <c r="K273" s="41"/>
      <c r="L273" s="45"/>
      <c r="M273" s="245"/>
      <c r="N273" s="246"/>
      <c r="O273" s="92"/>
      <c r="P273" s="92"/>
      <c r="Q273" s="92"/>
      <c r="R273" s="92"/>
      <c r="S273" s="92"/>
      <c r="T273" s="93"/>
      <c r="U273" s="39"/>
      <c r="V273" s="39"/>
      <c r="W273" s="39"/>
      <c r="X273" s="39"/>
      <c r="Y273" s="39"/>
      <c r="Z273" s="39"/>
      <c r="AA273" s="39"/>
      <c r="AB273" s="39"/>
      <c r="AC273" s="39"/>
      <c r="AD273" s="39"/>
      <c r="AE273" s="39"/>
      <c r="AT273" s="18" t="s">
        <v>249</v>
      </c>
      <c r="AU273" s="18" t="s">
        <v>88</v>
      </c>
    </row>
    <row r="274" s="2" customFormat="1">
      <c r="A274" s="39"/>
      <c r="B274" s="40"/>
      <c r="C274" s="41"/>
      <c r="D274" s="247" t="s">
        <v>251</v>
      </c>
      <c r="E274" s="41"/>
      <c r="F274" s="248" t="s">
        <v>3237</v>
      </c>
      <c r="G274" s="41"/>
      <c r="H274" s="41"/>
      <c r="I274" s="244"/>
      <c r="J274" s="41"/>
      <c r="K274" s="41"/>
      <c r="L274" s="45"/>
      <c r="M274" s="245"/>
      <c r="N274" s="246"/>
      <c r="O274" s="92"/>
      <c r="P274" s="92"/>
      <c r="Q274" s="92"/>
      <c r="R274" s="92"/>
      <c r="S274" s="92"/>
      <c r="T274" s="93"/>
      <c r="U274" s="39"/>
      <c r="V274" s="39"/>
      <c r="W274" s="39"/>
      <c r="X274" s="39"/>
      <c r="Y274" s="39"/>
      <c r="Z274" s="39"/>
      <c r="AA274" s="39"/>
      <c r="AB274" s="39"/>
      <c r="AC274" s="39"/>
      <c r="AD274" s="39"/>
      <c r="AE274" s="39"/>
      <c r="AT274" s="18" t="s">
        <v>251</v>
      </c>
      <c r="AU274" s="18" t="s">
        <v>88</v>
      </c>
    </row>
    <row r="275" s="13" customFormat="1">
      <c r="A275" s="13"/>
      <c r="B275" s="249"/>
      <c r="C275" s="250"/>
      <c r="D275" s="242" t="s">
        <v>259</v>
      </c>
      <c r="E275" s="251" t="s">
        <v>1</v>
      </c>
      <c r="F275" s="252" t="s">
        <v>2502</v>
      </c>
      <c r="G275" s="250"/>
      <c r="H275" s="253">
        <v>146.06</v>
      </c>
      <c r="I275" s="254"/>
      <c r="J275" s="250"/>
      <c r="K275" s="250"/>
      <c r="L275" s="255"/>
      <c r="M275" s="256"/>
      <c r="N275" s="257"/>
      <c r="O275" s="257"/>
      <c r="P275" s="257"/>
      <c r="Q275" s="257"/>
      <c r="R275" s="257"/>
      <c r="S275" s="257"/>
      <c r="T275" s="258"/>
      <c r="U275" s="13"/>
      <c r="V275" s="13"/>
      <c r="W275" s="13"/>
      <c r="X275" s="13"/>
      <c r="Y275" s="13"/>
      <c r="Z275" s="13"/>
      <c r="AA275" s="13"/>
      <c r="AB275" s="13"/>
      <c r="AC275" s="13"/>
      <c r="AD275" s="13"/>
      <c r="AE275" s="13"/>
      <c r="AT275" s="259" t="s">
        <v>259</v>
      </c>
      <c r="AU275" s="259" t="s">
        <v>88</v>
      </c>
      <c r="AV275" s="13" t="s">
        <v>88</v>
      </c>
      <c r="AW275" s="13" t="s">
        <v>36</v>
      </c>
      <c r="AX275" s="13" t="s">
        <v>80</v>
      </c>
      <c r="AY275" s="259" t="s">
        <v>241</v>
      </c>
    </row>
    <row r="276" s="14" customFormat="1">
      <c r="A276" s="14"/>
      <c r="B276" s="260"/>
      <c r="C276" s="261"/>
      <c r="D276" s="242" t="s">
        <v>259</v>
      </c>
      <c r="E276" s="262" t="s">
        <v>1</v>
      </c>
      <c r="F276" s="263" t="s">
        <v>261</v>
      </c>
      <c r="G276" s="261"/>
      <c r="H276" s="264">
        <v>146.06</v>
      </c>
      <c r="I276" s="265"/>
      <c r="J276" s="261"/>
      <c r="K276" s="261"/>
      <c r="L276" s="266"/>
      <c r="M276" s="267"/>
      <c r="N276" s="268"/>
      <c r="O276" s="268"/>
      <c r="P276" s="268"/>
      <c r="Q276" s="268"/>
      <c r="R276" s="268"/>
      <c r="S276" s="268"/>
      <c r="T276" s="269"/>
      <c r="U276" s="14"/>
      <c r="V276" s="14"/>
      <c r="W276" s="14"/>
      <c r="X276" s="14"/>
      <c r="Y276" s="14"/>
      <c r="Z276" s="14"/>
      <c r="AA276" s="14"/>
      <c r="AB276" s="14"/>
      <c r="AC276" s="14"/>
      <c r="AD276" s="14"/>
      <c r="AE276" s="14"/>
      <c r="AT276" s="270" t="s">
        <v>259</v>
      </c>
      <c r="AU276" s="270" t="s">
        <v>88</v>
      </c>
      <c r="AV276" s="14" t="s">
        <v>175</v>
      </c>
      <c r="AW276" s="14" t="s">
        <v>36</v>
      </c>
      <c r="AX276" s="14" t="s">
        <v>14</v>
      </c>
      <c r="AY276" s="270" t="s">
        <v>241</v>
      </c>
    </row>
    <row r="277" s="2" customFormat="1" ht="33" customHeight="1">
      <c r="A277" s="39"/>
      <c r="B277" s="40"/>
      <c r="C277" s="229" t="s">
        <v>388</v>
      </c>
      <c r="D277" s="229" t="s">
        <v>243</v>
      </c>
      <c r="E277" s="230" t="s">
        <v>2579</v>
      </c>
      <c r="F277" s="231" t="s">
        <v>2580</v>
      </c>
      <c r="G277" s="232" t="s">
        <v>255</v>
      </c>
      <c r="H277" s="233">
        <v>27.628</v>
      </c>
      <c r="I277" s="234"/>
      <c r="J277" s="235">
        <f>ROUND(I277*H277,2)</f>
        <v>0</v>
      </c>
      <c r="K277" s="231" t="s">
        <v>247</v>
      </c>
      <c r="L277" s="45"/>
      <c r="M277" s="236" t="s">
        <v>1</v>
      </c>
      <c r="N277" s="237" t="s">
        <v>45</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175</v>
      </c>
      <c r="AT277" s="240" t="s">
        <v>243</v>
      </c>
      <c r="AU277" s="240" t="s">
        <v>88</v>
      </c>
      <c r="AY277" s="18" t="s">
        <v>241</v>
      </c>
      <c r="BE277" s="241">
        <f>IF(N277="základní",J277,0)</f>
        <v>0</v>
      </c>
      <c r="BF277" s="241">
        <f>IF(N277="snížená",J277,0)</f>
        <v>0</v>
      </c>
      <c r="BG277" s="241">
        <f>IF(N277="zákl. přenesená",J277,0)</f>
        <v>0</v>
      </c>
      <c r="BH277" s="241">
        <f>IF(N277="sníž. přenesená",J277,0)</f>
        <v>0</v>
      </c>
      <c r="BI277" s="241">
        <f>IF(N277="nulová",J277,0)</f>
        <v>0</v>
      </c>
      <c r="BJ277" s="18" t="s">
        <v>14</v>
      </c>
      <c r="BK277" s="241">
        <f>ROUND(I277*H277,2)</f>
        <v>0</v>
      </c>
      <c r="BL277" s="18" t="s">
        <v>175</v>
      </c>
      <c r="BM277" s="240" t="s">
        <v>3238</v>
      </c>
    </row>
    <row r="278" s="2" customFormat="1">
      <c r="A278" s="39"/>
      <c r="B278" s="40"/>
      <c r="C278" s="41"/>
      <c r="D278" s="242" t="s">
        <v>249</v>
      </c>
      <c r="E278" s="41"/>
      <c r="F278" s="243" t="s">
        <v>2582</v>
      </c>
      <c r="G278" s="41"/>
      <c r="H278" s="41"/>
      <c r="I278" s="244"/>
      <c r="J278" s="41"/>
      <c r="K278" s="41"/>
      <c r="L278" s="45"/>
      <c r="M278" s="245"/>
      <c r="N278" s="246"/>
      <c r="O278" s="92"/>
      <c r="P278" s="92"/>
      <c r="Q278" s="92"/>
      <c r="R278" s="92"/>
      <c r="S278" s="92"/>
      <c r="T278" s="93"/>
      <c r="U278" s="39"/>
      <c r="V278" s="39"/>
      <c r="W278" s="39"/>
      <c r="X278" s="39"/>
      <c r="Y278" s="39"/>
      <c r="Z278" s="39"/>
      <c r="AA278" s="39"/>
      <c r="AB278" s="39"/>
      <c r="AC278" s="39"/>
      <c r="AD278" s="39"/>
      <c r="AE278" s="39"/>
      <c r="AT278" s="18" t="s">
        <v>249</v>
      </c>
      <c r="AU278" s="18" t="s">
        <v>88</v>
      </c>
    </row>
    <row r="279" s="2" customFormat="1">
      <c r="A279" s="39"/>
      <c r="B279" s="40"/>
      <c r="C279" s="41"/>
      <c r="D279" s="247" t="s">
        <v>251</v>
      </c>
      <c r="E279" s="41"/>
      <c r="F279" s="248" t="s">
        <v>2583</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251</v>
      </c>
      <c r="AU279" s="18" t="s">
        <v>88</v>
      </c>
    </row>
    <row r="280" s="13" customFormat="1">
      <c r="A280" s="13"/>
      <c r="B280" s="249"/>
      <c r="C280" s="250"/>
      <c r="D280" s="242" t="s">
        <v>259</v>
      </c>
      <c r="E280" s="251" t="s">
        <v>1</v>
      </c>
      <c r="F280" s="252" t="s">
        <v>2507</v>
      </c>
      <c r="G280" s="250"/>
      <c r="H280" s="253">
        <v>27.628</v>
      </c>
      <c r="I280" s="254"/>
      <c r="J280" s="250"/>
      <c r="K280" s="250"/>
      <c r="L280" s="255"/>
      <c r="M280" s="256"/>
      <c r="N280" s="257"/>
      <c r="O280" s="257"/>
      <c r="P280" s="257"/>
      <c r="Q280" s="257"/>
      <c r="R280" s="257"/>
      <c r="S280" s="257"/>
      <c r="T280" s="258"/>
      <c r="U280" s="13"/>
      <c r="V280" s="13"/>
      <c r="W280" s="13"/>
      <c r="X280" s="13"/>
      <c r="Y280" s="13"/>
      <c r="Z280" s="13"/>
      <c r="AA280" s="13"/>
      <c r="AB280" s="13"/>
      <c r="AC280" s="13"/>
      <c r="AD280" s="13"/>
      <c r="AE280" s="13"/>
      <c r="AT280" s="259" t="s">
        <v>259</v>
      </c>
      <c r="AU280" s="259" t="s">
        <v>88</v>
      </c>
      <c r="AV280" s="13" t="s">
        <v>88</v>
      </c>
      <c r="AW280" s="13" t="s">
        <v>36</v>
      </c>
      <c r="AX280" s="13" t="s">
        <v>80</v>
      </c>
      <c r="AY280" s="259" t="s">
        <v>241</v>
      </c>
    </row>
    <row r="281" s="14" customFormat="1">
      <c r="A281" s="14"/>
      <c r="B281" s="260"/>
      <c r="C281" s="261"/>
      <c r="D281" s="242" t="s">
        <v>259</v>
      </c>
      <c r="E281" s="262" t="s">
        <v>1</v>
      </c>
      <c r="F281" s="263" t="s">
        <v>261</v>
      </c>
      <c r="G281" s="261"/>
      <c r="H281" s="264">
        <v>27.628</v>
      </c>
      <c r="I281" s="265"/>
      <c r="J281" s="261"/>
      <c r="K281" s="261"/>
      <c r="L281" s="266"/>
      <c r="M281" s="267"/>
      <c r="N281" s="268"/>
      <c r="O281" s="268"/>
      <c r="P281" s="268"/>
      <c r="Q281" s="268"/>
      <c r="R281" s="268"/>
      <c r="S281" s="268"/>
      <c r="T281" s="269"/>
      <c r="U281" s="14"/>
      <c r="V281" s="14"/>
      <c r="W281" s="14"/>
      <c r="X281" s="14"/>
      <c r="Y281" s="14"/>
      <c r="Z281" s="14"/>
      <c r="AA281" s="14"/>
      <c r="AB281" s="14"/>
      <c r="AC281" s="14"/>
      <c r="AD281" s="14"/>
      <c r="AE281" s="14"/>
      <c r="AT281" s="270" t="s">
        <v>259</v>
      </c>
      <c r="AU281" s="270" t="s">
        <v>88</v>
      </c>
      <c r="AV281" s="14" t="s">
        <v>175</v>
      </c>
      <c r="AW281" s="14" t="s">
        <v>36</v>
      </c>
      <c r="AX281" s="14" t="s">
        <v>14</v>
      </c>
      <c r="AY281" s="270" t="s">
        <v>241</v>
      </c>
    </row>
    <row r="282" s="2" customFormat="1" ht="24.15" customHeight="1">
      <c r="A282" s="39"/>
      <c r="B282" s="40"/>
      <c r="C282" s="229" t="s">
        <v>394</v>
      </c>
      <c r="D282" s="229" t="s">
        <v>243</v>
      </c>
      <c r="E282" s="230" t="s">
        <v>3239</v>
      </c>
      <c r="F282" s="231" t="s">
        <v>3240</v>
      </c>
      <c r="G282" s="232" t="s">
        <v>255</v>
      </c>
      <c r="H282" s="233">
        <v>156.55600000000001</v>
      </c>
      <c r="I282" s="234"/>
      <c r="J282" s="235">
        <f>ROUND(I282*H282,2)</f>
        <v>0</v>
      </c>
      <c r="K282" s="231" t="s">
        <v>247</v>
      </c>
      <c r="L282" s="45"/>
      <c r="M282" s="236" t="s">
        <v>1</v>
      </c>
      <c r="N282" s="237" t="s">
        <v>45</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175</v>
      </c>
      <c r="AT282" s="240" t="s">
        <v>243</v>
      </c>
      <c r="AU282" s="240" t="s">
        <v>88</v>
      </c>
      <c r="AY282" s="18" t="s">
        <v>241</v>
      </c>
      <c r="BE282" s="241">
        <f>IF(N282="základní",J282,0)</f>
        <v>0</v>
      </c>
      <c r="BF282" s="241">
        <f>IF(N282="snížená",J282,0)</f>
        <v>0</v>
      </c>
      <c r="BG282" s="241">
        <f>IF(N282="zákl. přenesená",J282,0)</f>
        <v>0</v>
      </c>
      <c r="BH282" s="241">
        <f>IF(N282="sníž. přenesená",J282,0)</f>
        <v>0</v>
      </c>
      <c r="BI282" s="241">
        <f>IF(N282="nulová",J282,0)</f>
        <v>0</v>
      </c>
      <c r="BJ282" s="18" t="s">
        <v>14</v>
      </c>
      <c r="BK282" s="241">
        <f>ROUND(I282*H282,2)</f>
        <v>0</v>
      </c>
      <c r="BL282" s="18" t="s">
        <v>175</v>
      </c>
      <c r="BM282" s="240" t="s">
        <v>3241</v>
      </c>
    </row>
    <row r="283" s="2" customFormat="1">
      <c r="A283" s="39"/>
      <c r="B283" s="40"/>
      <c r="C283" s="41"/>
      <c r="D283" s="242" t="s">
        <v>249</v>
      </c>
      <c r="E283" s="41"/>
      <c r="F283" s="243" t="s">
        <v>3242</v>
      </c>
      <c r="G283" s="41"/>
      <c r="H283" s="41"/>
      <c r="I283" s="244"/>
      <c r="J283" s="41"/>
      <c r="K283" s="41"/>
      <c r="L283" s="45"/>
      <c r="M283" s="245"/>
      <c r="N283" s="246"/>
      <c r="O283" s="92"/>
      <c r="P283" s="92"/>
      <c r="Q283" s="92"/>
      <c r="R283" s="92"/>
      <c r="S283" s="92"/>
      <c r="T283" s="93"/>
      <c r="U283" s="39"/>
      <c r="V283" s="39"/>
      <c r="W283" s="39"/>
      <c r="X283" s="39"/>
      <c r="Y283" s="39"/>
      <c r="Z283" s="39"/>
      <c r="AA283" s="39"/>
      <c r="AB283" s="39"/>
      <c r="AC283" s="39"/>
      <c r="AD283" s="39"/>
      <c r="AE283" s="39"/>
      <c r="AT283" s="18" t="s">
        <v>249</v>
      </c>
      <c r="AU283" s="18" t="s">
        <v>88</v>
      </c>
    </row>
    <row r="284" s="2" customFormat="1">
      <c r="A284" s="39"/>
      <c r="B284" s="40"/>
      <c r="C284" s="41"/>
      <c r="D284" s="247" t="s">
        <v>251</v>
      </c>
      <c r="E284" s="41"/>
      <c r="F284" s="248" t="s">
        <v>3243</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251</v>
      </c>
      <c r="AU284" s="18" t="s">
        <v>88</v>
      </c>
    </row>
    <row r="285" s="13" customFormat="1">
      <c r="A285" s="13"/>
      <c r="B285" s="249"/>
      <c r="C285" s="250"/>
      <c r="D285" s="242" t="s">
        <v>259</v>
      </c>
      <c r="E285" s="251" t="s">
        <v>1</v>
      </c>
      <c r="F285" s="252" t="s">
        <v>2510</v>
      </c>
      <c r="G285" s="250"/>
      <c r="H285" s="253">
        <v>156.55600000000001</v>
      </c>
      <c r="I285" s="254"/>
      <c r="J285" s="250"/>
      <c r="K285" s="250"/>
      <c r="L285" s="255"/>
      <c r="M285" s="256"/>
      <c r="N285" s="257"/>
      <c r="O285" s="257"/>
      <c r="P285" s="257"/>
      <c r="Q285" s="257"/>
      <c r="R285" s="257"/>
      <c r="S285" s="257"/>
      <c r="T285" s="258"/>
      <c r="U285" s="13"/>
      <c r="V285" s="13"/>
      <c r="W285" s="13"/>
      <c r="X285" s="13"/>
      <c r="Y285" s="13"/>
      <c r="Z285" s="13"/>
      <c r="AA285" s="13"/>
      <c r="AB285" s="13"/>
      <c r="AC285" s="13"/>
      <c r="AD285" s="13"/>
      <c r="AE285" s="13"/>
      <c r="AT285" s="259" t="s">
        <v>259</v>
      </c>
      <c r="AU285" s="259" t="s">
        <v>88</v>
      </c>
      <c r="AV285" s="13" t="s">
        <v>88</v>
      </c>
      <c r="AW285" s="13" t="s">
        <v>36</v>
      </c>
      <c r="AX285" s="13" t="s">
        <v>80</v>
      </c>
      <c r="AY285" s="259" t="s">
        <v>241</v>
      </c>
    </row>
    <row r="286" s="14" customFormat="1">
      <c r="A286" s="14"/>
      <c r="B286" s="260"/>
      <c r="C286" s="261"/>
      <c r="D286" s="242" t="s">
        <v>259</v>
      </c>
      <c r="E286" s="262" t="s">
        <v>1</v>
      </c>
      <c r="F286" s="263" t="s">
        <v>261</v>
      </c>
      <c r="G286" s="261"/>
      <c r="H286" s="264">
        <v>156.55600000000001</v>
      </c>
      <c r="I286" s="265"/>
      <c r="J286" s="261"/>
      <c r="K286" s="261"/>
      <c r="L286" s="266"/>
      <c r="M286" s="267"/>
      <c r="N286" s="268"/>
      <c r="O286" s="268"/>
      <c r="P286" s="268"/>
      <c r="Q286" s="268"/>
      <c r="R286" s="268"/>
      <c r="S286" s="268"/>
      <c r="T286" s="269"/>
      <c r="U286" s="14"/>
      <c r="V286" s="14"/>
      <c r="W286" s="14"/>
      <c r="X286" s="14"/>
      <c r="Y286" s="14"/>
      <c r="Z286" s="14"/>
      <c r="AA286" s="14"/>
      <c r="AB286" s="14"/>
      <c r="AC286" s="14"/>
      <c r="AD286" s="14"/>
      <c r="AE286" s="14"/>
      <c r="AT286" s="270" t="s">
        <v>259</v>
      </c>
      <c r="AU286" s="270" t="s">
        <v>88</v>
      </c>
      <c r="AV286" s="14" t="s">
        <v>175</v>
      </c>
      <c r="AW286" s="14" t="s">
        <v>36</v>
      </c>
      <c r="AX286" s="14" t="s">
        <v>14</v>
      </c>
      <c r="AY286" s="270" t="s">
        <v>241</v>
      </c>
    </row>
    <row r="287" s="2" customFormat="1" ht="33" customHeight="1">
      <c r="A287" s="39"/>
      <c r="B287" s="40"/>
      <c r="C287" s="229" t="s">
        <v>400</v>
      </c>
      <c r="D287" s="229" t="s">
        <v>243</v>
      </c>
      <c r="E287" s="230" t="s">
        <v>2589</v>
      </c>
      <c r="F287" s="231" t="s">
        <v>2590</v>
      </c>
      <c r="G287" s="232" t="s">
        <v>255</v>
      </c>
      <c r="H287" s="233">
        <v>96.695999999999998</v>
      </c>
      <c r="I287" s="234"/>
      <c r="J287" s="235">
        <f>ROUND(I287*H287,2)</f>
        <v>0</v>
      </c>
      <c r="K287" s="231" t="s">
        <v>247</v>
      </c>
      <c r="L287" s="45"/>
      <c r="M287" s="236" t="s">
        <v>1</v>
      </c>
      <c r="N287" s="237" t="s">
        <v>45</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175</v>
      </c>
      <c r="AT287" s="240" t="s">
        <v>243</v>
      </c>
      <c r="AU287" s="240" t="s">
        <v>88</v>
      </c>
      <c r="AY287" s="18" t="s">
        <v>241</v>
      </c>
      <c r="BE287" s="241">
        <f>IF(N287="základní",J287,0)</f>
        <v>0</v>
      </c>
      <c r="BF287" s="241">
        <f>IF(N287="snížená",J287,0)</f>
        <v>0</v>
      </c>
      <c r="BG287" s="241">
        <f>IF(N287="zákl. přenesená",J287,0)</f>
        <v>0</v>
      </c>
      <c r="BH287" s="241">
        <f>IF(N287="sníž. přenesená",J287,0)</f>
        <v>0</v>
      </c>
      <c r="BI287" s="241">
        <f>IF(N287="nulová",J287,0)</f>
        <v>0</v>
      </c>
      <c r="BJ287" s="18" t="s">
        <v>14</v>
      </c>
      <c r="BK287" s="241">
        <f>ROUND(I287*H287,2)</f>
        <v>0</v>
      </c>
      <c r="BL287" s="18" t="s">
        <v>175</v>
      </c>
      <c r="BM287" s="240" t="s">
        <v>3244</v>
      </c>
    </row>
    <row r="288" s="2" customFormat="1">
      <c r="A288" s="39"/>
      <c r="B288" s="40"/>
      <c r="C288" s="41"/>
      <c r="D288" s="242" t="s">
        <v>249</v>
      </c>
      <c r="E288" s="41"/>
      <c r="F288" s="243" t="s">
        <v>2592</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249</v>
      </c>
      <c r="AU288" s="18" t="s">
        <v>88</v>
      </c>
    </row>
    <row r="289" s="2" customFormat="1">
      <c r="A289" s="39"/>
      <c r="B289" s="40"/>
      <c r="C289" s="41"/>
      <c r="D289" s="247" t="s">
        <v>251</v>
      </c>
      <c r="E289" s="41"/>
      <c r="F289" s="248" t="s">
        <v>2593</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251</v>
      </c>
      <c r="AU289" s="18" t="s">
        <v>88</v>
      </c>
    </row>
    <row r="290" s="13" customFormat="1">
      <c r="A290" s="13"/>
      <c r="B290" s="249"/>
      <c r="C290" s="250"/>
      <c r="D290" s="242" t="s">
        <v>259</v>
      </c>
      <c r="E290" s="251" t="s">
        <v>1</v>
      </c>
      <c r="F290" s="252" t="s">
        <v>2513</v>
      </c>
      <c r="G290" s="250"/>
      <c r="H290" s="253">
        <v>96.695999999999998</v>
      </c>
      <c r="I290" s="254"/>
      <c r="J290" s="250"/>
      <c r="K290" s="250"/>
      <c r="L290" s="255"/>
      <c r="M290" s="256"/>
      <c r="N290" s="257"/>
      <c r="O290" s="257"/>
      <c r="P290" s="257"/>
      <c r="Q290" s="257"/>
      <c r="R290" s="257"/>
      <c r="S290" s="257"/>
      <c r="T290" s="258"/>
      <c r="U290" s="13"/>
      <c r="V290" s="13"/>
      <c r="W290" s="13"/>
      <c r="X290" s="13"/>
      <c r="Y290" s="13"/>
      <c r="Z290" s="13"/>
      <c r="AA290" s="13"/>
      <c r="AB290" s="13"/>
      <c r="AC290" s="13"/>
      <c r="AD290" s="13"/>
      <c r="AE290" s="13"/>
      <c r="AT290" s="259" t="s">
        <v>259</v>
      </c>
      <c r="AU290" s="259" t="s">
        <v>88</v>
      </c>
      <c r="AV290" s="13" t="s">
        <v>88</v>
      </c>
      <c r="AW290" s="13" t="s">
        <v>36</v>
      </c>
      <c r="AX290" s="13" t="s">
        <v>80</v>
      </c>
      <c r="AY290" s="259" t="s">
        <v>241</v>
      </c>
    </row>
    <row r="291" s="14" customFormat="1">
      <c r="A291" s="14"/>
      <c r="B291" s="260"/>
      <c r="C291" s="261"/>
      <c r="D291" s="242" t="s">
        <v>259</v>
      </c>
      <c r="E291" s="262" t="s">
        <v>1</v>
      </c>
      <c r="F291" s="263" t="s">
        <v>261</v>
      </c>
      <c r="G291" s="261"/>
      <c r="H291" s="264">
        <v>96.695999999999998</v>
      </c>
      <c r="I291" s="265"/>
      <c r="J291" s="261"/>
      <c r="K291" s="261"/>
      <c r="L291" s="266"/>
      <c r="M291" s="267"/>
      <c r="N291" s="268"/>
      <c r="O291" s="268"/>
      <c r="P291" s="268"/>
      <c r="Q291" s="268"/>
      <c r="R291" s="268"/>
      <c r="S291" s="268"/>
      <c r="T291" s="269"/>
      <c r="U291" s="14"/>
      <c r="V291" s="14"/>
      <c r="W291" s="14"/>
      <c r="X291" s="14"/>
      <c r="Y291" s="14"/>
      <c r="Z291" s="14"/>
      <c r="AA291" s="14"/>
      <c r="AB291" s="14"/>
      <c r="AC291" s="14"/>
      <c r="AD291" s="14"/>
      <c r="AE291" s="14"/>
      <c r="AT291" s="270" t="s">
        <v>259</v>
      </c>
      <c r="AU291" s="270" t="s">
        <v>88</v>
      </c>
      <c r="AV291" s="14" t="s">
        <v>175</v>
      </c>
      <c r="AW291" s="14" t="s">
        <v>36</v>
      </c>
      <c r="AX291" s="14" t="s">
        <v>14</v>
      </c>
      <c r="AY291" s="270" t="s">
        <v>241</v>
      </c>
    </row>
    <row r="292" s="2" customFormat="1" ht="24.15" customHeight="1">
      <c r="A292" s="39"/>
      <c r="B292" s="40"/>
      <c r="C292" s="229" t="s">
        <v>406</v>
      </c>
      <c r="D292" s="229" t="s">
        <v>243</v>
      </c>
      <c r="E292" s="230" t="s">
        <v>2594</v>
      </c>
      <c r="F292" s="231" t="s">
        <v>2595</v>
      </c>
      <c r="G292" s="232" t="s">
        <v>255</v>
      </c>
      <c r="H292" s="233">
        <v>547.947</v>
      </c>
      <c r="I292" s="234"/>
      <c r="J292" s="235">
        <f>ROUND(I292*H292,2)</f>
        <v>0</v>
      </c>
      <c r="K292" s="231" t="s">
        <v>247</v>
      </c>
      <c r="L292" s="45"/>
      <c r="M292" s="236" t="s">
        <v>1</v>
      </c>
      <c r="N292" s="237" t="s">
        <v>45</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175</v>
      </c>
      <c r="AT292" s="240" t="s">
        <v>243</v>
      </c>
      <c r="AU292" s="240" t="s">
        <v>88</v>
      </c>
      <c r="AY292" s="18" t="s">
        <v>241</v>
      </c>
      <c r="BE292" s="241">
        <f>IF(N292="základní",J292,0)</f>
        <v>0</v>
      </c>
      <c r="BF292" s="241">
        <f>IF(N292="snížená",J292,0)</f>
        <v>0</v>
      </c>
      <c r="BG292" s="241">
        <f>IF(N292="zákl. přenesená",J292,0)</f>
        <v>0</v>
      </c>
      <c r="BH292" s="241">
        <f>IF(N292="sníž. přenesená",J292,0)</f>
        <v>0</v>
      </c>
      <c r="BI292" s="241">
        <f>IF(N292="nulová",J292,0)</f>
        <v>0</v>
      </c>
      <c r="BJ292" s="18" t="s">
        <v>14</v>
      </c>
      <c r="BK292" s="241">
        <f>ROUND(I292*H292,2)</f>
        <v>0</v>
      </c>
      <c r="BL292" s="18" t="s">
        <v>175</v>
      </c>
      <c r="BM292" s="240" t="s">
        <v>3245</v>
      </c>
    </row>
    <row r="293" s="2" customFormat="1">
      <c r="A293" s="39"/>
      <c r="B293" s="40"/>
      <c r="C293" s="41"/>
      <c r="D293" s="242" t="s">
        <v>249</v>
      </c>
      <c r="E293" s="41"/>
      <c r="F293" s="243" t="s">
        <v>2597</v>
      </c>
      <c r="G293" s="41"/>
      <c r="H293" s="41"/>
      <c r="I293" s="244"/>
      <c r="J293" s="41"/>
      <c r="K293" s="41"/>
      <c r="L293" s="45"/>
      <c r="M293" s="245"/>
      <c r="N293" s="246"/>
      <c r="O293" s="92"/>
      <c r="P293" s="92"/>
      <c r="Q293" s="92"/>
      <c r="R293" s="92"/>
      <c r="S293" s="92"/>
      <c r="T293" s="93"/>
      <c r="U293" s="39"/>
      <c r="V293" s="39"/>
      <c r="W293" s="39"/>
      <c r="X293" s="39"/>
      <c r="Y293" s="39"/>
      <c r="Z293" s="39"/>
      <c r="AA293" s="39"/>
      <c r="AB293" s="39"/>
      <c r="AC293" s="39"/>
      <c r="AD293" s="39"/>
      <c r="AE293" s="39"/>
      <c r="AT293" s="18" t="s">
        <v>249</v>
      </c>
      <c r="AU293" s="18" t="s">
        <v>88</v>
      </c>
    </row>
    <row r="294" s="2" customFormat="1">
      <c r="A294" s="39"/>
      <c r="B294" s="40"/>
      <c r="C294" s="41"/>
      <c r="D294" s="247" t="s">
        <v>251</v>
      </c>
      <c r="E294" s="41"/>
      <c r="F294" s="248" t="s">
        <v>2598</v>
      </c>
      <c r="G294" s="41"/>
      <c r="H294" s="41"/>
      <c r="I294" s="244"/>
      <c r="J294" s="41"/>
      <c r="K294" s="41"/>
      <c r="L294" s="45"/>
      <c r="M294" s="245"/>
      <c r="N294" s="246"/>
      <c r="O294" s="92"/>
      <c r="P294" s="92"/>
      <c r="Q294" s="92"/>
      <c r="R294" s="92"/>
      <c r="S294" s="92"/>
      <c r="T294" s="93"/>
      <c r="U294" s="39"/>
      <c r="V294" s="39"/>
      <c r="W294" s="39"/>
      <c r="X294" s="39"/>
      <c r="Y294" s="39"/>
      <c r="Z294" s="39"/>
      <c r="AA294" s="39"/>
      <c r="AB294" s="39"/>
      <c r="AC294" s="39"/>
      <c r="AD294" s="39"/>
      <c r="AE294" s="39"/>
      <c r="AT294" s="18" t="s">
        <v>251</v>
      </c>
      <c r="AU294" s="18" t="s">
        <v>88</v>
      </c>
    </row>
    <row r="295" s="13" customFormat="1">
      <c r="A295" s="13"/>
      <c r="B295" s="249"/>
      <c r="C295" s="250"/>
      <c r="D295" s="242" t="s">
        <v>259</v>
      </c>
      <c r="E295" s="251" t="s">
        <v>1</v>
      </c>
      <c r="F295" s="252" t="s">
        <v>2516</v>
      </c>
      <c r="G295" s="250"/>
      <c r="H295" s="253">
        <v>547.947</v>
      </c>
      <c r="I295" s="254"/>
      <c r="J295" s="250"/>
      <c r="K295" s="250"/>
      <c r="L295" s="255"/>
      <c r="M295" s="256"/>
      <c r="N295" s="257"/>
      <c r="O295" s="257"/>
      <c r="P295" s="257"/>
      <c r="Q295" s="257"/>
      <c r="R295" s="257"/>
      <c r="S295" s="257"/>
      <c r="T295" s="258"/>
      <c r="U295" s="13"/>
      <c r="V295" s="13"/>
      <c r="W295" s="13"/>
      <c r="X295" s="13"/>
      <c r="Y295" s="13"/>
      <c r="Z295" s="13"/>
      <c r="AA295" s="13"/>
      <c r="AB295" s="13"/>
      <c r="AC295" s="13"/>
      <c r="AD295" s="13"/>
      <c r="AE295" s="13"/>
      <c r="AT295" s="259" t="s">
        <v>259</v>
      </c>
      <c r="AU295" s="259" t="s">
        <v>88</v>
      </c>
      <c r="AV295" s="13" t="s">
        <v>88</v>
      </c>
      <c r="AW295" s="13" t="s">
        <v>36</v>
      </c>
      <c r="AX295" s="13" t="s">
        <v>80</v>
      </c>
      <c r="AY295" s="259" t="s">
        <v>241</v>
      </c>
    </row>
    <row r="296" s="14" customFormat="1">
      <c r="A296" s="14"/>
      <c r="B296" s="260"/>
      <c r="C296" s="261"/>
      <c r="D296" s="242" t="s">
        <v>259</v>
      </c>
      <c r="E296" s="262" t="s">
        <v>1</v>
      </c>
      <c r="F296" s="263" t="s">
        <v>261</v>
      </c>
      <c r="G296" s="261"/>
      <c r="H296" s="264">
        <v>547.947</v>
      </c>
      <c r="I296" s="265"/>
      <c r="J296" s="261"/>
      <c r="K296" s="261"/>
      <c r="L296" s="266"/>
      <c r="M296" s="267"/>
      <c r="N296" s="268"/>
      <c r="O296" s="268"/>
      <c r="P296" s="268"/>
      <c r="Q296" s="268"/>
      <c r="R296" s="268"/>
      <c r="S296" s="268"/>
      <c r="T296" s="269"/>
      <c r="U296" s="14"/>
      <c r="V296" s="14"/>
      <c r="W296" s="14"/>
      <c r="X296" s="14"/>
      <c r="Y296" s="14"/>
      <c r="Z296" s="14"/>
      <c r="AA296" s="14"/>
      <c r="AB296" s="14"/>
      <c r="AC296" s="14"/>
      <c r="AD296" s="14"/>
      <c r="AE296" s="14"/>
      <c r="AT296" s="270" t="s">
        <v>259</v>
      </c>
      <c r="AU296" s="270" t="s">
        <v>88</v>
      </c>
      <c r="AV296" s="14" t="s">
        <v>175</v>
      </c>
      <c r="AW296" s="14" t="s">
        <v>36</v>
      </c>
      <c r="AX296" s="14" t="s">
        <v>14</v>
      </c>
      <c r="AY296" s="270" t="s">
        <v>241</v>
      </c>
    </row>
    <row r="297" s="2" customFormat="1" ht="33" customHeight="1">
      <c r="A297" s="39"/>
      <c r="B297" s="40"/>
      <c r="C297" s="229" t="s">
        <v>410</v>
      </c>
      <c r="D297" s="229" t="s">
        <v>243</v>
      </c>
      <c r="E297" s="230" t="s">
        <v>2599</v>
      </c>
      <c r="F297" s="231" t="s">
        <v>2600</v>
      </c>
      <c r="G297" s="232" t="s">
        <v>255</v>
      </c>
      <c r="H297" s="233">
        <v>6.907</v>
      </c>
      <c r="I297" s="234"/>
      <c r="J297" s="235">
        <f>ROUND(I297*H297,2)</f>
        <v>0</v>
      </c>
      <c r="K297" s="231" t="s">
        <v>247</v>
      </c>
      <c r="L297" s="45"/>
      <c r="M297" s="236" t="s">
        <v>1</v>
      </c>
      <c r="N297" s="237" t="s">
        <v>45</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175</v>
      </c>
      <c r="AT297" s="240" t="s">
        <v>243</v>
      </c>
      <c r="AU297" s="240" t="s">
        <v>88</v>
      </c>
      <c r="AY297" s="18" t="s">
        <v>241</v>
      </c>
      <c r="BE297" s="241">
        <f>IF(N297="základní",J297,0)</f>
        <v>0</v>
      </c>
      <c r="BF297" s="241">
        <f>IF(N297="snížená",J297,0)</f>
        <v>0</v>
      </c>
      <c r="BG297" s="241">
        <f>IF(N297="zákl. přenesená",J297,0)</f>
        <v>0</v>
      </c>
      <c r="BH297" s="241">
        <f>IF(N297="sníž. přenesená",J297,0)</f>
        <v>0</v>
      </c>
      <c r="BI297" s="241">
        <f>IF(N297="nulová",J297,0)</f>
        <v>0</v>
      </c>
      <c r="BJ297" s="18" t="s">
        <v>14</v>
      </c>
      <c r="BK297" s="241">
        <f>ROUND(I297*H297,2)</f>
        <v>0</v>
      </c>
      <c r="BL297" s="18" t="s">
        <v>175</v>
      </c>
      <c r="BM297" s="240" t="s">
        <v>3246</v>
      </c>
    </row>
    <row r="298" s="2" customFormat="1">
      <c r="A298" s="39"/>
      <c r="B298" s="40"/>
      <c r="C298" s="41"/>
      <c r="D298" s="242" t="s">
        <v>249</v>
      </c>
      <c r="E298" s="41"/>
      <c r="F298" s="243" t="s">
        <v>2602</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249</v>
      </c>
      <c r="AU298" s="18" t="s">
        <v>88</v>
      </c>
    </row>
    <row r="299" s="2" customFormat="1">
      <c r="A299" s="39"/>
      <c r="B299" s="40"/>
      <c r="C299" s="41"/>
      <c r="D299" s="247" t="s">
        <v>251</v>
      </c>
      <c r="E299" s="41"/>
      <c r="F299" s="248" t="s">
        <v>2603</v>
      </c>
      <c r="G299" s="41"/>
      <c r="H299" s="41"/>
      <c r="I299" s="244"/>
      <c r="J299" s="41"/>
      <c r="K299" s="41"/>
      <c r="L299" s="45"/>
      <c r="M299" s="245"/>
      <c r="N299" s="246"/>
      <c r="O299" s="92"/>
      <c r="P299" s="92"/>
      <c r="Q299" s="92"/>
      <c r="R299" s="92"/>
      <c r="S299" s="92"/>
      <c r="T299" s="93"/>
      <c r="U299" s="39"/>
      <c r="V299" s="39"/>
      <c r="W299" s="39"/>
      <c r="X299" s="39"/>
      <c r="Y299" s="39"/>
      <c r="Z299" s="39"/>
      <c r="AA299" s="39"/>
      <c r="AB299" s="39"/>
      <c r="AC299" s="39"/>
      <c r="AD299" s="39"/>
      <c r="AE299" s="39"/>
      <c r="AT299" s="18" t="s">
        <v>251</v>
      </c>
      <c r="AU299" s="18" t="s">
        <v>88</v>
      </c>
    </row>
    <row r="300" s="13" customFormat="1">
      <c r="A300" s="13"/>
      <c r="B300" s="249"/>
      <c r="C300" s="250"/>
      <c r="D300" s="242" t="s">
        <v>259</v>
      </c>
      <c r="E300" s="251" t="s">
        <v>1</v>
      </c>
      <c r="F300" s="252" t="s">
        <v>2519</v>
      </c>
      <c r="G300" s="250"/>
      <c r="H300" s="253">
        <v>6.907</v>
      </c>
      <c r="I300" s="254"/>
      <c r="J300" s="250"/>
      <c r="K300" s="250"/>
      <c r="L300" s="255"/>
      <c r="M300" s="256"/>
      <c r="N300" s="257"/>
      <c r="O300" s="257"/>
      <c r="P300" s="257"/>
      <c r="Q300" s="257"/>
      <c r="R300" s="257"/>
      <c r="S300" s="257"/>
      <c r="T300" s="258"/>
      <c r="U300" s="13"/>
      <c r="V300" s="13"/>
      <c r="W300" s="13"/>
      <c r="X300" s="13"/>
      <c r="Y300" s="13"/>
      <c r="Z300" s="13"/>
      <c r="AA300" s="13"/>
      <c r="AB300" s="13"/>
      <c r="AC300" s="13"/>
      <c r="AD300" s="13"/>
      <c r="AE300" s="13"/>
      <c r="AT300" s="259" t="s">
        <v>259</v>
      </c>
      <c r="AU300" s="259" t="s">
        <v>88</v>
      </c>
      <c r="AV300" s="13" t="s">
        <v>88</v>
      </c>
      <c r="AW300" s="13" t="s">
        <v>36</v>
      </c>
      <c r="AX300" s="13" t="s">
        <v>80</v>
      </c>
      <c r="AY300" s="259" t="s">
        <v>241</v>
      </c>
    </row>
    <row r="301" s="14" customFormat="1">
      <c r="A301" s="14"/>
      <c r="B301" s="260"/>
      <c r="C301" s="261"/>
      <c r="D301" s="242" t="s">
        <v>259</v>
      </c>
      <c r="E301" s="262" t="s">
        <v>1</v>
      </c>
      <c r="F301" s="263" t="s">
        <v>261</v>
      </c>
      <c r="G301" s="261"/>
      <c r="H301" s="264">
        <v>6.907</v>
      </c>
      <c r="I301" s="265"/>
      <c r="J301" s="261"/>
      <c r="K301" s="261"/>
      <c r="L301" s="266"/>
      <c r="M301" s="267"/>
      <c r="N301" s="268"/>
      <c r="O301" s="268"/>
      <c r="P301" s="268"/>
      <c r="Q301" s="268"/>
      <c r="R301" s="268"/>
      <c r="S301" s="268"/>
      <c r="T301" s="269"/>
      <c r="U301" s="14"/>
      <c r="V301" s="14"/>
      <c r="W301" s="14"/>
      <c r="X301" s="14"/>
      <c r="Y301" s="14"/>
      <c r="Z301" s="14"/>
      <c r="AA301" s="14"/>
      <c r="AB301" s="14"/>
      <c r="AC301" s="14"/>
      <c r="AD301" s="14"/>
      <c r="AE301" s="14"/>
      <c r="AT301" s="270" t="s">
        <v>259</v>
      </c>
      <c r="AU301" s="270" t="s">
        <v>88</v>
      </c>
      <c r="AV301" s="14" t="s">
        <v>175</v>
      </c>
      <c r="AW301" s="14" t="s">
        <v>36</v>
      </c>
      <c r="AX301" s="14" t="s">
        <v>14</v>
      </c>
      <c r="AY301" s="270" t="s">
        <v>241</v>
      </c>
    </row>
    <row r="302" s="2" customFormat="1" ht="24.15" customHeight="1">
      <c r="A302" s="39"/>
      <c r="B302" s="40"/>
      <c r="C302" s="229" t="s">
        <v>414</v>
      </c>
      <c r="D302" s="229" t="s">
        <v>243</v>
      </c>
      <c r="E302" s="230" t="s">
        <v>3247</v>
      </c>
      <c r="F302" s="231" t="s">
        <v>3248</v>
      </c>
      <c r="G302" s="232" t="s">
        <v>255</v>
      </c>
      <c r="H302" s="233">
        <v>39.139000000000003</v>
      </c>
      <c r="I302" s="234"/>
      <c r="J302" s="235">
        <f>ROUND(I302*H302,2)</f>
        <v>0</v>
      </c>
      <c r="K302" s="231" t="s">
        <v>247</v>
      </c>
      <c r="L302" s="45"/>
      <c r="M302" s="236" t="s">
        <v>1</v>
      </c>
      <c r="N302" s="237" t="s">
        <v>45</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175</v>
      </c>
      <c r="AT302" s="240" t="s">
        <v>243</v>
      </c>
      <c r="AU302" s="240" t="s">
        <v>88</v>
      </c>
      <c r="AY302" s="18" t="s">
        <v>241</v>
      </c>
      <c r="BE302" s="241">
        <f>IF(N302="základní",J302,0)</f>
        <v>0</v>
      </c>
      <c r="BF302" s="241">
        <f>IF(N302="snížená",J302,0)</f>
        <v>0</v>
      </c>
      <c r="BG302" s="241">
        <f>IF(N302="zákl. přenesená",J302,0)</f>
        <v>0</v>
      </c>
      <c r="BH302" s="241">
        <f>IF(N302="sníž. přenesená",J302,0)</f>
        <v>0</v>
      </c>
      <c r="BI302" s="241">
        <f>IF(N302="nulová",J302,0)</f>
        <v>0</v>
      </c>
      <c r="BJ302" s="18" t="s">
        <v>14</v>
      </c>
      <c r="BK302" s="241">
        <f>ROUND(I302*H302,2)</f>
        <v>0</v>
      </c>
      <c r="BL302" s="18" t="s">
        <v>175</v>
      </c>
      <c r="BM302" s="240" t="s">
        <v>3249</v>
      </c>
    </row>
    <row r="303" s="2" customFormat="1">
      <c r="A303" s="39"/>
      <c r="B303" s="40"/>
      <c r="C303" s="41"/>
      <c r="D303" s="242" t="s">
        <v>249</v>
      </c>
      <c r="E303" s="41"/>
      <c r="F303" s="243" t="s">
        <v>3250</v>
      </c>
      <c r="G303" s="41"/>
      <c r="H303" s="41"/>
      <c r="I303" s="244"/>
      <c r="J303" s="41"/>
      <c r="K303" s="41"/>
      <c r="L303" s="45"/>
      <c r="M303" s="245"/>
      <c r="N303" s="246"/>
      <c r="O303" s="92"/>
      <c r="P303" s="92"/>
      <c r="Q303" s="92"/>
      <c r="R303" s="92"/>
      <c r="S303" s="92"/>
      <c r="T303" s="93"/>
      <c r="U303" s="39"/>
      <c r="V303" s="39"/>
      <c r="W303" s="39"/>
      <c r="X303" s="39"/>
      <c r="Y303" s="39"/>
      <c r="Z303" s="39"/>
      <c r="AA303" s="39"/>
      <c r="AB303" s="39"/>
      <c r="AC303" s="39"/>
      <c r="AD303" s="39"/>
      <c r="AE303" s="39"/>
      <c r="AT303" s="18" t="s">
        <v>249</v>
      </c>
      <c r="AU303" s="18" t="s">
        <v>88</v>
      </c>
    </row>
    <row r="304" s="2" customFormat="1">
      <c r="A304" s="39"/>
      <c r="B304" s="40"/>
      <c r="C304" s="41"/>
      <c r="D304" s="247" t="s">
        <v>251</v>
      </c>
      <c r="E304" s="41"/>
      <c r="F304" s="248" t="s">
        <v>3251</v>
      </c>
      <c r="G304" s="41"/>
      <c r="H304" s="41"/>
      <c r="I304" s="244"/>
      <c r="J304" s="41"/>
      <c r="K304" s="41"/>
      <c r="L304" s="45"/>
      <c r="M304" s="245"/>
      <c r="N304" s="246"/>
      <c r="O304" s="92"/>
      <c r="P304" s="92"/>
      <c r="Q304" s="92"/>
      <c r="R304" s="92"/>
      <c r="S304" s="92"/>
      <c r="T304" s="93"/>
      <c r="U304" s="39"/>
      <c r="V304" s="39"/>
      <c r="W304" s="39"/>
      <c r="X304" s="39"/>
      <c r="Y304" s="39"/>
      <c r="Z304" s="39"/>
      <c r="AA304" s="39"/>
      <c r="AB304" s="39"/>
      <c r="AC304" s="39"/>
      <c r="AD304" s="39"/>
      <c r="AE304" s="39"/>
      <c r="AT304" s="18" t="s">
        <v>251</v>
      </c>
      <c r="AU304" s="18" t="s">
        <v>88</v>
      </c>
    </row>
    <row r="305" s="13" customFormat="1">
      <c r="A305" s="13"/>
      <c r="B305" s="249"/>
      <c r="C305" s="250"/>
      <c r="D305" s="242" t="s">
        <v>259</v>
      </c>
      <c r="E305" s="251" t="s">
        <v>1</v>
      </c>
      <c r="F305" s="252" t="s">
        <v>2522</v>
      </c>
      <c r="G305" s="250"/>
      <c r="H305" s="253">
        <v>39.139000000000003</v>
      </c>
      <c r="I305" s="254"/>
      <c r="J305" s="250"/>
      <c r="K305" s="250"/>
      <c r="L305" s="255"/>
      <c r="M305" s="256"/>
      <c r="N305" s="257"/>
      <c r="O305" s="257"/>
      <c r="P305" s="257"/>
      <c r="Q305" s="257"/>
      <c r="R305" s="257"/>
      <c r="S305" s="257"/>
      <c r="T305" s="258"/>
      <c r="U305" s="13"/>
      <c r="V305" s="13"/>
      <c r="W305" s="13"/>
      <c r="X305" s="13"/>
      <c r="Y305" s="13"/>
      <c r="Z305" s="13"/>
      <c r="AA305" s="13"/>
      <c r="AB305" s="13"/>
      <c r="AC305" s="13"/>
      <c r="AD305" s="13"/>
      <c r="AE305" s="13"/>
      <c r="AT305" s="259" t="s">
        <v>259</v>
      </c>
      <c r="AU305" s="259" t="s">
        <v>88</v>
      </c>
      <c r="AV305" s="13" t="s">
        <v>88</v>
      </c>
      <c r="AW305" s="13" t="s">
        <v>36</v>
      </c>
      <c r="AX305" s="13" t="s">
        <v>80</v>
      </c>
      <c r="AY305" s="259" t="s">
        <v>241</v>
      </c>
    </row>
    <row r="306" s="14" customFormat="1">
      <c r="A306" s="14"/>
      <c r="B306" s="260"/>
      <c r="C306" s="261"/>
      <c r="D306" s="242" t="s">
        <v>259</v>
      </c>
      <c r="E306" s="262" t="s">
        <v>1</v>
      </c>
      <c r="F306" s="263" t="s">
        <v>261</v>
      </c>
      <c r="G306" s="261"/>
      <c r="H306" s="264">
        <v>39.139000000000003</v>
      </c>
      <c r="I306" s="265"/>
      <c r="J306" s="261"/>
      <c r="K306" s="261"/>
      <c r="L306" s="266"/>
      <c r="M306" s="267"/>
      <c r="N306" s="268"/>
      <c r="O306" s="268"/>
      <c r="P306" s="268"/>
      <c r="Q306" s="268"/>
      <c r="R306" s="268"/>
      <c r="S306" s="268"/>
      <c r="T306" s="269"/>
      <c r="U306" s="14"/>
      <c r="V306" s="14"/>
      <c r="W306" s="14"/>
      <c r="X306" s="14"/>
      <c r="Y306" s="14"/>
      <c r="Z306" s="14"/>
      <c r="AA306" s="14"/>
      <c r="AB306" s="14"/>
      <c r="AC306" s="14"/>
      <c r="AD306" s="14"/>
      <c r="AE306" s="14"/>
      <c r="AT306" s="270" t="s">
        <v>259</v>
      </c>
      <c r="AU306" s="270" t="s">
        <v>88</v>
      </c>
      <c r="AV306" s="14" t="s">
        <v>175</v>
      </c>
      <c r="AW306" s="14" t="s">
        <v>36</v>
      </c>
      <c r="AX306" s="14" t="s">
        <v>14</v>
      </c>
      <c r="AY306" s="270" t="s">
        <v>241</v>
      </c>
    </row>
    <row r="307" s="2" customFormat="1" ht="24.15" customHeight="1">
      <c r="A307" s="39"/>
      <c r="B307" s="40"/>
      <c r="C307" s="229" t="s">
        <v>418</v>
      </c>
      <c r="D307" s="229" t="s">
        <v>243</v>
      </c>
      <c r="E307" s="230" t="s">
        <v>3252</v>
      </c>
      <c r="F307" s="231" t="s">
        <v>3253</v>
      </c>
      <c r="G307" s="232" t="s">
        <v>255</v>
      </c>
      <c r="H307" s="233">
        <v>156.55600000000001</v>
      </c>
      <c r="I307" s="234"/>
      <c r="J307" s="235">
        <f>ROUND(I307*H307,2)</f>
        <v>0</v>
      </c>
      <c r="K307" s="231" t="s">
        <v>247</v>
      </c>
      <c r="L307" s="45"/>
      <c r="M307" s="236" t="s">
        <v>1</v>
      </c>
      <c r="N307" s="237" t="s">
        <v>45</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175</v>
      </c>
      <c r="AT307" s="240" t="s">
        <v>243</v>
      </c>
      <c r="AU307" s="240" t="s">
        <v>88</v>
      </c>
      <c r="AY307" s="18" t="s">
        <v>241</v>
      </c>
      <c r="BE307" s="241">
        <f>IF(N307="základní",J307,0)</f>
        <v>0</v>
      </c>
      <c r="BF307" s="241">
        <f>IF(N307="snížená",J307,0)</f>
        <v>0</v>
      </c>
      <c r="BG307" s="241">
        <f>IF(N307="zákl. přenesená",J307,0)</f>
        <v>0</v>
      </c>
      <c r="BH307" s="241">
        <f>IF(N307="sníž. přenesená",J307,0)</f>
        <v>0</v>
      </c>
      <c r="BI307" s="241">
        <f>IF(N307="nulová",J307,0)</f>
        <v>0</v>
      </c>
      <c r="BJ307" s="18" t="s">
        <v>14</v>
      </c>
      <c r="BK307" s="241">
        <f>ROUND(I307*H307,2)</f>
        <v>0</v>
      </c>
      <c r="BL307" s="18" t="s">
        <v>175</v>
      </c>
      <c r="BM307" s="240" t="s">
        <v>3254</v>
      </c>
    </row>
    <row r="308" s="2" customFormat="1">
      <c r="A308" s="39"/>
      <c r="B308" s="40"/>
      <c r="C308" s="41"/>
      <c r="D308" s="242" t="s">
        <v>249</v>
      </c>
      <c r="E308" s="41"/>
      <c r="F308" s="243" t="s">
        <v>3255</v>
      </c>
      <c r="G308" s="41"/>
      <c r="H308" s="41"/>
      <c r="I308" s="244"/>
      <c r="J308" s="41"/>
      <c r="K308" s="41"/>
      <c r="L308" s="45"/>
      <c r="M308" s="245"/>
      <c r="N308" s="246"/>
      <c r="O308" s="92"/>
      <c r="P308" s="92"/>
      <c r="Q308" s="92"/>
      <c r="R308" s="92"/>
      <c r="S308" s="92"/>
      <c r="T308" s="93"/>
      <c r="U308" s="39"/>
      <c r="V308" s="39"/>
      <c r="W308" s="39"/>
      <c r="X308" s="39"/>
      <c r="Y308" s="39"/>
      <c r="Z308" s="39"/>
      <c r="AA308" s="39"/>
      <c r="AB308" s="39"/>
      <c r="AC308" s="39"/>
      <c r="AD308" s="39"/>
      <c r="AE308" s="39"/>
      <c r="AT308" s="18" t="s">
        <v>249</v>
      </c>
      <c r="AU308" s="18" t="s">
        <v>88</v>
      </c>
    </row>
    <row r="309" s="2" customFormat="1">
      <c r="A309" s="39"/>
      <c r="B309" s="40"/>
      <c r="C309" s="41"/>
      <c r="D309" s="247" t="s">
        <v>251</v>
      </c>
      <c r="E309" s="41"/>
      <c r="F309" s="248" t="s">
        <v>3256</v>
      </c>
      <c r="G309" s="41"/>
      <c r="H309" s="41"/>
      <c r="I309" s="244"/>
      <c r="J309" s="41"/>
      <c r="K309" s="41"/>
      <c r="L309" s="45"/>
      <c r="M309" s="245"/>
      <c r="N309" s="246"/>
      <c r="O309" s="92"/>
      <c r="P309" s="92"/>
      <c r="Q309" s="92"/>
      <c r="R309" s="92"/>
      <c r="S309" s="92"/>
      <c r="T309" s="93"/>
      <c r="U309" s="39"/>
      <c r="V309" s="39"/>
      <c r="W309" s="39"/>
      <c r="X309" s="39"/>
      <c r="Y309" s="39"/>
      <c r="Z309" s="39"/>
      <c r="AA309" s="39"/>
      <c r="AB309" s="39"/>
      <c r="AC309" s="39"/>
      <c r="AD309" s="39"/>
      <c r="AE309" s="39"/>
      <c r="AT309" s="18" t="s">
        <v>251</v>
      </c>
      <c r="AU309" s="18" t="s">
        <v>88</v>
      </c>
    </row>
    <row r="310" s="13" customFormat="1">
      <c r="A310" s="13"/>
      <c r="B310" s="249"/>
      <c r="C310" s="250"/>
      <c r="D310" s="242" t="s">
        <v>259</v>
      </c>
      <c r="E310" s="251" t="s">
        <v>1</v>
      </c>
      <c r="F310" s="252" t="s">
        <v>2510</v>
      </c>
      <c r="G310" s="250"/>
      <c r="H310" s="253">
        <v>156.55600000000001</v>
      </c>
      <c r="I310" s="254"/>
      <c r="J310" s="250"/>
      <c r="K310" s="250"/>
      <c r="L310" s="255"/>
      <c r="M310" s="256"/>
      <c r="N310" s="257"/>
      <c r="O310" s="257"/>
      <c r="P310" s="257"/>
      <c r="Q310" s="257"/>
      <c r="R310" s="257"/>
      <c r="S310" s="257"/>
      <c r="T310" s="258"/>
      <c r="U310" s="13"/>
      <c r="V310" s="13"/>
      <c r="W310" s="13"/>
      <c r="X310" s="13"/>
      <c r="Y310" s="13"/>
      <c r="Z310" s="13"/>
      <c r="AA310" s="13"/>
      <c r="AB310" s="13"/>
      <c r="AC310" s="13"/>
      <c r="AD310" s="13"/>
      <c r="AE310" s="13"/>
      <c r="AT310" s="259" t="s">
        <v>259</v>
      </c>
      <c r="AU310" s="259" t="s">
        <v>88</v>
      </c>
      <c r="AV310" s="13" t="s">
        <v>88</v>
      </c>
      <c r="AW310" s="13" t="s">
        <v>36</v>
      </c>
      <c r="AX310" s="13" t="s">
        <v>80</v>
      </c>
      <c r="AY310" s="259" t="s">
        <v>241</v>
      </c>
    </row>
    <row r="311" s="14" customFormat="1">
      <c r="A311" s="14"/>
      <c r="B311" s="260"/>
      <c r="C311" s="261"/>
      <c r="D311" s="242" t="s">
        <v>259</v>
      </c>
      <c r="E311" s="262" t="s">
        <v>1</v>
      </c>
      <c r="F311" s="263" t="s">
        <v>261</v>
      </c>
      <c r="G311" s="261"/>
      <c r="H311" s="264">
        <v>156.55600000000001</v>
      </c>
      <c r="I311" s="265"/>
      <c r="J311" s="261"/>
      <c r="K311" s="261"/>
      <c r="L311" s="266"/>
      <c r="M311" s="267"/>
      <c r="N311" s="268"/>
      <c r="O311" s="268"/>
      <c r="P311" s="268"/>
      <c r="Q311" s="268"/>
      <c r="R311" s="268"/>
      <c r="S311" s="268"/>
      <c r="T311" s="269"/>
      <c r="U311" s="14"/>
      <c r="V311" s="14"/>
      <c r="W311" s="14"/>
      <c r="X311" s="14"/>
      <c r="Y311" s="14"/>
      <c r="Z311" s="14"/>
      <c r="AA311" s="14"/>
      <c r="AB311" s="14"/>
      <c r="AC311" s="14"/>
      <c r="AD311" s="14"/>
      <c r="AE311" s="14"/>
      <c r="AT311" s="270" t="s">
        <v>259</v>
      </c>
      <c r="AU311" s="270" t="s">
        <v>88</v>
      </c>
      <c r="AV311" s="14" t="s">
        <v>175</v>
      </c>
      <c r="AW311" s="14" t="s">
        <v>36</v>
      </c>
      <c r="AX311" s="14" t="s">
        <v>14</v>
      </c>
      <c r="AY311" s="270" t="s">
        <v>241</v>
      </c>
    </row>
    <row r="312" s="2" customFormat="1" ht="33" customHeight="1">
      <c r="A312" s="39"/>
      <c r="B312" s="40"/>
      <c r="C312" s="229" t="s">
        <v>745</v>
      </c>
      <c r="D312" s="229" t="s">
        <v>243</v>
      </c>
      <c r="E312" s="230" t="s">
        <v>2615</v>
      </c>
      <c r="F312" s="231" t="s">
        <v>2616</v>
      </c>
      <c r="G312" s="232" t="s">
        <v>255</v>
      </c>
      <c r="H312" s="233">
        <v>25.774999999999999</v>
      </c>
      <c r="I312" s="234"/>
      <c r="J312" s="235">
        <f>ROUND(I312*H312,2)</f>
        <v>0</v>
      </c>
      <c r="K312" s="231" t="s">
        <v>247</v>
      </c>
      <c r="L312" s="45"/>
      <c r="M312" s="236" t="s">
        <v>1</v>
      </c>
      <c r="N312" s="237" t="s">
        <v>45</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175</v>
      </c>
      <c r="AT312" s="240" t="s">
        <v>243</v>
      </c>
      <c r="AU312" s="240" t="s">
        <v>88</v>
      </c>
      <c r="AY312" s="18" t="s">
        <v>241</v>
      </c>
      <c r="BE312" s="241">
        <f>IF(N312="základní",J312,0)</f>
        <v>0</v>
      </c>
      <c r="BF312" s="241">
        <f>IF(N312="snížená",J312,0)</f>
        <v>0</v>
      </c>
      <c r="BG312" s="241">
        <f>IF(N312="zákl. přenesená",J312,0)</f>
        <v>0</v>
      </c>
      <c r="BH312" s="241">
        <f>IF(N312="sníž. přenesená",J312,0)</f>
        <v>0</v>
      </c>
      <c r="BI312" s="241">
        <f>IF(N312="nulová",J312,0)</f>
        <v>0</v>
      </c>
      <c r="BJ312" s="18" t="s">
        <v>14</v>
      </c>
      <c r="BK312" s="241">
        <f>ROUND(I312*H312,2)</f>
        <v>0</v>
      </c>
      <c r="BL312" s="18" t="s">
        <v>175</v>
      </c>
      <c r="BM312" s="240" t="s">
        <v>3257</v>
      </c>
    </row>
    <row r="313" s="2" customFormat="1">
      <c r="A313" s="39"/>
      <c r="B313" s="40"/>
      <c r="C313" s="41"/>
      <c r="D313" s="242" t="s">
        <v>249</v>
      </c>
      <c r="E313" s="41"/>
      <c r="F313" s="243" t="s">
        <v>2618</v>
      </c>
      <c r="G313" s="41"/>
      <c r="H313" s="41"/>
      <c r="I313" s="244"/>
      <c r="J313" s="41"/>
      <c r="K313" s="41"/>
      <c r="L313" s="45"/>
      <c r="M313" s="245"/>
      <c r="N313" s="246"/>
      <c r="O313" s="92"/>
      <c r="P313" s="92"/>
      <c r="Q313" s="92"/>
      <c r="R313" s="92"/>
      <c r="S313" s="92"/>
      <c r="T313" s="93"/>
      <c r="U313" s="39"/>
      <c r="V313" s="39"/>
      <c r="W313" s="39"/>
      <c r="X313" s="39"/>
      <c r="Y313" s="39"/>
      <c r="Z313" s="39"/>
      <c r="AA313" s="39"/>
      <c r="AB313" s="39"/>
      <c r="AC313" s="39"/>
      <c r="AD313" s="39"/>
      <c r="AE313" s="39"/>
      <c r="AT313" s="18" t="s">
        <v>249</v>
      </c>
      <c r="AU313" s="18" t="s">
        <v>88</v>
      </c>
    </row>
    <row r="314" s="2" customFormat="1">
      <c r="A314" s="39"/>
      <c r="B314" s="40"/>
      <c r="C314" s="41"/>
      <c r="D314" s="247" t="s">
        <v>251</v>
      </c>
      <c r="E314" s="41"/>
      <c r="F314" s="248" t="s">
        <v>2619</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251</v>
      </c>
      <c r="AU314" s="18" t="s">
        <v>88</v>
      </c>
    </row>
    <row r="315" s="13" customFormat="1">
      <c r="A315" s="13"/>
      <c r="B315" s="249"/>
      <c r="C315" s="250"/>
      <c r="D315" s="242" t="s">
        <v>259</v>
      </c>
      <c r="E315" s="251" t="s">
        <v>1</v>
      </c>
      <c r="F315" s="252" t="s">
        <v>2500</v>
      </c>
      <c r="G315" s="250"/>
      <c r="H315" s="253">
        <v>25.774999999999999</v>
      </c>
      <c r="I315" s="254"/>
      <c r="J315" s="250"/>
      <c r="K315" s="250"/>
      <c r="L315" s="255"/>
      <c r="M315" s="256"/>
      <c r="N315" s="257"/>
      <c r="O315" s="257"/>
      <c r="P315" s="257"/>
      <c r="Q315" s="257"/>
      <c r="R315" s="257"/>
      <c r="S315" s="257"/>
      <c r="T315" s="258"/>
      <c r="U315" s="13"/>
      <c r="V315" s="13"/>
      <c r="W315" s="13"/>
      <c r="X315" s="13"/>
      <c r="Y315" s="13"/>
      <c r="Z315" s="13"/>
      <c r="AA315" s="13"/>
      <c r="AB315" s="13"/>
      <c r="AC315" s="13"/>
      <c r="AD315" s="13"/>
      <c r="AE315" s="13"/>
      <c r="AT315" s="259" t="s">
        <v>259</v>
      </c>
      <c r="AU315" s="259" t="s">
        <v>88</v>
      </c>
      <c r="AV315" s="13" t="s">
        <v>88</v>
      </c>
      <c r="AW315" s="13" t="s">
        <v>36</v>
      </c>
      <c r="AX315" s="13" t="s">
        <v>80</v>
      </c>
      <c r="AY315" s="259" t="s">
        <v>241</v>
      </c>
    </row>
    <row r="316" s="14" customFormat="1">
      <c r="A316" s="14"/>
      <c r="B316" s="260"/>
      <c r="C316" s="261"/>
      <c r="D316" s="242" t="s">
        <v>259</v>
      </c>
      <c r="E316" s="262" t="s">
        <v>1</v>
      </c>
      <c r="F316" s="263" t="s">
        <v>261</v>
      </c>
      <c r="G316" s="261"/>
      <c r="H316" s="264">
        <v>25.774999999999999</v>
      </c>
      <c r="I316" s="265"/>
      <c r="J316" s="261"/>
      <c r="K316" s="261"/>
      <c r="L316" s="266"/>
      <c r="M316" s="267"/>
      <c r="N316" s="268"/>
      <c r="O316" s="268"/>
      <c r="P316" s="268"/>
      <c r="Q316" s="268"/>
      <c r="R316" s="268"/>
      <c r="S316" s="268"/>
      <c r="T316" s="269"/>
      <c r="U316" s="14"/>
      <c r="V316" s="14"/>
      <c r="W316" s="14"/>
      <c r="X316" s="14"/>
      <c r="Y316" s="14"/>
      <c r="Z316" s="14"/>
      <c r="AA316" s="14"/>
      <c r="AB316" s="14"/>
      <c r="AC316" s="14"/>
      <c r="AD316" s="14"/>
      <c r="AE316" s="14"/>
      <c r="AT316" s="270" t="s">
        <v>259</v>
      </c>
      <c r="AU316" s="270" t="s">
        <v>88</v>
      </c>
      <c r="AV316" s="14" t="s">
        <v>175</v>
      </c>
      <c r="AW316" s="14" t="s">
        <v>36</v>
      </c>
      <c r="AX316" s="14" t="s">
        <v>14</v>
      </c>
      <c r="AY316" s="270" t="s">
        <v>241</v>
      </c>
    </row>
    <row r="317" s="2" customFormat="1" ht="33" customHeight="1">
      <c r="A317" s="39"/>
      <c r="B317" s="40"/>
      <c r="C317" s="229" t="s">
        <v>747</v>
      </c>
      <c r="D317" s="229" t="s">
        <v>243</v>
      </c>
      <c r="E317" s="230" t="s">
        <v>2620</v>
      </c>
      <c r="F317" s="231" t="s">
        <v>2621</v>
      </c>
      <c r="G317" s="232" t="s">
        <v>255</v>
      </c>
      <c r="H317" s="233">
        <v>6.907</v>
      </c>
      <c r="I317" s="234"/>
      <c r="J317" s="235">
        <f>ROUND(I317*H317,2)</f>
        <v>0</v>
      </c>
      <c r="K317" s="231" t="s">
        <v>247</v>
      </c>
      <c r="L317" s="45"/>
      <c r="M317" s="236" t="s">
        <v>1</v>
      </c>
      <c r="N317" s="237" t="s">
        <v>45</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175</v>
      </c>
      <c r="AT317" s="240" t="s">
        <v>243</v>
      </c>
      <c r="AU317" s="240" t="s">
        <v>88</v>
      </c>
      <c r="AY317" s="18" t="s">
        <v>241</v>
      </c>
      <c r="BE317" s="241">
        <f>IF(N317="základní",J317,0)</f>
        <v>0</v>
      </c>
      <c r="BF317" s="241">
        <f>IF(N317="snížená",J317,0)</f>
        <v>0</v>
      </c>
      <c r="BG317" s="241">
        <f>IF(N317="zákl. přenesená",J317,0)</f>
        <v>0</v>
      </c>
      <c r="BH317" s="241">
        <f>IF(N317="sníž. přenesená",J317,0)</f>
        <v>0</v>
      </c>
      <c r="BI317" s="241">
        <f>IF(N317="nulová",J317,0)</f>
        <v>0</v>
      </c>
      <c r="BJ317" s="18" t="s">
        <v>14</v>
      </c>
      <c r="BK317" s="241">
        <f>ROUND(I317*H317,2)</f>
        <v>0</v>
      </c>
      <c r="BL317" s="18" t="s">
        <v>175</v>
      </c>
      <c r="BM317" s="240" t="s">
        <v>3258</v>
      </c>
    </row>
    <row r="318" s="2" customFormat="1">
      <c r="A318" s="39"/>
      <c r="B318" s="40"/>
      <c r="C318" s="41"/>
      <c r="D318" s="242" t="s">
        <v>249</v>
      </c>
      <c r="E318" s="41"/>
      <c r="F318" s="243" t="s">
        <v>2623</v>
      </c>
      <c r="G318" s="41"/>
      <c r="H318" s="41"/>
      <c r="I318" s="244"/>
      <c r="J318" s="41"/>
      <c r="K318" s="41"/>
      <c r="L318" s="45"/>
      <c r="M318" s="245"/>
      <c r="N318" s="246"/>
      <c r="O318" s="92"/>
      <c r="P318" s="92"/>
      <c r="Q318" s="92"/>
      <c r="R318" s="92"/>
      <c r="S318" s="92"/>
      <c r="T318" s="93"/>
      <c r="U318" s="39"/>
      <c r="V318" s="39"/>
      <c r="W318" s="39"/>
      <c r="X318" s="39"/>
      <c r="Y318" s="39"/>
      <c r="Z318" s="39"/>
      <c r="AA318" s="39"/>
      <c r="AB318" s="39"/>
      <c r="AC318" s="39"/>
      <c r="AD318" s="39"/>
      <c r="AE318" s="39"/>
      <c r="AT318" s="18" t="s">
        <v>249</v>
      </c>
      <c r="AU318" s="18" t="s">
        <v>88</v>
      </c>
    </row>
    <row r="319" s="2" customFormat="1">
      <c r="A319" s="39"/>
      <c r="B319" s="40"/>
      <c r="C319" s="41"/>
      <c r="D319" s="247" t="s">
        <v>251</v>
      </c>
      <c r="E319" s="41"/>
      <c r="F319" s="248" t="s">
        <v>2624</v>
      </c>
      <c r="G319" s="41"/>
      <c r="H319" s="41"/>
      <c r="I319" s="244"/>
      <c r="J319" s="41"/>
      <c r="K319" s="41"/>
      <c r="L319" s="45"/>
      <c r="M319" s="245"/>
      <c r="N319" s="246"/>
      <c r="O319" s="92"/>
      <c r="P319" s="92"/>
      <c r="Q319" s="92"/>
      <c r="R319" s="92"/>
      <c r="S319" s="92"/>
      <c r="T319" s="93"/>
      <c r="U319" s="39"/>
      <c r="V319" s="39"/>
      <c r="W319" s="39"/>
      <c r="X319" s="39"/>
      <c r="Y319" s="39"/>
      <c r="Z319" s="39"/>
      <c r="AA319" s="39"/>
      <c r="AB319" s="39"/>
      <c r="AC319" s="39"/>
      <c r="AD319" s="39"/>
      <c r="AE319" s="39"/>
      <c r="AT319" s="18" t="s">
        <v>251</v>
      </c>
      <c r="AU319" s="18" t="s">
        <v>88</v>
      </c>
    </row>
    <row r="320" s="13" customFormat="1">
      <c r="A320" s="13"/>
      <c r="B320" s="249"/>
      <c r="C320" s="250"/>
      <c r="D320" s="242" t="s">
        <v>259</v>
      </c>
      <c r="E320" s="251" t="s">
        <v>1</v>
      </c>
      <c r="F320" s="252" t="s">
        <v>2525</v>
      </c>
      <c r="G320" s="250"/>
      <c r="H320" s="253">
        <v>6.907</v>
      </c>
      <c r="I320" s="254"/>
      <c r="J320" s="250"/>
      <c r="K320" s="250"/>
      <c r="L320" s="255"/>
      <c r="M320" s="256"/>
      <c r="N320" s="257"/>
      <c r="O320" s="257"/>
      <c r="P320" s="257"/>
      <c r="Q320" s="257"/>
      <c r="R320" s="257"/>
      <c r="S320" s="257"/>
      <c r="T320" s="258"/>
      <c r="U320" s="13"/>
      <c r="V320" s="13"/>
      <c r="W320" s="13"/>
      <c r="X320" s="13"/>
      <c r="Y320" s="13"/>
      <c r="Z320" s="13"/>
      <c r="AA320" s="13"/>
      <c r="AB320" s="13"/>
      <c r="AC320" s="13"/>
      <c r="AD320" s="13"/>
      <c r="AE320" s="13"/>
      <c r="AT320" s="259" t="s">
        <v>259</v>
      </c>
      <c r="AU320" s="259" t="s">
        <v>88</v>
      </c>
      <c r="AV320" s="13" t="s">
        <v>88</v>
      </c>
      <c r="AW320" s="13" t="s">
        <v>36</v>
      </c>
      <c r="AX320" s="13" t="s">
        <v>80</v>
      </c>
      <c r="AY320" s="259" t="s">
        <v>241</v>
      </c>
    </row>
    <row r="321" s="14" customFormat="1">
      <c r="A321" s="14"/>
      <c r="B321" s="260"/>
      <c r="C321" s="261"/>
      <c r="D321" s="242" t="s">
        <v>259</v>
      </c>
      <c r="E321" s="262" t="s">
        <v>1</v>
      </c>
      <c r="F321" s="263" t="s">
        <v>261</v>
      </c>
      <c r="G321" s="261"/>
      <c r="H321" s="264">
        <v>6.907</v>
      </c>
      <c r="I321" s="265"/>
      <c r="J321" s="261"/>
      <c r="K321" s="261"/>
      <c r="L321" s="266"/>
      <c r="M321" s="267"/>
      <c r="N321" s="268"/>
      <c r="O321" s="268"/>
      <c r="P321" s="268"/>
      <c r="Q321" s="268"/>
      <c r="R321" s="268"/>
      <c r="S321" s="268"/>
      <c r="T321" s="269"/>
      <c r="U321" s="14"/>
      <c r="V321" s="14"/>
      <c r="W321" s="14"/>
      <c r="X321" s="14"/>
      <c r="Y321" s="14"/>
      <c r="Z321" s="14"/>
      <c r="AA321" s="14"/>
      <c r="AB321" s="14"/>
      <c r="AC321" s="14"/>
      <c r="AD321" s="14"/>
      <c r="AE321" s="14"/>
      <c r="AT321" s="270" t="s">
        <v>259</v>
      </c>
      <c r="AU321" s="270" t="s">
        <v>88</v>
      </c>
      <c r="AV321" s="14" t="s">
        <v>175</v>
      </c>
      <c r="AW321" s="14" t="s">
        <v>36</v>
      </c>
      <c r="AX321" s="14" t="s">
        <v>14</v>
      </c>
      <c r="AY321" s="270" t="s">
        <v>241</v>
      </c>
    </row>
    <row r="322" s="2" customFormat="1" ht="24.15" customHeight="1">
      <c r="A322" s="39"/>
      <c r="B322" s="40"/>
      <c r="C322" s="229" t="s">
        <v>757</v>
      </c>
      <c r="D322" s="229" t="s">
        <v>243</v>
      </c>
      <c r="E322" s="230" t="s">
        <v>634</v>
      </c>
      <c r="F322" s="231" t="s">
        <v>635</v>
      </c>
      <c r="G322" s="232" t="s">
        <v>255</v>
      </c>
      <c r="H322" s="233">
        <v>730.29899999999998</v>
      </c>
      <c r="I322" s="234"/>
      <c r="J322" s="235">
        <f>ROUND(I322*H322,2)</f>
        <v>0</v>
      </c>
      <c r="K322" s="231" t="s">
        <v>247</v>
      </c>
      <c r="L322" s="45"/>
      <c r="M322" s="236" t="s">
        <v>1</v>
      </c>
      <c r="N322" s="237" t="s">
        <v>45</v>
      </c>
      <c r="O322" s="92"/>
      <c r="P322" s="238">
        <f>O322*H322</f>
        <v>0</v>
      </c>
      <c r="Q322" s="238">
        <v>0</v>
      </c>
      <c r="R322" s="238">
        <f>Q322*H322</f>
        <v>0</v>
      </c>
      <c r="S322" s="238">
        <v>0</v>
      </c>
      <c r="T322" s="239">
        <f>S322*H322</f>
        <v>0</v>
      </c>
      <c r="U322" s="39"/>
      <c r="V322" s="39"/>
      <c r="W322" s="39"/>
      <c r="X322" s="39"/>
      <c r="Y322" s="39"/>
      <c r="Z322" s="39"/>
      <c r="AA322" s="39"/>
      <c r="AB322" s="39"/>
      <c r="AC322" s="39"/>
      <c r="AD322" s="39"/>
      <c r="AE322" s="39"/>
      <c r="AR322" s="240" t="s">
        <v>175</v>
      </c>
      <c r="AT322" s="240" t="s">
        <v>243</v>
      </c>
      <c r="AU322" s="240" t="s">
        <v>88</v>
      </c>
      <c r="AY322" s="18" t="s">
        <v>241</v>
      </c>
      <c r="BE322" s="241">
        <f>IF(N322="základní",J322,0)</f>
        <v>0</v>
      </c>
      <c r="BF322" s="241">
        <f>IF(N322="snížená",J322,0)</f>
        <v>0</v>
      </c>
      <c r="BG322" s="241">
        <f>IF(N322="zákl. přenesená",J322,0)</f>
        <v>0</v>
      </c>
      <c r="BH322" s="241">
        <f>IF(N322="sníž. přenesená",J322,0)</f>
        <v>0</v>
      </c>
      <c r="BI322" s="241">
        <f>IF(N322="nulová",J322,0)</f>
        <v>0</v>
      </c>
      <c r="BJ322" s="18" t="s">
        <v>14</v>
      </c>
      <c r="BK322" s="241">
        <f>ROUND(I322*H322,2)</f>
        <v>0</v>
      </c>
      <c r="BL322" s="18" t="s">
        <v>175</v>
      </c>
      <c r="BM322" s="240" t="s">
        <v>3259</v>
      </c>
    </row>
    <row r="323" s="2" customFormat="1">
      <c r="A323" s="39"/>
      <c r="B323" s="40"/>
      <c r="C323" s="41"/>
      <c r="D323" s="242" t="s">
        <v>249</v>
      </c>
      <c r="E323" s="41"/>
      <c r="F323" s="243" t="s">
        <v>637</v>
      </c>
      <c r="G323" s="41"/>
      <c r="H323" s="41"/>
      <c r="I323" s="244"/>
      <c r="J323" s="41"/>
      <c r="K323" s="41"/>
      <c r="L323" s="45"/>
      <c r="M323" s="245"/>
      <c r="N323" s="246"/>
      <c r="O323" s="92"/>
      <c r="P323" s="92"/>
      <c r="Q323" s="92"/>
      <c r="R323" s="92"/>
      <c r="S323" s="92"/>
      <c r="T323" s="93"/>
      <c r="U323" s="39"/>
      <c r="V323" s="39"/>
      <c r="W323" s="39"/>
      <c r="X323" s="39"/>
      <c r="Y323" s="39"/>
      <c r="Z323" s="39"/>
      <c r="AA323" s="39"/>
      <c r="AB323" s="39"/>
      <c r="AC323" s="39"/>
      <c r="AD323" s="39"/>
      <c r="AE323" s="39"/>
      <c r="AT323" s="18" t="s">
        <v>249</v>
      </c>
      <c r="AU323" s="18" t="s">
        <v>88</v>
      </c>
    </row>
    <row r="324" s="2" customFormat="1">
      <c r="A324" s="39"/>
      <c r="B324" s="40"/>
      <c r="C324" s="41"/>
      <c r="D324" s="247" t="s">
        <v>251</v>
      </c>
      <c r="E324" s="41"/>
      <c r="F324" s="248" t="s">
        <v>638</v>
      </c>
      <c r="G324" s="41"/>
      <c r="H324" s="41"/>
      <c r="I324" s="244"/>
      <c r="J324" s="41"/>
      <c r="K324" s="41"/>
      <c r="L324" s="45"/>
      <c r="M324" s="245"/>
      <c r="N324" s="246"/>
      <c r="O324" s="92"/>
      <c r="P324" s="92"/>
      <c r="Q324" s="92"/>
      <c r="R324" s="92"/>
      <c r="S324" s="92"/>
      <c r="T324" s="93"/>
      <c r="U324" s="39"/>
      <c r="V324" s="39"/>
      <c r="W324" s="39"/>
      <c r="X324" s="39"/>
      <c r="Y324" s="39"/>
      <c r="Z324" s="39"/>
      <c r="AA324" s="39"/>
      <c r="AB324" s="39"/>
      <c r="AC324" s="39"/>
      <c r="AD324" s="39"/>
      <c r="AE324" s="39"/>
      <c r="AT324" s="18" t="s">
        <v>251</v>
      </c>
      <c r="AU324" s="18" t="s">
        <v>88</v>
      </c>
    </row>
    <row r="325" s="13" customFormat="1">
      <c r="A325" s="13"/>
      <c r="B325" s="249"/>
      <c r="C325" s="250"/>
      <c r="D325" s="242" t="s">
        <v>259</v>
      </c>
      <c r="E325" s="251" t="s">
        <v>3177</v>
      </c>
      <c r="F325" s="252" t="s">
        <v>3260</v>
      </c>
      <c r="G325" s="250"/>
      <c r="H325" s="253">
        <v>2037</v>
      </c>
      <c r="I325" s="254"/>
      <c r="J325" s="250"/>
      <c r="K325" s="250"/>
      <c r="L325" s="255"/>
      <c r="M325" s="256"/>
      <c r="N325" s="257"/>
      <c r="O325" s="257"/>
      <c r="P325" s="257"/>
      <c r="Q325" s="257"/>
      <c r="R325" s="257"/>
      <c r="S325" s="257"/>
      <c r="T325" s="258"/>
      <c r="U325" s="13"/>
      <c r="V325" s="13"/>
      <c r="W325" s="13"/>
      <c r="X325" s="13"/>
      <c r="Y325" s="13"/>
      <c r="Z325" s="13"/>
      <c r="AA325" s="13"/>
      <c r="AB325" s="13"/>
      <c r="AC325" s="13"/>
      <c r="AD325" s="13"/>
      <c r="AE325" s="13"/>
      <c r="AT325" s="259" t="s">
        <v>259</v>
      </c>
      <c r="AU325" s="259" t="s">
        <v>88</v>
      </c>
      <c r="AV325" s="13" t="s">
        <v>88</v>
      </c>
      <c r="AW325" s="13" t="s">
        <v>36</v>
      </c>
      <c r="AX325" s="13" t="s">
        <v>80</v>
      </c>
      <c r="AY325" s="259" t="s">
        <v>241</v>
      </c>
    </row>
    <row r="326" s="13" customFormat="1">
      <c r="A326" s="13"/>
      <c r="B326" s="249"/>
      <c r="C326" s="250"/>
      <c r="D326" s="242" t="s">
        <v>259</v>
      </c>
      <c r="E326" s="251" t="s">
        <v>3183</v>
      </c>
      <c r="F326" s="252" t="s">
        <v>3261</v>
      </c>
      <c r="G326" s="250"/>
      <c r="H326" s="253">
        <v>1.25</v>
      </c>
      <c r="I326" s="254"/>
      <c r="J326" s="250"/>
      <c r="K326" s="250"/>
      <c r="L326" s="255"/>
      <c r="M326" s="256"/>
      <c r="N326" s="257"/>
      <c r="O326" s="257"/>
      <c r="P326" s="257"/>
      <c r="Q326" s="257"/>
      <c r="R326" s="257"/>
      <c r="S326" s="257"/>
      <c r="T326" s="258"/>
      <c r="U326" s="13"/>
      <c r="V326" s="13"/>
      <c r="W326" s="13"/>
      <c r="X326" s="13"/>
      <c r="Y326" s="13"/>
      <c r="Z326" s="13"/>
      <c r="AA326" s="13"/>
      <c r="AB326" s="13"/>
      <c r="AC326" s="13"/>
      <c r="AD326" s="13"/>
      <c r="AE326" s="13"/>
      <c r="AT326" s="259" t="s">
        <v>259</v>
      </c>
      <c r="AU326" s="259" t="s">
        <v>88</v>
      </c>
      <c r="AV326" s="13" t="s">
        <v>88</v>
      </c>
      <c r="AW326" s="13" t="s">
        <v>36</v>
      </c>
      <c r="AX326" s="13" t="s">
        <v>80</v>
      </c>
      <c r="AY326" s="259" t="s">
        <v>241</v>
      </c>
    </row>
    <row r="327" s="13" customFormat="1">
      <c r="A327" s="13"/>
      <c r="B327" s="249"/>
      <c r="C327" s="250"/>
      <c r="D327" s="242" t="s">
        <v>259</v>
      </c>
      <c r="E327" s="251" t="s">
        <v>3186</v>
      </c>
      <c r="F327" s="252" t="s">
        <v>3262</v>
      </c>
      <c r="G327" s="250"/>
      <c r="H327" s="253">
        <v>1</v>
      </c>
      <c r="I327" s="254"/>
      <c r="J327" s="250"/>
      <c r="K327" s="250"/>
      <c r="L327" s="255"/>
      <c r="M327" s="256"/>
      <c r="N327" s="257"/>
      <c r="O327" s="257"/>
      <c r="P327" s="257"/>
      <c r="Q327" s="257"/>
      <c r="R327" s="257"/>
      <c r="S327" s="257"/>
      <c r="T327" s="258"/>
      <c r="U327" s="13"/>
      <c r="V327" s="13"/>
      <c r="W327" s="13"/>
      <c r="X327" s="13"/>
      <c r="Y327" s="13"/>
      <c r="Z327" s="13"/>
      <c r="AA327" s="13"/>
      <c r="AB327" s="13"/>
      <c r="AC327" s="13"/>
      <c r="AD327" s="13"/>
      <c r="AE327" s="13"/>
      <c r="AT327" s="259" t="s">
        <v>259</v>
      </c>
      <c r="AU327" s="259" t="s">
        <v>88</v>
      </c>
      <c r="AV327" s="13" t="s">
        <v>88</v>
      </c>
      <c r="AW327" s="13" t="s">
        <v>36</v>
      </c>
      <c r="AX327" s="13" t="s">
        <v>80</v>
      </c>
      <c r="AY327" s="259" t="s">
        <v>241</v>
      </c>
    </row>
    <row r="328" s="13" customFormat="1">
      <c r="A328" s="13"/>
      <c r="B328" s="249"/>
      <c r="C328" s="250"/>
      <c r="D328" s="242" t="s">
        <v>259</v>
      </c>
      <c r="E328" s="251" t="s">
        <v>504</v>
      </c>
      <c r="F328" s="252" t="s">
        <v>642</v>
      </c>
      <c r="G328" s="250"/>
      <c r="H328" s="253">
        <v>0.59999999999999998</v>
      </c>
      <c r="I328" s="254"/>
      <c r="J328" s="250"/>
      <c r="K328" s="250"/>
      <c r="L328" s="255"/>
      <c r="M328" s="256"/>
      <c r="N328" s="257"/>
      <c r="O328" s="257"/>
      <c r="P328" s="257"/>
      <c r="Q328" s="257"/>
      <c r="R328" s="257"/>
      <c r="S328" s="257"/>
      <c r="T328" s="258"/>
      <c r="U328" s="13"/>
      <c r="V328" s="13"/>
      <c r="W328" s="13"/>
      <c r="X328" s="13"/>
      <c r="Y328" s="13"/>
      <c r="Z328" s="13"/>
      <c r="AA328" s="13"/>
      <c r="AB328" s="13"/>
      <c r="AC328" s="13"/>
      <c r="AD328" s="13"/>
      <c r="AE328" s="13"/>
      <c r="AT328" s="259" t="s">
        <v>259</v>
      </c>
      <c r="AU328" s="259" t="s">
        <v>88</v>
      </c>
      <c r="AV328" s="13" t="s">
        <v>88</v>
      </c>
      <c r="AW328" s="13" t="s">
        <v>36</v>
      </c>
      <c r="AX328" s="13" t="s">
        <v>80</v>
      </c>
      <c r="AY328" s="259" t="s">
        <v>241</v>
      </c>
    </row>
    <row r="329" s="13" customFormat="1">
      <c r="A329" s="13"/>
      <c r="B329" s="249"/>
      <c r="C329" s="250"/>
      <c r="D329" s="242" t="s">
        <v>259</v>
      </c>
      <c r="E329" s="251" t="s">
        <v>498</v>
      </c>
      <c r="F329" s="252" t="s">
        <v>643</v>
      </c>
      <c r="G329" s="250"/>
      <c r="H329" s="253">
        <v>0.28999999999999998</v>
      </c>
      <c r="I329" s="254"/>
      <c r="J329" s="250"/>
      <c r="K329" s="250"/>
      <c r="L329" s="255"/>
      <c r="M329" s="256"/>
      <c r="N329" s="257"/>
      <c r="O329" s="257"/>
      <c r="P329" s="257"/>
      <c r="Q329" s="257"/>
      <c r="R329" s="257"/>
      <c r="S329" s="257"/>
      <c r="T329" s="258"/>
      <c r="U329" s="13"/>
      <c r="V329" s="13"/>
      <c r="W329" s="13"/>
      <c r="X329" s="13"/>
      <c r="Y329" s="13"/>
      <c r="Z329" s="13"/>
      <c r="AA329" s="13"/>
      <c r="AB329" s="13"/>
      <c r="AC329" s="13"/>
      <c r="AD329" s="13"/>
      <c r="AE329" s="13"/>
      <c r="AT329" s="259" t="s">
        <v>259</v>
      </c>
      <c r="AU329" s="259" t="s">
        <v>88</v>
      </c>
      <c r="AV329" s="13" t="s">
        <v>88</v>
      </c>
      <c r="AW329" s="13" t="s">
        <v>36</v>
      </c>
      <c r="AX329" s="13" t="s">
        <v>80</v>
      </c>
      <c r="AY329" s="259" t="s">
        <v>241</v>
      </c>
    </row>
    <row r="330" s="13" customFormat="1">
      <c r="A330" s="13"/>
      <c r="B330" s="249"/>
      <c r="C330" s="250"/>
      <c r="D330" s="242" t="s">
        <v>259</v>
      </c>
      <c r="E330" s="251" t="s">
        <v>501</v>
      </c>
      <c r="F330" s="252" t="s">
        <v>644</v>
      </c>
      <c r="G330" s="250"/>
      <c r="H330" s="253">
        <v>0.29999999999999999</v>
      </c>
      <c r="I330" s="254"/>
      <c r="J330" s="250"/>
      <c r="K330" s="250"/>
      <c r="L330" s="255"/>
      <c r="M330" s="256"/>
      <c r="N330" s="257"/>
      <c r="O330" s="257"/>
      <c r="P330" s="257"/>
      <c r="Q330" s="257"/>
      <c r="R330" s="257"/>
      <c r="S330" s="257"/>
      <c r="T330" s="258"/>
      <c r="U330" s="13"/>
      <c r="V330" s="13"/>
      <c r="W330" s="13"/>
      <c r="X330" s="13"/>
      <c r="Y330" s="13"/>
      <c r="Z330" s="13"/>
      <c r="AA330" s="13"/>
      <c r="AB330" s="13"/>
      <c r="AC330" s="13"/>
      <c r="AD330" s="13"/>
      <c r="AE330" s="13"/>
      <c r="AT330" s="259" t="s">
        <v>259</v>
      </c>
      <c r="AU330" s="259" t="s">
        <v>88</v>
      </c>
      <c r="AV330" s="13" t="s">
        <v>88</v>
      </c>
      <c r="AW330" s="13" t="s">
        <v>36</v>
      </c>
      <c r="AX330" s="13" t="s">
        <v>80</v>
      </c>
      <c r="AY330" s="259" t="s">
        <v>241</v>
      </c>
    </row>
    <row r="331" s="13" customFormat="1">
      <c r="A331" s="13"/>
      <c r="B331" s="249"/>
      <c r="C331" s="250"/>
      <c r="D331" s="242" t="s">
        <v>259</v>
      </c>
      <c r="E331" s="251" t="s">
        <v>510</v>
      </c>
      <c r="F331" s="252" t="s">
        <v>645</v>
      </c>
      <c r="G331" s="250"/>
      <c r="H331" s="253">
        <v>0.14999999999999999</v>
      </c>
      <c r="I331" s="254"/>
      <c r="J331" s="250"/>
      <c r="K331" s="250"/>
      <c r="L331" s="255"/>
      <c r="M331" s="256"/>
      <c r="N331" s="257"/>
      <c r="O331" s="257"/>
      <c r="P331" s="257"/>
      <c r="Q331" s="257"/>
      <c r="R331" s="257"/>
      <c r="S331" s="257"/>
      <c r="T331" s="258"/>
      <c r="U331" s="13"/>
      <c r="V331" s="13"/>
      <c r="W331" s="13"/>
      <c r="X331" s="13"/>
      <c r="Y331" s="13"/>
      <c r="Z331" s="13"/>
      <c r="AA331" s="13"/>
      <c r="AB331" s="13"/>
      <c r="AC331" s="13"/>
      <c r="AD331" s="13"/>
      <c r="AE331" s="13"/>
      <c r="AT331" s="259" t="s">
        <v>259</v>
      </c>
      <c r="AU331" s="259" t="s">
        <v>88</v>
      </c>
      <c r="AV331" s="13" t="s">
        <v>88</v>
      </c>
      <c r="AW331" s="13" t="s">
        <v>36</v>
      </c>
      <c r="AX331" s="13" t="s">
        <v>80</v>
      </c>
      <c r="AY331" s="259" t="s">
        <v>241</v>
      </c>
    </row>
    <row r="332" s="13" customFormat="1">
      <c r="A332" s="13"/>
      <c r="B332" s="249"/>
      <c r="C332" s="250"/>
      <c r="D332" s="242" t="s">
        <v>259</v>
      </c>
      <c r="E332" s="251" t="s">
        <v>507</v>
      </c>
      <c r="F332" s="252" t="s">
        <v>646</v>
      </c>
      <c r="G332" s="250"/>
      <c r="H332" s="253">
        <v>0.10000000000000001</v>
      </c>
      <c r="I332" s="254"/>
      <c r="J332" s="250"/>
      <c r="K332" s="250"/>
      <c r="L332" s="255"/>
      <c r="M332" s="256"/>
      <c r="N332" s="257"/>
      <c r="O332" s="257"/>
      <c r="P332" s="257"/>
      <c r="Q332" s="257"/>
      <c r="R332" s="257"/>
      <c r="S332" s="257"/>
      <c r="T332" s="258"/>
      <c r="U332" s="13"/>
      <c r="V332" s="13"/>
      <c r="W332" s="13"/>
      <c r="X332" s="13"/>
      <c r="Y332" s="13"/>
      <c r="Z332" s="13"/>
      <c r="AA332" s="13"/>
      <c r="AB332" s="13"/>
      <c r="AC332" s="13"/>
      <c r="AD332" s="13"/>
      <c r="AE332" s="13"/>
      <c r="AT332" s="259" t="s">
        <v>259</v>
      </c>
      <c r="AU332" s="259" t="s">
        <v>88</v>
      </c>
      <c r="AV332" s="13" t="s">
        <v>88</v>
      </c>
      <c r="AW332" s="13" t="s">
        <v>36</v>
      </c>
      <c r="AX332" s="13" t="s">
        <v>80</v>
      </c>
      <c r="AY332" s="259" t="s">
        <v>241</v>
      </c>
    </row>
    <row r="333" s="14" customFormat="1">
      <c r="A333" s="14"/>
      <c r="B333" s="260"/>
      <c r="C333" s="261"/>
      <c r="D333" s="242" t="s">
        <v>259</v>
      </c>
      <c r="E333" s="262" t="s">
        <v>1</v>
      </c>
      <c r="F333" s="263" t="s">
        <v>261</v>
      </c>
      <c r="G333" s="261"/>
      <c r="H333" s="264">
        <v>2040.6899999999998</v>
      </c>
      <c r="I333" s="265"/>
      <c r="J333" s="261"/>
      <c r="K333" s="261"/>
      <c r="L333" s="266"/>
      <c r="M333" s="267"/>
      <c r="N333" s="268"/>
      <c r="O333" s="268"/>
      <c r="P333" s="268"/>
      <c r="Q333" s="268"/>
      <c r="R333" s="268"/>
      <c r="S333" s="268"/>
      <c r="T333" s="269"/>
      <c r="U333" s="14"/>
      <c r="V333" s="14"/>
      <c r="W333" s="14"/>
      <c r="X333" s="14"/>
      <c r="Y333" s="14"/>
      <c r="Z333" s="14"/>
      <c r="AA333" s="14"/>
      <c r="AB333" s="14"/>
      <c r="AC333" s="14"/>
      <c r="AD333" s="14"/>
      <c r="AE333" s="14"/>
      <c r="AT333" s="270" t="s">
        <v>259</v>
      </c>
      <c r="AU333" s="270" t="s">
        <v>88</v>
      </c>
      <c r="AV333" s="14" t="s">
        <v>175</v>
      </c>
      <c r="AW333" s="14" t="s">
        <v>36</v>
      </c>
      <c r="AX333" s="14" t="s">
        <v>80</v>
      </c>
      <c r="AY333" s="270" t="s">
        <v>241</v>
      </c>
    </row>
    <row r="334" s="15" customFormat="1">
      <c r="A334" s="15"/>
      <c r="B334" s="271"/>
      <c r="C334" s="272"/>
      <c r="D334" s="242" t="s">
        <v>259</v>
      </c>
      <c r="E334" s="273" t="s">
        <v>1</v>
      </c>
      <c r="F334" s="274" t="s">
        <v>3263</v>
      </c>
      <c r="G334" s="272"/>
      <c r="H334" s="273" t="s">
        <v>1</v>
      </c>
      <c r="I334" s="275"/>
      <c r="J334" s="272"/>
      <c r="K334" s="272"/>
      <c r="L334" s="276"/>
      <c r="M334" s="277"/>
      <c r="N334" s="278"/>
      <c r="O334" s="278"/>
      <c r="P334" s="278"/>
      <c r="Q334" s="278"/>
      <c r="R334" s="278"/>
      <c r="S334" s="278"/>
      <c r="T334" s="279"/>
      <c r="U334" s="15"/>
      <c r="V334" s="15"/>
      <c r="W334" s="15"/>
      <c r="X334" s="15"/>
      <c r="Y334" s="15"/>
      <c r="Z334" s="15"/>
      <c r="AA334" s="15"/>
      <c r="AB334" s="15"/>
      <c r="AC334" s="15"/>
      <c r="AD334" s="15"/>
      <c r="AE334" s="15"/>
      <c r="AT334" s="280" t="s">
        <v>259</v>
      </c>
      <c r="AU334" s="280" t="s">
        <v>88</v>
      </c>
      <c r="AV334" s="15" t="s">
        <v>14</v>
      </c>
      <c r="AW334" s="15" t="s">
        <v>36</v>
      </c>
      <c r="AX334" s="15" t="s">
        <v>80</v>
      </c>
      <c r="AY334" s="280" t="s">
        <v>241</v>
      </c>
    </row>
    <row r="335" s="13" customFormat="1">
      <c r="A335" s="13"/>
      <c r="B335" s="249"/>
      <c r="C335" s="250"/>
      <c r="D335" s="242" t="s">
        <v>259</v>
      </c>
      <c r="E335" s="251" t="s">
        <v>1</v>
      </c>
      <c r="F335" s="252" t="s">
        <v>3264</v>
      </c>
      <c r="G335" s="250"/>
      <c r="H335" s="253">
        <v>96</v>
      </c>
      <c r="I335" s="254"/>
      <c r="J335" s="250"/>
      <c r="K335" s="250"/>
      <c r="L335" s="255"/>
      <c r="M335" s="256"/>
      <c r="N335" s="257"/>
      <c r="O335" s="257"/>
      <c r="P335" s="257"/>
      <c r="Q335" s="257"/>
      <c r="R335" s="257"/>
      <c r="S335" s="257"/>
      <c r="T335" s="258"/>
      <c r="U335" s="13"/>
      <c r="V335" s="13"/>
      <c r="W335" s="13"/>
      <c r="X335" s="13"/>
      <c r="Y335" s="13"/>
      <c r="Z335" s="13"/>
      <c r="AA335" s="13"/>
      <c r="AB335" s="13"/>
      <c r="AC335" s="13"/>
      <c r="AD335" s="13"/>
      <c r="AE335" s="13"/>
      <c r="AT335" s="259" t="s">
        <v>259</v>
      </c>
      <c r="AU335" s="259" t="s">
        <v>88</v>
      </c>
      <c r="AV335" s="13" t="s">
        <v>88</v>
      </c>
      <c r="AW335" s="13" t="s">
        <v>36</v>
      </c>
      <c r="AX335" s="13" t="s">
        <v>80</v>
      </c>
      <c r="AY335" s="259" t="s">
        <v>241</v>
      </c>
    </row>
    <row r="336" s="13" customFormat="1">
      <c r="A336" s="13"/>
      <c r="B336" s="249"/>
      <c r="C336" s="250"/>
      <c r="D336" s="242" t="s">
        <v>259</v>
      </c>
      <c r="E336" s="251" t="s">
        <v>1</v>
      </c>
      <c r="F336" s="252" t="s">
        <v>3265</v>
      </c>
      <c r="G336" s="250"/>
      <c r="H336" s="253">
        <v>744.58600000000001</v>
      </c>
      <c r="I336" s="254"/>
      <c r="J336" s="250"/>
      <c r="K336" s="250"/>
      <c r="L336" s="255"/>
      <c r="M336" s="256"/>
      <c r="N336" s="257"/>
      <c r="O336" s="257"/>
      <c r="P336" s="257"/>
      <c r="Q336" s="257"/>
      <c r="R336" s="257"/>
      <c r="S336" s="257"/>
      <c r="T336" s="258"/>
      <c r="U336" s="13"/>
      <c r="V336" s="13"/>
      <c r="W336" s="13"/>
      <c r="X336" s="13"/>
      <c r="Y336" s="13"/>
      <c r="Z336" s="13"/>
      <c r="AA336" s="13"/>
      <c r="AB336" s="13"/>
      <c r="AC336" s="13"/>
      <c r="AD336" s="13"/>
      <c r="AE336" s="13"/>
      <c r="AT336" s="259" t="s">
        <v>259</v>
      </c>
      <c r="AU336" s="259" t="s">
        <v>88</v>
      </c>
      <c r="AV336" s="13" t="s">
        <v>88</v>
      </c>
      <c r="AW336" s="13" t="s">
        <v>36</v>
      </c>
      <c r="AX336" s="13" t="s">
        <v>80</v>
      </c>
      <c r="AY336" s="259" t="s">
        <v>241</v>
      </c>
    </row>
    <row r="337" s="13" customFormat="1">
      <c r="A337" s="13"/>
      <c r="B337" s="249"/>
      <c r="C337" s="250"/>
      <c r="D337" s="242" t="s">
        <v>259</v>
      </c>
      <c r="E337" s="251" t="s">
        <v>1</v>
      </c>
      <c r="F337" s="252" t="s">
        <v>3266</v>
      </c>
      <c r="G337" s="250"/>
      <c r="H337" s="253">
        <v>298.61000000000001</v>
      </c>
      <c r="I337" s="254"/>
      <c r="J337" s="250"/>
      <c r="K337" s="250"/>
      <c r="L337" s="255"/>
      <c r="M337" s="256"/>
      <c r="N337" s="257"/>
      <c r="O337" s="257"/>
      <c r="P337" s="257"/>
      <c r="Q337" s="257"/>
      <c r="R337" s="257"/>
      <c r="S337" s="257"/>
      <c r="T337" s="258"/>
      <c r="U337" s="13"/>
      <c r="V337" s="13"/>
      <c r="W337" s="13"/>
      <c r="X337" s="13"/>
      <c r="Y337" s="13"/>
      <c r="Z337" s="13"/>
      <c r="AA337" s="13"/>
      <c r="AB337" s="13"/>
      <c r="AC337" s="13"/>
      <c r="AD337" s="13"/>
      <c r="AE337" s="13"/>
      <c r="AT337" s="259" t="s">
        <v>259</v>
      </c>
      <c r="AU337" s="259" t="s">
        <v>88</v>
      </c>
      <c r="AV337" s="13" t="s">
        <v>88</v>
      </c>
      <c r="AW337" s="13" t="s">
        <v>36</v>
      </c>
      <c r="AX337" s="13" t="s">
        <v>80</v>
      </c>
      <c r="AY337" s="259" t="s">
        <v>241</v>
      </c>
    </row>
    <row r="338" s="13" customFormat="1">
      <c r="A338" s="13"/>
      <c r="B338" s="249"/>
      <c r="C338" s="250"/>
      <c r="D338" s="242" t="s">
        <v>259</v>
      </c>
      <c r="E338" s="251" t="s">
        <v>1</v>
      </c>
      <c r="F338" s="252" t="s">
        <v>3267</v>
      </c>
      <c r="G338" s="250"/>
      <c r="H338" s="253">
        <v>346.38</v>
      </c>
      <c r="I338" s="254"/>
      <c r="J338" s="250"/>
      <c r="K338" s="250"/>
      <c r="L338" s="255"/>
      <c r="M338" s="256"/>
      <c r="N338" s="257"/>
      <c r="O338" s="257"/>
      <c r="P338" s="257"/>
      <c r="Q338" s="257"/>
      <c r="R338" s="257"/>
      <c r="S338" s="257"/>
      <c r="T338" s="258"/>
      <c r="U338" s="13"/>
      <c r="V338" s="13"/>
      <c r="W338" s="13"/>
      <c r="X338" s="13"/>
      <c r="Y338" s="13"/>
      <c r="Z338" s="13"/>
      <c r="AA338" s="13"/>
      <c r="AB338" s="13"/>
      <c r="AC338" s="13"/>
      <c r="AD338" s="13"/>
      <c r="AE338" s="13"/>
      <c r="AT338" s="259" t="s">
        <v>259</v>
      </c>
      <c r="AU338" s="259" t="s">
        <v>88</v>
      </c>
      <c r="AV338" s="13" t="s">
        <v>88</v>
      </c>
      <c r="AW338" s="13" t="s">
        <v>36</v>
      </c>
      <c r="AX338" s="13" t="s">
        <v>80</v>
      </c>
      <c r="AY338" s="259" t="s">
        <v>241</v>
      </c>
    </row>
    <row r="339" s="13" customFormat="1">
      <c r="A339" s="13"/>
      <c r="B339" s="249"/>
      <c r="C339" s="250"/>
      <c r="D339" s="242" t="s">
        <v>259</v>
      </c>
      <c r="E339" s="251" t="s">
        <v>1</v>
      </c>
      <c r="F339" s="252" t="s">
        <v>3268</v>
      </c>
      <c r="G339" s="250"/>
      <c r="H339" s="253">
        <v>239.31999999999999</v>
      </c>
      <c r="I339" s="254"/>
      <c r="J339" s="250"/>
      <c r="K339" s="250"/>
      <c r="L339" s="255"/>
      <c r="M339" s="256"/>
      <c r="N339" s="257"/>
      <c r="O339" s="257"/>
      <c r="P339" s="257"/>
      <c r="Q339" s="257"/>
      <c r="R339" s="257"/>
      <c r="S339" s="257"/>
      <c r="T339" s="258"/>
      <c r="U339" s="13"/>
      <c r="V339" s="13"/>
      <c r="W339" s="13"/>
      <c r="X339" s="13"/>
      <c r="Y339" s="13"/>
      <c r="Z339" s="13"/>
      <c r="AA339" s="13"/>
      <c r="AB339" s="13"/>
      <c r="AC339" s="13"/>
      <c r="AD339" s="13"/>
      <c r="AE339" s="13"/>
      <c r="AT339" s="259" t="s">
        <v>259</v>
      </c>
      <c r="AU339" s="259" t="s">
        <v>88</v>
      </c>
      <c r="AV339" s="13" t="s">
        <v>88</v>
      </c>
      <c r="AW339" s="13" t="s">
        <v>36</v>
      </c>
      <c r="AX339" s="13" t="s">
        <v>80</v>
      </c>
      <c r="AY339" s="259" t="s">
        <v>241</v>
      </c>
    </row>
    <row r="340" s="13" customFormat="1">
      <c r="A340" s="13"/>
      <c r="B340" s="249"/>
      <c r="C340" s="250"/>
      <c r="D340" s="242" t="s">
        <v>259</v>
      </c>
      <c r="E340" s="251" t="s">
        <v>1</v>
      </c>
      <c r="F340" s="252" t="s">
        <v>3269</v>
      </c>
      <c r="G340" s="250"/>
      <c r="H340" s="253">
        <v>65.837999999999994</v>
      </c>
      <c r="I340" s="254"/>
      <c r="J340" s="250"/>
      <c r="K340" s="250"/>
      <c r="L340" s="255"/>
      <c r="M340" s="256"/>
      <c r="N340" s="257"/>
      <c r="O340" s="257"/>
      <c r="P340" s="257"/>
      <c r="Q340" s="257"/>
      <c r="R340" s="257"/>
      <c r="S340" s="257"/>
      <c r="T340" s="258"/>
      <c r="U340" s="13"/>
      <c r="V340" s="13"/>
      <c r="W340" s="13"/>
      <c r="X340" s="13"/>
      <c r="Y340" s="13"/>
      <c r="Z340" s="13"/>
      <c r="AA340" s="13"/>
      <c r="AB340" s="13"/>
      <c r="AC340" s="13"/>
      <c r="AD340" s="13"/>
      <c r="AE340" s="13"/>
      <c r="AT340" s="259" t="s">
        <v>259</v>
      </c>
      <c r="AU340" s="259" t="s">
        <v>88</v>
      </c>
      <c r="AV340" s="13" t="s">
        <v>88</v>
      </c>
      <c r="AW340" s="13" t="s">
        <v>36</v>
      </c>
      <c r="AX340" s="13" t="s">
        <v>80</v>
      </c>
      <c r="AY340" s="259" t="s">
        <v>241</v>
      </c>
    </row>
    <row r="341" s="13" customFormat="1">
      <c r="A341" s="13"/>
      <c r="B341" s="249"/>
      <c r="C341" s="250"/>
      <c r="D341" s="242" t="s">
        <v>259</v>
      </c>
      <c r="E341" s="251" t="s">
        <v>1</v>
      </c>
      <c r="F341" s="252" t="s">
        <v>3270</v>
      </c>
      <c r="G341" s="250"/>
      <c r="H341" s="253">
        <v>39.186999999999998</v>
      </c>
      <c r="I341" s="254"/>
      <c r="J341" s="250"/>
      <c r="K341" s="250"/>
      <c r="L341" s="255"/>
      <c r="M341" s="256"/>
      <c r="N341" s="257"/>
      <c r="O341" s="257"/>
      <c r="P341" s="257"/>
      <c r="Q341" s="257"/>
      <c r="R341" s="257"/>
      <c r="S341" s="257"/>
      <c r="T341" s="258"/>
      <c r="U341" s="13"/>
      <c r="V341" s="13"/>
      <c r="W341" s="13"/>
      <c r="X341" s="13"/>
      <c r="Y341" s="13"/>
      <c r="Z341" s="13"/>
      <c r="AA341" s="13"/>
      <c r="AB341" s="13"/>
      <c r="AC341" s="13"/>
      <c r="AD341" s="13"/>
      <c r="AE341" s="13"/>
      <c r="AT341" s="259" t="s">
        <v>259</v>
      </c>
      <c r="AU341" s="259" t="s">
        <v>88</v>
      </c>
      <c r="AV341" s="13" t="s">
        <v>88</v>
      </c>
      <c r="AW341" s="13" t="s">
        <v>36</v>
      </c>
      <c r="AX341" s="13" t="s">
        <v>80</v>
      </c>
      <c r="AY341" s="259" t="s">
        <v>241</v>
      </c>
    </row>
    <row r="342" s="13" customFormat="1">
      <c r="A342" s="13"/>
      <c r="B342" s="249"/>
      <c r="C342" s="250"/>
      <c r="D342" s="242" t="s">
        <v>259</v>
      </c>
      <c r="E342" s="251" t="s">
        <v>1</v>
      </c>
      <c r="F342" s="252" t="s">
        <v>3271</v>
      </c>
      <c r="G342" s="250"/>
      <c r="H342" s="253">
        <v>70.882000000000005</v>
      </c>
      <c r="I342" s="254"/>
      <c r="J342" s="250"/>
      <c r="K342" s="250"/>
      <c r="L342" s="255"/>
      <c r="M342" s="256"/>
      <c r="N342" s="257"/>
      <c r="O342" s="257"/>
      <c r="P342" s="257"/>
      <c r="Q342" s="257"/>
      <c r="R342" s="257"/>
      <c r="S342" s="257"/>
      <c r="T342" s="258"/>
      <c r="U342" s="13"/>
      <c r="V342" s="13"/>
      <c r="W342" s="13"/>
      <c r="X342" s="13"/>
      <c r="Y342" s="13"/>
      <c r="Z342" s="13"/>
      <c r="AA342" s="13"/>
      <c r="AB342" s="13"/>
      <c r="AC342" s="13"/>
      <c r="AD342" s="13"/>
      <c r="AE342" s="13"/>
      <c r="AT342" s="259" t="s">
        <v>259</v>
      </c>
      <c r="AU342" s="259" t="s">
        <v>88</v>
      </c>
      <c r="AV342" s="13" t="s">
        <v>88</v>
      </c>
      <c r="AW342" s="13" t="s">
        <v>36</v>
      </c>
      <c r="AX342" s="13" t="s">
        <v>80</v>
      </c>
      <c r="AY342" s="259" t="s">
        <v>241</v>
      </c>
    </row>
    <row r="343" s="13" customFormat="1">
      <c r="A343" s="13"/>
      <c r="B343" s="249"/>
      <c r="C343" s="250"/>
      <c r="D343" s="242" t="s">
        <v>259</v>
      </c>
      <c r="E343" s="251" t="s">
        <v>1</v>
      </c>
      <c r="F343" s="252" t="s">
        <v>3272</v>
      </c>
      <c r="G343" s="250"/>
      <c r="H343" s="253">
        <v>319.00099999999998</v>
      </c>
      <c r="I343" s="254"/>
      <c r="J343" s="250"/>
      <c r="K343" s="250"/>
      <c r="L343" s="255"/>
      <c r="M343" s="256"/>
      <c r="N343" s="257"/>
      <c r="O343" s="257"/>
      <c r="P343" s="257"/>
      <c r="Q343" s="257"/>
      <c r="R343" s="257"/>
      <c r="S343" s="257"/>
      <c r="T343" s="258"/>
      <c r="U343" s="13"/>
      <c r="V343" s="13"/>
      <c r="W343" s="13"/>
      <c r="X343" s="13"/>
      <c r="Y343" s="13"/>
      <c r="Z343" s="13"/>
      <c r="AA343" s="13"/>
      <c r="AB343" s="13"/>
      <c r="AC343" s="13"/>
      <c r="AD343" s="13"/>
      <c r="AE343" s="13"/>
      <c r="AT343" s="259" t="s">
        <v>259</v>
      </c>
      <c r="AU343" s="259" t="s">
        <v>88</v>
      </c>
      <c r="AV343" s="13" t="s">
        <v>88</v>
      </c>
      <c r="AW343" s="13" t="s">
        <v>36</v>
      </c>
      <c r="AX343" s="13" t="s">
        <v>80</v>
      </c>
      <c r="AY343" s="259" t="s">
        <v>241</v>
      </c>
    </row>
    <row r="344" s="13" customFormat="1">
      <c r="A344" s="13"/>
      <c r="B344" s="249"/>
      <c r="C344" s="250"/>
      <c r="D344" s="242" t="s">
        <v>259</v>
      </c>
      <c r="E344" s="251" t="s">
        <v>1</v>
      </c>
      <c r="F344" s="252" t="s">
        <v>3273</v>
      </c>
      <c r="G344" s="250"/>
      <c r="H344" s="253">
        <v>183.994</v>
      </c>
      <c r="I344" s="254"/>
      <c r="J344" s="250"/>
      <c r="K344" s="250"/>
      <c r="L344" s="255"/>
      <c r="M344" s="256"/>
      <c r="N344" s="257"/>
      <c r="O344" s="257"/>
      <c r="P344" s="257"/>
      <c r="Q344" s="257"/>
      <c r="R344" s="257"/>
      <c r="S344" s="257"/>
      <c r="T344" s="258"/>
      <c r="U344" s="13"/>
      <c r="V344" s="13"/>
      <c r="W344" s="13"/>
      <c r="X344" s="13"/>
      <c r="Y344" s="13"/>
      <c r="Z344" s="13"/>
      <c r="AA344" s="13"/>
      <c r="AB344" s="13"/>
      <c r="AC344" s="13"/>
      <c r="AD344" s="13"/>
      <c r="AE344" s="13"/>
      <c r="AT344" s="259" t="s">
        <v>259</v>
      </c>
      <c r="AU344" s="259" t="s">
        <v>88</v>
      </c>
      <c r="AV344" s="13" t="s">
        <v>88</v>
      </c>
      <c r="AW344" s="13" t="s">
        <v>36</v>
      </c>
      <c r="AX344" s="13" t="s">
        <v>80</v>
      </c>
      <c r="AY344" s="259" t="s">
        <v>241</v>
      </c>
    </row>
    <row r="345" s="13" customFormat="1">
      <c r="A345" s="13"/>
      <c r="B345" s="249"/>
      <c r="C345" s="250"/>
      <c r="D345" s="242" t="s">
        <v>259</v>
      </c>
      <c r="E345" s="251" t="s">
        <v>1</v>
      </c>
      <c r="F345" s="252" t="s">
        <v>3274</v>
      </c>
      <c r="G345" s="250"/>
      <c r="H345" s="253">
        <v>88.147000000000006</v>
      </c>
      <c r="I345" s="254"/>
      <c r="J345" s="250"/>
      <c r="K345" s="250"/>
      <c r="L345" s="255"/>
      <c r="M345" s="256"/>
      <c r="N345" s="257"/>
      <c r="O345" s="257"/>
      <c r="P345" s="257"/>
      <c r="Q345" s="257"/>
      <c r="R345" s="257"/>
      <c r="S345" s="257"/>
      <c r="T345" s="258"/>
      <c r="U345" s="13"/>
      <c r="V345" s="13"/>
      <c r="W345" s="13"/>
      <c r="X345" s="13"/>
      <c r="Y345" s="13"/>
      <c r="Z345" s="13"/>
      <c r="AA345" s="13"/>
      <c r="AB345" s="13"/>
      <c r="AC345" s="13"/>
      <c r="AD345" s="13"/>
      <c r="AE345" s="13"/>
      <c r="AT345" s="259" t="s">
        <v>259</v>
      </c>
      <c r="AU345" s="259" t="s">
        <v>88</v>
      </c>
      <c r="AV345" s="13" t="s">
        <v>88</v>
      </c>
      <c r="AW345" s="13" t="s">
        <v>36</v>
      </c>
      <c r="AX345" s="13" t="s">
        <v>80</v>
      </c>
      <c r="AY345" s="259" t="s">
        <v>241</v>
      </c>
    </row>
    <row r="346" s="13" customFormat="1">
      <c r="A346" s="13"/>
      <c r="B346" s="249"/>
      <c r="C346" s="250"/>
      <c r="D346" s="242" t="s">
        <v>259</v>
      </c>
      <c r="E346" s="251" t="s">
        <v>1</v>
      </c>
      <c r="F346" s="252" t="s">
        <v>3275</v>
      </c>
      <c r="G346" s="250"/>
      <c r="H346" s="253">
        <v>341.23099999999999</v>
      </c>
      <c r="I346" s="254"/>
      <c r="J346" s="250"/>
      <c r="K346" s="250"/>
      <c r="L346" s="255"/>
      <c r="M346" s="256"/>
      <c r="N346" s="257"/>
      <c r="O346" s="257"/>
      <c r="P346" s="257"/>
      <c r="Q346" s="257"/>
      <c r="R346" s="257"/>
      <c r="S346" s="257"/>
      <c r="T346" s="258"/>
      <c r="U346" s="13"/>
      <c r="V346" s="13"/>
      <c r="W346" s="13"/>
      <c r="X346" s="13"/>
      <c r="Y346" s="13"/>
      <c r="Z346" s="13"/>
      <c r="AA346" s="13"/>
      <c r="AB346" s="13"/>
      <c r="AC346" s="13"/>
      <c r="AD346" s="13"/>
      <c r="AE346" s="13"/>
      <c r="AT346" s="259" t="s">
        <v>259</v>
      </c>
      <c r="AU346" s="259" t="s">
        <v>88</v>
      </c>
      <c r="AV346" s="13" t="s">
        <v>88</v>
      </c>
      <c r="AW346" s="13" t="s">
        <v>36</v>
      </c>
      <c r="AX346" s="13" t="s">
        <v>80</v>
      </c>
      <c r="AY346" s="259" t="s">
        <v>241</v>
      </c>
    </row>
    <row r="347" s="13" customFormat="1">
      <c r="A347" s="13"/>
      <c r="B347" s="249"/>
      <c r="C347" s="250"/>
      <c r="D347" s="242" t="s">
        <v>259</v>
      </c>
      <c r="E347" s="251" t="s">
        <v>1</v>
      </c>
      <c r="F347" s="252" t="s">
        <v>3276</v>
      </c>
      <c r="G347" s="250"/>
      <c r="H347" s="253">
        <v>48.493000000000002</v>
      </c>
      <c r="I347" s="254"/>
      <c r="J347" s="250"/>
      <c r="K347" s="250"/>
      <c r="L347" s="255"/>
      <c r="M347" s="256"/>
      <c r="N347" s="257"/>
      <c r="O347" s="257"/>
      <c r="P347" s="257"/>
      <c r="Q347" s="257"/>
      <c r="R347" s="257"/>
      <c r="S347" s="257"/>
      <c r="T347" s="258"/>
      <c r="U347" s="13"/>
      <c r="V347" s="13"/>
      <c r="W347" s="13"/>
      <c r="X347" s="13"/>
      <c r="Y347" s="13"/>
      <c r="Z347" s="13"/>
      <c r="AA347" s="13"/>
      <c r="AB347" s="13"/>
      <c r="AC347" s="13"/>
      <c r="AD347" s="13"/>
      <c r="AE347" s="13"/>
      <c r="AT347" s="259" t="s">
        <v>259</v>
      </c>
      <c r="AU347" s="259" t="s">
        <v>88</v>
      </c>
      <c r="AV347" s="13" t="s">
        <v>88</v>
      </c>
      <c r="AW347" s="13" t="s">
        <v>36</v>
      </c>
      <c r="AX347" s="13" t="s">
        <v>80</v>
      </c>
      <c r="AY347" s="259" t="s">
        <v>241</v>
      </c>
    </row>
    <row r="348" s="13" customFormat="1">
      <c r="A348" s="13"/>
      <c r="B348" s="249"/>
      <c r="C348" s="250"/>
      <c r="D348" s="242" t="s">
        <v>259</v>
      </c>
      <c r="E348" s="251" t="s">
        <v>1</v>
      </c>
      <c r="F348" s="252" t="s">
        <v>3277</v>
      </c>
      <c r="G348" s="250"/>
      <c r="H348" s="253">
        <v>211</v>
      </c>
      <c r="I348" s="254"/>
      <c r="J348" s="250"/>
      <c r="K348" s="250"/>
      <c r="L348" s="255"/>
      <c r="M348" s="256"/>
      <c r="N348" s="257"/>
      <c r="O348" s="257"/>
      <c r="P348" s="257"/>
      <c r="Q348" s="257"/>
      <c r="R348" s="257"/>
      <c r="S348" s="257"/>
      <c r="T348" s="258"/>
      <c r="U348" s="13"/>
      <c r="V348" s="13"/>
      <c r="W348" s="13"/>
      <c r="X348" s="13"/>
      <c r="Y348" s="13"/>
      <c r="Z348" s="13"/>
      <c r="AA348" s="13"/>
      <c r="AB348" s="13"/>
      <c r="AC348" s="13"/>
      <c r="AD348" s="13"/>
      <c r="AE348" s="13"/>
      <c r="AT348" s="259" t="s">
        <v>259</v>
      </c>
      <c r="AU348" s="259" t="s">
        <v>88</v>
      </c>
      <c r="AV348" s="13" t="s">
        <v>88</v>
      </c>
      <c r="AW348" s="13" t="s">
        <v>36</v>
      </c>
      <c r="AX348" s="13" t="s">
        <v>80</v>
      </c>
      <c r="AY348" s="259" t="s">
        <v>241</v>
      </c>
    </row>
    <row r="349" s="13" customFormat="1">
      <c r="A349" s="13"/>
      <c r="B349" s="249"/>
      <c r="C349" s="250"/>
      <c r="D349" s="242" t="s">
        <v>259</v>
      </c>
      <c r="E349" s="251" t="s">
        <v>1</v>
      </c>
      <c r="F349" s="252" t="s">
        <v>3278</v>
      </c>
      <c r="G349" s="250"/>
      <c r="H349" s="253">
        <v>169.99199999999999</v>
      </c>
      <c r="I349" s="254"/>
      <c r="J349" s="250"/>
      <c r="K349" s="250"/>
      <c r="L349" s="255"/>
      <c r="M349" s="256"/>
      <c r="N349" s="257"/>
      <c r="O349" s="257"/>
      <c r="P349" s="257"/>
      <c r="Q349" s="257"/>
      <c r="R349" s="257"/>
      <c r="S349" s="257"/>
      <c r="T349" s="258"/>
      <c r="U349" s="13"/>
      <c r="V349" s="13"/>
      <c r="W349" s="13"/>
      <c r="X349" s="13"/>
      <c r="Y349" s="13"/>
      <c r="Z349" s="13"/>
      <c r="AA349" s="13"/>
      <c r="AB349" s="13"/>
      <c r="AC349" s="13"/>
      <c r="AD349" s="13"/>
      <c r="AE349" s="13"/>
      <c r="AT349" s="259" t="s">
        <v>259</v>
      </c>
      <c r="AU349" s="259" t="s">
        <v>88</v>
      </c>
      <c r="AV349" s="13" t="s">
        <v>88</v>
      </c>
      <c r="AW349" s="13" t="s">
        <v>36</v>
      </c>
      <c r="AX349" s="13" t="s">
        <v>80</v>
      </c>
      <c r="AY349" s="259" t="s">
        <v>241</v>
      </c>
    </row>
    <row r="350" s="13" customFormat="1">
      <c r="A350" s="13"/>
      <c r="B350" s="249"/>
      <c r="C350" s="250"/>
      <c r="D350" s="242" t="s">
        <v>259</v>
      </c>
      <c r="E350" s="251" t="s">
        <v>1</v>
      </c>
      <c r="F350" s="252" t="s">
        <v>3279</v>
      </c>
      <c r="G350" s="250"/>
      <c r="H350" s="253">
        <v>418.88</v>
      </c>
      <c r="I350" s="254"/>
      <c r="J350" s="250"/>
      <c r="K350" s="250"/>
      <c r="L350" s="255"/>
      <c r="M350" s="256"/>
      <c r="N350" s="257"/>
      <c r="O350" s="257"/>
      <c r="P350" s="257"/>
      <c r="Q350" s="257"/>
      <c r="R350" s="257"/>
      <c r="S350" s="257"/>
      <c r="T350" s="258"/>
      <c r="U350" s="13"/>
      <c r="V350" s="13"/>
      <c r="W350" s="13"/>
      <c r="X350" s="13"/>
      <c r="Y350" s="13"/>
      <c r="Z350" s="13"/>
      <c r="AA350" s="13"/>
      <c r="AB350" s="13"/>
      <c r="AC350" s="13"/>
      <c r="AD350" s="13"/>
      <c r="AE350" s="13"/>
      <c r="AT350" s="259" t="s">
        <v>259</v>
      </c>
      <c r="AU350" s="259" t="s">
        <v>88</v>
      </c>
      <c r="AV350" s="13" t="s">
        <v>88</v>
      </c>
      <c r="AW350" s="13" t="s">
        <v>36</v>
      </c>
      <c r="AX350" s="13" t="s">
        <v>80</v>
      </c>
      <c r="AY350" s="259" t="s">
        <v>241</v>
      </c>
    </row>
    <row r="351" s="15" customFormat="1">
      <c r="A351" s="15"/>
      <c r="B351" s="271"/>
      <c r="C351" s="272"/>
      <c r="D351" s="242" t="s">
        <v>259</v>
      </c>
      <c r="E351" s="273" t="s">
        <v>1</v>
      </c>
      <c r="F351" s="274" t="s">
        <v>3280</v>
      </c>
      <c r="G351" s="272"/>
      <c r="H351" s="273" t="s">
        <v>1</v>
      </c>
      <c r="I351" s="275"/>
      <c r="J351" s="272"/>
      <c r="K351" s="272"/>
      <c r="L351" s="276"/>
      <c r="M351" s="277"/>
      <c r="N351" s="278"/>
      <c r="O351" s="278"/>
      <c r="P351" s="278"/>
      <c r="Q351" s="278"/>
      <c r="R351" s="278"/>
      <c r="S351" s="278"/>
      <c r="T351" s="279"/>
      <c r="U351" s="15"/>
      <c r="V351" s="15"/>
      <c r="W351" s="15"/>
      <c r="X351" s="15"/>
      <c r="Y351" s="15"/>
      <c r="Z351" s="15"/>
      <c r="AA351" s="15"/>
      <c r="AB351" s="15"/>
      <c r="AC351" s="15"/>
      <c r="AD351" s="15"/>
      <c r="AE351" s="15"/>
      <c r="AT351" s="280" t="s">
        <v>259</v>
      </c>
      <c r="AU351" s="280" t="s">
        <v>88</v>
      </c>
      <c r="AV351" s="15" t="s">
        <v>14</v>
      </c>
      <c r="AW351" s="15" t="s">
        <v>36</v>
      </c>
      <c r="AX351" s="15" t="s">
        <v>80</v>
      </c>
      <c r="AY351" s="280" t="s">
        <v>241</v>
      </c>
    </row>
    <row r="352" s="13" customFormat="1">
      <c r="A352" s="13"/>
      <c r="B352" s="249"/>
      <c r="C352" s="250"/>
      <c r="D352" s="242" t="s">
        <v>259</v>
      </c>
      <c r="E352" s="251" t="s">
        <v>1</v>
      </c>
      <c r="F352" s="252" t="s">
        <v>3281</v>
      </c>
      <c r="G352" s="250"/>
      <c r="H352" s="253">
        <v>87.034999999999997</v>
      </c>
      <c r="I352" s="254"/>
      <c r="J352" s="250"/>
      <c r="K352" s="250"/>
      <c r="L352" s="255"/>
      <c r="M352" s="256"/>
      <c r="N352" s="257"/>
      <c r="O352" s="257"/>
      <c r="P352" s="257"/>
      <c r="Q352" s="257"/>
      <c r="R352" s="257"/>
      <c r="S352" s="257"/>
      <c r="T352" s="258"/>
      <c r="U352" s="13"/>
      <c r="V352" s="13"/>
      <c r="W352" s="13"/>
      <c r="X352" s="13"/>
      <c r="Y352" s="13"/>
      <c r="Z352" s="13"/>
      <c r="AA352" s="13"/>
      <c r="AB352" s="13"/>
      <c r="AC352" s="13"/>
      <c r="AD352" s="13"/>
      <c r="AE352" s="13"/>
      <c r="AT352" s="259" t="s">
        <v>259</v>
      </c>
      <c r="AU352" s="259" t="s">
        <v>88</v>
      </c>
      <c r="AV352" s="13" t="s">
        <v>88</v>
      </c>
      <c r="AW352" s="13" t="s">
        <v>36</v>
      </c>
      <c r="AX352" s="13" t="s">
        <v>80</v>
      </c>
      <c r="AY352" s="259" t="s">
        <v>241</v>
      </c>
    </row>
    <row r="353" s="13" customFormat="1">
      <c r="A353" s="13"/>
      <c r="B353" s="249"/>
      <c r="C353" s="250"/>
      <c r="D353" s="242" t="s">
        <v>259</v>
      </c>
      <c r="E353" s="251" t="s">
        <v>1</v>
      </c>
      <c r="F353" s="252" t="s">
        <v>3282</v>
      </c>
      <c r="G353" s="250"/>
      <c r="H353" s="253">
        <v>29.131</v>
      </c>
      <c r="I353" s="254"/>
      <c r="J353" s="250"/>
      <c r="K353" s="250"/>
      <c r="L353" s="255"/>
      <c r="M353" s="256"/>
      <c r="N353" s="257"/>
      <c r="O353" s="257"/>
      <c r="P353" s="257"/>
      <c r="Q353" s="257"/>
      <c r="R353" s="257"/>
      <c r="S353" s="257"/>
      <c r="T353" s="258"/>
      <c r="U353" s="13"/>
      <c r="V353" s="13"/>
      <c r="W353" s="13"/>
      <c r="X353" s="13"/>
      <c r="Y353" s="13"/>
      <c r="Z353" s="13"/>
      <c r="AA353" s="13"/>
      <c r="AB353" s="13"/>
      <c r="AC353" s="13"/>
      <c r="AD353" s="13"/>
      <c r="AE353" s="13"/>
      <c r="AT353" s="259" t="s">
        <v>259</v>
      </c>
      <c r="AU353" s="259" t="s">
        <v>88</v>
      </c>
      <c r="AV353" s="13" t="s">
        <v>88</v>
      </c>
      <c r="AW353" s="13" t="s">
        <v>36</v>
      </c>
      <c r="AX353" s="13" t="s">
        <v>80</v>
      </c>
      <c r="AY353" s="259" t="s">
        <v>241</v>
      </c>
    </row>
    <row r="354" s="13" customFormat="1">
      <c r="A354" s="13"/>
      <c r="B354" s="249"/>
      <c r="C354" s="250"/>
      <c r="D354" s="242" t="s">
        <v>259</v>
      </c>
      <c r="E354" s="251" t="s">
        <v>1</v>
      </c>
      <c r="F354" s="252" t="s">
        <v>3283</v>
      </c>
      <c r="G354" s="250"/>
      <c r="H354" s="253">
        <v>143.55000000000001</v>
      </c>
      <c r="I354" s="254"/>
      <c r="J354" s="250"/>
      <c r="K354" s="250"/>
      <c r="L354" s="255"/>
      <c r="M354" s="256"/>
      <c r="N354" s="257"/>
      <c r="O354" s="257"/>
      <c r="P354" s="257"/>
      <c r="Q354" s="257"/>
      <c r="R354" s="257"/>
      <c r="S354" s="257"/>
      <c r="T354" s="258"/>
      <c r="U354" s="13"/>
      <c r="V354" s="13"/>
      <c r="W354" s="13"/>
      <c r="X354" s="13"/>
      <c r="Y354" s="13"/>
      <c r="Z354" s="13"/>
      <c r="AA354" s="13"/>
      <c r="AB354" s="13"/>
      <c r="AC354" s="13"/>
      <c r="AD354" s="13"/>
      <c r="AE354" s="13"/>
      <c r="AT354" s="259" t="s">
        <v>259</v>
      </c>
      <c r="AU354" s="259" t="s">
        <v>88</v>
      </c>
      <c r="AV354" s="13" t="s">
        <v>88</v>
      </c>
      <c r="AW354" s="13" t="s">
        <v>36</v>
      </c>
      <c r="AX354" s="13" t="s">
        <v>80</v>
      </c>
      <c r="AY354" s="259" t="s">
        <v>241</v>
      </c>
    </row>
    <row r="355" s="15" customFormat="1">
      <c r="A355" s="15"/>
      <c r="B355" s="271"/>
      <c r="C355" s="272"/>
      <c r="D355" s="242" t="s">
        <v>259</v>
      </c>
      <c r="E355" s="273" t="s">
        <v>1</v>
      </c>
      <c r="F355" s="274" t="s">
        <v>3284</v>
      </c>
      <c r="G355" s="272"/>
      <c r="H355" s="273" t="s">
        <v>1</v>
      </c>
      <c r="I355" s="275"/>
      <c r="J355" s="272"/>
      <c r="K355" s="272"/>
      <c r="L355" s="276"/>
      <c r="M355" s="277"/>
      <c r="N355" s="278"/>
      <c r="O355" s="278"/>
      <c r="P355" s="278"/>
      <c r="Q355" s="278"/>
      <c r="R355" s="278"/>
      <c r="S355" s="278"/>
      <c r="T355" s="279"/>
      <c r="U355" s="15"/>
      <c r="V355" s="15"/>
      <c r="W355" s="15"/>
      <c r="X355" s="15"/>
      <c r="Y355" s="15"/>
      <c r="Z355" s="15"/>
      <c r="AA355" s="15"/>
      <c r="AB355" s="15"/>
      <c r="AC355" s="15"/>
      <c r="AD355" s="15"/>
      <c r="AE355" s="15"/>
      <c r="AT355" s="280" t="s">
        <v>259</v>
      </c>
      <c r="AU355" s="280" t="s">
        <v>88</v>
      </c>
      <c r="AV355" s="15" t="s">
        <v>14</v>
      </c>
      <c r="AW355" s="15" t="s">
        <v>36</v>
      </c>
      <c r="AX355" s="15" t="s">
        <v>80</v>
      </c>
      <c r="AY355" s="280" t="s">
        <v>241</v>
      </c>
    </row>
    <row r="356" s="13" customFormat="1">
      <c r="A356" s="13"/>
      <c r="B356" s="249"/>
      <c r="C356" s="250"/>
      <c r="D356" s="242" t="s">
        <v>259</v>
      </c>
      <c r="E356" s="251" t="s">
        <v>1</v>
      </c>
      <c r="F356" s="252" t="s">
        <v>3285</v>
      </c>
      <c r="G356" s="250"/>
      <c r="H356" s="253">
        <v>10.010999999999999</v>
      </c>
      <c r="I356" s="254"/>
      <c r="J356" s="250"/>
      <c r="K356" s="250"/>
      <c r="L356" s="255"/>
      <c r="M356" s="256"/>
      <c r="N356" s="257"/>
      <c r="O356" s="257"/>
      <c r="P356" s="257"/>
      <c r="Q356" s="257"/>
      <c r="R356" s="257"/>
      <c r="S356" s="257"/>
      <c r="T356" s="258"/>
      <c r="U356" s="13"/>
      <c r="V356" s="13"/>
      <c r="W356" s="13"/>
      <c r="X356" s="13"/>
      <c r="Y356" s="13"/>
      <c r="Z356" s="13"/>
      <c r="AA356" s="13"/>
      <c r="AB356" s="13"/>
      <c r="AC356" s="13"/>
      <c r="AD356" s="13"/>
      <c r="AE356" s="13"/>
      <c r="AT356" s="259" t="s">
        <v>259</v>
      </c>
      <c r="AU356" s="259" t="s">
        <v>88</v>
      </c>
      <c r="AV356" s="13" t="s">
        <v>88</v>
      </c>
      <c r="AW356" s="13" t="s">
        <v>36</v>
      </c>
      <c r="AX356" s="13" t="s">
        <v>80</v>
      </c>
      <c r="AY356" s="259" t="s">
        <v>241</v>
      </c>
    </row>
    <row r="357" s="13" customFormat="1">
      <c r="A357" s="13"/>
      <c r="B357" s="249"/>
      <c r="C357" s="250"/>
      <c r="D357" s="242" t="s">
        <v>259</v>
      </c>
      <c r="E357" s="251" t="s">
        <v>1</v>
      </c>
      <c r="F357" s="252" t="s">
        <v>3286</v>
      </c>
      <c r="G357" s="250"/>
      <c r="H357" s="253">
        <v>13.262000000000001</v>
      </c>
      <c r="I357" s="254"/>
      <c r="J357" s="250"/>
      <c r="K357" s="250"/>
      <c r="L357" s="255"/>
      <c r="M357" s="256"/>
      <c r="N357" s="257"/>
      <c r="O357" s="257"/>
      <c r="P357" s="257"/>
      <c r="Q357" s="257"/>
      <c r="R357" s="257"/>
      <c r="S357" s="257"/>
      <c r="T357" s="258"/>
      <c r="U357" s="13"/>
      <c r="V357" s="13"/>
      <c r="W357" s="13"/>
      <c r="X357" s="13"/>
      <c r="Y357" s="13"/>
      <c r="Z357" s="13"/>
      <c r="AA357" s="13"/>
      <c r="AB357" s="13"/>
      <c r="AC357" s="13"/>
      <c r="AD357" s="13"/>
      <c r="AE357" s="13"/>
      <c r="AT357" s="259" t="s">
        <v>259</v>
      </c>
      <c r="AU357" s="259" t="s">
        <v>88</v>
      </c>
      <c r="AV357" s="13" t="s">
        <v>88</v>
      </c>
      <c r="AW357" s="13" t="s">
        <v>36</v>
      </c>
      <c r="AX357" s="13" t="s">
        <v>80</v>
      </c>
      <c r="AY357" s="259" t="s">
        <v>241</v>
      </c>
    </row>
    <row r="358" s="15" customFormat="1">
      <c r="A358" s="15"/>
      <c r="B358" s="271"/>
      <c r="C358" s="272"/>
      <c r="D358" s="242" t="s">
        <v>259</v>
      </c>
      <c r="E358" s="273" t="s">
        <v>1</v>
      </c>
      <c r="F358" s="274" t="s">
        <v>3287</v>
      </c>
      <c r="G358" s="272"/>
      <c r="H358" s="273" t="s">
        <v>1</v>
      </c>
      <c r="I358" s="275"/>
      <c r="J358" s="272"/>
      <c r="K358" s="272"/>
      <c r="L358" s="276"/>
      <c r="M358" s="277"/>
      <c r="N358" s="278"/>
      <c r="O358" s="278"/>
      <c r="P358" s="278"/>
      <c r="Q358" s="278"/>
      <c r="R358" s="278"/>
      <c r="S358" s="278"/>
      <c r="T358" s="279"/>
      <c r="U358" s="15"/>
      <c r="V358" s="15"/>
      <c r="W358" s="15"/>
      <c r="X358" s="15"/>
      <c r="Y358" s="15"/>
      <c r="Z358" s="15"/>
      <c r="AA358" s="15"/>
      <c r="AB358" s="15"/>
      <c r="AC358" s="15"/>
      <c r="AD358" s="15"/>
      <c r="AE358" s="15"/>
      <c r="AT358" s="280" t="s">
        <v>259</v>
      </c>
      <c r="AU358" s="280" t="s">
        <v>88</v>
      </c>
      <c r="AV358" s="15" t="s">
        <v>14</v>
      </c>
      <c r="AW358" s="15" t="s">
        <v>36</v>
      </c>
      <c r="AX358" s="15" t="s">
        <v>80</v>
      </c>
      <c r="AY358" s="280" t="s">
        <v>241</v>
      </c>
    </row>
    <row r="359" s="13" customFormat="1">
      <c r="A359" s="13"/>
      <c r="B359" s="249"/>
      <c r="C359" s="250"/>
      <c r="D359" s="242" t="s">
        <v>259</v>
      </c>
      <c r="E359" s="251" t="s">
        <v>1</v>
      </c>
      <c r="F359" s="252" t="s">
        <v>3288</v>
      </c>
      <c r="G359" s="250"/>
      <c r="H359" s="253">
        <v>52.649999999999999</v>
      </c>
      <c r="I359" s="254"/>
      <c r="J359" s="250"/>
      <c r="K359" s="250"/>
      <c r="L359" s="255"/>
      <c r="M359" s="256"/>
      <c r="N359" s="257"/>
      <c r="O359" s="257"/>
      <c r="P359" s="257"/>
      <c r="Q359" s="257"/>
      <c r="R359" s="257"/>
      <c r="S359" s="257"/>
      <c r="T359" s="258"/>
      <c r="U359" s="13"/>
      <c r="V359" s="13"/>
      <c r="W359" s="13"/>
      <c r="X359" s="13"/>
      <c r="Y359" s="13"/>
      <c r="Z359" s="13"/>
      <c r="AA359" s="13"/>
      <c r="AB359" s="13"/>
      <c r="AC359" s="13"/>
      <c r="AD359" s="13"/>
      <c r="AE359" s="13"/>
      <c r="AT359" s="259" t="s">
        <v>259</v>
      </c>
      <c r="AU359" s="259" t="s">
        <v>88</v>
      </c>
      <c r="AV359" s="13" t="s">
        <v>88</v>
      </c>
      <c r="AW359" s="13" t="s">
        <v>36</v>
      </c>
      <c r="AX359" s="13" t="s">
        <v>80</v>
      </c>
      <c r="AY359" s="259" t="s">
        <v>241</v>
      </c>
    </row>
    <row r="360" s="15" customFormat="1">
      <c r="A360" s="15"/>
      <c r="B360" s="271"/>
      <c r="C360" s="272"/>
      <c r="D360" s="242" t="s">
        <v>259</v>
      </c>
      <c r="E360" s="273" t="s">
        <v>1</v>
      </c>
      <c r="F360" s="274" t="s">
        <v>3289</v>
      </c>
      <c r="G360" s="272"/>
      <c r="H360" s="273" t="s">
        <v>1</v>
      </c>
      <c r="I360" s="275"/>
      <c r="J360" s="272"/>
      <c r="K360" s="272"/>
      <c r="L360" s="276"/>
      <c r="M360" s="277"/>
      <c r="N360" s="278"/>
      <c r="O360" s="278"/>
      <c r="P360" s="278"/>
      <c r="Q360" s="278"/>
      <c r="R360" s="278"/>
      <c r="S360" s="278"/>
      <c r="T360" s="279"/>
      <c r="U360" s="15"/>
      <c r="V360" s="15"/>
      <c r="W360" s="15"/>
      <c r="X360" s="15"/>
      <c r="Y360" s="15"/>
      <c r="Z360" s="15"/>
      <c r="AA360" s="15"/>
      <c r="AB360" s="15"/>
      <c r="AC360" s="15"/>
      <c r="AD360" s="15"/>
      <c r="AE360" s="15"/>
      <c r="AT360" s="280" t="s">
        <v>259</v>
      </c>
      <c r="AU360" s="280" t="s">
        <v>88</v>
      </c>
      <c r="AV360" s="15" t="s">
        <v>14</v>
      </c>
      <c r="AW360" s="15" t="s">
        <v>36</v>
      </c>
      <c r="AX360" s="15" t="s">
        <v>80</v>
      </c>
      <c r="AY360" s="280" t="s">
        <v>241</v>
      </c>
    </row>
    <row r="361" s="13" customFormat="1">
      <c r="A361" s="13"/>
      <c r="B361" s="249"/>
      <c r="C361" s="250"/>
      <c r="D361" s="242" t="s">
        <v>259</v>
      </c>
      <c r="E361" s="251" t="s">
        <v>1</v>
      </c>
      <c r="F361" s="252" t="s">
        <v>3290</v>
      </c>
      <c r="G361" s="250"/>
      <c r="H361" s="253">
        <v>140.70099999999999</v>
      </c>
      <c r="I361" s="254"/>
      <c r="J361" s="250"/>
      <c r="K361" s="250"/>
      <c r="L361" s="255"/>
      <c r="M361" s="256"/>
      <c r="N361" s="257"/>
      <c r="O361" s="257"/>
      <c r="P361" s="257"/>
      <c r="Q361" s="257"/>
      <c r="R361" s="257"/>
      <c r="S361" s="257"/>
      <c r="T361" s="258"/>
      <c r="U361" s="13"/>
      <c r="V361" s="13"/>
      <c r="W361" s="13"/>
      <c r="X361" s="13"/>
      <c r="Y361" s="13"/>
      <c r="Z361" s="13"/>
      <c r="AA361" s="13"/>
      <c r="AB361" s="13"/>
      <c r="AC361" s="13"/>
      <c r="AD361" s="13"/>
      <c r="AE361" s="13"/>
      <c r="AT361" s="259" t="s">
        <v>259</v>
      </c>
      <c r="AU361" s="259" t="s">
        <v>88</v>
      </c>
      <c r="AV361" s="13" t="s">
        <v>88</v>
      </c>
      <c r="AW361" s="13" t="s">
        <v>36</v>
      </c>
      <c r="AX361" s="13" t="s">
        <v>80</v>
      </c>
      <c r="AY361" s="259" t="s">
        <v>241</v>
      </c>
    </row>
    <row r="362" s="13" customFormat="1">
      <c r="A362" s="13"/>
      <c r="B362" s="249"/>
      <c r="C362" s="250"/>
      <c r="D362" s="242" t="s">
        <v>259</v>
      </c>
      <c r="E362" s="251" t="s">
        <v>1</v>
      </c>
      <c r="F362" s="252" t="s">
        <v>3291</v>
      </c>
      <c r="G362" s="250"/>
      <c r="H362" s="253">
        <v>61.585999999999999</v>
      </c>
      <c r="I362" s="254"/>
      <c r="J362" s="250"/>
      <c r="K362" s="250"/>
      <c r="L362" s="255"/>
      <c r="M362" s="256"/>
      <c r="N362" s="257"/>
      <c r="O362" s="257"/>
      <c r="P362" s="257"/>
      <c r="Q362" s="257"/>
      <c r="R362" s="257"/>
      <c r="S362" s="257"/>
      <c r="T362" s="258"/>
      <c r="U362" s="13"/>
      <c r="V362" s="13"/>
      <c r="W362" s="13"/>
      <c r="X362" s="13"/>
      <c r="Y362" s="13"/>
      <c r="Z362" s="13"/>
      <c r="AA362" s="13"/>
      <c r="AB362" s="13"/>
      <c r="AC362" s="13"/>
      <c r="AD362" s="13"/>
      <c r="AE362" s="13"/>
      <c r="AT362" s="259" t="s">
        <v>259</v>
      </c>
      <c r="AU362" s="259" t="s">
        <v>88</v>
      </c>
      <c r="AV362" s="13" t="s">
        <v>88</v>
      </c>
      <c r="AW362" s="13" t="s">
        <v>36</v>
      </c>
      <c r="AX362" s="13" t="s">
        <v>80</v>
      </c>
      <c r="AY362" s="259" t="s">
        <v>241</v>
      </c>
    </row>
    <row r="363" s="13" customFormat="1">
      <c r="A363" s="13"/>
      <c r="B363" s="249"/>
      <c r="C363" s="250"/>
      <c r="D363" s="242" t="s">
        <v>259</v>
      </c>
      <c r="E363" s="251" t="s">
        <v>1</v>
      </c>
      <c r="F363" s="252" t="s">
        <v>3292</v>
      </c>
      <c r="G363" s="250"/>
      <c r="H363" s="253">
        <v>420.10899999999998</v>
      </c>
      <c r="I363" s="254"/>
      <c r="J363" s="250"/>
      <c r="K363" s="250"/>
      <c r="L363" s="255"/>
      <c r="M363" s="256"/>
      <c r="N363" s="257"/>
      <c r="O363" s="257"/>
      <c r="P363" s="257"/>
      <c r="Q363" s="257"/>
      <c r="R363" s="257"/>
      <c r="S363" s="257"/>
      <c r="T363" s="258"/>
      <c r="U363" s="13"/>
      <c r="V363" s="13"/>
      <c r="W363" s="13"/>
      <c r="X363" s="13"/>
      <c r="Y363" s="13"/>
      <c r="Z363" s="13"/>
      <c r="AA363" s="13"/>
      <c r="AB363" s="13"/>
      <c r="AC363" s="13"/>
      <c r="AD363" s="13"/>
      <c r="AE363" s="13"/>
      <c r="AT363" s="259" t="s">
        <v>259</v>
      </c>
      <c r="AU363" s="259" t="s">
        <v>88</v>
      </c>
      <c r="AV363" s="13" t="s">
        <v>88</v>
      </c>
      <c r="AW363" s="13" t="s">
        <v>36</v>
      </c>
      <c r="AX363" s="13" t="s">
        <v>80</v>
      </c>
      <c r="AY363" s="259" t="s">
        <v>241</v>
      </c>
    </row>
    <row r="364" s="13" customFormat="1">
      <c r="A364" s="13"/>
      <c r="B364" s="249"/>
      <c r="C364" s="250"/>
      <c r="D364" s="242" t="s">
        <v>259</v>
      </c>
      <c r="E364" s="251" t="s">
        <v>1</v>
      </c>
      <c r="F364" s="252" t="s">
        <v>3293</v>
      </c>
      <c r="G364" s="250"/>
      <c r="H364" s="253">
        <v>17.699999999999999</v>
      </c>
      <c r="I364" s="254"/>
      <c r="J364" s="250"/>
      <c r="K364" s="250"/>
      <c r="L364" s="255"/>
      <c r="M364" s="256"/>
      <c r="N364" s="257"/>
      <c r="O364" s="257"/>
      <c r="P364" s="257"/>
      <c r="Q364" s="257"/>
      <c r="R364" s="257"/>
      <c r="S364" s="257"/>
      <c r="T364" s="258"/>
      <c r="U364" s="13"/>
      <c r="V364" s="13"/>
      <c r="W364" s="13"/>
      <c r="X364" s="13"/>
      <c r="Y364" s="13"/>
      <c r="Z364" s="13"/>
      <c r="AA364" s="13"/>
      <c r="AB364" s="13"/>
      <c r="AC364" s="13"/>
      <c r="AD364" s="13"/>
      <c r="AE364" s="13"/>
      <c r="AT364" s="259" t="s">
        <v>259</v>
      </c>
      <c r="AU364" s="259" t="s">
        <v>88</v>
      </c>
      <c r="AV364" s="13" t="s">
        <v>88</v>
      </c>
      <c r="AW364" s="13" t="s">
        <v>36</v>
      </c>
      <c r="AX364" s="13" t="s">
        <v>80</v>
      </c>
      <c r="AY364" s="259" t="s">
        <v>241</v>
      </c>
    </row>
    <row r="365" s="15" customFormat="1">
      <c r="A365" s="15"/>
      <c r="B365" s="271"/>
      <c r="C365" s="272"/>
      <c r="D365" s="242" t="s">
        <v>259</v>
      </c>
      <c r="E365" s="273" t="s">
        <v>1</v>
      </c>
      <c r="F365" s="274" t="s">
        <v>3294</v>
      </c>
      <c r="G365" s="272"/>
      <c r="H365" s="273" t="s">
        <v>1</v>
      </c>
      <c r="I365" s="275"/>
      <c r="J365" s="272"/>
      <c r="K365" s="272"/>
      <c r="L365" s="276"/>
      <c r="M365" s="277"/>
      <c r="N365" s="278"/>
      <c r="O365" s="278"/>
      <c r="P365" s="278"/>
      <c r="Q365" s="278"/>
      <c r="R365" s="278"/>
      <c r="S365" s="278"/>
      <c r="T365" s="279"/>
      <c r="U365" s="15"/>
      <c r="V365" s="15"/>
      <c r="W365" s="15"/>
      <c r="X365" s="15"/>
      <c r="Y365" s="15"/>
      <c r="Z365" s="15"/>
      <c r="AA365" s="15"/>
      <c r="AB365" s="15"/>
      <c r="AC365" s="15"/>
      <c r="AD365" s="15"/>
      <c r="AE365" s="15"/>
      <c r="AT365" s="280" t="s">
        <v>259</v>
      </c>
      <c r="AU365" s="280" t="s">
        <v>88</v>
      </c>
      <c r="AV365" s="15" t="s">
        <v>14</v>
      </c>
      <c r="AW365" s="15" t="s">
        <v>36</v>
      </c>
      <c r="AX365" s="15" t="s">
        <v>80</v>
      </c>
      <c r="AY365" s="280" t="s">
        <v>241</v>
      </c>
    </row>
    <row r="366" s="13" customFormat="1">
      <c r="A366" s="13"/>
      <c r="B366" s="249"/>
      <c r="C366" s="250"/>
      <c r="D366" s="242" t="s">
        <v>259</v>
      </c>
      <c r="E366" s="251" t="s">
        <v>1</v>
      </c>
      <c r="F366" s="252" t="s">
        <v>3295</v>
      </c>
      <c r="G366" s="250"/>
      <c r="H366" s="253">
        <v>44.045000000000002</v>
      </c>
      <c r="I366" s="254"/>
      <c r="J366" s="250"/>
      <c r="K366" s="250"/>
      <c r="L366" s="255"/>
      <c r="M366" s="256"/>
      <c r="N366" s="257"/>
      <c r="O366" s="257"/>
      <c r="P366" s="257"/>
      <c r="Q366" s="257"/>
      <c r="R366" s="257"/>
      <c r="S366" s="257"/>
      <c r="T366" s="258"/>
      <c r="U366" s="13"/>
      <c r="V366" s="13"/>
      <c r="W366" s="13"/>
      <c r="X366" s="13"/>
      <c r="Y366" s="13"/>
      <c r="Z366" s="13"/>
      <c r="AA366" s="13"/>
      <c r="AB366" s="13"/>
      <c r="AC366" s="13"/>
      <c r="AD366" s="13"/>
      <c r="AE366" s="13"/>
      <c r="AT366" s="259" t="s">
        <v>259</v>
      </c>
      <c r="AU366" s="259" t="s">
        <v>88</v>
      </c>
      <c r="AV366" s="13" t="s">
        <v>88</v>
      </c>
      <c r="AW366" s="13" t="s">
        <v>36</v>
      </c>
      <c r="AX366" s="13" t="s">
        <v>80</v>
      </c>
      <c r="AY366" s="259" t="s">
        <v>241</v>
      </c>
    </row>
    <row r="367" s="15" customFormat="1">
      <c r="A367" s="15"/>
      <c r="B367" s="271"/>
      <c r="C367" s="272"/>
      <c r="D367" s="242" t="s">
        <v>259</v>
      </c>
      <c r="E367" s="273" t="s">
        <v>1</v>
      </c>
      <c r="F367" s="274" t="s">
        <v>3296</v>
      </c>
      <c r="G367" s="272"/>
      <c r="H367" s="273" t="s">
        <v>1</v>
      </c>
      <c r="I367" s="275"/>
      <c r="J367" s="272"/>
      <c r="K367" s="272"/>
      <c r="L367" s="276"/>
      <c r="M367" s="277"/>
      <c r="N367" s="278"/>
      <c r="O367" s="278"/>
      <c r="P367" s="278"/>
      <c r="Q367" s="278"/>
      <c r="R367" s="278"/>
      <c r="S367" s="278"/>
      <c r="T367" s="279"/>
      <c r="U367" s="15"/>
      <c r="V367" s="15"/>
      <c r="W367" s="15"/>
      <c r="X367" s="15"/>
      <c r="Y367" s="15"/>
      <c r="Z367" s="15"/>
      <c r="AA367" s="15"/>
      <c r="AB367" s="15"/>
      <c r="AC367" s="15"/>
      <c r="AD367" s="15"/>
      <c r="AE367" s="15"/>
      <c r="AT367" s="280" t="s">
        <v>259</v>
      </c>
      <c r="AU367" s="280" t="s">
        <v>88</v>
      </c>
      <c r="AV367" s="15" t="s">
        <v>14</v>
      </c>
      <c r="AW367" s="15" t="s">
        <v>36</v>
      </c>
      <c r="AX367" s="15" t="s">
        <v>80</v>
      </c>
      <c r="AY367" s="280" t="s">
        <v>241</v>
      </c>
    </row>
    <row r="368" s="13" customFormat="1">
      <c r="A368" s="13"/>
      <c r="B368" s="249"/>
      <c r="C368" s="250"/>
      <c r="D368" s="242" t="s">
        <v>259</v>
      </c>
      <c r="E368" s="251" t="s">
        <v>1</v>
      </c>
      <c r="F368" s="252" t="s">
        <v>3297</v>
      </c>
      <c r="G368" s="250"/>
      <c r="H368" s="253">
        <v>96.900000000000006</v>
      </c>
      <c r="I368" s="254"/>
      <c r="J368" s="250"/>
      <c r="K368" s="250"/>
      <c r="L368" s="255"/>
      <c r="M368" s="256"/>
      <c r="N368" s="257"/>
      <c r="O368" s="257"/>
      <c r="P368" s="257"/>
      <c r="Q368" s="257"/>
      <c r="R368" s="257"/>
      <c r="S368" s="257"/>
      <c r="T368" s="258"/>
      <c r="U368" s="13"/>
      <c r="V368" s="13"/>
      <c r="W368" s="13"/>
      <c r="X368" s="13"/>
      <c r="Y368" s="13"/>
      <c r="Z368" s="13"/>
      <c r="AA368" s="13"/>
      <c r="AB368" s="13"/>
      <c r="AC368" s="13"/>
      <c r="AD368" s="13"/>
      <c r="AE368" s="13"/>
      <c r="AT368" s="259" t="s">
        <v>259</v>
      </c>
      <c r="AU368" s="259" t="s">
        <v>88</v>
      </c>
      <c r="AV368" s="13" t="s">
        <v>88</v>
      </c>
      <c r="AW368" s="13" t="s">
        <v>36</v>
      </c>
      <c r="AX368" s="13" t="s">
        <v>80</v>
      </c>
      <c r="AY368" s="259" t="s">
        <v>241</v>
      </c>
    </row>
    <row r="369" s="13" customFormat="1">
      <c r="A369" s="13"/>
      <c r="B369" s="249"/>
      <c r="C369" s="250"/>
      <c r="D369" s="242" t="s">
        <v>259</v>
      </c>
      <c r="E369" s="251" t="s">
        <v>1</v>
      </c>
      <c r="F369" s="252" t="s">
        <v>3298</v>
      </c>
      <c r="G369" s="250"/>
      <c r="H369" s="253">
        <v>260.779</v>
      </c>
      <c r="I369" s="254"/>
      <c r="J369" s="250"/>
      <c r="K369" s="250"/>
      <c r="L369" s="255"/>
      <c r="M369" s="256"/>
      <c r="N369" s="257"/>
      <c r="O369" s="257"/>
      <c r="P369" s="257"/>
      <c r="Q369" s="257"/>
      <c r="R369" s="257"/>
      <c r="S369" s="257"/>
      <c r="T369" s="258"/>
      <c r="U369" s="13"/>
      <c r="V369" s="13"/>
      <c r="W369" s="13"/>
      <c r="X369" s="13"/>
      <c r="Y369" s="13"/>
      <c r="Z369" s="13"/>
      <c r="AA369" s="13"/>
      <c r="AB369" s="13"/>
      <c r="AC369" s="13"/>
      <c r="AD369" s="13"/>
      <c r="AE369" s="13"/>
      <c r="AT369" s="259" t="s">
        <v>259</v>
      </c>
      <c r="AU369" s="259" t="s">
        <v>88</v>
      </c>
      <c r="AV369" s="13" t="s">
        <v>88</v>
      </c>
      <c r="AW369" s="13" t="s">
        <v>36</v>
      </c>
      <c r="AX369" s="13" t="s">
        <v>80</v>
      </c>
      <c r="AY369" s="259" t="s">
        <v>241</v>
      </c>
    </row>
    <row r="370" s="13" customFormat="1">
      <c r="A370" s="13"/>
      <c r="B370" s="249"/>
      <c r="C370" s="250"/>
      <c r="D370" s="242" t="s">
        <v>259</v>
      </c>
      <c r="E370" s="251" t="s">
        <v>1</v>
      </c>
      <c r="F370" s="252" t="s">
        <v>3299</v>
      </c>
      <c r="G370" s="250"/>
      <c r="H370" s="253">
        <v>96.037999999999997</v>
      </c>
      <c r="I370" s="254"/>
      <c r="J370" s="250"/>
      <c r="K370" s="250"/>
      <c r="L370" s="255"/>
      <c r="M370" s="256"/>
      <c r="N370" s="257"/>
      <c r="O370" s="257"/>
      <c r="P370" s="257"/>
      <c r="Q370" s="257"/>
      <c r="R370" s="257"/>
      <c r="S370" s="257"/>
      <c r="T370" s="258"/>
      <c r="U370" s="13"/>
      <c r="V370" s="13"/>
      <c r="W370" s="13"/>
      <c r="X370" s="13"/>
      <c r="Y370" s="13"/>
      <c r="Z370" s="13"/>
      <c r="AA370" s="13"/>
      <c r="AB370" s="13"/>
      <c r="AC370" s="13"/>
      <c r="AD370" s="13"/>
      <c r="AE370" s="13"/>
      <c r="AT370" s="259" t="s">
        <v>259</v>
      </c>
      <c r="AU370" s="259" t="s">
        <v>88</v>
      </c>
      <c r="AV370" s="13" t="s">
        <v>88</v>
      </c>
      <c r="AW370" s="13" t="s">
        <v>36</v>
      </c>
      <c r="AX370" s="13" t="s">
        <v>80</v>
      </c>
      <c r="AY370" s="259" t="s">
        <v>241</v>
      </c>
    </row>
    <row r="371" s="13" customFormat="1">
      <c r="A371" s="13"/>
      <c r="B371" s="249"/>
      <c r="C371" s="250"/>
      <c r="D371" s="242" t="s">
        <v>259</v>
      </c>
      <c r="E371" s="251" t="s">
        <v>1</v>
      </c>
      <c r="F371" s="252" t="s">
        <v>3300</v>
      </c>
      <c r="G371" s="250"/>
      <c r="H371" s="253">
        <v>24.050000000000001</v>
      </c>
      <c r="I371" s="254"/>
      <c r="J371" s="250"/>
      <c r="K371" s="250"/>
      <c r="L371" s="255"/>
      <c r="M371" s="256"/>
      <c r="N371" s="257"/>
      <c r="O371" s="257"/>
      <c r="P371" s="257"/>
      <c r="Q371" s="257"/>
      <c r="R371" s="257"/>
      <c r="S371" s="257"/>
      <c r="T371" s="258"/>
      <c r="U371" s="13"/>
      <c r="V371" s="13"/>
      <c r="W371" s="13"/>
      <c r="X371" s="13"/>
      <c r="Y371" s="13"/>
      <c r="Z371" s="13"/>
      <c r="AA371" s="13"/>
      <c r="AB371" s="13"/>
      <c r="AC371" s="13"/>
      <c r="AD371" s="13"/>
      <c r="AE371" s="13"/>
      <c r="AT371" s="259" t="s">
        <v>259</v>
      </c>
      <c r="AU371" s="259" t="s">
        <v>88</v>
      </c>
      <c r="AV371" s="13" t="s">
        <v>88</v>
      </c>
      <c r="AW371" s="13" t="s">
        <v>36</v>
      </c>
      <c r="AX371" s="13" t="s">
        <v>80</v>
      </c>
      <c r="AY371" s="259" t="s">
        <v>241</v>
      </c>
    </row>
    <row r="372" s="13" customFormat="1">
      <c r="A372" s="13"/>
      <c r="B372" s="249"/>
      <c r="C372" s="250"/>
      <c r="D372" s="242" t="s">
        <v>259</v>
      </c>
      <c r="E372" s="251" t="s">
        <v>1</v>
      </c>
      <c r="F372" s="252" t="s">
        <v>3301</v>
      </c>
      <c r="G372" s="250"/>
      <c r="H372" s="253">
        <v>37.350000000000001</v>
      </c>
      <c r="I372" s="254"/>
      <c r="J372" s="250"/>
      <c r="K372" s="250"/>
      <c r="L372" s="255"/>
      <c r="M372" s="256"/>
      <c r="N372" s="257"/>
      <c r="O372" s="257"/>
      <c r="P372" s="257"/>
      <c r="Q372" s="257"/>
      <c r="R372" s="257"/>
      <c r="S372" s="257"/>
      <c r="T372" s="258"/>
      <c r="U372" s="13"/>
      <c r="V372" s="13"/>
      <c r="W372" s="13"/>
      <c r="X372" s="13"/>
      <c r="Y372" s="13"/>
      <c r="Z372" s="13"/>
      <c r="AA372" s="13"/>
      <c r="AB372" s="13"/>
      <c r="AC372" s="13"/>
      <c r="AD372" s="13"/>
      <c r="AE372" s="13"/>
      <c r="AT372" s="259" t="s">
        <v>259</v>
      </c>
      <c r="AU372" s="259" t="s">
        <v>88</v>
      </c>
      <c r="AV372" s="13" t="s">
        <v>88</v>
      </c>
      <c r="AW372" s="13" t="s">
        <v>36</v>
      </c>
      <c r="AX372" s="13" t="s">
        <v>80</v>
      </c>
      <c r="AY372" s="259" t="s">
        <v>241</v>
      </c>
    </row>
    <row r="373" s="13" customFormat="1">
      <c r="A373" s="13"/>
      <c r="B373" s="249"/>
      <c r="C373" s="250"/>
      <c r="D373" s="242" t="s">
        <v>259</v>
      </c>
      <c r="E373" s="251" t="s">
        <v>1</v>
      </c>
      <c r="F373" s="252" t="s">
        <v>3302</v>
      </c>
      <c r="G373" s="250"/>
      <c r="H373" s="253">
        <v>0</v>
      </c>
      <c r="I373" s="254"/>
      <c r="J373" s="250"/>
      <c r="K373" s="250"/>
      <c r="L373" s="255"/>
      <c r="M373" s="256"/>
      <c r="N373" s="257"/>
      <c r="O373" s="257"/>
      <c r="P373" s="257"/>
      <c r="Q373" s="257"/>
      <c r="R373" s="257"/>
      <c r="S373" s="257"/>
      <c r="T373" s="258"/>
      <c r="U373" s="13"/>
      <c r="V373" s="13"/>
      <c r="W373" s="13"/>
      <c r="X373" s="13"/>
      <c r="Y373" s="13"/>
      <c r="Z373" s="13"/>
      <c r="AA373" s="13"/>
      <c r="AB373" s="13"/>
      <c r="AC373" s="13"/>
      <c r="AD373" s="13"/>
      <c r="AE373" s="13"/>
      <c r="AT373" s="259" t="s">
        <v>259</v>
      </c>
      <c r="AU373" s="259" t="s">
        <v>88</v>
      </c>
      <c r="AV373" s="13" t="s">
        <v>88</v>
      </c>
      <c r="AW373" s="13" t="s">
        <v>36</v>
      </c>
      <c r="AX373" s="13" t="s">
        <v>80</v>
      </c>
      <c r="AY373" s="259" t="s">
        <v>241</v>
      </c>
    </row>
    <row r="374" s="13" customFormat="1">
      <c r="A374" s="13"/>
      <c r="B374" s="249"/>
      <c r="C374" s="250"/>
      <c r="D374" s="242" t="s">
        <v>259</v>
      </c>
      <c r="E374" s="251" t="s">
        <v>1</v>
      </c>
      <c r="F374" s="252" t="s">
        <v>3303</v>
      </c>
      <c r="G374" s="250"/>
      <c r="H374" s="253">
        <v>0</v>
      </c>
      <c r="I374" s="254"/>
      <c r="J374" s="250"/>
      <c r="K374" s="250"/>
      <c r="L374" s="255"/>
      <c r="M374" s="256"/>
      <c r="N374" s="257"/>
      <c r="O374" s="257"/>
      <c r="P374" s="257"/>
      <c r="Q374" s="257"/>
      <c r="R374" s="257"/>
      <c r="S374" s="257"/>
      <c r="T374" s="258"/>
      <c r="U374" s="13"/>
      <c r="V374" s="13"/>
      <c r="W374" s="13"/>
      <c r="X374" s="13"/>
      <c r="Y374" s="13"/>
      <c r="Z374" s="13"/>
      <c r="AA374" s="13"/>
      <c r="AB374" s="13"/>
      <c r="AC374" s="13"/>
      <c r="AD374" s="13"/>
      <c r="AE374" s="13"/>
      <c r="AT374" s="259" t="s">
        <v>259</v>
      </c>
      <c r="AU374" s="259" t="s">
        <v>88</v>
      </c>
      <c r="AV374" s="13" t="s">
        <v>88</v>
      </c>
      <c r="AW374" s="13" t="s">
        <v>36</v>
      </c>
      <c r="AX374" s="13" t="s">
        <v>80</v>
      </c>
      <c r="AY374" s="259" t="s">
        <v>241</v>
      </c>
    </row>
    <row r="375" s="13" customFormat="1">
      <c r="A375" s="13"/>
      <c r="B375" s="249"/>
      <c r="C375" s="250"/>
      <c r="D375" s="242" t="s">
        <v>259</v>
      </c>
      <c r="E375" s="251" t="s">
        <v>1</v>
      </c>
      <c r="F375" s="252" t="s">
        <v>3304</v>
      </c>
      <c r="G375" s="250"/>
      <c r="H375" s="253">
        <v>10.692</v>
      </c>
      <c r="I375" s="254"/>
      <c r="J375" s="250"/>
      <c r="K375" s="250"/>
      <c r="L375" s="255"/>
      <c r="M375" s="256"/>
      <c r="N375" s="257"/>
      <c r="O375" s="257"/>
      <c r="P375" s="257"/>
      <c r="Q375" s="257"/>
      <c r="R375" s="257"/>
      <c r="S375" s="257"/>
      <c r="T375" s="258"/>
      <c r="U375" s="13"/>
      <c r="V375" s="13"/>
      <c r="W375" s="13"/>
      <c r="X375" s="13"/>
      <c r="Y375" s="13"/>
      <c r="Z375" s="13"/>
      <c r="AA375" s="13"/>
      <c r="AB375" s="13"/>
      <c r="AC375" s="13"/>
      <c r="AD375" s="13"/>
      <c r="AE375" s="13"/>
      <c r="AT375" s="259" t="s">
        <v>259</v>
      </c>
      <c r="AU375" s="259" t="s">
        <v>88</v>
      </c>
      <c r="AV375" s="13" t="s">
        <v>88</v>
      </c>
      <c r="AW375" s="13" t="s">
        <v>36</v>
      </c>
      <c r="AX375" s="13" t="s">
        <v>80</v>
      </c>
      <c r="AY375" s="259" t="s">
        <v>241</v>
      </c>
    </row>
    <row r="376" s="13" customFormat="1">
      <c r="A376" s="13"/>
      <c r="B376" s="249"/>
      <c r="C376" s="250"/>
      <c r="D376" s="242" t="s">
        <v>259</v>
      </c>
      <c r="E376" s="251" t="s">
        <v>1</v>
      </c>
      <c r="F376" s="252" t="s">
        <v>3305</v>
      </c>
      <c r="G376" s="250"/>
      <c r="H376" s="253">
        <v>0</v>
      </c>
      <c r="I376" s="254"/>
      <c r="J376" s="250"/>
      <c r="K376" s="250"/>
      <c r="L376" s="255"/>
      <c r="M376" s="256"/>
      <c r="N376" s="257"/>
      <c r="O376" s="257"/>
      <c r="P376" s="257"/>
      <c r="Q376" s="257"/>
      <c r="R376" s="257"/>
      <c r="S376" s="257"/>
      <c r="T376" s="258"/>
      <c r="U376" s="13"/>
      <c r="V376" s="13"/>
      <c r="W376" s="13"/>
      <c r="X376" s="13"/>
      <c r="Y376" s="13"/>
      <c r="Z376" s="13"/>
      <c r="AA376" s="13"/>
      <c r="AB376" s="13"/>
      <c r="AC376" s="13"/>
      <c r="AD376" s="13"/>
      <c r="AE376" s="13"/>
      <c r="AT376" s="259" t="s">
        <v>259</v>
      </c>
      <c r="AU376" s="259" t="s">
        <v>88</v>
      </c>
      <c r="AV376" s="13" t="s">
        <v>88</v>
      </c>
      <c r="AW376" s="13" t="s">
        <v>36</v>
      </c>
      <c r="AX376" s="13" t="s">
        <v>80</v>
      </c>
      <c r="AY376" s="259" t="s">
        <v>241</v>
      </c>
    </row>
    <row r="377" s="13" customFormat="1">
      <c r="A377" s="13"/>
      <c r="B377" s="249"/>
      <c r="C377" s="250"/>
      <c r="D377" s="242" t="s">
        <v>259</v>
      </c>
      <c r="E377" s="251" t="s">
        <v>1</v>
      </c>
      <c r="F377" s="252" t="s">
        <v>3306</v>
      </c>
      <c r="G377" s="250"/>
      <c r="H377" s="253">
        <v>53.433999999999998</v>
      </c>
      <c r="I377" s="254"/>
      <c r="J377" s="250"/>
      <c r="K377" s="250"/>
      <c r="L377" s="255"/>
      <c r="M377" s="256"/>
      <c r="N377" s="257"/>
      <c r="O377" s="257"/>
      <c r="P377" s="257"/>
      <c r="Q377" s="257"/>
      <c r="R377" s="257"/>
      <c r="S377" s="257"/>
      <c r="T377" s="258"/>
      <c r="U377" s="13"/>
      <c r="V377" s="13"/>
      <c r="W377" s="13"/>
      <c r="X377" s="13"/>
      <c r="Y377" s="13"/>
      <c r="Z377" s="13"/>
      <c r="AA377" s="13"/>
      <c r="AB377" s="13"/>
      <c r="AC377" s="13"/>
      <c r="AD377" s="13"/>
      <c r="AE377" s="13"/>
      <c r="AT377" s="259" t="s">
        <v>259</v>
      </c>
      <c r="AU377" s="259" t="s">
        <v>88</v>
      </c>
      <c r="AV377" s="13" t="s">
        <v>88</v>
      </c>
      <c r="AW377" s="13" t="s">
        <v>36</v>
      </c>
      <c r="AX377" s="13" t="s">
        <v>80</v>
      </c>
      <c r="AY377" s="259" t="s">
        <v>241</v>
      </c>
    </row>
    <row r="378" s="13" customFormat="1">
      <c r="A378" s="13"/>
      <c r="B378" s="249"/>
      <c r="C378" s="250"/>
      <c r="D378" s="242" t="s">
        <v>259</v>
      </c>
      <c r="E378" s="251" t="s">
        <v>1</v>
      </c>
      <c r="F378" s="252" t="s">
        <v>3307</v>
      </c>
      <c r="G378" s="250"/>
      <c r="H378" s="253">
        <v>0</v>
      </c>
      <c r="I378" s="254"/>
      <c r="J378" s="250"/>
      <c r="K378" s="250"/>
      <c r="L378" s="255"/>
      <c r="M378" s="256"/>
      <c r="N378" s="257"/>
      <c r="O378" s="257"/>
      <c r="P378" s="257"/>
      <c r="Q378" s="257"/>
      <c r="R378" s="257"/>
      <c r="S378" s="257"/>
      <c r="T378" s="258"/>
      <c r="U378" s="13"/>
      <c r="V378" s="13"/>
      <c r="W378" s="13"/>
      <c r="X378" s="13"/>
      <c r="Y378" s="13"/>
      <c r="Z378" s="13"/>
      <c r="AA378" s="13"/>
      <c r="AB378" s="13"/>
      <c r="AC378" s="13"/>
      <c r="AD378" s="13"/>
      <c r="AE378" s="13"/>
      <c r="AT378" s="259" t="s">
        <v>259</v>
      </c>
      <c r="AU378" s="259" t="s">
        <v>88</v>
      </c>
      <c r="AV378" s="13" t="s">
        <v>88</v>
      </c>
      <c r="AW378" s="13" t="s">
        <v>36</v>
      </c>
      <c r="AX378" s="13" t="s">
        <v>80</v>
      </c>
      <c r="AY378" s="259" t="s">
        <v>241</v>
      </c>
    </row>
    <row r="379" s="13" customFormat="1">
      <c r="A379" s="13"/>
      <c r="B379" s="249"/>
      <c r="C379" s="250"/>
      <c r="D379" s="242" t="s">
        <v>259</v>
      </c>
      <c r="E379" s="251" t="s">
        <v>1</v>
      </c>
      <c r="F379" s="252" t="s">
        <v>3308</v>
      </c>
      <c r="G379" s="250"/>
      <c r="H379" s="253">
        <v>10.666</v>
      </c>
      <c r="I379" s="254"/>
      <c r="J379" s="250"/>
      <c r="K379" s="250"/>
      <c r="L379" s="255"/>
      <c r="M379" s="256"/>
      <c r="N379" s="257"/>
      <c r="O379" s="257"/>
      <c r="P379" s="257"/>
      <c r="Q379" s="257"/>
      <c r="R379" s="257"/>
      <c r="S379" s="257"/>
      <c r="T379" s="258"/>
      <c r="U379" s="13"/>
      <c r="V379" s="13"/>
      <c r="W379" s="13"/>
      <c r="X379" s="13"/>
      <c r="Y379" s="13"/>
      <c r="Z379" s="13"/>
      <c r="AA379" s="13"/>
      <c r="AB379" s="13"/>
      <c r="AC379" s="13"/>
      <c r="AD379" s="13"/>
      <c r="AE379" s="13"/>
      <c r="AT379" s="259" t="s">
        <v>259</v>
      </c>
      <c r="AU379" s="259" t="s">
        <v>88</v>
      </c>
      <c r="AV379" s="13" t="s">
        <v>88</v>
      </c>
      <c r="AW379" s="13" t="s">
        <v>36</v>
      </c>
      <c r="AX379" s="13" t="s">
        <v>80</v>
      </c>
      <c r="AY379" s="259" t="s">
        <v>241</v>
      </c>
    </row>
    <row r="380" s="13" customFormat="1">
      <c r="A380" s="13"/>
      <c r="B380" s="249"/>
      <c r="C380" s="250"/>
      <c r="D380" s="242" t="s">
        <v>259</v>
      </c>
      <c r="E380" s="251" t="s">
        <v>1</v>
      </c>
      <c r="F380" s="252" t="s">
        <v>3309</v>
      </c>
      <c r="G380" s="250"/>
      <c r="H380" s="253">
        <v>0</v>
      </c>
      <c r="I380" s="254"/>
      <c r="J380" s="250"/>
      <c r="K380" s="250"/>
      <c r="L380" s="255"/>
      <c r="M380" s="256"/>
      <c r="N380" s="257"/>
      <c r="O380" s="257"/>
      <c r="P380" s="257"/>
      <c r="Q380" s="257"/>
      <c r="R380" s="257"/>
      <c r="S380" s="257"/>
      <c r="T380" s="258"/>
      <c r="U380" s="13"/>
      <c r="V380" s="13"/>
      <c r="W380" s="13"/>
      <c r="X380" s="13"/>
      <c r="Y380" s="13"/>
      <c r="Z380" s="13"/>
      <c r="AA380" s="13"/>
      <c r="AB380" s="13"/>
      <c r="AC380" s="13"/>
      <c r="AD380" s="13"/>
      <c r="AE380" s="13"/>
      <c r="AT380" s="259" t="s">
        <v>259</v>
      </c>
      <c r="AU380" s="259" t="s">
        <v>88</v>
      </c>
      <c r="AV380" s="13" t="s">
        <v>88</v>
      </c>
      <c r="AW380" s="13" t="s">
        <v>36</v>
      </c>
      <c r="AX380" s="13" t="s">
        <v>80</v>
      </c>
      <c r="AY380" s="259" t="s">
        <v>241</v>
      </c>
    </row>
    <row r="381" s="13" customFormat="1">
      <c r="A381" s="13"/>
      <c r="B381" s="249"/>
      <c r="C381" s="250"/>
      <c r="D381" s="242" t="s">
        <v>259</v>
      </c>
      <c r="E381" s="251" t="s">
        <v>1</v>
      </c>
      <c r="F381" s="252" t="s">
        <v>3310</v>
      </c>
      <c r="G381" s="250"/>
      <c r="H381" s="253">
        <v>21.437000000000001</v>
      </c>
      <c r="I381" s="254"/>
      <c r="J381" s="250"/>
      <c r="K381" s="250"/>
      <c r="L381" s="255"/>
      <c r="M381" s="256"/>
      <c r="N381" s="257"/>
      <c r="O381" s="257"/>
      <c r="P381" s="257"/>
      <c r="Q381" s="257"/>
      <c r="R381" s="257"/>
      <c r="S381" s="257"/>
      <c r="T381" s="258"/>
      <c r="U381" s="13"/>
      <c r="V381" s="13"/>
      <c r="W381" s="13"/>
      <c r="X381" s="13"/>
      <c r="Y381" s="13"/>
      <c r="Z381" s="13"/>
      <c r="AA381" s="13"/>
      <c r="AB381" s="13"/>
      <c r="AC381" s="13"/>
      <c r="AD381" s="13"/>
      <c r="AE381" s="13"/>
      <c r="AT381" s="259" t="s">
        <v>259</v>
      </c>
      <c r="AU381" s="259" t="s">
        <v>88</v>
      </c>
      <c r="AV381" s="13" t="s">
        <v>88</v>
      </c>
      <c r="AW381" s="13" t="s">
        <v>36</v>
      </c>
      <c r="AX381" s="13" t="s">
        <v>80</v>
      </c>
      <c r="AY381" s="259" t="s">
        <v>241</v>
      </c>
    </row>
    <row r="382" s="13" customFormat="1">
      <c r="A382" s="13"/>
      <c r="B382" s="249"/>
      <c r="C382" s="250"/>
      <c r="D382" s="242" t="s">
        <v>259</v>
      </c>
      <c r="E382" s="251" t="s">
        <v>1</v>
      </c>
      <c r="F382" s="252" t="s">
        <v>3311</v>
      </c>
      <c r="G382" s="250"/>
      <c r="H382" s="253">
        <v>0</v>
      </c>
      <c r="I382" s="254"/>
      <c r="J382" s="250"/>
      <c r="K382" s="250"/>
      <c r="L382" s="255"/>
      <c r="M382" s="256"/>
      <c r="N382" s="257"/>
      <c r="O382" s="257"/>
      <c r="P382" s="257"/>
      <c r="Q382" s="257"/>
      <c r="R382" s="257"/>
      <c r="S382" s="257"/>
      <c r="T382" s="258"/>
      <c r="U382" s="13"/>
      <c r="V382" s="13"/>
      <c r="W382" s="13"/>
      <c r="X382" s="13"/>
      <c r="Y382" s="13"/>
      <c r="Z382" s="13"/>
      <c r="AA382" s="13"/>
      <c r="AB382" s="13"/>
      <c r="AC382" s="13"/>
      <c r="AD382" s="13"/>
      <c r="AE382" s="13"/>
      <c r="AT382" s="259" t="s">
        <v>259</v>
      </c>
      <c r="AU382" s="259" t="s">
        <v>88</v>
      </c>
      <c r="AV382" s="13" t="s">
        <v>88</v>
      </c>
      <c r="AW382" s="13" t="s">
        <v>36</v>
      </c>
      <c r="AX382" s="13" t="s">
        <v>80</v>
      </c>
      <c r="AY382" s="259" t="s">
        <v>241</v>
      </c>
    </row>
    <row r="383" s="15" customFormat="1">
      <c r="A383" s="15"/>
      <c r="B383" s="271"/>
      <c r="C383" s="272"/>
      <c r="D383" s="242" t="s">
        <v>259</v>
      </c>
      <c r="E383" s="273" t="s">
        <v>1</v>
      </c>
      <c r="F383" s="274" t="s">
        <v>3312</v>
      </c>
      <c r="G383" s="272"/>
      <c r="H383" s="273" t="s">
        <v>1</v>
      </c>
      <c r="I383" s="275"/>
      <c r="J383" s="272"/>
      <c r="K383" s="272"/>
      <c r="L383" s="276"/>
      <c r="M383" s="277"/>
      <c r="N383" s="278"/>
      <c r="O383" s="278"/>
      <c r="P383" s="278"/>
      <c r="Q383" s="278"/>
      <c r="R383" s="278"/>
      <c r="S383" s="278"/>
      <c r="T383" s="279"/>
      <c r="U383" s="15"/>
      <c r="V383" s="15"/>
      <c r="W383" s="15"/>
      <c r="X383" s="15"/>
      <c r="Y383" s="15"/>
      <c r="Z383" s="15"/>
      <c r="AA383" s="15"/>
      <c r="AB383" s="15"/>
      <c r="AC383" s="15"/>
      <c r="AD383" s="15"/>
      <c r="AE383" s="15"/>
      <c r="AT383" s="280" t="s">
        <v>259</v>
      </c>
      <c r="AU383" s="280" t="s">
        <v>88</v>
      </c>
      <c r="AV383" s="15" t="s">
        <v>14</v>
      </c>
      <c r="AW383" s="15" t="s">
        <v>36</v>
      </c>
      <c r="AX383" s="15" t="s">
        <v>80</v>
      </c>
      <c r="AY383" s="280" t="s">
        <v>241</v>
      </c>
    </row>
    <row r="384" s="13" customFormat="1">
      <c r="A384" s="13"/>
      <c r="B384" s="249"/>
      <c r="C384" s="250"/>
      <c r="D384" s="242" t="s">
        <v>259</v>
      </c>
      <c r="E384" s="251" t="s">
        <v>1</v>
      </c>
      <c r="F384" s="252" t="s">
        <v>3313</v>
      </c>
      <c r="G384" s="250"/>
      <c r="H384" s="253">
        <v>-729.64200000000005</v>
      </c>
      <c r="I384" s="254"/>
      <c r="J384" s="250"/>
      <c r="K384" s="250"/>
      <c r="L384" s="255"/>
      <c r="M384" s="256"/>
      <c r="N384" s="257"/>
      <c r="O384" s="257"/>
      <c r="P384" s="257"/>
      <c r="Q384" s="257"/>
      <c r="R384" s="257"/>
      <c r="S384" s="257"/>
      <c r="T384" s="258"/>
      <c r="U384" s="13"/>
      <c r="V384" s="13"/>
      <c r="W384" s="13"/>
      <c r="X384" s="13"/>
      <c r="Y384" s="13"/>
      <c r="Z384" s="13"/>
      <c r="AA384" s="13"/>
      <c r="AB384" s="13"/>
      <c r="AC384" s="13"/>
      <c r="AD384" s="13"/>
      <c r="AE384" s="13"/>
      <c r="AT384" s="259" t="s">
        <v>259</v>
      </c>
      <c r="AU384" s="259" t="s">
        <v>88</v>
      </c>
      <c r="AV384" s="13" t="s">
        <v>88</v>
      </c>
      <c r="AW384" s="13" t="s">
        <v>36</v>
      </c>
      <c r="AX384" s="13" t="s">
        <v>80</v>
      </c>
      <c r="AY384" s="259" t="s">
        <v>241</v>
      </c>
    </row>
    <row r="385" s="13" customFormat="1">
      <c r="A385" s="13"/>
      <c r="B385" s="249"/>
      <c r="C385" s="250"/>
      <c r="D385" s="242" t="s">
        <v>259</v>
      </c>
      <c r="E385" s="251" t="s">
        <v>1</v>
      </c>
      <c r="F385" s="252" t="s">
        <v>3314</v>
      </c>
      <c r="G385" s="250"/>
      <c r="H385" s="253">
        <v>-29.388999999999999</v>
      </c>
      <c r="I385" s="254"/>
      <c r="J385" s="250"/>
      <c r="K385" s="250"/>
      <c r="L385" s="255"/>
      <c r="M385" s="256"/>
      <c r="N385" s="257"/>
      <c r="O385" s="257"/>
      <c r="P385" s="257"/>
      <c r="Q385" s="257"/>
      <c r="R385" s="257"/>
      <c r="S385" s="257"/>
      <c r="T385" s="258"/>
      <c r="U385" s="13"/>
      <c r="V385" s="13"/>
      <c r="W385" s="13"/>
      <c r="X385" s="13"/>
      <c r="Y385" s="13"/>
      <c r="Z385" s="13"/>
      <c r="AA385" s="13"/>
      <c r="AB385" s="13"/>
      <c r="AC385" s="13"/>
      <c r="AD385" s="13"/>
      <c r="AE385" s="13"/>
      <c r="AT385" s="259" t="s">
        <v>259</v>
      </c>
      <c r="AU385" s="259" t="s">
        <v>88</v>
      </c>
      <c r="AV385" s="13" t="s">
        <v>88</v>
      </c>
      <c r="AW385" s="13" t="s">
        <v>36</v>
      </c>
      <c r="AX385" s="13" t="s">
        <v>80</v>
      </c>
      <c r="AY385" s="259" t="s">
        <v>241</v>
      </c>
    </row>
    <row r="386" s="13" customFormat="1">
      <c r="A386" s="13"/>
      <c r="B386" s="249"/>
      <c r="C386" s="250"/>
      <c r="D386" s="242" t="s">
        <v>259</v>
      </c>
      <c r="E386" s="251" t="s">
        <v>1</v>
      </c>
      <c r="F386" s="252" t="s">
        <v>3315</v>
      </c>
      <c r="G386" s="250"/>
      <c r="H386" s="253">
        <v>0</v>
      </c>
      <c r="I386" s="254"/>
      <c r="J386" s="250"/>
      <c r="K386" s="250"/>
      <c r="L386" s="255"/>
      <c r="M386" s="256"/>
      <c r="N386" s="257"/>
      <c r="O386" s="257"/>
      <c r="P386" s="257"/>
      <c r="Q386" s="257"/>
      <c r="R386" s="257"/>
      <c r="S386" s="257"/>
      <c r="T386" s="258"/>
      <c r="U386" s="13"/>
      <c r="V386" s="13"/>
      <c r="W386" s="13"/>
      <c r="X386" s="13"/>
      <c r="Y386" s="13"/>
      <c r="Z386" s="13"/>
      <c r="AA386" s="13"/>
      <c r="AB386" s="13"/>
      <c r="AC386" s="13"/>
      <c r="AD386" s="13"/>
      <c r="AE386" s="13"/>
      <c r="AT386" s="259" t="s">
        <v>259</v>
      </c>
      <c r="AU386" s="259" t="s">
        <v>88</v>
      </c>
      <c r="AV386" s="13" t="s">
        <v>88</v>
      </c>
      <c r="AW386" s="13" t="s">
        <v>36</v>
      </c>
      <c r="AX386" s="13" t="s">
        <v>80</v>
      </c>
      <c r="AY386" s="259" t="s">
        <v>241</v>
      </c>
    </row>
    <row r="387" s="13" customFormat="1">
      <c r="A387" s="13"/>
      <c r="B387" s="249"/>
      <c r="C387" s="250"/>
      <c r="D387" s="242" t="s">
        <v>259</v>
      </c>
      <c r="E387" s="251" t="s">
        <v>1</v>
      </c>
      <c r="F387" s="252" t="s">
        <v>3316</v>
      </c>
      <c r="G387" s="250"/>
      <c r="H387" s="253">
        <v>-28.027999999999999</v>
      </c>
      <c r="I387" s="254"/>
      <c r="J387" s="250"/>
      <c r="K387" s="250"/>
      <c r="L387" s="255"/>
      <c r="M387" s="256"/>
      <c r="N387" s="257"/>
      <c r="O387" s="257"/>
      <c r="P387" s="257"/>
      <c r="Q387" s="257"/>
      <c r="R387" s="257"/>
      <c r="S387" s="257"/>
      <c r="T387" s="258"/>
      <c r="U387" s="13"/>
      <c r="V387" s="13"/>
      <c r="W387" s="13"/>
      <c r="X387" s="13"/>
      <c r="Y387" s="13"/>
      <c r="Z387" s="13"/>
      <c r="AA387" s="13"/>
      <c r="AB387" s="13"/>
      <c r="AC387" s="13"/>
      <c r="AD387" s="13"/>
      <c r="AE387" s="13"/>
      <c r="AT387" s="259" t="s">
        <v>259</v>
      </c>
      <c r="AU387" s="259" t="s">
        <v>88</v>
      </c>
      <c r="AV387" s="13" t="s">
        <v>88</v>
      </c>
      <c r="AW387" s="13" t="s">
        <v>36</v>
      </c>
      <c r="AX387" s="13" t="s">
        <v>80</v>
      </c>
      <c r="AY387" s="259" t="s">
        <v>241</v>
      </c>
    </row>
    <row r="388" s="15" customFormat="1">
      <c r="A388" s="15"/>
      <c r="B388" s="271"/>
      <c r="C388" s="272"/>
      <c r="D388" s="242" t="s">
        <v>259</v>
      </c>
      <c r="E388" s="273" t="s">
        <v>1</v>
      </c>
      <c r="F388" s="274" t="s">
        <v>3317</v>
      </c>
      <c r="G388" s="272"/>
      <c r="H388" s="273" t="s">
        <v>1</v>
      </c>
      <c r="I388" s="275"/>
      <c r="J388" s="272"/>
      <c r="K388" s="272"/>
      <c r="L388" s="276"/>
      <c r="M388" s="277"/>
      <c r="N388" s="278"/>
      <c r="O388" s="278"/>
      <c r="P388" s="278"/>
      <c r="Q388" s="278"/>
      <c r="R388" s="278"/>
      <c r="S388" s="278"/>
      <c r="T388" s="279"/>
      <c r="U388" s="15"/>
      <c r="V388" s="15"/>
      <c r="W388" s="15"/>
      <c r="X388" s="15"/>
      <c r="Y388" s="15"/>
      <c r="Z388" s="15"/>
      <c r="AA388" s="15"/>
      <c r="AB388" s="15"/>
      <c r="AC388" s="15"/>
      <c r="AD388" s="15"/>
      <c r="AE388" s="15"/>
      <c r="AT388" s="280" t="s">
        <v>259</v>
      </c>
      <c r="AU388" s="280" t="s">
        <v>88</v>
      </c>
      <c r="AV388" s="15" t="s">
        <v>14</v>
      </c>
      <c r="AW388" s="15" t="s">
        <v>36</v>
      </c>
      <c r="AX388" s="15" t="s">
        <v>80</v>
      </c>
      <c r="AY388" s="280" t="s">
        <v>241</v>
      </c>
    </row>
    <row r="389" s="15" customFormat="1">
      <c r="A389" s="15"/>
      <c r="B389" s="271"/>
      <c r="C389" s="272"/>
      <c r="D389" s="242" t="s">
        <v>259</v>
      </c>
      <c r="E389" s="273" t="s">
        <v>1</v>
      </c>
      <c r="F389" s="274" t="s">
        <v>3318</v>
      </c>
      <c r="G389" s="272"/>
      <c r="H389" s="273" t="s">
        <v>1</v>
      </c>
      <c r="I389" s="275"/>
      <c r="J389" s="272"/>
      <c r="K389" s="272"/>
      <c r="L389" s="276"/>
      <c r="M389" s="277"/>
      <c r="N389" s="278"/>
      <c r="O389" s="278"/>
      <c r="P389" s="278"/>
      <c r="Q389" s="278"/>
      <c r="R389" s="278"/>
      <c r="S389" s="278"/>
      <c r="T389" s="279"/>
      <c r="U389" s="15"/>
      <c r="V389" s="15"/>
      <c r="W389" s="15"/>
      <c r="X389" s="15"/>
      <c r="Y389" s="15"/>
      <c r="Z389" s="15"/>
      <c r="AA389" s="15"/>
      <c r="AB389" s="15"/>
      <c r="AC389" s="15"/>
      <c r="AD389" s="15"/>
      <c r="AE389" s="15"/>
      <c r="AT389" s="280" t="s">
        <v>259</v>
      </c>
      <c r="AU389" s="280" t="s">
        <v>88</v>
      </c>
      <c r="AV389" s="15" t="s">
        <v>14</v>
      </c>
      <c r="AW389" s="15" t="s">
        <v>36</v>
      </c>
      <c r="AX389" s="15" t="s">
        <v>80</v>
      </c>
      <c r="AY389" s="280" t="s">
        <v>241</v>
      </c>
    </row>
    <row r="390" s="13" customFormat="1">
      <c r="A390" s="13"/>
      <c r="B390" s="249"/>
      <c r="C390" s="250"/>
      <c r="D390" s="242" t="s">
        <v>259</v>
      </c>
      <c r="E390" s="251" t="s">
        <v>1</v>
      </c>
      <c r="F390" s="252" t="s">
        <v>3319</v>
      </c>
      <c r="G390" s="250"/>
      <c r="H390" s="253">
        <v>-8.6880000000000006</v>
      </c>
      <c r="I390" s="254"/>
      <c r="J390" s="250"/>
      <c r="K390" s="250"/>
      <c r="L390" s="255"/>
      <c r="M390" s="256"/>
      <c r="N390" s="257"/>
      <c r="O390" s="257"/>
      <c r="P390" s="257"/>
      <c r="Q390" s="257"/>
      <c r="R390" s="257"/>
      <c r="S390" s="257"/>
      <c r="T390" s="258"/>
      <c r="U390" s="13"/>
      <c r="V390" s="13"/>
      <c r="W390" s="13"/>
      <c r="X390" s="13"/>
      <c r="Y390" s="13"/>
      <c r="Z390" s="13"/>
      <c r="AA390" s="13"/>
      <c r="AB390" s="13"/>
      <c r="AC390" s="13"/>
      <c r="AD390" s="13"/>
      <c r="AE390" s="13"/>
      <c r="AT390" s="259" t="s">
        <v>259</v>
      </c>
      <c r="AU390" s="259" t="s">
        <v>88</v>
      </c>
      <c r="AV390" s="13" t="s">
        <v>88</v>
      </c>
      <c r="AW390" s="13" t="s">
        <v>36</v>
      </c>
      <c r="AX390" s="13" t="s">
        <v>80</v>
      </c>
      <c r="AY390" s="259" t="s">
        <v>241</v>
      </c>
    </row>
    <row r="391" s="13" customFormat="1">
      <c r="A391" s="13"/>
      <c r="B391" s="249"/>
      <c r="C391" s="250"/>
      <c r="D391" s="242" t="s">
        <v>259</v>
      </c>
      <c r="E391" s="251" t="s">
        <v>1</v>
      </c>
      <c r="F391" s="252" t="s">
        <v>3320</v>
      </c>
      <c r="G391" s="250"/>
      <c r="H391" s="253">
        <v>-16.82</v>
      </c>
      <c r="I391" s="254"/>
      <c r="J391" s="250"/>
      <c r="K391" s="250"/>
      <c r="L391" s="255"/>
      <c r="M391" s="256"/>
      <c r="N391" s="257"/>
      <c r="O391" s="257"/>
      <c r="P391" s="257"/>
      <c r="Q391" s="257"/>
      <c r="R391" s="257"/>
      <c r="S391" s="257"/>
      <c r="T391" s="258"/>
      <c r="U391" s="13"/>
      <c r="V391" s="13"/>
      <c r="W391" s="13"/>
      <c r="X391" s="13"/>
      <c r="Y391" s="13"/>
      <c r="Z391" s="13"/>
      <c r="AA391" s="13"/>
      <c r="AB391" s="13"/>
      <c r="AC391" s="13"/>
      <c r="AD391" s="13"/>
      <c r="AE391" s="13"/>
      <c r="AT391" s="259" t="s">
        <v>259</v>
      </c>
      <c r="AU391" s="259" t="s">
        <v>88</v>
      </c>
      <c r="AV391" s="13" t="s">
        <v>88</v>
      </c>
      <c r="AW391" s="13" t="s">
        <v>36</v>
      </c>
      <c r="AX391" s="13" t="s">
        <v>80</v>
      </c>
      <c r="AY391" s="259" t="s">
        <v>241</v>
      </c>
    </row>
    <row r="392" s="13" customFormat="1">
      <c r="A392" s="13"/>
      <c r="B392" s="249"/>
      <c r="C392" s="250"/>
      <c r="D392" s="242" t="s">
        <v>259</v>
      </c>
      <c r="E392" s="251" t="s">
        <v>1</v>
      </c>
      <c r="F392" s="252" t="s">
        <v>3321</v>
      </c>
      <c r="G392" s="250"/>
      <c r="H392" s="253">
        <v>-4.2960000000000003</v>
      </c>
      <c r="I392" s="254"/>
      <c r="J392" s="250"/>
      <c r="K392" s="250"/>
      <c r="L392" s="255"/>
      <c r="M392" s="256"/>
      <c r="N392" s="257"/>
      <c r="O392" s="257"/>
      <c r="P392" s="257"/>
      <c r="Q392" s="257"/>
      <c r="R392" s="257"/>
      <c r="S392" s="257"/>
      <c r="T392" s="258"/>
      <c r="U392" s="13"/>
      <c r="V392" s="13"/>
      <c r="W392" s="13"/>
      <c r="X392" s="13"/>
      <c r="Y392" s="13"/>
      <c r="Z392" s="13"/>
      <c r="AA392" s="13"/>
      <c r="AB392" s="13"/>
      <c r="AC392" s="13"/>
      <c r="AD392" s="13"/>
      <c r="AE392" s="13"/>
      <c r="AT392" s="259" t="s">
        <v>259</v>
      </c>
      <c r="AU392" s="259" t="s">
        <v>88</v>
      </c>
      <c r="AV392" s="13" t="s">
        <v>88</v>
      </c>
      <c r="AW392" s="13" t="s">
        <v>36</v>
      </c>
      <c r="AX392" s="13" t="s">
        <v>80</v>
      </c>
      <c r="AY392" s="259" t="s">
        <v>241</v>
      </c>
    </row>
    <row r="393" s="13" customFormat="1">
      <c r="A393" s="13"/>
      <c r="B393" s="249"/>
      <c r="C393" s="250"/>
      <c r="D393" s="242" t="s">
        <v>259</v>
      </c>
      <c r="E393" s="251" t="s">
        <v>1</v>
      </c>
      <c r="F393" s="252" t="s">
        <v>3322</v>
      </c>
      <c r="G393" s="250"/>
      <c r="H393" s="253">
        <v>-0.67500000000000004</v>
      </c>
      <c r="I393" s="254"/>
      <c r="J393" s="250"/>
      <c r="K393" s="250"/>
      <c r="L393" s="255"/>
      <c r="M393" s="256"/>
      <c r="N393" s="257"/>
      <c r="O393" s="257"/>
      <c r="P393" s="257"/>
      <c r="Q393" s="257"/>
      <c r="R393" s="257"/>
      <c r="S393" s="257"/>
      <c r="T393" s="258"/>
      <c r="U393" s="13"/>
      <c r="V393" s="13"/>
      <c r="W393" s="13"/>
      <c r="X393" s="13"/>
      <c r="Y393" s="13"/>
      <c r="Z393" s="13"/>
      <c r="AA393" s="13"/>
      <c r="AB393" s="13"/>
      <c r="AC393" s="13"/>
      <c r="AD393" s="13"/>
      <c r="AE393" s="13"/>
      <c r="AT393" s="259" t="s">
        <v>259</v>
      </c>
      <c r="AU393" s="259" t="s">
        <v>88</v>
      </c>
      <c r="AV393" s="13" t="s">
        <v>88</v>
      </c>
      <c r="AW393" s="13" t="s">
        <v>36</v>
      </c>
      <c r="AX393" s="13" t="s">
        <v>80</v>
      </c>
      <c r="AY393" s="259" t="s">
        <v>241</v>
      </c>
    </row>
    <row r="394" s="15" customFormat="1">
      <c r="A394" s="15"/>
      <c r="B394" s="271"/>
      <c r="C394" s="272"/>
      <c r="D394" s="242" t="s">
        <v>259</v>
      </c>
      <c r="E394" s="273" t="s">
        <v>1</v>
      </c>
      <c r="F394" s="274" t="s">
        <v>3323</v>
      </c>
      <c r="G394" s="272"/>
      <c r="H394" s="273" t="s">
        <v>1</v>
      </c>
      <c r="I394" s="275"/>
      <c r="J394" s="272"/>
      <c r="K394" s="272"/>
      <c r="L394" s="276"/>
      <c r="M394" s="277"/>
      <c r="N394" s="278"/>
      <c r="O394" s="278"/>
      <c r="P394" s="278"/>
      <c r="Q394" s="278"/>
      <c r="R394" s="278"/>
      <c r="S394" s="278"/>
      <c r="T394" s="279"/>
      <c r="U394" s="15"/>
      <c r="V394" s="15"/>
      <c r="W394" s="15"/>
      <c r="X394" s="15"/>
      <c r="Y394" s="15"/>
      <c r="Z394" s="15"/>
      <c r="AA394" s="15"/>
      <c r="AB394" s="15"/>
      <c r="AC394" s="15"/>
      <c r="AD394" s="15"/>
      <c r="AE394" s="15"/>
      <c r="AT394" s="280" t="s">
        <v>259</v>
      </c>
      <c r="AU394" s="280" t="s">
        <v>88</v>
      </c>
      <c r="AV394" s="15" t="s">
        <v>14</v>
      </c>
      <c r="AW394" s="15" t="s">
        <v>36</v>
      </c>
      <c r="AX394" s="15" t="s">
        <v>80</v>
      </c>
      <c r="AY394" s="280" t="s">
        <v>241</v>
      </c>
    </row>
    <row r="395" s="15" customFormat="1">
      <c r="A395" s="15"/>
      <c r="B395" s="271"/>
      <c r="C395" s="272"/>
      <c r="D395" s="242" t="s">
        <v>259</v>
      </c>
      <c r="E395" s="273" t="s">
        <v>1</v>
      </c>
      <c r="F395" s="274" t="s">
        <v>3324</v>
      </c>
      <c r="G395" s="272"/>
      <c r="H395" s="273" t="s">
        <v>1</v>
      </c>
      <c r="I395" s="275"/>
      <c r="J395" s="272"/>
      <c r="K395" s="272"/>
      <c r="L395" s="276"/>
      <c r="M395" s="277"/>
      <c r="N395" s="278"/>
      <c r="O395" s="278"/>
      <c r="P395" s="278"/>
      <c r="Q395" s="278"/>
      <c r="R395" s="278"/>
      <c r="S395" s="278"/>
      <c r="T395" s="279"/>
      <c r="U395" s="15"/>
      <c r="V395" s="15"/>
      <c r="W395" s="15"/>
      <c r="X395" s="15"/>
      <c r="Y395" s="15"/>
      <c r="Z395" s="15"/>
      <c r="AA395" s="15"/>
      <c r="AB395" s="15"/>
      <c r="AC395" s="15"/>
      <c r="AD395" s="15"/>
      <c r="AE395" s="15"/>
      <c r="AT395" s="280" t="s">
        <v>259</v>
      </c>
      <c r="AU395" s="280" t="s">
        <v>88</v>
      </c>
      <c r="AV395" s="15" t="s">
        <v>14</v>
      </c>
      <c r="AW395" s="15" t="s">
        <v>36</v>
      </c>
      <c r="AX395" s="15" t="s">
        <v>80</v>
      </c>
      <c r="AY395" s="280" t="s">
        <v>241</v>
      </c>
    </row>
    <row r="396" s="13" customFormat="1">
      <c r="A396" s="13"/>
      <c r="B396" s="249"/>
      <c r="C396" s="250"/>
      <c r="D396" s="242" t="s">
        <v>259</v>
      </c>
      <c r="E396" s="251" t="s">
        <v>1</v>
      </c>
      <c r="F396" s="252" t="s">
        <v>3325</v>
      </c>
      <c r="G396" s="250"/>
      <c r="H396" s="253">
        <v>-3</v>
      </c>
      <c r="I396" s="254"/>
      <c r="J396" s="250"/>
      <c r="K396" s="250"/>
      <c r="L396" s="255"/>
      <c r="M396" s="256"/>
      <c r="N396" s="257"/>
      <c r="O396" s="257"/>
      <c r="P396" s="257"/>
      <c r="Q396" s="257"/>
      <c r="R396" s="257"/>
      <c r="S396" s="257"/>
      <c r="T396" s="258"/>
      <c r="U396" s="13"/>
      <c r="V396" s="13"/>
      <c r="W396" s="13"/>
      <c r="X396" s="13"/>
      <c r="Y396" s="13"/>
      <c r="Z396" s="13"/>
      <c r="AA396" s="13"/>
      <c r="AB396" s="13"/>
      <c r="AC396" s="13"/>
      <c r="AD396" s="13"/>
      <c r="AE396" s="13"/>
      <c r="AT396" s="259" t="s">
        <v>259</v>
      </c>
      <c r="AU396" s="259" t="s">
        <v>88</v>
      </c>
      <c r="AV396" s="13" t="s">
        <v>88</v>
      </c>
      <c r="AW396" s="13" t="s">
        <v>36</v>
      </c>
      <c r="AX396" s="13" t="s">
        <v>80</v>
      </c>
      <c r="AY396" s="259" t="s">
        <v>241</v>
      </c>
    </row>
    <row r="397" s="13" customFormat="1">
      <c r="A397" s="13"/>
      <c r="B397" s="249"/>
      <c r="C397" s="250"/>
      <c r="D397" s="242" t="s">
        <v>259</v>
      </c>
      <c r="E397" s="251" t="s">
        <v>1</v>
      </c>
      <c r="F397" s="252" t="s">
        <v>3326</v>
      </c>
      <c r="G397" s="250"/>
      <c r="H397" s="253">
        <v>0</v>
      </c>
      <c r="I397" s="254"/>
      <c r="J397" s="250"/>
      <c r="K397" s="250"/>
      <c r="L397" s="255"/>
      <c r="M397" s="256"/>
      <c r="N397" s="257"/>
      <c r="O397" s="257"/>
      <c r="P397" s="257"/>
      <c r="Q397" s="257"/>
      <c r="R397" s="257"/>
      <c r="S397" s="257"/>
      <c r="T397" s="258"/>
      <c r="U397" s="13"/>
      <c r="V397" s="13"/>
      <c r="W397" s="13"/>
      <c r="X397" s="13"/>
      <c r="Y397" s="13"/>
      <c r="Z397" s="13"/>
      <c r="AA397" s="13"/>
      <c r="AB397" s="13"/>
      <c r="AC397" s="13"/>
      <c r="AD397" s="13"/>
      <c r="AE397" s="13"/>
      <c r="AT397" s="259" t="s">
        <v>259</v>
      </c>
      <c r="AU397" s="259" t="s">
        <v>88</v>
      </c>
      <c r="AV397" s="13" t="s">
        <v>88</v>
      </c>
      <c r="AW397" s="13" t="s">
        <v>36</v>
      </c>
      <c r="AX397" s="13" t="s">
        <v>80</v>
      </c>
      <c r="AY397" s="259" t="s">
        <v>241</v>
      </c>
    </row>
    <row r="398" s="13" customFormat="1">
      <c r="A398" s="13"/>
      <c r="B398" s="249"/>
      <c r="C398" s="250"/>
      <c r="D398" s="242" t="s">
        <v>259</v>
      </c>
      <c r="E398" s="251" t="s">
        <v>1</v>
      </c>
      <c r="F398" s="252" t="s">
        <v>3327</v>
      </c>
      <c r="G398" s="250"/>
      <c r="H398" s="253">
        <v>0</v>
      </c>
      <c r="I398" s="254"/>
      <c r="J398" s="250"/>
      <c r="K398" s="250"/>
      <c r="L398" s="255"/>
      <c r="M398" s="256"/>
      <c r="N398" s="257"/>
      <c r="O398" s="257"/>
      <c r="P398" s="257"/>
      <c r="Q398" s="257"/>
      <c r="R398" s="257"/>
      <c r="S398" s="257"/>
      <c r="T398" s="258"/>
      <c r="U398" s="13"/>
      <c r="V398" s="13"/>
      <c r="W398" s="13"/>
      <c r="X398" s="13"/>
      <c r="Y398" s="13"/>
      <c r="Z398" s="13"/>
      <c r="AA398" s="13"/>
      <c r="AB398" s="13"/>
      <c r="AC398" s="13"/>
      <c r="AD398" s="13"/>
      <c r="AE398" s="13"/>
      <c r="AT398" s="259" t="s">
        <v>259</v>
      </c>
      <c r="AU398" s="259" t="s">
        <v>88</v>
      </c>
      <c r="AV398" s="13" t="s">
        <v>88</v>
      </c>
      <c r="AW398" s="13" t="s">
        <v>36</v>
      </c>
      <c r="AX398" s="13" t="s">
        <v>80</v>
      </c>
      <c r="AY398" s="259" t="s">
        <v>241</v>
      </c>
    </row>
    <row r="399" s="13" customFormat="1">
      <c r="A399" s="13"/>
      <c r="B399" s="249"/>
      <c r="C399" s="250"/>
      <c r="D399" s="242" t="s">
        <v>259</v>
      </c>
      <c r="E399" s="251" t="s">
        <v>1</v>
      </c>
      <c r="F399" s="252" t="s">
        <v>3328</v>
      </c>
      <c r="G399" s="250"/>
      <c r="H399" s="253">
        <v>-0.75</v>
      </c>
      <c r="I399" s="254"/>
      <c r="J399" s="250"/>
      <c r="K399" s="250"/>
      <c r="L399" s="255"/>
      <c r="M399" s="256"/>
      <c r="N399" s="257"/>
      <c r="O399" s="257"/>
      <c r="P399" s="257"/>
      <c r="Q399" s="257"/>
      <c r="R399" s="257"/>
      <c r="S399" s="257"/>
      <c r="T399" s="258"/>
      <c r="U399" s="13"/>
      <c r="V399" s="13"/>
      <c r="W399" s="13"/>
      <c r="X399" s="13"/>
      <c r="Y399" s="13"/>
      <c r="Z399" s="13"/>
      <c r="AA399" s="13"/>
      <c r="AB399" s="13"/>
      <c r="AC399" s="13"/>
      <c r="AD399" s="13"/>
      <c r="AE399" s="13"/>
      <c r="AT399" s="259" t="s">
        <v>259</v>
      </c>
      <c r="AU399" s="259" t="s">
        <v>88</v>
      </c>
      <c r="AV399" s="13" t="s">
        <v>88</v>
      </c>
      <c r="AW399" s="13" t="s">
        <v>36</v>
      </c>
      <c r="AX399" s="13" t="s">
        <v>80</v>
      </c>
      <c r="AY399" s="259" t="s">
        <v>241</v>
      </c>
    </row>
    <row r="400" s="15" customFormat="1">
      <c r="A400" s="15"/>
      <c r="B400" s="271"/>
      <c r="C400" s="272"/>
      <c r="D400" s="242" t="s">
        <v>259</v>
      </c>
      <c r="E400" s="273" t="s">
        <v>1</v>
      </c>
      <c r="F400" s="274" t="s">
        <v>3329</v>
      </c>
      <c r="G400" s="272"/>
      <c r="H400" s="273" t="s">
        <v>1</v>
      </c>
      <c r="I400" s="275"/>
      <c r="J400" s="272"/>
      <c r="K400" s="272"/>
      <c r="L400" s="276"/>
      <c r="M400" s="277"/>
      <c r="N400" s="278"/>
      <c r="O400" s="278"/>
      <c r="P400" s="278"/>
      <c r="Q400" s="278"/>
      <c r="R400" s="278"/>
      <c r="S400" s="278"/>
      <c r="T400" s="279"/>
      <c r="U400" s="15"/>
      <c r="V400" s="15"/>
      <c r="W400" s="15"/>
      <c r="X400" s="15"/>
      <c r="Y400" s="15"/>
      <c r="Z400" s="15"/>
      <c r="AA400" s="15"/>
      <c r="AB400" s="15"/>
      <c r="AC400" s="15"/>
      <c r="AD400" s="15"/>
      <c r="AE400" s="15"/>
      <c r="AT400" s="280" t="s">
        <v>259</v>
      </c>
      <c r="AU400" s="280" t="s">
        <v>88</v>
      </c>
      <c r="AV400" s="15" t="s">
        <v>14</v>
      </c>
      <c r="AW400" s="15" t="s">
        <v>36</v>
      </c>
      <c r="AX400" s="15" t="s">
        <v>80</v>
      </c>
      <c r="AY400" s="280" t="s">
        <v>241</v>
      </c>
    </row>
    <row r="401" s="15" customFormat="1">
      <c r="A401" s="15"/>
      <c r="B401" s="271"/>
      <c r="C401" s="272"/>
      <c r="D401" s="242" t="s">
        <v>259</v>
      </c>
      <c r="E401" s="273" t="s">
        <v>1</v>
      </c>
      <c r="F401" s="274" t="s">
        <v>3330</v>
      </c>
      <c r="G401" s="272"/>
      <c r="H401" s="273" t="s">
        <v>1</v>
      </c>
      <c r="I401" s="275"/>
      <c r="J401" s="272"/>
      <c r="K401" s="272"/>
      <c r="L401" s="276"/>
      <c r="M401" s="277"/>
      <c r="N401" s="278"/>
      <c r="O401" s="278"/>
      <c r="P401" s="278"/>
      <c r="Q401" s="278"/>
      <c r="R401" s="278"/>
      <c r="S401" s="278"/>
      <c r="T401" s="279"/>
      <c r="U401" s="15"/>
      <c r="V401" s="15"/>
      <c r="W401" s="15"/>
      <c r="X401" s="15"/>
      <c r="Y401" s="15"/>
      <c r="Z401" s="15"/>
      <c r="AA401" s="15"/>
      <c r="AB401" s="15"/>
      <c r="AC401" s="15"/>
      <c r="AD401" s="15"/>
      <c r="AE401" s="15"/>
      <c r="AT401" s="280" t="s">
        <v>259</v>
      </c>
      <c r="AU401" s="280" t="s">
        <v>88</v>
      </c>
      <c r="AV401" s="15" t="s">
        <v>14</v>
      </c>
      <c r="AW401" s="15" t="s">
        <v>36</v>
      </c>
      <c r="AX401" s="15" t="s">
        <v>80</v>
      </c>
      <c r="AY401" s="280" t="s">
        <v>241</v>
      </c>
    </row>
    <row r="402" s="13" customFormat="1">
      <c r="A402" s="13"/>
      <c r="B402" s="249"/>
      <c r="C402" s="250"/>
      <c r="D402" s="242" t="s">
        <v>259</v>
      </c>
      <c r="E402" s="251" t="s">
        <v>1</v>
      </c>
      <c r="F402" s="252" t="s">
        <v>3331</v>
      </c>
      <c r="G402" s="250"/>
      <c r="H402" s="253">
        <v>-3.3359999999999999</v>
      </c>
      <c r="I402" s="254"/>
      <c r="J402" s="250"/>
      <c r="K402" s="250"/>
      <c r="L402" s="255"/>
      <c r="M402" s="256"/>
      <c r="N402" s="257"/>
      <c r="O402" s="257"/>
      <c r="P402" s="257"/>
      <c r="Q402" s="257"/>
      <c r="R402" s="257"/>
      <c r="S402" s="257"/>
      <c r="T402" s="258"/>
      <c r="U402" s="13"/>
      <c r="V402" s="13"/>
      <c r="W402" s="13"/>
      <c r="X402" s="13"/>
      <c r="Y402" s="13"/>
      <c r="Z402" s="13"/>
      <c r="AA402" s="13"/>
      <c r="AB402" s="13"/>
      <c r="AC402" s="13"/>
      <c r="AD402" s="13"/>
      <c r="AE402" s="13"/>
      <c r="AT402" s="259" t="s">
        <v>259</v>
      </c>
      <c r="AU402" s="259" t="s">
        <v>88</v>
      </c>
      <c r="AV402" s="13" t="s">
        <v>88</v>
      </c>
      <c r="AW402" s="13" t="s">
        <v>36</v>
      </c>
      <c r="AX402" s="13" t="s">
        <v>80</v>
      </c>
      <c r="AY402" s="259" t="s">
        <v>241</v>
      </c>
    </row>
    <row r="403" s="13" customFormat="1">
      <c r="A403" s="13"/>
      <c r="B403" s="249"/>
      <c r="C403" s="250"/>
      <c r="D403" s="242" t="s">
        <v>259</v>
      </c>
      <c r="E403" s="251" t="s">
        <v>1</v>
      </c>
      <c r="F403" s="252" t="s">
        <v>3332</v>
      </c>
      <c r="G403" s="250"/>
      <c r="H403" s="253">
        <v>-6.218</v>
      </c>
      <c r="I403" s="254"/>
      <c r="J403" s="250"/>
      <c r="K403" s="250"/>
      <c r="L403" s="255"/>
      <c r="M403" s="256"/>
      <c r="N403" s="257"/>
      <c r="O403" s="257"/>
      <c r="P403" s="257"/>
      <c r="Q403" s="257"/>
      <c r="R403" s="257"/>
      <c r="S403" s="257"/>
      <c r="T403" s="258"/>
      <c r="U403" s="13"/>
      <c r="V403" s="13"/>
      <c r="W403" s="13"/>
      <c r="X403" s="13"/>
      <c r="Y403" s="13"/>
      <c r="Z403" s="13"/>
      <c r="AA403" s="13"/>
      <c r="AB403" s="13"/>
      <c r="AC403" s="13"/>
      <c r="AD403" s="13"/>
      <c r="AE403" s="13"/>
      <c r="AT403" s="259" t="s">
        <v>259</v>
      </c>
      <c r="AU403" s="259" t="s">
        <v>88</v>
      </c>
      <c r="AV403" s="13" t="s">
        <v>88</v>
      </c>
      <c r="AW403" s="13" t="s">
        <v>36</v>
      </c>
      <c r="AX403" s="13" t="s">
        <v>80</v>
      </c>
      <c r="AY403" s="259" t="s">
        <v>241</v>
      </c>
    </row>
    <row r="404" s="13" customFormat="1">
      <c r="A404" s="13"/>
      <c r="B404" s="249"/>
      <c r="C404" s="250"/>
      <c r="D404" s="242" t="s">
        <v>259</v>
      </c>
      <c r="E404" s="251" t="s">
        <v>1</v>
      </c>
      <c r="F404" s="252" t="s">
        <v>3333</v>
      </c>
      <c r="G404" s="250"/>
      <c r="H404" s="253">
        <v>0</v>
      </c>
      <c r="I404" s="254"/>
      <c r="J404" s="250"/>
      <c r="K404" s="250"/>
      <c r="L404" s="255"/>
      <c r="M404" s="256"/>
      <c r="N404" s="257"/>
      <c r="O404" s="257"/>
      <c r="P404" s="257"/>
      <c r="Q404" s="257"/>
      <c r="R404" s="257"/>
      <c r="S404" s="257"/>
      <c r="T404" s="258"/>
      <c r="U404" s="13"/>
      <c r="V404" s="13"/>
      <c r="W404" s="13"/>
      <c r="X404" s="13"/>
      <c r="Y404" s="13"/>
      <c r="Z404" s="13"/>
      <c r="AA404" s="13"/>
      <c r="AB404" s="13"/>
      <c r="AC404" s="13"/>
      <c r="AD404" s="13"/>
      <c r="AE404" s="13"/>
      <c r="AT404" s="259" t="s">
        <v>259</v>
      </c>
      <c r="AU404" s="259" t="s">
        <v>88</v>
      </c>
      <c r="AV404" s="13" t="s">
        <v>88</v>
      </c>
      <c r="AW404" s="13" t="s">
        <v>36</v>
      </c>
      <c r="AX404" s="13" t="s">
        <v>80</v>
      </c>
      <c r="AY404" s="259" t="s">
        <v>241</v>
      </c>
    </row>
    <row r="405" s="13" customFormat="1">
      <c r="A405" s="13"/>
      <c r="B405" s="249"/>
      <c r="C405" s="250"/>
      <c r="D405" s="242" t="s">
        <v>259</v>
      </c>
      <c r="E405" s="251" t="s">
        <v>1</v>
      </c>
      <c r="F405" s="252" t="s">
        <v>3334</v>
      </c>
      <c r="G405" s="250"/>
      <c r="H405" s="253">
        <v>0</v>
      </c>
      <c r="I405" s="254"/>
      <c r="J405" s="250"/>
      <c r="K405" s="250"/>
      <c r="L405" s="255"/>
      <c r="M405" s="256"/>
      <c r="N405" s="257"/>
      <c r="O405" s="257"/>
      <c r="P405" s="257"/>
      <c r="Q405" s="257"/>
      <c r="R405" s="257"/>
      <c r="S405" s="257"/>
      <c r="T405" s="258"/>
      <c r="U405" s="13"/>
      <c r="V405" s="13"/>
      <c r="W405" s="13"/>
      <c r="X405" s="13"/>
      <c r="Y405" s="13"/>
      <c r="Z405" s="13"/>
      <c r="AA405" s="13"/>
      <c r="AB405" s="13"/>
      <c r="AC405" s="13"/>
      <c r="AD405" s="13"/>
      <c r="AE405" s="13"/>
      <c r="AT405" s="259" t="s">
        <v>259</v>
      </c>
      <c r="AU405" s="259" t="s">
        <v>88</v>
      </c>
      <c r="AV405" s="13" t="s">
        <v>88</v>
      </c>
      <c r="AW405" s="13" t="s">
        <v>36</v>
      </c>
      <c r="AX405" s="13" t="s">
        <v>80</v>
      </c>
      <c r="AY405" s="259" t="s">
        <v>241</v>
      </c>
    </row>
    <row r="406" s="15" customFormat="1">
      <c r="A406" s="15"/>
      <c r="B406" s="271"/>
      <c r="C406" s="272"/>
      <c r="D406" s="242" t="s">
        <v>259</v>
      </c>
      <c r="E406" s="273" t="s">
        <v>1</v>
      </c>
      <c r="F406" s="274" t="s">
        <v>3329</v>
      </c>
      <c r="G406" s="272"/>
      <c r="H406" s="273" t="s">
        <v>1</v>
      </c>
      <c r="I406" s="275"/>
      <c r="J406" s="272"/>
      <c r="K406" s="272"/>
      <c r="L406" s="276"/>
      <c r="M406" s="277"/>
      <c r="N406" s="278"/>
      <c r="O406" s="278"/>
      <c r="P406" s="278"/>
      <c r="Q406" s="278"/>
      <c r="R406" s="278"/>
      <c r="S406" s="278"/>
      <c r="T406" s="279"/>
      <c r="U406" s="15"/>
      <c r="V406" s="15"/>
      <c r="W406" s="15"/>
      <c r="X406" s="15"/>
      <c r="Y406" s="15"/>
      <c r="Z406" s="15"/>
      <c r="AA406" s="15"/>
      <c r="AB406" s="15"/>
      <c r="AC406" s="15"/>
      <c r="AD406" s="15"/>
      <c r="AE406" s="15"/>
      <c r="AT406" s="280" t="s">
        <v>259</v>
      </c>
      <c r="AU406" s="280" t="s">
        <v>88</v>
      </c>
      <c r="AV406" s="15" t="s">
        <v>14</v>
      </c>
      <c r="AW406" s="15" t="s">
        <v>36</v>
      </c>
      <c r="AX406" s="15" t="s">
        <v>80</v>
      </c>
      <c r="AY406" s="280" t="s">
        <v>241</v>
      </c>
    </row>
    <row r="407" s="15" customFormat="1">
      <c r="A407" s="15"/>
      <c r="B407" s="271"/>
      <c r="C407" s="272"/>
      <c r="D407" s="242" t="s">
        <v>259</v>
      </c>
      <c r="E407" s="273" t="s">
        <v>1</v>
      </c>
      <c r="F407" s="274" t="s">
        <v>3335</v>
      </c>
      <c r="G407" s="272"/>
      <c r="H407" s="273" t="s">
        <v>1</v>
      </c>
      <c r="I407" s="275"/>
      <c r="J407" s="272"/>
      <c r="K407" s="272"/>
      <c r="L407" s="276"/>
      <c r="M407" s="277"/>
      <c r="N407" s="278"/>
      <c r="O407" s="278"/>
      <c r="P407" s="278"/>
      <c r="Q407" s="278"/>
      <c r="R407" s="278"/>
      <c r="S407" s="278"/>
      <c r="T407" s="279"/>
      <c r="U407" s="15"/>
      <c r="V407" s="15"/>
      <c r="W407" s="15"/>
      <c r="X407" s="15"/>
      <c r="Y407" s="15"/>
      <c r="Z407" s="15"/>
      <c r="AA407" s="15"/>
      <c r="AB407" s="15"/>
      <c r="AC407" s="15"/>
      <c r="AD407" s="15"/>
      <c r="AE407" s="15"/>
      <c r="AT407" s="280" t="s">
        <v>259</v>
      </c>
      <c r="AU407" s="280" t="s">
        <v>88</v>
      </c>
      <c r="AV407" s="15" t="s">
        <v>14</v>
      </c>
      <c r="AW407" s="15" t="s">
        <v>36</v>
      </c>
      <c r="AX407" s="15" t="s">
        <v>80</v>
      </c>
      <c r="AY407" s="280" t="s">
        <v>241</v>
      </c>
    </row>
    <row r="408" s="13" customFormat="1">
      <c r="A408" s="13"/>
      <c r="B408" s="249"/>
      <c r="C408" s="250"/>
      <c r="D408" s="242" t="s">
        <v>259</v>
      </c>
      <c r="E408" s="251" t="s">
        <v>1</v>
      </c>
      <c r="F408" s="252" t="s">
        <v>3336</v>
      </c>
      <c r="G408" s="250"/>
      <c r="H408" s="253">
        <v>-3</v>
      </c>
      <c r="I408" s="254"/>
      <c r="J408" s="250"/>
      <c r="K408" s="250"/>
      <c r="L408" s="255"/>
      <c r="M408" s="256"/>
      <c r="N408" s="257"/>
      <c r="O408" s="257"/>
      <c r="P408" s="257"/>
      <c r="Q408" s="257"/>
      <c r="R408" s="257"/>
      <c r="S408" s="257"/>
      <c r="T408" s="258"/>
      <c r="U408" s="13"/>
      <c r="V408" s="13"/>
      <c r="W408" s="13"/>
      <c r="X408" s="13"/>
      <c r="Y408" s="13"/>
      <c r="Z408" s="13"/>
      <c r="AA408" s="13"/>
      <c r="AB408" s="13"/>
      <c r="AC408" s="13"/>
      <c r="AD408" s="13"/>
      <c r="AE408" s="13"/>
      <c r="AT408" s="259" t="s">
        <v>259</v>
      </c>
      <c r="AU408" s="259" t="s">
        <v>88</v>
      </c>
      <c r="AV408" s="13" t="s">
        <v>88</v>
      </c>
      <c r="AW408" s="13" t="s">
        <v>36</v>
      </c>
      <c r="AX408" s="13" t="s">
        <v>80</v>
      </c>
      <c r="AY408" s="259" t="s">
        <v>241</v>
      </c>
    </row>
    <row r="409" s="13" customFormat="1">
      <c r="A409" s="13"/>
      <c r="B409" s="249"/>
      <c r="C409" s="250"/>
      <c r="D409" s="242" t="s">
        <v>259</v>
      </c>
      <c r="E409" s="251" t="s">
        <v>1</v>
      </c>
      <c r="F409" s="252" t="s">
        <v>3337</v>
      </c>
      <c r="G409" s="250"/>
      <c r="H409" s="253">
        <v>-91.495000000000005</v>
      </c>
      <c r="I409" s="254"/>
      <c r="J409" s="250"/>
      <c r="K409" s="250"/>
      <c r="L409" s="255"/>
      <c r="M409" s="256"/>
      <c r="N409" s="257"/>
      <c r="O409" s="257"/>
      <c r="P409" s="257"/>
      <c r="Q409" s="257"/>
      <c r="R409" s="257"/>
      <c r="S409" s="257"/>
      <c r="T409" s="258"/>
      <c r="U409" s="13"/>
      <c r="V409" s="13"/>
      <c r="W409" s="13"/>
      <c r="X409" s="13"/>
      <c r="Y409" s="13"/>
      <c r="Z409" s="13"/>
      <c r="AA409" s="13"/>
      <c r="AB409" s="13"/>
      <c r="AC409" s="13"/>
      <c r="AD409" s="13"/>
      <c r="AE409" s="13"/>
      <c r="AT409" s="259" t="s">
        <v>259</v>
      </c>
      <c r="AU409" s="259" t="s">
        <v>88</v>
      </c>
      <c r="AV409" s="13" t="s">
        <v>88</v>
      </c>
      <c r="AW409" s="13" t="s">
        <v>36</v>
      </c>
      <c r="AX409" s="13" t="s">
        <v>80</v>
      </c>
      <c r="AY409" s="259" t="s">
        <v>241</v>
      </c>
    </row>
    <row r="410" s="13" customFormat="1">
      <c r="A410" s="13"/>
      <c r="B410" s="249"/>
      <c r="C410" s="250"/>
      <c r="D410" s="242" t="s">
        <v>259</v>
      </c>
      <c r="E410" s="251" t="s">
        <v>1</v>
      </c>
      <c r="F410" s="252" t="s">
        <v>3333</v>
      </c>
      <c r="G410" s="250"/>
      <c r="H410" s="253">
        <v>0</v>
      </c>
      <c r="I410" s="254"/>
      <c r="J410" s="250"/>
      <c r="K410" s="250"/>
      <c r="L410" s="255"/>
      <c r="M410" s="256"/>
      <c r="N410" s="257"/>
      <c r="O410" s="257"/>
      <c r="P410" s="257"/>
      <c r="Q410" s="257"/>
      <c r="R410" s="257"/>
      <c r="S410" s="257"/>
      <c r="T410" s="258"/>
      <c r="U410" s="13"/>
      <c r="V410" s="13"/>
      <c r="W410" s="13"/>
      <c r="X410" s="13"/>
      <c r="Y410" s="13"/>
      <c r="Z410" s="13"/>
      <c r="AA410" s="13"/>
      <c r="AB410" s="13"/>
      <c r="AC410" s="13"/>
      <c r="AD410" s="13"/>
      <c r="AE410" s="13"/>
      <c r="AT410" s="259" t="s">
        <v>259</v>
      </c>
      <c r="AU410" s="259" t="s">
        <v>88</v>
      </c>
      <c r="AV410" s="13" t="s">
        <v>88</v>
      </c>
      <c r="AW410" s="13" t="s">
        <v>36</v>
      </c>
      <c r="AX410" s="13" t="s">
        <v>80</v>
      </c>
      <c r="AY410" s="259" t="s">
        <v>241</v>
      </c>
    </row>
    <row r="411" s="13" customFormat="1">
      <c r="A411" s="13"/>
      <c r="B411" s="249"/>
      <c r="C411" s="250"/>
      <c r="D411" s="242" t="s">
        <v>259</v>
      </c>
      <c r="E411" s="251" t="s">
        <v>1</v>
      </c>
      <c r="F411" s="252" t="s">
        <v>3334</v>
      </c>
      <c r="G411" s="250"/>
      <c r="H411" s="253">
        <v>0</v>
      </c>
      <c r="I411" s="254"/>
      <c r="J411" s="250"/>
      <c r="K411" s="250"/>
      <c r="L411" s="255"/>
      <c r="M411" s="256"/>
      <c r="N411" s="257"/>
      <c r="O411" s="257"/>
      <c r="P411" s="257"/>
      <c r="Q411" s="257"/>
      <c r="R411" s="257"/>
      <c r="S411" s="257"/>
      <c r="T411" s="258"/>
      <c r="U411" s="13"/>
      <c r="V411" s="13"/>
      <c r="W411" s="13"/>
      <c r="X411" s="13"/>
      <c r="Y411" s="13"/>
      <c r="Z411" s="13"/>
      <c r="AA411" s="13"/>
      <c r="AB411" s="13"/>
      <c r="AC411" s="13"/>
      <c r="AD411" s="13"/>
      <c r="AE411" s="13"/>
      <c r="AT411" s="259" t="s">
        <v>259</v>
      </c>
      <c r="AU411" s="259" t="s">
        <v>88</v>
      </c>
      <c r="AV411" s="13" t="s">
        <v>88</v>
      </c>
      <c r="AW411" s="13" t="s">
        <v>36</v>
      </c>
      <c r="AX411" s="13" t="s">
        <v>80</v>
      </c>
      <c r="AY411" s="259" t="s">
        <v>241</v>
      </c>
    </row>
    <row r="412" s="15" customFormat="1">
      <c r="A412" s="15"/>
      <c r="B412" s="271"/>
      <c r="C412" s="272"/>
      <c r="D412" s="242" t="s">
        <v>259</v>
      </c>
      <c r="E412" s="273" t="s">
        <v>1</v>
      </c>
      <c r="F412" s="274" t="s">
        <v>3329</v>
      </c>
      <c r="G412" s="272"/>
      <c r="H412" s="273" t="s">
        <v>1</v>
      </c>
      <c r="I412" s="275"/>
      <c r="J412" s="272"/>
      <c r="K412" s="272"/>
      <c r="L412" s="276"/>
      <c r="M412" s="277"/>
      <c r="N412" s="278"/>
      <c r="O412" s="278"/>
      <c r="P412" s="278"/>
      <c r="Q412" s="278"/>
      <c r="R412" s="278"/>
      <c r="S412" s="278"/>
      <c r="T412" s="279"/>
      <c r="U412" s="15"/>
      <c r="V412" s="15"/>
      <c r="W412" s="15"/>
      <c r="X412" s="15"/>
      <c r="Y412" s="15"/>
      <c r="Z412" s="15"/>
      <c r="AA412" s="15"/>
      <c r="AB412" s="15"/>
      <c r="AC412" s="15"/>
      <c r="AD412" s="15"/>
      <c r="AE412" s="15"/>
      <c r="AT412" s="280" t="s">
        <v>259</v>
      </c>
      <c r="AU412" s="280" t="s">
        <v>88</v>
      </c>
      <c r="AV412" s="15" t="s">
        <v>14</v>
      </c>
      <c r="AW412" s="15" t="s">
        <v>36</v>
      </c>
      <c r="AX412" s="15" t="s">
        <v>80</v>
      </c>
      <c r="AY412" s="280" t="s">
        <v>241</v>
      </c>
    </row>
    <row r="413" s="15" customFormat="1">
      <c r="A413" s="15"/>
      <c r="B413" s="271"/>
      <c r="C413" s="272"/>
      <c r="D413" s="242" t="s">
        <v>259</v>
      </c>
      <c r="E413" s="273" t="s">
        <v>1</v>
      </c>
      <c r="F413" s="274" t="s">
        <v>3338</v>
      </c>
      <c r="G413" s="272"/>
      <c r="H413" s="273" t="s">
        <v>1</v>
      </c>
      <c r="I413" s="275"/>
      <c r="J413" s="272"/>
      <c r="K413" s="272"/>
      <c r="L413" s="276"/>
      <c r="M413" s="277"/>
      <c r="N413" s="278"/>
      <c r="O413" s="278"/>
      <c r="P413" s="278"/>
      <c r="Q413" s="278"/>
      <c r="R413" s="278"/>
      <c r="S413" s="278"/>
      <c r="T413" s="279"/>
      <c r="U413" s="15"/>
      <c r="V413" s="15"/>
      <c r="W413" s="15"/>
      <c r="X413" s="15"/>
      <c r="Y413" s="15"/>
      <c r="Z413" s="15"/>
      <c r="AA413" s="15"/>
      <c r="AB413" s="15"/>
      <c r="AC413" s="15"/>
      <c r="AD413" s="15"/>
      <c r="AE413" s="15"/>
      <c r="AT413" s="280" t="s">
        <v>259</v>
      </c>
      <c r="AU413" s="280" t="s">
        <v>88</v>
      </c>
      <c r="AV413" s="15" t="s">
        <v>14</v>
      </c>
      <c r="AW413" s="15" t="s">
        <v>36</v>
      </c>
      <c r="AX413" s="15" t="s">
        <v>80</v>
      </c>
      <c r="AY413" s="280" t="s">
        <v>241</v>
      </c>
    </row>
    <row r="414" s="13" customFormat="1">
      <c r="A414" s="13"/>
      <c r="B414" s="249"/>
      <c r="C414" s="250"/>
      <c r="D414" s="242" t="s">
        <v>259</v>
      </c>
      <c r="E414" s="251" t="s">
        <v>1</v>
      </c>
      <c r="F414" s="252" t="s">
        <v>3339</v>
      </c>
      <c r="G414" s="250"/>
      <c r="H414" s="253">
        <v>0</v>
      </c>
      <c r="I414" s="254"/>
      <c r="J414" s="250"/>
      <c r="K414" s="250"/>
      <c r="L414" s="255"/>
      <c r="M414" s="256"/>
      <c r="N414" s="257"/>
      <c r="O414" s="257"/>
      <c r="P414" s="257"/>
      <c r="Q414" s="257"/>
      <c r="R414" s="257"/>
      <c r="S414" s="257"/>
      <c r="T414" s="258"/>
      <c r="U414" s="13"/>
      <c r="V414" s="13"/>
      <c r="W414" s="13"/>
      <c r="X414" s="13"/>
      <c r="Y414" s="13"/>
      <c r="Z414" s="13"/>
      <c r="AA414" s="13"/>
      <c r="AB414" s="13"/>
      <c r="AC414" s="13"/>
      <c r="AD414" s="13"/>
      <c r="AE414" s="13"/>
      <c r="AT414" s="259" t="s">
        <v>259</v>
      </c>
      <c r="AU414" s="259" t="s">
        <v>88</v>
      </c>
      <c r="AV414" s="13" t="s">
        <v>88</v>
      </c>
      <c r="AW414" s="13" t="s">
        <v>36</v>
      </c>
      <c r="AX414" s="13" t="s">
        <v>80</v>
      </c>
      <c r="AY414" s="259" t="s">
        <v>241</v>
      </c>
    </row>
    <row r="415" s="13" customFormat="1">
      <c r="A415" s="13"/>
      <c r="B415" s="249"/>
      <c r="C415" s="250"/>
      <c r="D415" s="242" t="s">
        <v>259</v>
      </c>
      <c r="E415" s="251" t="s">
        <v>1</v>
      </c>
      <c r="F415" s="252" t="s">
        <v>3340</v>
      </c>
      <c r="G415" s="250"/>
      <c r="H415" s="253">
        <v>-1.1399999999999999</v>
      </c>
      <c r="I415" s="254"/>
      <c r="J415" s="250"/>
      <c r="K415" s="250"/>
      <c r="L415" s="255"/>
      <c r="M415" s="256"/>
      <c r="N415" s="257"/>
      <c r="O415" s="257"/>
      <c r="P415" s="257"/>
      <c r="Q415" s="257"/>
      <c r="R415" s="257"/>
      <c r="S415" s="257"/>
      <c r="T415" s="258"/>
      <c r="U415" s="13"/>
      <c r="V415" s="13"/>
      <c r="W415" s="13"/>
      <c r="X415" s="13"/>
      <c r="Y415" s="13"/>
      <c r="Z415" s="13"/>
      <c r="AA415" s="13"/>
      <c r="AB415" s="13"/>
      <c r="AC415" s="13"/>
      <c r="AD415" s="13"/>
      <c r="AE415" s="13"/>
      <c r="AT415" s="259" t="s">
        <v>259</v>
      </c>
      <c r="AU415" s="259" t="s">
        <v>88</v>
      </c>
      <c r="AV415" s="13" t="s">
        <v>88</v>
      </c>
      <c r="AW415" s="13" t="s">
        <v>36</v>
      </c>
      <c r="AX415" s="13" t="s">
        <v>80</v>
      </c>
      <c r="AY415" s="259" t="s">
        <v>241</v>
      </c>
    </row>
    <row r="416" s="13" customFormat="1">
      <c r="A416" s="13"/>
      <c r="B416" s="249"/>
      <c r="C416" s="250"/>
      <c r="D416" s="242" t="s">
        <v>259</v>
      </c>
      <c r="E416" s="251" t="s">
        <v>1</v>
      </c>
      <c r="F416" s="252" t="s">
        <v>3341</v>
      </c>
      <c r="G416" s="250"/>
      <c r="H416" s="253">
        <v>-5.7210000000000001</v>
      </c>
      <c r="I416" s="254"/>
      <c r="J416" s="250"/>
      <c r="K416" s="250"/>
      <c r="L416" s="255"/>
      <c r="M416" s="256"/>
      <c r="N416" s="257"/>
      <c r="O416" s="257"/>
      <c r="P416" s="257"/>
      <c r="Q416" s="257"/>
      <c r="R416" s="257"/>
      <c r="S416" s="257"/>
      <c r="T416" s="258"/>
      <c r="U416" s="13"/>
      <c r="V416" s="13"/>
      <c r="W416" s="13"/>
      <c r="X416" s="13"/>
      <c r="Y416" s="13"/>
      <c r="Z416" s="13"/>
      <c r="AA416" s="13"/>
      <c r="AB416" s="13"/>
      <c r="AC416" s="13"/>
      <c r="AD416" s="13"/>
      <c r="AE416" s="13"/>
      <c r="AT416" s="259" t="s">
        <v>259</v>
      </c>
      <c r="AU416" s="259" t="s">
        <v>88</v>
      </c>
      <c r="AV416" s="13" t="s">
        <v>88</v>
      </c>
      <c r="AW416" s="13" t="s">
        <v>36</v>
      </c>
      <c r="AX416" s="13" t="s">
        <v>80</v>
      </c>
      <c r="AY416" s="259" t="s">
        <v>241</v>
      </c>
    </row>
    <row r="417" s="13" customFormat="1">
      <c r="A417" s="13"/>
      <c r="B417" s="249"/>
      <c r="C417" s="250"/>
      <c r="D417" s="242" t="s">
        <v>259</v>
      </c>
      <c r="E417" s="251" t="s">
        <v>1</v>
      </c>
      <c r="F417" s="252" t="s">
        <v>3334</v>
      </c>
      <c r="G417" s="250"/>
      <c r="H417" s="253">
        <v>0</v>
      </c>
      <c r="I417" s="254"/>
      <c r="J417" s="250"/>
      <c r="K417" s="250"/>
      <c r="L417" s="255"/>
      <c r="M417" s="256"/>
      <c r="N417" s="257"/>
      <c r="O417" s="257"/>
      <c r="P417" s="257"/>
      <c r="Q417" s="257"/>
      <c r="R417" s="257"/>
      <c r="S417" s="257"/>
      <c r="T417" s="258"/>
      <c r="U417" s="13"/>
      <c r="V417" s="13"/>
      <c r="W417" s="13"/>
      <c r="X417" s="13"/>
      <c r="Y417" s="13"/>
      <c r="Z417" s="13"/>
      <c r="AA417" s="13"/>
      <c r="AB417" s="13"/>
      <c r="AC417" s="13"/>
      <c r="AD417" s="13"/>
      <c r="AE417" s="13"/>
      <c r="AT417" s="259" t="s">
        <v>259</v>
      </c>
      <c r="AU417" s="259" t="s">
        <v>88</v>
      </c>
      <c r="AV417" s="13" t="s">
        <v>88</v>
      </c>
      <c r="AW417" s="13" t="s">
        <v>36</v>
      </c>
      <c r="AX417" s="13" t="s">
        <v>80</v>
      </c>
      <c r="AY417" s="259" t="s">
        <v>241</v>
      </c>
    </row>
    <row r="418" s="15" customFormat="1">
      <c r="A418" s="15"/>
      <c r="B418" s="271"/>
      <c r="C418" s="272"/>
      <c r="D418" s="242" t="s">
        <v>259</v>
      </c>
      <c r="E418" s="273" t="s">
        <v>1</v>
      </c>
      <c r="F418" s="274" t="s">
        <v>3329</v>
      </c>
      <c r="G418" s="272"/>
      <c r="H418" s="273" t="s">
        <v>1</v>
      </c>
      <c r="I418" s="275"/>
      <c r="J418" s="272"/>
      <c r="K418" s="272"/>
      <c r="L418" s="276"/>
      <c r="M418" s="277"/>
      <c r="N418" s="278"/>
      <c r="O418" s="278"/>
      <c r="P418" s="278"/>
      <c r="Q418" s="278"/>
      <c r="R418" s="278"/>
      <c r="S418" s="278"/>
      <c r="T418" s="279"/>
      <c r="U418" s="15"/>
      <c r="V418" s="15"/>
      <c r="W418" s="15"/>
      <c r="X418" s="15"/>
      <c r="Y418" s="15"/>
      <c r="Z418" s="15"/>
      <c r="AA418" s="15"/>
      <c r="AB418" s="15"/>
      <c r="AC418" s="15"/>
      <c r="AD418" s="15"/>
      <c r="AE418" s="15"/>
      <c r="AT418" s="280" t="s">
        <v>259</v>
      </c>
      <c r="AU418" s="280" t="s">
        <v>88</v>
      </c>
      <c r="AV418" s="15" t="s">
        <v>14</v>
      </c>
      <c r="AW418" s="15" t="s">
        <v>36</v>
      </c>
      <c r="AX418" s="15" t="s">
        <v>80</v>
      </c>
      <c r="AY418" s="280" t="s">
        <v>241</v>
      </c>
    </row>
    <row r="419" s="15" customFormat="1">
      <c r="A419" s="15"/>
      <c r="B419" s="271"/>
      <c r="C419" s="272"/>
      <c r="D419" s="242" t="s">
        <v>259</v>
      </c>
      <c r="E419" s="273" t="s">
        <v>1</v>
      </c>
      <c r="F419" s="274" t="s">
        <v>3342</v>
      </c>
      <c r="G419" s="272"/>
      <c r="H419" s="273" t="s">
        <v>1</v>
      </c>
      <c r="I419" s="275"/>
      <c r="J419" s="272"/>
      <c r="K419" s="272"/>
      <c r="L419" s="276"/>
      <c r="M419" s="277"/>
      <c r="N419" s="278"/>
      <c r="O419" s="278"/>
      <c r="P419" s="278"/>
      <c r="Q419" s="278"/>
      <c r="R419" s="278"/>
      <c r="S419" s="278"/>
      <c r="T419" s="279"/>
      <c r="U419" s="15"/>
      <c r="V419" s="15"/>
      <c r="W419" s="15"/>
      <c r="X419" s="15"/>
      <c r="Y419" s="15"/>
      <c r="Z419" s="15"/>
      <c r="AA419" s="15"/>
      <c r="AB419" s="15"/>
      <c r="AC419" s="15"/>
      <c r="AD419" s="15"/>
      <c r="AE419" s="15"/>
      <c r="AT419" s="280" t="s">
        <v>259</v>
      </c>
      <c r="AU419" s="280" t="s">
        <v>88</v>
      </c>
      <c r="AV419" s="15" t="s">
        <v>14</v>
      </c>
      <c r="AW419" s="15" t="s">
        <v>36</v>
      </c>
      <c r="AX419" s="15" t="s">
        <v>80</v>
      </c>
      <c r="AY419" s="280" t="s">
        <v>241</v>
      </c>
    </row>
    <row r="420" s="13" customFormat="1">
      <c r="A420" s="13"/>
      <c r="B420" s="249"/>
      <c r="C420" s="250"/>
      <c r="D420" s="242" t="s">
        <v>259</v>
      </c>
      <c r="E420" s="251" t="s">
        <v>1</v>
      </c>
      <c r="F420" s="252" t="s">
        <v>3343</v>
      </c>
      <c r="G420" s="250"/>
      <c r="H420" s="253">
        <v>-15.6</v>
      </c>
      <c r="I420" s="254"/>
      <c r="J420" s="250"/>
      <c r="K420" s="250"/>
      <c r="L420" s="255"/>
      <c r="M420" s="256"/>
      <c r="N420" s="257"/>
      <c r="O420" s="257"/>
      <c r="P420" s="257"/>
      <c r="Q420" s="257"/>
      <c r="R420" s="257"/>
      <c r="S420" s="257"/>
      <c r="T420" s="258"/>
      <c r="U420" s="13"/>
      <c r="V420" s="13"/>
      <c r="W420" s="13"/>
      <c r="X420" s="13"/>
      <c r="Y420" s="13"/>
      <c r="Z420" s="13"/>
      <c r="AA420" s="13"/>
      <c r="AB420" s="13"/>
      <c r="AC420" s="13"/>
      <c r="AD420" s="13"/>
      <c r="AE420" s="13"/>
      <c r="AT420" s="259" t="s">
        <v>259</v>
      </c>
      <c r="AU420" s="259" t="s">
        <v>88</v>
      </c>
      <c r="AV420" s="13" t="s">
        <v>88</v>
      </c>
      <c r="AW420" s="13" t="s">
        <v>36</v>
      </c>
      <c r="AX420" s="13" t="s">
        <v>80</v>
      </c>
      <c r="AY420" s="259" t="s">
        <v>241</v>
      </c>
    </row>
    <row r="421" s="13" customFormat="1">
      <c r="A421" s="13"/>
      <c r="B421" s="249"/>
      <c r="C421" s="250"/>
      <c r="D421" s="242" t="s">
        <v>259</v>
      </c>
      <c r="E421" s="251" t="s">
        <v>1</v>
      </c>
      <c r="F421" s="252" t="s">
        <v>3344</v>
      </c>
      <c r="G421" s="250"/>
      <c r="H421" s="253">
        <v>-7.25</v>
      </c>
      <c r="I421" s="254"/>
      <c r="J421" s="250"/>
      <c r="K421" s="250"/>
      <c r="L421" s="255"/>
      <c r="M421" s="256"/>
      <c r="N421" s="257"/>
      <c r="O421" s="257"/>
      <c r="P421" s="257"/>
      <c r="Q421" s="257"/>
      <c r="R421" s="257"/>
      <c r="S421" s="257"/>
      <c r="T421" s="258"/>
      <c r="U421" s="13"/>
      <c r="V421" s="13"/>
      <c r="W421" s="13"/>
      <c r="X421" s="13"/>
      <c r="Y421" s="13"/>
      <c r="Z421" s="13"/>
      <c r="AA421" s="13"/>
      <c r="AB421" s="13"/>
      <c r="AC421" s="13"/>
      <c r="AD421" s="13"/>
      <c r="AE421" s="13"/>
      <c r="AT421" s="259" t="s">
        <v>259</v>
      </c>
      <c r="AU421" s="259" t="s">
        <v>88</v>
      </c>
      <c r="AV421" s="13" t="s">
        <v>88</v>
      </c>
      <c r="AW421" s="13" t="s">
        <v>36</v>
      </c>
      <c r="AX421" s="13" t="s">
        <v>80</v>
      </c>
      <c r="AY421" s="259" t="s">
        <v>241</v>
      </c>
    </row>
    <row r="422" s="13" customFormat="1">
      <c r="A422" s="13"/>
      <c r="B422" s="249"/>
      <c r="C422" s="250"/>
      <c r="D422" s="242" t="s">
        <v>259</v>
      </c>
      <c r="E422" s="251" t="s">
        <v>1</v>
      </c>
      <c r="F422" s="252" t="s">
        <v>3333</v>
      </c>
      <c r="G422" s="250"/>
      <c r="H422" s="253">
        <v>0</v>
      </c>
      <c r="I422" s="254"/>
      <c r="J422" s="250"/>
      <c r="K422" s="250"/>
      <c r="L422" s="255"/>
      <c r="M422" s="256"/>
      <c r="N422" s="257"/>
      <c r="O422" s="257"/>
      <c r="P422" s="257"/>
      <c r="Q422" s="257"/>
      <c r="R422" s="257"/>
      <c r="S422" s="257"/>
      <c r="T422" s="258"/>
      <c r="U422" s="13"/>
      <c r="V422" s="13"/>
      <c r="W422" s="13"/>
      <c r="X422" s="13"/>
      <c r="Y422" s="13"/>
      <c r="Z422" s="13"/>
      <c r="AA422" s="13"/>
      <c r="AB422" s="13"/>
      <c r="AC422" s="13"/>
      <c r="AD422" s="13"/>
      <c r="AE422" s="13"/>
      <c r="AT422" s="259" t="s">
        <v>259</v>
      </c>
      <c r="AU422" s="259" t="s">
        <v>88</v>
      </c>
      <c r="AV422" s="13" t="s">
        <v>88</v>
      </c>
      <c r="AW422" s="13" t="s">
        <v>36</v>
      </c>
      <c r="AX422" s="13" t="s">
        <v>80</v>
      </c>
      <c r="AY422" s="259" t="s">
        <v>241</v>
      </c>
    </row>
    <row r="423" s="13" customFormat="1">
      <c r="A423" s="13"/>
      <c r="B423" s="249"/>
      <c r="C423" s="250"/>
      <c r="D423" s="242" t="s">
        <v>259</v>
      </c>
      <c r="E423" s="251" t="s">
        <v>1</v>
      </c>
      <c r="F423" s="252" t="s">
        <v>3334</v>
      </c>
      <c r="G423" s="250"/>
      <c r="H423" s="253">
        <v>0</v>
      </c>
      <c r="I423" s="254"/>
      <c r="J423" s="250"/>
      <c r="K423" s="250"/>
      <c r="L423" s="255"/>
      <c r="M423" s="256"/>
      <c r="N423" s="257"/>
      <c r="O423" s="257"/>
      <c r="P423" s="257"/>
      <c r="Q423" s="257"/>
      <c r="R423" s="257"/>
      <c r="S423" s="257"/>
      <c r="T423" s="258"/>
      <c r="U423" s="13"/>
      <c r="V423" s="13"/>
      <c r="W423" s="13"/>
      <c r="X423" s="13"/>
      <c r="Y423" s="13"/>
      <c r="Z423" s="13"/>
      <c r="AA423" s="13"/>
      <c r="AB423" s="13"/>
      <c r="AC423" s="13"/>
      <c r="AD423" s="13"/>
      <c r="AE423" s="13"/>
      <c r="AT423" s="259" t="s">
        <v>259</v>
      </c>
      <c r="AU423" s="259" t="s">
        <v>88</v>
      </c>
      <c r="AV423" s="13" t="s">
        <v>88</v>
      </c>
      <c r="AW423" s="13" t="s">
        <v>36</v>
      </c>
      <c r="AX423" s="13" t="s">
        <v>80</v>
      </c>
      <c r="AY423" s="259" t="s">
        <v>241</v>
      </c>
    </row>
    <row r="424" s="15" customFormat="1">
      <c r="A424" s="15"/>
      <c r="B424" s="271"/>
      <c r="C424" s="272"/>
      <c r="D424" s="242" t="s">
        <v>259</v>
      </c>
      <c r="E424" s="273" t="s">
        <v>1</v>
      </c>
      <c r="F424" s="274" t="s">
        <v>3329</v>
      </c>
      <c r="G424" s="272"/>
      <c r="H424" s="273" t="s">
        <v>1</v>
      </c>
      <c r="I424" s="275"/>
      <c r="J424" s="272"/>
      <c r="K424" s="272"/>
      <c r="L424" s="276"/>
      <c r="M424" s="277"/>
      <c r="N424" s="278"/>
      <c r="O424" s="278"/>
      <c r="P424" s="278"/>
      <c r="Q424" s="278"/>
      <c r="R424" s="278"/>
      <c r="S424" s="278"/>
      <c r="T424" s="279"/>
      <c r="U424" s="15"/>
      <c r="V424" s="15"/>
      <c r="W424" s="15"/>
      <c r="X424" s="15"/>
      <c r="Y424" s="15"/>
      <c r="Z424" s="15"/>
      <c r="AA424" s="15"/>
      <c r="AB424" s="15"/>
      <c r="AC424" s="15"/>
      <c r="AD424" s="15"/>
      <c r="AE424" s="15"/>
      <c r="AT424" s="280" t="s">
        <v>259</v>
      </c>
      <c r="AU424" s="280" t="s">
        <v>88</v>
      </c>
      <c r="AV424" s="15" t="s">
        <v>14</v>
      </c>
      <c r="AW424" s="15" t="s">
        <v>36</v>
      </c>
      <c r="AX424" s="15" t="s">
        <v>80</v>
      </c>
      <c r="AY424" s="280" t="s">
        <v>241</v>
      </c>
    </row>
    <row r="425" s="13" customFormat="1">
      <c r="A425" s="13"/>
      <c r="B425" s="249"/>
      <c r="C425" s="250"/>
      <c r="D425" s="242" t="s">
        <v>259</v>
      </c>
      <c r="E425" s="251" t="s">
        <v>1</v>
      </c>
      <c r="F425" s="252" t="s">
        <v>3345</v>
      </c>
      <c r="G425" s="250"/>
      <c r="H425" s="253">
        <v>-920.91899999999998</v>
      </c>
      <c r="I425" s="254"/>
      <c r="J425" s="250"/>
      <c r="K425" s="250"/>
      <c r="L425" s="255"/>
      <c r="M425" s="256"/>
      <c r="N425" s="257"/>
      <c r="O425" s="257"/>
      <c r="P425" s="257"/>
      <c r="Q425" s="257"/>
      <c r="R425" s="257"/>
      <c r="S425" s="257"/>
      <c r="T425" s="258"/>
      <c r="U425" s="13"/>
      <c r="V425" s="13"/>
      <c r="W425" s="13"/>
      <c r="X425" s="13"/>
      <c r="Y425" s="13"/>
      <c r="Z425" s="13"/>
      <c r="AA425" s="13"/>
      <c r="AB425" s="13"/>
      <c r="AC425" s="13"/>
      <c r="AD425" s="13"/>
      <c r="AE425" s="13"/>
      <c r="AT425" s="259" t="s">
        <v>259</v>
      </c>
      <c r="AU425" s="259" t="s">
        <v>88</v>
      </c>
      <c r="AV425" s="13" t="s">
        <v>88</v>
      </c>
      <c r="AW425" s="13" t="s">
        <v>36</v>
      </c>
      <c r="AX425" s="13" t="s">
        <v>80</v>
      </c>
      <c r="AY425" s="259" t="s">
        <v>241</v>
      </c>
    </row>
    <row r="426" s="14" customFormat="1">
      <c r="A426" s="14"/>
      <c r="B426" s="260"/>
      <c r="C426" s="261"/>
      <c r="D426" s="242" t="s">
        <v>259</v>
      </c>
      <c r="E426" s="262" t="s">
        <v>422</v>
      </c>
      <c r="F426" s="263" t="s">
        <v>261</v>
      </c>
      <c r="G426" s="261"/>
      <c r="H426" s="264">
        <v>3436.6999999999998</v>
      </c>
      <c r="I426" s="265"/>
      <c r="J426" s="261"/>
      <c r="K426" s="261"/>
      <c r="L426" s="266"/>
      <c r="M426" s="267"/>
      <c r="N426" s="268"/>
      <c r="O426" s="268"/>
      <c r="P426" s="268"/>
      <c r="Q426" s="268"/>
      <c r="R426" s="268"/>
      <c r="S426" s="268"/>
      <c r="T426" s="269"/>
      <c r="U426" s="14"/>
      <c r="V426" s="14"/>
      <c r="W426" s="14"/>
      <c r="X426" s="14"/>
      <c r="Y426" s="14"/>
      <c r="Z426" s="14"/>
      <c r="AA426" s="14"/>
      <c r="AB426" s="14"/>
      <c r="AC426" s="14"/>
      <c r="AD426" s="14"/>
      <c r="AE426" s="14"/>
      <c r="AT426" s="270" t="s">
        <v>259</v>
      </c>
      <c r="AU426" s="270" t="s">
        <v>88</v>
      </c>
      <c r="AV426" s="14" t="s">
        <v>175</v>
      </c>
      <c r="AW426" s="14" t="s">
        <v>36</v>
      </c>
      <c r="AX426" s="14" t="s">
        <v>80</v>
      </c>
      <c r="AY426" s="270" t="s">
        <v>241</v>
      </c>
    </row>
    <row r="427" s="13" customFormat="1">
      <c r="A427" s="13"/>
      <c r="B427" s="249"/>
      <c r="C427" s="250"/>
      <c r="D427" s="242" t="s">
        <v>259</v>
      </c>
      <c r="E427" s="251" t="s">
        <v>428</v>
      </c>
      <c r="F427" s="252" t="s">
        <v>2639</v>
      </c>
      <c r="G427" s="250"/>
      <c r="H427" s="253">
        <v>584.23900000000003</v>
      </c>
      <c r="I427" s="254"/>
      <c r="J427" s="250"/>
      <c r="K427" s="250"/>
      <c r="L427" s="255"/>
      <c r="M427" s="256"/>
      <c r="N427" s="257"/>
      <c r="O427" s="257"/>
      <c r="P427" s="257"/>
      <c r="Q427" s="257"/>
      <c r="R427" s="257"/>
      <c r="S427" s="257"/>
      <c r="T427" s="258"/>
      <c r="U427" s="13"/>
      <c r="V427" s="13"/>
      <c r="W427" s="13"/>
      <c r="X427" s="13"/>
      <c r="Y427" s="13"/>
      <c r="Z427" s="13"/>
      <c r="AA427" s="13"/>
      <c r="AB427" s="13"/>
      <c r="AC427" s="13"/>
      <c r="AD427" s="13"/>
      <c r="AE427" s="13"/>
      <c r="AT427" s="259" t="s">
        <v>259</v>
      </c>
      <c r="AU427" s="259" t="s">
        <v>88</v>
      </c>
      <c r="AV427" s="13" t="s">
        <v>88</v>
      </c>
      <c r="AW427" s="13" t="s">
        <v>36</v>
      </c>
      <c r="AX427" s="13" t="s">
        <v>80</v>
      </c>
      <c r="AY427" s="259" t="s">
        <v>241</v>
      </c>
    </row>
    <row r="428" s="13" customFormat="1">
      <c r="A428" s="13"/>
      <c r="B428" s="249"/>
      <c r="C428" s="250"/>
      <c r="D428" s="242" t="s">
        <v>259</v>
      </c>
      <c r="E428" s="251" t="s">
        <v>425</v>
      </c>
      <c r="F428" s="252" t="s">
        <v>2640</v>
      </c>
      <c r="G428" s="250"/>
      <c r="H428" s="253">
        <v>103.101</v>
      </c>
      <c r="I428" s="254"/>
      <c r="J428" s="250"/>
      <c r="K428" s="250"/>
      <c r="L428" s="255"/>
      <c r="M428" s="256"/>
      <c r="N428" s="257"/>
      <c r="O428" s="257"/>
      <c r="P428" s="257"/>
      <c r="Q428" s="257"/>
      <c r="R428" s="257"/>
      <c r="S428" s="257"/>
      <c r="T428" s="258"/>
      <c r="U428" s="13"/>
      <c r="V428" s="13"/>
      <c r="W428" s="13"/>
      <c r="X428" s="13"/>
      <c r="Y428" s="13"/>
      <c r="Z428" s="13"/>
      <c r="AA428" s="13"/>
      <c r="AB428" s="13"/>
      <c r="AC428" s="13"/>
      <c r="AD428" s="13"/>
      <c r="AE428" s="13"/>
      <c r="AT428" s="259" t="s">
        <v>259</v>
      </c>
      <c r="AU428" s="259" t="s">
        <v>88</v>
      </c>
      <c r="AV428" s="13" t="s">
        <v>88</v>
      </c>
      <c r="AW428" s="13" t="s">
        <v>36</v>
      </c>
      <c r="AX428" s="13" t="s">
        <v>80</v>
      </c>
      <c r="AY428" s="259" t="s">
        <v>241</v>
      </c>
    </row>
    <row r="429" s="13" customFormat="1">
      <c r="A429" s="13"/>
      <c r="B429" s="249"/>
      <c r="C429" s="250"/>
      <c r="D429" s="242" t="s">
        <v>259</v>
      </c>
      <c r="E429" s="251" t="s">
        <v>434</v>
      </c>
      <c r="F429" s="252" t="s">
        <v>2641</v>
      </c>
      <c r="G429" s="250"/>
      <c r="H429" s="253">
        <v>2044.837</v>
      </c>
      <c r="I429" s="254"/>
      <c r="J429" s="250"/>
      <c r="K429" s="250"/>
      <c r="L429" s="255"/>
      <c r="M429" s="256"/>
      <c r="N429" s="257"/>
      <c r="O429" s="257"/>
      <c r="P429" s="257"/>
      <c r="Q429" s="257"/>
      <c r="R429" s="257"/>
      <c r="S429" s="257"/>
      <c r="T429" s="258"/>
      <c r="U429" s="13"/>
      <c r="V429" s="13"/>
      <c r="W429" s="13"/>
      <c r="X429" s="13"/>
      <c r="Y429" s="13"/>
      <c r="Z429" s="13"/>
      <c r="AA429" s="13"/>
      <c r="AB429" s="13"/>
      <c r="AC429" s="13"/>
      <c r="AD429" s="13"/>
      <c r="AE429" s="13"/>
      <c r="AT429" s="259" t="s">
        <v>259</v>
      </c>
      <c r="AU429" s="259" t="s">
        <v>88</v>
      </c>
      <c r="AV429" s="13" t="s">
        <v>88</v>
      </c>
      <c r="AW429" s="13" t="s">
        <v>36</v>
      </c>
      <c r="AX429" s="13" t="s">
        <v>80</v>
      </c>
      <c r="AY429" s="259" t="s">
        <v>241</v>
      </c>
    </row>
    <row r="430" s="13" customFormat="1">
      <c r="A430" s="13"/>
      <c r="B430" s="249"/>
      <c r="C430" s="250"/>
      <c r="D430" s="242" t="s">
        <v>259</v>
      </c>
      <c r="E430" s="251" t="s">
        <v>431</v>
      </c>
      <c r="F430" s="252" t="s">
        <v>2642</v>
      </c>
      <c r="G430" s="250"/>
      <c r="H430" s="253">
        <v>360.85399999999998</v>
      </c>
      <c r="I430" s="254"/>
      <c r="J430" s="250"/>
      <c r="K430" s="250"/>
      <c r="L430" s="255"/>
      <c r="M430" s="256"/>
      <c r="N430" s="257"/>
      <c r="O430" s="257"/>
      <c r="P430" s="257"/>
      <c r="Q430" s="257"/>
      <c r="R430" s="257"/>
      <c r="S430" s="257"/>
      <c r="T430" s="258"/>
      <c r="U430" s="13"/>
      <c r="V430" s="13"/>
      <c r="W430" s="13"/>
      <c r="X430" s="13"/>
      <c r="Y430" s="13"/>
      <c r="Z430" s="13"/>
      <c r="AA430" s="13"/>
      <c r="AB430" s="13"/>
      <c r="AC430" s="13"/>
      <c r="AD430" s="13"/>
      <c r="AE430" s="13"/>
      <c r="AT430" s="259" t="s">
        <v>259</v>
      </c>
      <c r="AU430" s="259" t="s">
        <v>88</v>
      </c>
      <c r="AV430" s="13" t="s">
        <v>88</v>
      </c>
      <c r="AW430" s="13" t="s">
        <v>36</v>
      </c>
      <c r="AX430" s="13" t="s">
        <v>80</v>
      </c>
      <c r="AY430" s="259" t="s">
        <v>241</v>
      </c>
    </row>
    <row r="431" s="13" customFormat="1">
      <c r="A431" s="13"/>
      <c r="B431" s="249"/>
      <c r="C431" s="250"/>
      <c r="D431" s="242" t="s">
        <v>259</v>
      </c>
      <c r="E431" s="251" t="s">
        <v>2497</v>
      </c>
      <c r="F431" s="252" t="s">
        <v>2643</v>
      </c>
      <c r="G431" s="250"/>
      <c r="H431" s="253">
        <v>146.06</v>
      </c>
      <c r="I431" s="254"/>
      <c r="J431" s="250"/>
      <c r="K431" s="250"/>
      <c r="L431" s="255"/>
      <c r="M431" s="256"/>
      <c r="N431" s="257"/>
      <c r="O431" s="257"/>
      <c r="P431" s="257"/>
      <c r="Q431" s="257"/>
      <c r="R431" s="257"/>
      <c r="S431" s="257"/>
      <c r="T431" s="258"/>
      <c r="U431" s="13"/>
      <c r="V431" s="13"/>
      <c r="W431" s="13"/>
      <c r="X431" s="13"/>
      <c r="Y431" s="13"/>
      <c r="Z431" s="13"/>
      <c r="AA431" s="13"/>
      <c r="AB431" s="13"/>
      <c r="AC431" s="13"/>
      <c r="AD431" s="13"/>
      <c r="AE431" s="13"/>
      <c r="AT431" s="259" t="s">
        <v>259</v>
      </c>
      <c r="AU431" s="259" t="s">
        <v>88</v>
      </c>
      <c r="AV431" s="13" t="s">
        <v>88</v>
      </c>
      <c r="AW431" s="13" t="s">
        <v>36</v>
      </c>
      <c r="AX431" s="13" t="s">
        <v>80</v>
      </c>
      <c r="AY431" s="259" t="s">
        <v>241</v>
      </c>
    </row>
    <row r="432" s="13" customFormat="1">
      <c r="A432" s="13"/>
      <c r="B432" s="249"/>
      <c r="C432" s="250"/>
      <c r="D432" s="242" t="s">
        <v>259</v>
      </c>
      <c r="E432" s="251" t="s">
        <v>2494</v>
      </c>
      <c r="F432" s="252" t="s">
        <v>2644</v>
      </c>
      <c r="G432" s="250"/>
      <c r="H432" s="253">
        <v>25.774999999999999</v>
      </c>
      <c r="I432" s="254"/>
      <c r="J432" s="250"/>
      <c r="K432" s="250"/>
      <c r="L432" s="255"/>
      <c r="M432" s="256"/>
      <c r="N432" s="257"/>
      <c r="O432" s="257"/>
      <c r="P432" s="257"/>
      <c r="Q432" s="257"/>
      <c r="R432" s="257"/>
      <c r="S432" s="257"/>
      <c r="T432" s="258"/>
      <c r="U432" s="13"/>
      <c r="V432" s="13"/>
      <c r="W432" s="13"/>
      <c r="X432" s="13"/>
      <c r="Y432" s="13"/>
      <c r="Z432" s="13"/>
      <c r="AA432" s="13"/>
      <c r="AB432" s="13"/>
      <c r="AC432" s="13"/>
      <c r="AD432" s="13"/>
      <c r="AE432" s="13"/>
      <c r="AT432" s="259" t="s">
        <v>259</v>
      </c>
      <c r="AU432" s="259" t="s">
        <v>88</v>
      </c>
      <c r="AV432" s="13" t="s">
        <v>88</v>
      </c>
      <c r="AW432" s="13" t="s">
        <v>36</v>
      </c>
      <c r="AX432" s="13" t="s">
        <v>80</v>
      </c>
      <c r="AY432" s="259" t="s">
        <v>241</v>
      </c>
    </row>
    <row r="433" s="13" customFormat="1">
      <c r="A433" s="13"/>
      <c r="B433" s="249"/>
      <c r="C433" s="250"/>
      <c r="D433" s="242" t="s">
        <v>259</v>
      </c>
      <c r="E433" s="251" t="s">
        <v>2502</v>
      </c>
      <c r="F433" s="252" t="s">
        <v>2645</v>
      </c>
      <c r="G433" s="250"/>
      <c r="H433" s="253">
        <v>146.06</v>
      </c>
      <c r="I433" s="254"/>
      <c r="J433" s="250"/>
      <c r="K433" s="250"/>
      <c r="L433" s="255"/>
      <c r="M433" s="256"/>
      <c r="N433" s="257"/>
      <c r="O433" s="257"/>
      <c r="P433" s="257"/>
      <c r="Q433" s="257"/>
      <c r="R433" s="257"/>
      <c r="S433" s="257"/>
      <c r="T433" s="258"/>
      <c r="U433" s="13"/>
      <c r="V433" s="13"/>
      <c r="W433" s="13"/>
      <c r="X433" s="13"/>
      <c r="Y433" s="13"/>
      <c r="Z433" s="13"/>
      <c r="AA433" s="13"/>
      <c r="AB433" s="13"/>
      <c r="AC433" s="13"/>
      <c r="AD433" s="13"/>
      <c r="AE433" s="13"/>
      <c r="AT433" s="259" t="s">
        <v>259</v>
      </c>
      <c r="AU433" s="259" t="s">
        <v>88</v>
      </c>
      <c r="AV433" s="13" t="s">
        <v>88</v>
      </c>
      <c r="AW433" s="13" t="s">
        <v>36</v>
      </c>
      <c r="AX433" s="13" t="s">
        <v>80</v>
      </c>
      <c r="AY433" s="259" t="s">
        <v>241</v>
      </c>
    </row>
    <row r="434" s="13" customFormat="1">
      <c r="A434" s="13"/>
      <c r="B434" s="249"/>
      <c r="C434" s="250"/>
      <c r="D434" s="242" t="s">
        <v>259</v>
      </c>
      <c r="E434" s="251" t="s">
        <v>2500</v>
      </c>
      <c r="F434" s="252" t="s">
        <v>2646</v>
      </c>
      <c r="G434" s="250"/>
      <c r="H434" s="253">
        <v>25.774999999999999</v>
      </c>
      <c r="I434" s="254"/>
      <c r="J434" s="250"/>
      <c r="K434" s="250"/>
      <c r="L434" s="255"/>
      <c r="M434" s="256"/>
      <c r="N434" s="257"/>
      <c r="O434" s="257"/>
      <c r="P434" s="257"/>
      <c r="Q434" s="257"/>
      <c r="R434" s="257"/>
      <c r="S434" s="257"/>
      <c r="T434" s="258"/>
      <c r="U434" s="13"/>
      <c r="V434" s="13"/>
      <c r="W434" s="13"/>
      <c r="X434" s="13"/>
      <c r="Y434" s="13"/>
      <c r="Z434" s="13"/>
      <c r="AA434" s="13"/>
      <c r="AB434" s="13"/>
      <c r="AC434" s="13"/>
      <c r="AD434" s="13"/>
      <c r="AE434" s="13"/>
      <c r="AT434" s="259" t="s">
        <v>259</v>
      </c>
      <c r="AU434" s="259" t="s">
        <v>88</v>
      </c>
      <c r="AV434" s="13" t="s">
        <v>88</v>
      </c>
      <c r="AW434" s="13" t="s">
        <v>36</v>
      </c>
      <c r="AX434" s="13" t="s">
        <v>80</v>
      </c>
      <c r="AY434" s="259" t="s">
        <v>241</v>
      </c>
    </row>
    <row r="435" s="14" customFormat="1">
      <c r="A435" s="14"/>
      <c r="B435" s="260"/>
      <c r="C435" s="261"/>
      <c r="D435" s="242" t="s">
        <v>259</v>
      </c>
      <c r="E435" s="262" t="s">
        <v>1</v>
      </c>
      <c r="F435" s="263" t="s">
        <v>261</v>
      </c>
      <c r="G435" s="261"/>
      <c r="H435" s="264">
        <v>3436.701</v>
      </c>
      <c r="I435" s="265"/>
      <c r="J435" s="261"/>
      <c r="K435" s="261"/>
      <c r="L435" s="266"/>
      <c r="M435" s="267"/>
      <c r="N435" s="268"/>
      <c r="O435" s="268"/>
      <c r="P435" s="268"/>
      <c r="Q435" s="268"/>
      <c r="R435" s="268"/>
      <c r="S435" s="268"/>
      <c r="T435" s="269"/>
      <c r="U435" s="14"/>
      <c r="V435" s="14"/>
      <c r="W435" s="14"/>
      <c r="X435" s="14"/>
      <c r="Y435" s="14"/>
      <c r="Z435" s="14"/>
      <c r="AA435" s="14"/>
      <c r="AB435" s="14"/>
      <c r="AC435" s="14"/>
      <c r="AD435" s="14"/>
      <c r="AE435" s="14"/>
      <c r="AT435" s="270" t="s">
        <v>259</v>
      </c>
      <c r="AU435" s="270" t="s">
        <v>88</v>
      </c>
      <c r="AV435" s="14" t="s">
        <v>175</v>
      </c>
      <c r="AW435" s="14" t="s">
        <v>36</v>
      </c>
      <c r="AX435" s="14" t="s">
        <v>80</v>
      </c>
      <c r="AY435" s="270" t="s">
        <v>241</v>
      </c>
    </row>
    <row r="436" s="13" customFormat="1">
      <c r="A436" s="13"/>
      <c r="B436" s="249"/>
      <c r="C436" s="250"/>
      <c r="D436" s="242" t="s">
        <v>259</v>
      </c>
      <c r="E436" s="251" t="s">
        <v>1</v>
      </c>
      <c r="F436" s="252" t="s">
        <v>3346</v>
      </c>
      <c r="G436" s="250"/>
      <c r="H436" s="253">
        <v>478.09500000000003</v>
      </c>
      <c r="I436" s="254"/>
      <c r="J436" s="250"/>
      <c r="K436" s="250"/>
      <c r="L436" s="255"/>
      <c r="M436" s="256"/>
      <c r="N436" s="257"/>
      <c r="O436" s="257"/>
      <c r="P436" s="257"/>
      <c r="Q436" s="257"/>
      <c r="R436" s="257"/>
      <c r="S436" s="257"/>
      <c r="T436" s="258"/>
      <c r="U436" s="13"/>
      <c r="V436" s="13"/>
      <c r="W436" s="13"/>
      <c r="X436" s="13"/>
      <c r="Y436" s="13"/>
      <c r="Z436" s="13"/>
      <c r="AA436" s="13"/>
      <c r="AB436" s="13"/>
      <c r="AC436" s="13"/>
      <c r="AD436" s="13"/>
      <c r="AE436" s="13"/>
      <c r="AT436" s="259" t="s">
        <v>259</v>
      </c>
      <c r="AU436" s="259" t="s">
        <v>88</v>
      </c>
      <c r="AV436" s="13" t="s">
        <v>88</v>
      </c>
      <c r="AW436" s="13" t="s">
        <v>36</v>
      </c>
      <c r="AX436" s="13" t="s">
        <v>80</v>
      </c>
      <c r="AY436" s="259" t="s">
        <v>241</v>
      </c>
    </row>
    <row r="437" s="13" customFormat="1">
      <c r="A437" s="13"/>
      <c r="B437" s="249"/>
      <c r="C437" s="250"/>
      <c r="D437" s="242" t="s">
        <v>259</v>
      </c>
      <c r="E437" s="251" t="s">
        <v>1</v>
      </c>
      <c r="F437" s="252" t="s">
        <v>3347</v>
      </c>
      <c r="G437" s="250"/>
      <c r="H437" s="253">
        <v>160.06299999999999</v>
      </c>
      <c r="I437" s="254"/>
      <c r="J437" s="250"/>
      <c r="K437" s="250"/>
      <c r="L437" s="255"/>
      <c r="M437" s="256"/>
      <c r="N437" s="257"/>
      <c r="O437" s="257"/>
      <c r="P437" s="257"/>
      <c r="Q437" s="257"/>
      <c r="R437" s="257"/>
      <c r="S437" s="257"/>
      <c r="T437" s="258"/>
      <c r="U437" s="13"/>
      <c r="V437" s="13"/>
      <c r="W437" s="13"/>
      <c r="X437" s="13"/>
      <c r="Y437" s="13"/>
      <c r="Z437" s="13"/>
      <c r="AA437" s="13"/>
      <c r="AB437" s="13"/>
      <c r="AC437" s="13"/>
      <c r="AD437" s="13"/>
      <c r="AE437" s="13"/>
      <c r="AT437" s="259" t="s">
        <v>259</v>
      </c>
      <c r="AU437" s="259" t="s">
        <v>88</v>
      </c>
      <c r="AV437" s="13" t="s">
        <v>88</v>
      </c>
      <c r="AW437" s="13" t="s">
        <v>36</v>
      </c>
      <c r="AX437" s="13" t="s">
        <v>80</v>
      </c>
      <c r="AY437" s="259" t="s">
        <v>241</v>
      </c>
    </row>
    <row r="438" s="13" customFormat="1">
      <c r="A438" s="13"/>
      <c r="B438" s="249"/>
      <c r="C438" s="250"/>
      <c r="D438" s="242" t="s">
        <v>259</v>
      </c>
      <c r="E438" s="251" t="s">
        <v>1</v>
      </c>
      <c r="F438" s="252" t="s">
        <v>3348</v>
      </c>
      <c r="G438" s="250"/>
      <c r="H438" s="253">
        <v>44.091999999999999</v>
      </c>
      <c r="I438" s="254"/>
      <c r="J438" s="250"/>
      <c r="K438" s="250"/>
      <c r="L438" s="255"/>
      <c r="M438" s="256"/>
      <c r="N438" s="257"/>
      <c r="O438" s="257"/>
      <c r="P438" s="257"/>
      <c r="Q438" s="257"/>
      <c r="R438" s="257"/>
      <c r="S438" s="257"/>
      <c r="T438" s="258"/>
      <c r="U438" s="13"/>
      <c r="V438" s="13"/>
      <c r="W438" s="13"/>
      <c r="X438" s="13"/>
      <c r="Y438" s="13"/>
      <c r="Z438" s="13"/>
      <c r="AA438" s="13"/>
      <c r="AB438" s="13"/>
      <c r="AC438" s="13"/>
      <c r="AD438" s="13"/>
      <c r="AE438" s="13"/>
      <c r="AT438" s="259" t="s">
        <v>259</v>
      </c>
      <c r="AU438" s="259" t="s">
        <v>88</v>
      </c>
      <c r="AV438" s="13" t="s">
        <v>88</v>
      </c>
      <c r="AW438" s="13" t="s">
        <v>36</v>
      </c>
      <c r="AX438" s="13" t="s">
        <v>80</v>
      </c>
      <c r="AY438" s="259" t="s">
        <v>241</v>
      </c>
    </row>
    <row r="439" s="13" customFormat="1">
      <c r="A439" s="13"/>
      <c r="B439" s="249"/>
      <c r="C439" s="250"/>
      <c r="D439" s="242" t="s">
        <v>259</v>
      </c>
      <c r="E439" s="251" t="s">
        <v>1</v>
      </c>
      <c r="F439" s="252" t="s">
        <v>3349</v>
      </c>
      <c r="G439" s="250"/>
      <c r="H439" s="253">
        <v>62.25</v>
      </c>
      <c r="I439" s="254"/>
      <c r="J439" s="250"/>
      <c r="K439" s="250"/>
      <c r="L439" s="255"/>
      <c r="M439" s="256"/>
      <c r="N439" s="257"/>
      <c r="O439" s="257"/>
      <c r="P439" s="257"/>
      <c r="Q439" s="257"/>
      <c r="R439" s="257"/>
      <c r="S439" s="257"/>
      <c r="T439" s="258"/>
      <c r="U439" s="13"/>
      <c r="V439" s="13"/>
      <c r="W439" s="13"/>
      <c r="X439" s="13"/>
      <c r="Y439" s="13"/>
      <c r="Z439" s="13"/>
      <c r="AA439" s="13"/>
      <c r="AB439" s="13"/>
      <c r="AC439" s="13"/>
      <c r="AD439" s="13"/>
      <c r="AE439" s="13"/>
      <c r="AT439" s="259" t="s">
        <v>259</v>
      </c>
      <c r="AU439" s="259" t="s">
        <v>88</v>
      </c>
      <c r="AV439" s="13" t="s">
        <v>88</v>
      </c>
      <c r="AW439" s="13" t="s">
        <v>36</v>
      </c>
      <c r="AX439" s="13" t="s">
        <v>80</v>
      </c>
      <c r="AY439" s="259" t="s">
        <v>241</v>
      </c>
    </row>
    <row r="440" s="13" customFormat="1">
      <c r="A440" s="13"/>
      <c r="B440" s="249"/>
      <c r="C440" s="250"/>
      <c r="D440" s="242" t="s">
        <v>259</v>
      </c>
      <c r="E440" s="251" t="s">
        <v>1</v>
      </c>
      <c r="F440" s="252" t="s">
        <v>3350</v>
      </c>
      <c r="G440" s="250"/>
      <c r="H440" s="253">
        <v>0</v>
      </c>
      <c r="I440" s="254"/>
      <c r="J440" s="250"/>
      <c r="K440" s="250"/>
      <c r="L440" s="255"/>
      <c r="M440" s="256"/>
      <c r="N440" s="257"/>
      <c r="O440" s="257"/>
      <c r="P440" s="257"/>
      <c r="Q440" s="257"/>
      <c r="R440" s="257"/>
      <c r="S440" s="257"/>
      <c r="T440" s="258"/>
      <c r="U440" s="13"/>
      <c r="V440" s="13"/>
      <c r="W440" s="13"/>
      <c r="X440" s="13"/>
      <c r="Y440" s="13"/>
      <c r="Z440" s="13"/>
      <c r="AA440" s="13"/>
      <c r="AB440" s="13"/>
      <c r="AC440" s="13"/>
      <c r="AD440" s="13"/>
      <c r="AE440" s="13"/>
      <c r="AT440" s="259" t="s">
        <v>259</v>
      </c>
      <c r="AU440" s="259" t="s">
        <v>88</v>
      </c>
      <c r="AV440" s="13" t="s">
        <v>88</v>
      </c>
      <c r="AW440" s="13" t="s">
        <v>36</v>
      </c>
      <c r="AX440" s="13" t="s">
        <v>80</v>
      </c>
      <c r="AY440" s="259" t="s">
        <v>241</v>
      </c>
    </row>
    <row r="441" s="13" customFormat="1">
      <c r="A441" s="13"/>
      <c r="B441" s="249"/>
      <c r="C441" s="250"/>
      <c r="D441" s="242" t="s">
        <v>259</v>
      </c>
      <c r="E441" s="251" t="s">
        <v>1</v>
      </c>
      <c r="F441" s="252" t="s">
        <v>3351</v>
      </c>
      <c r="G441" s="250"/>
      <c r="H441" s="253">
        <v>0</v>
      </c>
      <c r="I441" s="254"/>
      <c r="J441" s="250"/>
      <c r="K441" s="250"/>
      <c r="L441" s="255"/>
      <c r="M441" s="256"/>
      <c r="N441" s="257"/>
      <c r="O441" s="257"/>
      <c r="P441" s="257"/>
      <c r="Q441" s="257"/>
      <c r="R441" s="257"/>
      <c r="S441" s="257"/>
      <c r="T441" s="258"/>
      <c r="U441" s="13"/>
      <c r="V441" s="13"/>
      <c r="W441" s="13"/>
      <c r="X441" s="13"/>
      <c r="Y441" s="13"/>
      <c r="Z441" s="13"/>
      <c r="AA441" s="13"/>
      <c r="AB441" s="13"/>
      <c r="AC441" s="13"/>
      <c r="AD441" s="13"/>
      <c r="AE441" s="13"/>
      <c r="AT441" s="259" t="s">
        <v>259</v>
      </c>
      <c r="AU441" s="259" t="s">
        <v>88</v>
      </c>
      <c r="AV441" s="13" t="s">
        <v>88</v>
      </c>
      <c r="AW441" s="13" t="s">
        <v>36</v>
      </c>
      <c r="AX441" s="13" t="s">
        <v>80</v>
      </c>
      <c r="AY441" s="259" t="s">
        <v>241</v>
      </c>
    </row>
    <row r="442" s="13" customFormat="1">
      <c r="A442" s="13"/>
      <c r="B442" s="249"/>
      <c r="C442" s="250"/>
      <c r="D442" s="242" t="s">
        <v>259</v>
      </c>
      <c r="E442" s="251" t="s">
        <v>1</v>
      </c>
      <c r="F442" s="252" t="s">
        <v>3352</v>
      </c>
      <c r="G442" s="250"/>
      <c r="H442" s="253">
        <v>19.602</v>
      </c>
      <c r="I442" s="254"/>
      <c r="J442" s="250"/>
      <c r="K442" s="250"/>
      <c r="L442" s="255"/>
      <c r="M442" s="256"/>
      <c r="N442" s="257"/>
      <c r="O442" s="257"/>
      <c r="P442" s="257"/>
      <c r="Q442" s="257"/>
      <c r="R442" s="257"/>
      <c r="S442" s="257"/>
      <c r="T442" s="258"/>
      <c r="U442" s="13"/>
      <c r="V442" s="13"/>
      <c r="W442" s="13"/>
      <c r="X442" s="13"/>
      <c r="Y442" s="13"/>
      <c r="Z442" s="13"/>
      <c r="AA442" s="13"/>
      <c r="AB442" s="13"/>
      <c r="AC442" s="13"/>
      <c r="AD442" s="13"/>
      <c r="AE442" s="13"/>
      <c r="AT442" s="259" t="s">
        <v>259</v>
      </c>
      <c r="AU442" s="259" t="s">
        <v>88</v>
      </c>
      <c r="AV442" s="13" t="s">
        <v>88</v>
      </c>
      <c r="AW442" s="13" t="s">
        <v>36</v>
      </c>
      <c r="AX442" s="13" t="s">
        <v>80</v>
      </c>
      <c r="AY442" s="259" t="s">
        <v>241</v>
      </c>
    </row>
    <row r="443" s="13" customFormat="1">
      <c r="A443" s="13"/>
      <c r="B443" s="249"/>
      <c r="C443" s="250"/>
      <c r="D443" s="242" t="s">
        <v>259</v>
      </c>
      <c r="E443" s="251" t="s">
        <v>1</v>
      </c>
      <c r="F443" s="252" t="s">
        <v>3353</v>
      </c>
      <c r="G443" s="250"/>
      <c r="H443" s="253">
        <v>0</v>
      </c>
      <c r="I443" s="254"/>
      <c r="J443" s="250"/>
      <c r="K443" s="250"/>
      <c r="L443" s="255"/>
      <c r="M443" s="256"/>
      <c r="N443" s="257"/>
      <c r="O443" s="257"/>
      <c r="P443" s="257"/>
      <c r="Q443" s="257"/>
      <c r="R443" s="257"/>
      <c r="S443" s="257"/>
      <c r="T443" s="258"/>
      <c r="U443" s="13"/>
      <c r="V443" s="13"/>
      <c r="W443" s="13"/>
      <c r="X443" s="13"/>
      <c r="Y443" s="13"/>
      <c r="Z443" s="13"/>
      <c r="AA443" s="13"/>
      <c r="AB443" s="13"/>
      <c r="AC443" s="13"/>
      <c r="AD443" s="13"/>
      <c r="AE443" s="13"/>
      <c r="AT443" s="259" t="s">
        <v>259</v>
      </c>
      <c r="AU443" s="259" t="s">
        <v>88</v>
      </c>
      <c r="AV443" s="13" t="s">
        <v>88</v>
      </c>
      <c r="AW443" s="13" t="s">
        <v>36</v>
      </c>
      <c r="AX443" s="13" t="s">
        <v>80</v>
      </c>
      <c r="AY443" s="259" t="s">
        <v>241</v>
      </c>
    </row>
    <row r="444" s="13" customFormat="1">
      <c r="A444" s="13"/>
      <c r="B444" s="249"/>
      <c r="C444" s="250"/>
      <c r="D444" s="242" t="s">
        <v>259</v>
      </c>
      <c r="E444" s="251" t="s">
        <v>1</v>
      </c>
      <c r="F444" s="252" t="s">
        <v>3354</v>
      </c>
      <c r="G444" s="250"/>
      <c r="H444" s="253">
        <v>97.962000000000003</v>
      </c>
      <c r="I444" s="254"/>
      <c r="J444" s="250"/>
      <c r="K444" s="250"/>
      <c r="L444" s="255"/>
      <c r="M444" s="256"/>
      <c r="N444" s="257"/>
      <c r="O444" s="257"/>
      <c r="P444" s="257"/>
      <c r="Q444" s="257"/>
      <c r="R444" s="257"/>
      <c r="S444" s="257"/>
      <c r="T444" s="258"/>
      <c r="U444" s="13"/>
      <c r="V444" s="13"/>
      <c r="W444" s="13"/>
      <c r="X444" s="13"/>
      <c r="Y444" s="13"/>
      <c r="Z444" s="13"/>
      <c r="AA444" s="13"/>
      <c r="AB444" s="13"/>
      <c r="AC444" s="13"/>
      <c r="AD444" s="13"/>
      <c r="AE444" s="13"/>
      <c r="AT444" s="259" t="s">
        <v>259</v>
      </c>
      <c r="AU444" s="259" t="s">
        <v>88</v>
      </c>
      <c r="AV444" s="13" t="s">
        <v>88</v>
      </c>
      <c r="AW444" s="13" t="s">
        <v>36</v>
      </c>
      <c r="AX444" s="13" t="s">
        <v>80</v>
      </c>
      <c r="AY444" s="259" t="s">
        <v>241</v>
      </c>
    </row>
    <row r="445" s="13" customFormat="1">
      <c r="A445" s="13"/>
      <c r="B445" s="249"/>
      <c r="C445" s="250"/>
      <c r="D445" s="242" t="s">
        <v>259</v>
      </c>
      <c r="E445" s="251" t="s">
        <v>1</v>
      </c>
      <c r="F445" s="252" t="s">
        <v>3355</v>
      </c>
      <c r="G445" s="250"/>
      <c r="H445" s="253">
        <v>0</v>
      </c>
      <c r="I445" s="254"/>
      <c r="J445" s="250"/>
      <c r="K445" s="250"/>
      <c r="L445" s="255"/>
      <c r="M445" s="256"/>
      <c r="N445" s="257"/>
      <c r="O445" s="257"/>
      <c r="P445" s="257"/>
      <c r="Q445" s="257"/>
      <c r="R445" s="257"/>
      <c r="S445" s="257"/>
      <c r="T445" s="258"/>
      <c r="U445" s="13"/>
      <c r="V445" s="13"/>
      <c r="W445" s="13"/>
      <c r="X445" s="13"/>
      <c r="Y445" s="13"/>
      <c r="Z445" s="13"/>
      <c r="AA445" s="13"/>
      <c r="AB445" s="13"/>
      <c r="AC445" s="13"/>
      <c r="AD445" s="13"/>
      <c r="AE445" s="13"/>
      <c r="AT445" s="259" t="s">
        <v>259</v>
      </c>
      <c r="AU445" s="259" t="s">
        <v>88</v>
      </c>
      <c r="AV445" s="13" t="s">
        <v>88</v>
      </c>
      <c r="AW445" s="13" t="s">
        <v>36</v>
      </c>
      <c r="AX445" s="13" t="s">
        <v>80</v>
      </c>
      <c r="AY445" s="259" t="s">
        <v>241</v>
      </c>
    </row>
    <row r="446" s="13" customFormat="1">
      <c r="A446" s="13"/>
      <c r="B446" s="249"/>
      <c r="C446" s="250"/>
      <c r="D446" s="242" t="s">
        <v>259</v>
      </c>
      <c r="E446" s="251" t="s">
        <v>1</v>
      </c>
      <c r="F446" s="252" t="s">
        <v>3356</v>
      </c>
      <c r="G446" s="250"/>
      <c r="H446" s="253">
        <v>19.553999999999998</v>
      </c>
      <c r="I446" s="254"/>
      <c r="J446" s="250"/>
      <c r="K446" s="250"/>
      <c r="L446" s="255"/>
      <c r="M446" s="256"/>
      <c r="N446" s="257"/>
      <c r="O446" s="257"/>
      <c r="P446" s="257"/>
      <c r="Q446" s="257"/>
      <c r="R446" s="257"/>
      <c r="S446" s="257"/>
      <c r="T446" s="258"/>
      <c r="U446" s="13"/>
      <c r="V446" s="13"/>
      <c r="W446" s="13"/>
      <c r="X446" s="13"/>
      <c r="Y446" s="13"/>
      <c r="Z446" s="13"/>
      <c r="AA446" s="13"/>
      <c r="AB446" s="13"/>
      <c r="AC446" s="13"/>
      <c r="AD446" s="13"/>
      <c r="AE446" s="13"/>
      <c r="AT446" s="259" t="s">
        <v>259</v>
      </c>
      <c r="AU446" s="259" t="s">
        <v>88</v>
      </c>
      <c r="AV446" s="13" t="s">
        <v>88</v>
      </c>
      <c r="AW446" s="13" t="s">
        <v>36</v>
      </c>
      <c r="AX446" s="13" t="s">
        <v>80</v>
      </c>
      <c r="AY446" s="259" t="s">
        <v>241</v>
      </c>
    </row>
    <row r="447" s="13" customFormat="1">
      <c r="A447" s="13"/>
      <c r="B447" s="249"/>
      <c r="C447" s="250"/>
      <c r="D447" s="242" t="s">
        <v>259</v>
      </c>
      <c r="E447" s="251" t="s">
        <v>1</v>
      </c>
      <c r="F447" s="252" t="s">
        <v>3357</v>
      </c>
      <c r="G447" s="250"/>
      <c r="H447" s="253">
        <v>0</v>
      </c>
      <c r="I447" s="254"/>
      <c r="J447" s="250"/>
      <c r="K447" s="250"/>
      <c r="L447" s="255"/>
      <c r="M447" s="256"/>
      <c r="N447" s="257"/>
      <c r="O447" s="257"/>
      <c r="P447" s="257"/>
      <c r="Q447" s="257"/>
      <c r="R447" s="257"/>
      <c r="S447" s="257"/>
      <c r="T447" s="258"/>
      <c r="U447" s="13"/>
      <c r="V447" s="13"/>
      <c r="W447" s="13"/>
      <c r="X447" s="13"/>
      <c r="Y447" s="13"/>
      <c r="Z447" s="13"/>
      <c r="AA447" s="13"/>
      <c r="AB447" s="13"/>
      <c r="AC447" s="13"/>
      <c r="AD447" s="13"/>
      <c r="AE447" s="13"/>
      <c r="AT447" s="259" t="s">
        <v>259</v>
      </c>
      <c r="AU447" s="259" t="s">
        <v>88</v>
      </c>
      <c r="AV447" s="13" t="s">
        <v>88</v>
      </c>
      <c r="AW447" s="13" t="s">
        <v>36</v>
      </c>
      <c r="AX447" s="13" t="s">
        <v>80</v>
      </c>
      <c r="AY447" s="259" t="s">
        <v>241</v>
      </c>
    </row>
    <row r="448" s="13" customFormat="1">
      <c r="A448" s="13"/>
      <c r="B448" s="249"/>
      <c r="C448" s="250"/>
      <c r="D448" s="242" t="s">
        <v>259</v>
      </c>
      <c r="E448" s="251" t="s">
        <v>1</v>
      </c>
      <c r="F448" s="252" t="s">
        <v>3358</v>
      </c>
      <c r="G448" s="250"/>
      <c r="H448" s="253">
        <v>39.301000000000002</v>
      </c>
      <c r="I448" s="254"/>
      <c r="J448" s="250"/>
      <c r="K448" s="250"/>
      <c r="L448" s="255"/>
      <c r="M448" s="256"/>
      <c r="N448" s="257"/>
      <c r="O448" s="257"/>
      <c r="P448" s="257"/>
      <c r="Q448" s="257"/>
      <c r="R448" s="257"/>
      <c r="S448" s="257"/>
      <c r="T448" s="258"/>
      <c r="U448" s="13"/>
      <c r="V448" s="13"/>
      <c r="W448" s="13"/>
      <c r="X448" s="13"/>
      <c r="Y448" s="13"/>
      <c r="Z448" s="13"/>
      <c r="AA448" s="13"/>
      <c r="AB448" s="13"/>
      <c r="AC448" s="13"/>
      <c r="AD448" s="13"/>
      <c r="AE448" s="13"/>
      <c r="AT448" s="259" t="s">
        <v>259</v>
      </c>
      <c r="AU448" s="259" t="s">
        <v>88</v>
      </c>
      <c r="AV448" s="13" t="s">
        <v>88</v>
      </c>
      <c r="AW448" s="13" t="s">
        <v>36</v>
      </c>
      <c r="AX448" s="13" t="s">
        <v>80</v>
      </c>
      <c r="AY448" s="259" t="s">
        <v>241</v>
      </c>
    </row>
    <row r="449" s="13" customFormat="1">
      <c r="A449" s="13"/>
      <c r="B449" s="249"/>
      <c r="C449" s="250"/>
      <c r="D449" s="242" t="s">
        <v>259</v>
      </c>
      <c r="E449" s="251" t="s">
        <v>1</v>
      </c>
      <c r="F449" s="252" t="s">
        <v>3359</v>
      </c>
      <c r="G449" s="250"/>
      <c r="H449" s="253">
        <v>0</v>
      </c>
      <c r="I449" s="254"/>
      <c r="J449" s="250"/>
      <c r="K449" s="250"/>
      <c r="L449" s="255"/>
      <c r="M449" s="256"/>
      <c r="N449" s="257"/>
      <c r="O449" s="257"/>
      <c r="P449" s="257"/>
      <c r="Q449" s="257"/>
      <c r="R449" s="257"/>
      <c r="S449" s="257"/>
      <c r="T449" s="258"/>
      <c r="U449" s="13"/>
      <c r="V449" s="13"/>
      <c r="W449" s="13"/>
      <c r="X449" s="13"/>
      <c r="Y449" s="13"/>
      <c r="Z449" s="13"/>
      <c r="AA449" s="13"/>
      <c r="AB449" s="13"/>
      <c r="AC449" s="13"/>
      <c r="AD449" s="13"/>
      <c r="AE449" s="13"/>
      <c r="AT449" s="259" t="s">
        <v>259</v>
      </c>
      <c r="AU449" s="259" t="s">
        <v>88</v>
      </c>
      <c r="AV449" s="13" t="s">
        <v>88</v>
      </c>
      <c r="AW449" s="13" t="s">
        <v>36</v>
      </c>
      <c r="AX449" s="13" t="s">
        <v>80</v>
      </c>
      <c r="AY449" s="259" t="s">
        <v>241</v>
      </c>
    </row>
    <row r="450" s="14" customFormat="1">
      <c r="A450" s="14"/>
      <c r="B450" s="260"/>
      <c r="C450" s="261"/>
      <c r="D450" s="242" t="s">
        <v>259</v>
      </c>
      <c r="E450" s="262" t="s">
        <v>2504</v>
      </c>
      <c r="F450" s="263" t="s">
        <v>261</v>
      </c>
      <c r="G450" s="261"/>
      <c r="H450" s="264">
        <v>920.91899999999998</v>
      </c>
      <c r="I450" s="265"/>
      <c r="J450" s="261"/>
      <c r="K450" s="261"/>
      <c r="L450" s="266"/>
      <c r="M450" s="267"/>
      <c r="N450" s="268"/>
      <c r="O450" s="268"/>
      <c r="P450" s="268"/>
      <c r="Q450" s="268"/>
      <c r="R450" s="268"/>
      <c r="S450" s="268"/>
      <c r="T450" s="269"/>
      <c r="U450" s="14"/>
      <c r="V450" s="14"/>
      <c r="W450" s="14"/>
      <c r="X450" s="14"/>
      <c r="Y450" s="14"/>
      <c r="Z450" s="14"/>
      <c r="AA450" s="14"/>
      <c r="AB450" s="14"/>
      <c r="AC450" s="14"/>
      <c r="AD450" s="14"/>
      <c r="AE450" s="14"/>
      <c r="AT450" s="270" t="s">
        <v>259</v>
      </c>
      <c r="AU450" s="270" t="s">
        <v>88</v>
      </c>
      <c r="AV450" s="14" t="s">
        <v>175</v>
      </c>
      <c r="AW450" s="14" t="s">
        <v>36</v>
      </c>
      <c r="AX450" s="14" t="s">
        <v>80</v>
      </c>
      <c r="AY450" s="270" t="s">
        <v>241</v>
      </c>
    </row>
    <row r="451" s="13" customFormat="1">
      <c r="A451" s="13"/>
      <c r="B451" s="249"/>
      <c r="C451" s="250"/>
      <c r="D451" s="242" t="s">
        <v>259</v>
      </c>
      <c r="E451" s="251" t="s">
        <v>2510</v>
      </c>
      <c r="F451" s="252" t="s">
        <v>2650</v>
      </c>
      <c r="G451" s="250"/>
      <c r="H451" s="253">
        <v>156.55600000000001</v>
      </c>
      <c r="I451" s="254"/>
      <c r="J451" s="250"/>
      <c r="K451" s="250"/>
      <c r="L451" s="255"/>
      <c r="M451" s="256"/>
      <c r="N451" s="257"/>
      <c r="O451" s="257"/>
      <c r="P451" s="257"/>
      <c r="Q451" s="257"/>
      <c r="R451" s="257"/>
      <c r="S451" s="257"/>
      <c r="T451" s="258"/>
      <c r="U451" s="13"/>
      <c r="V451" s="13"/>
      <c r="W451" s="13"/>
      <c r="X451" s="13"/>
      <c r="Y451" s="13"/>
      <c r="Z451" s="13"/>
      <c r="AA451" s="13"/>
      <c r="AB451" s="13"/>
      <c r="AC451" s="13"/>
      <c r="AD451" s="13"/>
      <c r="AE451" s="13"/>
      <c r="AT451" s="259" t="s">
        <v>259</v>
      </c>
      <c r="AU451" s="259" t="s">
        <v>88</v>
      </c>
      <c r="AV451" s="13" t="s">
        <v>88</v>
      </c>
      <c r="AW451" s="13" t="s">
        <v>36</v>
      </c>
      <c r="AX451" s="13" t="s">
        <v>80</v>
      </c>
      <c r="AY451" s="259" t="s">
        <v>241</v>
      </c>
    </row>
    <row r="452" s="13" customFormat="1">
      <c r="A452" s="13"/>
      <c r="B452" s="249"/>
      <c r="C452" s="250"/>
      <c r="D452" s="242" t="s">
        <v>259</v>
      </c>
      <c r="E452" s="251" t="s">
        <v>2507</v>
      </c>
      <c r="F452" s="252" t="s">
        <v>2651</v>
      </c>
      <c r="G452" s="250"/>
      <c r="H452" s="253">
        <v>27.628</v>
      </c>
      <c r="I452" s="254"/>
      <c r="J452" s="250"/>
      <c r="K452" s="250"/>
      <c r="L452" s="255"/>
      <c r="M452" s="256"/>
      <c r="N452" s="257"/>
      <c r="O452" s="257"/>
      <c r="P452" s="257"/>
      <c r="Q452" s="257"/>
      <c r="R452" s="257"/>
      <c r="S452" s="257"/>
      <c r="T452" s="258"/>
      <c r="U452" s="13"/>
      <c r="V452" s="13"/>
      <c r="W452" s="13"/>
      <c r="X452" s="13"/>
      <c r="Y452" s="13"/>
      <c r="Z452" s="13"/>
      <c r="AA452" s="13"/>
      <c r="AB452" s="13"/>
      <c r="AC452" s="13"/>
      <c r="AD452" s="13"/>
      <c r="AE452" s="13"/>
      <c r="AT452" s="259" t="s">
        <v>259</v>
      </c>
      <c r="AU452" s="259" t="s">
        <v>88</v>
      </c>
      <c r="AV452" s="13" t="s">
        <v>88</v>
      </c>
      <c r="AW452" s="13" t="s">
        <v>36</v>
      </c>
      <c r="AX452" s="13" t="s">
        <v>80</v>
      </c>
      <c r="AY452" s="259" t="s">
        <v>241</v>
      </c>
    </row>
    <row r="453" s="13" customFormat="1">
      <c r="A453" s="13"/>
      <c r="B453" s="249"/>
      <c r="C453" s="250"/>
      <c r="D453" s="242" t="s">
        <v>259</v>
      </c>
      <c r="E453" s="251" t="s">
        <v>2516</v>
      </c>
      <c r="F453" s="252" t="s">
        <v>2652</v>
      </c>
      <c r="G453" s="250"/>
      <c r="H453" s="253">
        <v>547.947</v>
      </c>
      <c r="I453" s="254"/>
      <c r="J453" s="250"/>
      <c r="K453" s="250"/>
      <c r="L453" s="255"/>
      <c r="M453" s="256"/>
      <c r="N453" s="257"/>
      <c r="O453" s="257"/>
      <c r="P453" s="257"/>
      <c r="Q453" s="257"/>
      <c r="R453" s="257"/>
      <c r="S453" s="257"/>
      <c r="T453" s="258"/>
      <c r="U453" s="13"/>
      <c r="V453" s="13"/>
      <c r="W453" s="13"/>
      <c r="X453" s="13"/>
      <c r="Y453" s="13"/>
      <c r="Z453" s="13"/>
      <c r="AA453" s="13"/>
      <c r="AB453" s="13"/>
      <c r="AC453" s="13"/>
      <c r="AD453" s="13"/>
      <c r="AE453" s="13"/>
      <c r="AT453" s="259" t="s">
        <v>259</v>
      </c>
      <c r="AU453" s="259" t="s">
        <v>88</v>
      </c>
      <c r="AV453" s="13" t="s">
        <v>88</v>
      </c>
      <c r="AW453" s="13" t="s">
        <v>36</v>
      </c>
      <c r="AX453" s="13" t="s">
        <v>80</v>
      </c>
      <c r="AY453" s="259" t="s">
        <v>241</v>
      </c>
    </row>
    <row r="454" s="13" customFormat="1">
      <c r="A454" s="13"/>
      <c r="B454" s="249"/>
      <c r="C454" s="250"/>
      <c r="D454" s="242" t="s">
        <v>259</v>
      </c>
      <c r="E454" s="251" t="s">
        <v>2513</v>
      </c>
      <c r="F454" s="252" t="s">
        <v>2653</v>
      </c>
      <c r="G454" s="250"/>
      <c r="H454" s="253">
        <v>96.695999999999998</v>
      </c>
      <c r="I454" s="254"/>
      <c r="J454" s="250"/>
      <c r="K454" s="250"/>
      <c r="L454" s="255"/>
      <c r="M454" s="256"/>
      <c r="N454" s="257"/>
      <c r="O454" s="257"/>
      <c r="P454" s="257"/>
      <c r="Q454" s="257"/>
      <c r="R454" s="257"/>
      <c r="S454" s="257"/>
      <c r="T454" s="258"/>
      <c r="U454" s="13"/>
      <c r="V454" s="13"/>
      <c r="W454" s="13"/>
      <c r="X454" s="13"/>
      <c r="Y454" s="13"/>
      <c r="Z454" s="13"/>
      <c r="AA454" s="13"/>
      <c r="AB454" s="13"/>
      <c r="AC454" s="13"/>
      <c r="AD454" s="13"/>
      <c r="AE454" s="13"/>
      <c r="AT454" s="259" t="s">
        <v>259</v>
      </c>
      <c r="AU454" s="259" t="s">
        <v>88</v>
      </c>
      <c r="AV454" s="13" t="s">
        <v>88</v>
      </c>
      <c r="AW454" s="13" t="s">
        <v>36</v>
      </c>
      <c r="AX454" s="13" t="s">
        <v>80</v>
      </c>
      <c r="AY454" s="259" t="s">
        <v>241</v>
      </c>
    </row>
    <row r="455" s="13" customFormat="1">
      <c r="A455" s="13"/>
      <c r="B455" s="249"/>
      <c r="C455" s="250"/>
      <c r="D455" s="242" t="s">
        <v>259</v>
      </c>
      <c r="E455" s="251" t="s">
        <v>2522</v>
      </c>
      <c r="F455" s="252" t="s">
        <v>2654</v>
      </c>
      <c r="G455" s="250"/>
      <c r="H455" s="253">
        <v>39.139000000000003</v>
      </c>
      <c r="I455" s="254"/>
      <c r="J455" s="250"/>
      <c r="K455" s="250"/>
      <c r="L455" s="255"/>
      <c r="M455" s="256"/>
      <c r="N455" s="257"/>
      <c r="O455" s="257"/>
      <c r="P455" s="257"/>
      <c r="Q455" s="257"/>
      <c r="R455" s="257"/>
      <c r="S455" s="257"/>
      <c r="T455" s="258"/>
      <c r="U455" s="13"/>
      <c r="V455" s="13"/>
      <c r="W455" s="13"/>
      <c r="X455" s="13"/>
      <c r="Y455" s="13"/>
      <c r="Z455" s="13"/>
      <c r="AA455" s="13"/>
      <c r="AB455" s="13"/>
      <c r="AC455" s="13"/>
      <c r="AD455" s="13"/>
      <c r="AE455" s="13"/>
      <c r="AT455" s="259" t="s">
        <v>259</v>
      </c>
      <c r="AU455" s="259" t="s">
        <v>88</v>
      </c>
      <c r="AV455" s="13" t="s">
        <v>88</v>
      </c>
      <c r="AW455" s="13" t="s">
        <v>36</v>
      </c>
      <c r="AX455" s="13" t="s">
        <v>80</v>
      </c>
      <c r="AY455" s="259" t="s">
        <v>241</v>
      </c>
    </row>
    <row r="456" s="13" customFormat="1">
      <c r="A456" s="13"/>
      <c r="B456" s="249"/>
      <c r="C456" s="250"/>
      <c r="D456" s="242" t="s">
        <v>259</v>
      </c>
      <c r="E456" s="251" t="s">
        <v>2519</v>
      </c>
      <c r="F456" s="252" t="s">
        <v>2655</v>
      </c>
      <c r="G456" s="250"/>
      <c r="H456" s="253">
        <v>6.907</v>
      </c>
      <c r="I456" s="254"/>
      <c r="J456" s="250"/>
      <c r="K456" s="250"/>
      <c r="L456" s="255"/>
      <c r="M456" s="256"/>
      <c r="N456" s="257"/>
      <c r="O456" s="257"/>
      <c r="P456" s="257"/>
      <c r="Q456" s="257"/>
      <c r="R456" s="257"/>
      <c r="S456" s="257"/>
      <c r="T456" s="258"/>
      <c r="U456" s="13"/>
      <c r="V456" s="13"/>
      <c r="W456" s="13"/>
      <c r="X456" s="13"/>
      <c r="Y456" s="13"/>
      <c r="Z456" s="13"/>
      <c r="AA456" s="13"/>
      <c r="AB456" s="13"/>
      <c r="AC456" s="13"/>
      <c r="AD456" s="13"/>
      <c r="AE456" s="13"/>
      <c r="AT456" s="259" t="s">
        <v>259</v>
      </c>
      <c r="AU456" s="259" t="s">
        <v>88</v>
      </c>
      <c r="AV456" s="13" t="s">
        <v>88</v>
      </c>
      <c r="AW456" s="13" t="s">
        <v>36</v>
      </c>
      <c r="AX456" s="13" t="s">
        <v>80</v>
      </c>
      <c r="AY456" s="259" t="s">
        <v>241</v>
      </c>
    </row>
    <row r="457" s="13" customFormat="1">
      <c r="A457" s="13"/>
      <c r="B457" s="249"/>
      <c r="C457" s="250"/>
      <c r="D457" s="242" t="s">
        <v>259</v>
      </c>
      <c r="E457" s="251" t="s">
        <v>2527</v>
      </c>
      <c r="F457" s="252" t="s">
        <v>2656</v>
      </c>
      <c r="G457" s="250"/>
      <c r="H457" s="253">
        <v>39.139000000000003</v>
      </c>
      <c r="I457" s="254"/>
      <c r="J457" s="250"/>
      <c r="K457" s="250"/>
      <c r="L457" s="255"/>
      <c r="M457" s="256"/>
      <c r="N457" s="257"/>
      <c r="O457" s="257"/>
      <c r="P457" s="257"/>
      <c r="Q457" s="257"/>
      <c r="R457" s="257"/>
      <c r="S457" s="257"/>
      <c r="T457" s="258"/>
      <c r="U457" s="13"/>
      <c r="V457" s="13"/>
      <c r="W457" s="13"/>
      <c r="X457" s="13"/>
      <c r="Y457" s="13"/>
      <c r="Z457" s="13"/>
      <c r="AA457" s="13"/>
      <c r="AB457" s="13"/>
      <c r="AC457" s="13"/>
      <c r="AD457" s="13"/>
      <c r="AE457" s="13"/>
      <c r="AT457" s="259" t="s">
        <v>259</v>
      </c>
      <c r="AU457" s="259" t="s">
        <v>88</v>
      </c>
      <c r="AV457" s="13" t="s">
        <v>88</v>
      </c>
      <c r="AW457" s="13" t="s">
        <v>36</v>
      </c>
      <c r="AX457" s="13" t="s">
        <v>80</v>
      </c>
      <c r="AY457" s="259" t="s">
        <v>241</v>
      </c>
    </row>
    <row r="458" s="13" customFormat="1">
      <c r="A458" s="13"/>
      <c r="B458" s="249"/>
      <c r="C458" s="250"/>
      <c r="D458" s="242" t="s">
        <v>259</v>
      </c>
      <c r="E458" s="251" t="s">
        <v>2525</v>
      </c>
      <c r="F458" s="252" t="s">
        <v>2657</v>
      </c>
      <c r="G458" s="250"/>
      <c r="H458" s="253">
        <v>6.907</v>
      </c>
      <c r="I458" s="254"/>
      <c r="J458" s="250"/>
      <c r="K458" s="250"/>
      <c r="L458" s="255"/>
      <c r="M458" s="256"/>
      <c r="N458" s="257"/>
      <c r="O458" s="257"/>
      <c r="P458" s="257"/>
      <c r="Q458" s="257"/>
      <c r="R458" s="257"/>
      <c r="S458" s="257"/>
      <c r="T458" s="258"/>
      <c r="U458" s="13"/>
      <c r="V458" s="13"/>
      <c r="W458" s="13"/>
      <c r="X458" s="13"/>
      <c r="Y458" s="13"/>
      <c r="Z458" s="13"/>
      <c r="AA458" s="13"/>
      <c r="AB458" s="13"/>
      <c r="AC458" s="13"/>
      <c r="AD458" s="13"/>
      <c r="AE458" s="13"/>
      <c r="AT458" s="259" t="s">
        <v>259</v>
      </c>
      <c r="AU458" s="259" t="s">
        <v>88</v>
      </c>
      <c r="AV458" s="13" t="s">
        <v>88</v>
      </c>
      <c r="AW458" s="13" t="s">
        <v>36</v>
      </c>
      <c r="AX458" s="13" t="s">
        <v>80</v>
      </c>
      <c r="AY458" s="259" t="s">
        <v>241</v>
      </c>
    </row>
    <row r="459" s="14" customFormat="1">
      <c r="A459" s="14"/>
      <c r="B459" s="260"/>
      <c r="C459" s="261"/>
      <c r="D459" s="242" t="s">
        <v>259</v>
      </c>
      <c r="E459" s="262" t="s">
        <v>1</v>
      </c>
      <c r="F459" s="263" t="s">
        <v>261</v>
      </c>
      <c r="G459" s="261"/>
      <c r="H459" s="264">
        <v>920.91900000000021</v>
      </c>
      <c r="I459" s="265"/>
      <c r="J459" s="261"/>
      <c r="K459" s="261"/>
      <c r="L459" s="266"/>
      <c r="M459" s="267"/>
      <c r="N459" s="268"/>
      <c r="O459" s="268"/>
      <c r="P459" s="268"/>
      <c r="Q459" s="268"/>
      <c r="R459" s="268"/>
      <c r="S459" s="268"/>
      <c r="T459" s="269"/>
      <c r="U459" s="14"/>
      <c r="V459" s="14"/>
      <c r="W459" s="14"/>
      <c r="X459" s="14"/>
      <c r="Y459" s="14"/>
      <c r="Z459" s="14"/>
      <c r="AA459" s="14"/>
      <c r="AB459" s="14"/>
      <c r="AC459" s="14"/>
      <c r="AD459" s="14"/>
      <c r="AE459" s="14"/>
      <c r="AT459" s="270" t="s">
        <v>259</v>
      </c>
      <c r="AU459" s="270" t="s">
        <v>88</v>
      </c>
      <c r="AV459" s="14" t="s">
        <v>175</v>
      </c>
      <c r="AW459" s="14" t="s">
        <v>36</v>
      </c>
      <c r="AX459" s="14" t="s">
        <v>80</v>
      </c>
      <c r="AY459" s="270" t="s">
        <v>241</v>
      </c>
    </row>
    <row r="460" s="13" customFormat="1">
      <c r="A460" s="13"/>
      <c r="B460" s="249"/>
      <c r="C460" s="250"/>
      <c r="D460" s="242" t="s">
        <v>259</v>
      </c>
      <c r="E460" s="251" t="s">
        <v>1</v>
      </c>
      <c r="F460" s="252" t="s">
        <v>2669</v>
      </c>
      <c r="G460" s="250"/>
      <c r="H460" s="253">
        <v>730.29899999999998</v>
      </c>
      <c r="I460" s="254"/>
      <c r="J460" s="250"/>
      <c r="K460" s="250"/>
      <c r="L460" s="255"/>
      <c r="M460" s="256"/>
      <c r="N460" s="257"/>
      <c r="O460" s="257"/>
      <c r="P460" s="257"/>
      <c r="Q460" s="257"/>
      <c r="R460" s="257"/>
      <c r="S460" s="257"/>
      <c r="T460" s="258"/>
      <c r="U460" s="13"/>
      <c r="V460" s="13"/>
      <c r="W460" s="13"/>
      <c r="X460" s="13"/>
      <c r="Y460" s="13"/>
      <c r="Z460" s="13"/>
      <c r="AA460" s="13"/>
      <c r="AB460" s="13"/>
      <c r="AC460" s="13"/>
      <c r="AD460" s="13"/>
      <c r="AE460" s="13"/>
      <c r="AT460" s="259" t="s">
        <v>259</v>
      </c>
      <c r="AU460" s="259" t="s">
        <v>88</v>
      </c>
      <c r="AV460" s="13" t="s">
        <v>88</v>
      </c>
      <c r="AW460" s="13" t="s">
        <v>36</v>
      </c>
      <c r="AX460" s="13" t="s">
        <v>80</v>
      </c>
      <c r="AY460" s="259" t="s">
        <v>241</v>
      </c>
    </row>
    <row r="461" s="14" customFormat="1">
      <c r="A461" s="14"/>
      <c r="B461" s="260"/>
      <c r="C461" s="261"/>
      <c r="D461" s="242" t="s">
        <v>259</v>
      </c>
      <c r="E461" s="262" t="s">
        <v>1</v>
      </c>
      <c r="F461" s="263" t="s">
        <v>261</v>
      </c>
      <c r="G461" s="261"/>
      <c r="H461" s="264">
        <v>730.29899999999998</v>
      </c>
      <c r="I461" s="265"/>
      <c r="J461" s="261"/>
      <c r="K461" s="261"/>
      <c r="L461" s="266"/>
      <c r="M461" s="267"/>
      <c r="N461" s="268"/>
      <c r="O461" s="268"/>
      <c r="P461" s="268"/>
      <c r="Q461" s="268"/>
      <c r="R461" s="268"/>
      <c r="S461" s="268"/>
      <c r="T461" s="269"/>
      <c r="U461" s="14"/>
      <c r="V461" s="14"/>
      <c r="W461" s="14"/>
      <c r="X461" s="14"/>
      <c r="Y461" s="14"/>
      <c r="Z461" s="14"/>
      <c r="AA461" s="14"/>
      <c r="AB461" s="14"/>
      <c r="AC461" s="14"/>
      <c r="AD461" s="14"/>
      <c r="AE461" s="14"/>
      <c r="AT461" s="270" t="s">
        <v>259</v>
      </c>
      <c r="AU461" s="270" t="s">
        <v>88</v>
      </c>
      <c r="AV461" s="14" t="s">
        <v>175</v>
      </c>
      <c r="AW461" s="14" t="s">
        <v>36</v>
      </c>
      <c r="AX461" s="14" t="s">
        <v>14</v>
      </c>
      <c r="AY461" s="270" t="s">
        <v>241</v>
      </c>
    </row>
    <row r="462" s="2" customFormat="1" ht="21.75" customHeight="1">
      <c r="A462" s="39"/>
      <c r="B462" s="40"/>
      <c r="C462" s="229" t="s">
        <v>763</v>
      </c>
      <c r="D462" s="229" t="s">
        <v>243</v>
      </c>
      <c r="E462" s="230" t="s">
        <v>660</v>
      </c>
      <c r="F462" s="231" t="s">
        <v>661</v>
      </c>
      <c r="G462" s="232" t="s">
        <v>246</v>
      </c>
      <c r="H462" s="233">
        <v>1693.691</v>
      </c>
      <c r="I462" s="234"/>
      <c r="J462" s="235">
        <f>ROUND(I462*H462,2)</f>
        <v>0</v>
      </c>
      <c r="K462" s="231" t="s">
        <v>247</v>
      </c>
      <c r="L462" s="45"/>
      <c r="M462" s="236" t="s">
        <v>1</v>
      </c>
      <c r="N462" s="237" t="s">
        <v>45</v>
      </c>
      <c r="O462" s="92"/>
      <c r="P462" s="238">
        <f>O462*H462</f>
        <v>0</v>
      </c>
      <c r="Q462" s="238">
        <v>0.00084000000000000003</v>
      </c>
      <c r="R462" s="238">
        <f>Q462*H462</f>
        <v>1.4227004400000001</v>
      </c>
      <c r="S462" s="238">
        <v>0</v>
      </c>
      <c r="T462" s="239">
        <f>S462*H462</f>
        <v>0</v>
      </c>
      <c r="U462" s="39"/>
      <c r="V462" s="39"/>
      <c r="W462" s="39"/>
      <c r="X462" s="39"/>
      <c r="Y462" s="39"/>
      <c r="Z462" s="39"/>
      <c r="AA462" s="39"/>
      <c r="AB462" s="39"/>
      <c r="AC462" s="39"/>
      <c r="AD462" s="39"/>
      <c r="AE462" s="39"/>
      <c r="AR462" s="240" t="s">
        <v>175</v>
      </c>
      <c r="AT462" s="240" t="s">
        <v>243</v>
      </c>
      <c r="AU462" s="240" t="s">
        <v>88</v>
      </c>
      <c r="AY462" s="18" t="s">
        <v>241</v>
      </c>
      <c r="BE462" s="241">
        <f>IF(N462="základní",J462,0)</f>
        <v>0</v>
      </c>
      <c r="BF462" s="241">
        <f>IF(N462="snížená",J462,0)</f>
        <v>0</v>
      </c>
      <c r="BG462" s="241">
        <f>IF(N462="zákl. přenesená",J462,0)</f>
        <v>0</v>
      </c>
      <c r="BH462" s="241">
        <f>IF(N462="sníž. přenesená",J462,0)</f>
        <v>0</v>
      </c>
      <c r="BI462" s="241">
        <f>IF(N462="nulová",J462,0)</f>
        <v>0</v>
      </c>
      <c r="BJ462" s="18" t="s">
        <v>14</v>
      </c>
      <c r="BK462" s="241">
        <f>ROUND(I462*H462,2)</f>
        <v>0</v>
      </c>
      <c r="BL462" s="18" t="s">
        <v>175</v>
      </c>
      <c r="BM462" s="240" t="s">
        <v>3360</v>
      </c>
    </row>
    <row r="463" s="2" customFormat="1">
      <c r="A463" s="39"/>
      <c r="B463" s="40"/>
      <c r="C463" s="41"/>
      <c r="D463" s="242" t="s">
        <v>249</v>
      </c>
      <c r="E463" s="41"/>
      <c r="F463" s="243" t="s">
        <v>663</v>
      </c>
      <c r="G463" s="41"/>
      <c r="H463" s="41"/>
      <c r="I463" s="244"/>
      <c r="J463" s="41"/>
      <c r="K463" s="41"/>
      <c r="L463" s="45"/>
      <c r="M463" s="245"/>
      <c r="N463" s="246"/>
      <c r="O463" s="92"/>
      <c r="P463" s="92"/>
      <c r="Q463" s="92"/>
      <c r="R463" s="92"/>
      <c r="S463" s="92"/>
      <c r="T463" s="93"/>
      <c r="U463" s="39"/>
      <c r="V463" s="39"/>
      <c r="W463" s="39"/>
      <c r="X463" s="39"/>
      <c r="Y463" s="39"/>
      <c r="Z463" s="39"/>
      <c r="AA463" s="39"/>
      <c r="AB463" s="39"/>
      <c r="AC463" s="39"/>
      <c r="AD463" s="39"/>
      <c r="AE463" s="39"/>
      <c r="AT463" s="18" t="s">
        <v>249</v>
      </c>
      <c r="AU463" s="18" t="s">
        <v>88</v>
      </c>
    </row>
    <row r="464" s="2" customFormat="1">
      <c r="A464" s="39"/>
      <c r="B464" s="40"/>
      <c r="C464" s="41"/>
      <c r="D464" s="247" t="s">
        <v>251</v>
      </c>
      <c r="E464" s="41"/>
      <c r="F464" s="248" t="s">
        <v>664</v>
      </c>
      <c r="G464" s="41"/>
      <c r="H464" s="41"/>
      <c r="I464" s="244"/>
      <c r="J464" s="41"/>
      <c r="K464" s="41"/>
      <c r="L464" s="45"/>
      <c r="M464" s="245"/>
      <c r="N464" s="246"/>
      <c r="O464" s="92"/>
      <c r="P464" s="92"/>
      <c r="Q464" s="92"/>
      <c r="R464" s="92"/>
      <c r="S464" s="92"/>
      <c r="T464" s="93"/>
      <c r="U464" s="39"/>
      <c r="V464" s="39"/>
      <c r="W464" s="39"/>
      <c r="X464" s="39"/>
      <c r="Y464" s="39"/>
      <c r="Z464" s="39"/>
      <c r="AA464" s="39"/>
      <c r="AB464" s="39"/>
      <c r="AC464" s="39"/>
      <c r="AD464" s="39"/>
      <c r="AE464" s="39"/>
      <c r="AT464" s="18" t="s">
        <v>251</v>
      </c>
      <c r="AU464" s="18" t="s">
        <v>88</v>
      </c>
    </row>
    <row r="465" s="15" customFormat="1">
      <c r="A465" s="15"/>
      <c r="B465" s="271"/>
      <c r="C465" s="272"/>
      <c r="D465" s="242" t="s">
        <v>259</v>
      </c>
      <c r="E465" s="273" t="s">
        <v>1</v>
      </c>
      <c r="F465" s="274" t="s">
        <v>3263</v>
      </c>
      <c r="G465" s="272"/>
      <c r="H465" s="273" t="s">
        <v>1</v>
      </c>
      <c r="I465" s="275"/>
      <c r="J465" s="272"/>
      <c r="K465" s="272"/>
      <c r="L465" s="276"/>
      <c r="M465" s="277"/>
      <c r="N465" s="278"/>
      <c r="O465" s="278"/>
      <c r="P465" s="278"/>
      <c r="Q465" s="278"/>
      <c r="R465" s="278"/>
      <c r="S465" s="278"/>
      <c r="T465" s="279"/>
      <c r="U465" s="15"/>
      <c r="V465" s="15"/>
      <c r="W465" s="15"/>
      <c r="X465" s="15"/>
      <c r="Y465" s="15"/>
      <c r="Z465" s="15"/>
      <c r="AA465" s="15"/>
      <c r="AB465" s="15"/>
      <c r="AC465" s="15"/>
      <c r="AD465" s="15"/>
      <c r="AE465" s="15"/>
      <c r="AT465" s="280" t="s">
        <v>259</v>
      </c>
      <c r="AU465" s="280" t="s">
        <v>88</v>
      </c>
      <c r="AV465" s="15" t="s">
        <v>14</v>
      </c>
      <c r="AW465" s="15" t="s">
        <v>36</v>
      </c>
      <c r="AX465" s="15" t="s">
        <v>80</v>
      </c>
      <c r="AY465" s="280" t="s">
        <v>241</v>
      </c>
    </row>
    <row r="466" s="13" customFormat="1">
      <c r="A466" s="13"/>
      <c r="B466" s="249"/>
      <c r="C466" s="250"/>
      <c r="D466" s="242" t="s">
        <v>259</v>
      </c>
      <c r="E466" s="251" t="s">
        <v>1</v>
      </c>
      <c r="F466" s="252" t="s">
        <v>3361</v>
      </c>
      <c r="G466" s="250"/>
      <c r="H466" s="253">
        <v>96</v>
      </c>
      <c r="I466" s="254"/>
      <c r="J466" s="250"/>
      <c r="K466" s="250"/>
      <c r="L466" s="255"/>
      <c r="M466" s="256"/>
      <c r="N466" s="257"/>
      <c r="O466" s="257"/>
      <c r="P466" s="257"/>
      <c r="Q466" s="257"/>
      <c r="R466" s="257"/>
      <c r="S466" s="257"/>
      <c r="T466" s="258"/>
      <c r="U466" s="13"/>
      <c r="V466" s="13"/>
      <c r="W466" s="13"/>
      <c r="X466" s="13"/>
      <c r="Y466" s="13"/>
      <c r="Z466" s="13"/>
      <c r="AA466" s="13"/>
      <c r="AB466" s="13"/>
      <c r="AC466" s="13"/>
      <c r="AD466" s="13"/>
      <c r="AE466" s="13"/>
      <c r="AT466" s="259" t="s">
        <v>259</v>
      </c>
      <c r="AU466" s="259" t="s">
        <v>88</v>
      </c>
      <c r="AV466" s="13" t="s">
        <v>88</v>
      </c>
      <c r="AW466" s="13" t="s">
        <v>36</v>
      </c>
      <c r="AX466" s="13" t="s">
        <v>80</v>
      </c>
      <c r="AY466" s="259" t="s">
        <v>241</v>
      </c>
    </row>
    <row r="467" s="13" customFormat="1">
      <c r="A467" s="13"/>
      <c r="B467" s="249"/>
      <c r="C467" s="250"/>
      <c r="D467" s="242" t="s">
        <v>259</v>
      </c>
      <c r="E467" s="251" t="s">
        <v>1</v>
      </c>
      <c r="F467" s="252" t="s">
        <v>3362</v>
      </c>
      <c r="G467" s="250"/>
      <c r="H467" s="253">
        <v>346.38</v>
      </c>
      <c r="I467" s="254"/>
      <c r="J467" s="250"/>
      <c r="K467" s="250"/>
      <c r="L467" s="255"/>
      <c r="M467" s="256"/>
      <c r="N467" s="257"/>
      <c r="O467" s="257"/>
      <c r="P467" s="257"/>
      <c r="Q467" s="257"/>
      <c r="R467" s="257"/>
      <c r="S467" s="257"/>
      <c r="T467" s="258"/>
      <c r="U467" s="13"/>
      <c r="V467" s="13"/>
      <c r="W467" s="13"/>
      <c r="X467" s="13"/>
      <c r="Y467" s="13"/>
      <c r="Z467" s="13"/>
      <c r="AA467" s="13"/>
      <c r="AB467" s="13"/>
      <c r="AC467" s="13"/>
      <c r="AD467" s="13"/>
      <c r="AE467" s="13"/>
      <c r="AT467" s="259" t="s">
        <v>259</v>
      </c>
      <c r="AU467" s="259" t="s">
        <v>88</v>
      </c>
      <c r="AV467" s="13" t="s">
        <v>88</v>
      </c>
      <c r="AW467" s="13" t="s">
        <v>36</v>
      </c>
      <c r="AX467" s="13" t="s">
        <v>80</v>
      </c>
      <c r="AY467" s="259" t="s">
        <v>241</v>
      </c>
    </row>
    <row r="468" s="13" customFormat="1">
      <c r="A468" s="13"/>
      <c r="B468" s="249"/>
      <c r="C468" s="250"/>
      <c r="D468" s="242" t="s">
        <v>259</v>
      </c>
      <c r="E468" s="251" t="s">
        <v>1</v>
      </c>
      <c r="F468" s="252" t="s">
        <v>3363</v>
      </c>
      <c r="G468" s="250"/>
      <c r="H468" s="253">
        <v>239.31999999999999</v>
      </c>
      <c r="I468" s="254"/>
      <c r="J468" s="250"/>
      <c r="K468" s="250"/>
      <c r="L468" s="255"/>
      <c r="M468" s="256"/>
      <c r="N468" s="257"/>
      <c r="O468" s="257"/>
      <c r="P468" s="257"/>
      <c r="Q468" s="257"/>
      <c r="R468" s="257"/>
      <c r="S468" s="257"/>
      <c r="T468" s="258"/>
      <c r="U468" s="13"/>
      <c r="V468" s="13"/>
      <c r="W468" s="13"/>
      <c r="X468" s="13"/>
      <c r="Y468" s="13"/>
      <c r="Z468" s="13"/>
      <c r="AA468" s="13"/>
      <c r="AB468" s="13"/>
      <c r="AC468" s="13"/>
      <c r="AD468" s="13"/>
      <c r="AE468" s="13"/>
      <c r="AT468" s="259" t="s">
        <v>259</v>
      </c>
      <c r="AU468" s="259" t="s">
        <v>88</v>
      </c>
      <c r="AV468" s="13" t="s">
        <v>88</v>
      </c>
      <c r="AW468" s="13" t="s">
        <v>36</v>
      </c>
      <c r="AX468" s="13" t="s">
        <v>80</v>
      </c>
      <c r="AY468" s="259" t="s">
        <v>241</v>
      </c>
    </row>
    <row r="469" s="13" customFormat="1">
      <c r="A469" s="13"/>
      <c r="B469" s="249"/>
      <c r="C469" s="250"/>
      <c r="D469" s="242" t="s">
        <v>259</v>
      </c>
      <c r="E469" s="251" t="s">
        <v>1</v>
      </c>
      <c r="F469" s="252" t="s">
        <v>3364</v>
      </c>
      <c r="G469" s="250"/>
      <c r="H469" s="253">
        <v>319.00099999999998</v>
      </c>
      <c r="I469" s="254"/>
      <c r="J469" s="250"/>
      <c r="K469" s="250"/>
      <c r="L469" s="255"/>
      <c r="M469" s="256"/>
      <c r="N469" s="257"/>
      <c r="O469" s="257"/>
      <c r="P469" s="257"/>
      <c r="Q469" s="257"/>
      <c r="R469" s="257"/>
      <c r="S469" s="257"/>
      <c r="T469" s="258"/>
      <c r="U469" s="13"/>
      <c r="V469" s="13"/>
      <c r="W469" s="13"/>
      <c r="X469" s="13"/>
      <c r="Y469" s="13"/>
      <c r="Z469" s="13"/>
      <c r="AA469" s="13"/>
      <c r="AB469" s="13"/>
      <c r="AC469" s="13"/>
      <c r="AD469" s="13"/>
      <c r="AE469" s="13"/>
      <c r="AT469" s="259" t="s">
        <v>259</v>
      </c>
      <c r="AU469" s="259" t="s">
        <v>88</v>
      </c>
      <c r="AV469" s="13" t="s">
        <v>88</v>
      </c>
      <c r="AW469" s="13" t="s">
        <v>36</v>
      </c>
      <c r="AX469" s="13" t="s">
        <v>80</v>
      </c>
      <c r="AY469" s="259" t="s">
        <v>241</v>
      </c>
    </row>
    <row r="470" s="15" customFormat="1">
      <c r="A470" s="15"/>
      <c r="B470" s="271"/>
      <c r="C470" s="272"/>
      <c r="D470" s="242" t="s">
        <v>259</v>
      </c>
      <c r="E470" s="273" t="s">
        <v>1</v>
      </c>
      <c r="F470" s="274" t="s">
        <v>3287</v>
      </c>
      <c r="G470" s="272"/>
      <c r="H470" s="273" t="s">
        <v>1</v>
      </c>
      <c r="I470" s="275"/>
      <c r="J470" s="272"/>
      <c r="K470" s="272"/>
      <c r="L470" s="276"/>
      <c r="M470" s="277"/>
      <c r="N470" s="278"/>
      <c r="O470" s="278"/>
      <c r="P470" s="278"/>
      <c r="Q470" s="278"/>
      <c r="R470" s="278"/>
      <c r="S470" s="278"/>
      <c r="T470" s="279"/>
      <c r="U470" s="15"/>
      <c r="V470" s="15"/>
      <c r="W470" s="15"/>
      <c r="X470" s="15"/>
      <c r="Y470" s="15"/>
      <c r="Z470" s="15"/>
      <c r="AA470" s="15"/>
      <c r="AB470" s="15"/>
      <c r="AC470" s="15"/>
      <c r="AD470" s="15"/>
      <c r="AE470" s="15"/>
      <c r="AT470" s="280" t="s">
        <v>259</v>
      </c>
      <c r="AU470" s="280" t="s">
        <v>88</v>
      </c>
      <c r="AV470" s="15" t="s">
        <v>14</v>
      </c>
      <c r="AW470" s="15" t="s">
        <v>36</v>
      </c>
      <c r="AX470" s="15" t="s">
        <v>80</v>
      </c>
      <c r="AY470" s="280" t="s">
        <v>241</v>
      </c>
    </row>
    <row r="471" s="13" customFormat="1">
      <c r="A471" s="13"/>
      <c r="B471" s="249"/>
      <c r="C471" s="250"/>
      <c r="D471" s="242" t="s">
        <v>259</v>
      </c>
      <c r="E471" s="251" t="s">
        <v>1</v>
      </c>
      <c r="F471" s="252" t="s">
        <v>3365</v>
      </c>
      <c r="G471" s="250"/>
      <c r="H471" s="253">
        <v>52.649999999999999</v>
      </c>
      <c r="I471" s="254"/>
      <c r="J471" s="250"/>
      <c r="K471" s="250"/>
      <c r="L471" s="255"/>
      <c r="M471" s="256"/>
      <c r="N471" s="257"/>
      <c r="O471" s="257"/>
      <c r="P471" s="257"/>
      <c r="Q471" s="257"/>
      <c r="R471" s="257"/>
      <c r="S471" s="257"/>
      <c r="T471" s="258"/>
      <c r="U471" s="13"/>
      <c r="V471" s="13"/>
      <c r="W471" s="13"/>
      <c r="X471" s="13"/>
      <c r="Y471" s="13"/>
      <c r="Z471" s="13"/>
      <c r="AA471" s="13"/>
      <c r="AB471" s="13"/>
      <c r="AC471" s="13"/>
      <c r="AD471" s="13"/>
      <c r="AE471" s="13"/>
      <c r="AT471" s="259" t="s">
        <v>259</v>
      </c>
      <c r="AU471" s="259" t="s">
        <v>88</v>
      </c>
      <c r="AV471" s="13" t="s">
        <v>88</v>
      </c>
      <c r="AW471" s="13" t="s">
        <v>36</v>
      </c>
      <c r="AX471" s="13" t="s">
        <v>80</v>
      </c>
      <c r="AY471" s="259" t="s">
        <v>241</v>
      </c>
    </row>
    <row r="472" s="15" customFormat="1">
      <c r="A472" s="15"/>
      <c r="B472" s="271"/>
      <c r="C472" s="272"/>
      <c r="D472" s="242" t="s">
        <v>259</v>
      </c>
      <c r="E472" s="273" t="s">
        <v>1</v>
      </c>
      <c r="F472" s="274" t="s">
        <v>3289</v>
      </c>
      <c r="G472" s="272"/>
      <c r="H472" s="273" t="s">
        <v>1</v>
      </c>
      <c r="I472" s="275"/>
      <c r="J472" s="272"/>
      <c r="K472" s="272"/>
      <c r="L472" s="276"/>
      <c r="M472" s="277"/>
      <c r="N472" s="278"/>
      <c r="O472" s="278"/>
      <c r="P472" s="278"/>
      <c r="Q472" s="278"/>
      <c r="R472" s="278"/>
      <c r="S472" s="278"/>
      <c r="T472" s="279"/>
      <c r="U472" s="15"/>
      <c r="V472" s="15"/>
      <c r="W472" s="15"/>
      <c r="X472" s="15"/>
      <c r="Y472" s="15"/>
      <c r="Z472" s="15"/>
      <c r="AA472" s="15"/>
      <c r="AB472" s="15"/>
      <c r="AC472" s="15"/>
      <c r="AD472" s="15"/>
      <c r="AE472" s="15"/>
      <c r="AT472" s="280" t="s">
        <v>259</v>
      </c>
      <c r="AU472" s="280" t="s">
        <v>88</v>
      </c>
      <c r="AV472" s="15" t="s">
        <v>14</v>
      </c>
      <c r="AW472" s="15" t="s">
        <v>36</v>
      </c>
      <c r="AX472" s="15" t="s">
        <v>80</v>
      </c>
      <c r="AY472" s="280" t="s">
        <v>241</v>
      </c>
    </row>
    <row r="473" s="13" customFormat="1">
      <c r="A473" s="13"/>
      <c r="B473" s="249"/>
      <c r="C473" s="250"/>
      <c r="D473" s="242" t="s">
        <v>259</v>
      </c>
      <c r="E473" s="251" t="s">
        <v>1</v>
      </c>
      <c r="F473" s="252" t="s">
        <v>3366</v>
      </c>
      <c r="G473" s="250"/>
      <c r="H473" s="253">
        <v>61.585999999999999</v>
      </c>
      <c r="I473" s="254"/>
      <c r="J473" s="250"/>
      <c r="K473" s="250"/>
      <c r="L473" s="255"/>
      <c r="M473" s="256"/>
      <c r="N473" s="257"/>
      <c r="O473" s="257"/>
      <c r="P473" s="257"/>
      <c r="Q473" s="257"/>
      <c r="R473" s="257"/>
      <c r="S473" s="257"/>
      <c r="T473" s="258"/>
      <c r="U473" s="13"/>
      <c r="V473" s="13"/>
      <c r="W473" s="13"/>
      <c r="X473" s="13"/>
      <c r="Y473" s="13"/>
      <c r="Z473" s="13"/>
      <c r="AA473" s="13"/>
      <c r="AB473" s="13"/>
      <c r="AC473" s="13"/>
      <c r="AD473" s="13"/>
      <c r="AE473" s="13"/>
      <c r="AT473" s="259" t="s">
        <v>259</v>
      </c>
      <c r="AU473" s="259" t="s">
        <v>88</v>
      </c>
      <c r="AV473" s="13" t="s">
        <v>88</v>
      </c>
      <c r="AW473" s="13" t="s">
        <v>36</v>
      </c>
      <c r="AX473" s="13" t="s">
        <v>80</v>
      </c>
      <c r="AY473" s="259" t="s">
        <v>241</v>
      </c>
    </row>
    <row r="474" s="13" customFormat="1">
      <c r="A474" s="13"/>
      <c r="B474" s="249"/>
      <c r="C474" s="250"/>
      <c r="D474" s="242" t="s">
        <v>259</v>
      </c>
      <c r="E474" s="251" t="s">
        <v>1</v>
      </c>
      <c r="F474" s="252" t="s">
        <v>3367</v>
      </c>
      <c r="G474" s="250"/>
      <c r="H474" s="253">
        <v>420.10899999999998</v>
      </c>
      <c r="I474" s="254"/>
      <c r="J474" s="250"/>
      <c r="K474" s="250"/>
      <c r="L474" s="255"/>
      <c r="M474" s="256"/>
      <c r="N474" s="257"/>
      <c r="O474" s="257"/>
      <c r="P474" s="257"/>
      <c r="Q474" s="257"/>
      <c r="R474" s="257"/>
      <c r="S474" s="257"/>
      <c r="T474" s="258"/>
      <c r="U474" s="13"/>
      <c r="V474" s="13"/>
      <c r="W474" s="13"/>
      <c r="X474" s="13"/>
      <c r="Y474" s="13"/>
      <c r="Z474" s="13"/>
      <c r="AA474" s="13"/>
      <c r="AB474" s="13"/>
      <c r="AC474" s="13"/>
      <c r="AD474" s="13"/>
      <c r="AE474" s="13"/>
      <c r="AT474" s="259" t="s">
        <v>259</v>
      </c>
      <c r="AU474" s="259" t="s">
        <v>88</v>
      </c>
      <c r="AV474" s="13" t="s">
        <v>88</v>
      </c>
      <c r="AW474" s="13" t="s">
        <v>36</v>
      </c>
      <c r="AX474" s="13" t="s">
        <v>80</v>
      </c>
      <c r="AY474" s="259" t="s">
        <v>241</v>
      </c>
    </row>
    <row r="475" s="13" customFormat="1">
      <c r="A475" s="13"/>
      <c r="B475" s="249"/>
      <c r="C475" s="250"/>
      <c r="D475" s="242" t="s">
        <v>259</v>
      </c>
      <c r="E475" s="251" t="s">
        <v>1</v>
      </c>
      <c r="F475" s="252" t="s">
        <v>3368</v>
      </c>
      <c r="G475" s="250"/>
      <c r="H475" s="253">
        <v>17.699999999999999</v>
      </c>
      <c r="I475" s="254"/>
      <c r="J475" s="250"/>
      <c r="K475" s="250"/>
      <c r="L475" s="255"/>
      <c r="M475" s="256"/>
      <c r="N475" s="257"/>
      <c r="O475" s="257"/>
      <c r="P475" s="257"/>
      <c r="Q475" s="257"/>
      <c r="R475" s="257"/>
      <c r="S475" s="257"/>
      <c r="T475" s="258"/>
      <c r="U475" s="13"/>
      <c r="V475" s="13"/>
      <c r="W475" s="13"/>
      <c r="X475" s="13"/>
      <c r="Y475" s="13"/>
      <c r="Z475" s="13"/>
      <c r="AA475" s="13"/>
      <c r="AB475" s="13"/>
      <c r="AC475" s="13"/>
      <c r="AD475" s="13"/>
      <c r="AE475" s="13"/>
      <c r="AT475" s="259" t="s">
        <v>259</v>
      </c>
      <c r="AU475" s="259" t="s">
        <v>88</v>
      </c>
      <c r="AV475" s="13" t="s">
        <v>88</v>
      </c>
      <c r="AW475" s="13" t="s">
        <v>36</v>
      </c>
      <c r="AX475" s="13" t="s">
        <v>80</v>
      </c>
      <c r="AY475" s="259" t="s">
        <v>241</v>
      </c>
    </row>
    <row r="476" s="15" customFormat="1">
      <c r="A476" s="15"/>
      <c r="B476" s="271"/>
      <c r="C476" s="272"/>
      <c r="D476" s="242" t="s">
        <v>259</v>
      </c>
      <c r="E476" s="273" t="s">
        <v>1</v>
      </c>
      <c r="F476" s="274" t="s">
        <v>3294</v>
      </c>
      <c r="G476" s="272"/>
      <c r="H476" s="273" t="s">
        <v>1</v>
      </c>
      <c r="I476" s="275"/>
      <c r="J476" s="272"/>
      <c r="K476" s="272"/>
      <c r="L476" s="276"/>
      <c r="M476" s="277"/>
      <c r="N476" s="278"/>
      <c r="O476" s="278"/>
      <c r="P476" s="278"/>
      <c r="Q476" s="278"/>
      <c r="R476" s="278"/>
      <c r="S476" s="278"/>
      <c r="T476" s="279"/>
      <c r="U476" s="15"/>
      <c r="V476" s="15"/>
      <c r="W476" s="15"/>
      <c r="X476" s="15"/>
      <c r="Y476" s="15"/>
      <c r="Z476" s="15"/>
      <c r="AA476" s="15"/>
      <c r="AB476" s="15"/>
      <c r="AC476" s="15"/>
      <c r="AD476" s="15"/>
      <c r="AE476" s="15"/>
      <c r="AT476" s="280" t="s">
        <v>259</v>
      </c>
      <c r="AU476" s="280" t="s">
        <v>88</v>
      </c>
      <c r="AV476" s="15" t="s">
        <v>14</v>
      </c>
      <c r="AW476" s="15" t="s">
        <v>36</v>
      </c>
      <c r="AX476" s="15" t="s">
        <v>80</v>
      </c>
      <c r="AY476" s="280" t="s">
        <v>241</v>
      </c>
    </row>
    <row r="477" s="13" customFormat="1">
      <c r="A477" s="13"/>
      <c r="B477" s="249"/>
      <c r="C477" s="250"/>
      <c r="D477" s="242" t="s">
        <v>259</v>
      </c>
      <c r="E477" s="251" t="s">
        <v>1</v>
      </c>
      <c r="F477" s="252" t="s">
        <v>3369</v>
      </c>
      <c r="G477" s="250"/>
      <c r="H477" s="253">
        <v>44.045000000000002</v>
      </c>
      <c r="I477" s="254"/>
      <c r="J477" s="250"/>
      <c r="K477" s="250"/>
      <c r="L477" s="255"/>
      <c r="M477" s="256"/>
      <c r="N477" s="257"/>
      <c r="O477" s="257"/>
      <c r="P477" s="257"/>
      <c r="Q477" s="257"/>
      <c r="R477" s="257"/>
      <c r="S477" s="257"/>
      <c r="T477" s="258"/>
      <c r="U477" s="13"/>
      <c r="V477" s="13"/>
      <c r="W477" s="13"/>
      <c r="X477" s="13"/>
      <c r="Y477" s="13"/>
      <c r="Z477" s="13"/>
      <c r="AA477" s="13"/>
      <c r="AB477" s="13"/>
      <c r="AC477" s="13"/>
      <c r="AD477" s="13"/>
      <c r="AE477" s="13"/>
      <c r="AT477" s="259" t="s">
        <v>259</v>
      </c>
      <c r="AU477" s="259" t="s">
        <v>88</v>
      </c>
      <c r="AV477" s="13" t="s">
        <v>88</v>
      </c>
      <c r="AW477" s="13" t="s">
        <v>36</v>
      </c>
      <c r="AX477" s="13" t="s">
        <v>80</v>
      </c>
      <c r="AY477" s="259" t="s">
        <v>241</v>
      </c>
    </row>
    <row r="478" s="15" customFormat="1">
      <c r="A478" s="15"/>
      <c r="B478" s="271"/>
      <c r="C478" s="272"/>
      <c r="D478" s="242" t="s">
        <v>259</v>
      </c>
      <c r="E478" s="273" t="s">
        <v>1</v>
      </c>
      <c r="F478" s="274" t="s">
        <v>3296</v>
      </c>
      <c r="G478" s="272"/>
      <c r="H478" s="273" t="s">
        <v>1</v>
      </c>
      <c r="I478" s="275"/>
      <c r="J478" s="272"/>
      <c r="K478" s="272"/>
      <c r="L478" s="276"/>
      <c r="M478" s="277"/>
      <c r="N478" s="278"/>
      <c r="O478" s="278"/>
      <c r="P478" s="278"/>
      <c r="Q478" s="278"/>
      <c r="R478" s="278"/>
      <c r="S478" s="278"/>
      <c r="T478" s="279"/>
      <c r="U478" s="15"/>
      <c r="V478" s="15"/>
      <c r="W478" s="15"/>
      <c r="X478" s="15"/>
      <c r="Y478" s="15"/>
      <c r="Z478" s="15"/>
      <c r="AA478" s="15"/>
      <c r="AB478" s="15"/>
      <c r="AC478" s="15"/>
      <c r="AD478" s="15"/>
      <c r="AE478" s="15"/>
      <c r="AT478" s="280" t="s">
        <v>259</v>
      </c>
      <c r="AU478" s="280" t="s">
        <v>88</v>
      </c>
      <c r="AV478" s="15" t="s">
        <v>14</v>
      </c>
      <c r="AW478" s="15" t="s">
        <v>36</v>
      </c>
      <c r="AX478" s="15" t="s">
        <v>80</v>
      </c>
      <c r="AY478" s="280" t="s">
        <v>241</v>
      </c>
    </row>
    <row r="479" s="13" customFormat="1">
      <c r="A479" s="13"/>
      <c r="B479" s="249"/>
      <c r="C479" s="250"/>
      <c r="D479" s="242" t="s">
        <v>259</v>
      </c>
      <c r="E479" s="251" t="s">
        <v>1</v>
      </c>
      <c r="F479" s="252" t="s">
        <v>3370</v>
      </c>
      <c r="G479" s="250"/>
      <c r="H479" s="253">
        <v>96.900000000000006</v>
      </c>
      <c r="I479" s="254"/>
      <c r="J479" s="250"/>
      <c r="K479" s="250"/>
      <c r="L479" s="255"/>
      <c r="M479" s="256"/>
      <c r="N479" s="257"/>
      <c r="O479" s="257"/>
      <c r="P479" s="257"/>
      <c r="Q479" s="257"/>
      <c r="R479" s="257"/>
      <c r="S479" s="257"/>
      <c r="T479" s="258"/>
      <c r="U479" s="13"/>
      <c r="V479" s="13"/>
      <c r="W479" s="13"/>
      <c r="X479" s="13"/>
      <c r="Y479" s="13"/>
      <c r="Z479" s="13"/>
      <c r="AA479" s="13"/>
      <c r="AB479" s="13"/>
      <c r="AC479" s="13"/>
      <c r="AD479" s="13"/>
      <c r="AE479" s="13"/>
      <c r="AT479" s="259" t="s">
        <v>259</v>
      </c>
      <c r="AU479" s="259" t="s">
        <v>88</v>
      </c>
      <c r="AV479" s="13" t="s">
        <v>88</v>
      </c>
      <c r="AW479" s="13" t="s">
        <v>36</v>
      </c>
      <c r="AX479" s="13" t="s">
        <v>80</v>
      </c>
      <c r="AY479" s="259" t="s">
        <v>241</v>
      </c>
    </row>
    <row r="480" s="14" customFormat="1">
      <c r="A480" s="14"/>
      <c r="B480" s="260"/>
      <c r="C480" s="261"/>
      <c r="D480" s="242" t="s">
        <v>259</v>
      </c>
      <c r="E480" s="262" t="s">
        <v>471</v>
      </c>
      <c r="F480" s="263" t="s">
        <v>261</v>
      </c>
      <c r="G480" s="261"/>
      <c r="H480" s="264">
        <v>1693.691</v>
      </c>
      <c r="I480" s="265"/>
      <c r="J480" s="261"/>
      <c r="K480" s="261"/>
      <c r="L480" s="266"/>
      <c r="M480" s="267"/>
      <c r="N480" s="268"/>
      <c r="O480" s="268"/>
      <c r="P480" s="268"/>
      <c r="Q480" s="268"/>
      <c r="R480" s="268"/>
      <c r="S480" s="268"/>
      <c r="T480" s="269"/>
      <c r="U480" s="14"/>
      <c r="V480" s="14"/>
      <c r="W480" s="14"/>
      <c r="X480" s="14"/>
      <c r="Y480" s="14"/>
      <c r="Z480" s="14"/>
      <c r="AA480" s="14"/>
      <c r="AB480" s="14"/>
      <c r="AC480" s="14"/>
      <c r="AD480" s="14"/>
      <c r="AE480" s="14"/>
      <c r="AT480" s="270" t="s">
        <v>259</v>
      </c>
      <c r="AU480" s="270" t="s">
        <v>88</v>
      </c>
      <c r="AV480" s="14" t="s">
        <v>175</v>
      </c>
      <c r="AW480" s="14" t="s">
        <v>36</v>
      </c>
      <c r="AX480" s="14" t="s">
        <v>14</v>
      </c>
      <c r="AY480" s="270" t="s">
        <v>241</v>
      </c>
    </row>
    <row r="481" s="2" customFormat="1" ht="24.15" customHeight="1">
      <c r="A481" s="39"/>
      <c r="B481" s="40"/>
      <c r="C481" s="229" t="s">
        <v>772</v>
      </c>
      <c r="D481" s="229" t="s">
        <v>243</v>
      </c>
      <c r="E481" s="230" t="s">
        <v>2673</v>
      </c>
      <c r="F481" s="231" t="s">
        <v>2674</v>
      </c>
      <c r="G481" s="232" t="s">
        <v>246</v>
      </c>
      <c r="H481" s="233">
        <v>2689.1170000000002</v>
      </c>
      <c r="I481" s="234"/>
      <c r="J481" s="235">
        <f>ROUND(I481*H481,2)</f>
        <v>0</v>
      </c>
      <c r="K481" s="231" t="s">
        <v>247</v>
      </c>
      <c r="L481" s="45"/>
      <c r="M481" s="236" t="s">
        <v>1</v>
      </c>
      <c r="N481" s="237" t="s">
        <v>45</v>
      </c>
      <c r="O481" s="92"/>
      <c r="P481" s="238">
        <f>O481*H481</f>
        <v>0</v>
      </c>
      <c r="Q481" s="238">
        <v>0.00084999999999999995</v>
      </c>
      <c r="R481" s="238">
        <f>Q481*H481</f>
        <v>2.28574945</v>
      </c>
      <c r="S481" s="238">
        <v>0</v>
      </c>
      <c r="T481" s="239">
        <f>S481*H481</f>
        <v>0</v>
      </c>
      <c r="U481" s="39"/>
      <c r="V481" s="39"/>
      <c r="W481" s="39"/>
      <c r="X481" s="39"/>
      <c r="Y481" s="39"/>
      <c r="Z481" s="39"/>
      <c r="AA481" s="39"/>
      <c r="AB481" s="39"/>
      <c r="AC481" s="39"/>
      <c r="AD481" s="39"/>
      <c r="AE481" s="39"/>
      <c r="AR481" s="240" t="s">
        <v>175</v>
      </c>
      <c r="AT481" s="240" t="s">
        <v>243</v>
      </c>
      <c r="AU481" s="240" t="s">
        <v>88</v>
      </c>
      <c r="AY481" s="18" t="s">
        <v>241</v>
      </c>
      <c r="BE481" s="241">
        <f>IF(N481="základní",J481,0)</f>
        <v>0</v>
      </c>
      <c r="BF481" s="241">
        <f>IF(N481="snížená",J481,0)</f>
        <v>0</v>
      </c>
      <c r="BG481" s="241">
        <f>IF(N481="zákl. přenesená",J481,0)</f>
        <v>0</v>
      </c>
      <c r="BH481" s="241">
        <f>IF(N481="sníž. přenesená",J481,0)</f>
        <v>0</v>
      </c>
      <c r="BI481" s="241">
        <f>IF(N481="nulová",J481,0)</f>
        <v>0</v>
      </c>
      <c r="BJ481" s="18" t="s">
        <v>14</v>
      </c>
      <c r="BK481" s="241">
        <f>ROUND(I481*H481,2)</f>
        <v>0</v>
      </c>
      <c r="BL481" s="18" t="s">
        <v>175</v>
      </c>
      <c r="BM481" s="240" t="s">
        <v>3371</v>
      </c>
    </row>
    <row r="482" s="2" customFormat="1">
      <c r="A482" s="39"/>
      <c r="B482" s="40"/>
      <c r="C482" s="41"/>
      <c r="D482" s="242" t="s">
        <v>249</v>
      </c>
      <c r="E482" s="41"/>
      <c r="F482" s="243" t="s">
        <v>2676</v>
      </c>
      <c r="G482" s="41"/>
      <c r="H482" s="41"/>
      <c r="I482" s="244"/>
      <c r="J482" s="41"/>
      <c r="K482" s="41"/>
      <c r="L482" s="45"/>
      <c r="M482" s="245"/>
      <c r="N482" s="246"/>
      <c r="O482" s="92"/>
      <c r="P482" s="92"/>
      <c r="Q482" s="92"/>
      <c r="R482" s="92"/>
      <c r="S482" s="92"/>
      <c r="T482" s="93"/>
      <c r="U482" s="39"/>
      <c r="V482" s="39"/>
      <c r="W482" s="39"/>
      <c r="X482" s="39"/>
      <c r="Y482" s="39"/>
      <c r="Z482" s="39"/>
      <c r="AA482" s="39"/>
      <c r="AB482" s="39"/>
      <c r="AC482" s="39"/>
      <c r="AD482" s="39"/>
      <c r="AE482" s="39"/>
      <c r="AT482" s="18" t="s">
        <v>249</v>
      </c>
      <c r="AU482" s="18" t="s">
        <v>88</v>
      </c>
    </row>
    <row r="483" s="2" customFormat="1">
      <c r="A483" s="39"/>
      <c r="B483" s="40"/>
      <c r="C483" s="41"/>
      <c r="D483" s="247" t="s">
        <v>251</v>
      </c>
      <c r="E483" s="41"/>
      <c r="F483" s="248" t="s">
        <v>2677</v>
      </c>
      <c r="G483" s="41"/>
      <c r="H483" s="41"/>
      <c r="I483" s="244"/>
      <c r="J483" s="41"/>
      <c r="K483" s="41"/>
      <c r="L483" s="45"/>
      <c r="M483" s="245"/>
      <c r="N483" s="246"/>
      <c r="O483" s="92"/>
      <c r="P483" s="92"/>
      <c r="Q483" s="92"/>
      <c r="R483" s="92"/>
      <c r="S483" s="92"/>
      <c r="T483" s="93"/>
      <c r="U483" s="39"/>
      <c r="V483" s="39"/>
      <c r="W483" s="39"/>
      <c r="X483" s="39"/>
      <c r="Y483" s="39"/>
      <c r="Z483" s="39"/>
      <c r="AA483" s="39"/>
      <c r="AB483" s="39"/>
      <c r="AC483" s="39"/>
      <c r="AD483" s="39"/>
      <c r="AE483" s="39"/>
      <c r="AT483" s="18" t="s">
        <v>251</v>
      </c>
      <c r="AU483" s="18" t="s">
        <v>88</v>
      </c>
    </row>
    <row r="484" s="15" customFormat="1">
      <c r="A484" s="15"/>
      <c r="B484" s="271"/>
      <c r="C484" s="272"/>
      <c r="D484" s="242" t="s">
        <v>259</v>
      </c>
      <c r="E484" s="273" t="s">
        <v>1</v>
      </c>
      <c r="F484" s="274" t="s">
        <v>3263</v>
      </c>
      <c r="G484" s="272"/>
      <c r="H484" s="273" t="s">
        <v>1</v>
      </c>
      <c r="I484" s="275"/>
      <c r="J484" s="272"/>
      <c r="K484" s="272"/>
      <c r="L484" s="276"/>
      <c r="M484" s="277"/>
      <c r="N484" s="278"/>
      <c r="O484" s="278"/>
      <c r="P484" s="278"/>
      <c r="Q484" s="278"/>
      <c r="R484" s="278"/>
      <c r="S484" s="278"/>
      <c r="T484" s="279"/>
      <c r="U484" s="15"/>
      <c r="V484" s="15"/>
      <c r="W484" s="15"/>
      <c r="X484" s="15"/>
      <c r="Y484" s="15"/>
      <c r="Z484" s="15"/>
      <c r="AA484" s="15"/>
      <c r="AB484" s="15"/>
      <c r="AC484" s="15"/>
      <c r="AD484" s="15"/>
      <c r="AE484" s="15"/>
      <c r="AT484" s="280" t="s">
        <v>259</v>
      </c>
      <c r="AU484" s="280" t="s">
        <v>88</v>
      </c>
      <c r="AV484" s="15" t="s">
        <v>14</v>
      </c>
      <c r="AW484" s="15" t="s">
        <v>36</v>
      </c>
      <c r="AX484" s="15" t="s">
        <v>80</v>
      </c>
      <c r="AY484" s="280" t="s">
        <v>241</v>
      </c>
    </row>
    <row r="485" s="13" customFormat="1">
      <c r="A485" s="13"/>
      <c r="B485" s="249"/>
      <c r="C485" s="250"/>
      <c r="D485" s="242" t="s">
        <v>259</v>
      </c>
      <c r="E485" s="251" t="s">
        <v>1</v>
      </c>
      <c r="F485" s="252" t="s">
        <v>3372</v>
      </c>
      <c r="G485" s="250"/>
      <c r="H485" s="253">
        <v>744.58600000000001</v>
      </c>
      <c r="I485" s="254"/>
      <c r="J485" s="250"/>
      <c r="K485" s="250"/>
      <c r="L485" s="255"/>
      <c r="M485" s="256"/>
      <c r="N485" s="257"/>
      <c r="O485" s="257"/>
      <c r="P485" s="257"/>
      <c r="Q485" s="257"/>
      <c r="R485" s="257"/>
      <c r="S485" s="257"/>
      <c r="T485" s="258"/>
      <c r="U485" s="13"/>
      <c r="V485" s="13"/>
      <c r="W485" s="13"/>
      <c r="X485" s="13"/>
      <c r="Y485" s="13"/>
      <c r="Z485" s="13"/>
      <c r="AA485" s="13"/>
      <c r="AB485" s="13"/>
      <c r="AC485" s="13"/>
      <c r="AD485" s="13"/>
      <c r="AE485" s="13"/>
      <c r="AT485" s="259" t="s">
        <v>259</v>
      </c>
      <c r="AU485" s="259" t="s">
        <v>88</v>
      </c>
      <c r="AV485" s="13" t="s">
        <v>88</v>
      </c>
      <c r="AW485" s="13" t="s">
        <v>36</v>
      </c>
      <c r="AX485" s="13" t="s">
        <v>80</v>
      </c>
      <c r="AY485" s="259" t="s">
        <v>241</v>
      </c>
    </row>
    <row r="486" s="13" customFormat="1">
      <c r="A486" s="13"/>
      <c r="B486" s="249"/>
      <c r="C486" s="250"/>
      <c r="D486" s="242" t="s">
        <v>259</v>
      </c>
      <c r="E486" s="251" t="s">
        <v>1</v>
      </c>
      <c r="F486" s="252" t="s">
        <v>3373</v>
      </c>
      <c r="G486" s="250"/>
      <c r="H486" s="253">
        <v>298.61000000000001</v>
      </c>
      <c r="I486" s="254"/>
      <c r="J486" s="250"/>
      <c r="K486" s="250"/>
      <c r="L486" s="255"/>
      <c r="M486" s="256"/>
      <c r="N486" s="257"/>
      <c r="O486" s="257"/>
      <c r="P486" s="257"/>
      <c r="Q486" s="257"/>
      <c r="R486" s="257"/>
      <c r="S486" s="257"/>
      <c r="T486" s="258"/>
      <c r="U486" s="13"/>
      <c r="V486" s="13"/>
      <c r="W486" s="13"/>
      <c r="X486" s="13"/>
      <c r="Y486" s="13"/>
      <c r="Z486" s="13"/>
      <c r="AA486" s="13"/>
      <c r="AB486" s="13"/>
      <c r="AC486" s="13"/>
      <c r="AD486" s="13"/>
      <c r="AE486" s="13"/>
      <c r="AT486" s="259" t="s">
        <v>259</v>
      </c>
      <c r="AU486" s="259" t="s">
        <v>88</v>
      </c>
      <c r="AV486" s="13" t="s">
        <v>88</v>
      </c>
      <c r="AW486" s="13" t="s">
        <v>36</v>
      </c>
      <c r="AX486" s="13" t="s">
        <v>80</v>
      </c>
      <c r="AY486" s="259" t="s">
        <v>241</v>
      </c>
    </row>
    <row r="487" s="13" customFormat="1">
      <c r="A487" s="13"/>
      <c r="B487" s="249"/>
      <c r="C487" s="250"/>
      <c r="D487" s="242" t="s">
        <v>259</v>
      </c>
      <c r="E487" s="251" t="s">
        <v>1</v>
      </c>
      <c r="F487" s="252" t="s">
        <v>3374</v>
      </c>
      <c r="G487" s="250"/>
      <c r="H487" s="253">
        <v>65.837999999999994</v>
      </c>
      <c r="I487" s="254"/>
      <c r="J487" s="250"/>
      <c r="K487" s="250"/>
      <c r="L487" s="255"/>
      <c r="M487" s="256"/>
      <c r="N487" s="257"/>
      <c r="O487" s="257"/>
      <c r="P487" s="257"/>
      <c r="Q487" s="257"/>
      <c r="R487" s="257"/>
      <c r="S487" s="257"/>
      <c r="T487" s="258"/>
      <c r="U487" s="13"/>
      <c r="V487" s="13"/>
      <c r="W487" s="13"/>
      <c r="X487" s="13"/>
      <c r="Y487" s="13"/>
      <c r="Z487" s="13"/>
      <c r="AA487" s="13"/>
      <c r="AB487" s="13"/>
      <c r="AC487" s="13"/>
      <c r="AD487" s="13"/>
      <c r="AE487" s="13"/>
      <c r="AT487" s="259" t="s">
        <v>259</v>
      </c>
      <c r="AU487" s="259" t="s">
        <v>88</v>
      </c>
      <c r="AV487" s="13" t="s">
        <v>88</v>
      </c>
      <c r="AW487" s="13" t="s">
        <v>36</v>
      </c>
      <c r="AX487" s="13" t="s">
        <v>80</v>
      </c>
      <c r="AY487" s="259" t="s">
        <v>241</v>
      </c>
    </row>
    <row r="488" s="13" customFormat="1">
      <c r="A488" s="13"/>
      <c r="B488" s="249"/>
      <c r="C488" s="250"/>
      <c r="D488" s="242" t="s">
        <v>259</v>
      </c>
      <c r="E488" s="251" t="s">
        <v>1</v>
      </c>
      <c r="F488" s="252" t="s">
        <v>3375</v>
      </c>
      <c r="G488" s="250"/>
      <c r="H488" s="253">
        <v>39.186999999999998</v>
      </c>
      <c r="I488" s="254"/>
      <c r="J488" s="250"/>
      <c r="K488" s="250"/>
      <c r="L488" s="255"/>
      <c r="M488" s="256"/>
      <c r="N488" s="257"/>
      <c r="O488" s="257"/>
      <c r="P488" s="257"/>
      <c r="Q488" s="257"/>
      <c r="R488" s="257"/>
      <c r="S488" s="257"/>
      <c r="T488" s="258"/>
      <c r="U488" s="13"/>
      <c r="V488" s="13"/>
      <c r="W488" s="13"/>
      <c r="X488" s="13"/>
      <c r="Y488" s="13"/>
      <c r="Z488" s="13"/>
      <c r="AA488" s="13"/>
      <c r="AB488" s="13"/>
      <c r="AC488" s="13"/>
      <c r="AD488" s="13"/>
      <c r="AE488" s="13"/>
      <c r="AT488" s="259" t="s">
        <v>259</v>
      </c>
      <c r="AU488" s="259" t="s">
        <v>88</v>
      </c>
      <c r="AV488" s="13" t="s">
        <v>88</v>
      </c>
      <c r="AW488" s="13" t="s">
        <v>36</v>
      </c>
      <c r="AX488" s="13" t="s">
        <v>80</v>
      </c>
      <c r="AY488" s="259" t="s">
        <v>241</v>
      </c>
    </row>
    <row r="489" s="13" customFormat="1">
      <c r="A489" s="13"/>
      <c r="B489" s="249"/>
      <c r="C489" s="250"/>
      <c r="D489" s="242" t="s">
        <v>259</v>
      </c>
      <c r="E489" s="251" t="s">
        <v>1</v>
      </c>
      <c r="F489" s="252" t="s">
        <v>3376</v>
      </c>
      <c r="G489" s="250"/>
      <c r="H489" s="253">
        <v>70.882000000000005</v>
      </c>
      <c r="I489" s="254"/>
      <c r="J489" s="250"/>
      <c r="K489" s="250"/>
      <c r="L489" s="255"/>
      <c r="M489" s="256"/>
      <c r="N489" s="257"/>
      <c r="O489" s="257"/>
      <c r="P489" s="257"/>
      <c r="Q489" s="257"/>
      <c r="R489" s="257"/>
      <c r="S489" s="257"/>
      <c r="T489" s="258"/>
      <c r="U489" s="13"/>
      <c r="V489" s="13"/>
      <c r="W489" s="13"/>
      <c r="X489" s="13"/>
      <c r="Y489" s="13"/>
      <c r="Z489" s="13"/>
      <c r="AA489" s="13"/>
      <c r="AB489" s="13"/>
      <c r="AC489" s="13"/>
      <c r="AD489" s="13"/>
      <c r="AE489" s="13"/>
      <c r="AT489" s="259" t="s">
        <v>259</v>
      </c>
      <c r="AU489" s="259" t="s">
        <v>88</v>
      </c>
      <c r="AV489" s="13" t="s">
        <v>88</v>
      </c>
      <c r="AW489" s="13" t="s">
        <v>36</v>
      </c>
      <c r="AX489" s="13" t="s">
        <v>80</v>
      </c>
      <c r="AY489" s="259" t="s">
        <v>241</v>
      </c>
    </row>
    <row r="490" s="13" customFormat="1">
      <c r="A490" s="13"/>
      <c r="B490" s="249"/>
      <c r="C490" s="250"/>
      <c r="D490" s="242" t="s">
        <v>259</v>
      </c>
      <c r="E490" s="251" t="s">
        <v>1</v>
      </c>
      <c r="F490" s="252" t="s">
        <v>3377</v>
      </c>
      <c r="G490" s="250"/>
      <c r="H490" s="253">
        <v>183.994</v>
      </c>
      <c r="I490" s="254"/>
      <c r="J490" s="250"/>
      <c r="K490" s="250"/>
      <c r="L490" s="255"/>
      <c r="M490" s="256"/>
      <c r="N490" s="257"/>
      <c r="O490" s="257"/>
      <c r="P490" s="257"/>
      <c r="Q490" s="257"/>
      <c r="R490" s="257"/>
      <c r="S490" s="257"/>
      <c r="T490" s="258"/>
      <c r="U490" s="13"/>
      <c r="V490" s="13"/>
      <c r="W490" s="13"/>
      <c r="X490" s="13"/>
      <c r="Y490" s="13"/>
      <c r="Z490" s="13"/>
      <c r="AA490" s="13"/>
      <c r="AB490" s="13"/>
      <c r="AC490" s="13"/>
      <c r="AD490" s="13"/>
      <c r="AE490" s="13"/>
      <c r="AT490" s="259" t="s">
        <v>259</v>
      </c>
      <c r="AU490" s="259" t="s">
        <v>88</v>
      </c>
      <c r="AV490" s="13" t="s">
        <v>88</v>
      </c>
      <c r="AW490" s="13" t="s">
        <v>36</v>
      </c>
      <c r="AX490" s="13" t="s">
        <v>80</v>
      </c>
      <c r="AY490" s="259" t="s">
        <v>241</v>
      </c>
    </row>
    <row r="491" s="13" customFormat="1">
      <c r="A491" s="13"/>
      <c r="B491" s="249"/>
      <c r="C491" s="250"/>
      <c r="D491" s="242" t="s">
        <v>259</v>
      </c>
      <c r="E491" s="251" t="s">
        <v>1</v>
      </c>
      <c r="F491" s="252" t="s">
        <v>3378</v>
      </c>
      <c r="G491" s="250"/>
      <c r="H491" s="253">
        <v>48.493000000000002</v>
      </c>
      <c r="I491" s="254"/>
      <c r="J491" s="250"/>
      <c r="K491" s="250"/>
      <c r="L491" s="255"/>
      <c r="M491" s="256"/>
      <c r="N491" s="257"/>
      <c r="O491" s="257"/>
      <c r="P491" s="257"/>
      <c r="Q491" s="257"/>
      <c r="R491" s="257"/>
      <c r="S491" s="257"/>
      <c r="T491" s="258"/>
      <c r="U491" s="13"/>
      <c r="V491" s="13"/>
      <c r="W491" s="13"/>
      <c r="X491" s="13"/>
      <c r="Y491" s="13"/>
      <c r="Z491" s="13"/>
      <c r="AA491" s="13"/>
      <c r="AB491" s="13"/>
      <c r="AC491" s="13"/>
      <c r="AD491" s="13"/>
      <c r="AE491" s="13"/>
      <c r="AT491" s="259" t="s">
        <v>259</v>
      </c>
      <c r="AU491" s="259" t="s">
        <v>88</v>
      </c>
      <c r="AV491" s="13" t="s">
        <v>88</v>
      </c>
      <c r="AW491" s="13" t="s">
        <v>36</v>
      </c>
      <c r="AX491" s="13" t="s">
        <v>80</v>
      </c>
      <c r="AY491" s="259" t="s">
        <v>241</v>
      </c>
    </row>
    <row r="492" s="13" customFormat="1">
      <c r="A492" s="13"/>
      <c r="B492" s="249"/>
      <c r="C492" s="250"/>
      <c r="D492" s="242" t="s">
        <v>259</v>
      </c>
      <c r="E492" s="251" t="s">
        <v>1</v>
      </c>
      <c r="F492" s="252" t="s">
        <v>3379</v>
      </c>
      <c r="G492" s="250"/>
      <c r="H492" s="253">
        <v>211</v>
      </c>
      <c r="I492" s="254"/>
      <c r="J492" s="250"/>
      <c r="K492" s="250"/>
      <c r="L492" s="255"/>
      <c r="M492" s="256"/>
      <c r="N492" s="257"/>
      <c r="O492" s="257"/>
      <c r="P492" s="257"/>
      <c r="Q492" s="257"/>
      <c r="R492" s="257"/>
      <c r="S492" s="257"/>
      <c r="T492" s="258"/>
      <c r="U492" s="13"/>
      <c r="V492" s="13"/>
      <c r="W492" s="13"/>
      <c r="X492" s="13"/>
      <c r="Y492" s="13"/>
      <c r="Z492" s="13"/>
      <c r="AA492" s="13"/>
      <c r="AB492" s="13"/>
      <c r="AC492" s="13"/>
      <c r="AD492" s="13"/>
      <c r="AE492" s="13"/>
      <c r="AT492" s="259" t="s">
        <v>259</v>
      </c>
      <c r="AU492" s="259" t="s">
        <v>88</v>
      </c>
      <c r="AV492" s="13" t="s">
        <v>88</v>
      </c>
      <c r="AW492" s="13" t="s">
        <v>36</v>
      </c>
      <c r="AX492" s="13" t="s">
        <v>80</v>
      </c>
      <c r="AY492" s="259" t="s">
        <v>241</v>
      </c>
    </row>
    <row r="493" s="13" customFormat="1">
      <c r="A493" s="13"/>
      <c r="B493" s="249"/>
      <c r="C493" s="250"/>
      <c r="D493" s="242" t="s">
        <v>259</v>
      </c>
      <c r="E493" s="251" t="s">
        <v>1</v>
      </c>
      <c r="F493" s="252" t="s">
        <v>3380</v>
      </c>
      <c r="G493" s="250"/>
      <c r="H493" s="253">
        <v>169.99199999999999</v>
      </c>
      <c r="I493" s="254"/>
      <c r="J493" s="250"/>
      <c r="K493" s="250"/>
      <c r="L493" s="255"/>
      <c r="M493" s="256"/>
      <c r="N493" s="257"/>
      <c r="O493" s="257"/>
      <c r="P493" s="257"/>
      <c r="Q493" s="257"/>
      <c r="R493" s="257"/>
      <c r="S493" s="257"/>
      <c r="T493" s="258"/>
      <c r="U493" s="13"/>
      <c r="V493" s="13"/>
      <c r="W493" s="13"/>
      <c r="X493" s="13"/>
      <c r="Y493" s="13"/>
      <c r="Z493" s="13"/>
      <c r="AA493" s="13"/>
      <c r="AB493" s="13"/>
      <c r="AC493" s="13"/>
      <c r="AD493" s="13"/>
      <c r="AE493" s="13"/>
      <c r="AT493" s="259" t="s">
        <v>259</v>
      </c>
      <c r="AU493" s="259" t="s">
        <v>88</v>
      </c>
      <c r="AV493" s="13" t="s">
        <v>88</v>
      </c>
      <c r="AW493" s="13" t="s">
        <v>36</v>
      </c>
      <c r="AX493" s="13" t="s">
        <v>80</v>
      </c>
      <c r="AY493" s="259" t="s">
        <v>241</v>
      </c>
    </row>
    <row r="494" s="13" customFormat="1">
      <c r="A494" s="13"/>
      <c r="B494" s="249"/>
      <c r="C494" s="250"/>
      <c r="D494" s="242" t="s">
        <v>259</v>
      </c>
      <c r="E494" s="251" t="s">
        <v>1</v>
      </c>
      <c r="F494" s="252" t="s">
        <v>3381</v>
      </c>
      <c r="G494" s="250"/>
      <c r="H494" s="253">
        <v>418.88</v>
      </c>
      <c r="I494" s="254"/>
      <c r="J494" s="250"/>
      <c r="K494" s="250"/>
      <c r="L494" s="255"/>
      <c r="M494" s="256"/>
      <c r="N494" s="257"/>
      <c r="O494" s="257"/>
      <c r="P494" s="257"/>
      <c r="Q494" s="257"/>
      <c r="R494" s="257"/>
      <c r="S494" s="257"/>
      <c r="T494" s="258"/>
      <c r="U494" s="13"/>
      <c r="V494" s="13"/>
      <c r="W494" s="13"/>
      <c r="X494" s="13"/>
      <c r="Y494" s="13"/>
      <c r="Z494" s="13"/>
      <c r="AA494" s="13"/>
      <c r="AB494" s="13"/>
      <c r="AC494" s="13"/>
      <c r="AD494" s="13"/>
      <c r="AE494" s="13"/>
      <c r="AT494" s="259" t="s">
        <v>259</v>
      </c>
      <c r="AU494" s="259" t="s">
        <v>88</v>
      </c>
      <c r="AV494" s="13" t="s">
        <v>88</v>
      </c>
      <c r="AW494" s="13" t="s">
        <v>36</v>
      </c>
      <c r="AX494" s="13" t="s">
        <v>80</v>
      </c>
      <c r="AY494" s="259" t="s">
        <v>241</v>
      </c>
    </row>
    <row r="495" s="15" customFormat="1">
      <c r="A495" s="15"/>
      <c r="B495" s="271"/>
      <c r="C495" s="272"/>
      <c r="D495" s="242" t="s">
        <v>259</v>
      </c>
      <c r="E495" s="273" t="s">
        <v>1</v>
      </c>
      <c r="F495" s="274" t="s">
        <v>3280</v>
      </c>
      <c r="G495" s="272"/>
      <c r="H495" s="273" t="s">
        <v>1</v>
      </c>
      <c r="I495" s="275"/>
      <c r="J495" s="272"/>
      <c r="K495" s="272"/>
      <c r="L495" s="276"/>
      <c r="M495" s="277"/>
      <c r="N495" s="278"/>
      <c r="O495" s="278"/>
      <c r="P495" s="278"/>
      <c r="Q495" s="278"/>
      <c r="R495" s="278"/>
      <c r="S495" s="278"/>
      <c r="T495" s="279"/>
      <c r="U495" s="15"/>
      <c r="V495" s="15"/>
      <c r="W495" s="15"/>
      <c r="X495" s="15"/>
      <c r="Y495" s="15"/>
      <c r="Z495" s="15"/>
      <c r="AA495" s="15"/>
      <c r="AB495" s="15"/>
      <c r="AC495" s="15"/>
      <c r="AD495" s="15"/>
      <c r="AE495" s="15"/>
      <c r="AT495" s="280" t="s">
        <v>259</v>
      </c>
      <c r="AU495" s="280" t="s">
        <v>88</v>
      </c>
      <c r="AV495" s="15" t="s">
        <v>14</v>
      </c>
      <c r="AW495" s="15" t="s">
        <v>36</v>
      </c>
      <c r="AX495" s="15" t="s">
        <v>80</v>
      </c>
      <c r="AY495" s="280" t="s">
        <v>241</v>
      </c>
    </row>
    <row r="496" s="13" customFormat="1">
      <c r="A496" s="13"/>
      <c r="B496" s="249"/>
      <c r="C496" s="250"/>
      <c r="D496" s="242" t="s">
        <v>259</v>
      </c>
      <c r="E496" s="251" t="s">
        <v>1</v>
      </c>
      <c r="F496" s="252" t="s">
        <v>3382</v>
      </c>
      <c r="G496" s="250"/>
      <c r="H496" s="253">
        <v>87.034999999999997</v>
      </c>
      <c r="I496" s="254"/>
      <c r="J496" s="250"/>
      <c r="K496" s="250"/>
      <c r="L496" s="255"/>
      <c r="M496" s="256"/>
      <c r="N496" s="257"/>
      <c r="O496" s="257"/>
      <c r="P496" s="257"/>
      <c r="Q496" s="257"/>
      <c r="R496" s="257"/>
      <c r="S496" s="257"/>
      <c r="T496" s="258"/>
      <c r="U496" s="13"/>
      <c r="V496" s="13"/>
      <c r="W496" s="13"/>
      <c r="X496" s="13"/>
      <c r="Y496" s="13"/>
      <c r="Z496" s="13"/>
      <c r="AA496" s="13"/>
      <c r="AB496" s="13"/>
      <c r="AC496" s="13"/>
      <c r="AD496" s="13"/>
      <c r="AE496" s="13"/>
      <c r="AT496" s="259" t="s">
        <v>259</v>
      </c>
      <c r="AU496" s="259" t="s">
        <v>88</v>
      </c>
      <c r="AV496" s="13" t="s">
        <v>88</v>
      </c>
      <c r="AW496" s="13" t="s">
        <v>36</v>
      </c>
      <c r="AX496" s="13" t="s">
        <v>80</v>
      </c>
      <c r="AY496" s="259" t="s">
        <v>241</v>
      </c>
    </row>
    <row r="497" s="13" customFormat="1">
      <c r="A497" s="13"/>
      <c r="B497" s="249"/>
      <c r="C497" s="250"/>
      <c r="D497" s="242" t="s">
        <v>259</v>
      </c>
      <c r="E497" s="251" t="s">
        <v>1</v>
      </c>
      <c r="F497" s="252" t="s">
        <v>3383</v>
      </c>
      <c r="G497" s="250"/>
      <c r="H497" s="253">
        <v>29.131</v>
      </c>
      <c r="I497" s="254"/>
      <c r="J497" s="250"/>
      <c r="K497" s="250"/>
      <c r="L497" s="255"/>
      <c r="M497" s="256"/>
      <c r="N497" s="257"/>
      <c r="O497" s="257"/>
      <c r="P497" s="257"/>
      <c r="Q497" s="257"/>
      <c r="R497" s="257"/>
      <c r="S497" s="257"/>
      <c r="T497" s="258"/>
      <c r="U497" s="13"/>
      <c r="V497" s="13"/>
      <c r="W497" s="13"/>
      <c r="X497" s="13"/>
      <c r="Y497" s="13"/>
      <c r="Z497" s="13"/>
      <c r="AA497" s="13"/>
      <c r="AB497" s="13"/>
      <c r="AC497" s="13"/>
      <c r="AD497" s="13"/>
      <c r="AE497" s="13"/>
      <c r="AT497" s="259" t="s">
        <v>259</v>
      </c>
      <c r="AU497" s="259" t="s">
        <v>88</v>
      </c>
      <c r="AV497" s="13" t="s">
        <v>88</v>
      </c>
      <c r="AW497" s="13" t="s">
        <v>36</v>
      </c>
      <c r="AX497" s="13" t="s">
        <v>80</v>
      </c>
      <c r="AY497" s="259" t="s">
        <v>241</v>
      </c>
    </row>
    <row r="498" s="13" customFormat="1">
      <c r="A498" s="13"/>
      <c r="B498" s="249"/>
      <c r="C498" s="250"/>
      <c r="D498" s="242" t="s">
        <v>259</v>
      </c>
      <c r="E498" s="251" t="s">
        <v>1</v>
      </c>
      <c r="F498" s="252" t="s">
        <v>3384</v>
      </c>
      <c r="G498" s="250"/>
      <c r="H498" s="253">
        <v>143.55000000000001</v>
      </c>
      <c r="I498" s="254"/>
      <c r="J498" s="250"/>
      <c r="K498" s="250"/>
      <c r="L498" s="255"/>
      <c r="M498" s="256"/>
      <c r="N498" s="257"/>
      <c r="O498" s="257"/>
      <c r="P498" s="257"/>
      <c r="Q498" s="257"/>
      <c r="R498" s="257"/>
      <c r="S498" s="257"/>
      <c r="T498" s="258"/>
      <c r="U498" s="13"/>
      <c r="V498" s="13"/>
      <c r="W498" s="13"/>
      <c r="X498" s="13"/>
      <c r="Y498" s="13"/>
      <c r="Z498" s="13"/>
      <c r="AA498" s="13"/>
      <c r="AB498" s="13"/>
      <c r="AC498" s="13"/>
      <c r="AD498" s="13"/>
      <c r="AE498" s="13"/>
      <c r="AT498" s="259" t="s">
        <v>259</v>
      </c>
      <c r="AU498" s="259" t="s">
        <v>88</v>
      </c>
      <c r="AV498" s="13" t="s">
        <v>88</v>
      </c>
      <c r="AW498" s="13" t="s">
        <v>36</v>
      </c>
      <c r="AX498" s="13" t="s">
        <v>80</v>
      </c>
      <c r="AY498" s="259" t="s">
        <v>241</v>
      </c>
    </row>
    <row r="499" s="15" customFormat="1">
      <c r="A499" s="15"/>
      <c r="B499" s="271"/>
      <c r="C499" s="272"/>
      <c r="D499" s="242" t="s">
        <v>259</v>
      </c>
      <c r="E499" s="273" t="s">
        <v>1</v>
      </c>
      <c r="F499" s="274" t="s">
        <v>3284</v>
      </c>
      <c r="G499" s="272"/>
      <c r="H499" s="273" t="s">
        <v>1</v>
      </c>
      <c r="I499" s="275"/>
      <c r="J499" s="272"/>
      <c r="K499" s="272"/>
      <c r="L499" s="276"/>
      <c r="M499" s="277"/>
      <c r="N499" s="278"/>
      <c r="O499" s="278"/>
      <c r="P499" s="278"/>
      <c r="Q499" s="278"/>
      <c r="R499" s="278"/>
      <c r="S499" s="278"/>
      <c r="T499" s="279"/>
      <c r="U499" s="15"/>
      <c r="V499" s="15"/>
      <c r="W499" s="15"/>
      <c r="X499" s="15"/>
      <c r="Y499" s="15"/>
      <c r="Z499" s="15"/>
      <c r="AA499" s="15"/>
      <c r="AB499" s="15"/>
      <c r="AC499" s="15"/>
      <c r="AD499" s="15"/>
      <c r="AE499" s="15"/>
      <c r="AT499" s="280" t="s">
        <v>259</v>
      </c>
      <c r="AU499" s="280" t="s">
        <v>88</v>
      </c>
      <c r="AV499" s="15" t="s">
        <v>14</v>
      </c>
      <c r="AW499" s="15" t="s">
        <v>36</v>
      </c>
      <c r="AX499" s="15" t="s">
        <v>80</v>
      </c>
      <c r="AY499" s="280" t="s">
        <v>241</v>
      </c>
    </row>
    <row r="500" s="13" customFormat="1">
      <c r="A500" s="13"/>
      <c r="B500" s="249"/>
      <c r="C500" s="250"/>
      <c r="D500" s="242" t="s">
        <v>259</v>
      </c>
      <c r="E500" s="251" t="s">
        <v>1</v>
      </c>
      <c r="F500" s="252" t="s">
        <v>3385</v>
      </c>
      <c r="G500" s="250"/>
      <c r="H500" s="253">
        <v>16.018000000000001</v>
      </c>
      <c r="I500" s="254"/>
      <c r="J500" s="250"/>
      <c r="K500" s="250"/>
      <c r="L500" s="255"/>
      <c r="M500" s="256"/>
      <c r="N500" s="257"/>
      <c r="O500" s="257"/>
      <c r="P500" s="257"/>
      <c r="Q500" s="257"/>
      <c r="R500" s="257"/>
      <c r="S500" s="257"/>
      <c r="T500" s="258"/>
      <c r="U500" s="13"/>
      <c r="V500" s="13"/>
      <c r="W500" s="13"/>
      <c r="X500" s="13"/>
      <c r="Y500" s="13"/>
      <c r="Z500" s="13"/>
      <c r="AA500" s="13"/>
      <c r="AB500" s="13"/>
      <c r="AC500" s="13"/>
      <c r="AD500" s="13"/>
      <c r="AE500" s="13"/>
      <c r="AT500" s="259" t="s">
        <v>259</v>
      </c>
      <c r="AU500" s="259" t="s">
        <v>88</v>
      </c>
      <c r="AV500" s="13" t="s">
        <v>88</v>
      </c>
      <c r="AW500" s="13" t="s">
        <v>36</v>
      </c>
      <c r="AX500" s="13" t="s">
        <v>80</v>
      </c>
      <c r="AY500" s="259" t="s">
        <v>241</v>
      </c>
    </row>
    <row r="501" s="13" customFormat="1">
      <c r="A501" s="13"/>
      <c r="B501" s="249"/>
      <c r="C501" s="250"/>
      <c r="D501" s="242" t="s">
        <v>259</v>
      </c>
      <c r="E501" s="251" t="s">
        <v>1</v>
      </c>
      <c r="F501" s="252" t="s">
        <v>3386</v>
      </c>
      <c r="G501" s="250"/>
      <c r="H501" s="253">
        <v>21.219999999999999</v>
      </c>
      <c r="I501" s="254"/>
      <c r="J501" s="250"/>
      <c r="K501" s="250"/>
      <c r="L501" s="255"/>
      <c r="M501" s="256"/>
      <c r="N501" s="257"/>
      <c r="O501" s="257"/>
      <c r="P501" s="257"/>
      <c r="Q501" s="257"/>
      <c r="R501" s="257"/>
      <c r="S501" s="257"/>
      <c r="T501" s="258"/>
      <c r="U501" s="13"/>
      <c r="V501" s="13"/>
      <c r="W501" s="13"/>
      <c r="X501" s="13"/>
      <c r="Y501" s="13"/>
      <c r="Z501" s="13"/>
      <c r="AA501" s="13"/>
      <c r="AB501" s="13"/>
      <c r="AC501" s="13"/>
      <c r="AD501" s="13"/>
      <c r="AE501" s="13"/>
      <c r="AT501" s="259" t="s">
        <v>259</v>
      </c>
      <c r="AU501" s="259" t="s">
        <v>88</v>
      </c>
      <c r="AV501" s="13" t="s">
        <v>88</v>
      </c>
      <c r="AW501" s="13" t="s">
        <v>36</v>
      </c>
      <c r="AX501" s="13" t="s">
        <v>80</v>
      </c>
      <c r="AY501" s="259" t="s">
        <v>241</v>
      </c>
    </row>
    <row r="502" s="15" customFormat="1">
      <c r="A502" s="15"/>
      <c r="B502" s="271"/>
      <c r="C502" s="272"/>
      <c r="D502" s="242" t="s">
        <v>259</v>
      </c>
      <c r="E502" s="273" t="s">
        <v>1</v>
      </c>
      <c r="F502" s="274" t="s">
        <v>3289</v>
      </c>
      <c r="G502" s="272"/>
      <c r="H502" s="273" t="s">
        <v>1</v>
      </c>
      <c r="I502" s="275"/>
      <c r="J502" s="272"/>
      <c r="K502" s="272"/>
      <c r="L502" s="276"/>
      <c r="M502" s="277"/>
      <c r="N502" s="278"/>
      <c r="O502" s="278"/>
      <c r="P502" s="278"/>
      <c r="Q502" s="278"/>
      <c r="R502" s="278"/>
      <c r="S502" s="278"/>
      <c r="T502" s="279"/>
      <c r="U502" s="15"/>
      <c r="V502" s="15"/>
      <c r="W502" s="15"/>
      <c r="X502" s="15"/>
      <c r="Y502" s="15"/>
      <c r="Z502" s="15"/>
      <c r="AA502" s="15"/>
      <c r="AB502" s="15"/>
      <c r="AC502" s="15"/>
      <c r="AD502" s="15"/>
      <c r="AE502" s="15"/>
      <c r="AT502" s="280" t="s">
        <v>259</v>
      </c>
      <c r="AU502" s="280" t="s">
        <v>88</v>
      </c>
      <c r="AV502" s="15" t="s">
        <v>14</v>
      </c>
      <c r="AW502" s="15" t="s">
        <v>36</v>
      </c>
      <c r="AX502" s="15" t="s">
        <v>80</v>
      </c>
      <c r="AY502" s="280" t="s">
        <v>241</v>
      </c>
    </row>
    <row r="503" s="13" customFormat="1">
      <c r="A503" s="13"/>
      <c r="B503" s="249"/>
      <c r="C503" s="250"/>
      <c r="D503" s="242" t="s">
        <v>259</v>
      </c>
      <c r="E503" s="251" t="s">
        <v>1</v>
      </c>
      <c r="F503" s="252" t="s">
        <v>3387</v>
      </c>
      <c r="G503" s="250"/>
      <c r="H503" s="253">
        <v>140.70099999999999</v>
      </c>
      <c r="I503" s="254"/>
      <c r="J503" s="250"/>
      <c r="K503" s="250"/>
      <c r="L503" s="255"/>
      <c r="M503" s="256"/>
      <c r="N503" s="257"/>
      <c r="O503" s="257"/>
      <c r="P503" s="257"/>
      <c r="Q503" s="257"/>
      <c r="R503" s="257"/>
      <c r="S503" s="257"/>
      <c r="T503" s="258"/>
      <c r="U503" s="13"/>
      <c r="V503" s="13"/>
      <c r="W503" s="13"/>
      <c r="X503" s="13"/>
      <c r="Y503" s="13"/>
      <c r="Z503" s="13"/>
      <c r="AA503" s="13"/>
      <c r="AB503" s="13"/>
      <c r="AC503" s="13"/>
      <c r="AD503" s="13"/>
      <c r="AE503" s="13"/>
      <c r="AT503" s="259" t="s">
        <v>259</v>
      </c>
      <c r="AU503" s="259" t="s">
        <v>88</v>
      </c>
      <c r="AV503" s="13" t="s">
        <v>88</v>
      </c>
      <c r="AW503" s="13" t="s">
        <v>36</v>
      </c>
      <c r="AX503" s="13" t="s">
        <v>80</v>
      </c>
      <c r="AY503" s="259" t="s">
        <v>241</v>
      </c>
    </row>
    <row r="504" s="14" customFormat="1">
      <c r="A504" s="14"/>
      <c r="B504" s="260"/>
      <c r="C504" s="261"/>
      <c r="D504" s="242" t="s">
        <v>259</v>
      </c>
      <c r="E504" s="262" t="s">
        <v>2533</v>
      </c>
      <c r="F504" s="263" t="s">
        <v>261</v>
      </c>
      <c r="G504" s="261"/>
      <c r="H504" s="264">
        <v>2689.1170000000002</v>
      </c>
      <c r="I504" s="265"/>
      <c r="J504" s="261"/>
      <c r="K504" s="261"/>
      <c r="L504" s="266"/>
      <c r="M504" s="267"/>
      <c r="N504" s="268"/>
      <c r="O504" s="268"/>
      <c r="P504" s="268"/>
      <c r="Q504" s="268"/>
      <c r="R504" s="268"/>
      <c r="S504" s="268"/>
      <c r="T504" s="269"/>
      <c r="U504" s="14"/>
      <c r="V504" s="14"/>
      <c r="W504" s="14"/>
      <c r="X504" s="14"/>
      <c r="Y504" s="14"/>
      <c r="Z504" s="14"/>
      <c r="AA504" s="14"/>
      <c r="AB504" s="14"/>
      <c r="AC504" s="14"/>
      <c r="AD504" s="14"/>
      <c r="AE504" s="14"/>
      <c r="AT504" s="270" t="s">
        <v>259</v>
      </c>
      <c r="AU504" s="270" t="s">
        <v>88</v>
      </c>
      <c r="AV504" s="14" t="s">
        <v>175</v>
      </c>
      <c r="AW504" s="14" t="s">
        <v>36</v>
      </c>
      <c r="AX504" s="14" t="s">
        <v>14</v>
      </c>
      <c r="AY504" s="270" t="s">
        <v>241</v>
      </c>
    </row>
    <row r="505" s="2" customFormat="1" ht="24.15" customHeight="1">
      <c r="A505" s="39"/>
      <c r="B505" s="40"/>
      <c r="C505" s="229" t="s">
        <v>778</v>
      </c>
      <c r="D505" s="229" t="s">
        <v>243</v>
      </c>
      <c r="E505" s="230" t="s">
        <v>3388</v>
      </c>
      <c r="F505" s="231" t="s">
        <v>3389</v>
      </c>
      <c r="G505" s="232" t="s">
        <v>246</v>
      </c>
      <c r="H505" s="233">
        <v>429.37799999999999</v>
      </c>
      <c r="I505" s="234"/>
      <c r="J505" s="235">
        <f>ROUND(I505*H505,2)</f>
        <v>0</v>
      </c>
      <c r="K505" s="231" t="s">
        <v>247</v>
      </c>
      <c r="L505" s="45"/>
      <c r="M505" s="236" t="s">
        <v>1</v>
      </c>
      <c r="N505" s="237" t="s">
        <v>45</v>
      </c>
      <c r="O505" s="92"/>
      <c r="P505" s="238">
        <f>O505*H505</f>
        <v>0</v>
      </c>
      <c r="Q505" s="238">
        <v>0.0011900000000000001</v>
      </c>
      <c r="R505" s="238">
        <f>Q505*H505</f>
        <v>0.51095982000000006</v>
      </c>
      <c r="S505" s="238">
        <v>0</v>
      </c>
      <c r="T505" s="239">
        <f>S505*H505</f>
        <v>0</v>
      </c>
      <c r="U505" s="39"/>
      <c r="V505" s="39"/>
      <c r="W505" s="39"/>
      <c r="X505" s="39"/>
      <c r="Y505" s="39"/>
      <c r="Z505" s="39"/>
      <c r="AA505" s="39"/>
      <c r="AB505" s="39"/>
      <c r="AC505" s="39"/>
      <c r="AD505" s="39"/>
      <c r="AE505" s="39"/>
      <c r="AR505" s="240" t="s">
        <v>175</v>
      </c>
      <c r="AT505" s="240" t="s">
        <v>243</v>
      </c>
      <c r="AU505" s="240" t="s">
        <v>88</v>
      </c>
      <c r="AY505" s="18" t="s">
        <v>241</v>
      </c>
      <c r="BE505" s="241">
        <f>IF(N505="základní",J505,0)</f>
        <v>0</v>
      </c>
      <c r="BF505" s="241">
        <f>IF(N505="snížená",J505,0)</f>
        <v>0</v>
      </c>
      <c r="BG505" s="241">
        <f>IF(N505="zákl. přenesená",J505,0)</f>
        <v>0</v>
      </c>
      <c r="BH505" s="241">
        <f>IF(N505="sníž. přenesená",J505,0)</f>
        <v>0</v>
      </c>
      <c r="BI505" s="241">
        <f>IF(N505="nulová",J505,0)</f>
        <v>0</v>
      </c>
      <c r="BJ505" s="18" t="s">
        <v>14</v>
      </c>
      <c r="BK505" s="241">
        <f>ROUND(I505*H505,2)</f>
        <v>0</v>
      </c>
      <c r="BL505" s="18" t="s">
        <v>175</v>
      </c>
      <c r="BM505" s="240" t="s">
        <v>3390</v>
      </c>
    </row>
    <row r="506" s="2" customFormat="1">
      <c r="A506" s="39"/>
      <c r="B506" s="40"/>
      <c r="C506" s="41"/>
      <c r="D506" s="242" t="s">
        <v>249</v>
      </c>
      <c r="E506" s="41"/>
      <c r="F506" s="243" t="s">
        <v>3391</v>
      </c>
      <c r="G506" s="41"/>
      <c r="H506" s="41"/>
      <c r="I506" s="244"/>
      <c r="J506" s="41"/>
      <c r="K506" s="41"/>
      <c r="L506" s="45"/>
      <c r="M506" s="245"/>
      <c r="N506" s="246"/>
      <c r="O506" s="92"/>
      <c r="P506" s="92"/>
      <c r="Q506" s="92"/>
      <c r="R506" s="92"/>
      <c r="S506" s="92"/>
      <c r="T506" s="93"/>
      <c r="U506" s="39"/>
      <c r="V506" s="39"/>
      <c r="W506" s="39"/>
      <c r="X506" s="39"/>
      <c r="Y506" s="39"/>
      <c r="Z506" s="39"/>
      <c r="AA506" s="39"/>
      <c r="AB506" s="39"/>
      <c r="AC506" s="39"/>
      <c r="AD506" s="39"/>
      <c r="AE506" s="39"/>
      <c r="AT506" s="18" t="s">
        <v>249</v>
      </c>
      <c r="AU506" s="18" t="s">
        <v>88</v>
      </c>
    </row>
    <row r="507" s="2" customFormat="1">
      <c r="A507" s="39"/>
      <c r="B507" s="40"/>
      <c r="C507" s="41"/>
      <c r="D507" s="247" t="s">
        <v>251</v>
      </c>
      <c r="E507" s="41"/>
      <c r="F507" s="248" t="s">
        <v>3392</v>
      </c>
      <c r="G507" s="41"/>
      <c r="H507" s="41"/>
      <c r="I507" s="244"/>
      <c r="J507" s="41"/>
      <c r="K507" s="41"/>
      <c r="L507" s="45"/>
      <c r="M507" s="245"/>
      <c r="N507" s="246"/>
      <c r="O507" s="92"/>
      <c r="P507" s="92"/>
      <c r="Q507" s="92"/>
      <c r="R507" s="92"/>
      <c r="S507" s="92"/>
      <c r="T507" s="93"/>
      <c r="U507" s="39"/>
      <c r="V507" s="39"/>
      <c r="W507" s="39"/>
      <c r="X507" s="39"/>
      <c r="Y507" s="39"/>
      <c r="Z507" s="39"/>
      <c r="AA507" s="39"/>
      <c r="AB507" s="39"/>
      <c r="AC507" s="39"/>
      <c r="AD507" s="39"/>
      <c r="AE507" s="39"/>
      <c r="AT507" s="18" t="s">
        <v>251</v>
      </c>
      <c r="AU507" s="18" t="s">
        <v>88</v>
      </c>
    </row>
    <row r="508" s="15" customFormat="1">
      <c r="A508" s="15"/>
      <c r="B508" s="271"/>
      <c r="C508" s="272"/>
      <c r="D508" s="242" t="s">
        <v>259</v>
      </c>
      <c r="E508" s="273" t="s">
        <v>1</v>
      </c>
      <c r="F508" s="274" t="s">
        <v>3263</v>
      </c>
      <c r="G508" s="272"/>
      <c r="H508" s="273" t="s">
        <v>1</v>
      </c>
      <c r="I508" s="275"/>
      <c r="J508" s="272"/>
      <c r="K508" s="272"/>
      <c r="L508" s="276"/>
      <c r="M508" s="277"/>
      <c r="N508" s="278"/>
      <c r="O508" s="278"/>
      <c r="P508" s="278"/>
      <c r="Q508" s="278"/>
      <c r="R508" s="278"/>
      <c r="S508" s="278"/>
      <c r="T508" s="279"/>
      <c r="U508" s="15"/>
      <c r="V508" s="15"/>
      <c r="W508" s="15"/>
      <c r="X508" s="15"/>
      <c r="Y508" s="15"/>
      <c r="Z508" s="15"/>
      <c r="AA508" s="15"/>
      <c r="AB508" s="15"/>
      <c r="AC508" s="15"/>
      <c r="AD508" s="15"/>
      <c r="AE508" s="15"/>
      <c r="AT508" s="280" t="s">
        <v>259</v>
      </c>
      <c r="AU508" s="280" t="s">
        <v>88</v>
      </c>
      <c r="AV508" s="15" t="s">
        <v>14</v>
      </c>
      <c r="AW508" s="15" t="s">
        <v>36</v>
      </c>
      <c r="AX508" s="15" t="s">
        <v>80</v>
      </c>
      <c r="AY508" s="280" t="s">
        <v>241</v>
      </c>
    </row>
    <row r="509" s="13" customFormat="1">
      <c r="A509" s="13"/>
      <c r="B509" s="249"/>
      <c r="C509" s="250"/>
      <c r="D509" s="242" t="s">
        <v>259</v>
      </c>
      <c r="E509" s="251" t="s">
        <v>1</v>
      </c>
      <c r="F509" s="252" t="s">
        <v>3274</v>
      </c>
      <c r="G509" s="250"/>
      <c r="H509" s="253">
        <v>88.147000000000006</v>
      </c>
      <c r="I509" s="254"/>
      <c r="J509" s="250"/>
      <c r="K509" s="250"/>
      <c r="L509" s="255"/>
      <c r="M509" s="256"/>
      <c r="N509" s="257"/>
      <c r="O509" s="257"/>
      <c r="P509" s="257"/>
      <c r="Q509" s="257"/>
      <c r="R509" s="257"/>
      <c r="S509" s="257"/>
      <c r="T509" s="258"/>
      <c r="U509" s="13"/>
      <c r="V509" s="13"/>
      <c r="W509" s="13"/>
      <c r="X509" s="13"/>
      <c r="Y509" s="13"/>
      <c r="Z509" s="13"/>
      <c r="AA509" s="13"/>
      <c r="AB509" s="13"/>
      <c r="AC509" s="13"/>
      <c r="AD509" s="13"/>
      <c r="AE509" s="13"/>
      <c r="AT509" s="259" t="s">
        <v>259</v>
      </c>
      <c r="AU509" s="259" t="s">
        <v>88</v>
      </c>
      <c r="AV509" s="13" t="s">
        <v>88</v>
      </c>
      <c r="AW509" s="13" t="s">
        <v>36</v>
      </c>
      <c r="AX509" s="13" t="s">
        <v>80</v>
      </c>
      <c r="AY509" s="259" t="s">
        <v>241</v>
      </c>
    </row>
    <row r="510" s="13" customFormat="1">
      <c r="A510" s="13"/>
      <c r="B510" s="249"/>
      <c r="C510" s="250"/>
      <c r="D510" s="242" t="s">
        <v>259</v>
      </c>
      <c r="E510" s="251" t="s">
        <v>1</v>
      </c>
      <c r="F510" s="252" t="s">
        <v>3275</v>
      </c>
      <c r="G510" s="250"/>
      <c r="H510" s="253">
        <v>341.23099999999999</v>
      </c>
      <c r="I510" s="254"/>
      <c r="J510" s="250"/>
      <c r="K510" s="250"/>
      <c r="L510" s="255"/>
      <c r="M510" s="256"/>
      <c r="N510" s="257"/>
      <c r="O510" s="257"/>
      <c r="P510" s="257"/>
      <c r="Q510" s="257"/>
      <c r="R510" s="257"/>
      <c r="S510" s="257"/>
      <c r="T510" s="258"/>
      <c r="U510" s="13"/>
      <c r="V510" s="13"/>
      <c r="W510" s="13"/>
      <c r="X510" s="13"/>
      <c r="Y510" s="13"/>
      <c r="Z510" s="13"/>
      <c r="AA510" s="13"/>
      <c r="AB510" s="13"/>
      <c r="AC510" s="13"/>
      <c r="AD510" s="13"/>
      <c r="AE510" s="13"/>
      <c r="AT510" s="259" t="s">
        <v>259</v>
      </c>
      <c r="AU510" s="259" t="s">
        <v>88</v>
      </c>
      <c r="AV510" s="13" t="s">
        <v>88</v>
      </c>
      <c r="AW510" s="13" t="s">
        <v>36</v>
      </c>
      <c r="AX510" s="13" t="s">
        <v>80</v>
      </c>
      <c r="AY510" s="259" t="s">
        <v>241</v>
      </c>
    </row>
    <row r="511" s="14" customFormat="1">
      <c r="A511" s="14"/>
      <c r="B511" s="260"/>
      <c r="C511" s="261"/>
      <c r="D511" s="242" t="s">
        <v>259</v>
      </c>
      <c r="E511" s="262" t="s">
        <v>3168</v>
      </c>
      <c r="F511" s="263" t="s">
        <v>261</v>
      </c>
      <c r="G511" s="261"/>
      <c r="H511" s="264">
        <v>429.37799999999999</v>
      </c>
      <c r="I511" s="265"/>
      <c r="J511" s="261"/>
      <c r="K511" s="261"/>
      <c r="L511" s="266"/>
      <c r="M511" s="267"/>
      <c r="N511" s="268"/>
      <c r="O511" s="268"/>
      <c r="P511" s="268"/>
      <c r="Q511" s="268"/>
      <c r="R511" s="268"/>
      <c r="S511" s="268"/>
      <c r="T511" s="269"/>
      <c r="U511" s="14"/>
      <c r="V511" s="14"/>
      <c r="W511" s="14"/>
      <c r="X511" s="14"/>
      <c r="Y511" s="14"/>
      <c r="Z511" s="14"/>
      <c r="AA511" s="14"/>
      <c r="AB511" s="14"/>
      <c r="AC511" s="14"/>
      <c r="AD511" s="14"/>
      <c r="AE511" s="14"/>
      <c r="AT511" s="270" t="s">
        <v>259</v>
      </c>
      <c r="AU511" s="270" t="s">
        <v>88</v>
      </c>
      <c r="AV511" s="14" t="s">
        <v>175</v>
      </c>
      <c r="AW511" s="14" t="s">
        <v>36</v>
      </c>
      <c r="AX511" s="14" t="s">
        <v>14</v>
      </c>
      <c r="AY511" s="270" t="s">
        <v>241</v>
      </c>
    </row>
    <row r="512" s="2" customFormat="1" ht="24.15" customHeight="1">
      <c r="A512" s="39"/>
      <c r="B512" s="40"/>
      <c r="C512" s="229" t="s">
        <v>784</v>
      </c>
      <c r="D512" s="229" t="s">
        <v>243</v>
      </c>
      <c r="E512" s="230" t="s">
        <v>666</v>
      </c>
      <c r="F512" s="231" t="s">
        <v>667</v>
      </c>
      <c r="G512" s="232" t="s">
        <v>246</v>
      </c>
      <c r="H512" s="233">
        <v>1693.691</v>
      </c>
      <c r="I512" s="234"/>
      <c r="J512" s="235">
        <f>ROUND(I512*H512,2)</f>
        <v>0</v>
      </c>
      <c r="K512" s="231" t="s">
        <v>247</v>
      </c>
      <c r="L512" s="45"/>
      <c r="M512" s="236" t="s">
        <v>1</v>
      </c>
      <c r="N512" s="237" t="s">
        <v>45</v>
      </c>
      <c r="O512" s="92"/>
      <c r="P512" s="238">
        <f>O512*H512</f>
        <v>0</v>
      </c>
      <c r="Q512" s="238">
        <v>0</v>
      </c>
      <c r="R512" s="238">
        <f>Q512*H512</f>
        <v>0</v>
      </c>
      <c r="S512" s="238">
        <v>0</v>
      </c>
      <c r="T512" s="239">
        <f>S512*H512</f>
        <v>0</v>
      </c>
      <c r="U512" s="39"/>
      <c r="V512" s="39"/>
      <c r="W512" s="39"/>
      <c r="X512" s="39"/>
      <c r="Y512" s="39"/>
      <c r="Z512" s="39"/>
      <c r="AA512" s="39"/>
      <c r="AB512" s="39"/>
      <c r="AC512" s="39"/>
      <c r="AD512" s="39"/>
      <c r="AE512" s="39"/>
      <c r="AR512" s="240" t="s">
        <v>175</v>
      </c>
      <c r="AT512" s="240" t="s">
        <v>243</v>
      </c>
      <c r="AU512" s="240" t="s">
        <v>88</v>
      </c>
      <c r="AY512" s="18" t="s">
        <v>241</v>
      </c>
      <c r="BE512" s="241">
        <f>IF(N512="základní",J512,0)</f>
        <v>0</v>
      </c>
      <c r="BF512" s="241">
        <f>IF(N512="snížená",J512,0)</f>
        <v>0</v>
      </c>
      <c r="BG512" s="241">
        <f>IF(N512="zákl. přenesená",J512,0)</f>
        <v>0</v>
      </c>
      <c r="BH512" s="241">
        <f>IF(N512="sníž. přenesená",J512,0)</f>
        <v>0</v>
      </c>
      <c r="BI512" s="241">
        <f>IF(N512="nulová",J512,0)</f>
        <v>0</v>
      </c>
      <c r="BJ512" s="18" t="s">
        <v>14</v>
      </c>
      <c r="BK512" s="241">
        <f>ROUND(I512*H512,2)</f>
        <v>0</v>
      </c>
      <c r="BL512" s="18" t="s">
        <v>175</v>
      </c>
      <c r="BM512" s="240" t="s">
        <v>3393</v>
      </c>
    </row>
    <row r="513" s="2" customFormat="1">
      <c r="A513" s="39"/>
      <c r="B513" s="40"/>
      <c r="C513" s="41"/>
      <c r="D513" s="242" t="s">
        <v>249</v>
      </c>
      <c r="E513" s="41"/>
      <c r="F513" s="243" t="s">
        <v>669</v>
      </c>
      <c r="G513" s="41"/>
      <c r="H513" s="41"/>
      <c r="I513" s="244"/>
      <c r="J513" s="41"/>
      <c r="K513" s="41"/>
      <c r="L513" s="45"/>
      <c r="M513" s="245"/>
      <c r="N513" s="246"/>
      <c r="O513" s="92"/>
      <c r="P513" s="92"/>
      <c r="Q513" s="92"/>
      <c r="R513" s="92"/>
      <c r="S513" s="92"/>
      <c r="T513" s="93"/>
      <c r="U513" s="39"/>
      <c r="V513" s="39"/>
      <c r="W513" s="39"/>
      <c r="X513" s="39"/>
      <c r="Y513" s="39"/>
      <c r="Z513" s="39"/>
      <c r="AA513" s="39"/>
      <c r="AB513" s="39"/>
      <c r="AC513" s="39"/>
      <c r="AD513" s="39"/>
      <c r="AE513" s="39"/>
      <c r="AT513" s="18" t="s">
        <v>249</v>
      </c>
      <c r="AU513" s="18" t="s">
        <v>88</v>
      </c>
    </row>
    <row r="514" s="2" customFormat="1">
      <c r="A514" s="39"/>
      <c r="B514" s="40"/>
      <c r="C514" s="41"/>
      <c r="D514" s="247" t="s">
        <v>251</v>
      </c>
      <c r="E514" s="41"/>
      <c r="F514" s="248" t="s">
        <v>670</v>
      </c>
      <c r="G514" s="41"/>
      <c r="H514" s="41"/>
      <c r="I514" s="244"/>
      <c r="J514" s="41"/>
      <c r="K514" s="41"/>
      <c r="L514" s="45"/>
      <c r="M514" s="245"/>
      <c r="N514" s="246"/>
      <c r="O514" s="92"/>
      <c r="P514" s="92"/>
      <c r="Q514" s="92"/>
      <c r="R514" s="92"/>
      <c r="S514" s="92"/>
      <c r="T514" s="93"/>
      <c r="U514" s="39"/>
      <c r="V514" s="39"/>
      <c r="W514" s="39"/>
      <c r="X514" s="39"/>
      <c r="Y514" s="39"/>
      <c r="Z514" s="39"/>
      <c r="AA514" s="39"/>
      <c r="AB514" s="39"/>
      <c r="AC514" s="39"/>
      <c r="AD514" s="39"/>
      <c r="AE514" s="39"/>
      <c r="AT514" s="18" t="s">
        <v>251</v>
      </c>
      <c r="AU514" s="18" t="s">
        <v>88</v>
      </c>
    </row>
    <row r="515" s="13" customFormat="1">
      <c r="A515" s="13"/>
      <c r="B515" s="249"/>
      <c r="C515" s="250"/>
      <c r="D515" s="242" t="s">
        <v>259</v>
      </c>
      <c r="E515" s="251" t="s">
        <v>1</v>
      </c>
      <c r="F515" s="252" t="s">
        <v>471</v>
      </c>
      <c r="G515" s="250"/>
      <c r="H515" s="253">
        <v>1693.691</v>
      </c>
      <c r="I515" s="254"/>
      <c r="J515" s="250"/>
      <c r="K515" s="250"/>
      <c r="L515" s="255"/>
      <c r="M515" s="256"/>
      <c r="N515" s="257"/>
      <c r="O515" s="257"/>
      <c r="P515" s="257"/>
      <c r="Q515" s="257"/>
      <c r="R515" s="257"/>
      <c r="S515" s="257"/>
      <c r="T515" s="258"/>
      <c r="U515" s="13"/>
      <c r="V515" s="13"/>
      <c r="W515" s="13"/>
      <c r="X515" s="13"/>
      <c r="Y515" s="13"/>
      <c r="Z515" s="13"/>
      <c r="AA515" s="13"/>
      <c r="AB515" s="13"/>
      <c r="AC515" s="13"/>
      <c r="AD515" s="13"/>
      <c r="AE515" s="13"/>
      <c r="AT515" s="259" t="s">
        <v>259</v>
      </c>
      <c r="AU515" s="259" t="s">
        <v>88</v>
      </c>
      <c r="AV515" s="13" t="s">
        <v>88</v>
      </c>
      <c r="AW515" s="13" t="s">
        <v>36</v>
      </c>
      <c r="AX515" s="13" t="s">
        <v>80</v>
      </c>
      <c r="AY515" s="259" t="s">
        <v>241</v>
      </c>
    </row>
    <row r="516" s="14" customFormat="1">
      <c r="A516" s="14"/>
      <c r="B516" s="260"/>
      <c r="C516" s="261"/>
      <c r="D516" s="242" t="s">
        <v>259</v>
      </c>
      <c r="E516" s="262" t="s">
        <v>1</v>
      </c>
      <c r="F516" s="263" t="s">
        <v>261</v>
      </c>
      <c r="G516" s="261"/>
      <c r="H516" s="264">
        <v>1693.691</v>
      </c>
      <c r="I516" s="265"/>
      <c r="J516" s="261"/>
      <c r="K516" s="261"/>
      <c r="L516" s="266"/>
      <c r="M516" s="267"/>
      <c r="N516" s="268"/>
      <c r="O516" s="268"/>
      <c r="P516" s="268"/>
      <c r="Q516" s="268"/>
      <c r="R516" s="268"/>
      <c r="S516" s="268"/>
      <c r="T516" s="269"/>
      <c r="U516" s="14"/>
      <c r="V516" s="14"/>
      <c r="W516" s="14"/>
      <c r="X516" s="14"/>
      <c r="Y516" s="14"/>
      <c r="Z516" s="14"/>
      <c r="AA516" s="14"/>
      <c r="AB516" s="14"/>
      <c r="AC516" s="14"/>
      <c r="AD516" s="14"/>
      <c r="AE516" s="14"/>
      <c r="AT516" s="270" t="s">
        <v>259</v>
      </c>
      <c r="AU516" s="270" t="s">
        <v>88</v>
      </c>
      <c r="AV516" s="14" t="s">
        <v>175</v>
      </c>
      <c r="AW516" s="14" t="s">
        <v>36</v>
      </c>
      <c r="AX516" s="14" t="s">
        <v>14</v>
      </c>
      <c r="AY516" s="270" t="s">
        <v>241</v>
      </c>
    </row>
    <row r="517" s="2" customFormat="1" ht="24.15" customHeight="1">
      <c r="A517" s="39"/>
      <c r="B517" s="40"/>
      <c r="C517" s="229" t="s">
        <v>794</v>
      </c>
      <c r="D517" s="229" t="s">
        <v>243</v>
      </c>
      <c r="E517" s="230" t="s">
        <v>2681</v>
      </c>
      <c r="F517" s="231" t="s">
        <v>2682</v>
      </c>
      <c r="G517" s="232" t="s">
        <v>246</v>
      </c>
      <c r="H517" s="233">
        <v>2689.1170000000002</v>
      </c>
      <c r="I517" s="234"/>
      <c r="J517" s="235">
        <f>ROUND(I517*H517,2)</f>
        <v>0</v>
      </c>
      <c r="K517" s="231" t="s">
        <v>247</v>
      </c>
      <c r="L517" s="45"/>
      <c r="M517" s="236" t="s">
        <v>1</v>
      </c>
      <c r="N517" s="237" t="s">
        <v>45</v>
      </c>
      <c r="O517" s="92"/>
      <c r="P517" s="238">
        <f>O517*H517</f>
        <v>0</v>
      </c>
      <c r="Q517" s="238">
        <v>0</v>
      </c>
      <c r="R517" s="238">
        <f>Q517*H517</f>
        <v>0</v>
      </c>
      <c r="S517" s="238">
        <v>0</v>
      </c>
      <c r="T517" s="239">
        <f>S517*H517</f>
        <v>0</v>
      </c>
      <c r="U517" s="39"/>
      <c r="V517" s="39"/>
      <c r="W517" s="39"/>
      <c r="X517" s="39"/>
      <c r="Y517" s="39"/>
      <c r="Z517" s="39"/>
      <c r="AA517" s="39"/>
      <c r="AB517" s="39"/>
      <c r="AC517" s="39"/>
      <c r="AD517" s="39"/>
      <c r="AE517" s="39"/>
      <c r="AR517" s="240" t="s">
        <v>175</v>
      </c>
      <c r="AT517" s="240" t="s">
        <v>243</v>
      </c>
      <c r="AU517" s="240" t="s">
        <v>88</v>
      </c>
      <c r="AY517" s="18" t="s">
        <v>241</v>
      </c>
      <c r="BE517" s="241">
        <f>IF(N517="základní",J517,0)</f>
        <v>0</v>
      </c>
      <c r="BF517" s="241">
        <f>IF(N517="snížená",J517,0)</f>
        <v>0</v>
      </c>
      <c r="BG517" s="241">
        <f>IF(N517="zákl. přenesená",J517,0)</f>
        <v>0</v>
      </c>
      <c r="BH517" s="241">
        <f>IF(N517="sníž. přenesená",J517,0)</f>
        <v>0</v>
      </c>
      <c r="BI517" s="241">
        <f>IF(N517="nulová",J517,0)</f>
        <v>0</v>
      </c>
      <c r="BJ517" s="18" t="s">
        <v>14</v>
      </c>
      <c r="BK517" s="241">
        <f>ROUND(I517*H517,2)</f>
        <v>0</v>
      </c>
      <c r="BL517" s="18" t="s">
        <v>175</v>
      </c>
      <c r="BM517" s="240" t="s">
        <v>3394</v>
      </c>
    </row>
    <row r="518" s="2" customFormat="1">
      <c r="A518" s="39"/>
      <c r="B518" s="40"/>
      <c r="C518" s="41"/>
      <c r="D518" s="242" t="s">
        <v>249</v>
      </c>
      <c r="E518" s="41"/>
      <c r="F518" s="243" t="s">
        <v>2684</v>
      </c>
      <c r="G518" s="41"/>
      <c r="H518" s="41"/>
      <c r="I518" s="244"/>
      <c r="J518" s="41"/>
      <c r="K518" s="41"/>
      <c r="L518" s="45"/>
      <c r="M518" s="245"/>
      <c r="N518" s="246"/>
      <c r="O518" s="92"/>
      <c r="P518" s="92"/>
      <c r="Q518" s="92"/>
      <c r="R518" s="92"/>
      <c r="S518" s="92"/>
      <c r="T518" s="93"/>
      <c r="U518" s="39"/>
      <c r="V518" s="39"/>
      <c r="W518" s="39"/>
      <c r="X518" s="39"/>
      <c r="Y518" s="39"/>
      <c r="Z518" s="39"/>
      <c r="AA518" s="39"/>
      <c r="AB518" s="39"/>
      <c r="AC518" s="39"/>
      <c r="AD518" s="39"/>
      <c r="AE518" s="39"/>
      <c r="AT518" s="18" t="s">
        <v>249</v>
      </c>
      <c r="AU518" s="18" t="s">
        <v>88</v>
      </c>
    </row>
    <row r="519" s="2" customFormat="1">
      <c r="A519" s="39"/>
      <c r="B519" s="40"/>
      <c r="C519" s="41"/>
      <c r="D519" s="247" t="s">
        <v>251</v>
      </c>
      <c r="E519" s="41"/>
      <c r="F519" s="248" t="s">
        <v>2685</v>
      </c>
      <c r="G519" s="41"/>
      <c r="H519" s="41"/>
      <c r="I519" s="244"/>
      <c r="J519" s="41"/>
      <c r="K519" s="41"/>
      <c r="L519" s="45"/>
      <c r="M519" s="245"/>
      <c r="N519" s="246"/>
      <c r="O519" s="92"/>
      <c r="P519" s="92"/>
      <c r="Q519" s="92"/>
      <c r="R519" s="92"/>
      <c r="S519" s="92"/>
      <c r="T519" s="93"/>
      <c r="U519" s="39"/>
      <c r="V519" s="39"/>
      <c r="W519" s="39"/>
      <c r="X519" s="39"/>
      <c r="Y519" s="39"/>
      <c r="Z519" s="39"/>
      <c r="AA519" s="39"/>
      <c r="AB519" s="39"/>
      <c r="AC519" s="39"/>
      <c r="AD519" s="39"/>
      <c r="AE519" s="39"/>
      <c r="AT519" s="18" t="s">
        <v>251</v>
      </c>
      <c r="AU519" s="18" t="s">
        <v>88</v>
      </c>
    </row>
    <row r="520" s="13" customFormat="1">
      <c r="A520" s="13"/>
      <c r="B520" s="249"/>
      <c r="C520" s="250"/>
      <c r="D520" s="242" t="s">
        <v>259</v>
      </c>
      <c r="E520" s="251" t="s">
        <v>1</v>
      </c>
      <c r="F520" s="252" t="s">
        <v>2533</v>
      </c>
      <c r="G520" s="250"/>
      <c r="H520" s="253">
        <v>2689.1170000000002</v>
      </c>
      <c r="I520" s="254"/>
      <c r="J520" s="250"/>
      <c r="K520" s="250"/>
      <c r="L520" s="255"/>
      <c r="M520" s="256"/>
      <c r="N520" s="257"/>
      <c r="O520" s="257"/>
      <c r="P520" s="257"/>
      <c r="Q520" s="257"/>
      <c r="R520" s="257"/>
      <c r="S520" s="257"/>
      <c r="T520" s="258"/>
      <c r="U520" s="13"/>
      <c r="V520" s="13"/>
      <c r="W520" s="13"/>
      <c r="X520" s="13"/>
      <c r="Y520" s="13"/>
      <c r="Z520" s="13"/>
      <c r="AA520" s="13"/>
      <c r="AB520" s="13"/>
      <c r="AC520" s="13"/>
      <c r="AD520" s="13"/>
      <c r="AE520" s="13"/>
      <c r="AT520" s="259" t="s">
        <v>259</v>
      </c>
      <c r="AU520" s="259" t="s">
        <v>88</v>
      </c>
      <c r="AV520" s="13" t="s">
        <v>88</v>
      </c>
      <c r="AW520" s="13" t="s">
        <v>36</v>
      </c>
      <c r="AX520" s="13" t="s">
        <v>80</v>
      </c>
      <c r="AY520" s="259" t="s">
        <v>241</v>
      </c>
    </row>
    <row r="521" s="14" customFormat="1">
      <c r="A521" s="14"/>
      <c r="B521" s="260"/>
      <c r="C521" s="261"/>
      <c r="D521" s="242" t="s">
        <v>259</v>
      </c>
      <c r="E521" s="262" t="s">
        <v>1</v>
      </c>
      <c r="F521" s="263" t="s">
        <v>261</v>
      </c>
      <c r="G521" s="261"/>
      <c r="H521" s="264">
        <v>2689.1170000000002</v>
      </c>
      <c r="I521" s="265"/>
      <c r="J521" s="261"/>
      <c r="K521" s="261"/>
      <c r="L521" s="266"/>
      <c r="M521" s="267"/>
      <c r="N521" s="268"/>
      <c r="O521" s="268"/>
      <c r="P521" s="268"/>
      <c r="Q521" s="268"/>
      <c r="R521" s="268"/>
      <c r="S521" s="268"/>
      <c r="T521" s="269"/>
      <c r="U521" s="14"/>
      <c r="V521" s="14"/>
      <c r="W521" s="14"/>
      <c r="X521" s="14"/>
      <c r="Y521" s="14"/>
      <c r="Z521" s="14"/>
      <c r="AA521" s="14"/>
      <c r="AB521" s="14"/>
      <c r="AC521" s="14"/>
      <c r="AD521" s="14"/>
      <c r="AE521" s="14"/>
      <c r="AT521" s="270" t="s">
        <v>259</v>
      </c>
      <c r="AU521" s="270" t="s">
        <v>88</v>
      </c>
      <c r="AV521" s="14" t="s">
        <v>175</v>
      </c>
      <c r="AW521" s="14" t="s">
        <v>36</v>
      </c>
      <c r="AX521" s="14" t="s">
        <v>14</v>
      </c>
      <c r="AY521" s="270" t="s">
        <v>241</v>
      </c>
    </row>
    <row r="522" s="2" customFormat="1" ht="24.15" customHeight="1">
      <c r="A522" s="39"/>
      <c r="B522" s="40"/>
      <c r="C522" s="229" t="s">
        <v>799</v>
      </c>
      <c r="D522" s="229" t="s">
        <v>243</v>
      </c>
      <c r="E522" s="230" t="s">
        <v>3395</v>
      </c>
      <c r="F522" s="231" t="s">
        <v>3396</v>
      </c>
      <c r="G522" s="232" t="s">
        <v>246</v>
      </c>
      <c r="H522" s="233">
        <v>429.37799999999999</v>
      </c>
      <c r="I522" s="234"/>
      <c r="J522" s="235">
        <f>ROUND(I522*H522,2)</f>
        <v>0</v>
      </c>
      <c r="K522" s="231" t="s">
        <v>247</v>
      </c>
      <c r="L522" s="45"/>
      <c r="M522" s="236" t="s">
        <v>1</v>
      </c>
      <c r="N522" s="237" t="s">
        <v>45</v>
      </c>
      <c r="O522" s="92"/>
      <c r="P522" s="238">
        <f>O522*H522</f>
        <v>0</v>
      </c>
      <c r="Q522" s="238">
        <v>0</v>
      </c>
      <c r="R522" s="238">
        <f>Q522*H522</f>
        <v>0</v>
      </c>
      <c r="S522" s="238">
        <v>0</v>
      </c>
      <c r="T522" s="239">
        <f>S522*H522</f>
        <v>0</v>
      </c>
      <c r="U522" s="39"/>
      <c r="V522" s="39"/>
      <c r="W522" s="39"/>
      <c r="X522" s="39"/>
      <c r="Y522" s="39"/>
      <c r="Z522" s="39"/>
      <c r="AA522" s="39"/>
      <c r="AB522" s="39"/>
      <c r="AC522" s="39"/>
      <c r="AD522" s="39"/>
      <c r="AE522" s="39"/>
      <c r="AR522" s="240" t="s">
        <v>175</v>
      </c>
      <c r="AT522" s="240" t="s">
        <v>243</v>
      </c>
      <c r="AU522" s="240" t="s">
        <v>88</v>
      </c>
      <c r="AY522" s="18" t="s">
        <v>241</v>
      </c>
      <c r="BE522" s="241">
        <f>IF(N522="základní",J522,0)</f>
        <v>0</v>
      </c>
      <c r="BF522" s="241">
        <f>IF(N522="snížená",J522,0)</f>
        <v>0</v>
      </c>
      <c r="BG522" s="241">
        <f>IF(N522="zákl. přenesená",J522,0)</f>
        <v>0</v>
      </c>
      <c r="BH522" s="241">
        <f>IF(N522="sníž. přenesená",J522,0)</f>
        <v>0</v>
      </c>
      <c r="BI522" s="241">
        <f>IF(N522="nulová",J522,0)</f>
        <v>0</v>
      </c>
      <c r="BJ522" s="18" t="s">
        <v>14</v>
      </c>
      <c r="BK522" s="241">
        <f>ROUND(I522*H522,2)</f>
        <v>0</v>
      </c>
      <c r="BL522" s="18" t="s">
        <v>175</v>
      </c>
      <c r="BM522" s="240" t="s">
        <v>3397</v>
      </c>
    </row>
    <row r="523" s="2" customFormat="1">
      <c r="A523" s="39"/>
      <c r="B523" s="40"/>
      <c r="C523" s="41"/>
      <c r="D523" s="242" t="s">
        <v>249</v>
      </c>
      <c r="E523" s="41"/>
      <c r="F523" s="243" t="s">
        <v>3398</v>
      </c>
      <c r="G523" s="41"/>
      <c r="H523" s="41"/>
      <c r="I523" s="244"/>
      <c r="J523" s="41"/>
      <c r="K523" s="41"/>
      <c r="L523" s="45"/>
      <c r="M523" s="245"/>
      <c r="N523" s="246"/>
      <c r="O523" s="92"/>
      <c r="P523" s="92"/>
      <c r="Q523" s="92"/>
      <c r="R523" s="92"/>
      <c r="S523" s="92"/>
      <c r="T523" s="93"/>
      <c r="U523" s="39"/>
      <c r="V523" s="39"/>
      <c r="W523" s="39"/>
      <c r="X523" s="39"/>
      <c r="Y523" s="39"/>
      <c r="Z523" s="39"/>
      <c r="AA523" s="39"/>
      <c r="AB523" s="39"/>
      <c r="AC523" s="39"/>
      <c r="AD523" s="39"/>
      <c r="AE523" s="39"/>
      <c r="AT523" s="18" t="s">
        <v>249</v>
      </c>
      <c r="AU523" s="18" t="s">
        <v>88</v>
      </c>
    </row>
    <row r="524" s="2" customFormat="1">
      <c r="A524" s="39"/>
      <c r="B524" s="40"/>
      <c r="C524" s="41"/>
      <c r="D524" s="247" t="s">
        <v>251</v>
      </c>
      <c r="E524" s="41"/>
      <c r="F524" s="248" t="s">
        <v>3399</v>
      </c>
      <c r="G524" s="41"/>
      <c r="H524" s="41"/>
      <c r="I524" s="244"/>
      <c r="J524" s="41"/>
      <c r="K524" s="41"/>
      <c r="L524" s="45"/>
      <c r="M524" s="245"/>
      <c r="N524" s="246"/>
      <c r="O524" s="92"/>
      <c r="P524" s="92"/>
      <c r="Q524" s="92"/>
      <c r="R524" s="92"/>
      <c r="S524" s="92"/>
      <c r="T524" s="93"/>
      <c r="U524" s="39"/>
      <c r="V524" s="39"/>
      <c r="W524" s="39"/>
      <c r="X524" s="39"/>
      <c r="Y524" s="39"/>
      <c r="Z524" s="39"/>
      <c r="AA524" s="39"/>
      <c r="AB524" s="39"/>
      <c r="AC524" s="39"/>
      <c r="AD524" s="39"/>
      <c r="AE524" s="39"/>
      <c r="AT524" s="18" t="s">
        <v>251</v>
      </c>
      <c r="AU524" s="18" t="s">
        <v>88</v>
      </c>
    </row>
    <row r="525" s="13" customFormat="1">
      <c r="A525" s="13"/>
      <c r="B525" s="249"/>
      <c r="C525" s="250"/>
      <c r="D525" s="242" t="s">
        <v>259</v>
      </c>
      <c r="E525" s="251" t="s">
        <v>1</v>
      </c>
      <c r="F525" s="252" t="s">
        <v>3168</v>
      </c>
      <c r="G525" s="250"/>
      <c r="H525" s="253">
        <v>429.37799999999999</v>
      </c>
      <c r="I525" s="254"/>
      <c r="J525" s="250"/>
      <c r="K525" s="250"/>
      <c r="L525" s="255"/>
      <c r="M525" s="256"/>
      <c r="N525" s="257"/>
      <c r="O525" s="257"/>
      <c r="P525" s="257"/>
      <c r="Q525" s="257"/>
      <c r="R525" s="257"/>
      <c r="S525" s="257"/>
      <c r="T525" s="258"/>
      <c r="U525" s="13"/>
      <c r="V525" s="13"/>
      <c r="W525" s="13"/>
      <c r="X525" s="13"/>
      <c r="Y525" s="13"/>
      <c r="Z525" s="13"/>
      <c r="AA525" s="13"/>
      <c r="AB525" s="13"/>
      <c r="AC525" s="13"/>
      <c r="AD525" s="13"/>
      <c r="AE525" s="13"/>
      <c r="AT525" s="259" t="s">
        <v>259</v>
      </c>
      <c r="AU525" s="259" t="s">
        <v>88</v>
      </c>
      <c r="AV525" s="13" t="s">
        <v>88</v>
      </c>
      <c r="AW525" s="13" t="s">
        <v>36</v>
      </c>
      <c r="AX525" s="13" t="s">
        <v>80</v>
      </c>
      <c r="AY525" s="259" t="s">
        <v>241</v>
      </c>
    </row>
    <row r="526" s="14" customFormat="1">
      <c r="A526" s="14"/>
      <c r="B526" s="260"/>
      <c r="C526" s="261"/>
      <c r="D526" s="242" t="s">
        <v>259</v>
      </c>
      <c r="E526" s="262" t="s">
        <v>1</v>
      </c>
      <c r="F526" s="263" t="s">
        <v>261</v>
      </c>
      <c r="G526" s="261"/>
      <c r="H526" s="264">
        <v>429.37799999999999</v>
      </c>
      <c r="I526" s="265"/>
      <c r="J526" s="261"/>
      <c r="K526" s="261"/>
      <c r="L526" s="266"/>
      <c r="M526" s="267"/>
      <c r="N526" s="268"/>
      <c r="O526" s="268"/>
      <c r="P526" s="268"/>
      <c r="Q526" s="268"/>
      <c r="R526" s="268"/>
      <c r="S526" s="268"/>
      <c r="T526" s="269"/>
      <c r="U526" s="14"/>
      <c r="V526" s="14"/>
      <c r="W526" s="14"/>
      <c r="X526" s="14"/>
      <c r="Y526" s="14"/>
      <c r="Z526" s="14"/>
      <c r="AA526" s="14"/>
      <c r="AB526" s="14"/>
      <c r="AC526" s="14"/>
      <c r="AD526" s="14"/>
      <c r="AE526" s="14"/>
      <c r="AT526" s="270" t="s">
        <v>259</v>
      </c>
      <c r="AU526" s="270" t="s">
        <v>88</v>
      </c>
      <c r="AV526" s="14" t="s">
        <v>175</v>
      </c>
      <c r="AW526" s="14" t="s">
        <v>36</v>
      </c>
      <c r="AX526" s="14" t="s">
        <v>14</v>
      </c>
      <c r="AY526" s="270" t="s">
        <v>241</v>
      </c>
    </row>
    <row r="527" s="2" customFormat="1" ht="21.75" customHeight="1">
      <c r="A527" s="39"/>
      <c r="B527" s="40"/>
      <c r="C527" s="229" t="s">
        <v>805</v>
      </c>
      <c r="D527" s="229" t="s">
        <v>243</v>
      </c>
      <c r="E527" s="230" t="s">
        <v>1834</v>
      </c>
      <c r="F527" s="231" t="s">
        <v>1835</v>
      </c>
      <c r="G527" s="232" t="s">
        <v>246</v>
      </c>
      <c r="H527" s="233">
        <v>1270.192</v>
      </c>
      <c r="I527" s="234"/>
      <c r="J527" s="235">
        <f>ROUND(I527*H527,2)</f>
        <v>0</v>
      </c>
      <c r="K527" s="231" t="s">
        <v>247</v>
      </c>
      <c r="L527" s="45"/>
      <c r="M527" s="236" t="s">
        <v>1</v>
      </c>
      <c r="N527" s="237" t="s">
        <v>45</v>
      </c>
      <c r="O527" s="92"/>
      <c r="P527" s="238">
        <f>O527*H527</f>
        <v>0</v>
      </c>
      <c r="Q527" s="238">
        <v>0.00069999999999999999</v>
      </c>
      <c r="R527" s="238">
        <f>Q527*H527</f>
        <v>0.88913439999999999</v>
      </c>
      <c r="S527" s="238">
        <v>0</v>
      </c>
      <c r="T527" s="239">
        <f>S527*H527</f>
        <v>0</v>
      </c>
      <c r="U527" s="39"/>
      <c r="V527" s="39"/>
      <c r="W527" s="39"/>
      <c r="X527" s="39"/>
      <c r="Y527" s="39"/>
      <c r="Z527" s="39"/>
      <c r="AA527" s="39"/>
      <c r="AB527" s="39"/>
      <c r="AC527" s="39"/>
      <c r="AD527" s="39"/>
      <c r="AE527" s="39"/>
      <c r="AR527" s="240" t="s">
        <v>175</v>
      </c>
      <c r="AT527" s="240" t="s">
        <v>243</v>
      </c>
      <c r="AU527" s="240" t="s">
        <v>88</v>
      </c>
      <c r="AY527" s="18" t="s">
        <v>241</v>
      </c>
      <c r="BE527" s="241">
        <f>IF(N527="základní",J527,0)</f>
        <v>0</v>
      </c>
      <c r="BF527" s="241">
        <f>IF(N527="snížená",J527,0)</f>
        <v>0</v>
      </c>
      <c r="BG527" s="241">
        <f>IF(N527="zákl. přenesená",J527,0)</f>
        <v>0</v>
      </c>
      <c r="BH527" s="241">
        <f>IF(N527="sníž. přenesená",J527,0)</f>
        <v>0</v>
      </c>
      <c r="BI527" s="241">
        <f>IF(N527="nulová",J527,0)</f>
        <v>0</v>
      </c>
      <c r="BJ527" s="18" t="s">
        <v>14</v>
      </c>
      <c r="BK527" s="241">
        <f>ROUND(I527*H527,2)</f>
        <v>0</v>
      </c>
      <c r="BL527" s="18" t="s">
        <v>175</v>
      </c>
      <c r="BM527" s="240" t="s">
        <v>3400</v>
      </c>
    </row>
    <row r="528" s="2" customFormat="1">
      <c r="A528" s="39"/>
      <c r="B528" s="40"/>
      <c r="C528" s="41"/>
      <c r="D528" s="242" t="s">
        <v>249</v>
      </c>
      <c r="E528" s="41"/>
      <c r="F528" s="243" t="s">
        <v>1837</v>
      </c>
      <c r="G528" s="41"/>
      <c r="H528" s="41"/>
      <c r="I528" s="244"/>
      <c r="J528" s="41"/>
      <c r="K528" s="41"/>
      <c r="L528" s="45"/>
      <c r="M528" s="245"/>
      <c r="N528" s="246"/>
      <c r="O528" s="92"/>
      <c r="P528" s="92"/>
      <c r="Q528" s="92"/>
      <c r="R528" s="92"/>
      <c r="S528" s="92"/>
      <c r="T528" s="93"/>
      <c r="U528" s="39"/>
      <c r="V528" s="39"/>
      <c r="W528" s="39"/>
      <c r="X528" s="39"/>
      <c r="Y528" s="39"/>
      <c r="Z528" s="39"/>
      <c r="AA528" s="39"/>
      <c r="AB528" s="39"/>
      <c r="AC528" s="39"/>
      <c r="AD528" s="39"/>
      <c r="AE528" s="39"/>
      <c r="AT528" s="18" t="s">
        <v>249</v>
      </c>
      <c r="AU528" s="18" t="s">
        <v>88</v>
      </c>
    </row>
    <row r="529" s="2" customFormat="1">
      <c r="A529" s="39"/>
      <c r="B529" s="40"/>
      <c r="C529" s="41"/>
      <c r="D529" s="247" t="s">
        <v>251</v>
      </c>
      <c r="E529" s="41"/>
      <c r="F529" s="248" t="s">
        <v>1838</v>
      </c>
      <c r="G529" s="41"/>
      <c r="H529" s="41"/>
      <c r="I529" s="244"/>
      <c r="J529" s="41"/>
      <c r="K529" s="41"/>
      <c r="L529" s="45"/>
      <c r="M529" s="245"/>
      <c r="N529" s="246"/>
      <c r="O529" s="92"/>
      <c r="P529" s="92"/>
      <c r="Q529" s="92"/>
      <c r="R529" s="92"/>
      <c r="S529" s="92"/>
      <c r="T529" s="93"/>
      <c r="U529" s="39"/>
      <c r="V529" s="39"/>
      <c r="W529" s="39"/>
      <c r="X529" s="39"/>
      <c r="Y529" s="39"/>
      <c r="Z529" s="39"/>
      <c r="AA529" s="39"/>
      <c r="AB529" s="39"/>
      <c r="AC529" s="39"/>
      <c r="AD529" s="39"/>
      <c r="AE529" s="39"/>
      <c r="AT529" s="18" t="s">
        <v>251</v>
      </c>
      <c r="AU529" s="18" t="s">
        <v>88</v>
      </c>
    </row>
    <row r="530" s="13" customFormat="1">
      <c r="A530" s="13"/>
      <c r="B530" s="249"/>
      <c r="C530" s="250"/>
      <c r="D530" s="242" t="s">
        <v>259</v>
      </c>
      <c r="E530" s="251" t="s">
        <v>1</v>
      </c>
      <c r="F530" s="252" t="s">
        <v>3401</v>
      </c>
      <c r="G530" s="250"/>
      <c r="H530" s="253">
        <v>869.26400000000001</v>
      </c>
      <c r="I530" s="254"/>
      <c r="J530" s="250"/>
      <c r="K530" s="250"/>
      <c r="L530" s="255"/>
      <c r="M530" s="256"/>
      <c r="N530" s="257"/>
      <c r="O530" s="257"/>
      <c r="P530" s="257"/>
      <c r="Q530" s="257"/>
      <c r="R530" s="257"/>
      <c r="S530" s="257"/>
      <c r="T530" s="258"/>
      <c r="U530" s="13"/>
      <c r="V530" s="13"/>
      <c r="W530" s="13"/>
      <c r="X530" s="13"/>
      <c r="Y530" s="13"/>
      <c r="Z530" s="13"/>
      <c r="AA530" s="13"/>
      <c r="AB530" s="13"/>
      <c r="AC530" s="13"/>
      <c r="AD530" s="13"/>
      <c r="AE530" s="13"/>
      <c r="AT530" s="259" t="s">
        <v>259</v>
      </c>
      <c r="AU530" s="259" t="s">
        <v>88</v>
      </c>
      <c r="AV530" s="13" t="s">
        <v>88</v>
      </c>
      <c r="AW530" s="13" t="s">
        <v>36</v>
      </c>
      <c r="AX530" s="13" t="s">
        <v>80</v>
      </c>
      <c r="AY530" s="259" t="s">
        <v>241</v>
      </c>
    </row>
    <row r="531" s="13" customFormat="1">
      <c r="A531" s="13"/>
      <c r="B531" s="249"/>
      <c r="C531" s="250"/>
      <c r="D531" s="242" t="s">
        <v>259</v>
      </c>
      <c r="E531" s="251" t="s">
        <v>1</v>
      </c>
      <c r="F531" s="252" t="s">
        <v>3402</v>
      </c>
      <c r="G531" s="250"/>
      <c r="H531" s="253">
        <v>80.168000000000006</v>
      </c>
      <c r="I531" s="254"/>
      <c r="J531" s="250"/>
      <c r="K531" s="250"/>
      <c r="L531" s="255"/>
      <c r="M531" s="256"/>
      <c r="N531" s="257"/>
      <c r="O531" s="257"/>
      <c r="P531" s="257"/>
      <c r="Q531" s="257"/>
      <c r="R531" s="257"/>
      <c r="S531" s="257"/>
      <c r="T531" s="258"/>
      <c r="U531" s="13"/>
      <c r="V531" s="13"/>
      <c r="W531" s="13"/>
      <c r="X531" s="13"/>
      <c r="Y531" s="13"/>
      <c r="Z531" s="13"/>
      <c r="AA531" s="13"/>
      <c r="AB531" s="13"/>
      <c r="AC531" s="13"/>
      <c r="AD531" s="13"/>
      <c r="AE531" s="13"/>
      <c r="AT531" s="259" t="s">
        <v>259</v>
      </c>
      <c r="AU531" s="259" t="s">
        <v>88</v>
      </c>
      <c r="AV531" s="13" t="s">
        <v>88</v>
      </c>
      <c r="AW531" s="13" t="s">
        <v>36</v>
      </c>
      <c r="AX531" s="13" t="s">
        <v>80</v>
      </c>
      <c r="AY531" s="259" t="s">
        <v>241</v>
      </c>
    </row>
    <row r="532" s="13" customFormat="1">
      <c r="A532" s="13"/>
      <c r="B532" s="249"/>
      <c r="C532" s="250"/>
      <c r="D532" s="242" t="s">
        <v>259</v>
      </c>
      <c r="E532" s="251" t="s">
        <v>1</v>
      </c>
      <c r="F532" s="252" t="s">
        <v>3403</v>
      </c>
      <c r="G532" s="250"/>
      <c r="H532" s="253">
        <v>0</v>
      </c>
      <c r="I532" s="254"/>
      <c r="J532" s="250"/>
      <c r="K532" s="250"/>
      <c r="L532" s="255"/>
      <c r="M532" s="256"/>
      <c r="N532" s="257"/>
      <c r="O532" s="257"/>
      <c r="P532" s="257"/>
      <c r="Q532" s="257"/>
      <c r="R532" s="257"/>
      <c r="S532" s="257"/>
      <c r="T532" s="258"/>
      <c r="U532" s="13"/>
      <c r="V532" s="13"/>
      <c r="W532" s="13"/>
      <c r="X532" s="13"/>
      <c r="Y532" s="13"/>
      <c r="Z532" s="13"/>
      <c r="AA532" s="13"/>
      <c r="AB532" s="13"/>
      <c r="AC532" s="13"/>
      <c r="AD532" s="13"/>
      <c r="AE532" s="13"/>
      <c r="AT532" s="259" t="s">
        <v>259</v>
      </c>
      <c r="AU532" s="259" t="s">
        <v>88</v>
      </c>
      <c r="AV532" s="13" t="s">
        <v>88</v>
      </c>
      <c r="AW532" s="13" t="s">
        <v>36</v>
      </c>
      <c r="AX532" s="13" t="s">
        <v>80</v>
      </c>
      <c r="AY532" s="259" t="s">
        <v>241</v>
      </c>
    </row>
    <row r="533" s="13" customFormat="1">
      <c r="A533" s="13"/>
      <c r="B533" s="249"/>
      <c r="C533" s="250"/>
      <c r="D533" s="242" t="s">
        <v>259</v>
      </c>
      <c r="E533" s="251" t="s">
        <v>1</v>
      </c>
      <c r="F533" s="252" t="s">
        <v>3404</v>
      </c>
      <c r="G533" s="250"/>
      <c r="H533" s="253">
        <v>35.640000000000001</v>
      </c>
      <c r="I533" s="254"/>
      <c r="J533" s="250"/>
      <c r="K533" s="250"/>
      <c r="L533" s="255"/>
      <c r="M533" s="256"/>
      <c r="N533" s="257"/>
      <c r="O533" s="257"/>
      <c r="P533" s="257"/>
      <c r="Q533" s="257"/>
      <c r="R533" s="257"/>
      <c r="S533" s="257"/>
      <c r="T533" s="258"/>
      <c r="U533" s="13"/>
      <c r="V533" s="13"/>
      <c r="W533" s="13"/>
      <c r="X533" s="13"/>
      <c r="Y533" s="13"/>
      <c r="Z533" s="13"/>
      <c r="AA533" s="13"/>
      <c r="AB533" s="13"/>
      <c r="AC533" s="13"/>
      <c r="AD533" s="13"/>
      <c r="AE533" s="13"/>
      <c r="AT533" s="259" t="s">
        <v>259</v>
      </c>
      <c r="AU533" s="259" t="s">
        <v>88</v>
      </c>
      <c r="AV533" s="13" t="s">
        <v>88</v>
      </c>
      <c r="AW533" s="13" t="s">
        <v>36</v>
      </c>
      <c r="AX533" s="13" t="s">
        <v>80</v>
      </c>
      <c r="AY533" s="259" t="s">
        <v>241</v>
      </c>
    </row>
    <row r="534" s="13" customFormat="1">
      <c r="A534" s="13"/>
      <c r="B534" s="249"/>
      <c r="C534" s="250"/>
      <c r="D534" s="242" t="s">
        <v>259</v>
      </c>
      <c r="E534" s="251" t="s">
        <v>1</v>
      </c>
      <c r="F534" s="252" t="s">
        <v>3405</v>
      </c>
      <c r="G534" s="250"/>
      <c r="H534" s="253">
        <v>178.112</v>
      </c>
      <c r="I534" s="254"/>
      <c r="J534" s="250"/>
      <c r="K534" s="250"/>
      <c r="L534" s="255"/>
      <c r="M534" s="256"/>
      <c r="N534" s="257"/>
      <c r="O534" s="257"/>
      <c r="P534" s="257"/>
      <c r="Q534" s="257"/>
      <c r="R534" s="257"/>
      <c r="S534" s="257"/>
      <c r="T534" s="258"/>
      <c r="U534" s="13"/>
      <c r="V534" s="13"/>
      <c r="W534" s="13"/>
      <c r="X534" s="13"/>
      <c r="Y534" s="13"/>
      <c r="Z534" s="13"/>
      <c r="AA534" s="13"/>
      <c r="AB534" s="13"/>
      <c r="AC534" s="13"/>
      <c r="AD534" s="13"/>
      <c r="AE534" s="13"/>
      <c r="AT534" s="259" t="s">
        <v>259</v>
      </c>
      <c r="AU534" s="259" t="s">
        <v>88</v>
      </c>
      <c r="AV534" s="13" t="s">
        <v>88</v>
      </c>
      <c r="AW534" s="13" t="s">
        <v>36</v>
      </c>
      <c r="AX534" s="13" t="s">
        <v>80</v>
      </c>
      <c r="AY534" s="259" t="s">
        <v>241</v>
      </c>
    </row>
    <row r="535" s="13" customFormat="1">
      <c r="A535" s="13"/>
      <c r="B535" s="249"/>
      <c r="C535" s="250"/>
      <c r="D535" s="242" t="s">
        <v>259</v>
      </c>
      <c r="E535" s="251" t="s">
        <v>1</v>
      </c>
      <c r="F535" s="252" t="s">
        <v>3406</v>
      </c>
      <c r="G535" s="250"/>
      <c r="H535" s="253">
        <v>35.552</v>
      </c>
      <c r="I535" s="254"/>
      <c r="J535" s="250"/>
      <c r="K535" s="250"/>
      <c r="L535" s="255"/>
      <c r="M535" s="256"/>
      <c r="N535" s="257"/>
      <c r="O535" s="257"/>
      <c r="P535" s="257"/>
      <c r="Q535" s="257"/>
      <c r="R535" s="257"/>
      <c r="S535" s="257"/>
      <c r="T535" s="258"/>
      <c r="U535" s="13"/>
      <c r="V535" s="13"/>
      <c r="W535" s="13"/>
      <c r="X535" s="13"/>
      <c r="Y535" s="13"/>
      <c r="Z535" s="13"/>
      <c r="AA535" s="13"/>
      <c r="AB535" s="13"/>
      <c r="AC535" s="13"/>
      <c r="AD535" s="13"/>
      <c r="AE535" s="13"/>
      <c r="AT535" s="259" t="s">
        <v>259</v>
      </c>
      <c r="AU535" s="259" t="s">
        <v>88</v>
      </c>
      <c r="AV535" s="13" t="s">
        <v>88</v>
      </c>
      <c r="AW535" s="13" t="s">
        <v>36</v>
      </c>
      <c r="AX535" s="13" t="s">
        <v>80</v>
      </c>
      <c r="AY535" s="259" t="s">
        <v>241</v>
      </c>
    </row>
    <row r="536" s="13" customFormat="1">
      <c r="A536" s="13"/>
      <c r="B536" s="249"/>
      <c r="C536" s="250"/>
      <c r="D536" s="242" t="s">
        <v>259</v>
      </c>
      <c r="E536" s="251" t="s">
        <v>1</v>
      </c>
      <c r="F536" s="252" t="s">
        <v>3407</v>
      </c>
      <c r="G536" s="250"/>
      <c r="H536" s="253">
        <v>71.456000000000003</v>
      </c>
      <c r="I536" s="254"/>
      <c r="J536" s="250"/>
      <c r="K536" s="250"/>
      <c r="L536" s="255"/>
      <c r="M536" s="256"/>
      <c r="N536" s="257"/>
      <c r="O536" s="257"/>
      <c r="P536" s="257"/>
      <c r="Q536" s="257"/>
      <c r="R536" s="257"/>
      <c r="S536" s="257"/>
      <c r="T536" s="258"/>
      <c r="U536" s="13"/>
      <c r="V536" s="13"/>
      <c r="W536" s="13"/>
      <c r="X536" s="13"/>
      <c r="Y536" s="13"/>
      <c r="Z536" s="13"/>
      <c r="AA536" s="13"/>
      <c r="AB536" s="13"/>
      <c r="AC536" s="13"/>
      <c r="AD536" s="13"/>
      <c r="AE536" s="13"/>
      <c r="AT536" s="259" t="s">
        <v>259</v>
      </c>
      <c r="AU536" s="259" t="s">
        <v>88</v>
      </c>
      <c r="AV536" s="13" t="s">
        <v>88</v>
      </c>
      <c r="AW536" s="13" t="s">
        <v>36</v>
      </c>
      <c r="AX536" s="13" t="s">
        <v>80</v>
      </c>
      <c r="AY536" s="259" t="s">
        <v>241</v>
      </c>
    </row>
    <row r="537" s="14" customFormat="1">
      <c r="A537" s="14"/>
      <c r="B537" s="260"/>
      <c r="C537" s="261"/>
      <c r="D537" s="242" t="s">
        <v>259</v>
      </c>
      <c r="E537" s="262" t="s">
        <v>3171</v>
      </c>
      <c r="F537" s="263" t="s">
        <v>261</v>
      </c>
      <c r="G537" s="261"/>
      <c r="H537" s="264">
        <v>1270.192</v>
      </c>
      <c r="I537" s="265"/>
      <c r="J537" s="261"/>
      <c r="K537" s="261"/>
      <c r="L537" s="266"/>
      <c r="M537" s="267"/>
      <c r="N537" s="268"/>
      <c r="O537" s="268"/>
      <c r="P537" s="268"/>
      <c r="Q537" s="268"/>
      <c r="R537" s="268"/>
      <c r="S537" s="268"/>
      <c r="T537" s="269"/>
      <c r="U537" s="14"/>
      <c r="V537" s="14"/>
      <c r="W537" s="14"/>
      <c r="X537" s="14"/>
      <c r="Y537" s="14"/>
      <c r="Z537" s="14"/>
      <c r="AA537" s="14"/>
      <c r="AB537" s="14"/>
      <c r="AC537" s="14"/>
      <c r="AD537" s="14"/>
      <c r="AE537" s="14"/>
      <c r="AT537" s="270" t="s">
        <v>259</v>
      </c>
      <c r="AU537" s="270" t="s">
        <v>88</v>
      </c>
      <c r="AV537" s="14" t="s">
        <v>175</v>
      </c>
      <c r="AW537" s="14" t="s">
        <v>36</v>
      </c>
      <c r="AX537" s="14" t="s">
        <v>14</v>
      </c>
      <c r="AY537" s="270" t="s">
        <v>241</v>
      </c>
    </row>
    <row r="538" s="2" customFormat="1" ht="16.5" customHeight="1">
      <c r="A538" s="39"/>
      <c r="B538" s="40"/>
      <c r="C538" s="229" t="s">
        <v>813</v>
      </c>
      <c r="D538" s="229" t="s">
        <v>243</v>
      </c>
      <c r="E538" s="230" t="s">
        <v>1840</v>
      </c>
      <c r="F538" s="231" t="s">
        <v>1841</v>
      </c>
      <c r="G538" s="232" t="s">
        <v>246</v>
      </c>
      <c r="H538" s="233">
        <v>1270.192</v>
      </c>
      <c r="I538" s="234"/>
      <c r="J538" s="235">
        <f>ROUND(I538*H538,2)</f>
        <v>0</v>
      </c>
      <c r="K538" s="231" t="s">
        <v>247</v>
      </c>
      <c r="L538" s="45"/>
      <c r="M538" s="236" t="s">
        <v>1</v>
      </c>
      <c r="N538" s="237" t="s">
        <v>45</v>
      </c>
      <c r="O538" s="92"/>
      <c r="P538" s="238">
        <f>O538*H538</f>
        <v>0</v>
      </c>
      <c r="Q538" s="238">
        <v>0</v>
      </c>
      <c r="R538" s="238">
        <f>Q538*H538</f>
        <v>0</v>
      </c>
      <c r="S538" s="238">
        <v>0</v>
      </c>
      <c r="T538" s="239">
        <f>S538*H538</f>
        <v>0</v>
      </c>
      <c r="U538" s="39"/>
      <c r="V538" s="39"/>
      <c r="W538" s="39"/>
      <c r="X538" s="39"/>
      <c r="Y538" s="39"/>
      <c r="Z538" s="39"/>
      <c r="AA538" s="39"/>
      <c r="AB538" s="39"/>
      <c r="AC538" s="39"/>
      <c r="AD538" s="39"/>
      <c r="AE538" s="39"/>
      <c r="AR538" s="240" t="s">
        <v>175</v>
      </c>
      <c r="AT538" s="240" t="s">
        <v>243</v>
      </c>
      <c r="AU538" s="240" t="s">
        <v>88</v>
      </c>
      <c r="AY538" s="18" t="s">
        <v>241</v>
      </c>
      <c r="BE538" s="241">
        <f>IF(N538="základní",J538,0)</f>
        <v>0</v>
      </c>
      <c r="BF538" s="241">
        <f>IF(N538="snížená",J538,0)</f>
        <v>0</v>
      </c>
      <c r="BG538" s="241">
        <f>IF(N538="zákl. přenesená",J538,0)</f>
        <v>0</v>
      </c>
      <c r="BH538" s="241">
        <f>IF(N538="sníž. přenesená",J538,0)</f>
        <v>0</v>
      </c>
      <c r="BI538" s="241">
        <f>IF(N538="nulová",J538,0)</f>
        <v>0</v>
      </c>
      <c r="BJ538" s="18" t="s">
        <v>14</v>
      </c>
      <c r="BK538" s="241">
        <f>ROUND(I538*H538,2)</f>
        <v>0</v>
      </c>
      <c r="BL538" s="18" t="s">
        <v>175</v>
      </c>
      <c r="BM538" s="240" t="s">
        <v>3408</v>
      </c>
    </row>
    <row r="539" s="2" customFormat="1">
      <c r="A539" s="39"/>
      <c r="B539" s="40"/>
      <c r="C539" s="41"/>
      <c r="D539" s="242" t="s">
        <v>249</v>
      </c>
      <c r="E539" s="41"/>
      <c r="F539" s="243" t="s">
        <v>1843</v>
      </c>
      <c r="G539" s="41"/>
      <c r="H539" s="41"/>
      <c r="I539" s="244"/>
      <c r="J539" s="41"/>
      <c r="K539" s="41"/>
      <c r="L539" s="45"/>
      <c r="M539" s="245"/>
      <c r="N539" s="246"/>
      <c r="O539" s="92"/>
      <c r="P539" s="92"/>
      <c r="Q539" s="92"/>
      <c r="R539" s="92"/>
      <c r="S539" s="92"/>
      <c r="T539" s="93"/>
      <c r="U539" s="39"/>
      <c r="V539" s="39"/>
      <c r="W539" s="39"/>
      <c r="X539" s="39"/>
      <c r="Y539" s="39"/>
      <c r="Z539" s="39"/>
      <c r="AA539" s="39"/>
      <c r="AB539" s="39"/>
      <c r="AC539" s="39"/>
      <c r="AD539" s="39"/>
      <c r="AE539" s="39"/>
      <c r="AT539" s="18" t="s">
        <v>249</v>
      </c>
      <c r="AU539" s="18" t="s">
        <v>88</v>
      </c>
    </row>
    <row r="540" s="2" customFormat="1">
      <c r="A540" s="39"/>
      <c r="B540" s="40"/>
      <c r="C540" s="41"/>
      <c r="D540" s="247" t="s">
        <v>251</v>
      </c>
      <c r="E540" s="41"/>
      <c r="F540" s="248" t="s">
        <v>1844</v>
      </c>
      <c r="G540" s="41"/>
      <c r="H540" s="41"/>
      <c r="I540" s="244"/>
      <c r="J540" s="41"/>
      <c r="K540" s="41"/>
      <c r="L540" s="45"/>
      <c r="M540" s="245"/>
      <c r="N540" s="246"/>
      <c r="O540" s="92"/>
      <c r="P540" s="92"/>
      <c r="Q540" s="92"/>
      <c r="R540" s="92"/>
      <c r="S540" s="92"/>
      <c r="T540" s="93"/>
      <c r="U540" s="39"/>
      <c r="V540" s="39"/>
      <c r="W540" s="39"/>
      <c r="X540" s="39"/>
      <c r="Y540" s="39"/>
      <c r="Z540" s="39"/>
      <c r="AA540" s="39"/>
      <c r="AB540" s="39"/>
      <c r="AC540" s="39"/>
      <c r="AD540" s="39"/>
      <c r="AE540" s="39"/>
      <c r="AT540" s="18" t="s">
        <v>251</v>
      </c>
      <c r="AU540" s="18" t="s">
        <v>88</v>
      </c>
    </row>
    <row r="541" s="13" customFormat="1">
      <c r="A541" s="13"/>
      <c r="B541" s="249"/>
      <c r="C541" s="250"/>
      <c r="D541" s="242" t="s">
        <v>259</v>
      </c>
      <c r="E541" s="251" t="s">
        <v>1</v>
      </c>
      <c r="F541" s="252" t="s">
        <v>3171</v>
      </c>
      <c r="G541" s="250"/>
      <c r="H541" s="253">
        <v>1270.192</v>
      </c>
      <c r="I541" s="254"/>
      <c r="J541" s="250"/>
      <c r="K541" s="250"/>
      <c r="L541" s="255"/>
      <c r="M541" s="256"/>
      <c r="N541" s="257"/>
      <c r="O541" s="257"/>
      <c r="P541" s="257"/>
      <c r="Q541" s="257"/>
      <c r="R541" s="257"/>
      <c r="S541" s="257"/>
      <c r="T541" s="258"/>
      <c r="U541" s="13"/>
      <c r="V541" s="13"/>
      <c r="W541" s="13"/>
      <c r="X541" s="13"/>
      <c r="Y541" s="13"/>
      <c r="Z541" s="13"/>
      <c r="AA541" s="13"/>
      <c r="AB541" s="13"/>
      <c r="AC541" s="13"/>
      <c r="AD541" s="13"/>
      <c r="AE541" s="13"/>
      <c r="AT541" s="259" t="s">
        <v>259</v>
      </c>
      <c r="AU541" s="259" t="s">
        <v>88</v>
      </c>
      <c r="AV541" s="13" t="s">
        <v>88</v>
      </c>
      <c r="AW541" s="13" t="s">
        <v>36</v>
      </c>
      <c r="AX541" s="13" t="s">
        <v>80</v>
      </c>
      <c r="AY541" s="259" t="s">
        <v>241</v>
      </c>
    </row>
    <row r="542" s="14" customFormat="1">
      <c r="A542" s="14"/>
      <c r="B542" s="260"/>
      <c r="C542" s="261"/>
      <c r="D542" s="242" t="s">
        <v>259</v>
      </c>
      <c r="E542" s="262" t="s">
        <v>1</v>
      </c>
      <c r="F542" s="263" t="s">
        <v>261</v>
      </c>
      <c r="G542" s="261"/>
      <c r="H542" s="264">
        <v>1270.192</v>
      </c>
      <c r="I542" s="265"/>
      <c r="J542" s="261"/>
      <c r="K542" s="261"/>
      <c r="L542" s="266"/>
      <c r="M542" s="267"/>
      <c r="N542" s="268"/>
      <c r="O542" s="268"/>
      <c r="P542" s="268"/>
      <c r="Q542" s="268"/>
      <c r="R542" s="268"/>
      <c r="S542" s="268"/>
      <c r="T542" s="269"/>
      <c r="U542" s="14"/>
      <c r="V542" s="14"/>
      <c r="W542" s="14"/>
      <c r="X542" s="14"/>
      <c r="Y542" s="14"/>
      <c r="Z542" s="14"/>
      <c r="AA542" s="14"/>
      <c r="AB542" s="14"/>
      <c r="AC542" s="14"/>
      <c r="AD542" s="14"/>
      <c r="AE542" s="14"/>
      <c r="AT542" s="270" t="s">
        <v>259</v>
      </c>
      <c r="AU542" s="270" t="s">
        <v>88</v>
      </c>
      <c r="AV542" s="14" t="s">
        <v>175</v>
      </c>
      <c r="AW542" s="14" t="s">
        <v>36</v>
      </c>
      <c r="AX542" s="14" t="s">
        <v>14</v>
      </c>
      <c r="AY542" s="270" t="s">
        <v>241</v>
      </c>
    </row>
    <row r="543" s="2" customFormat="1" ht="21.75" customHeight="1">
      <c r="A543" s="39"/>
      <c r="B543" s="40"/>
      <c r="C543" s="229" t="s">
        <v>819</v>
      </c>
      <c r="D543" s="229" t="s">
        <v>243</v>
      </c>
      <c r="E543" s="230" t="s">
        <v>1845</v>
      </c>
      <c r="F543" s="231" t="s">
        <v>1846</v>
      </c>
      <c r="G543" s="232" t="s">
        <v>255</v>
      </c>
      <c r="H543" s="233">
        <v>698.60599999999999</v>
      </c>
      <c r="I543" s="234"/>
      <c r="J543" s="235">
        <f>ROUND(I543*H543,2)</f>
        <v>0</v>
      </c>
      <c r="K543" s="231" t="s">
        <v>247</v>
      </c>
      <c r="L543" s="45"/>
      <c r="M543" s="236" t="s">
        <v>1</v>
      </c>
      <c r="N543" s="237" t="s">
        <v>45</v>
      </c>
      <c r="O543" s="92"/>
      <c r="P543" s="238">
        <f>O543*H543</f>
        <v>0</v>
      </c>
      <c r="Q543" s="238">
        <v>0.00046000000000000001</v>
      </c>
      <c r="R543" s="238">
        <f>Q543*H543</f>
        <v>0.32135876000000002</v>
      </c>
      <c r="S543" s="238">
        <v>0</v>
      </c>
      <c r="T543" s="239">
        <f>S543*H543</f>
        <v>0</v>
      </c>
      <c r="U543" s="39"/>
      <c r="V543" s="39"/>
      <c r="W543" s="39"/>
      <c r="X543" s="39"/>
      <c r="Y543" s="39"/>
      <c r="Z543" s="39"/>
      <c r="AA543" s="39"/>
      <c r="AB543" s="39"/>
      <c r="AC543" s="39"/>
      <c r="AD543" s="39"/>
      <c r="AE543" s="39"/>
      <c r="AR543" s="240" t="s">
        <v>175</v>
      </c>
      <c r="AT543" s="240" t="s">
        <v>243</v>
      </c>
      <c r="AU543" s="240" t="s">
        <v>88</v>
      </c>
      <c r="AY543" s="18" t="s">
        <v>241</v>
      </c>
      <c r="BE543" s="241">
        <f>IF(N543="základní",J543,0)</f>
        <v>0</v>
      </c>
      <c r="BF543" s="241">
        <f>IF(N543="snížená",J543,0)</f>
        <v>0</v>
      </c>
      <c r="BG543" s="241">
        <f>IF(N543="zákl. přenesená",J543,0)</f>
        <v>0</v>
      </c>
      <c r="BH543" s="241">
        <f>IF(N543="sníž. přenesená",J543,0)</f>
        <v>0</v>
      </c>
      <c r="BI543" s="241">
        <f>IF(N543="nulová",J543,0)</f>
        <v>0</v>
      </c>
      <c r="BJ543" s="18" t="s">
        <v>14</v>
      </c>
      <c r="BK543" s="241">
        <f>ROUND(I543*H543,2)</f>
        <v>0</v>
      </c>
      <c r="BL543" s="18" t="s">
        <v>175</v>
      </c>
      <c r="BM543" s="240" t="s">
        <v>3409</v>
      </c>
    </row>
    <row r="544" s="2" customFormat="1">
      <c r="A544" s="39"/>
      <c r="B544" s="40"/>
      <c r="C544" s="41"/>
      <c r="D544" s="242" t="s">
        <v>249</v>
      </c>
      <c r="E544" s="41"/>
      <c r="F544" s="243" t="s">
        <v>1848</v>
      </c>
      <c r="G544" s="41"/>
      <c r="H544" s="41"/>
      <c r="I544" s="244"/>
      <c r="J544" s="41"/>
      <c r="K544" s="41"/>
      <c r="L544" s="45"/>
      <c r="M544" s="245"/>
      <c r="N544" s="246"/>
      <c r="O544" s="92"/>
      <c r="P544" s="92"/>
      <c r="Q544" s="92"/>
      <c r="R544" s="92"/>
      <c r="S544" s="92"/>
      <c r="T544" s="93"/>
      <c r="U544" s="39"/>
      <c r="V544" s="39"/>
      <c r="W544" s="39"/>
      <c r="X544" s="39"/>
      <c r="Y544" s="39"/>
      <c r="Z544" s="39"/>
      <c r="AA544" s="39"/>
      <c r="AB544" s="39"/>
      <c r="AC544" s="39"/>
      <c r="AD544" s="39"/>
      <c r="AE544" s="39"/>
      <c r="AT544" s="18" t="s">
        <v>249</v>
      </c>
      <c r="AU544" s="18" t="s">
        <v>88</v>
      </c>
    </row>
    <row r="545" s="2" customFormat="1">
      <c r="A545" s="39"/>
      <c r="B545" s="40"/>
      <c r="C545" s="41"/>
      <c r="D545" s="247" t="s">
        <v>251</v>
      </c>
      <c r="E545" s="41"/>
      <c r="F545" s="248" t="s">
        <v>1849</v>
      </c>
      <c r="G545" s="41"/>
      <c r="H545" s="41"/>
      <c r="I545" s="244"/>
      <c r="J545" s="41"/>
      <c r="K545" s="41"/>
      <c r="L545" s="45"/>
      <c r="M545" s="245"/>
      <c r="N545" s="246"/>
      <c r="O545" s="92"/>
      <c r="P545" s="92"/>
      <c r="Q545" s="92"/>
      <c r="R545" s="92"/>
      <c r="S545" s="92"/>
      <c r="T545" s="93"/>
      <c r="U545" s="39"/>
      <c r="V545" s="39"/>
      <c r="W545" s="39"/>
      <c r="X545" s="39"/>
      <c r="Y545" s="39"/>
      <c r="Z545" s="39"/>
      <c r="AA545" s="39"/>
      <c r="AB545" s="39"/>
      <c r="AC545" s="39"/>
      <c r="AD545" s="39"/>
      <c r="AE545" s="39"/>
      <c r="AT545" s="18" t="s">
        <v>251</v>
      </c>
      <c r="AU545" s="18" t="s">
        <v>88</v>
      </c>
    </row>
    <row r="546" s="13" customFormat="1">
      <c r="A546" s="13"/>
      <c r="B546" s="249"/>
      <c r="C546" s="250"/>
      <c r="D546" s="242" t="s">
        <v>259</v>
      </c>
      <c r="E546" s="251" t="s">
        <v>1</v>
      </c>
      <c r="F546" s="252" t="s">
        <v>3346</v>
      </c>
      <c r="G546" s="250"/>
      <c r="H546" s="253">
        <v>478.09500000000003</v>
      </c>
      <c r="I546" s="254"/>
      <c r="J546" s="250"/>
      <c r="K546" s="250"/>
      <c r="L546" s="255"/>
      <c r="M546" s="256"/>
      <c r="N546" s="257"/>
      <c r="O546" s="257"/>
      <c r="P546" s="257"/>
      <c r="Q546" s="257"/>
      <c r="R546" s="257"/>
      <c r="S546" s="257"/>
      <c r="T546" s="258"/>
      <c r="U546" s="13"/>
      <c r="V546" s="13"/>
      <c r="W546" s="13"/>
      <c r="X546" s="13"/>
      <c r="Y546" s="13"/>
      <c r="Z546" s="13"/>
      <c r="AA546" s="13"/>
      <c r="AB546" s="13"/>
      <c r="AC546" s="13"/>
      <c r="AD546" s="13"/>
      <c r="AE546" s="13"/>
      <c r="AT546" s="259" t="s">
        <v>259</v>
      </c>
      <c r="AU546" s="259" t="s">
        <v>88</v>
      </c>
      <c r="AV546" s="13" t="s">
        <v>88</v>
      </c>
      <c r="AW546" s="13" t="s">
        <v>36</v>
      </c>
      <c r="AX546" s="13" t="s">
        <v>80</v>
      </c>
      <c r="AY546" s="259" t="s">
        <v>241</v>
      </c>
    </row>
    <row r="547" s="13" customFormat="1">
      <c r="A547" s="13"/>
      <c r="B547" s="249"/>
      <c r="C547" s="250"/>
      <c r="D547" s="242" t="s">
        <v>259</v>
      </c>
      <c r="E547" s="251" t="s">
        <v>1</v>
      </c>
      <c r="F547" s="252" t="s">
        <v>3348</v>
      </c>
      <c r="G547" s="250"/>
      <c r="H547" s="253">
        <v>44.091999999999999</v>
      </c>
      <c r="I547" s="254"/>
      <c r="J547" s="250"/>
      <c r="K547" s="250"/>
      <c r="L547" s="255"/>
      <c r="M547" s="256"/>
      <c r="N547" s="257"/>
      <c r="O547" s="257"/>
      <c r="P547" s="257"/>
      <c r="Q547" s="257"/>
      <c r="R547" s="257"/>
      <c r="S547" s="257"/>
      <c r="T547" s="258"/>
      <c r="U547" s="13"/>
      <c r="V547" s="13"/>
      <c r="W547" s="13"/>
      <c r="X547" s="13"/>
      <c r="Y547" s="13"/>
      <c r="Z547" s="13"/>
      <c r="AA547" s="13"/>
      <c r="AB547" s="13"/>
      <c r="AC547" s="13"/>
      <c r="AD547" s="13"/>
      <c r="AE547" s="13"/>
      <c r="AT547" s="259" t="s">
        <v>259</v>
      </c>
      <c r="AU547" s="259" t="s">
        <v>88</v>
      </c>
      <c r="AV547" s="13" t="s">
        <v>88</v>
      </c>
      <c r="AW547" s="13" t="s">
        <v>36</v>
      </c>
      <c r="AX547" s="13" t="s">
        <v>80</v>
      </c>
      <c r="AY547" s="259" t="s">
        <v>241</v>
      </c>
    </row>
    <row r="548" s="13" customFormat="1">
      <c r="A548" s="13"/>
      <c r="B548" s="249"/>
      <c r="C548" s="250"/>
      <c r="D548" s="242" t="s">
        <v>259</v>
      </c>
      <c r="E548" s="251" t="s">
        <v>1</v>
      </c>
      <c r="F548" s="252" t="s">
        <v>3350</v>
      </c>
      <c r="G548" s="250"/>
      <c r="H548" s="253">
        <v>0</v>
      </c>
      <c r="I548" s="254"/>
      <c r="J548" s="250"/>
      <c r="K548" s="250"/>
      <c r="L548" s="255"/>
      <c r="M548" s="256"/>
      <c r="N548" s="257"/>
      <c r="O548" s="257"/>
      <c r="P548" s="257"/>
      <c r="Q548" s="257"/>
      <c r="R548" s="257"/>
      <c r="S548" s="257"/>
      <c r="T548" s="258"/>
      <c r="U548" s="13"/>
      <c r="V548" s="13"/>
      <c r="W548" s="13"/>
      <c r="X548" s="13"/>
      <c r="Y548" s="13"/>
      <c r="Z548" s="13"/>
      <c r="AA548" s="13"/>
      <c r="AB548" s="13"/>
      <c r="AC548" s="13"/>
      <c r="AD548" s="13"/>
      <c r="AE548" s="13"/>
      <c r="AT548" s="259" t="s">
        <v>259</v>
      </c>
      <c r="AU548" s="259" t="s">
        <v>88</v>
      </c>
      <c r="AV548" s="13" t="s">
        <v>88</v>
      </c>
      <c r="AW548" s="13" t="s">
        <v>36</v>
      </c>
      <c r="AX548" s="13" t="s">
        <v>80</v>
      </c>
      <c r="AY548" s="259" t="s">
        <v>241</v>
      </c>
    </row>
    <row r="549" s="13" customFormat="1">
      <c r="A549" s="13"/>
      <c r="B549" s="249"/>
      <c r="C549" s="250"/>
      <c r="D549" s="242" t="s">
        <v>259</v>
      </c>
      <c r="E549" s="251" t="s">
        <v>1</v>
      </c>
      <c r="F549" s="252" t="s">
        <v>3352</v>
      </c>
      <c r="G549" s="250"/>
      <c r="H549" s="253">
        <v>19.602</v>
      </c>
      <c r="I549" s="254"/>
      <c r="J549" s="250"/>
      <c r="K549" s="250"/>
      <c r="L549" s="255"/>
      <c r="M549" s="256"/>
      <c r="N549" s="257"/>
      <c r="O549" s="257"/>
      <c r="P549" s="257"/>
      <c r="Q549" s="257"/>
      <c r="R549" s="257"/>
      <c r="S549" s="257"/>
      <c r="T549" s="258"/>
      <c r="U549" s="13"/>
      <c r="V549" s="13"/>
      <c r="W549" s="13"/>
      <c r="X549" s="13"/>
      <c r="Y549" s="13"/>
      <c r="Z549" s="13"/>
      <c r="AA549" s="13"/>
      <c r="AB549" s="13"/>
      <c r="AC549" s="13"/>
      <c r="AD549" s="13"/>
      <c r="AE549" s="13"/>
      <c r="AT549" s="259" t="s">
        <v>259</v>
      </c>
      <c r="AU549" s="259" t="s">
        <v>88</v>
      </c>
      <c r="AV549" s="13" t="s">
        <v>88</v>
      </c>
      <c r="AW549" s="13" t="s">
        <v>36</v>
      </c>
      <c r="AX549" s="13" t="s">
        <v>80</v>
      </c>
      <c r="AY549" s="259" t="s">
        <v>241</v>
      </c>
    </row>
    <row r="550" s="13" customFormat="1">
      <c r="A550" s="13"/>
      <c r="B550" s="249"/>
      <c r="C550" s="250"/>
      <c r="D550" s="242" t="s">
        <v>259</v>
      </c>
      <c r="E550" s="251" t="s">
        <v>1</v>
      </c>
      <c r="F550" s="252" t="s">
        <v>3354</v>
      </c>
      <c r="G550" s="250"/>
      <c r="H550" s="253">
        <v>97.962000000000003</v>
      </c>
      <c r="I550" s="254"/>
      <c r="J550" s="250"/>
      <c r="K550" s="250"/>
      <c r="L550" s="255"/>
      <c r="M550" s="256"/>
      <c r="N550" s="257"/>
      <c r="O550" s="257"/>
      <c r="P550" s="257"/>
      <c r="Q550" s="257"/>
      <c r="R550" s="257"/>
      <c r="S550" s="257"/>
      <c r="T550" s="258"/>
      <c r="U550" s="13"/>
      <c r="V550" s="13"/>
      <c r="W550" s="13"/>
      <c r="X550" s="13"/>
      <c r="Y550" s="13"/>
      <c r="Z550" s="13"/>
      <c r="AA550" s="13"/>
      <c r="AB550" s="13"/>
      <c r="AC550" s="13"/>
      <c r="AD550" s="13"/>
      <c r="AE550" s="13"/>
      <c r="AT550" s="259" t="s">
        <v>259</v>
      </c>
      <c r="AU550" s="259" t="s">
        <v>88</v>
      </c>
      <c r="AV550" s="13" t="s">
        <v>88</v>
      </c>
      <c r="AW550" s="13" t="s">
        <v>36</v>
      </c>
      <c r="AX550" s="13" t="s">
        <v>80</v>
      </c>
      <c r="AY550" s="259" t="s">
        <v>241</v>
      </c>
    </row>
    <row r="551" s="13" customFormat="1">
      <c r="A551" s="13"/>
      <c r="B551" s="249"/>
      <c r="C551" s="250"/>
      <c r="D551" s="242" t="s">
        <v>259</v>
      </c>
      <c r="E551" s="251" t="s">
        <v>1</v>
      </c>
      <c r="F551" s="252" t="s">
        <v>3356</v>
      </c>
      <c r="G551" s="250"/>
      <c r="H551" s="253">
        <v>19.553999999999998</v>
      </c>
      <c r="I551" s="254"/>
      <c r="J551" s="250"/>
      <c r="K551" s="250"/>
      <c r="L551" s="255"/>
      <c r="M551" s="256"/>
      <c r="N551" s="257"/>
      <c r="O551" s="257"/>
      <c r="P551" s="257"/>
      <c r="Q551" s="257"/>
      <c r="R551" s="257"/>
      <c r="S551" s="257"/>
      <c r="T551" s="258"/>
      <c r="U551" s="13"/>
      <c r="V551" s="13"/>
      <c r="W551" s="13"/>
      <c r="X551" s="13"/>
      <c r="Y551" s="13"/>
      <c r="Z551" s="13"/>
      <c r="AA551" s="13"/>
      <c r="AB551" s="13"/>
      <c r="AC551" s="13"/>
      <c r="AD551" s="13"/>
      <c r="AE551" s="13"/>
      <c r="AT551" s="259" t="s">
        <v>259</v>
      </c>
      <c r="AU551" s="259" t="s">
        <v>88</v>
      </c>
      <c r="AV551" s="13" t="s">
        <v>88</v>
      </c>
      <c r="AW551" s="13" t="s">
        <v>36</v>
      </c>
      <c r="AX551" s="13" t="s">
        <v>80</v>
      </c>
      <c r="AY551" s="259" t="s">
        <v>241</v>
      </c>
    </row>
    <row r="552" s="13" customFormat="1">
      <c r="A552" s="13"/>
      <c r="B552" s="249"/>
      <c r="C552" s="250"/>
      <c r="D552" s="242" t="s">
        <v>259</v>
      </c>
      <c r="E552" s="251" t="s">
        <v>1</v>
      </c>
      <c r="F552" s="252" t="s">
        <v>3358</v>
      </c>
      <c r="G552" s="250"/>
      <c r="H552" s="253">
        <v>39.301000000000002</v>
      </c>
      <c r="I552" s="254"/>
      <c r="J552" s="250"/>
      <c r="K552" s="250"/>
      <c r="L552" s="255"/>
      <c r="M552" s="256"/>
      <c r="N552" s="257"/>
      <c r="O552" s="257"/>
      <c r="P552" s="257"/>
      <c r="Q552" s="257"/>
      <c r="R552" s="257"/>
      <c r="S552" s="257"/>
      <c r="T552" s="258"/>
      <c r="U552" s="13"/>
      <c r="V552" s="13"/>
      <c r="W552" s="13"/>
      <c r="X552" s="13"/>
      <c r="Y552" s="13"/>
      <c r="Z552" s="13"/>
      <c r="AA552" s="13"/>
      <c r="AB552" s="13"/>
      <c r="AC552" s="13"/>
      <c r="AD552" s="13"/>
      <c r="AE552" s="13"/>
      <c r="AT552" s="259" t="s">
        <v>259</v>
      </c>
      <c r="AU552" s="259" t="s">
        <v>88</v>
      </c>
      <c r="AV552" s="13" t="s">
        <v>88</v>
      </c>
      <c r="AW552" s="13" t="s">
        <v>36</v>
      </c>
      <c r="AX552" s="13" t="s">
        <v>80</v>
      </c>
      <c r="AY552" s="259" t="s">
        <v>241</v>
      </c>
    </row>
    <row r="553" s="14" customFormat="1">
      <c r="A553" s="14"/>
      <c r="B553" s="260"/>
      <c r="C553" s="261"/>
      <c r="D553" s="242" t="s">
        <v>259</v>
      </c>
      <c r="E553" s="262" t="s">
        <v>3180</v>
      </c>
      <c r="F553" s="263" t="s">
        <v>261</v>
      </c>
      <c r="G553" s="261"/>
      <c r="H553" s="264">
        <v>698.60599999999999</v>
      </c>
      <c r="I553" s="265"/>
      <c r="J553" s="261"/>
      <c r="K553" s="261"/>
      <c r="L553" s="266"/>
      <c r="M553" s="267"/>
      <c r="N553" s="268"/>
      <c r="O553" s="268"/>
      <c r="P553" s="268"/>
      <c r="Q553" s="268"/>
      <c r="R553" s="268"/>
      <c r="S553" s="268"/>
      <c r="T553" s="269"/>
      <c r="U553" s="14"/>
      <c r="V553" s="14"/>
      <c r="W553" s="14"/>
      <c r="X553" s="14"/>
      <c r="Y553" s="14"/>
      <c r="Z553" s="14"/>
      <c r="AA553" s="14"/>
      <c r="AB553" s="14"/>
      <c r="AC553" s="14"/>
      <c r="AD553" s="14"/>
      <c r="AE553" s="14"/>
      <c r="AT553" s="270" t="s">
        <v>259</v>
      </c>
      <c r="AU553" s="270" t="s">
        <v>88</v>
      </c>
      <c r="AV553" s="14" t="s">
        <v>175</v>
      </c>
      <c r="AW553" s="14" t="s">
        <v>36</v>
      </c>
      <c r="AX553" s="14" t="s">
        <v>14</v>
      </c>
      <c r="AY553" s="270" t="s">
        <v>241</v>
      </c>
    </row>
    <row r="554" s="2" customFormat="1" ht="24.15" customHeight="1">
      <c r="A554" s="39"/>
      <c r="B554" s="40"/>
      <c r="C554" s="229" t="s">
        <v>827</v>
      </c>
      <c r="D554" s="229" t="s">
        <v>243</v>
      </c>
      <c r="E554" s="230" t="s">
        <v>1850</v>
      </c>
      <c r="F554" s="231" t="s">
        <v>1851</v>
      </c>
      <c r="G554" s="232" t="s">
        <v>255</v>
      </c>
      <c r="H554" s="233">
        <v>698.60599999999999</v>
      </c>
      <c r="I554" s="234"/>
      <c r="J554" s="235">
        <f>ROUND(I554*H554,2)</f>
        <v>0</v>
      </c>
      <c r="K554" s="231" t="s">
        <v>247</v>
      </c>
      <c r="L554" s="45"/>
      <c r="M554" s="236" t="s">
        <v>1</v>
      </c>
      <c r="N554" s="237" t="s">
        <v>45</v>
      </c>
      <c r="O554" s="92"/>
      <c r="P554" s="238">
        <f>O554*H554</f>
        <v>0</v>
      </c>
      <c r="Q554" s="238">
        <v>0</v>
      </c>
      <c r="R554" s="238">
        <f>Q554*H554</f>
        <v>0</v>
      </c>
      <c r="S554" s="238">
        <v>0</v>
      </c>
      <c r="T554" s="239">
        <f>S554*H554</f>
        <v>0</v>
      </c>
      <c r="U554" s="39"/>
      <c r="V554" s="39"/>
      <c r="W554" s="39"/>
      <c r="X554" s="39"/>
      <c r="Y554" s="39"/>
      <c r="Z554" s="39"/>
      <c r="AA554" s="39"/>
      <c r="AB554" s="39"/>
      <c r="AC554" s="39"/>
      <c r="AD554" s="39"/>
      <c r="AE554" s="39"/>
      <c r="AR554" s="240" t="s">
        <v>175</v>
      </c>
      <c r="AT554" s="240" t="s">
        <v>243</v>
      </c>
      <c r="AU554" s="240" t="s">
        <v>88</v>
      </c>
      <c r="AY554" s="18" t="s">
        <v>241</v>
      </c>
      <c r="BE554" s="241">
        <f>IF(N554="základní",J554,0)</f>
        <v>0</v>
      </c>
      <c r="BF554" s="241">
        <f>IF(N554="snížená",J554,0)</f>
        <v>0</v>
      </c>
      <c r="BG554" s="241">
        <f>IF(N554="zákl. přenesená",J554,0)</f>
        <v>0</v>
      </c>
      <c r="BH554" s="241">
        <f>IF(N554="sníž. přenesená",J554,0)</f>
        <v>0</v>
      </c>
      <c r="BI554" s="241">
        <f>IF(N554="nulová",J554,0)</f>
        <v>0</v>
      </c>
      <c r="BJ554" s="18" t="s">
        <v>14</v>
      </c>
      <c r="BK554" s="241">
        <f>ROUND(I554*H554,2)</f>
        <v>0</v>
      </c>
      <c r="BL554" s="18" t="s">
        <v>175</v>
      </c>
      <c r="BM554" s="240" t="s">
        <v>3410</v>
      </c>
    </row>
    <row r="555" s="2" customFormat="1">
      <c r="A555" s="39"/>
      <c r="B555" s="40"/>
      <c r="C555" s="41"/>
      <c r="D555" s="242" t="s">
        <v>249</v>
      </c>
      <c r="E555" s="41"/>
      <c r="F555" s="243" t="s">
        <v>1853</v>
      </c>
      <c r="G555" s="41"/>
      <c r="H555" s="41"/>
      <c r="I555" s="244"/>
      <c r="J555" s="41"/>
      <c r="K555" s="41"/>
      <c r="L555" s="45"/>
      <c r="M555" s="245"/>
      <c r="N555" s="246"/>
      <c r="O555" s="92"/>
      <c r="P555" s="92"/>
      <c r="Q555" s="92"/>
      <c r="R555" s="92"/>
      <c r="S555" s="92"/>
      <c r="T555" s="93"/>
      <c r="U555" s="39"/>
      <c r="V555" s="39"/>
      <c r="W555" s="39"/>
      <c r="X555" s="39"/>
      <c r="Y555" s="39"/>
      <c r="Z555" s="39"/>
      <c r="AA555" s="39"/>
      <c r="AB555" s="39"/>
      <c r="AC555" s="39"/>
      <c r="AD555" s="39"/>
      <c r="AE555" s="39"/>
      <c r="AT555" s="18" t="s">
        <v>249</v>
      </c>
      <c r="AU555" s="18" t="s">
        <v>88</v>
      </c>
    </row>
    <row r="556" s="2" customFormat="1">
      <c r="A556" s="39"/>
      <c r="B556" s="40"/>
      <c r="C556" s="41"/>
      <c r="D556" s="247" t="s">
        <v>251</v>
      </c>
      <c r="E556" s="41"/>
      <c r="F556" s="248" t="s">
        <v>1854</v>
      </c>
      <c r="G556" s="41"/>
      <c r="H556" s="41"/>
      <c r="I556" s="244"/>
      <c r="J556" s="41"/>
      <c r="K556" s="41"/>
      <c r="L556" s="45"/>
      <c r="M556" s="245"/>
      <c r="N556" s="246"/>
      <c r="O556" s="92"/>
      <c r="P556" s="92"/>
      <c r="Q556" s="92"/>
      <c r="R556" s="92"/>
      <c r="S556" s="92"/>
      <c r="T556" s="93"/>
      <c r="U556" s="39"/>
      <c r="V556" s="39"/>
      <c r="W556" s="39"/>
      <c r="X556" s="39"/>
      <c r="Y556" s="39"/>
      <c r="Z556" s="39"/>
      <c r="AA556" s="39"/>
      <c r="AB556" s="39"/>
      <c r="AC556" s="39"/>
      <c r="AD556" s="39"/>
      <c r="AE556" s="39"/>
      <c r="AT556" s="18" t="s">
        <v>251</v>
      </c>
      <c r="AU556" s="18" t="s">
        <v>88</v>
      </c>
    </row>
    <row r="557" s="13" customFormat="1">
      <c r="A557" s="13"/>
      <c r="B557" s="249"/>
      <c r="C557" s="250"/>
      <c r="D557" s="242" t="s">
        <v>259</v>
      </c>
      <c r="E557" s="251" t="s">
        <v>1</v>
      </c>
      <c r="F557" s="252" t="s">
        <v>3180</v>
      </c>
      <c r="G557" s="250"/>
      <c r="H557" s="253">
        <v>698.60599999999999</v>
      </c>
      <c r="I557" s="254"/>
      <c r="J557" s="250"/>
      <c r="K557" s="250"/>
      <c r="L557" s="255"/>
      <c r="M557" s="256"/>
      <c r="N557" s="257"/>
      <c r="O557" s="257"/>
      <c r="P557" s="257"/>
      <c r="Q557" s="257"/>
      <c r="R557" s="257"/>
      <c r="S557" s="257"/>
      <c r="T557" s="258"/>
      <c r="U557" s="13"/>
      <c r="V557" s="13"/>
      <c r="W557" s="13"/>
      <c r="X557" s="13"/>
      <c r="Y557" s="13"/>
      <c r="Z557" s="13"/>
      <c r="AA557" s="13"/>
      <c r="AB557" s="13"/>
      <c r="AC557" s="13"/>
      <c r="AD557" s="13"/>
      <c r="AE557" s="13"/>
      <c r="AT557" s="259" t="s">
        <v>259</v>
      </c>
      <c r="AU557" s="259" t="s">
        <v>88</v>
      </c>
      <c r="AV557" s="13" t="s">
        <v>88</v>
      </c>
      <c r="AW557" s="13" t="s">
        <v>36</v>
      </c>
      <c r="AX557" s="13" t="s">
        <v>80</v>
      </c>
      <c r="AY557" s="259" t="s">
        <v>241</v>
      </c>
    </row>
    <row r="558" s="14" customFormat="1">
      <c r="A558" s="14"/>
      <c r="B558" s="260"/>
      <c r="C558" s="261"/>
      <c r="D558" s="242" t="s">
        <v>259</v>
      </c>
      <c r="E558" s="262" t="s">
        <v>1</v>
      </c>
      <c r="F558" s="263" t="s">
        <v>261</v>
      </c>
      <c r="G558" s="261"/>
      <c r="H558" s="264">
        <v>698.60599999999999</v>
      </c>
      <c r="I558" s="265"/>
      <c r="J558" s="261"/>
      <c r="K558" s="261"/>
      <c r="L558" s="266"/>
      <c r="M558" s="267"/>
      <c r="N558" s="268"/>
      <c r="O558" s="268"/>
      <c r="P558" s="268"/>
      <c r="Q558" s="268"/>
      <c r="R558" s="268"/>
      <c r="S558" s="268"/>
      <c r="T558" s="269"/>
      <c r="U558" s="14"/>
      <c r="V558" s="14"/>
      <c r="W558" s="14"/>
      <c r="X558" s="14"/>
      <c r="Y558" s="14"/>
      <c r="Z558" s="14"/>
      <c r="AA558" s="14"/>
      <c r="AB558" s="14"/>
      <c r="AC558" s="14"/>
      <c r="AD558" s="14"/>
      <c r="AE558" s="14"/>
      <c r="AT558" s="270" t="s">
        <v>259</v>
      </c>
      <c r="AU558" s="270" t="s">
        <v>88</v>
      </c>
      <c r="AV558" s="14" t="s">
        <v>175</v>
      </c>
      <c r="AW558" s="14" t="s">
        <v>36</v>
      </c>
      <c r="AX558" s="14" t="s">
        <v>14</v>
      </c>
      <c r="AY558" s="270" t="s">
        <v>241</v>
      </c>
    </row>
    <row r="559" s="2" customFormat="1" ht="21.75" customHeight="1">
      <c r="A559" s="39"/>
      <c r="B559" s="40"/>
      <c r="C559" s="229" t="s">
        <v>837</v>
      </c>
      <c r="D559" s="229" t="s">
        <v>243</v>
      </c>
      <c r="E559" s="230" t="s">
        <v>3411</v>
      </c>
      <c r="F559" s="231" t="s">
        <v>3412</v>
      </c>
      <c r="G559" s="232" t="s">
        <v>255</v>
      </c>
      <c r="H559" s="233">
        <v>698.60599999999999</v>
      </c>
      <c r="I559" s="234"/>
      <c r="J559" s="235">
        <f>ROUND(I559*H559,2)</f>
        <v>0</v>
      </c>
      <c r="K559" s="231" t="s">
        <v>247</v>
      </c>
      <c r="L559" s="45"/>
      <c r="M559" s="236" t="s">
        <v>1</v>
      </c>
      <c r="N559" s="237" t="s">
        <v>45</v>
      </c>
      <c r="O559" s="92"/>
      <c r="P559" s="238">
        <f>O559*H559</f>
        <v>0</v>
      </c>
      <c r="Q559" s="238">
        <v>0</v>
      </c>
      <c r="R559" s="238">
        <f>Q559*H559</f>
        <v>0</v>
      </c>
      <c r="S559" s="238">
        <v>0</v>
      </c>
      <c r="T559" s="239">
        <f>S559*H559</f>
        <v>0</v>
      </c>
      <c r="U559" s="39"/>
      <c r="V559" s="39"/>
      <c r="W559" s="39"/>
      <c r="X559" s="39"/>
      <c r="Y559" s="39"/>
      <c r="Z559" s="39"/>
      <c r="AA559" s="39"/>
      <c r="AB559" s="39"/>
      <c r="AC559" s="39"/>
      <c r="AD559" s="39"/>
      <c r="AE559" s="39"/>
      <c r="AR559" s="240" t="s">
        <v>175</v>
      </c>
      <c r="AT559" s="240" t="s">
        <v>243</v>
      </c>
      <c r="AU559" s="240" t="s">
        <v>88</v>
      </c>
      <c r="AY559" s="18" t="s">
        <v>241</v>
      </c>
      <c r="BE559" s="241">
        <f>IF(N559="základní",J559,0)</f>
        <v>0</v>
      </c>
      <c r="BF559" s="241">
        <f>IF(N559="snížená",J559,0)</f>
        <v>0</v>
      </c>
      <c r="BG559" s="241">
        <f>IF(N559="zákl. přenesená",J559,0)</f>
        <v>0</v>
      </c>
      <c r="BH559" s="241">
        <f>IF(N559="sníž. přenesená",J559,0)</f>
        <v>0</v>
      </c>
      <c r="BI559" s="241">
        <f>IF(N559="nulová",J559,0)</f>
        <v>0</v>
      </c>
      <c r="BJ559" s="18" t="s">
        <v>14</v>
      </c>
      <c r="BK559" s="241">
        <f>ROUND(I559*H559,2)</f>
        <v>0</v>
      </c>
      <c r="BL559" s="18" t="s">
        <v>175</v>
      </c>
      <c r="BM559" s="240" t="s">
        <v>3413</v>
      </c>
    </row>
    <row r="560" s="2" customFormat="1">
      <c r="A560" s="39"/>
      <c r="B560" s="40"/>
      <c r="C560" s="41"/>
      <c r="D560" s="242" t="s">
        <v>249</v>
      </c>
      <c r="E560" s="41"/>
      <c r="F560" s="243" t="s">
        <v>3414</v>
      </c>
      <c r="G560" s="41"/>
      <c r="H560" s="41"/>
      <c r="I560" s="244"/>
      <c r="J560" s="41"/>
      <c r="K560" s="41"/>
      <c r="L560" s="45"/>
      <c r="M560" s="245"/>
      <c r="N560" s="246"/>
      <c r="O560" s="92"/>
      <c r="P560" s="92"/>
      <c r="Q560" s="92"/>
      <c r="R560" s="92"/>
      <c r="S560" s="92"/>
      <c r="T560" s="93"/>
      <c r="U560" s="39"/>
      <c r="V560" s="39"/>
      <c r="W560" s="39"/>
      <c r="X560" s="39"/>
      <c r="Y560" s="39"/>
      <c r="Z560" s="39"/>
      <c r="AA560" s="39"/>
      <c r="AB560" s="39"/>
      <c r="AC560" s="39"/>
      <c r="AD560" s="39"/>
      <c r="AE560" s="39"/>
      <c r="AT560" s="18" t="s">
        <v>249</v>
      </c>
      <c r="AU560" s="18" t="s">
        <v>88</v>
      </c>
    </row>
    <row r="561" s="2" customFormat="1">
      <c r="A561" s="39"/>
      <c r="B561" s="40"/>
      <c r="C561" s="41"/>
      <c r="D561" s="247" t="s">
        <v>251</v>
      </c>
      <c r="E561" s="41"/>
      <c r="F561" s="248" t="s">
        <v>3415</v>
      </c>
      <c r="G561" s="41"/>
      <c r="H561" s="41"/>
      <c r="I561" s="244"/>
      <c r="J561" s="41"/>
      <c r="K561" s="41"/>
      <c r="L561" s="45"/>
      <c r="M561" s="245"/>
      <c r="N561" s="246"/>
      <c r="O561" s="92"/>
      <c r="P561" s="92"/>
      <c r="Q561" s="92"/>
      <c r="R561" s="92"/>
      <c r="S561" s="92"/>
      <c r="T561" s="93"/>
      <c r="U561" s="39"/>
      <c r="V561" s="39"/>
      <c r="W561" s="39"/>
      <c r="X561" s="39"/>
      <c r="Y561" s="39"/>
      <c r="Z561" s="39"/>
      <c r="AA561" s="39"/>
      <c r="AB561" s="39"/>
      <c r="AC561" s="39"/>
      <c r="AD561" s="39"/>
      <c r="AE561" s="39"/>
      <c r="AT561" s="18" t="s">
        <v>251</v>
      </c>
      <c r="AU561" s="18" t="s">
        <v>88</v>
      </c>
    </row>
    <row r="562" s="13" customFormat="1">
      <c r="A562" s="13"/>
      <c r="B562" s="249"/>
      <c r="C562" s="250"/>
      <c r="D562" s="242" t="s">
        <v>259</v>
      </c>
      <c r="E562" s="251" t="s">
        <v>1</v>
      </c>
      <c r="F562" s="252" t="s">
        <v>3180</v>
      </c>
      <c r="G562" s="250"/>
      <c r="H562" s="253">
        <v>698.60599999999999</v>
      </c>
      <c r="I562" s="254"/>
      <c r="J562" s="250"/>
      <c r="K562" s="250"/>
      <c r="L562" s="255"/>
      <c r="M562" s="256"/>
      <c r="N562" s="257"/>
      <c r="O562" s="257"/>
      <c r="P562" s="257"/>
      <c r="Q562" s="257"/>
      <c r="R562" s="257"/>
      <c r="S562" s="257"/>
      <c r="T562" s="258"/>
      <c r="U562" s="13"/>
      <c r="V562" s="13"/>
      <c r="W562" s="13"/>
      <c r="X562" s="13"/>
      <c r="Y562" s="13"/>
      <c r="Z562" s="13"/>
      <c r="AA562" s="13"/>
      <c r="AB562" s="13"/>
      <c r="AC562" s="13"/>
      <c r="AD562" s="13"/>
      <c r="AE562" s="13"/>
      <c r="AT562" s="259" t="s">
        <v>259</v>
      </c>
      <c r="AU562" s="259" t="s">
        <v>88</v>
      </c>
      <c r="AV562" s="13" t="s">
        <v>88</v>
      </c>
      <c r="AW562" s="13" t="s">
        <v>36</v>
      </c>
      <c r="AX562" s="13" t="s">
        <v>80</v>
      </c>
      <c r="AY562" s="259" t="s">
        <v>241</v>
      </c>
    </row>
    <row r="563" s="14" customFormat="1">
      <c r="A563" s="14"/>
      <c r="B563" s="260"/>
      <c r="C563" s="261"/>
      <c r="D563" s="242" t="s">
        <v>259</v>
      </c>
      <c r="E563" s="262" t="s">
        <v>1</v>
      </c>
      <c r="F563" s="263" t="s">
        <v>261</v>
      </c>
      <c r="G563" s="261"/>
      <c r="H563" s="264">
        <v>698.60599999999999</v>
      </c>
      <c r="I563" s="265"/>
      <c r="J563" s="261"/>
      <c r="K563" s="261"/>
      <c r="L563" s="266"/>
      <c r="M563" s="267"/>
      <c r="N563" s="268"/>
      <c r="O563" s="268"/>
      <c r="P563" s="268"/>
      <c r="Q563" s="268"/>
      <c r="R563" s="268"/>
      <c r="S563" s="268"/>
      <c r="T563" s="269"/>
      <c r="U563" s="14"/>
      <c r="V563" s="14"/>
      <c r="W563" s="14"/>
      <c r="X563" s="14"/>
      <c r="Y563" s="14"/>
      <c r="Z563" s="14"/>
      <c r="AA563" s="14"/>
      <c r="AB563" s="14"/>
      <c r="AC563" s="14"/>
      <c r="AD563" s="14"/>
      <c r="AE563" s="14"/>
      <c r="AT563" s="270" t="s">
        <v>259</v>
      </c>
      <c r="AU563" s="270" t="s">
        <v>88</v>
      </c>
      <c r="AV563" s="14" t="s">
        <v>175</v>
      </c>
      <c r="AW563" s="14" t="s">
        <v>36</v>
      </c>
      <c r="AX563" s="14" t="s">
        <v>14</v>
      </c>
      <c r="AY563" s="270" t="s">
        <v>241</v>
      </c>
    </row>
    <row r="564" s="2" customFormat="1" ht="37.8" customHeight="1">
      <c r="A564" s="39"/>
      <c r="B564" s="40"/>
      <c r="C564" s="229" t="s">
        <v>843</v>
      </c>
      <c r="D564" s="229" t="s">
        <v>243</v>
      </c>
      <c r="E564" s="230" t="s">
        <v>671</v>
      </c>
      <c r="F564" s="231" t="s">
        <v>672</v>
      </c>
      <c r="G564" s="232" t="s">
        <v>255</v>
      </c>
      <c r="H564" s="233">
        <v>1436.0550000000001</v>
      </c>
      <c r="I564" s="234"/>
      <c r="J564" s="235">
        <f>ROUND(I564*H564,2)</f>
        <v>0</v>
      </c>
      <c r="K564" s="231" t="s">
        <v>247</v>
      </c>
      <c r="L564" s="45"/>
      <c r="M564" s="236" t="s">
        <v>1</v>
      </c>
      <c r="N564" s="237" t="s">
        <v>45</v>
      </c>
      <c r="O564" s="92"/>
      <c r="P564" s="238">
        <f>O564*H564</f>
        <v>0</v>
      </c>
      <c r="Q564" s="238">
        <v>0</v>
      </c>
      <c r="R564" s="238">
        <f>Q564*H564</f>
        <v>0</v>
      </c>
      <c r="S564" s="238">
        <v>0</v>
      </c>
      <c r="T564" s="239">
        <f>S564*H564</f>
        <v>0</v>
      </c>
      <c r="U564" s="39"/>
      <c r="V564" s="39"/>
      <c r="W564" s="39"/>
      <c r="X564" s="39"/>
      <c r="Y564" s="39"/>
      <c r="Z564" s="39"/>
      <c r="AA564" s="39"/>
      <c r="AB564" s="39"/>
      <c r="AC564" s="39"/>
      <c r="AD564" s="39"/>
      <c r="AE564" s="39"/>
      <c r="AR564" s="240" t="s">
        <v>175</v>
      </c>
      <c r="AT564" s="240" t="s">
        <v>243</v>
      </c>
      <c r="AU564" s="240" t="s">
        <v>88</v>
      </c>
      <c r="AY564" s="18" t="s">
        <v>241</v>
      </c>
      <c r="BE564" s="241">
        <f>IF(N564="základní",J564,0)</f>
        <v>0</v>
      </c>
      <c r="BF564" s="241">
        <f>IF(N564="snížená",J564,0)</f>
        <v>0</v>
      </c>
      <c r="BG564" s="241">
        <f>IF(N564="zákl. přenesená",J564,0)</f>
        <v>0</v>
      </c>
      <c r="BH564" s="241">
        <f>IF(N564="sníž. přenesená",J564,0)</f>
        <v>0</v>
      </c>
      <c r="BI564" s="241">
        <f>IF(N564="nulová",J564,0)</f>
        <v>0</v>
      </c>
      <c r="BJ564" s="18" t="s">
        <v>14</v>
      </c>
      <c r="BK564" s="241">
        <f>ROUND(I564*H564,2)</f>
        <v>0</v>
      </c>
      <c r="BL564" s="18" t="s">
        <v>175</v>
      </c>
      <c r="BM564" s="240" t="s">
        <v>3416</v>
      </c>
    </row>
    <row r="565" s="2" customFormat="1">
      <c r="A565" s="39"/>
      <c r="B565" s="40"/>
      <c r="C565" s="41"/>
      <c r="D565" s="242" t="s">
        <v>249</v>
      </c>
      <c r="E565" s="41"/>
      <c r="F565" s="243" t="s">
        <v>674</v>
      </c>
      <c r="G565" s="41"/>
      <c r="H565" s="41"/>
      <c r="I565" s="244"/>
      <c r="J565" s="41"/>
      <c r="K565" s="41"/>
      <c r="L565" s="45"/>
      <c r="M565" s="245"/>
      <c r="N565" s="246"/>
      <c r="O565" s="92"/>
      <c r="P565" s="92"/>
      <c r="Q565" s="92"/>
      <c r="R565" s="92"/>
      <c r="S565" s="92"/>
      <c r="T565" s="93"/>
      <c r="U565" s="39"/>
      <c r="V565" s="39"/>
      <c r="W565" s="39"/>
      <c r="X565" s="39"/>
      <c r="Y565" s="39"/>
      <c r="Z565" s="39"/>
      <c r="AA565" s="39"/>
      <c r="AB565" s="39"/>
      <c r="AC565" s="39"/>
      <c r="AD565" s="39"/>
      <c r="AE565" s="39"/>
      <c r="AT565" s="18" t="s">
        <v>249</v>
      </c>
      <c r="AU565" s="18" t="s">
        <v>88</v>
      </c>
    </row>
    <row r="566" s="2" customFormat="1">
      <c r="A566" s="39"/>
      <c r="B566" s="40"/>
      <c r="C566" s="41"/>
      <c r="D566" s="247" t="s">
        <v>251</v>
      </c>
      <c r="E566" s="41"/>
      <c r="F566" s="248" t="s">
        <v>675</v>
      </c>
      <c r="G566" s="41"/>
      <c r="H566" s="41"/>
      <c r="I566" s="244"/>
      <c r="J566" s="41"/>
      <c r="K566" s="41"/>
      <c r="L566" s="45"/>
      <c r="M566" s="245"/>
      <c r="N566" s="246"/>
      <c r="O566" s="92"/>
      <c r="P566" s="92"/>
      <c r="Q566" s="92"/>
      <c r="R566" s="92"/>
      <c r="S566" s="92"/>
      <c r="T566" s="93"/>
      <c r="U566" s="39"/>
      <c r="V566" s="39"/>
      <c r="W566" s="39"/>
      <c r="X566" s="39"/>
      <c r="Y566" s="39"/>
      <c r="Z566" s="39"/>
      <c r="AA566" s="39"/>
      <c r="AB566" s="39"/>
      <c r="AC566" s="39"/>
      <c r="AD566" s="39"/>
      <c r="AE566" s="39"/>
      <c r="AT566" s="18" t="s">
        <v>251</v>
      </c>
      <c r="AU566" s="18" t="s">
        <v>88</v>
      </c>
    </row>
    <row r="567" s="15" customFormat="1">
      <c r="A567" s="15"/>
      <c r="B567" s="271"/>
      <c r="C567" s="272"/>
      <c r="D567" s="242" t="s">
        <v>259</v>
      </c>
      <c r="E567" s="273" t="s">
        <v>1</v>
      </c>
      <c r="F567" s="274" t="s">
        <v>676</v>
      </c>
      <c r="G567" s="272"/>
      <c r="H567" s="273" t="s">
        <v>1</v>
      </c>
      <c r="I567" s="275"/>
      <c r="J567" s="272"/>
      <c r="K567" s="272"/>
      <c r="L567" s="276"/>
      <c r="M567" s="277"/>
      <c r="N567" s="278"/>
      <c r="O567" s="278"/>
      <c r="P567" s="278"/>
      <c r="Q567" s="278"/>
      <c r="R567" s="278"/>
      <c r="S567" s="278"/>
      <c r="T567" s="279"/>
      <c r="U567" s="15"/>
      <c r="V567" s="15"/>
      <c r="W567" s="15"/>
      <c r="X567" s="15"/>
      <c r="Y567" s="15"/>
      <c r="Z567" s="15"/>
      <c r="AA567" s="15"/>
      <c r="AB567" s="15"/>
      <c r="AC567" s="15"/>
      <c r="AD567" s="15"/>
      <c r="AE567" s="15"/>
      <c r="AT567" s="280" t="s">
        <v>259</v>
      </c>
      <c r="AU567" s="280" t="s">
        <v>88</v>
      </c>
      <c r="AV567" s="15" t="s">
        <v>14</v>
      </c>
      <c r="AW567" s="15" t="s">
        <v>36</v>
      </c>
      <c r="AX567" s="15" t="s">
        <v>80</v>
      </c>
      <c r="AY567" s="280" t="s">
        <v>241</v>
      </c>
    </row>
    <row r="568" s="13" customFormat="1">
      <c r="A568" s="13"/>
      <c r="B568" s="249"/>
      <c r="C568" s="250"/>
      <c r="D568" s="242" t="s">
        <v>259</v>
      </c>
      <c r="E568" s="251" t="s">
        <v>1</v>
      </c>
      <c r="F568" s="252" t="s">
        <v>3417</v>
      </c>
      <c r="G568" s="250"/>
      <c r="H568" s="253">
        <v>871.524</v>
      </c>
      <c r="I568" s="254"/>
      <c r="J568" s="250"/>
      <c r="K568" s="250"/>
      <c r="L568" s="255"/>
      <c r="M568" s="256"/>
      <c r="N568" s="257"/>
      <c r="O568" s="257"/>
      <c r="P568" s="257"/>
      <c r="Q568" s="257"/>
      <c r="R568" s="257"/>
      <c r="S568" s="257"/>
      <c r="T568" s="258"/>
      <c r="U568" s="13"/>
      <c r="V568" s="13"/>
      <c r="W568" s="13"/>
      <c r="X568" s="13"/>
      <c r="Y568" s="13"/>
      <c r="Z568" s="13"/>
      <c r="AA568" s="13"/>
      <c r="AB568" s="13"/>
      <c r="AC568" s="13"/>
      <c r="AD568" s="13"/>
      <c r="AE568" s="13"/>
      <c r="AT568" s="259" t="s">
        <v>259</v>
      </c>
      <c r="AU568" s="259" t="s">
        <v>88</v>
      </c>
      <c r="AV568" s="13" t="s">
        <v>88</v>
      </c>
      <c r="AW568" s="13" t="s">
        <v>36</v>
      </c>
      <c r="AX568" s="13" t="s">
        <v>80</v>
      </c>
      <c r="AY568" s="259" t="s">
        <v>241</v>
      </c>
    </row>
    <row r="569" s="15" customFormat="1">
      <c r="A569" s="15"/>
      <c r="B569" s="271"/>
      <c r="C569" s="272"/>
      <c r="D569" s="242" t="s">
        <v>259</v>
      </c>
      <c r="E569" s="273" t="s">
        <v>1</v>
      </c>
      <c r="F569" s="274" t="s">
        <v>678</v>
      </c>
      <c r="G569" s="272"/>
      <c r="H569" s="273" t="s">
        <v>1</v>
      </c>
      <c r="I569" s="275"/>
      <c r="J569" s="272"/>
      <c r="K569" s="272"/>
      <c r="L569" s="276"/>
      <c r="M569" s="277"/>
      <c r="N569" s="278"/>
      <c r="O569" s="278"/>
      <c r="P569" s="278"/>
      <c r="Q569" s="278"/>
      <c r="R569" s="278"/>
      <c r="S569" s="278"/>
      <c r="T569" s="279"/>
      <c r="U569" s="15"/>
      <c r="V569" s="15"/>
      <c r="W569" s="15"/>
      <c r="X569" s="15"/>
      <c r="Y569" s="15"/>
      <c r="Z569" s="15"/>
      <c r="AA569" s="15"/>
      <c r="AB569" s="15"/>
      <c r="AC569" s="15"/>
      <c r="AD569" s="15"/>
      <c r="AE569" s="15"/>
      <c r="AT569" s="280" t="s">
        <v>259</v>
      </c>
      <c r="AU569" s="280" t="s">
        <v>88</v>
      </c>
      <c r="AV569" s="15" t="s">
        <v>14</v>
      </c>
      <c r="AW569" s="15" t="s">
        <v>36</v>
      </c>
      <c r="AX569" s="15" t="s">
        <v>80</v>
      </c>
      <c r="AY569" s="280" t="s">
        <v>241</v>
      </c>
    </row>
    <row r="570" s="13" customFormat="1">
      <c r="A570" s="13"/>
      <c r="B570" s="249"/>
      <c r="C570" s="250"/>
      <c r="D570" s="242" t="s">
        <v>259</v>
      </c>
      <c r="E570" s="251" t="s">
        <v>1</v>
      </c>
      <c r="F570" s="252" t="s">
        <v>679</v>
      </c>
      <c r="G570" s="250"/>
      <c r="H570" s="253">
        <v>535.07799999999997</v>
      </c>
      <c r="I570" s="254"/>
      <c r="J570" s="250"/>
      <c r="K570" s="250"/>
      <c r="L570" s="255"/>
      <c r="M570" s="256"/>
      <c r="N570" s="257"/>
      <c r="O570" s="257"/>
      <c r="P570" s="257"/>
      <c r="Q570" s="257"/>
      <c r="R570" s="257"/>
      <c r="S570" s="257"/>
      <c r="T570" s="258"/>
      <c r="U570" s="13"/>
      <c r="V570" s="13"/>
      <c r="W570" s="13"/>
      <c r="X570" s="13"/>
      <c r="Y570" s="13"/>
      <c r="Z570" s="13"/>
      <c r="AA570" s="13"/>
      <c r="AB570" s="13"/>
      <c r="AC570" s="13"/>
      <c r="AD570" s="13"/>
      <c r="AE570" s="13"/>
      <c r="AT570" s="259" t="s">
        <v>259</v>
      </c>
      <c r="AU570" s="259" t="s">
        <v>88</v>
      </c>
      <c r="AV570" s="13" t="s">
        <v>88</v>
      </c>
      <c r="AW570" s="13" t="s">
        <v>36</v>
      </c>
      <c r="AX570" s="13" t="s">
        <v>80</v>
      </c>
      <c r="AY570" s="259" t="s">
        <v>241</v>
      </c>
    </row>
    <row r="571" s="15" customFormat="1">
      <c r="A571" s="15"/>
      <c r="B571" s="271"/>
      <c r="C571" s="272"/>
      <c r="D571" s="242" t="s">
        <v>259</v>
      </c>
      <c r="E571" s="273" t="s">
        <v>1</v>
      </c>
      <c r="F571" s="274" t="s">
        <v>680</v>
      </c>
      <c r="G571" s="272"/>
      <c r="H571" s="273" t="s">
        <v>1</v>
      </c>
      <c r="I571" s="275"/>
      <c r="J571" s="272"/>
      <c r="K571" s="272"/>
      <c r="L571" s="276"/>
      <c r="M571" s="277"/>
      <c r="N571" s="278"/>
      <c r="O571" s="278"/>
      <c r="P571" s="278"/>
      <c r="Q571" s="278"/>
      <c r="R571" s="278"/>
      <c r="S571" s="278"/>
      <c r="T571" s="279"/>
      <c r="U571" s="15"/>
      <c r="V571" s="15"/>
      <c r="W571" s="15"/>
      <c r="X571" s="15"/>
      <c r="Y571" s="15"/>
      <c r="Z571" s="15"/>
      <c r="AA571" s="15"/>
      <c r="AB571" s="15"/>
      <c r="AC571" s="15"/>
      <c r="AD571" s="15"/>
      <c r="AE571" s="15"/>
      <c r="AT571" s="280" t="s">
        <v>259</v>
      </c>
      <c r="AU571" s="280" t="s">
        <v>88</v>
      </c>
      <c r="AV571" s="15" t="s">
        <v>14</v>
      </c>
      <c r="AW571" s="15" t="s">
        <v>36</v>
      </c>
      <c r="AX571" s="15" t="s">
        <v>80</v>
      </c>
      <c r="AY571" s="280" t="s">
        <v>241</v>
      </c>
    </row>
    <row r="572" s="13" customFormat="1">
      <c r="A572" s="13"/>
      <c r="B572" s="249"/>
      <c r="C572" s="250"/>
      <c r="D572" s="242" t="s">
        <v>259</v>
      </c>
      <c r="E572" s="251" t="s">
        <v>1</v>
      </c>
      <c r="F572" s="252" t="s">
        <v>681</v>
      </c>
      <c r="G572" s="250"/>
      <c r="H572" s="253">
        <v>29.452999999999999</v>
      </c>
      <c r="I572" s="254"/>
      <c r="J572" s="250"/>
      <c r="K572" s="250"/>
      <c r="L572" s="255"/>
      <c r="M572" s="256"/>
      <c r="N572" s="257"/>
      <c r="O572" s="257"/>
      <c r="P572" s="257"/>
      <c r="Q572" s="257"/>
      <c r="R572" s="257"/>
      <c r="S572" s="257"/>
      <c r="T572" s="258"/>
      <c r="U572" s="13"/>
      <c r="V572" s="13"/>
      <c r="W572" s="13"/>
      <c r="X572" s="13"/>
      <c r="Y572" s="13"/>
      <c r="Z572" s="13"/>
      <c r="AA572" s="13"/>
      <c r="AB572" s="13"/>
      <c r="AC572" s="13"/>
      <c r="AD572" s="13"/>
      <c r="AE572" s="13"/>
      <c r="AT572" s="259" t="s">
        <v>259</v>
      </c>
      <c r="AU572" s="259" t="s">
        <v>88</v>
      </c>
      <c r="AV572" s="13" t="s">
        <v>88</v>
      </c>
      <c r="AW572" s="13" t="s">
        <v>36</v>
      </c>
      <c r="AX572" s="13" t="s">
        <v>80</v>
      </c>
      <c r="AY572" s="259" t="s">
        <v>241</v>
      </c>
    </row>
    <row r="573" s="14" customFormat="1">
      <c r="A573" s="14"/>
      <c r="B573" s="260"/>
      <c r="C573" s="261"/>
      <c r="D573" s="242" t="s">
        <v>259</v>
      </c>
      <c r="E573" s="262" t="s">
        <v>1</v>
      </c>
      <c r="F573" s="263" t="s">
        <v>261</v>
      </c>
      <c r="G573" s="261"/>
      <c r="H573" s="264">
        <v>1436.0550000000001</v>
      </c>
      <c r="I573" s="265"/>
      <c r="J573" s="261"/>
      <c r="K573" s="261"/>
      <c r="L573" s="266"/>
      <c r="M573" s="267"/>
      <c r="N573" s="268"/>
      <c r="O573" s="268"/>
      <c r="P573" s="268"/>
      <c r="Q573" s="268"/>
      <c r="R573" s="268"/>
      <c r="S573" s="268"/>
      <c r="T573" s="269"/>
      <c r="U573" s="14"/>
      <c r="V573" s="14"/>
      <c r="W573" s="14"/>
      <c r="X573" s="14"/>
      <c r="Y573" s="14"/>
      <c r="Z573" s="14"/>
      <c r="AA573" s="14"/>
      <c r="AB573" s="14"/>
      <c r="AC573" s="14"/>
      <c r="AD573" s="14"/>
      <c r="AE573" s="14"/>
      <c r="AT573" s="270" t="s">
        <v>259</v>
      </c>
      <c r="AU573" s="270" t="s">
        <v>88</v>
      </c>
      <c r="AV573" s="14" t="s">
        <v>175</v>
      </c>
      <c r="AW573" s="14" t="s">
        <v>36</v>
      </c>
      <c r="AX573" s="14" t="s">
        <v>14</v>
      </c>
      <c r="AY573" s="270" t="s">
        <v>241</v>
      </c>
    </row>
    <row r="574" s="2" customFormat="1" ht="37.8" customHeight="1">
      <c r="A574" s="39"/>
      <c r="B574" s="40"/>
      <c r="C574" s="229" t="s">
        <v>849</v>
      </c>
      <c r="D574" s="229" t="s">
        <v>243</v>
      </c>
      <c r="E574" s="230" t="s">
        <v>682</v>
      </c>
      <c r="F574" s="231" t="s">
        <v>683</v>
      </c>
      <c r="G574" s="232" t="s">
        <v>255</v>
      </c>
      <c r="H574" s="233">
        <v>3050.3339999999998</v>
      </c>
      <c r="I574" s="234"/>
      <c r="J574" s="235">
        <f>ROUND(I574*H574,2)</f>
        <v>0</v>
      </c>
      <c r="K574" s="231" t="s">
        <v>247</v>
      </c>
      <c r="L574" s="45"/>
      <c r="M574" s="236" t="s">
        <v>1</v>
      </c>
      <c r="N574" s="237" t="s">
        <v>45</v>
      </c>
      <c r="O574" s="92"/>
      <c r="P574" s="238">
        <f>O574*H574</f>
        <v>0</v>
      </c>
      <c r="Q574" s="238">
        <v>0</v>
      </c>
      <c r="R574" s="238">
        <f>Q574*H574</f>
        <v>0</v>
      </c>
      <c r="S574" s="238">
        <v>0</v>
      </c>
      <c r="T574" s="239">
        <f>S574*H574</f>
        <v>0</v>
      </c>
      <c r="U574" s="39"/>
      <c r="V574" s="39"/>
      <c r="W574" s="39"/>
      <c r="X574" s="39"/>
      <c r="Y574" s="39"/>
      <c r="Z574" s="39"/>
      <c r="AA574" s="39"/>
      <c r="AB574" s="39"/>
      <c r="AC574" s="39"/>
      <c r="AD574" s="39"/>
      <c r="AE574" s="39"/>
      <c r="AR574" s="240" t="s">
        <v>175</v>
      </c>
      <c r="AT574" s="240" t="s">
        <v>243</v>
      </c>
      <c r="AU574" s="240" t="s">
        <v>88</v>
      </c>
      <c r="AY574" s="18" t="s">
        <v>241</v>
      </c>
      <c r="BE574" s="241">
        <f>IF(N574="základní",J574,0)</f>
        <v>0</v>
      </c>
      <c r="BF574" s="241">
        <f>IF(N574="snížená",J574,0)</f>
        <v>0</v>
      </c>
      <c r="BG574" s="241">
        <f>IF(N574="zákl. přenesená",J574,0)</f>
        <v>0</v>
      </c>
      <c r="BH574" s="241">
        <f>IF(N574="sníž. přenesená",J574,0)</f>
        <v>0</v>
      </c>
      <c r="BI574" s="241">
        <f>IF(N574="nulová",J574,0)</f>
        <v>0</v>
      </c>
      <c r="BJ574" s="18" t="s">
        <v>14</v>
      </c>
      <c r="BK574" s="241">
        <f>ROUND(I574*H574,2)</f>
        <v>0</v>
      </c>
      <c r="BL574" s="18" t="s">
        <v>175</v>
      </c>
      <c r="BM574" s="240" t="s">
        <v>3418</v>
      </c>
    </row>
    <row r="575" s="2" customFormat="1">
      <c r="A575" s="39"/>
      <c r="B575" s="40"/>
      <c r="C575" s="41"/>
      <c r="D575" s="242" t="s">
        <v>249</v>
      </c>
      <c r="E575" s="41"/>
      <c r="F575" s="243" t="s">
        <v>685</v>
      </c>
      <c r="G575" s="41"/>
      <c r="H575" s="41"/>
      <c r="I575" s="244"/>
      <c r="J575" s="41"/>
      <c r="K575" s="41"/>
      <c r="L575" s="45"/>
      <c r="M575" s="245"/>
      <c r="N575" s="246"/>
      <c r="O575" s="92"/>
      <c r="P575" s="92"/>
      <c r="Q575" s="92"/>
      <c r="R575" s="92"/>
      <c r="S575" s="92"/>
      <c r="T575" s="93"/>
      <c r="U575" s="39"/>
      <c r="V575" s="39"/>
      <c r="W575" s="39"/>
      <c r="X575" s="39"/>
      <c r="Y575" s="39"/>
      <c r="Z575" s="39"/>
      <c r="AA575" s="39"/>
      <c r="AB575" s="39"/>
      <c r="AC575" s="39"/>
      <c r="AD575" s="39"/>
      <c r="AE575" s="39"/>
      <c r="AT575" s="18" t="s">
        <v>249</v>
      </c>
      <c r="AU575" s="18" t="s">
        <v>88</v>
      </c>
    </row>
    <row r="576" s="2" customFormat="1">
      <c r="A576" s="39"/>
      <c r="B576" s="40"/>
      <c r="C576" s="41"/>
      <c r="D576" s="247" t="s">
        <v>251</v>
      </c>
      <c r="E576" s="41"/>
      <c r="F576" s="248" t="s">
        <v>686</v>
      </c>
      <c r="G576" s="41"/>
      <c r="H576" s="41"/>
      <c r="I576" s="244"/>
      <c r="J576" s="41"/>
      <c r="K576" s="41"/>
      <c r="L576" s="45"/>
      <c r="M576" s="245"/>
      <c r="N576" s="246"/>
      <c r="O576" s="92"/>
      <c r="P576" s="92"/>
      <c r="Q576" s="92"/>
      <c r="R576" s="92"/>
      <c r="S576" s="92"/>
      <c r="T576" s="93"/>
      <c r="U576" s="39"/>
      <c r="V576" s="39"/>
      <c r="W576" s="39"/>
      <c r="X576" s="39"/>
      <c r="Y576" s="39"/>
      <c r="Z576" s="39"/>
      <c r="AA576" s="39"/>
      <c r="AB576" s="39"/>
      <c r="AC576" s="39"/>
      <c r="AD576" s="39"/>
      <c r="AE576" s="39"/>
      <c r="AT576" s="18" t="s">
        <v>251</v>
      </c>
      <c r="AU576" s="18" t="s">
        <v>88</v>
      </c>
    </row>
    <row r="577" s="15" customFormat="1">
      <c r="A577" s="15"/>
      <c r="B577" s="271"/>
      <c r="C577" s="272"/>
      <c r="D577" s="242" t="s">
        <v>259</v>
      </c>
      <c r="E577" s="273" t="s">
        <v>1</v>
      </c>
      <c r="F577" s="274" t="s">
        <v>676</v>
      </c>
      <c r="G577" s="272"/>
      <c r="H577" s="273" t="s">
        <v>1</v>
      </c>
      <c r="I577" s="275"/>
      <c r="J577" s="272"/>
      <c r="K577" s="272"/>
      <c r="L577" s="276"/>
      <c r="M577" s="277"/>
      <c r="N577" s="278"/>
      <c r="O577" s="278"/>
      <c r="P577" s="278"/>
      <c r="Q577" s="278"/>
      <c r="R577" s="278"/>
      <c r="S577" s="278"/>
      <c r="T577" s="279"/>
      <c r="U577" s="15"/>
      <c r="V577" s="15"/>
      <c r="W577" s="15"/>
      <c r="X577" s="15"/>
      <c r="Y577" s="15"/>
      <c r="Z577" s="15"/>
      <c r="AA577" s="15"/>
      <c r="AB577" s="15"/>
      <c r="AC577" s="15"/>
      <c r="AD577" s="15"/>
      <c r="AE577" s="15"/>
      <c r="AT577" s="280" t="s">
        <v>259</v>
      </c>
      <c r="AU577" s="280" t="s">
        <v>88</v>
      </c>
      <c r="AV577" s="15" t="s">
        <v>14</v>
      </c>
      <c r="AW577" s="15" t="s">
        <v>36</v>
      </c>
      <c r="AX577" s="15" t="s">
        <v>80</v>
      </c>
      <c r="AY577" s="280" t="s">
        <v>241</v>
      </c>
    </row>
    <row r="578" s="13" customFormat="1">
      <c r="A578" s="13"/>
      <c r="B578" s="249"/>
      <c r="C578" s="250"/>
      <c r="D578" s="242" t="s">
        <v>259</v>
      </c>
      <c r="E578" s="251" t="s">
        <v>1</v>
      </c>
      <c r="F578" s="252" t="s">
        <v>3419</v>
      </c>
      <c r="G578" s="250"/>
      <c r="H578" s="253">
        <v>3050.3339999999998</v>
      </c>
      <c r="I578" s="254"/>
      <c r="J578" s="250"/>
      <c r="K578" s="250"/>
      <c r="L578" s="255"/>
      <c r="M578" s="256"/>
      <c r="N578" s="257"/>
      <c r="O578" s="257"/>
      <c r="P578" s="257"/>
      <c r="Q578" s="257"/>
      <c r="R578" s="257"/>
      <c r="S578" s="257"/>
      <c r="T578" s="258"/>
      <c r="U578" s="13"/>
      <c r="V578" s="13"/>
      <c r="W578" s="13"/>
      <c r="X578" s="13"/>
      <c r="Y578" s="13"/>
      <c r="Z578" s="13"/>
      <c r="AA578" s="13"/>
      <c r="AB578" s="13"/>
      <c r="AC578" s="13"/>
      <c r="AD578" s="13"/>
      <c r="AE578" s="13"/>
      <c r="AT578" s="259" t="s">
        <v>259</v>
      </c>
      <c r="AU578" s="259" t="s">
        <v>88</v>
      </c>
      <c r="AV578" s="13" t="s">
        <v>88</v>
      </c>
      <c r="AW578" s="13" t="s">
        <v>36</v>
      </c>
      <c r="AX578" s="13" t="s">
        <v>80</v>
      </c>
      <c r="AY578" s="259" t="s">
        <v>241</v>
      </c>
    </row>
    <row r="579" s="14" customFormat="1">
      <c r="A579" s="14"/>
      <c r="B579" s="260"/>
      <c r="C579" s="261"/>
      <c r="D579" s="242" t="s">
        <v>259</v>
      </c>
      <c r="E579" s="262" t="s">
        <v>1</v>
      </c>
      <c r="F579" s="263" t="s">
        <v>261</v>
      </c>
      <c r="G579" s="261"/>
      <c r="H579" s="264">
        <v>3050.3339999999998</v>
      </c>
      <c r="I579" s="265"/>
      <c r="J579" s="261"/>
      <c r="K579" s="261"/>
      <c r="L579" s="266"/>
      <c r="M579" s="267"/>
      <c r="N579" s="268"/>
      <c r="O579" s="268"/>
      <c r="P579" s="268"/>
      <c r="Q579" s="268"/>
      <c r="R579" s="268"/>
      <c r="S579" s="268"/>
      <c r="T579" s="269"/>
      <c r="U579" s="14"/>
      <c r="V579" s="14"/>
      <c r="W579" s="14"/>
      <c r="X579" s="14"/>
      <c r="Y579" s="14"/>
      <c r="Z579" s="14"/>
      <c r="AA579" s="14"/>
      <c r="AB579" s="14"/>
      <c r="AC579" s="14"/>
      <c r="AD579" s="14"/>
      <c r="AE579" s="14"/>
      <c r="AT579" s="270" t="s">
        <v>259</v>
      </c>
      <c r="AU579" s="270" t="s">
        <v>88</v>
      </c>
      <c r="AV579" s="14" t="s">
        <v>175</v>
      </c>
      <c r="AW579" s="14" t="s">
        <v>36</v>
      </c>
      <c r="AX579" s="14" t="s">
        <v>14</v>
      </c>
      <c r="AY579" s="270" t="s">
        <v>241</v>
      </c>
    </row>
    <row r="580" s="2" customFormat="1" ht="37.8" customHeight="1">
      <c r="A580" s="39"/>
      <c r="B580" s="40"/>
      <c r="C580" s="229" t="s">
        <v>856</v>
      </c>
      <c r="D580" s="229" t="s">
        <v>243</v>
      </c>
      <c r="E580" s="230" t="s">
        <v>688</v>
      </c>
      <c r="F580" s="231" t="s">
        <v>689</v>
      </c>
      <c r="G580" s="232" t="s">
        <v>255</v>
      </c>
      <c r="H580" s="233">
        <v>366.63900000000001</v>
      </c>
      <c r="I580" s="234"/>
      <c r="J580" s="235">
        <f>ROUND(I580*H580,2)</f>
        <v>0</v>
      </c>
      <c r="K580" s="231" t="s">
        <v>247</v>
      </c>
      <c r="L580" s="45"/>
      <c r="M580" s="236" t="s">
        <v>1</v>
      </c>
      <c r="N580" s="237" t="s">
        <v>45</v>
      </c>
      <c r="O580" s="92"/>
      <c r="P580" s="238">
        <f>O580*H580</f>
        <v>0</v>
      </c>
      <c r="Q580" s="238">
        <v>0</v>
      </c>
      <c r="R580" s="238">
        <f>Q580*H580</f>
        <v>0</v>
      </c>
      <c r="S580" s="238">
        <v>0</v>
      </c>
      <c r="T580" s="239">
        <f>S580*H580</f>
        <v>0</v>
      </c>
      <c r="U580" s="39"/>
      <c r="V580" s="39"/>
      <c r="W580" s="39"/>
      <c r="X580" s="39"/>
      <c r="Y580" s="39"/>
      <c r="Z580" s="39"/>
      <c r="AA580" s="39"/>
      <c r="AB580" s="39"/>
      <c r="AC580" s="39"/>
      <c r="AD580" s="39"/>
      <c r="AE580" s="39"/>
      <c r="AR580" s="240" t="s">
        <v>175</v>
      </c>
      <c r="AT580" s="240" t="s">
        <v>243</v>
      </c>
      <c r="AU580" s="240" t="s">
        <v>88</v>
      </c>
      <c r="AY580" s="18" t="s">
        <v>241</v>
      </c>
      <c r="BE580" s="241">
        <f>IF(N580="základní",J580,0)</f>
        <v>0</v>
      </c>
      <c r="BF580" s="241">
        <f>IF(N580="snížená",J580,0)</f>
        <v>0</v>
      </c>
      <c r="BG580" s="241">
        <f>IF(N580="zákl. přenesená",J580,0)</f>
        <v>0</v>
      </c>
      <c r="BH580" s="241">
        <f>IF(N580="sníž. přenesená",J580,0)</f>
        <v>0</v>
      </c>
      <c r="BI580" s="241">
        <f>IF(N580="nulová",J580,0)</f>
        <v>0</v>
      </c>
      <c r="BJ580" s="18" t="s">
        <v>14</v>
      </c>
      <c r="BK580" s="241">
        <f>ROUND(I580*H580,2)</f>
        <v>0</v>
      </c>
      <c r="BL580" s="18" t="s">
        <v>175</v>
      </c>
      <c r="BM580" s="240" t="s">
        <v>3420</v>
      </c>
    </row>
    <row r="581" s="2" customFormat="1">
      <c r="A581" s="39"/>
      <c r="B581" s="40"/>
      <c r="C581" s="41"/>
      <c r="D581" s="242" t="s">
        <v>249</v>
      </c>
      <c r="E581" s="41"/>
      <c r="F581" s="243" t="s">
        <v>691</v>
      </c>
      <c r="G581" s="41"/>
      <c r="H581" s="41"/>
      <c r="I581" s="244"/>
      <c r="J581" s="41"/>
      <c r="K581" s="41"/>
      <c r="L581" s="45"/>
      <c r="M581" s="245"/>
      <c r="N581" s="246"/>
      <c r="O581" s="92"/>
      <c r="P581" s="92"/>
      <c r="Q581" s="92"/>
      <c r="R581" s="92"/>
      <c r="S581" s="92"/>
      <c r="T581" s="93"/>
      <c r="U581" s="39"/>
      <c r="V581" s="39"/>
      <c r="W581" s="39"/>
      <c r="X581" s="39"/>
      <c r="Y581" s="39"/>
      <c r="Z581" s="39"/>
      <c r="AA581" s="39"/>
      <c r="AB581" s="39"/>
      <c r="AC581" s="39"/>
      <c r="AD581" s="39"/>
      <c r="AE581" s="39"/>
      <c r="AT581" s="18" t="s">
        <v>249</v>
      </c>
      <c r="AU581" s="18" t="s">
        <v>88</v>
      </c>
    </row>
    <row r="582" s="2" customFormat="1">
      <c r="A582" s="39"/>
      <c r="B582" s="40"/>
      <c r="C582" s="41"/>
      <c r="D582" s="247" t="s">
        <v>251</v>
      </c>
      <c r="E582" s="41"/>
      <c r="F582" s="248" t="s">
        <v>692</v>
      </c>
      <c r="G582" s="41"/>
      <c r="H582" s="41"/>
      <c r="I582" s="244"/>
      <c r="J582" s="41"/>
      <c r="K582" s="41"/>
      <c r="L582" s="45"/>
      <c r="M582" s="245"/>
      <c r="N582" s="246"/>
      <c r="O582" s="92"/>
      <c r="P582" s="92"/>
      <c r="Q582" s="92"/>
      <c r="R582" s="92"/>
      <c r="S582" s="92"/>
      <c r="T582" s="93"/>
      <c r="U582" s="39"/>
      <c r="V582" s="39"/>
      <c r="W582" s="39"/>
      <c r="X582" s="39"/>
      <c r="Y582" s="39"/>
      <c r="Z582" s="39"/>
      <c r="AA582" s="39"/>
      <c r="AB582" s="39"/>
      <c r="AC582" s="39"/>
      <c r="AD582" s="39"/>
      <c r="AE582" s="39"/>
      <c r="AT582" s="18" t="s">
        <v>251</v>
      </c>
      <c r="AU582" s="18" t="s">
        <v>88</v>
      </c>
    </row>
    <row r="583" s="15" customFormat="1">
      <c r="A583" s="15"/>
      <c r="B583" s="271"/>
      <c r="C583" s="272"/>
      <c r="D583" s="242" t="s">
        <v>259</v>
      </c>
      <c r="E583" s="273" t="s">
        <v>1</v>
      </c>
      <c r="F583" s="274" t="s">
        <v>693</v>
      </c>
      <c r="G583" s="272"/>
      <c r="H583" s="273" t="s">
        <v>1</v>
      </c>
      <c r="I583" s="275"/>
      <c r="J583" s="272"/>
      <c r="K583" s="272"/>
      <c r="L583" s="276"/>
      <c r="M583" s="277"/>
      <c r="N583" s="278"/>
      <c r="O583" s="278"/>
      <c r="P583" s="278"/>
      <c r="Q583" s="278"/>
      <c r="R583" s="278"/>
      <c r="S583" s="278"/>
      <c r="T583" s="279"/>
      <c r="U583" s="15"/>
      <c r="V583" s="15"/>
      <c r="W583" s="15"/>
      <c r="X583" s="15"/>
      <c r="Y583" s="15"/>
      <c r="Z583" s="15"/>
      <c r="AA583" s="15"/>
      <c r="AB583" s="15"/>
      <c r="AC583" s="15"/>
      <c r="AD583" s="15"/>
      <c r="AE583" s="15"/>
      <c r="AT583" s="280" t="s">
        <v>259</v>
      </c>
      <c r="AU583" s="280" t="s">
        <v>88</v>
      </c>
      <c r="AV583" s="15" t="s">
        <v>14</v>
      </c>
      <c r="AW583" s="15" t="s">
        <v>36</v>
      </c>
      <c r="AX583" s="15" t="s">
        <v>80</v>
      </c>
      <c r="AY583" s="280" t="s">
        <v>241</v>
      </c>
    </row>
    <row r="584" s="13" customFormat="1">
      <c r="A584" s="13"/>
      <c r="B584" s="249"/>
      <c r="C584" s="250"/>
      <c r="D584" s="242" t="s">
        <v>259</v>
      </c>
      <c r="E584" s="251" t="s">
        <v>1</v>
      </c>
      <c r="F584" s="252" t="s">
        <v>3417</v>
      </c>
      <c r="G584" s="250"/>
      <c r="H584" s="253">
        <v>871.524</v>
      </c>
      <c r="I584" s="254"/>
      <c r="J584" s="250"/>
      <c r="K584" s="250"/>
      <c r="L584" s="255"/>
      <c r="M584" s="256"/>
      <c r="N584" s="257"/>
      <c r="O584" s="257"/>
      <c r="P584" s="257"/>
      <c r="Q584" s="257"/>
      <c r="R584" s="257"/>
      <c r="S584" s="257"/>
      <c r="T584" s="258"/>
      <c r="U584" s="13"/>
      <c r="V584" s="13"/>
      <c r="W584" s="13"/>
      <c r="X584" s="13"/>
      <c r="Y584" s="13"/>
      <c r="Z584" s="13"/>
      <c r="AA584" s="13"/>
      <c r="AB584" s="13"/>
      <c r="AC584" s="13"/>
      <c r="AD584" s="13"/>
      <c r="AE584" s="13"/>
      <c r="AT584" s="259" t="s">
        <v>259</v>
      </c>
      <c r="AU584" s="259" t="s">
        <v>88</v>
      </c>
      <c r="AV584" s="13" t="s">
        <v>88</v>
      </c>
      <c r="AW584" s="13" t="s">
        <v>36</v>
      </c>
      <c r="AX584" s="13" t="s">
        <v>80</v>
      </c>
      <c r="AY584" s="259" t="s">
        <v>241</v>
      </c>
    </row>
    <row r="585" s="15" customFormat="1">
      <c r="A585" s="15"/>
      <c r="B585" s="271"/>
      <c r="C585" s="272"/>
      <c r="D585" s="242" t="s">
        <v>259</v>
      </c>
      <c r="E585" s="273" t="s">
        <v>1</v>
      </c>
      <c r="F585" s="274" t="s">
        <v>695</v>
      </c>
      <c r="G585" s="272"/>
      <c r="H585" s="273" t="s">
        <v>1</v>
      </c>
      <c r="I585" s="275"/>
      <c r="J585" s="272"/>
      <c r="K585" s="272"/>
      <c r="L585" s="276"/>
      <c r="M585" s="277"/>
      <c r="N585" s="278"/>
      <c r="O585" s="278"/>
      <c r="P585" s="278"/>
      <c r="Q585" s="278"/>
      <c r="R585" s="278"/>
      <c r="S585" s="278"/>
      <c r="T585" s="279"/>
      <c r="U585" s="15"/>
      <c r="V585" s="15"/>
      <c r="W585" s="15"/>
      <c r="X585" s="15"/>
      <c r="Y585" s="15"/>
      <c r="Z585" s="15"/>
      <c r="AA585" s="15"/>
      <c r="AB585" s="15"/>
      <c r="AC585" s="15"/>
      <c r="AD585" s="15"/>
      <c r="AE585" s="15"/>
      <c r="AT585" s="280" t="s">
        <v>259</v>
      </c>
      <c r="AU585" s="280" t="s">
        <v>88</v>
      </c>
      <c r="AV585" s="15" t="s">
        <v>14</v>
      </c>
      <c r="AW585" s="15" t="s">
        <v>36</v>
      </c>
      <c r="AX585" s="15" t="s">
        <v>80</v>
      </c>
      <c r="AY585" s="280" t="s">
        <v>241</v>
      </c>
    </row>
    <row r="586" s="13" customFormat="1">
      <c r="A586" s="13"/>
      <c r="B586" s="249"/>
      <c r="C586" s="250"/>
      <c r="D586" s="242" t="s">
        <v>259</v>
      </c>
      <c r="E586" s="251" t="s">
        <v>1</v>
      </c>
      <c r="F586" s="252" t="s">
        <v>440</v>
      </c>
      <c r="G586" s="250"/>
      <c r="H586" s="253">
        <v>30.193000000000001</v>
      </c>
      <c r="I586" s="254"/>
      <c r="J586" s="250"/>
      <c r="K586" s="250"/>
      <c r="L586" s="255"/>
      <c r="M586" s="256"/>
      <c r="N586" s="257"/>
      <c r="O586" s="257"/>
      <c r="P586" s="257"/>
      <c r="Q586" s="257"/>
      <c r="R586" s="257"/>
      <c r="S586" s="257"/>
      <c r="T586" s="258"/>
      <c r="U586" s="13"/>
      <c r="V586" s="13"/>
      <c r="W586" s="13"/>
      <c r="X586" s="13"/>
      <c r="Y586" s="13"/>
      <c r="Z586" s="13"/>
      <c r="AA586" s="13"/>
      <c r="AB586" s="13"/>
      <c r="AC586" s="13"/>
      <c r="AD586" s="13"/>
      <c r="AE586" s="13"/>
      <c r="AT586" s="259" t="s">
        <v>259</v>
      </c>
      <c r="AU586" s="259" t="s">
        <v>88</v>
      </c>
      <c r="AV586" s="13" t="s">
        <v>88</v>
      </c>
      <c r="AW586" s="13" t="s">
        <v>36</v>
      </c>
      <c r="AX586" s="13" t="s">
        <v>80</v>
      </c>
      <c r="AY586" s="259" t="s">
        <v>241</v>
      </c>
    </row>
    <row r="587" s="15" customFormat="1">
      <c r="A587" s="15"/>
      <c r="B587" s="271"/>
      <c r="C587" s="272"/>
      <c r="D587" s="242" t="s">
        <v>259</v>
      </c>
      <c r="E587" s="273" t="s">
        <v>1</v>
      </c>
      <c r="F587" s="274" t="s">
        <v>696</v>
      </c>
      <c r="G587" s="272"/>
      <c r="H587" s="273" t="s">
        <v>1</v>
      </c>
      <c r="I587" s="275"/>
      <c r="J587" s="272"/>
      <c r="K587" s="272"/>
      <c r="L587" s="276"/>
      <c r="M587" s="277"/>
      <c r="N587" s="278"/>
      <c r="O587" s="278"/>
      <c r="P587" s="278"/>
      <c r="Q587" s="278"/>
      <c r="R587" s="278"/>
      <c r="S587" s="278"/>
      <c r="T587" s="279"/>
      <c r="U587" s="15"/>
      <c r="V587" s="15"/>
      <c r="W587" s="15"/>
      <c r="X587" s="15"/>
      <c r="Y587" s="15"/>
      <c r="Z587" s="15"/>
      <c r="AA587" s="15"/>
      <c r="AB587" s="15"/>
      <c r="AC587" s="15"/>
      <c r="AD587" s="15"/>
      <c r="AE587" s="15"/>
      <c r="AT587" s="280" t="s">
        <v>259</v>
      </c>
      <c r="AU587" s="280" t="s">
        <v>88</v>
      </c>
      <c r="AV587" s="15" t="s">
        <v>14</v>
      </c>
      <c r="AW587" s="15" t="s">
        <v>36</v>
      </c>
      <c r="AX587" s="15" t="s">
        <v>80</v>
      </c>
      <c r="AY587" s="280" t="s">
        <v>241</v>
      </c>
    </row>
    <row r="588" s="13" customFormat="1">
      <c r="A588" s="13"/>
      <c r="B588" s="249"/>
      <c r="C588" s="250"/>
      <c r="D588" s="242" t="s">
        <v>259</v>
      </c>
      <c r="E588" s="251" t="s">
        <v>1</v>
      </c>
      <c r="F588" s="252" t="s">
        <v>697</v>
      </c>
      <c r="G588" s="250"/>
      <c r="H588" s="253">
        <v>-535.07799999999997</v>
      </c>
      <c r="I588" s="254"/>
      <c r="J588" s="250"/>
      <c r="K588" s="250"/>
      <c r="L588" s="255"/>
      <c r="M588" s="256"/>
      <c r="N588" s="257"/>
      <c r="O588" s="257"/>
      <c r="P588" s="257"/>
      <c r="Q588" s="257"/>
      <c r="R588" s="257"/>
      <c r="S588" s="257"/>
      <c r="T588" s="258"/>
      <c r="U588" s="13"/>
      <c r="V588" s="13"/>
      <c r="W588" s="13"/>
      <c r="X588" s="13"/>
      <c r="Y588" s="13"/>
      <c r="Z588" s="13"/>
      <c r="AA588" s="13"/>
      <c r="AB588" s="13"/>
      <c r="AC588" s="13"/>
      <c r="AD588" s="13"/>
      <c r="AE588" s="13"/>
      <c r="AT588" s="259" t="s">
        <v>259</v>
      </c>
      <c r="AU588" s="259" t="s">
        <v>88</v>
      </c>
      <c r="AV588" s="13" t="s">
        <v>88</v>
      </c>
      <c r="AW588" s="13" t="s">
        <v>36</v>
      </c>
      <c r="AX588" s="13" t="s">
        <v>80</v>
      </c>
      <c r="AY588" s="259" t="s">
        <v>241</v>
      </c>
    </row>
    <row r="589" s="14" customFormat="1">
      <c r="A589" s="14"/>
      <c r="B589" s="260"/>
      <c r="C589" s="261"/>
      <c r="D589" s="242" t="s">
        <v>259</v>
      </c>
      <c r="E589" s="262" t="s">
        <v>479</v>
      </c>
      <c r="F589" s="263" t="s">
        <v>261</v>
      </c>
      <c r="G589" s="261"/>
      <c r="H589" s="264">
        <v>366.63900000000001</v>
      </c>
      <c r="I589" s="265"/>
      <c r="J589" s="261"/>
      <c r="K589" s="261"/>
      <c r="L589" s="266"/>
      <c r="M589" s="267"/>
      <c r="N589" s="268"/>
      <c r="O589" s="268"/>
      <c r="P589" s="268"/>
      <c r="Q589" s="268"/>
      <c r="R589" s="268"/>
      <c r="S589" s="268"/>
      <c r="T589" s="269"/>
      <c r="U589" s="14"/>
      <c r="V589" s="14"/>
      <c r="W589" s="14"/>
      <c r="X589" s="14"/>
      <c r="Y589" s="14"/>
      <c r="Z589" s="14"/>
      <c r="AA589" s="14"/>
      <c r="AB589" s="14"/>
      <c r="AC589" s="14"/>
      <c r="AD589" s="14"/>
      <c r="AE589" s="14"/>
      <c r="AT589" s="270" t="s">
        <v>259</v>
      </c>
      <c r="AU589" s="270" t="s">
        <v>88</v>
      </c>
      <c r="AV589" s="14" t="s">
        <v>175</v>
      </c>
      <c r="AW589" s="14" t="s">
        <v>36</v>
      </c>
      <c r="AX589" s="14" t="s">
        <v>14</v>
      </c>
      <c r="AY589" s="270" t="s">
        <v>241</v>
      </c>
    </row>
    <row r="590" s="2" customFormat="1" ht="37.8" customHeight="1">
      <c r="A590" s="39"/>
      <c r="B590" s="40"/>
      <c r="C590" s="229" t="s">
        <v>866</v>
      </c>
      <c r="D590" s="229" t="s">
        <v>243</v>
      </c>
      <c r="E590" s="230" t="s">
        <v>698</v>
      </c>
      <c r="F590" s="231" t="s">
        <v>699</v>
      </c>
      <c r="G590" s="232" t="s">
        <v>255</v>
      </c>
      <c r="H590" s="233">
        <v>4766.3069999999998</v>
      </c>
      <c r="I590" s="234"/>
      <c r="J590" s="235">
        <f>ROUND(I590*H590,2)</f>
        <v>0</v>
      </c>
      <c r="K590" s="231" t="s">
        <v>247</v>
      </c>
      <c r="L590" s="45"/>
      <c r="M590" s="236" t="s">
        <v>1</v>
      </c>
      <c r="N590" s="237" t="s">
        <v>45</v>
      </c>
      <c r="O590" s="92"/>
      <c r="P590" s="238">
        <f>O590*H590</f>
        <v>0</v>
      </c>
      <c r="Q590" s="238">
        <v>0</v>
      </c>
      <c r="R590" s="238">
        <f>Q590*H590</f>
        <v>0</v>
      </c>
      <c r="S590" s="238">
        <v>0</v>
      </c>
      <c r="T590" s="239">
        <f>S590*H590</f>
        <v>0</v>
      </c>
      <c r="U590" s="39"/>
      <c r="V590" s="39"/>
      <c r="W590" s="39"/>
      <c r="X590" s="39"/>
      <c r="Y590" s="39"/>
      <c r="Z590" s="39"/>
      <c r="AA590" s="39"/>
      <c r="AB590" s="39"/>
      <c r="AC590" s="39"/>
      <c r="AD590" s="39"/>
      <c r="AE590" s="39"/>
      <c r="AR590" s="240" t="s">
        <v>175</v>
      </c>
      <c r="AT590" s="240" t="s">
        <v>243</v>
      </c>
      <c r="AU590" s="240" t="s">
        <v>88</v>
      </c>
      <c r="AY590" s="18" t="s">
        <v>241</v>
      </c>
      <c r="BE590" s="241">
        <f>IF(N590="základní",J590,0)</f>
        <v>0</v>
      </c>
      <c r="BF590" s="241">
        <f>IF(N590="snížená",J590,0)</f>
        <v>0</v>
      </c>
      <c r="BG590" s="241">
        <f>IF(N590="zákl. přenesená",J590,0)</f>
        <v>0</v>
      </c>
      <c r="BH590" s="241">
        <f>IF(N590="sníž. přenesená",J590,0)</f>
        <v>0</v>
      </c>
      <c r="BI590" s="241">
        <f>IF(N590="nulová",J590,0)</f>
        <v>0</v>
      </c>
      <c r="BJ590" s="18" t="s">
        <v>14</v>
      </c>
      <c r="BK590" s="241">
        <f>ROUND(I590*H590,2)</f>
        <v>0</v>
      </c>
      <c r="BL590" s="18" t="s">
        <v>175</v>
      </c>
      <c r="BM590" s="240" t="s">
        <v>3421</v>
      </c>
    </row>
    <row r="591" s="2" customFormat="1">
      <c r="A591" s="39"/>
      <c r="B591" s="40"/>
      <c r="C591" s="41"/>
      <c r="D591" s="242" t="s">
        <v>249</v>
      </c>
      <c r="E591" s="41"/>
      <c r="F591" s="243" t="s">
        <v>701</v>
      </c>
      <c r="G591" s="41"/>
      <c r="H591" s="41"/>
      <c r="I591" s="244"/>
      <c r="J591" s="41"/>
      <c r="K591" s="41"/>
      <c r="L591" s="45"/>
      <c r="M591" s="245"/>
      <c r="N591" s="246"/>
      <c r="O591" s="92"/>
      <c r="P591" s="92"/>
      <c r="Q591" s="92"/>
      <c r="R591" s="92"/>
      <c r="S591" s="92"/>
      <c r="T591" s="93"/>
      <c r="U591" s="39"/>
      <c r="V591" s="39"/>
      <c r="W591" s="39"/>
      <c r="X591" s="39"/>
      <c r="Y591" s="39"/>
      <c r="Z591" s="39"/>
      <c r="AA591" s="39"/>
      <c r="AB591" s="39"/>
      <c r="AC591" s="39"/>
      <c r="AD591" s="39"/>
      <c r="AE591" s="39"/>
      <c r="AT591" s="18" t="s">
        <v>249</v>
      </c>
      <c r="AU591" s="18" t="s">
        <v>88</v>
      </c>
    </row>
    <row r="592" s="2" customFormat="1">
      <c r="A592" s="39"/>
      <c r="B592" s="40"/>
      <c r="C592" s="41"/>
      <c r="D592" s="247" t="s">
        <v>251</v>
      </c>
      <c r="E592" s="41"/>
      <c r="F592" s="248" t="s">
        <v>702</v>
      </c>
      <c r="G592" s="41"/>
      <c r="H592" s="41"/>
      <c r="I592" s="244"/>
      <c r="J592" s="41"/>
      <c r="K592" s="41"/>
      <c r="L592" s="45"/>
      <c r="M592" s="245"/>
      <c r="N592" s="246"/>
      <c r="O592" s="92"/>
      <c r="P592" s="92"/>
      <c r="Q592" s="92"/>
      <c r="R592" s="92"/>
      <c r="S592" s="92"/>
      <c r="T592" s="93"/>
      <c r="U592" s="39"/>
      <c r="V592" s="39"/>
      <c r="W592" s="39"/>
      <c r="X592" s="39"/>
      <c r="Y592" s="39"/>
      <c r="Z592" s="39"/>
      <c r="AA592" s="39"/>
      <c r="AB592" s="39"/>
      <c r="AC592" s="39"/>
      <c r="AD592" s="39"/>
      <c r="AE592" s="39"/>
      <c r="AT592" s="18" t="s">
        <v>251</v>
      </c>
      <c r="AU592" s="18" t="s">
        <v>88</v>
      </c>
    </row>
    <row r="593" s="15" customFormat="1">
      <c r="A593" s="15"/>
      <c r="B593" s="271"/>
      <c r="C593" s="272"/>
      <c r="D593" s="242" t="s">
        <v>259</v>
      </c>
      <c r="E593" s="273" t="s">
        <v>1</v>
      </c>
      <c r="F593" s="274" t="s">
        <v>703</v>
      </c>
      <c r="G593" s="272"/>
      <c r="H593" s="273" t="s">
        <v>1</v>
      </c>
      <c r="I593" s="275"/>
      <c r="J593" s="272"/>
      <c r="K593" s="272"/>
      <c r="L593" s="276"/>
      <c r="M593" s="277"/>
      <c r="N593" s="278"/>
      <c r="O593" s="278"/>
      <c r="P593" s="278"/>
      <c r="Q593" s="278"/>
      <c r="R593" s="278"/>
      <c r="S593" s="278"/>
      <c r="T593" s="279"/>
      <c r="U593" s="15"/>
      <c r="V593" s="15"/>
      <c r="W593" s="15"/>
      <c r="X593" s="15"/>
      <c r="Y593" s="15"/>
      <c r="Z593" s="15"/>
      <c r="AA593" s="15"/>
      <c r="AB593" s="15"/>
      <c r="AC593" s="15"/>
      <c r="AD593" s="15"/>
      <c r="AE593" s="15"/>
      <c r="AT593" s="280" t="s">
        <v>259</v>
      </c>
      <c r="AU593" s="280" t="s">
        <v>88</v>
      </c>
      <c r="AV593" s="15" t="s">
        <v>14</v>
      </c>
      <c r="AW593" s="15" t="s">
        <v>36</v>
      </c>
      <c r="AX593" s="15" t="s">
        <v>80</v>
      </c>
      <c r="AY593" s="280" t="s">
        <v>241</v>
      </c>
    </row>
    <row r="594" s="13" customFormat="1">
      <c r="A594" s="13"/>
      <c r="B594" s="249"/>
      <c r="C594" s="250"/>
      <c r="D594" s="242" t="s">
        <v>259</v>
      </c>
      <c r="E594" s="251" t="s">
        <v>1</v>
      </c>
      <c r="F594" s="252" t="s">
        <v>704</v>
      </c>
      <c r="G594" s="250"/>
      <c r="H594" s="253">
        <v>4766.3069999999998</v>
      </c>
      <c r="I594" s="254"/>
      <c r="J594" s="250"/>
      <c r="K594" s="250"/>
      <c r="L594" s="255"/>
      <c r="M594" s="256"/>
      <c r="N594" s="257"/>
      <c r="O594" s="257"/>
      <c r="P594" s="257"/>
      <c r="Q594" s="257"/>
      <c r="R594" s="257"/>
      <c r="S594" s="257"/>
      <c r="T594" s="258"/>
      <c r="U594" s="13"/>
      <c r="V594" s="13"/>
      <c r="W594" s="13"/>
      <c r="X594" s="13"/>
      <c r="Y594" s="13"/>
      <c r="Z594" s="13"/>
      <c r="AA594" s="13"/>
      <c r="AB594" s="13"/>
      <c r="AC594" s="13"/>
      <c r="AD594" s="13"/>
      <c r="AE594" s="13"/>
      <c r="AT594" s="259" t="s">
        <v>259</v>
      </c>
      <c r="AU594" s="259" t="s">
        <v>88</v>
      </c>
      <c r="AV594" s="13" t="s">
        <v>88</v>
      </c>
      <c r="AW594" s="13" t="s">
        <v>36</v>
      </c>
      <c r="AX594" s="13" t="s">
        <v>80</v>
      </c>
      <c r="AY594" s="259" t="s">
        <v>241</v>
      </c>
    </row>
    <row r="595" s="14" customFormat="1">
      <c r="A595" s="14"/>
      <c r="B595" s="260"/>
      <c r="C595" s="261"/>
      <c r="D595" s="242" t="s">
        <v>259</v>
      </c>
      <c r="E595" s="262" t="s">
        <v>1</v>
      </c>
      <c r="F595" s="263" t="s">
        <v>261</v>
      </c>
      <c r="G595" s="261"/>
      <c r="H595" s="264">
        <v>4766.3069999999998</v>
      </c>
      <c r="I595" s="265"/>
      <c r="J595" s="261"/>
      <c r="K595" s="261"/>
      <c r="L595" s="266"/>
      <c r="M595" s="267"/>
      <c r="N595" s="268"/>
      <c r="O595" s="268"/>
      <c r="P595" s="268"/>
      <c r="Q595" s="268"/>
      <c r="R595" s="268"/>
      <c r="S595" s="268"/>
      <c r="T595" s="269"/>
      <c r="U595" s="14"/>
      <c r="V595" s="14"/>
      <c r="W595" s="14"/>
      <c r="X595" s="14"/>
      <c r="Y595" s="14"/>
      <c r="Z595" s="14"/>
      <c r="AA595" s="14"/>
      <c r="AB595" s="14"/>
      <c r="AC595" s="14"/>
      <c r="AD595" s="14"/>
      <c r="AE595" s="14"/>
      <c r="AT595" s="270" t="s">
        <v>259</v>
      </c>
      <c r="AU595" s="270" t="s">
        <v>88</v>
      </c>
      <c r="AV595" s="14" t="s">
        <v>175</v>
      </c>
      <c r="AW595" s="14" t="s">
        <v>36</v>
      </c>
      <c r="AX595" s="14" t="s">
        <v>14</v>
      </c>
      <c r="AY595" s="270" t="s">
        <v>241</v>
      </c>
    </row>
    <row r="596" s="2" customFormat="1" ht="37.8" customHeight="1">
      <c r="A596" s="39"/>
      <c r="B596" s="40"/>
      <c r="C596" s="229" t="s">
        <v>874</v>
      </c>
      <c r="D596" s="229" t="s">
        <v>243</v>
      </c>
      <c r="E596" s="230" t="s">
        <v>705</v>
      </c>
      <c r="F596" s="231" t="s">
        <v>706</v>
      </c>
      <c r="G596" s="232" t="s">
        <v>255</v>
      </c>
      <c r="H596" s="233">
        <v>3313.5039999999999</v>
      </c>
      <c r="I596" s="234"/>
      <c r="J596" s="235">
        <f>ROUND(I596*H596,2)</f>
        <v>0</v>
      </c>
      <c r="K596" s="231" t="s">
        <v>247</v>
      </c>
      <c r="L596" s="45"/>
      <c r="M596" s="236" t="s">
        <v>1</v>
      </c>
      <c r="N596" s="237" t="s">
        <v>45</v>
      </c>
      <c r="O596" s="92"/>
      <c r="P596" s="238">
        <f>O596*H596</f>
        <v>0</v>
      </c>
      <c r="Q596" s="238">
        <v>0</v>
      </c>
      <c r="R596" s="238">
        <f>Q596*H596</f>
        <v>0</v>
      </c>
      <c r="S596" s="238">
        <v>0</v>
      </c>
      <c r="T596" s="239">
        <f>S596*H596</f>
        <v>0</v>
      </c>
      <c r="U596" s="39"/>
      <c r="V596" s="39"/>
      <c r="W596" s="39"/>
      <c r="X596" s="39"/>
      <c r="Y596" s="39"/>
      <c r="Z596" s="39"/>
      <c r="AA596" s="39"/>
      <c r="AB596" s="39"/>
      <c r="AC596" s="39"/>
      <c r="AD596" s="39"/>
      <c r="AE596" s="39"/>
      <c r="AR596" s="240" t="s">
        <v>175</v>
      </c>
      <c r="AT596" s="240" t="s">
        <v>243</v>
      </c>
      <c r="AU596" s="240" t="s">
        <v>88</v>
      </c>
      <c r="AY596" s="18" t="s">
        <v>241</v>
      </c>
      <c r="BE596" s="241">
        <f>IF(N596="základní",J596,0)</f>
        <v>0</v>
      </c>
      <c r="BF596" s="241">
        <f>IF(N596="snížená",J596,0)</f>
        <v>0</v>
      </c>
      <c r="BG596" s="241">
        <f>IF(N596="zákl. přenesená",J596,0)</f>
        <v>0</v>
      </c>
      <c r="BH596" s="241">
        <f>IF(N596="sníž. přenesená",J596,0)</f>
        <v>0</v>
      </c>
      <c r="BI596" s="241">
        <f>IF(N596="nulová",J596,0)</f>
        <v>0</v>
      </c>
      <c r="BJ596" s="18" t="s">
        <v>14</v>
      </c>
      <c r="BK596" s="241">
        <f>ROUND(I596*H596,2)</f>
        <v>0</v>
      </c>
      <c r="BL596" s="18" t="s">
        <v>175</v>
      </c>
      <c r="BM596" s="240" t="s">
        <v>3422</v>
      </c>
    </row>
    <row r="597" s="2" customFormat="1">
      <c r="A597" s="39"/>
      <c r="B597" s="40"/>
      <c r="C597" s="41"/>
      <c r="D597" s="242" t="s">
        <v>249</v>
      </c>
      <c r="E597" s="41"/>
      <c r="F597" s="243" t="s">
        <v>708</v>
      </c>
      <c r="G597" s="41"/>
      <c r="H597" s="41"/>
      <c r="I597" s="244"/>
      <c r="J597" s="41"/>
      <c r="K597" s="41"/>
      <c r="L597" s="45"/>
      <c r="M597" s="245"/>
      <c r="N597" s="246"/>
      <c r="O597" s="92"/>
      <c r="P597" s="92"/>
      <c r="Q597" s="92"/>
      <c r="R597" s="92"/>
      <c r="S597" s="92"/>
      <c r="T597" s="93"/>
      <c r="U597" s="39"/>
      <c r="V597" s="39"/>
      <c r="W597" s="39"/>
      <c r="X597" s="39"/>
      <c r="Y597" s="39"/>
      <c r="Z597" s="39"/>
      <c r="AA597" s="39"/>
      <c r="AB597" s="39"/>
      <c r="AC597" s="39"/>
      <c r="AD597" s="39"/>
      <c r="AE597" s="39"/>
      <c r="AT597" s="18" t="s">
        <v>249</v>
      </c>
      <c r="AU597" s="18" t="s">
        <v>88</v>
      </c>
    </row>
    <row r="598" s="2" customFormat="1">
      <c r="A598" s="39"/>
      <c r="B598" s="40"/>
      <c r="C598" s="41"/>
      <c r="D598" s="247" t="s">
        <v>251</v>
      </c>
      <c r="E598" s="41"/>
      <c r="F598" s="248" t="s">
        <v>709</v>
      </c>
      <c r="G598" s="41"/>
      <c r="H598" s="41"/>
      <c r="I598" s="244"/>
      <c r="J598" s="41"/>
      <c r="K598" s="41"/>
      <c r="L598" s="45"/>
      <c r="M598" s="245"/>
      <c r="N598" s="246"/>
      <c r="O598" s="92"/>
      <c r="P598" s="92"/>
      <c r="Q598" s="92"/>
      <c r="R598" s="92"/>
      <c r="S598" s="92"/>
      <c r="T598" s="93"/>
      <c r="U598" s="39"/>
      <c r="V598" s="39"/>
      <c r="W598" s="39"/>
      <c r="X598" s="39"/>
      <c r="Y598" s="39"/>
      <c r="Z598" s="39"/>
      <c r="AA598" s="39"/>
      <c r="AB598" s="39"/>
      <c r="AC598" s="39"/>
      <c r="AD598" s="39"/>
      <c r="AE598" s="39"/>
      <c r="AT598" s="18" t="s">
        <v>251</v>
      </c>
      <c r="AU598" s="18" t="s">
        <v>88</v>
      </c>
    </row>
    <row r="599" s="15" customFormat="1">
      <c r="A599" s="15"/>
      <c r="B599" s="271"/>
      <c r="C599" s="272"/>
      <c r="D599" s="242" t="s">
        <v>259</v>
      </c>
      <c r="E599" s="273" t="s">
        <v>1</v>
      </c>
      <c r="F599" s="274" t="s">
        <v>710</v>
      </c>
      <c r="G599" s="272"/>
      <c r="H599" s="273" t="s">
        <v>1</v>
      </c>
      <c r="I599" s="275"/>
      <c r="J599" s="272"/>
      <c r="K599" s="272"/>
      <c r="L599" s="276"/>
      <c r="M599" s="277"/>
      <c r="N599" s="278"/>
      <c r="O599" s="278"/>
      <c r="P599" s="278"/>
      <c r="Q599" s="278"/>
      <c r="R599" s="278"/>
      <c r="S599" s="278"/>
      <c r="T599" s="279"/>
      <c r="U599" s="15"/>
      <c r="V599" s="15"/>
      <c r="W599" s="15"/>
      <c r="X599" s="15"/>
      <c r="Y599" s="15"/>
      <c r="Z599" s="15"/>
      <c r="AA599" s="15"/>
      <c r="AB599" s="15"/>
      <c r="AC599" s="15"/>
      <c r="AD599" s="15"/>
      <c r="AE599" s="15"/>
      <c r="AT599" s="280" t="s">
        <v>259</v>
      </c>
      <c r="AU599" s="280" t="s">
        <v>88</v>
      </c>
      <c r="AV599" s="15" t="s">
        <v>14</v>
      </c>
      <c r="AW599" s="15" t="s">
        <v>36</v>
      </c>
      <c r="AX599" s="15" t="s">
        <v>80</v>
      </c>
      <c r="AY599" s="280" t="s">
        <v>241</v>
      </c>
    </row>
    <row r="600" s="13" customFormat="1">
      <c r="A600" s="13"/>
      <c r="B600" s="249"/>
      <c r="C600" s="250"/>
      <c r="D600" s="242" t="s">
        <v>259</v>
      </c>
      <c r="E600" s="251" t="s">
        <v>1</v>
      </c>
      <c r="F600" s="252" t="s">
        <v>3423</v>
      </c>
      <c r="G600" s="250"/>
      <c r="H600" s="253">
        <v>3050.3339999999998</v>
      </c>
      <c r="I600" s="254"/>
      <c r="J600" s="250"/>
      <c r="K600" s="250"/>
      <c r="L600" s="255"/>
      <c r="M600" s="256"/>
      <c r="N600" s="257"/>
      <c r="O600" s="257"/>
      <c r="P600" s="257"/>
      <c r="Q600" s="257"/>
      <c r="R600" s="257"/>
      <c r="S600" s="257"/>
      <c r="T600" s="258"/>
      <c r="U600" s="13"/>
      <c r="V600" s="13"/>
      <c r="W600" s="13"/>
      <c r="X600" s="13"/>
      <c r="Y600" s="13"/>
      <c r="Z600" s="13"/>
      <c r="AA600" s="13"/>
      <c r="AB600" s="13"/>
      <c r="AC600" s="13"/>
      <c r="AD600" s="13"/>
      <c r="AE600" s="13"/>
      <c r="AT600" s="259" t="s">
        <v>259</v>
      </c>
      <c r="AU600" s="259" t="s">
        <v>88</v>
      </c>
      <c r="AV600" s="13" t="s">
        <v>88</v>
      </c>
      <c r="AW600" s="13" t="s">
        <v>36</v>
      </c>
      <c r="AX600" s="13" t="s">
        <v>80</v>
      </c>
      <c r="AY600" s="259" t="s">
        <v>241</v>
      </c>
    </row>
    <row r="601" s="13" customFormat="1">
      <c r="A601" s="13"/>
      <c r="B601" s="249"/>
      <c r="C601" s="250"/>
      <c r="D601" s="242" t="s">
        <v>259</v>
      </c>
      <c r="E601" s="251" t="s">
        <v>1</v>
      </c>
      <c r="F601" s="252" t="s">
        <v>3424</v>
      </c>
      <c r="G601" s="250"/>
      <c r="H601" s="253">
        <v>217.881</v>
      </c>
      <c r="I601" s="254"/>
      <c r="J601" s="250"/>
      <c r="K601" s="250"/>
      <c r="L601" s="255"/>
      <c r="M601" s="256"/>
      <c r="N601" s="257"/>
      <c r="O601" s="257"/>
      <c r="P601" s="257"/>
      <c r="Q601" s="257"/>
      <c r="R601" s="257"/>
      <c r="S601" s="257"/>
      <c r="T601" s="258"/>
      <c r="U601" s="13"/>
      <c r="V601" s="13"/>
      <c r="W601" s="13"/>
      <c r="X601" s="13"/>
      <c r="Y601" s="13"/>
      <c r="Z601" s="13"/>
      <c r="AA601" s="13"/>
      <c r="AB601" s="13"/>
      <c r="AC601" s="13"/>
      <c r="AD601" s="13"/>
      <c r="AE601" s="13"/>
      <c r="AT601" s="259" t="s">
        <v>259</v>
      </c>
      <c r="AU601" s="259" t="s">
        <v>88</v>
      </c>
      <c r="AV601" s="13" t="s">
        <v>88</v>
      </c>
      <c r="AW601" s="13" t="s">
        <v>36</v>
      </c>
      <c r="AX601" s="13" t="s">
        <v>80</v>
      </c>
      <c r="AY601" s="259" t="s">
        <v>241</v>
      </c>
    </row>
    <row r="602" s="15" customFormat="1">
      <c r="A602" s="15"/>
      <c r="B602" s="271"/>
      <c r="C602" s="272"/>
      <c r="D602" s="242" t="s">
        <v>259</v>
      </c>
      <c r="E602" s="273" t="s">
        <v>1</v>
      </c>
      <c r="F602" s="274" t="s">
        <v>712</v>
      </c>
      <c r="G602" s="272"/>
      <c r="H602" s="273" t="s">
        <v>1</v>
      </c>
      <c r="I602" s="275"/>
      <c r="J602" s="272"/>
      <c r="K602" s="272"/>
      <c r="L602" s="276"/>
      <c r="M602" s="277"/>
      <c r="N602" s="278"/>
      <c r="O602" s="278"/>
      <c r="P602" s="278"/>
      <c r="Q602" s="278"/>
      <c r="R602" s="278"/>
      <c r="S602" s="278"/>
      <c r="T602" s="279"/>
      <c r="U602" s="15"/>
      <c r="V602" s="15"/>
      <c r="W602" s="15"/>
      <c r="X602" s="15"/>
      <c r="Y602" s="15"/>
      <c r="Z602" s="15"/>
      <c r="AA602" s="15"/>
      <c r="AB602" s="15"/>
      <c r="AC602" s="15"/>
      <c r="AD602" s="15"/>
      <c r="AE602" s="15"/>
      <c r="AT602" s="280" t="s">
        <v>259</v>
      </c>
      <c r="AU602" s="280" t="s">
        <v>88</v>
      </c>
      <c r="AV602" s="15" t="s">
        <v>14</v>
      </c>
      <c r="AW602" s="15" t="s">
        <v>36</v>
      </c>
      <c r="AX602" s="15" t="s">
        <v>80</v>
      </c>
      <c r="AY602" s="280" t="s">
        <v>241</v>
      </c>
    </row>
    <row r="603" s="13" customFormat="1">
      <c r="A603" s="13"/>
      <c r="B603" s="249"/>
      <c r="C603" s="250"/>
      <c r="D603" s="242" t="s">
        <v>259</v>
      </c>
      <c r="E603" s="251" t="s">
        <v>1</v>
      </c>
      <c r="F603" s="252" t="s">
        <v>443</v>
      </c>
      <c r="G603" s="250"/>
      <c r="H603" s="253">
        <v>45.289000000000001</v>
      </c>
      <c r="I603" s="254"/>
      <c r="J603" s="250"/>
      <c r="K603" s="250"/>
      <c r="L603" s="255"/>
      <c r="M603" s="256"/>
      <c r="N603" s="257"/>
      <c r="O603" s="257"/>
      <c r="P603" s="257"/>
      <c r="Q603" s="257"/>
      <c r="R603" s="257"/>
      <c r="S603" s="257"/>
      <c r="T603" s="258"/>
      <c r="U603" s="13"/>
      <c r="V603" s="13"/>
      <c r="W603" s="13"/>
      <c r="X603" s="13"/>
      <c r="Y603" s="13"/>
      <c r="Z603" s="13"/>
      <c r="AA603" s="13"/>
      <c r="AB603" s="13"/>
      <c r="AC603" s="13"/>
      <c r="AD603" s="13"/>
      <c r="AE603" s="13"/>
      <c r="AT603" s="259" t="s">
        <v>259</v>
      </c>
      <c r="AU603" s="259" t="s">
        <v>88</v>
      </c>
      <c r="AV603" s="13" t="s">
        <v>88</v>
      </c>
      <c r="AW603" s="13" t="s">
        <v>36</v>
      </c>
      <c r="AX603" s="13" t="s">
        <v>80</v>
      </c>
      <c r="AY603" s="259" t="s">
        <v>241</v>
      </c>
    </row>
    <row r="604" s="14" customFormat="1">
      <c r="A604" s="14"/>
      <c r="B604" s="260"/>
      <c r="C604" s="261"/>
      <c r="D604" s="242" t="s">
        <v>259</v>
      </c>
      <c r="E604" s="262" t="s">
        <v>482</v>
      </c>
      <c r="F604" s="263" t="s">
        <v>261</v>
      </c>
      <c r="G604" s="261"/>
      <c r="H604" s="264">
        <v>3313.5039999999999</v>
      </c>
      <c r="I604" s="265"/>
      <c r="J604" s="261"/>
      <c r="K604" s="261"/>
      <c r="L604" s="266"/>
      <c r="M604" s="267"/>
      <c r="N604" s="268"/>
      <c r="O604" s="268"/>
      <c r="P604" s="268"/>
      <c r="Q604" s="268"/>
      <c r="R604" s="268"/>
      <c r="S604" s="268"/>
      <c r="T604" s="269"/>
      <c r="U604" s="14"/>
      <c r="V604" s="14"/>
      <c r="W604" s="14"/>
      <c r="X604" s="14"/>
      <c r="Y604" s="14"/>
      <c r="Z604" s="14"/>
      <c r="AA604" s="14"/>
      <c r="AB604" s="14"/>
      <c r="AC604" s="14"/>
      <c r="AD604" s="14"/>
      <c r="AE604" s="14"/>
      <c r="AT604" s="270" t="s">
        <v>259</v>
      </c>
      <c r="AU604" s="270" t="s">
        <v>88</v>
      </c>
      <c r="AV604" s="14" t="s">
        <v>175</v>
      </c>
      <c r="AW604" s="14" t="s">
        <v>36</v>
      </c>
      <c r="AX604" s="14" t="s">
        <v>14</v>
      </c>
      <c r="AY604" s="270" t="s">
        <v>241</v>
      </c>
    </row>
    <row r="605" s="2" customFormat="1" ht="37.8" customHeight="1">
      <c r="A605" s="39"/>
      <c r="B605" s="40"/>
      <c r="C605" s="229" t="s">
        <v>880</v>
      </c>
      <c r="D605" s="229" t="s">
        <v>243</v>
      </c>
      <c r="E605" s="230" t="s">
        <v>713</v>
      </c>
      <c r="F605" s="231" t="s">
        <v>714</v>
      </c>
      <c r="G605" s="232" t="s">
        <v>255</v>
      </c>
      <c r="H605" s="233">
        <v>43075.552000000003</v>
      </c>
      <c r="I605" s="234"/>
      <c r="J605" s="235">
        <f>ROUND(I605*H605,2)</f>
        <v>0</v>
      </c>
      <c r="K605" s="231" t="s">
        <v>247</v>
      </c>
      <c r="L605" s="45"/>
      <c r="M605" s="236" t="s">
        <v>1</v>
      </c>
      <c r="N605" s="237" t="s">
        <v>45</v>
      </c>
      <c r="O605" s="92"/>
      <c r="P605" s="238">
        <f>O605*H605</f>
        <v>0</v>
      </c>
      <c r="Q605" s="238">
        <v>0</v>
      </c>
      <c r="R605" s="238">
        <f>Q605*H605</f>
        <v>0</v>
      </c>
      <c r="S605" s="238">
        <v>0</v>
      </c>
      <c r="T605" s="239">
        <f>S605*H605</f>
        <v>0</v>
      </c>
      <c r="U605" s="39"/>
      <c r="V605" s="39"/>
      <c r="W605" s="39"/>
      <c r="X605" s="39"/>
      <c r="Y605" s="39"/>
      <c r="Z605" s="39"/>
      <c r="AA605" s="39"/>
      <c r="AB605" s="39"/>
      <c r="AC605" s="39"/>
      <c r="AD605" s="39"/>
      <c r="AE605" s="39"/>
      <c r="AR605" s="240" t="s">
        <v>175</v>
      </c>
      <c r="AT605" s="240" t="s">
        <v>243</v>
      </c>
      <c r="AU605" s="240" t="s">
        <v>88</v>
      </c>
      <c r="AY605" s="18" t="s">
        <v>241</v>
      </c>
      <c r="BE605" s="241">
        <f>IF(N605="základní",J605,0)</f>
        <v>0</v>
      </c>
      <c r="BF605" s="241">
        <f>IF(N605="snížená",J605,0)</f>
        <v>0</v>
      </c>
      <c r="BG605" s="241">
        <f>IF(N605="zákl. přenesená",J605,0)</f>
        <v>0</v>
      </c>
      <c r="BH605" s="241">
        <f>IF(N605="sníž. přenesená",J605,0)</f>
        <v>0</v>
      </c>
      <c r="BI605" s="241">
        <f>IF(N605="nulová",J605,0)</f>
        <v>0</v>
      </c>
      <c r="BJ605" s="18" t="s">
        <v>14</v>
      </c>
      <c r="BK605" s="241">
        <f>ROUND(I605*H605,2)</f>
        <v>0</v>
      </c>
      <c r="BL605" s="18" t="s">
        <v>175</v>
      </c>
      <c r="BM605" s="240" t="s">
        <v>3425</v>
      </c>
    </row>
    <row r="606" s="2" customFormat="1">
      <c r="A606" s="39"/>
      <c r="B606" s="40"/>
      <c r="C606" s="41"/>
      <c r="D606" s="242" t="s">
        <v>249</v>
      </c>
      <c r="E606" s="41"/>
      <c r="F606" s="243" t="s">
        <v>716</v>
      </c>
      <c r="G606" s="41"/>
      <c r="H606" s="41"/>
      <c r="I606" s="244"/>
      <c r="J606" s="41"/>
      <c r="K606" s="41"/>
      <c r="L606" s="45"/>
      <c r="M606" s="245"/>
      <c r="N606" s="246"/>
      <c r="O606" s="92"/>
      <c r="P606" s="92"/>
      <c r="Q606" s="92"/>
      <c r="R606" s="92"/>
      <c r="S606" s="92"/>
      <c r="T606" s="93"/>
      <c r="U606" s="39"/>
      <c r="V606" s="39"/>
      <c r="W606" s="39"/>
      <c r="X606" s="39"/>
      <c r="Y606" s="39"/>
      <c r="Z606" s="39"/>
      <c r="AA606" s="39"/>
      <c r="AB606" s="39"/>
      <c r="AC606" s="39"/>
      <c r="AD606" s="39"/>
      <c r="AE606" s="39"/>
      <c r="AT606" s="18" t="s">
        <v>249</v>
      </c>
      <c r="AU606" s="18" t="s">
        <v>88</v>
      </c>
    </row>
    <row r="607" s="2" customFormat="1">
      <c r="A607" s="39"/>
      <c r="B607" s="40"/>
      <c r="C607" s="41"/>
      <c r="D607" s="247" t="s">
        <v>251</v>
      </c>
      <c r="E607" s="41"/>
      <c r="F607" s="248" t="s">
        <v>717</v>
      </c>
      <c r="G607" s="41"/>
      <c r="H607" s="41"/>
      <c r="I607" s="244"/>
      <c r="J607" s="41"/>
      <c r="K607" s="41"/>
      <c r="L607" s="45"/>
      <c r="M607" s="245"/>
      <c r="N607" s="246"/>
      <c r="O607" s="92"/>
      <c r="P607" s="92"/>
      <c r="Q607" s="92"/>
      <c r="R607" s="92"/>
      <c r="S607" s="92"/>
      <c r="T607" s="93"/>
      <c r="U607" s="39"/>
      <c r="V607" s="39"/>
      <c r="W607" s="39"/>
      <c r="X607" s="39"/>
      <c r="Y607" s="39"/>
      <c r="Z607" s="39"/>
      <c r="AA607" s="39"/>
      <c r="AB607" s="39"/>
      <c r="AC607" s="39"/>
      <c r="AD607" s="39"/>
      <c r="AE607" s="39"/>
      <c r="AT607" s="18" t="s">
        <v>251</v>
      </c>
      <c r="AU607" s="18" t="s">
        <v>88</v>
      </c>
    </row>
    <row r="608" s="15" customFormat="1">
      <c r="A608" s="15"/>
      <c r="B608" s="271"/>
      <c r="C608" s="272"/>
      <c r="D608" s="242" t="s">
        <v>259</v>
      </c>
      <c r="E608" s="273" t="s">
        <v>1</v>
      </c>
      <c r="F608" s="274" t="s">
        <v>703</v>
      </c>
      <c r="G608" s="272"/>
      <c r="H608" s="273" t="s">
        <v>1</v>
      </c>
      <c r="I608" s="275"/>
      <c r="J608" s="272"/>
      <c r="K608" s="272"/>
      <c r="L608" s="276"/>
      <c r="M608" s="277"/>
      <c r="N608" s="278"/>
      <c r="O608" s="278"/>
      <c r="P608" s="278"/>
      <c r="Q608" s="278"/>
      <c r="R608" s="278"/>
      <c r="S608" s="278"/>
      <c r="T608" s="279"/>
      <c r="U608" s="15"/>
      <c r="V608" s="15"/>
      <c r="W608" s="15"/>
      <c r="X608" s="15"/>
      <c r="Y608" s="15"/>
      <c r="Z608" s="15"/>
      <c r="AA608" s="15"/>
      <c r="AB608" s="15"/>
      <c r="AC608" s="15"/>
      <c r="AD608" s="15"/>
      <c r="AE608" s="15"/>
      <c r="AT608" s="280" t="s">
        <v>259</v>
      </c>
      <c r="AU608" s="280" t="s">
        <v>88</v>
      </c>
      <c r="AV608" s="15" t="s">
        <v>14</v>
      </c>
      <c r="AW608" s="15" t="s">
        <v>36</v>
      </c>
      <c r="AX608" s="15" t="s">
        <v>80</v>
      </c>
      <c r="AY608" s="280" t="s">
        <v>241</v>
      </c>
    </row>
    <row r="609" s="13" customFormat="1">
      <c r="A609" s="13"/>
      <c r="B609" s="249"/>
      <c r="C609" s="250"/>
      <c r="D609" s="242" t="s">
        <v>259</v>
      </c>
      <c r="E609" s="251" t="s">
        <v>1</v>
      </c>
      <c r="F609" s="252" t="s">
        <v>718</v>
      </c>
      <c r="G609" s="250"/>
      <c r="H609" s="253">
        <v>43075.552000000003</v>
      </c>
      <c r="I609" s="254"/>
      <c r="J609" s="250"/>
      <c r="K609" s="250"/>
      <c r="L609" s="255"/>
      <c r="M609" s="256"/>
      <c r="N609" s="257"/>
      <c r="O609" s="257"/>
      <c r="P609" s="257"/>
      <c r="Q609" s="257"/>
      <c r="R609" s="257"/>
      <c r="S609" s="257"/>
      <c r="T609" s="258"/>
      <c r="U609" s="13"/>
      <c r="V609" s="13"/>
      <c r="W609" s="13"/>
      <c r="X609" s="13"/>
      <c r="Y609" s="13"/>
      <c r="Z609" s="13"/>
      <c r="AA609" s="13"/>
      <c r="AB609" s="13"/>
      <c r="AC609" s="13"/>
      <c r="AD609" s="13"/>
      <c r="AE609" s="13"/>
      <c r="AT609" s="259" t="s">
        <v>259</v>
      </c>
      <c r="AU609" s="259" t="s">
        <v>88</v>
      </c>
      <c r="AV609" s="13" t="s">
        <v>88</v>
      </c>
      <c r="AW609" s="13" t="s">
        <v>36</v>
      </c>
      <c r="AX609" s="13" t="s">
        <v>80</v>
      </c>
      <c r="AY609" s="259" t="s">
        <v>241</v>
      </c>
    </row>
    <row r="610" s="14" customFormat="1">
      <c r="A610" s="14"/>
      <c r="B610" s="260"/>
      <c r="C610" s="261"/>
      <c r="D610" s="242" t="s">
        <v>259</v>
      </c>
      <c r="E610" s="262" t="s">
        <v>1</v>
      </c>
      <c r="F610" s="263" t="s">
        <v>261</v>
      </c>
      <c r="G610" s="261"/>
      <c r="H610" s="264">
        <v>43075.552000000003</v>
      </c>
      <c r="I610" s="265"/>
      <c r="J610" s="261"/>
      <c r="K610" s="261"/>
      <c r="L610" s="266"/>
      <c r="M610" s="267"/>
      <c r="N610" s="268"/>
      <c r="O610" s="268"/>
      <c r="P610" s="268"/>
      <c r="Q610" s="268"/>
      <c r="R610" s="268"/>
      <c r="S610" s="268"/>
      <c r="T610" s="269"/>
      <c r="U610" s="14"/>
      <c r="V610" s="14"/>
      <c r="W610" s="14"/>
      <c r="X610" s="14"/>
      <c r="Y610" s="14"/>
      <c r="Z610" s="14"/>
      <c r="AA610" s="14"/>
      <c r="AB610" s="14"/>
      <c r="AC610" s="14"/>
      <c r="AD610" s="14"/>
      <c r="AE610" s="14"/>
      <c r="AT610" s="270" t="s">
        <v>259</v>
      </c>
      <c r="AU610" s="270" t="s">
        <v>88</v>
      </c>
      <c r="AV610" s="14" t="s">
        <v>175</v>
      </c>
      <c r="AW610" s="14" t="s">
        <v>36</v>
      </c>
      <c r="AX610" s="14" t="s">
        <v>14</v>
      </c>
      <c r="AY610" s="270" t="s">
        <v>241</v>
      </c>
    </row>
    <row r="611" s="2" customFormat="1" ht="37.8" customHeight="1">
      <c r="A611" s="39"/>
      <c r="B611" s="40"/>
      <c r="C611" s="229" t="s">
        <v>886</v>
      </c>
      <c r="D611" s="229" t="s">
        <v>243</v>
      </c>
      <c r="E611" s="230" t="s">
        <v>2076</v>
      </c>
      <c r="F611" s="231" t="s">
        <v>2077</v>
      </c>
      <c r="G611" s="232" t="s">
        <v>255</v>
      </c>
      <c r="H611" s="233">
        <v>217.881</v>
      </c>
      <c r="I611" s="234"/>
      <c r="J611" s="235">
        <f>ROUND(I611*H611,2)</f>
        <v>0</v>
      </c>
      <c r="K611" s="231" t="s">
        <v>247</v>
      </c>
      <c r="L611" s="45"/>
      <c r="M611" s="236" t="s">
        <v>1</v>
      </c>
      <c r="N611" s="237" t="s">
        <v>45</v>
      </c>
      <c r="O611" s="92"/>
      <c r="P611" s="238">
        <f>O611*H611</f>
        <v>0</v>
      </c>
      <c r="Q611" s="238">
        <v>0</v>
      </c>
      <c r="R611" s="238">
        <f>Q611*H611</f>
        <v>0</v>
      </c>
      <c r="S611" s="238">
        <v>0</v>
      </c>
      <c r="T611" s="239">
        <f>S611*H611</f>
        <v>0</v>
      </c>
      <c r="U611" s="39"/>
      <c r="V611" s="39"/>
      <c r="W611" s="39"/>
      <c r="X611" s="39"/>
      <c r="Y611" s="39"/>
      <c r="Z611" s="39"/>
      <c r="AA611" s="39"/>
      <c r="AB611" s="39"/>
      <c r="AC611" s="39"/>
      <c r="AD611" s="39"/>
      <c r="AE611" s="39"/>
      <c r="AR611" s="240" t="s">
        <v>175</v>
      </c>
      <c r="AT611" s="240" t="s">
        <v>243</v>
      </c>
      <c r="AU611" s="240" t="s">
        <v>88</v>
      </c>
      <c r="AY611" s="18" t="s">
        <v>241</v>
      </c>
      <c r="BE611" s="241">
        <f>IF(N611="základní",J611,0)</f>
        <v>0</v>
      </c>
      <c r="BF611" s="241">
        <f>IF(N611="snížená",J611,0)</f>
        <v>0</v>
      </c>
      <c r="BG611" s="241">
        <f>IF(N611="zákl. přenesená",J611,0)</f>
        <v>0</v>
      </c>
      <c r="BH611" s="241">
        <f>IF(N611="sníž. přenesená",J611,0)</f>
        <v>0</v>
      </c>
      <c r="BI611" s="241">
        <f>IF(N611="nulová",J611,0)</f>
        <v>0</v>
      </c>
      <c r="BJ611" s="18" t="s">
        <v>14</v>
      </c>
      <c r="BK611" s="241">
        <f>ROUND(I611*H611,2)</f>
        <v>0</v>
      </c>
      <c r="BL611" s="18" t="s">
        <v>175</v>
      </c>
      <c r="BM611" s="240" t="s">
        <v>3426</v>
      </c>
    </row>
    <row r="612" s="2" customFormat="1">
      <c r="A612" s="39"/>
      <c r="B612" s="40"/>
      <c r="C612" s="41"/>
      <c r="D612" s="242" t="s">
        <v>249</v>
      </c>
      <c r="E612" s="41"/>
      <c r="F612" s="243" t="s">
        <v>2079</v>
      </c>
      <c r="G612" s="41"/>
      <c r="H612" s="41"/>
      <c r="I612" s="244"/>
      <c r="J612" s="41"/>
      <c r="K612" s="41"/>
      <c r="L612" s="45"/>
      <c r="M612" s="245"/>
      <c r="N612" s="246"/>
      <c r="O612" s="92"/>
      <c r="P612" s="92"/>
      <c r="Q612" s="92"/>
      <c r="R612" s="92"/>
      <c r="S612" s="92"/>
      <c r="T612" s="93"/>
      <c r="U612" s="39"/>
      <c r="V612" s="39"/>
      <c r="W612" s="39"/>
      <c r="X612" s="39"/>
      <c r="Y612" s="39"/>
      <c r="Z612" s="39"/>
      <c r="AA612" s="39"/>
      <c r="AB612" s="39"/>
      <c r="AC612" s="39"/>
      <c r="AD612" s="39"/>
      <c r="AE612" s="39"/>
      <c r="AT612" s="18" t="s">
        <v>249</v>
      </c>
      <c r="AU612" s="18" t="s">
        <v>88</v>
      </c>
    </row>
    <row r="613" s="2" customFormat="1">
      <c r="A613" s="39"/>
      <c r="B613" s="40"/>
      <c r="C613" s="41"/>
      <c r="D613" s="247" t="s">
        <v>251</v>
      </c>
      <c r="E613" s="41"/>
      <c r="F613" s="248" t="s">
        <v>2080</v>
      </c>
      <c r="G613" s="41"/>
      <c r="H613" s="41"/>
      <c r="I613" s="244"/>
      <c r="J613" s="41"/>
      <c r="K613" s="41"/>
      <c r="L613" s="45"/>
      <c r="M613" s="245"/>
      <c r="N613" s="246"/>
      <c r="O613" s="92"/>
      <c r="P613" s="92"/>
      <c r="Q613" s="92"/>
      <c r="R613" s="92"/>
      <c r="S613" s="92"/>
      <c r="T613" s="93"/>
      <c r="U613" s="39"/>
      <c r="V613" s="39"/>
      <c r="W613" s="39"/>
      <c r="X613" s="39"/>
      <c r="Y613" s="39"/>
      <c r="Z613" s="39"/>
      <c r="AA613" s="39"/>
      <c r="AB613" s="39"/>
      <c r="AC613" s="39"/>
      <c r="AD613" s="39"/>
      <c r="AE613" s="39"/>
      <c r="AT613" s="18" t="s">
        <v>251</v>
      </c>
      <c r="AU613" s="18" t="s">
        <v>88</v>
      </c>
    </row>
    <row r="614" s="15" customFormat="1">
      <c r="A614" s="15"/>
      <c r="B614" s="271"/>
      <c r="C614" s="272"/>
      <c r="D614" s="242" t="s">
        <v>259</v>
      </c>
      <c r="E614" s="273" t="s">
        <v>1</v>
      </c>
      <c r="F614" s="274" t="s">
        <v>710</v>
      </c>
      <c r="G614" s="272"/>
      <c r="H614" s="273" t="s">
        <v>1</v>
      </c>
      <c r="I614" s="275"/>
      <c r="J614" s="272"/>
      <c r="K614" s="272"/>
      <c r="L614" s="276"/>
      <c r="M614" s="277"/>
      <c r="N614" s="278"/>
      <c r="O614" s="278"/>
      <c r="P614" s="278"/>
      <c r="Q614" s="278"/>
      <c r="R614" s="278"/>
      <c r="S614" s="278"/>
      <c r="T614" s="279"/>
      <c r="U614" s="15"/>
      <c r="V614" s="15"/>
      <c r="W614" s="15"/>
      <c r="X614" s="15"/>
      <c r="Y614" s="15"/>
      <c r="Z614" s="15"/>
      <c r="AA614" s="15"/>
      <c r="AB614" s="15"/>
      <c r="AC614" s="15"/>
      <c r="AD614" s="15"/>
      <c r="AE614" s="15"/>
      <c r="AT614" s="280" t="s">
        <v>259</v>
      </c>
      <c r="AU614" s="280" t="s">
        <v>88</v>
      </c>
      <c r="AV614" s="15" t="s">
        <v>14</v>
      </c>
      <c r="AW614" s="15" t="s">
        <v>36</v>
      </c>
      <c r="AX614" s="15" t="s">
        <v>80</v>
      </c>
      <c r="AY614" s="280" t="s">
        <v>241</v>
      </c>
    </row>
    <row r="615" s="13" customFormat="1">
      <c r="A615" s="13"/>
      <c r="B615" s="249"/>
      <c r="C615" s="250"/>
      <c r="D615" s="242" t="s">
        <v>259</v>
      </c>
      <c r="E615" s="251" t="s">
        <v>1</v>
      </c>
      <c r="F615" s="252" t="s">
        <v>3427</v>
      </c>
      <c r="G615" s="250"/>
      <c r="H615" s="253">
        <v>217.881</v>
      </c>
      <c r="I615" s="254"/>
      <c r="J615" s="250"/>
      <c r="K615" s="250"/>
      <c r="L615" s="255"/>
      <c r="M615" s="256"/>
      <c r="N615" s="257"/>
      <c r="O615" s="257"/>
      <c r="P615" s="257"/>
      <c r="Q615" s="257"/>
      <c r="R615" s="257"/>
      <c r="S615" s="257"/>
      <c r="T615" s="258"/>
      <c r="U615" s="13"/>
      <c r="V615" s="13"/>
      <c r="W615" s="13"/>
      <c r="X615" s="13"/>
      <c r="Y615" s="13"/>
      <c r="Z615" s="13"/>
      <c r="AA615" s="13"/>
      <c r="AB615" s="13"/>
      <c r="AC615" s="13"/>
      <c r="AD615" s="13"/>
      <c r="AE615" s="13"/>
      <c r="AT615" s="259" t="s">
        <v>259</v>
      </c>
      <c r="AU615" s="259" t="s">
        <v>88</v>
      </c>
      <c r="AV615" s="13" t="s">
        <v>88</v>
      </c>
      <c r="AW615" s="13" t="s">
        <v>36</v>
      </c>
      <c r="AX615" s="13" t="s">
        <v>80</v>
      </c>
      <c r="AY615" s="259" t="s">
        <v>241</v>
      </c>
    </row>
    <row r="616" s="14" customFormat="1">
      <c r="A616" s="14"/>
      <c r="B616" s="260"/>
      <c r="C616" s="261"/>
      <c r="D616" s="242" t="s">
        <v>259</v>
      </c>
      <c r="E616" s="262" t="s">
        <v>2013</v>
      </c>
      <c r="F616" s="263" t="s">
        <v>261</v>
      </c>
      <c r="G616" s="261"/>
      <c r="H616" s="264">
        <v>217.881</v>
      </c>
      <c r="I616" s="265"/>
      <c r="J616" s="261"/>
      <c r="K616" s="261"/>
      <c r="L616" s="266"/>
      <c r="M616" s="267"/>
      <c r="N616" s="268"/>
      <c r="O616" s="268"/>
      <c r="P616" s="268"/>
      <c r="Q616" s="268"/>
      <c r="R616" s="268"/>
      <c r="S616" s="268"/>
      <c r="T616" s="269"/>
      <c r="U616" s="14"/>
      <c r="V616" s="14"/>
      <c r="W616" s="14"/>
      <c r="X616" s="14"/>
      <c r="Y616" s="14"/>
      <c r="Z616" s="14"/>
      <c r="AA616" s="14"/>
      <c r="AB616" s="14"/>
      <c r="AC616" s="14"/>
      <c r="AD616" s="14"/>
      <c r="AE616" s="14"/>
      <c r="AT616" s="270" t="s">
        <v>259</v>
      </c>
      <c r="AU616" s="270" t="s">
        <v>88</v>
      </c>
      <c r="AV616" s="14" t="s">
        <v>175</v>
      </c>
      <c r="AW616" s="14" t="s">
        <v>36</v>
      </c>
      <c r="AX616" s="14" t="s">
        <v>14</v>
      </c>
      <c r="AY616" s="270" t="s">
        <v>241</v>
      </c>
    </row>
    <row r="617" s="2" customFormat="1" ht="37.8" customHeight="1">
      <c r="A617" s="39"/>
      <c r="B617" s="40"/>
      <c r="C617" s="229" t="s">
        <v>892</v>
      </c>
      <c r="D617" s="229" t="s">
        <v>243</v>
      </c>
      <c r="E617" s="230" t="s">
        <v>2082</v>
      </c>
      <c r="F617" s="231" t="s">
        <v>2083</v>
      </c>
      <c r="G617" s="232" t="s">
        <v>255</v>
      </c>
      <c r="H617" s="233">
        <v>2832.453</v>
      </c>
      <c r="I617" s="234"/>
      <c r="J617" s="235">
        <f>ROUND(I617*H617,2)</f>
        <v>0</v>
      </c>
      <c r="K617" s="231" t="s">
        <v>247</v>
      </c>
      <c r="L617" s="45"/>
      <c r="M617" s="236" t="s">
        <v>1</v>
      </c>
      <c r="N617" s="237" t="s">
        <v>45</v>
      </c>
      <c r="O617" s="92"/>
      <c r="P617" s="238">
        <f>O617*H617</f>
        <v>0</v>
      </c>
      <c r="Q617" s="238">
        <v>0</v>
      </c>
      <c r="R617" s="238">
        <f>Q617*H617</f>
        <v>0</v>
      </c>
      <c r="S617" s="238">
        <v>0</v>
      </c>
      <c r="T617" s="239">
        <f>S617*H617</f>
        <v>0</v>
      </c>
      <c r="U617" s="39"/>
      <c r="V617" s="39"/>
      <c r="W617" s="39"/>
      <c r="X617" s="39"/>
      <c r="Y617" s="39"/>
      <c r="Z617" s="39"/>
      <c r="AA617" s="39"/>
      <c r="AB617" s="39"/>
      <c r="AC617" s="39"/>
      <c r="AD617" s="39"/>
      <c r="AE617" s="39"/>
      <c r="AR617" s="240" t="s">
        <v>175</v>
      </c>
      <c r="AT617" s="240" t="s">
        <v>243</v>
      </c>
      <c r="AU617" s="240" t="s">
        <v>88</v>
      </c>
      <c r="AY617" s="18" t="s">
        <v>241</v>
      </c>
      <c r="BE617" s="241">
        <f>IF(N617="základní",J617,0)</f>
        <v>0</v>
      </c>
      <c r="BF617" s="241">
        <f>IF(N617="snížená",J617,0)</f>
        <v>0</v>
      </c>
      <c r="BG617" s="241">
        <f>IF(N617="zákl. přenesená",J617,0)</f>
        <v>0</v>
      </c>
      <c r="BH617" s="241">
        <f>IF(N617="sníž. přenesená",J617,0)</f>
        <v>0</v>
      </c>
      <c r="BI617" s="241">
        <f>IF(N617="nulová",J617,0)</f>
        <v>0</v>
      </c>
      <c r="BJ617" s="18" t="s">
        <v>14</v>
      </c>
      <c r="BK617" s="241">
        <f>ROUND(I617*H617,2)</f>
        <v>0</v>
      </c>
      <c r="BL617" s="18" t="s">
        <v>175</v>
      </c>
      <c r="BM617" s="240" t="s">
        <v>3428</v>
      </c>
    </row>
    <row r="618" s="2" customFormat="1">
      <c r="A618" s="39"/>
      <c r="B618" s="40"/>
      <c r="C618" s="41"/>
      <c r="D618" s="242" t="s">
        <v>249</v>
      </c>
      <c r="E618" s="41"/>
      <c r="F618" s="243" t="s">
        <v>2085</v>
      </c>
      <c r="G618" s="41"/>
      <c r="H618" s="41"/>
      <c r="I618" s="244"/>
      <c r="J618" s="41"/>
      <c r="K618" s="41"/>
      <c r="L618" s="45"/>
      <c r="M618" s="245"/>
      <c r="N618" s="246"/>
      <c r="O618" s="92"/>
      <c r="P618" s="92"/>
      <c r="Q618" s="92"/>
      <c r="R618" s="92"/>
      <c r="S618" s="92"/>
      <c r="T618" s="93"/>
      <c r="U618" s="39"/>
      <c r="V618" s="39"/>
      <c r="W618" s="39"/>
      <c r="X618" s="39"/>
      <c r="Y618" s="39"/>
      <c r="Z618" s="39"/>
      <c r="AA618" s="39"/>
      <c r="AB618" s="39"/>
      <c r="AC618" s="39"/>
      <c r="AD618" s="39"/>
      <c r="AE618" s="39"/>
      <c r="AT618" s="18" t="s">
        <v>249</v>
      </c>
      <c r="AU618" s="18" t="s">
        <v>88</v>
      </c>
    </row>
    <row r="619" s="2" customFormat="1">
      <c r="A619" s="39"/>
      <c r="B619" s="40"/>
      <c r="C619" s="41"/>
      <c r="D619" s="247" t="s">
        <v>251</v>
      </c>
      <c r="E619" s="41"/>
      <c r="F619" s="248" t="s">
        <v>2086</v>
      </c>
      <c r="G619" s="41"/>
      <c r="H619" s="41"/>
      <c r="I619" s="244"/>
      <c r="J619" s="41"/>
      <c r="K619" s="41"/>
      <c r="L619" s="45"/>
      <c r="M619" s="245"/>
      <c r="N619" s="246"/>
      <c r="O619" s="92"/>
      <c r="P619" s="92"/>
      <c r="Q619" s="92"/>
      <c r="R619" s="92"/>
      <c r="S619" s="92"/>
      <c r="T619" s="93"/>
      <c r="U619" s="39"/>
      <c r="V619" s="39"/>
      <c r="W619" s="39"/>
      <c r="X619" s="39"/>
      <c r="Y619" s="39"/>
      <c r="Z619" s="39"/>
      <c r="AA619" s="39"/>
      <c r="AB619" s="39"/>
      <c r="AC619" s="39"/>
      <c r="AD619" s="39"/>
      <c r="AE619" s="39"/>
      <c r="AT619" s="18" t="s">
        <v>251</v>
      </c>
      <c r="AU619" s="18" t="s">
        <v>88</v>
      </c>
    </row>
    <row r="620" s="15" customFormat="1">
      <c r="A620" s="15"/>
      <c r="B620" s="271"/>
      <c r="C620" s="272"/>
      <c r="D620" s="242" t="s">
        <v>259</v>
      </c>
      <c r="E620" s="273" t="s">
        <v>1</v>
      </c>
      <c r="F620" s="274" t="s">
        <v>703</v>
      </c>
      <c r="G620" s="272"/>
      <c r="H620" s="273" t="s">
        <v>1</v>
      </c>
      <c r="I620" s="275"/>
      <c r="J620" s="272"/>
      <c r="K620" s="272"/>
      <c r="L620" s="276"/>
      <c r="M620" s="277"/>
      <c r="N620" s="278"/>
      <c r="O620" s="278"/>
      <c r="P620" s="278"/>
      <c r="Q620" s="278"/>
      <c r="R620" s="278"/>
      <c r="S620" s="278"/>
      <c r="T620" s="279"/>
      <c r="U620" s="15"/>
      <c r="V620" s="15"/>
      <c r="W620" s="15"/>
      <c r="X620" s="15"/>
      <c r="Y620" s="15"/>
      <c r="Z620" s="15"/>
      <c r="AA620" s="15"/>
      <c r="AB620" s="15"/>
      <c r="AC620" s="15"/>
      <c r="AD620" s="15"/>
      <c r="AE620" s="15"/>
      <c r="AT620" s="280" t="s">
        <v>259</v>
      </c>
      <c r="AU620" s="280" t="s">
        <v>88</v>
      </c>
      <c r="AV620" s="15" t="s">
        <v>14</v>
      </c>
      <c r="AW620" s="15" t="s">
        <v>36</v>
      </c>
      <c r="AX620" s="15" t="s">
        <v>80</v>
      </c>
      <c r="AY620" s="280" t="s">
        <v>241</v>
      </c>
    </row>
    <row r="621" s="13" customFormat="1">
      <c r="A621" s="13"/>
      <c r="B621" s="249"/>
      <c r="C621" s="250"/>
      <c r="D621" s="242" t="s">
        <v>259</v>
      </c>
      <c r="E621" s="251" t="s">
        <v>1</v>
      </c>
      <c r="F621" s="252" t="s">
        <v>2087</v>
      </c>
      <c r="G621" s="250"/>
      <c r="H621" s="253">
        <v>2832.453</v>
      </c>
      <c r="I621" s="254"/>
      <c r="J621" s="250"/>
      <c r="K621" s="250"/>
      <c r="L621" s="255"/>
      <c r="M621" s="256"/>
      <c r="N621" s="257"/>
      <c r="O621" s="257"/>
      <c r="P621" s="257"/>
      <c r="Q621" s="257"/>
      <c r="R621" s="257"/>
      <c r="S621" s="257"/>
      <c r="T621" s="258"/>
      <c r="U621" s="13"/>
      <c r="V621" s="13"/>
      <c r="W621" s="13"/>
      <c r="X621" s="13"/>
      <c r="Y621" s="13"/>
      <c r="Z621" s="13"/>
      <c r="AA621" s="13"/>
      <c r="AB621" s="13"/>
      <c r="AC621" s="13"/>
      <c r="AD621" s="13"/>
      <c r="AE621" s="13"/>
      <c r="AT621" s="259" t="s">
        <v>259</v>
      </c>
      <c r="AU621" s="259" t="s">
        <v>88</v>
      </c>
      <c r="AV621" s="13" t="s">
        <v>88</v>
      </c>
      <c r="AW621" s="13" t="s">
        <v>36</v>
      </c>
      <c r="AX621" s="13" t="s">
        <v>80</v>
      </c>
      <c r="AY621" s="259" t="s">
        <v>241</v>
      </c>
    </row>
    <row r="622" s="14" customFormat="1">
      <c r="A622" s="14"/>
      <c r="B622" s="260"/>
      <c r="C622" s="261"/>
      <c r="D622" s="242" t="s">
        <v>259</v>
      </c>
      <c r="E622" s="262" t="s">
        <v>1</v>
      </c>
      <c r="F622" s="263" t="s">
        <v>261</v>
      </c>
      <c r="G622" s="261"/>
      <c r="H622" s="264">
        <v>2832.453</v>
      </c>
      <c r="I622" s="265"/>
      <c r="J622" s="261"/>
      <c r="K622" s="261"/>
      <c r="L622" s="266"/>
      <c r="M622" s="267"/>
      <c r="N622" s="268"/>
      <c r="O622" s="268"/>
      <c r="P622" s="268"/>
      <c r="Q622" s="268"/>
      <c r="R622" s="268"/>
      <c r="S622" s="268"/>
      <c r="T622" s="269"/>
      <c r="U622" s="14"/>
      <c r="V622" s="14"/>
      <c r="W622" s="14"/>
      <c r="X622" s="14"/>
      <c r="Y622" s="14"/>
      <c r="Z622" s="14"/>
      <c r="AA622" s="14"/>
      <c r="AB622" s="14"/>
      <c r="AC622" s="14"/>
      <c r="AD622" s="14"/>
      <c r="AE622" s="14"/>
      <c r="AT622" s="270" t="s">
        <v>259</v>
      </c>
      <c r="AU622" s="270" t="s">
        <v>88</v>
      </c>
      <c r="AV622" s="14" t="s">
        <v>175</v>
      </c>
      <c r="AW622" s="14" t="s">
        <v>36</v>
      </c>
      <c r="AX622" s="14" t="s">
        <v>14</v>
      </c>
      <c r="AY622" s="270" t="s">
        <v>241</v>
      </c>
    </row>
    <row r="623" s="2" customFormat="1" ht="24.15" customHeight="1">
      <c r="A623" s="39"/>
      <c r="B623" s="40"/>
      <c r="C623" s="229" t="s">
        <v>901</v>
      </c>
      <c r="D623" s="229" t="s">
        <v>243</v>
      </c>
      <c r="E623" s="230" t="s">
        <v>719</v>
      </c>
      <c r="F623" s="231" t="s">
        <v>720</v>
      </c>
      <c r="G623" s="232" t="s">
        <v>255</v>
      </c>
      <c r="H623" s="233">
        <v>900.97699999999998</v>
      </c>
      <c r="I623" s="234"/>
      <c r="J623" s="235">
        <f>ROUND(I623*H623,2)</f>
        <v>0</v>
      </c>
      <c r="K623" s="231" t="s">
        <v>247</v>
      </c>
      <c r="L623" s="45"/>
      <c r="M623" s="236" t="s">
        <v>1</v>
      </c>
      <c r="N623" s="237" t="s">
        <v>45</v>
      </c>
      <c r="O623" s="92"/>
      <c r="P623" s="238">
        <f>O623*H623</f>
        <v>0</v>
      </c>
      <c r="Q623" s="238">
        <v>0</v>
      </c>
      <c r="R623" s="238">
        <f>Q623*H623</f>
        <v>0</v>
      </c>
      <c r="S623" s="238">
        <v>0</v>
      </c>
      <c r="T623" s="239">
        <f>S623*H623</f>
        <v>0</v>
      </c>
      <c r="U623" s="39"/>
      <c r="V623" s="39"/>
      <c r="W623" s="39"/>
      <c r="X623" s="39"/>
      <c r="Y623" s="39"/>
      <c r="Z623" s="39"/>
      <c r="AA623" s="39"/>
      <c r="AB623" s="39"/>
      <c r="AC623" s="39"/>
      <c r="AD623" s="39"/>
      <c r="AE623" s="39"/>
      <c r="AR623" s="240" t="s">
        <v>175</v>
      </c>
      <c r="AT623" s="240" t="s">
        <v>243</v>
      </c>
      <c r="AU623" s="240" t="s">
        <v>88</v>
      </c>
      <c r="AY623" s="18" t="s">
        <v>241</v>
      </c>
      <c r="BE623" s="241">
        <f>IF(N623="základní",J623,0)</f>
        <v>0</v>
      </c>
      <c r="BF623" s="241">
        <f>IF(N623="snížená",J623,0)</f>
        <v>0</v>
      </c>
      <c r="BG623" s="241">
        <f>IF(N623="zákl. přenesená",J623,0)</f>
        <v>0</v>
      </c>
      <c r="BH623" s="241">
        <f>IF(N623="sníž. přenesená",J623,0)</f>
        <v>0</v>
      </c>
      <c r="BI623" s="241">
        <f>IF(N623="nulová",J623,0)</f>
        <v>0</v>
      </c>
      <c r="BJ623" s="18" t="s">
        <v>14</v>
      </c>
      <c r="BK623" s="241">
        <f>ROUND(I623*H623,2)</f>
        <v>0</v>
      </c>
      <c r="BL623" s="18" t="s">
        <v>175</v>
      </c>
      <c r="BM623" s="240" t="s">
        <v>3429</v>
      </c>
    </row>
    <row r="624" s="2" customFormat="1">
      <c r="A624" s="39"/>
      <c r="B624" s="40"/>
      <c r="C624" s="41"/>
      <c r="D624" s="242" t="s">
        <v>249</v>
      </c>
      <c r="E624" s="41"/>
      <c r="F624" s="243" t="s">
        <v>722</v>
      </c>
      <c r="G624" s="41"/>
      <c r="H624" s="41"/>
      <c r="I624" s="244"/>
      <c r="J624" s="41"/>
      <c r="K624" s="41"/>
      <c r="L624" s="45"/>
      <c r="M624" s="245"/>
      <c r="N624" s="246"/>
      <c r="O624" s="92"/>
      <c r="P624" s="92"/>
      <c r="Q624" s="92"/>
      <c r="R624" s="92"/>
      <c r="S624" s="92"/>
      <c r="T624" s="93"/>
      <c r="U624" s="39"/>
      <c r="V624" s="39"/>
      <c r="W624" s="39"/>
      <c r="X624" s="39"/>
      <c r="Y624" s="39"/>
      <c r="Z624" s="39"/>
      <c r="AA624" s="39"/>
      <c r="AB624" s="39"/>
      <c r="AC624" s="39"/>
      <c r="AD624" s="39"/>
      <c r="AE624" s="39"/>
      <c r="AT624" s="18" t="s">
        <v>249</v>
      </c>
      <c r="AU624" s="18" t="s">
        <v>88</v>
      </c>
    </row>
    <row r="625" s="2" customFormat="1">
      <c r="A625" s="39"/>
      <c r="B625" s="40"/>
      <c r="C625" s="41"/>
      <c r="D625" s="247" t="s">
        <v>251</v>
      </c>
      <c r="E625" s="41"/>
      <c r="F625" s="248" t="s">
        <v>723</v>
      </c>
      <c r="G625" s="41"/>
      <c r="H625" s="41"/>
      <c r="I625" s="244"/>
      <c r="J625" s="41"/>
      <c r="K625" s="41"/>
      <c r="L625" s="45"/>
      <c r="M625" s="245"/>
      <c r="N625" s="246"/>
      <c r="O625" s="92"/>
      <c r="P625" s="92"/>
      <c r="Q625" s="92"/>
      <c r="R625" s="92"/>
      <c r="S625" s="92"/>
      <c r="T625" s="93"/>
      <c r="U625" s="39"/>
      <c r="V625" s="39"/>
      <c r="W625" s="39"/>
      <c r="X625" s="39"/>
      <c r="Y625" s="39"/>
      <c r="Z625" s="39"/>
      <c r="AA625" s="39"/>
      <c r="AB625" s="39"/>
      <c r="AC625" s="39"/>
      <c r="AD625" s="39"/>
      <c r="AE625" s="39"/>
      <c r="AT625" s="18" t="s">
        <v>251</v>
      </c>
      <c r="AU625" s="18" t="s">
        <v>88</v>
      </c>
    </row>
    <row r="626" s="15" customFormat="1">
      <c r="A626" s="15"/>
      <c r="B626" s="271"/>
      <c r="C626" s="272"/>
      <c r="D626" s="242" t="s">
        <v>259</v>
      </c>
      <c r="E626" s="273" t="s">
        <v>1</v>
      </c>
      <c r="F626" s="274" t="s">
        <v>724</v>
      </c>
      <c r="G626" s="272"/>
      <c r="H626" s="273" t="s">
        <v>1</v>
      </c>
      <c r="I626" s="275"/>
      <c r="J626" s="272"/>
      <c r="K626" s="272"/>
      <c r="L626" s="276"/>
      <c r="M626" s="277"/>
      <c r="N626" s="278"/>
      <c r="O626" s="278"/>
      <c r="P626" s="278"/>
      <c r="Q626" s="278"/>
      <c r="R626" s="278"/>
      <c r="S626" s="278"/>
      <c r="T626" s="279"/>
      <c r="U626" s="15"/>
      <c r="V626" s="15"/>
      <c r="W626" s="15"/>
      <c r="X626" s="15"/>
      <c r="Y626" s="15"/>
      <c r="Z626" s="15"/>
      <c r="AA626" s="15"/>
      <c r="AB626" s="15"/>
      <c r="AC626" s="15"/>
      <c r="AD626" s="15"/>
      <c r="AE626" s="15"/>
      <c r="AT626" s="280" t="s">
        <v>259</v>
      </c>
      <c r="AU626" s="280" t="s">
        <v>88</v>
      </c>
      <c r="AV626" s="15" t="s">
        <v>14</v>
      </c>
      <c r="AW626" s="15" t="s">
        <v>36</v>
      </c>
      <c r="AX626" s="15" t="s">
        <v>80</v>
      </c>
      <c r="AY626" s="280" t="s">
        <v>241</v>
      </c>
    </row>
    <row r="627" s="13" customFormat="1">
      <c r="A627" s="13"/>
      <c r="B627" s="249"/>
      <c r="C627" s="250"/>
      <c r="D627" s="242" t="s">
        <v>259</v>
      </c>
      <c r="E627" s="251" t="s">
        <v>1</v>
      </c>
      <c r="F627" s="252" t="s">
        <v>3417</v>
      </c>
      <c r="G627" s="250"/>
      <c r="H627" s="253">
        <v>871.524</v>
      </c>
      <c r="I627" s="254"/>
      <c r="J627" s="250"/>
      <c r="K627" s="250"/>
      <c r="L627" s="255"/>
      <c r="M627" s="256"/>
      <c r="N627" s="257"/>
      <c r="O627" s="257"/>
      <c r="P627" s="257"/>
      <c r="Q627" s="257"/>
      <c r="R627" s="257"/>
      <c r="S627" s="257"/>
      <c r="T627" s="258"/>
      <c r="U627" s="13"/>
      <c r="V627" s="13"/>
      <c r="W627" s="13"/>
      <c r="X627" s="13"/>
      <c r="Y627" s="13"/>
      <c r="Z627" s="13"/>
      <c r="AA627" s="13"/>
      <c r="AB627" s="13"/>
      <c r="AC627" s="13"/>
      <c r="AD627" s="13"/>
      <c r="AE627" s="13"/>
      <c r="AT627" s="259" t="s">
        <v>259</v>
      </c>
      <c r="AU627" s="259" t="s">
        <v>88</v>
      </c>
      <c r="AV627" s="13" t="s">
        <v>88</v>
      </c>
      <c r="AW627" s="13" t="s">
        <v>36</v>
      </c>
      <c r="AX627" s="13" t="s">
        <v>80</v>
      </c>
      <c r="AY627" s="259" t="s">
        <v>241</v>
      </c>
    </row>
    <row r="628" s="15" customFormat="1">
      <c r="A628" s="15"/>
      <c r="B628" s="271"/>
      <c r="C628" s="272"/>
      <c r="D628" s="242" t="s">
        <v>259</v>
      </c>
      <c r="E628" s="273" t="s">
        <v>1</v>
      </c>
      <c r="F628" s="274" t="s">
        <v>725</v>
      </c>
      <c r="G628" s="272"/>
      <c r="H628" s="273" t="s">
        <v>1</v>
      </c>
      <c r="I628" s="275"/>
      <c r="J628" s="272"/>
      <c r="K628" s="272"/>
      <c r="L628" s="276"/>
      <c r="M628" s="277"/>
      <c r="N628" s="278"/>
      <c r="O628" s="278"/>
      <c r="P628" s="278"/>
      <c r="Q628" s="278"/>
      <c r="R628" s="278"/>
      <c r="S628" s="278"/>
      <c r="T628" s="279"/>
      <c r="U628" s="15"/>
      <c r="V628" s="15"/>
      <c r="W628" s="15"/>
      <c r="X628" s="15"/>
      <c r="Y628" s="15"/>
      <c r="Z628" s="15"/>
      <c r="AA628" s="15"/>
      <c r="AB628" s="15"/>
      <c r="AC628" s="15"/>
      <c r="AD628" s="15"/>
      <c r="AE628" s="15"/>
      <c r="AT628" s="280" t="s">
        <v>259</v>
      </c>
      <c r="AU628" s="280" t="s">
        <v>88</v>
      </c>
      <c r="AV628" s="15" t="s">
        <v>14</v>
      </c>
      <c r="AW628" s="15" t="s">
        <v>36</v>
      </c>
      <c r="AX628" s="15" t="s">
        <v>80</v>
      </c>
      <c r="AY628" s="280" t="s">
        <v>241</v>
      </c>
    </row>
    <row r="629" s="13" customFormat="1">
      <c r="A629" s="13"/>
      <c r="B629" s="249"/>
      <c r="C629" s="250"/>
      <c r="D629" s="242" t="s">
        <v>259</v>
      </c>
      <c r="E629" s="251" t="s">
        <v>1</v>
      </c>
      <c r="F629" s="252" t="s">
        <v>681</v>
      </c>
      <c r="G629" s="250"/>
      <c r="H629" s="253">
        <v>29.452999999999999</v>
      </c>
      <c r="I629" s="254"/>
      <c r="J629" s="250"/>
      <c r="K629" s="250"/>
      <c r="L629" s="255"/>
      <c r="M629" s="256"/>
      <c r="N629" s="257"/>
      <c r="O629" s="257"/>
      <c r="P629" s="257"/>
      <c r="Q629" s="257"/>
      <c r="R629" s="257"/>
      <c r="S629" s="257"/>
      <c r="T629" s="258"/>
      <c r="U629" s="13"/>
      <c r="V629" s="13"/>
      <c r="W629" s="13"/>
      <c r="X629" s="13"/>
      <c r="Y629" s="13"/>
      <c r="Z629" s="13"/>
      <c r="AA629" s="13"/>
      <c r="AB629" s="13"/>
      <c r="AC629" s="13"/>
      <c r="AD629" s="13"/>
      <c r="AE629" s="13"/>
      <c r="AT629" s="259" t="s">
        <v>259</v>
      </c>
      <c r="AU629" s="259" t="s">
        <v>88</v>
      </c>
      <c r="AV629" s="13" t="s">
        <v>88</v>
      </c>
      <c r="AW629" s="13" t="s">
        <v>36</v>
      </c>
      <c r="AX629" s="13" t="s">
        <v>80</v>
      </c>
      <c r="AY629" s="259" t="s">
        <v>241</v>
      </c>
    </row>
    <row r="630" s="14" customFormat="1">
      <c r="A630" s="14"/>
      <c r="B630" s="260"/>
      <c r="C630" s="261"/>
      <c r="D630" s="242" t="s">
        <v>259</v>
      </c>
      <c r="E630" s="262" t="s">
        <v>1</v>
      </c>
      <c r="F630" s="263" t="s">
        <v>261</v>
      </c>
      <c r="G630" s="261"/>
      <c r="H630" s="264">
        <v>900.97699999999998</v>
      </c>
      <c r="I630" s="265"/>
      <c r="J630" s="261"/>
      <c r="K630" s="261"/>
      <c r="L630" s="266"/>
      <c r="M630" s="267"/>
      <c r="N630" s="268"/>
      <c r="O630" s="268"/>
      <c r="P630" s="268"/>
      <c r="Q630" s="268"/>
      <c r="R630" s="268"/>
      <c r="S630" s="268"/>
      <c r="T630" s="269"/>
      <c r="U630" s="14"/>
      <c r="V630" s="14"/>
      <c r="W630" s="14"/>
      <c r="X630" s="14"/>
      <c r="Y630" s="14"/>
      <c r="Z630" s="14"/>
      <c r="AA630" s="14"/>
      <c r="AB630" s="14"/>
      <c r="AC630" s="14"/>
      <c r="AD630" s="14"/>
      <c r="AE630" s="14"/>
      <c r="AT630" s="270" t="s">
        <v>259</v>
      </c>
      <c r="AU630" s="270" t="s">
        <v>88</v>
      </c>
      <c r="AV630" s="14" t="s">
        <v>175</v>
      </c>
      <c r="AW630" s="14" t="s">
        <v>36</v>
      </c>
      <c r="AX630" s="14" t="s">
        <v>14</v>
      </c>
      <c r="AY630" s="270" t="s">
        <v>241</v>
      </c>
    </row>
    <row r="631" s="2" customFormat="1" ht="24.15" customHeight="1">
      <c r="A631" s="39"/>
      <c r="B631" s="40"/>
      <c r="C631" s="229" t="s">
        <v>911</v>
      </c>
      <c r="D631" s="229" t="s">
        <v>243</v>
      </c>
      <c r="E631" s="230" t="s">
        <v>726</v>
      </c>
      <c r="F631" s="231" t="s">
        <v>727</v>
      </c>
      <c r="G631" s="232" t="s">
        <v>255</v>
      </c>
      <c r="H631" s="233">
        <v>3268.2150000000001</v>
      </c>
      <c r="I631" s="234"/>
      <c r="J631" s="235">
        <f>ROUND(I631*H631,2)</f>
        <v>0</v>
      </c>
      <c r="K631" s="231" t="s">
        <v>247</v>
      </c>
      <c r="L631" s="45"/>
      <c r="M631" s="236" t="s">
        <v>1</v>
      </c>
      <c r="N631" s="237" t="s">
        <v>45</v>
      </c>
      <c r="O631" s="92"/>
      <c r="P631" s="238">
        <f>O631*H631</f>
        <v>0</v>
      </c>
      <c r="Q631" s="238">
        <v>0</v>
      </c>
      <c r="R631" s="238">
        <f>Q631*H631</f>
        <v>0</v>
      </c>
      <c r="S631" s="238">
        <v>0</v>
      </c>
      <c r="T631" s="239">
        <f>S631*H631</f>
        <v>0</v>
      </c>
      <c r="U631" s="39"/>
      <c r="V631" s="39"/>
      <c r="W631" s="39"/>
      <c r="X631" s="39"/>
      <c r="Y631" s="39"/>
      <c r="Z631" s="39"/>
      <c r="AA631" s="39"/>
      <c r="AB631" s="39"/>
      <c r="AC631" s="39"/>
      <c r="AD631" s="39"/>
      <c r="AE631" s="39"/>
      <c r="AR631" s="240" t="s">
        <v>175</v>
      </c>
      <c r="AT631" s="240" t="s">
        <v>243</v>
      </c>
      <c r="AU631" s="240" t="s">
        <v>88</v>
      </c>
      <c r="AY631" s="18" t="s">
        <v>241</v>
      </c>
      <c r="BE631" s="241">
        <f>IF(N631="základní",J631,0)</f>
        <v>0</v>
      </c>
      <c r="BF631" s="241">
        <f>IF(N631="snížená",J631,0)</f>
        <v>0</v>
      </c>
      <c r="BG631" s="241">
        <f>IF(N631="zákl. přenesená",J631,0)</f>
        <v>0</v>
      </c>
      <c r="BH631" s="241">
        <f>IF(N631="sníž. přenesená",J631,0)</f>
        <v>0</v>
      </c>
      <c r="BI631" s="241">
        <f>IF(N631="nulová",J631,0)</f>
        <v>0</v>
      </c>
      <c r="BJ631" s="18" t="s">
        <v>14</v>
      </c>
      <c r="BK631" s="241">
        <f>ROUND(I631*H631,2)</f>
        <v>0</v>
      </c>
      <c r="BL631" s="18" t="s">
        <v>175</v>
      </c>
      <c r="BM631" s="240" t="s">
        <v>3430</v>
      </c>
    </row>
    <row r="632" s="2" customFormat="1">
      <c r="A632" s="39"/>
      <c r="B632" s="40"/>
      <c r="C632" s="41"/>
      <c r="D632" s="242" t="s">
        <v>249</v>
      </c>
      <c r="E632" s="41"/>
      <c r="F632" s="243" t="s">
        <v>729</v>
      </c>
      <c r="G632" s="41"/>
      <c r="H632" s="41"/>
      <c r="I632" s="244"/>
      <c r="J632" s="41"/>
      <c r="K632" s="41"/>
      <c r="L632" s="45"/>
      <c r="M632" s="245"/>
      <c r="N632" s="246"/>
      <c r="O632" s="92"/>
      <c r="P632" s="92"/>
      <c r="Q632" s="92"/>
      <c r="R632" s="92"/>
      <c r="S632" s="92"/>
      <c r="T632" s="93"/>
      <c r="U632" s="39"/>
      <c r="V632" s="39"/>
      <c r="W632" s="39"/>
      <c r="X632" s="39"/>
      <c r="Y632" s="39"/>
      <c r="Z632" s="39"/>
      <c r="AA632" s="39"/>
      <c r="AB632" s="39"/>
      <c r="AC632" s="39"/>
      <c r="AD632" s="39"/>
      <c r="AE632" s="39"/>
      <c r="AT632" s="18" t="s">
        <v>249</v>
      </c>
      <c r="AU632" s="18" t="s">
        <v>88</v>
      </c>
    </row>
    <row r="633" s="2" customFormat="1">
      <c r="A633" s="39"/>
      <c r="B633" s="40"/>
      <c r="C633" s="41"/>
      <c r="D633" s="247" t="s">
        <v>251</v>
      </c>
      <c r="E633" s="41"/>
      <c r="F633" s="248" t="s">
        <v>730</v>
      </c>
      <c r="G633" s="41"/>
      <c r="H633" s="41"/>
      <c r="I633" s="244"/>
      <c r="J633" s="41"/>
      <c r="K633" s="41"/>
      <c r="L633" s="45"/>
      <c r="M633" s="245"/>
      <c r="N633" s="246"/>
      <c r="O633" s="92"/>
      <c r="P633" s="92"/>
      <c r="Q633" s="92"/>
      <c r="R633" s="92"/>
      <c r="S633" s="92"/>
      <c r="T633" s="93"/>
      <c r="U633" s="39"/>
      <c r="V633" s="39"/>
      <c r="W633" s="39"/>
      <c r="X633" s="39"/>
      <c r="Y633" s="39"/>
      <c r="Z633" s="39"/>
      <c r="AA633" s="39"/>
      <c r="AB633" s="39"/>
      <c r="AC633" s="39"/>
      <c r="AD633" s="39"/>
      <c r="AE633" s="39"/>
      <c r="AT633" s="18" t="s">
        <v>251</v>
      </c>
      <c r="AU633" s="18" t="s">
        <v>88</v>
      </c>
    </row>
    <row r="634" s="15" customFormat="1">
      <c r="A634" s="15"/>
      <c r="B634" s="271"/>
      <c r="C634" s="272"/>
      <c r="D634" s="242" t="s">
        <v>259</v>
      </c>
      <c r="E634" s="273" t="s">
        <v>1</v>
      </c>
      <c r="F634" s="274" t="s">
        <v>731</v>
      </c>
      <c r="G634" s="272"/>
      <c r="H634" s="273" t="s">
        <v>1</v>
      </c>
      <c r="I634" s="275"/>
      <c r="J634" s="272"/>
      <c r="K634" s="272"/>
      <c r="L634" s="276"/>
      <c r="M634" s="277"/>
      <c r="N634" s="278"/>
      <c r="O634" s="278"/>
      <c r="P634" s="278"/>
      <c r="Q634" s="278"/>
      <c r="R634" s="278"/>
      <c r="S634" s="278"/>
      <c r="T634" s="279"/>
      <c r="U634" s="15"/>
      <c r="V634" s="15"/>
      <c r="W634" s="15"/>
      <c r="X634" s="15"/>
      <c r="Y634" s="15"/>
      <c r="Z634" s="15"/>
      <c r="AA634" s="15"/>
      <c r="AB634" s="15"/>
      <c r="AC634" s="15"/>
      <c r="AD634" s="15"/>
      <c r="AE634" s="15"/>
      <c r="AT634" s="280" t="s">
        <v>259</v>
      </c>
      <c r="AU634" s="280" t="s">
        <v>88</v>
      </c>
      <c r="AV634" s="15" t="s">
        <v>14</v>
      </c>
      <c r="AW634" s="15" t="s">
        <v>36</v>
      </c>
      <c r="AX634" s="15" t="s">
        <v>80</v>
      </c>
      <c r="AY634" s="280" t="s">
        <v>241</v>
      </c>
    </row>
    <row r="635" s="13" customFormat="1">
      <c r="A635" s="13"/>
      <c r="B635" s="249"/>
      <c r="C635" s="250"/>
      <c r="D635" s="242" t="s">
        <v>259</v>
      </c>
      <c r="E635" s="251" t="s">
        <v>1</v>
      </c>
      <c r="F635" s="252" t="s">
        <v>3419</v>
      </c>
      <c r="G635" s="250"/>
      <c r="H635" s="253">
        <v>3050.3339999999998</v>
      </c>
      <c r="I635" s="254"/>
      <c r="J635" s="250"/>
      <c r="K635" s="250"/>
      <c r="L635" s="255"/>
      <c r="M635" s="256"/>
      <c r="N635" s="257"/>
      <c r="O635" s="257"/>
      <c r="P635" s="257"/>
      <c r="Q635" s="257"/>
      <c r="R635" s="257"/>
      <c r="S635" s="257"/>
      <c r="T635" s="258"/>
      <c r="U635" s="13"/>
      <c r="V635" s="13"/>
      <c r="W635" s="13"/>
      <c r="X635" s="13"/>
      <c r="Y635" s="13"/>
      <c r="Z635" s="13"/>
      <c r="AA635" s="13"/>
      <c r="AB635" s="13"/>
      <c r="AC635" s="13"/>
      <c r="AD635" s="13"/>
      <c r="AE635" s="13"/>
      <c r="AT635" s="259" t="s">
        <v>259</v>
      </c>
      <c r="AU635" s="259" t="s">
        <v>88</v>
      </c>
      <c r="AV635" s="13" t="s">
        <v>88</v>
      </c>
      <c r="AW635" s="13" t="s">
        <v>36</v>
      </c>
      <c r="AX635" s="13" t="s">
        <v>80</v>
      </c>
      <c r="AY635" s="259" t="s">
        <v>241</v>
      </c>
    </row>
    <row r="636" s="13" customFormat="1">
      <c r="A636" s="13"/>
      <c r="B636" s="249"/>
      <c r="C636" s="250"/>
      <c r="D636" s="242" t="s">
        <v>259</v>
      </c>
      <c r="E636" s="251" t="s">
        <v>1</v>
      </c>
      <c r="F636" s="252" t="s">
        <v>3431</v>
      </c>
      <c r="G636" s="250"/>
      <c r="H636" s="253">
        <v>217.881</v>
      </c>
      <c r="I636" s="254"/>
      <c r="J636" s="250"/>
      <c r="K636" s="250"/>
      <c r="L636" s="255"/>
      <c r="M636" s="256"/>
      <c r="N636" s="257"/>
      <c r="O636" s="257"/>
      <c r="P636" s="257"/>
      <c r="Q636" s="257"/>
      <c r="R636" s="257"/>
      <c r="S636" s="257"/>
      <c r="T636" s="258"/>
      <c r="U636" s="13"/>
      <c r="V636" s="13"/>
      <c r="W636" s="13"/>
      <c r="X636" s="13"/>
      <c r="Y636" s="13"/>
      <c r="Z636" s="13"/>
      <c r="AA636" s="13"/>
      <c r="AB636" s="13"/>
      <c r="AC636" s="13"/>
      <c r="AD636" s="13"/>
      <c r="AE636" s="13"/>
      <c r="AT636" s="259" t="s">
        <v>259</v>
      </c>
      <c r="AU636" s="259" t="s">
        <v>88</v>
      </c>
      <c r="AV636" s="13" t="s">
        <v>88</v>
      </c>
      <c r="AW636" s="13" t="s">
        <v>36</v>
      </c>
      <c r="AX636" s="13" t="s">
        <v>80</v>
      </c>
      <c r="AY636" s="259" t="s">
        <v>241</v>
      </c>
    </row>
    <row r="637" s="14" customFormat="1">
      <c r="A637" s="14"/>
      <c r="B637" s="260"/>
      <c r="C637" s="261"/>
      <c r="D637" s="242" t="s">
        <v>259</v>
      </c>
      <c r="E637" s="262" t="s">
        <v>1</v>
      </c>
      <c r="F637" s="263" t="s">
        <v>261</v>
      </c>
      <c r="G637" s="261"/>
      <c r="H637" s="264">
        <v>3268.2150000000001</v>
      </c>
      <c r="I637" s="265"/>
      <c r="J637" s="261"/>
      <c r="K637" s="261"/>
      <c r="L637" s="266"/>
      <c r="M637" s="267"/>
      <c r="N637" s="268"/>
      <c r="O637" s="268"/>
      <c r="P637" s="268"/>
      <c r="Q637" s="268"/>
      <c r="R637" s="268"/>
      <c r="S637" s="268"/>
      <c r="T637" s="269"/>
      <c r="U637" s="14"/>
      <c r="V637" s="14"/>
      <c r="W637" s="14"/>
      <c r="X637" s="14"/>
      <c r="Y637" s="14"/>
      <c r="Z637" s="14"/>
      <c r="AA637" s="14"/>
      <c r="AB637" s="14"/>
      <c r="AC637" s="14"/>
      <c r="AD637" s="14"/>
      <c r="AE637" s="14"/>
      <c r="AT637" s="270" t="s">
        <v>259</v>
      </c>
      <c r="AU637" s="270" t="s">
        <v>88</v>
      </c>
      <c r="AV637" s="14" t="s">
        <v>175</v>
      </c>
      <c r="AW637" s="14" t="s">
        <v>36</v>
      </c>
      <c r="AX637" s="14" t="s">
        <v>14</v>
      </c>
      <c r="AY637" s="270" t="s">
        <v>241</v>
      </c>
    </row>
    <row r="638" s="2" customFormat="1" ht="24.15" customHeight="1">
      <c r="A638" s="39"/>
      <c r="B638" s="40"/>
      <c r="C638" s="229" t="s">
        <v>915</v>
      </c>
      <c r="D638" s="229" t="s">
        <v>243</v>
      </c>
      <c r="E638" s="230" t="s">
        <v>732</v>
      </c>
      <c r="F638" s="231" t="s">
        <v>733</v>
      </c>
      <c r="G638" s="232" t="s">
        <v>255</v>
      </c>
      <c r="H638" s="233">
        <v>3898.0239999999999</v>
      </c>
      <c r="I638" s="234"/>
      <c r="J638" s="235">
        <f>ROUND(I638*H638,2)</f>
        <v>0</v>
      </c>
      <c r="K638" s="231" t="s">
        <v>247</v>
      </c>
      <c r="L638" s="45"/>
      <c r="M638" s="236" t="s">
        <v>1</v>
      </c>
      <c r="N638" s="237" t="s">
        <v>45</v>
      </c>
      <c r="O638" s="92"/>
      <c r="P638" s="238">
        <f>O638*H638</f>
        <v>0</v>
      </c>
      <c r="Q638" s="238">
        <v>0</v>
      </c>
      <c r="R638" s="238">
        <f>Q638*H638</f>
        <v>0</v>
      </c>
      <c r="S638" s="238">
        <v>0</v>
      </c>
      <c r="T638" s="239">
        <f>S638*H638</f>
        <v>0</v>
      </c>
      <c r="U638" s="39"/>
      <c r="V638" s="39"/>
      <c r="W638" s="39"/>
      <c r="X638" s="39"/>
      <c r="Y638" s="39"/>
      <c r="Z638" s="39"/>
      <c r="AA638" s="39"/>
      <c r="AB638" s="39"/>
      <c r="AC638" s="39"/>
      <c r="AD638" s="39"/>
      <c r="AE638" s="39"/>
      <c r="AR638" s="240" t="s">
        <v>175</v>
      </c>
      <c r="AT638" s="240" t="s">
        <v>243</v>
      </c>
      <c r="AU638" s="240" t="s">
        <v>88</v>
      </c>
      <c r="AY638" s="18" t="s">
        <v>241</v>
      </c>
      <c r="BE638" s="241">
        <f>IF(N638="základní",J638,0)</f>
        <v>0</v>
      </c>
      <c r="BF638" s="241">
        <f>IF(N638="snížená",J638,0)</f>
        <v>0</v>
      </c>
      <c r="BG638" s="241">
        <f>IF(N638="zákl. přenesená",J638,0)</f>
        <v>0</v>
      </c>
      <c r="BH638" s="241">
        <f>IF(N638="sníž. přenesená",J638,0)</f>
        <v>0</v>
      </c>
      <c r="BI638" s="241">
        <f>IF(N638="nulová",J638,0)</f>
        <v>0</v>
      </c>
      <c r="BJ638" s="18" t="s">
        <v>14</v>
      </c>
      <c r="BK638" s="241">
        <f>ROUND(I638*H638,2)</f>
        <v>0</v>
      </c>
      <c r="BL638" s="18" t="s">
        <v>175</v>
      </c>
      <c r="BM638" s="240" t="s">
        <v>3432</v>
      </c>
    </row>
    <row r="639" s="2" customFormat="1">
      <c r="A639" s="39"/>
      <c r="B639" s="40"/>
      <c r="C639" s="41"/>
      <c r="D639" s="242" t="s">
        <v>249</v>
      </c>
      <c r="E639" s="41"/>
      <c r="F639" s="243" t="s">
        <v>735</v>
      </c>
      <c r="G639" s="41"/>
      <c r="H639" s="41"/>
      <c r="I639" s="244"/>
      <c r="J639" s="41"/>
      <c r="K639" s="41"/>
      <c r="L639" s="45"/>
      <c r="M639" s="245"/>
      <c r="N639" s="246"/>
      <c r="O639" s="92"/>
      <c r="P639" s="92"/>
      <c r="Q639" s="92"/>
      <c r="R639" s="92"/>
      <c r="S639" s="92"/>
      <c r="T639" s="93"/>
      <c r="U639" s="39"/>
      <c r="V639" s="39"/>
      <c r="W639" s="39"/>
      <c r="X639" s="39"/>
      <c r="Y639" s="39"/>
      <c r="Z639" s="39"/>
      <c r="AA639" s="39"/>
      <c r="AB639" s="39"/>
      <c r="AC639" s="39"/>
      <c r="AD639" s="39"/>
      <c r="AE639" s="39"/>
      <c r="AT639" s="18" t="s">
        <v>249</v>
      </c>
      <c r="AU639" s="18" t="s">
        <v>88</v>
      </c>
    </row>
    <row r="640" s="2" customFormat="1">
      <c r="A640" s="39"/>
      <c r="B640" s="40"/>
      <c r="C640" s="41"/>
      <c r="D640" s="247" t="s">
        <v>251</v>
      </c>
      <c r="E640" s="41"/>
      <c r="F640" s="248" t="s">
        <v>736</v>
      </c>
      <c r="G640" s="41"/>
      <c r="H640" s="41"/>
      <c r="I640" s="244"/>
      <c r="J640" s="41"/>
      <c r="K640" s="41"/>
      <c r="L640" s="45"/>
      <c r="M640" s="245"/>
      <c r="N640" s="246"/>
      <c r="O640" s="92"/>
      <c r="P640" s="92"/>
      <c r="Q640" s="92"/>
      <c r="R640" s="92"/>
      <c r="S640" s="92"/>
      <c r="T640" s="93"/>
      <c r="U640" s="39"/>
      <c r="V640" s="39"/>
      <c r="W640" s="39"/>
      <c r="X640" s="39"/>
      <c r="Y640" s="39"/>
      <c r="Z640" s="39"/>
      <c r="AA640" s="39"/>
      <c r="AB640" s="39"/>
      <c r="AC640" s="39"/>
      <c r="AD640" s="39"/>
      <c r="AE640" s="39"/>
      <c r="AT640" s="18" t="s">
        <v>251</v>
      </c>
      <c r="AU640" s="18" t="s">
        <v>88</v>
      </c>
    </row>
    <row r="641" s="13" customFormat="1">
      <c r="A641" s="13"/>
      <c r="B641" s="249"/>
      <c r="C641" s="250"/>
      <c r="D641" s="242" t="s">
        <v>259</v>
      </c>
      <c r="E641" s="251" t="s">
        <v>1</v>
      </c>
      <c r="F641" s="252" t="s">
        <v>479</v>
      </c>
      <c r="G641" s="250"/>
      <c r="H641" s="253">
        <v>366.63900000000001</v>
      </c>
      <c r="I641" s="254"/>
      <c r="J641" s="250"/>
      <c r="K641" s="250"/>
      <c r="L641" s="255"/>
      <c r="M641" s="256"/>
      <c r="N641" s="257"/>
      <c r="O641" s="257"/>
      <c r="P641" s="257"/>
      <c r="Q641" s="257"/>
      <c r="R641" s="257"/>
      <c r="S641" s="257"/>
      <c r="T641" s="258"/>
      <c r="U641" s="13"/>
      <c r="V641" s="13"/>
      <c r="W641" s="13"/>
      <c r="X641" s="13"/>
      <c r="Y641" s="13"/>
      <c r="Z641" s="13"/>
      <c r="AA641" s="13"/>
      <c r="AB641" s="13"/>
      <c r="AC641" s="13"/>
      <c r="AD641" s="13"/>
      <c r="AE641" s="13"/>
      <c r="AT641" s="259" t="s">
        <v>259</v>
      </c>
      <c r="AU641" s="259" t="s">
        <v>88</v>
      </c>
      <c r="AV641" s="13" t="s">
        <v>88</v>
      </c>
      <c r="AW641" s="13" t="s">
        <v>36</v>
      </c>
      <c r="AX641" s="13" t="s">
        <v>80</v>
      </c>
      <c r="AY641" s="259" t="s">
        <v>241</v>
      </c>
    </row>
    <row r="642" s="13" customFormat="1">
      <c r="A642" s="13"/>
      <c r="B642" s="249"/>
      <c r="C642" s="250"/>
      <c r="D642" s="242" t="s">
        <v>259</v>
      </c>
      <c r="E642" s="251" t="s">
        <v>1</v>
      </c>
      <c r="F642" s="252" t="s">
        <v>482</v>
      </c>
      <c r="G642" s="250"/>
      <c r="H642" s="253">
        <v>3313.5039999999999</v>
      </c>
      <c r="I642" s="254"/>
      <c r="J642" s="250"/>
      <c r="K642" s="250"/>
      <c r="L642" s="255"/>
      <c r="M642" s="256"/>
      <c r="N642" s="257"/>
      <c r="O642" s="257"/>
      <c r="P642" s="257"/>
      <c r="Q642" s="257"/>
      <c r="R642" s="257"/>
      <c r="S642" s="257"/>
      <c r="T642" s="258"/>
      <c r="U642" s="13"/>
      <c r="V642" s="13"/>
      <c r="W642" s="13"/>
      <c r="X642" s="13"/>
      <c r="Y642" s="13"/>
      <c r="Z642" s="13"/>
      <c r="AA642" s="13"/>
      <c r="AB642" s="13"/>
      <c r="AC642" s="13"/>
      <c r="AD642" s="13"/>
      <c r="AE642" s="13"/>
      <c r="AT642" s="259" t="s">
        <v>259</v>
      </c>
      <c r="AU642" s="259" t="s">
        <v>88</v>
      </c>
      <c r="AV642" s="13" t="s">
        <v>88</v>
      </c>
      <c r="AW642" s="13" t="s">
        <v>36</v>
      </c>
      <c r="AX642" s="13" t="s">
        <v>80</v>
      </c>
      <c r="AY642" s="259" t="s">
        <v>241</v>
      </c>
    </row>
    <row r="643" s="13" customFormat="1">
      <c r="A643" s="13"/>
      <c r="B643" s="249"/>
      <c r="C643" s="250"/>
      <c r="D643" s="242" t="s">
        <v>259</v>
      </c>
      <c r="E643" s="251" t="s">
        <v>1</v>
      </c>
      <c r="F643" s="252" t="s">
        <v>2013</v>
      </c>
      <c r="G643" s="250"/>
      <c r="H643" s="253">
        <v>217.881</v>
      </c>
      <c r="I643" s="254"/>
      <c r="J643" s="250"/>
      <c r="K643" s="250"/>
      <c r="L643" s="255"/>
      <c r="M643" s="256"/>
      <c r="N643" s="257"/>
      <c r="O643" s="257"/>
      <c r="P643" s="257"/>
      <c r="Q643" s="257"/>
      <c r="R643" s="257"/>
      <c r="S643" s="257"/>
      <c r="T643" s="258"/>
      <c r="U643" s="13"/>
      <c r="V643" s="13"/>
      <c r="W643" s="13"/>
      <c r="X643" s="13"/>
      <c r="Y643" s="13"/>
      <c r="Z643" s="13"/>
      <c r="AA643" s="13"/>
      <c r="AB643" s="13"/>
      <c r="AC643" s="13"/>
      <c r="AD643" s="13"/>
      <c r="AE643" s="13"/>
      <c r="AT643" s="259" t="s">
        <v>259</v>
      </c>
      <c r="AU643" s="259" t="s">
        <v>88</v>
      </c>
      <c r="AV643" s="13" t="s">
        <v>88</v>
      </c>
      <c r="AW643" s="13" t="s">
        <v>36</v>
      </c>
      <c r="AX643" s="13" t="s">
        <v>80</v>
      </c>
      <c r="AY643" s="259" t="s">
        <v>241</v>
      </c>
    </row>
    <row r="644" s="14" customFormat="1">
      <c r="A644" s="14"/>
      <c r="B644" s="260"/>
      <c r="C644" s="261"/>
      <c r="D644" s="242" t="s">
        <v>259</v>
      </c>
      <c r="E644" s="262" t="s">
        <v>1</v>
      </c>
      <c r="F644" s="263" t="s">
        <v>261</v>
      </c>
      <c r="G644" s="261"/>
      <c r="H644" s="264">
        <v>3898.0239999999999</v>
      </c>
      <c r="I644" s="265"/>
      <c r="J644" s="261"/>
      <c r="K644" s="261"/>
      <c r="L644" s="266"/>
      <c r="M644" s="267"/>
      <c r="N644" s="268"/>
      <c r="O644" s="268"/>
      <c r="P644" s="268"/>
      <c r="Q644" s="268"/>
      <c r="R644" s="268"/>
      <c r="S644" s="268"/>
      <c r="T644" s="269"/>
      <c r="U644" s="14"/>
      <c r="V644" s="14"/>
      <c r="W644" s="14"/>
      <c r="X644" s="14"/>
      <c r="Y644" s="14"/>
      <c r="Z644" s="14"/>
      <c r="AA644" s="14"/>
      <c r="AB644" s="14"/>
      <c r="AC644" s="14"/>
      <c r="AD644" s="14"/>
      <c r="AE644" s="14"/>
      <c r="AT644" s="270" t="s">
        <v>259</v>
      </c>
      <c r="AU644" s="270" t="s">
        <v>88</v>
      </c>
      <c r="AV644" s="14" t="s">
        <v>175</v>
      </c>
      <c r="AW644" s="14" t="s">
        <v>36</v>
      </c>
      <c r="AX644" s="14" t="s">
        <v>14</v>
      </c>
      <c r="AY644" s="270" t="s">
        <v>241</v>
      </c>
    </row>
    <row r="645" s="2" customFormat="1" ht="33" customHeight="1">
      <c r="A645" s="39"/>
      <c r="B645" s="40"/>
      <c r="C645" s="229" t="s">
        <v>919</v>
      </c>
      <c r="D645" s="229" t="s">
        <v>243</v>
      </c>
      <c r="E645" s="230" t="s">
        <v>737</v>
      </c>
      <c r="F645" s="231" t="s">
        <v>738</v>
      </c>
      <c r="G645" s="232" t="s">
        <v>487</v>
      </c>
      <c r="H645" s="233">
        <v>6431.7399999999998</v>
      </c>
      <c r="I645" s="234"/>
      <c r="J645" s="235">
        <f>ROUND(I645*H645,2)</f>
        <v>0</v>
      </c>
      <c r="K645" s="231" t="s">
        <v>247</v>
      </c>
      <c r="L645" s="45"/>
      <c r="M645" s="236" t="s">
        <v>1</v>
      </c>
      <c r="N645" s="237" t="s">
        <v>45</v>
      </c>
      <c r="O645" s="92"/>
      <c r="P645" s="238">
        <f>O645*H645</f>
        <v>0</v>
      </c>
      <c r="Q645" s="238">
        <v>0</v>
      </c>
      <c r="R645" s="238">
        <f>Q645*H645</f>
        <v>0</v>
      </c>
      <c r="S645" s="238">
        <v>0</v>
      </c>
      <c r="T645" s="239">
        <f>S645*H645</f>
        <v>0</v>
      </c>
      <c r="U645" s="39"/>
      <c r="V645" s="39"/>
      <c r="W645" s="39"/>
      <c r="X645" s="39"/>
      <c r="Y645" s="39"/>
      <c r="Z645" s="39"/>
      <c r="AA645" s="39"/>
      <c r="AB645" s="39"/>
      <c r="AC645" s="39"/>
      <c r="AD645" s="39"/>
      <c r="AE645" s="39"/>
      <c r="AR645" s="240" t="s">
        <v>175</v>
      </c>
      <c r="AT645" s="240" t="s">
        <v>243</v>
      </c>
      <c r="AU645" s="240" t="s">
        <v>88</v>
      </c>
      <c r="AY645" s="18" t="s">
        <v>241</v>
      </c>
      <c r="BE645" s="241">
        <f>IF(N645="základní",J645,0)</f>
        <v>0</v>
      </c>
      <c r="BF645" s="241">
        <f>IF(N645="snížená",J645,0)</f>
        <v>0</v>
      </c>
      <c r="BG645" s="241">
        <f>IF(N645="zákl. přenesená",J645,0)</f>
        <v>0</v>
      </c>
      <c r="BH645" s="241">
        <f>IF(N645="sníž. přenesená",J645,0)</f>
        <v>0</v>
      </c>
      <c r="BI645" s="241">
        <f>IF(N645="nulová",J645,0)</f>
        <v>0</v>
      </c>
      <c r="BJ645" s="18" t="s">
        <v>14</v>
      </c>
      <c r="BK645" s="241">
        <f>ROUND(I645*H645,2)</f>
        <v>0</v>
      </c>
      <c r="BL645" s="18" t="s">
        <v>175</v>
      </c>
      <c r="BM645" s="240" t="s">
        <v>3433</v>
      </c>
    </row>
    <row r="646" s="2" customFormat="1">
      <c r="A646" s="39"/>
      <c r="B646" s="40"/>
      <c r="C646" s="41"/>
      <c r="D646" s="242" t="s">
        <v>249</v>
      </c>
      <c r="E646" s="41"/>
      <c r="F646" s="243" t="s">
        <v>740</v>
      </c>
      <c r="G646" s="41"/>
      <c r="H646" s="41"/>
      <c r="I646" s="244"/>
      <c r="J646" s="41"/>
      <c r="K646" s="41"/>
      <c r="L646" s="45"/>
      <c r="M646" s="245"/>
      <c r="N646" s="246"/>
      <c r="O646" s="92"/>
      <c r="P646" s="92"/>
      <c r="Q646" s="92"/>
      <c r="R646" s="92"/>
      <c r="S646" s="92"/>
      <c r="T646" s="93"/>
      <c r="U646" s="39"/>
      <c r="V646" s="39"/>
      <c r="W646" s="39"/>
      <c r="X646" s="39"/>
      <c r="Y646" s="39"/>
      <c r="Z646" s="39"/>
      <c r="AA646" s="39"/>
      <c r="AB646" s="39"/>
      <c r="AC646" s="39"/>
      <c r="AD646" s="39"/>
      <c r="AE646" s="39"/>
      <c r="AT646" s="18" t="s">
        <v>249</v>
      </c>
      <c r="AU646" s="18" t="s">
        <v>88</v>
      </c>
    </row>
    <row r="647" s="2" customFormat="1">
      <c r="A647" s="39"/>
      <c r="B647" s="40"/>
      <c r="C647" s="41"/>
      <c r="D647" s="247" t="s">
        <v>251</v>
      </c>
      <c r="E647" s="41"/>
      <c r="F647" s="248" t="s">
        <v>741</v>
      </c>
      <c r="G647" s="41"/>
      <c r="H647" s="41"/>
      <c r="I647" s="244"/>
      <c r="J647" s="41"/>
      <c r="K647" s="41"/>
      <c r="L647" s="45"/>
      <c r="M647" s="245"/>
      <c r="N647" s="246"/>
      <c r="O647" s="92"/>
      <c r="P647" s="92"/>
      <c r="Q647" s="92"/>
      <c r="R647" s="92"/>
      <c r="S647" s="92"/>
      <c r="T647" s="93"/>
      <c r="U647" s="39"/>
      <c r="V647" s="39"/>
      <c r="W647" s="39"/>
      <c r="X647" s="39"/>
      <c r="Y647" s="39"/>
      <c r="Z647" s="39"/>
      <c r="AA647" s="39"/>
      <c r="AB647" s="39"/>
      <c r="AC647" s="39"/>
      <c r="AD647" s="39"/>
      <c r="AE647" s="39"/>
      <c r="AT647" s="18" t="s">
        <v>251</v>
      </c>
      <c r="AU647" s="18" t="s">
        <v>88</v>
      </c>
    </row>
    <row r="648" s="2" customFormat="1">
      <c r="A648" s="39"/>
      <c r="B648" s="40"/>
      <c r="C648" s="41"/>
      <c r="D648" s="242" t="s">
        <v>742</v>
      </c>
      <c r="E648" s="41"/>
      <c r="F648" s="287" t="s">
        <v>743</v>
      </c>
      <c r="G648" s="41"/>
      <c r="H648" s="41"/>
      <c r="I648" s="244"/>
      <c r="J648" s="41"/>
      <c r="K648" s="41"/>
      <c r="L648" s="45"/>
      <c r="M648" s="245"/>
      <c r="N648" s="246"/>
      <c r="O648" s="92"/>
      <c r="P648" s="92"/>
      <c r="Q648" s="92"/>
      <c r="R648" s="92"/>
      <c r="S648" s="92"/>
      <c r="T648" s="93"/>
      <c r="U648" s="39"/>
      <c r="V648" s="39"/>
      <c r="W648" s="39"/>
      <c r="X648" s="39"/>
      <c r="Y648" s="39"/>
      <c r="Z648" s="39"/>
      <c r="AA648" s="39"/>
      <c r="AB648" s="39"/>
      <c r="AC648" s="39"/>
      <c r="AD648" s="39"/>
      <c r="AE648" s="39"/>
      <c r="AT648" s="18" t="s">
        <v>742</v>
      </c>
      <c r="AU648" s="18" t="s">
        <v>88</v>
      </c>
    </row>
    <row r="649" s="13" customFormat="1">
      <c r="A649" s="13"/>
      <c r="B649" s="249"/>
      <c r="C649" s="250"/>
      <c r="D649" s="242" t="s">
        <v>259</v>
      </c>
      <c r="E649" s="251" t="s">
        <v>1</v>
      </c>
      <c r="F649" s="252" t="s">
        <v>2712</v>
      </c>
      <c r="G649" s="250"/>
      <c r="H649" s="253">
        <v>6431.7399999999998</v>
      </c>
      <c r="I649" s="254"/>
      <c r="J649" s="250"/>
      <c r="K649" s="250"/>
      <c r="L649" s="255"/>
      <c r="M649" s="256"/>
      <c r="N649" s="257"/>
      <c r="O649" s="257"/>
      <c r="P649" s="257"/>
      <c r="Q649" s="257"/>
      <c r="R649" s="257"/>
      <c r="S649" s="257"/>
      <c r="T649" s="258"/>
      <c r="U649" s="13"/>
      <c r="V649" s="13"/>
      <c r="W649" s="13"/>
      <c r="X649" s="13"/>
      <c r="Y649" s="13"/>
      <c r="Z649" s="13"/>
      <c r="AA649" s="13"/>
      <c r="AB649" s="13"/>
      <c r="AC649" s="13"/>
      <c r="AD649" s="13"/>
      <c r="AE649" s="13"/>
      <c r="AT649" s="259" t="s">
        <v>259</v>
      </c>
      <c r="AU649" s="259" t="s">
        <v>88</v>
      </c>
      <c r="AV649" s="13" t="s">
        <v>88</v>
      </c>
      <c r="AW649" s="13" t="s">
        <v>36</v>
      </c>
      <c r="AX649" s="13" t="s">
        <v>80</v>
      </c>
      <c r="AY649" s="259" t="s">
        <v>241</v>
      </c>
    </row>
    <row r="650" s="14" customFormat="1">
      <c r="A650" s="14"/>
      <c r="B650" s="260"/>
      <c r="C650" s="261"/>
      <c r="D650" s="242" t="s">
        <v>259</v>
      </c>
      <c r="E650" s="262" t="s">
        <v>1</v>
      </c>
      <c r="F650" s="263" t="s">
        <v>261</v>
      </c>
      <c r="G650" s="261"/>
      <c r="H650" s="264">
        <v>6431.7399999999998</v>
      </c>
      <c r="I650" s="265"/>
      <c r="J650" s="261"/>
      <c r="K650" s="261"/>
      <c r="L650" s="266"/>
      <c r="M650" s="267"/>
      <c r="N650" s="268"/>
      <c r="O650" s="268"/>
      <c r="P650" s="268"/>
      <c r="Q650" s="268"/>
      <c r="R650" s="268"/>
      <c r="S650" s="268"/>
      <c r="T650" s="269"/>
      <c r="U650" s="14"/>
      <c r="V650" s="14"/>
      <c r="W650" s="14"/>
      <c r="X650" s="14"/>
      <c r="Y650" s="14"/>
      <c r="Z650" s="14"/>
      <c r="AA650" s="14"/>
      <c r="AB650" s="14"/>
      <c r="AC650" s="14"/>
      <c r="AD650" s="14"/>
      <c r="AE650" s="14"/>
      <c r="AT650" s="270" t="s">
        <v>259</v>
      </c>
      <c r="AU650" s="270" t="s">
        <v>88</v>
      </c>
      <c r="AV650" s="14" t="s">
        <v>175</v>
      </c>
      <c r="AW650" s="14" t="s">
        <v>36</v>
      </c>
      <c r="AX650" s="14" t="s">
        <v>14</v>
      </c>
      <c r="AY650" s="270" t="s">
        <v>241</v>
      </c>
    </row>
    <row r="651" s="2" customFormat="1" ht="16.5" customHeight="1">
      <c r="A651" s="39"/>
      <c r="B651" s="40"/>
      <c r="C651" s="229" t="s">
        <v>923</v>
      </c>
      <c r="D651" s="229" t="s">
        <v>243</v>
      </c>
      <c r="E651" s="230" t="s">
        <v>262</v>
      </c>
      <c r="F651" s="231" t="s">
        <v>263</v>
      </c>
      <c r="G651" s="232" t="s">
        <v>255</v>
      </c>
      <c r="H651" s="233">
        <v>4387.0730000000003</v>
      </c>
      <c r="I651" s="234"/>
      <c r="J651" s="235">
        <f>ROUND(I651*H651,2)</f>
        <v>0</v>
      </c>
      <c r="K651" s="231" t="s">
        <v>247</v>
      </c>
      <c r="L651" s="45"/>
      <c r="M651" s="236" t="s">
        <v>1</v>
      </c>
      <c r="N651" s="237" t="s">
        <v>45</v>
      </c>
      <c r="O651" s="92"/>
      <c r="P651" s="238">
        <f>O651*H651</f>
        <v>0</v>
      </c>
      <c r="Q651" s="238">
        <v>0</v>
      </c>
      <c r="R651" s="238">
        <f>Q651*H651</f>
        <v>0</v>
      </c>
      <c r="S651" s="238">
        <v>0</v>
      </c>
      <c r="T651" s="239">
        <f>S651*H651</f>
        <v>0</v>
      </c>
      <c r="U651" s="39"/>
      <c r="V651" s="39"/>
      <c r="W651" s="39"/>
      <c r="X651" s="39"/>
      <c r="Y651" s="39"/>
      <c r="Z651" s="39"/>
      <c r="AA651" s="39"/>
      <c r="AB651" s="39"/>
      <c r="AC651" s="39"/>
      <c r="AD651" s="39"/>
      <c r="AE651" s="39"/>
      <c r="AR651" s="240" t="s">
        <v>175</v>
      </c>
      <c r="AT651" s="240" t="s">
        <v>243</v>
      </c>
      <c r="AU651" s="240" t="s">
        <v>88</v>
      </c>
      <c r="AY651" s="18" t="s">
        <v>241</v>
      </c>
      <c r="BE651" s="241">
        <f>IF(N651="základní",J651,0)</f>
        <v>0</v>
      </c>
      <c r="BF651" s="241">
        <f>IF(N651="snížená",J651,0)</f>
        <v>0</v>
      </c>
      <c r="BG651" s="241">
        <f>IF(N651="zákl. přenesená",J651,0)</f>
        <v>0</v>
      </c>
      <c r="BH651" s="241">
        <f>IF(N651="sníž. přenesená",J651,0)</f>
        <v>0</v>
      </c>
      <c r="BI651" s="241">
        <f>IF(N651="nulová",J651,0)</f>
        <v>0</v>
      </c>
      <c r="BJ651" s="18" t="s">
        <v>14</v>
      </c>
      <c r="BK651" s="241">
        <f>ROUND(I651*H651,2)</f>
        <v>0</v>
      </c>
      <c r="BL651" s="18" t="s">
        <v>175</v>
      </c>
      <c r="BM651" s="240" t="s">
        <v>3434</v>
      </c>
    </row>
    <row r="652" s="2" customFormat="1">
      <c r="A652" s="39"/>
      <c r="B652" s="40"/>
      <c r="C652" s="41"/>
      <c r="D652" s="242" t="s">
        <v>249</v>
      </c>
      <c r="E652" s="41"/>
      <c r="F652" s="243" t="s">
        <v>265</v>
      </c>
      <c r="G652" s="41"/>
      <c r="H652" s="41"/>
      <c r="I652" s="244"/>
      <c r="J652" s="41"/>
      <c r="K652" s="41"/>
      <c r="L652" s="45"/>
      <c r="M652" s="245"/>
      <c r="N652" s="246"/>
      <c r="O652" s="92"/>
      <c r="P652" s="92"/>
      <c r="Q652" s="92"/>
      <c r="R652" s="92"/>
      <c r="S652" s="92"/>
      <c r="T652" s="93"/>
      <c r="U652" s="39"/>
      <c r="V652" s="39"/>
      <c r="W652" s="39"/>
      <c r="X652" s="39"/>
      <c r="Y652" s="39"/>
      <c r="Z652" s="39"/>
      <c r="AA652" s="39"/>
      <c r="AB652" s="39"/>
      <c r="AC652" s="39"/>
      <c r="AD652" s="39"/>
      <c r="AE652" s="39"/>
      <c r="AT652" s="18" t="s">
        <v>249</v>
      </c>
      <c r="AU652" s="18" t="s">
        <v>88</v>
      </c>
    </row>
    <row r="653" s="2" customFormat="1">
      <c r="A653" s="39"/>
      <c r="B653" s="40"/>
      <c r="C653" s="41"/>
      <c r="D653" s="247" t="s">
        <v>251</v>
      </c>
      <c r="E653" s="41"/>
      <c r="F653" s="248" t="s">
        <v>266</v>
      </c>
      <c r="G653" s="41"/>
      <c r="H653" s="41"/>
      <c r="I653" s="244"/>
      <c r="J653" s="41"/>
      <c r="K653" s="41"/>
      <c r="L653" s="45"/>
      <c r="M653" s="245"/>
      <c r="N653" s="246"/>
      <c r="O653" s="92"/>
      <c r="P653" s="92"/>
      <c r="Q653" s="92"/>
      <c r="R653" s="92"/>
      <c r="S653" s="92"/>
      <c r="T653" s="93"/>
      <c r="U653" s="39"/>
      <c r="V653" s="39"/>
      <c r="W653" s="39"/>
      <c r="X653" s="39"/>
      <c r="Y653" s="39"/>
      <c r="Z653" s="39"/>
      <c r="AA653" s="39"/>
      <c r="AB653" s="39"/>
      <c r="AC653" s="39"/>
      <c r="AD653" s="39"/>
      <c r="AE653" s="39"/>
      <c r="AT653" s="18" t="s">
        <v>251</v>
      </c>
      <c r="AU653" s="18" t="s">
        <v>88</v>
      </c>
    </row>
    <row r="654" s="13" customFormat="1">
      <c r="A654" s="13"/>
      <c r="B654" s="249"/>
      <c r="C654" s="250"/>
      <c r="D654" s="242" t="s">
        <v>259</v>
      </c>
      <c r="E654" s="251" t="s">
        <v>1</v>
      </c>
      <c r="F654" s="252" t="s">
        <v>3435</v>
      </c>
      <c r="G654" s="250"/>
      <c r="H654" s="253">
        <v>871.524</v>
      </c>
      <c r="I654" s="254"/>
      <c r="J654" s="250"/>
      <c r="K654" s="250"/>
      <c r="L654" s="255"/>
      <c r="M654" s="256"/>
      <c r="N654" s="257"/>
      <c r="O654" s="257"/>
      <c r="P654" s="257"/>
      <c r="Q654" s="257"/>
      <c r="R654" s="257"/>
      <c r="S654" s="257"/>
      <c r="T654" s="258"/>
      <c r="U654" s="13"/>
      <c r="V654" s="13"/>
      <c r="W654" s="13"/>
      <c r="X654" s="13"/>
      <c r="Y654" s="13"/>
      <c r="Z654" s="13"/>
      <c r="AA654" s="13"/>
      <c r="AB654" s="13"/>
      <c r="AC654" s="13"/>
      <c r="AD654" s="13"/>
      <c r="AE654" s="13"/>
      <c r="AT654" s="259" t="s">
        <v>259</v>
      </c>
      <c r="AU654" s="259" t="s">
        <v>88</v>
      </c>
      <c r="AV654" s="13" t="s">
        <v>88</v>
      </c>
      <c r="AW654" s="13" t="s">
        <v>36</v>
      </c>
      <c r="AX654" s="13" t="s">
        <v>80</v>
      </c>
      <c r="AY654" s="259" t="s">
        <v>241</v>
      </c>
    </row>
    <row r="655" s="13" customFormat="1">
      <c r="A655" s="13"/>
      <c r="B655" s="249"/>
      <c r="C655" s="250"/>
      <c r="D655" s="242" t="s">
        <v>259</v>
      </c>
      <c r="E655" s="251" t="s">
        <v>1</v>
      </c>
      <c r="F655" s="252" t="s">
        <v>3436</v>
      </c>
      <c r="G655" s="250"/>
      <c r="H655" s="253">
        <v>3050.3339999999998</v>
      </c>
      <c r="I655" s="254"/>
      <c r="J655" s="250"/>
      <c r="K655" s="250"/>
      <c r="L655" s="255"/>
      <c r="M655" s="256"/>
      <c r="N655" s="257"/>
      <c r="O655" s="257"/>
      <c r="P655" s="257"/>
      <c r="Q655" s="257"/>
      <c r="R655" s="257"/>
      <c r="S655" s="257"/>
      <c r="T655" s="258"/>
      <c r="U655" s="13"/>
      <c r="V655" s="13"/>
      <c r="W655" s="13"/>
      <c r="X655" s="13"/>
      <c r="Y655" s="13"/>
      <c r="Z655" s="13"/>
      <c r="AA655" s="13"/>
      <c r="AB655" s="13"/>
      <c r="AC655" s="13"/>
      <c r="AD655" s="13"/>
      <c r="AE655" s="13"/>
      <c r="AT655" s="259" t="s">
        <v>259</v>
      </c>
      <c r="AU655" s="259" t="s">
        <v>88</v>
      </c>
      <c r="AV655" s="13" t="s">
        <v>88</v>
      </c>
      <c r="AW655" s="13" t="s">
        <v>36</v>
      </c>
      <c r="AX655" s="13" t="s">
        <v>80</v>
      </c>
      <c r="AY655" s="259" t="s">
        <v>241</v>
      </c>
    </row>
    <row r="656" s="13" customFormat="1">
      <c r="A656" s="13"/>
      <c r="B656" s="249"/>
      <c r="C656" s="250"/>
      <c r="D656" s="242" t="s">
        <v>259</v>
      </c>
      <c r="E656" s="251" t="s">
        <v>1</v>
      </c>
      <c r="F656" s="252" t="s">
        <v>3437</v>
      </c>
      <c r="G656" s="250"/>
      <c r="H656" s="253">
        <v>217.881</v>
      </c>
      <c r="I656" s="254"/>
      <c r="J656" s="250"/>
      <c r="K656" s="250"/>
      <c r="L656" s="255"/>
      <c r="M656" s="256"/>
      <c r="N656" s="257"/>
      <c r="O656" s="257"/>
      <c r="P656" s="257"/>
      <c r="Q656" s="257"/>
      <c r="R656" s="257"/>
      <c r="S656" s="257"/>
      <c r="T656" s="258"/>
      <c r="U656" s="13"/>
      <c r="V656" s="13"/>
      <c r="W656" s="13"/>
      <c r="X656" s="13"/>
      <c r="Y656" s="13"/>
      <c r="Z656" s="13"/>
      <c r="AA656" s="13"/>
      <c r="AB656" s="13"/>
      <c r="AC656" s="13"/>
      <c r="AD656" s="13"/>
      <c r="AE656" s="13"/>
      <c r="AT656" s="259" t="s">
        <v>259</v>
      </c>
      <c r="AU656" s="259" t="s">
        <v>88</v>
      </c>
      <c r="AV656" s="13" t="s">
        <v>88</v>
      </c>
      <c r="AW656" s="13" t="s">
        <v>36</v>
      </c>
      <c r="AX656" s="13" t="s">
        <v>80</v>
      </c>
      <c r="AY656" s="259" t="s">
        <v>241</v>
      </c>
    </row>
    <row r="657" s="13" customFormat="1">
      <c r="A657" s="13"/>
      <c r="B657" s="249"/>
      <c r="C657" s="250"/>
      <c r="D657" s="242" t="s">
        <v>259</v>
      </c>
      <c r="E657" s="251" t="s">
        <v>1</v>
      </c>
      <c r="F657" s="252" t="s">
        <v>3438</v>
      </c>
      <c r="G657" s="250"/>
      <c r="H657" s="253">
        <v>217.881</v>
      </c>
      <c r="I657" s="254"/>
      <c r="J657" s="250"/>
      <c r="K657" s="250"/>
      <c r="L657" s="255"/>
      <c r="M657" s="256"/>
      <c r="N657" s="257"/>
      <c r="O657" s="257"/>
      <c r="P657" s="257"/>
      <c r="Q657" s="257"/>
      <c r="R657" s="257"/>
      <c r="S657" s="257"/>
      <c r="T657" s="258"/>
      <c r="U657" s="13"/>
      <c r="V657" s="13"/>
      <c r="W657" s="13"/>
      <c r="X657" s="13"/>
      <c r="Y657" s="13"/>
      <c r="Z657" s="13"/>
      <c r="AA657" s="13"/>
      <c r="AB657" s="13"/>
      <c r="AC657" s="13"/>
      <c r="AD657" s="13"/>
      <c r="AE657" s="13"/>
      <c r="AT657" s="259" t="s">
        <v>259</v>
      </c>
      <c r="AU657" s="259" t="s">
        <v>88</v>
      </c>
      <c r="AV657" s="13" t="s">
        <v>88</v>
      </c>
      <c r="AW657" s="13" t="s">
        <v>36</v>
      </c>
      <c r="AX657" s="13" t="s">
        <v>80</v>
      </c>
      <c r="AY657" s="259" t="s">
        <v>241</v>
      </c>
    </row>
    <row r="658" s="13" customFormat="1">
      <c r="A658" s="13"/>
      <c r="B658" s="249"/>
      <c r="C658" s="250"/>
      <c r="D658" s="242" t="s">
        <v>259</v>
      </c>
      <c r="E658" s="251" t="s">
        <v>1</v>
      </c>
      <c r="F658" s="252" t="s">
        <v>681</v>
      </c>
      <c r="G658" s="250"/>
      <c r="H658" s="253">
        <v>29.452999999999999</v>
      </c>
      <c r="I658" s="254"/>
      <c r="J658" s="250"/>
      <c r="K658" s="250"/>
      <c r="L658" s="255"/>
      <c r="M658" s="256"/>
      <c r="N658" s="257"/>
      <c r="O658" s="257"/>
      <c r="P658" s="257"/>
      <c r="Q658" s="257"/>
      <c r="R658" s="257"/>
      <c r="S658" s="257"/>
      <c r="T658" s="258"/>
      <c r="U658" s="13"/>
      <c r="V658" s="13"/>
      <c r="W658" s="13"/>
      <c r="X658" s="13"/>
      <c r="Y658" s="13"/>
      <c r="Z658" s="13"/>
      <c r="AA658" s="13"/>
      <c r="AB658" s="13"/>
      <c r="AC658" s="13"/>
      <c r="AD658" s="13"/>
      <c r="AE658" s="13"/>
      <c r="AT658" s="259" t="s">
        <v>259</v>
      </c>
      <c r="AU658" s="259" t="s">
        <v>88</v>
      </c>
      <c r="AV658" s="13" t="s">
        <v>88</v>
      </c>
      <c r="AW658" s="13" t="s">
        <v>36</v>
      </c>
      <c r="AX658" s="13" t="s">
        <v>80</v>
      </c>
      <c r="AY658" s="259" t="s">
        <v>241</v>
      </c>
    </row>
    <row r="659" s="14" customFormat="1">
      <c r="A659" s="14"/>
      <c r="B659" s="260"/>
      <c r="C659" s="261"/>
      <c r="D659" s="242" t="s">
        <v>259</v>
      </c>
      <c r="E659" s="262" t="s">
        <v>1</v>
      </c>
      <c r="F659" s="263" t="s">
        <v>261</v>
      </c>
      <c r="G659" s="261"/>
      <c r="H659" s="264">
        <v>4387.0730000000003</v>
      </c>
      <c r="I659" s="265"/>
      <c r="J659" s="261"/>
      <c r="K659" s="261"/>
      <c r="L659" s="266"/>
      <c r="M659" s="267"/>
      <c r="N659" s="268"/>
      <c r="O659" s="268"/>
      <c r="P659" s="268"/>
      <c r="Q659" s="268"/>
      <c r="R659" s="268"/>
      <c r="S659" s="268"/>
      <c r="T659" s="269"/>
      <c r="U659" s="14"/>
      <c r="V659" s="14"/>
      <c r="W659" s="14"/>
      <c r="X659" s="14"/>
      <c r="Y659" s="14"/>
      <c r="Z659" s="14"/>
      <c r="AA659" s="14"/>
      <c r="AB659" s="14"/>
      <c r="AC659" s="14"/>
      <c r="AD659" s="14"/>
      <c r="AE659" s="14"/>
      <c r="AT659" s="270" t="s">
        <v>259</v>
      </c>
      <c r="AU659" s="270" t="s">
        <v>88</v>
      </c>
      <c r="AV659" s="14" t="s">
        <v>175</v>
      </c>
      <c r="AW659" s="14" t="s">
        <v>36</v>
      </c>
      <c r="AX659" s="14" t="s">
        <v>14</v>
      </c>
      <c r="AY659" s="270" t="s">
        <v>241</v>
      </c>
    </row>
    <row r="660" s="2" customFormat="1" ht="37.8" customHeight="1">
      <c r="A660" s="39"/>
      <c r="B660" s="40"/>
      <c r="C660" s="229" t="s">
        <v>927</v>
      </c>
      <c r="D660" s="229" t="s">
        <v>243</v>
      </c>
      <c r="E660" s="230" t="s">
        <v>748</v>
      </c>
      <c r="F660" s="231" t="s">
        <v>749</v>
      </c>
      <c r="G660" s="232" t="s">
        <v>255</v>
      </c>
      <c r="H660" s="233">
        <v>24.835000000000001</v>
      </c>
      <c r="I660" s="234"/>
      <c r="J660" s="235">
        <f>ROUND(I660*H660,2)</f>
        <v>0</v>
      </c>
      <c r="K660" s="231" t="s">
        <v>247</v>
      </c>
      <c r="L660" s="45"/>
      <c r="M660" s="236" t="s">
        <v>1</v>
      </c>
      <c r="N660" s="237" t="s">
        <v>45</v>
      </c>
      <c r="O660" s="92"/>
      <c r="P660" s="238">
        <f>O660*H660</f>
        <v>0</v>
      </c>
      <c r="Q660" s="238">
        <v>0</v>
      </c>
      <c r="R660" s="238">
        <f>Q660*H660</f>
        <v>0</v>
      </c>
      <c r="S660" s="238">
        <v>0</v>
      </c>
      <c r="T660" s="239">
        <f>S660*H660</f>
        <v>0</v>
      </c>
      <c r="U660" s="39"/>
      <c r="V660" s="39"/>
      <c r="W660" s="39"/>
      <c r="X660" s="39"/>
      <c r="Y660" s="39"/>
      <c r="Z660" s="39"/>
      <c r="AA660" s="39"/>
      <c r="AB660" s="39"/>
      <c r="AC660" s="39"/>
      <c r="AD660" s="39"/>
      <c r="AE660" s="39"/>
      <c r="AR660" s="240" t="s">
        <v>175</v>
      </c>
      <c r="AT660" s="240" t="s">
        <v>243</v>
      </c>
      <c r="AU660" s="240" t="s">
        <v>88</v>
      </c>
      <c r="AY660" s="18" t="s">
        <v>241</v>
      </c>
      <c r="BE660" s="241">
        <f>IF(N660="základní",J660,0)</f>
        <v>0</v>
      </c>
      <c r="BF660" s="241">
        <f>IF(N660="snížená",J660,0)</f>
        <v>0</v>
      </c>
      <c r="BG660" s="241">
        <f>IF(N660="zákl. přenesená",J660,0)</f>
        <v>0</v>
      </c>
      <c r="BH660" s="241">
        <f>IF(N660="sníž. přenesená",J660,0)</f>
        <v>0</v>
      </c>
      <c r="BI660" s="241">
        <f>IF(N660="nulová",J660,0)</f>
        <v>0</v>
      </c>
      <c r="BJ660" s="18" t="s">
        <v>14</v>
      </c>
      <c r="BK660" s="241">
        <f>ROUND(I660*H660,2)</f>
        <v>0</v>
      </c>
      <c r="BL660" s="18" t="s">
        <v>175</v>
      </c>
      <c r="BM660" s="240" t="s">
        <v>3439</v>
      </c>
    </row>
    <row r="661" s="2" customFormat="1">
      <c r="A661" s="39"/>
      <c r="B661" s="40"/>
      <c r="C661" s="41"/>
      <c r="D661" s="242" t="s">
        <v>249</v>
      </c>
      <c r="E661" s="41"/>
      <c r="F661" s="243" t="s">
        <v>751</v>
      </c>
      <c r="G661" s="41"/>
      <c r="H661" s="41"/>
      <c r="I661" s="244"/>
      <c r="J661" s="41"/>
      <c r="K661" s="41"/>
      <c r="L661" s="45"/>
      <c r="M661" s="245"/>
      <c r="N661" s="246"/>
      <c r="O661" s="92"/>
      <c r="P661" s="92"/>
      <c r="Q661" s="92"/>
      <c r="R661" s="92"/>
      <c r="S661" s="92"/>
      <c r="T661" s="93"/>
      <c r="U661" s="39"/>
      <c r="V661" s="39"/>
      <c r="W661" s="39"/>
      <c r="X661" s="39"/>
      <c r="Y661" s="39"/>
      <c r="Z661" s="39"/>
      <c r="AA661" s="39"/>
      <c r="AB661" s="39"/>
      <c r="AC661" s="39"/>
      <c r="AD661" s="39"/>
      <c r="AE661" s="39"/>
      <c r="AT661" s="18" t="s">
        <v>249</v>
      </c>
      <c r="AU661" s="18" t="s">
        <v>88</v>
      </c>
    </row>
    <row r="662" s="2" customFormat="1">
      <c r="A662" s="39"/>
      <c r="B662" s="40"/>
      <c r="C662" s="41"/>
      <c r="D662" s="247" t="s">
        <v>251</v>
      </c>
      <c r="E662" s="41"/>
      <c r="F662" s="248" t="s">
        <v>752</v>
      </c>
      <c r="G662" s="41"/>
      <c r="H662" s="41"/>
      <c r="I662" s="244"/>
      <c r="J662" s="41"/>
      <c r="K662" s="41"/>
      <c r="L662" s="45"/>
      <c r="M662" s="245"/>
      <c r="N662" s="246"/>
      <c r="O662" s="92"/>
      <c r="P662" s="92"/>
      <c r="Q662" s="92"/>
      <c r="R662" s="92"/>
      <c r="S662" s="92"/>
      <c r="T662" s="93"/>
      <c r="U662" s="39"/>
      <c r="V662" s="39"/>
      <c r="W662" s="39"/>
      <c r="X662" s="39"/>
      <c r="Y662" s="39"/>
      <c r="Z662" s="39"/>
      <c r="AA662" s="39"/>
      <c r="AB662" s="39"/>
      <c r="AC662" s="39"/>
      <c r="AD662" s="39"/>
      <c r="AE662" s="39"/>
      <c r="AT662" s="18" t="s">
        <v>251</v>
      </c>
      <c r="AU662" s="18" t="s">
        <v>88</v>
      </c>
    </row>
    <row r="663" s="15" customFormat="1">
      <c r="A663" s="15"/>
      <c r="B663" s="271"/>
      <c r="C663" s="272"/>
      <c r="D663" s="242" t="s">
        <v>259</v>
      </c>
      <c r="E663" s="273" t="s">
        <v>1</v>
      </c>
      <c r="F663" s="274" t="s">
        <v>753</v>
      </c>
      <c r="G663" s="272"/>
      <c r="H663" s="273" t="s">
        <v>1</v>
      </c>
      <c r="I663" s="275"/>
      <c r="J663" s="272"/>
      <c r="K663" s="272"/>
      <c r="L663" s="276"/>
      <c r="M663" s="277"/>
      <c r="N663" s="278"/>
      <c r="O663" s="278"/>
      <c r="P663" s="278"/>
      <c r="Q663" s="278"/>
      <c r="R663" s="278"/>
      <c r="S663" s="278"/>
      <c r="T663" s="279"/>
      <c r="U663" s="15"/>
      <c r="V663" s="15"/>
      <c r="W663" s="15"/>
      <c r="X663" s="15"/>
      <c r="Y663" s="15"/>
      <c r="Z663" s="15"/>
      <c r="AA663" s="15"/>
      <c r="AB663" s="15"/>
      <c r="AC663" s="15"/>
      <c r="AD663" s="15"/>
      <c r="AE663" s="15"/>
      <c r="AT663" s="280" t="s">
        <v>259</v>
      </c>
      <c r="AU663" s="280" t="s">
        <v>88</v>
      </c>
      <c r="AV663" s="15" t="s">
        <v>14</v>
      </c>
      <c r="AW663" s="15" t="s">
        <v>36</v>
      </c>
      <c r="AX663" s="15" t="s">
        <v>80</v>
      </c>
      <c r="AY663" s="280" t="s">
        <v>241</v>
      </c>
    </row>
    <row r="664" s="15" customFormat="1">
      <c r="A664" s="15"/>
      <c r="B664" s="271"/>
      <c r="C664" s="272"/>
      <c r="D664" s="242" t="s">
        <v>259</v>
      </c>
      <c r="E664" s="273" t="s">
        <v>1</v>
      </c>
      <c r="F664" s="274" t="s">
        <v>3440</v>
      </c>
      <c r="G664" s="272"/>
      <c r="H664" s="273" t="s">
        <v>1</v>
      </c>
      <c r="I664" s="275"/>
      <c r="J664" s="272"/>
      <c r="K664" s="272"/>
      <c r="L664" s="276"/>
      <c r="M664" s="277"/>
      <c r="N664" s="278"/>
      <c r="O664" s="278"/>
      <c r="P664" s="278"/>
      <c r="Q664" s="278"/>
      <c r="R664" s="278"/>
      <c r="S664" s="278"/>
      <c r="T664" s="279"/>
      <c r="U664" s="15"/>
      <c r="V664" s="15"/>
      <c r="W664" s="15"/>
      <c r="X664" s="15"/>
      <c r="Y664" s="15"/>
      <c r="Z664" s="15"/>
      <c r="AA664" s="15"/>
      <c r="AB664" s="15"/>
      <c r="AC664" s="15"/>
      <c r="AD664" s="15"/>
      <c r="AE664" s="15"/>
      <c r="AT664" s="280" t="s">
        <v>259</v>
      </c>
      <c r="AU664" s="280" t="s">
        <v>88</v>
      </c>
      <c r="AV664" s="15" t="s">
        <v>14</v>
      </c>
      <c r="AW664" s="15" t="s">
        <v>36</v>
      </c>
      <c r="AX664" s="15" t="s">
        <v>80</v>
      </c>
      <c r="AY664" s="280" t="s">
        <v>241</v>
      </c>
    </row>
    <row r="665" s="13" customFormat="1">
      <c r="A665" s="13"/>
      <c r="B665" s="249"/>
      <c r="C665" s="250"/>
      <c r="D665" s="242" t="s">
        <v>259</v>
      </c>
      <c r="E665" s="251" t="s">
        <v>1</v>
      </c>
      <c r="F665" s="252" t="s">
        <v>3441</v>
      </c>
      <c r="G665" s="250"/>
      <c r="H665" s="253">
        <v>14.019</v>
      </c>
      <c r="I665" s="254"/>
      <c r="J665" s="250"/>
      <c r="K665" s="250"/>
      <c r="L665" s="255"/>
      <c r="M665" s="256"/>
      <c r="N665" s="257"/>
      <c r="O665" s="257"/>
      <c r="P665" s="257"/>
      <c r="Q665" s="257"/>
      <c r="R665" s="257"/>
      <c r="S665" s="257"/>
      <c r="T665" s="258"/>
      <c r="U665" s="13"/>
      <c r="V665" s="13"/>
      <c r="W665" s="13"/>
      <c r="X665" s="13"/>
      <c r="Y665" s="13"/>
      <c r="Z665" s="13"/>
      <c r="AA665" s="13"/>
      <c r="AB665" s="13"/>
      <c r="AC665" s="13"/>
      <c r="AD665" s="13"/>
      <c r="AE665" s="13"/>
      <c r="AT665" s="259" t="s">
        <v>259</v>
      </c>
      <c r="AU665" s="259" t="s">
        <v>88</v>
      </c>
      <c r="AV665" s="13" t="s">
        <v>88</v>
      </c>
      <c r="AW665" s="13" t="s">
        <v>36</v>
      </c>
      <c r="AX665" s="13" t="s">
        <v>80</v>
      </c>
      <c r="AY665" s="259" t="s">
        <v>241</v>
      </c>
    </row>
    <row r="666" s="15" customFormat="1">
      <c r="A666" s="15"/>
      <c r="B666" s="271"/>
      <c r="C666" s="272"/>
      <c r="D666" s="242" t="s">
        <v>259</v>
      </c>
      <c r="E666" s="273" t="s">
        <v>1</v>
      </c>
      <c r="F666" s="274" t="s">
        <v>3440</v>
      </c>
      <c r="G666" s="272"/>
      <c r="H666" s="273" t="s">
        <v>1</v>
      </c>
      <c r="I666" s="275"/>
      <c r="J666" s="272"/>
      <c r="K666" s="272"/>
      <c r="L666" s="276"/>
      <c r="M666" s="277"/>
      <c r="N666" s="278"/>
      <c r="O666" s="278"/>
      <c r="P666" s="278"/>
      <c r="Q666" s="278"/>
      <c r="R666" s="278"/>
      <c r="S666" s="278"/>
      <c r="T666" s="279"/>
      <c r="U666" s="15"/>
      <c r="V666" s="15"/>
      <c r="W666" s="15"/>
      <c r="X666" s="15"/>
      <c r="Y666" s="15"/>
      <c r="Z666" s="15"/>
      <c r="AA666" s="15"/>
      <c r="AB666" s="15"/>
      <c r="AC666" s="15"/>
      <c r="AD666" s="15"/>
      <c r="AE666" s="15"/>
      <c r="AT666" s="280" t="s">
        <v>259</v>
      </c>
      <c r="AU666" s="280" t="s">
        <v>88</v>
      </c>
      <c r="AV666" s="15" t="s">
        <v>14</v>
      </c>
      <c r="AW666" s="15" t="s">
        <v>36</v>
      </c>
      <c r="AX666" s="15" t="s">
        <v>80</v>
      </c>
      <c r="AY666" s="280" t="s">
        <v>241</v>
      </c>
    </row>
    <row r="667" s="13" customFormat="1">
      <c r="A667" s="13"/>
      <c r="B667" s="249"/>
      <c r="C667" s="250"/>
      <c r="D667" s="242" t="s">
        <v>259</v>
      </c>
      <c r="E667" s="251" t="s">
        <v>1</v>
      </c>
      <c r="F667" s="252" t="s">
        <v>3442</v>
      </c>
      <c r="G667" s="250"/>
      <c r="H667" s="253">
        <v>10.816000000000001</v>
      </c>
      <c r="I667" s="254"/>
      <c r="J667" s="250"/>
      <c r="K667" s="250"/>
      <c r="L667" s="255"/>
      <c r="M667" s="256"/>
      <c r="N667" s="257"/>
      <c r="O667" s="257"/>
      <c r="P667" s="257"/>
      <c r="Q667" s="257"/>
      <c r="R667" s="257"/>
      <c r="S667" s="257"/>
      <c r="T667" s="258"/>
      <c r="U667" s="13"/>
      <c r="V667" s="13"/>
      <c r="W667" s="13"/>
      <c r="X667" s="13"/>
      <c r="Y667" s="13"/>
      <c r="Z667" s="13"/>
      <c r="AA667" s="13"/>
      <c r="AB667" s="13"/>
      <c r="AC667" s="13"/>
      <c r="AD667" s="13"/>
      <c r="AE667" s="13"/>
      <c r="AT667" s="259" t="s">
        <v>259</v>
      </c>
      <c r="AU667" s="259" t="s">
        <v>88</v>
      </c>
      <c r="AV667" s="13" t="s">
        <v>88</v>
      </c>
      <c r="AW667" s="13" t="s">
        <v>36</v>
      </c>
      <c r="AX667" s="13" t="s">
        <v>80</v>
      </c>
      <c r="AY667" s="259" t="s">
        <v>241</v>
      </c>
    </row>
    <row r="668" s="14" customFormat="1">
      <c r="A668" s="14"/>
      <c r="B668" s="260"/>
      <c r="C668" s="261"/>
      <c r="D668" s="242" t="s">
        <v>259</v>
      </c>
      <c r="E668" s="262" t="s">
        <v>449</v>
      </c>
      <c r="F668" s="263" t="s">
        <v>261</v>
      </c>
      <c r="G668" s="261"/>
      <c r="H668" s="264">
        <v>24.835000000000001</v>
      </c>
      <c r="I668" s="265"/>
      <c r="J668" s="261"/>
      <c r="K668" s="261"/>
      <c r="L668" s="266"/>
      <c r="M668" s="267"/>
      <c r="N668" s="268"/>
      <c r="O668" s="268"/>
      <c r="P668" s="268"/>
      <c r="Q668" s="268"/>
      <c r="R668" s="268"/>
      <c r="S668" s="268"/>
      <c r="T668" s="269"/>
      <c r="U668" s="14"/>
      <c r="V668" s="14"/>
      <c r="W668" s="14"/>
      <c r="X668" s="14"/>
      <c r="Y668" s="14"/>
      <c r="Z668" s="14"/>
      <c r="AA668" s="14"/>
      <c r="AB668" s="14"/>
      <c r="AC668" s="14"/>
      <c r="AD668" s="14"/>
      <c r="AE668" s="14"/>
      <c r="AT668" s="270" t="s">
        <v>259</v>
      </c>
      <c r="AU668" s="270" t="s">
        <v>88</v>
      </c>
      <c r="AV668" s="14" t="s">
        <v>175</v>
      </c>
      <c r="AW668" s="14" t="s">
        <v>36</v>
      </c>
      <c r="AX668" s="14" t="s">
        <v>14</v>
      </c>
      <c r="AY668" s="270" t="s">
        <v>241</v>
      </c>
    </row>
    <row r="669" s="2" customFormat="1" ht="16.5" customHeight="1">
      <c r="A669" s="39"/>
      <c r="B669" s="40"/>
      <c r="C669" s="288" t="s">
        <v>931</v>
      </c>
      <c r="D669" s="288" t="s">
        <v>758</v>
      </c>
      <c r="E669" s="289" t="s">
        <v>759</v>
      </c>
      <c r="F669" s="290" t="s">
        <v>760</v>
      </c>
      <c r="G669" s="291" t="s">
        <v>487</v>
      </c>
      <c r="H669" s="292">
        <v>45.945</v>
      </c>
      <c r="I669" s="293"/>
      <c r="J669" s="294">
        <f>ROUND(I669*H669,2)</f>
        <v>0</v>
      </c>
      <c r="K669" s="290" t="s">
        <v>1</v>
      </c>
      <c r="L669" s="295"/>
      <c r="M669" s="296" t="s">
        <v>1</v>
      </c>
      <c r="N669" s="297" t="s">
        <v>45</v>
      </c>
      <c r="O669" s="92"/>
      <c r="P669" s="238">
        <f>O669*H669</f>
        <v>0</v>
      </c>
      <c r="Q669" s="238">
        <v>1</v>
      </c>
      <c r="R669" s="238">
        <f>Q669*H669</f>
        <v>45.945</v>
      </c>
      <c r="S669" s="238">
        <v>0</v>
      </c>
      <c r="T669" s="239">
        <f>S669*H669</f>
        <v>0</v>
      </c>
      <c r="U669" s="39"/>
      <c r="V669" s="39"/>
      <c r="W669" s="39"/>
      <c r="X669" s="39"/>
      <c r="Y669" s="39"/>
      <c r="Z669" s="39"/>
      <c r="AA669" s="39"/>
      <c r="AB669" s="39"/>
      <c r="AC669" s="39"/>
      <c r="AD669" s="39"/>
      <c r="AE669" s="39"/>
      <c r="AR669" s="240" t="s">
        <v>300</v>
      </c>
      <c r="AT669" s="240" t="s">
        <v>758</v>
      </c>
      <c r="AU669" s="240" t="s">
        <v>88</v>
      </c>
      <c r="AY669" s="18" t="s">
        <v>241</v>
      </c>
      <c r="BE669" s="241">
        <f>IF(N669="základní",J669,0)</f>
        <v>0</v>
      </c>
      <c r="BF669" s="241">
        <f>IF(N669="snížená",J669,0)</f>
        <v>0</v>
      </c>
      <c r="BG669" s="241">
        <f>IF(N669="zákl. přenesená",J669,0)</f>
        <v>0</v>
      </c>
      <c r="BH669" s="241">
        <f>IF(N669="sníž. přenesená",J669,0)</f>
        <v>0</v>
      </c>
      <c r="BI669" s="241">
        <f>IF(N669="nulová",J669,0)</f>
        <v>0</v>
      </c>
      <c r="BJ669" s="18" t="s">
        <v>14</v>
      </c>
      <c r="BK669" s="241">
        <f>ROUND(I669*H669,2)</f>
        <v>0</v>
      </c>
      <c r="BL669" s="18" t="s">
        <v>175</v>
      </c>
      <c r="BM669" s="240" t="s">
        <v>3443</v>
      </c>
    </row>
    <row r="670" s="2" customFormat="1">
      <c r="A670" s="39"/>
      <c r="B670" s="40"/>
      <c r="C670" s="41"/>
      <c r="D670" s="242" t="s">
        <v>249</v>
      </c>
      <c r="E670" s="41"/>
      <c r="F670" s="243" t="s">
        <v>760</v>
      </c>
      <c r="G670" s="41"/>
      <c r="H670" s="41"/>
      <c r="I670" s="244"/>
      <c r="J670" s="41"/>
      <c r="K670" s="41"/>
      <c r="L670" s="45"/>
      <c r="M670" s="245"/>
      <c r="N670" s="246"/>
      <c r="O670" s="92"/>
      <c r="P670" s="92"/>
      <c r="Q670" s="92"/>
      <c r="R670" s="92"/>
      <c r="S670" s="92"/>
      <c r="T670" s="93"/>
      <c r="U670" s="39"/>
      <c r="V670" s="39"/>
      <c r="W670" s="39"/>
      <c r="X670" s="39"/>
      <c r="Y670" s="39"/>
      <c r="Z670" s="39"/>
      <c r="AA670" s="39"/>
      <c r="AB670" s="39"/>
      <c r="AC670" s="39"/>
      <c r="AD670" s="39"/>
      <c r="AE670" s="39"/>
      <c r="AT670" s="18" t="s">
        <v>249</v>
      </c>
      <c r="AU670" s="18" t="s">
        <v>88</v>
      </c>
    </row>
    <row r="671" s="13" customFormat="1">
      <c r="A671" s="13"/>
      <c r="B671" s="249"/>
      <c r="C671" s="250"/>
      <c r="D671" s="242" t="s">
        <v>259</v>
      </c>
      <c r="E671" s="251" t="s">
        <v>1</v>
      </c>
      <c r="F671" s="252" t="s">
        <v>3444</v>
      </c>
      <c r="G671" s="250"/>
      <c r="H671" s="253">
        <v>45.945</v>
      </c>
      <c r="I671" s="254"/>
      <c r="J671" s="250"/>
      <c r="K671" s="250"/>
      <c r="L671" s="255"/>
      <c r="M671" s="256"/>
      <c r="N671" s="257"/>
      <c r="O671" s="257"/>
      <c r="P671" s="257"/>
      <c r="Q671" s="257"/>
      <c r="R671" s="257"/>
      <c r="S671" s="257"/>
      <c r="T671" s="258"/>
      <c r="U671" s="13"/>
      <c r="V671" s="13"/>
      <c r="W671" s="13"/>
      <c r="X671" s="13"/>
      <c r="Y671" s="13"/>
      <c r="Z671" s="13"/>
      <c r="AA671" s="13"/>
      <c r="AB671" s="13"/>
      <c r="AC671" s="13"/>
      <c r="AD671" s="13"/>
      <c r="AE671" s="13"/>
      <c r="AT671" s="259" t="s">
        <v>259</v>
      </c>
      <c r="AU671" s="259" t="s">
        <v>88</v>
      </c>
      <c r="AV671" s="13" t="s">
        <v>88</v>
      </c>
      <c r="AW671" s="13" t="s">
        <v>36</v>
      </c>
      <c r="AX671" s="13" t="s">
        <v>80</v>
      </c>
      <c r="AY671" s="259" t="s">
        <v>241</v>
      </c>
    </row>
    <row r="672" s="14" customFormat="1">
      <c r="A672" s="14"/>
      <c r="B672" s="260"/>
      <c r="C672" s="261"/>
      <c r="D672" s="242" t="s">
        <v>259</v>
      </c>
      <c r="E672" s="262" t="s">
        <v>1</v>
      </c>
      <c r="F672" s="263" t="s">
        <v>261</v>
      </c>
      <c r="G672" s="261"/>
      <c r="H672" s="264">
        <v>45.945</v>
      </c>
      <c r="I672" s="265"/>
      <c r="J672" s="261"/>
      <c r="K672" s="261"/>
      <c r="L672" s="266"/>
      <c r="M672" s="267"/>
      <c r="N672" s="268"/>
      <c r="O672" s="268"/>
      <c r="P672" s="268"/>
      <c r="Q672" s="268"/>
      <c r="R672" s="268"/>
      <c r="S672" s="268"/>
      <c r="T672" s="269"/>
      <c r="U672" s="14"/>
      <c r="V672" s="14"/>
      <c r="W672" s="14"/>
      <c r="X672" s="14"/>
      <c r="Y672" s="14"/>
      <c r="Z672" s="14"/>
      <c r="AA672" s="14"/>
      <c r="AB672" s="14"/>
      <c r="AC672" s="14"/>
      <c r="AD672" s="14"/>
      <c r="AE672" s="14"/>
      <c r="AT672" s="270" t="s">
        <v>259</v>
      </c>
      <c r="AU672" s="270" t="s">
        <v>88</v>
      </c>
      <c r="AV672" s="14" t="s">
        <v>175</v>
      </c>
      <c r="AW672" s="14" t="s">
        <v>36</v>
      </c>
      <c r="AX672" s="14" t="s">
        <v>14</v>
      </c>
      <c r="AY672" s="270" t="s">
        <v>241</v>
      </c>
    </row>
    <row r="673" s="2" customFormat="1" ht="24.15" customHeight="1">
      <c r="A673" s="39"/>
      <c r="B673" s="40"/>
      <c r="C673" s="229" t="s">
        <v>935</v>
      </c>
      <c r="D673" s="229" t="s">
        <v>243</v>
      </c>
      <c r="E673" s="230" t="s">
        <v>764</v>
      </c>
      <c r="F673" s="231" t="s">
        <v>765</v>
      </c>
      <c r="G673" s="232" t="s">
        <v>255</v>
      </c>
      <c r="H673" s="233">
        <v>2675.3910000000001</v>
      </c>
      <c r="I673" s="234"/>
      <c r="J673" s="235">
        <f>ROUND(I673*H673,2)</f>
        <v>0</v>
      </c>
      <c r="K673" s="231" t="s">
        <v>247</v>
      </c>
      <c r="L673" s="45"/>
      <c r="M673" s="236" t="s">
        <v>1</v>
      </c>
      <c r="N673" s="237" t="s">
        <v>45</v>
      </c>
      <c r="O673" s="92"/>
      <c r="P673" s="238">
        <f>O673*H673</f>
        <v>0</v>
      </c>
      <c r="Q673" s="238">
        <v>0</v>
      </c>
      <c r="R673" s="238">
        <f>Q673*H673</f>
        <v>0</v>
      </c>
      <c r="S673" s="238">
        <v>0</v>
      </c>
      <c r="T673" s="239">
        <f>S673*H673</f>
        <v>0</v>
      </c>
      <c r="U673" s="39"/>
      <c r="V673" s="39"/>
      <c r="W673" s="39"/>
      <c r="X673" s="39"/>
      <c r="Y673" s="39"/>
      <c r="Z673" s="39"/>
      <c r="AA673" s="39"/>
      <c r="AB673" s="39"/>
      <c r="AC673" s="39"/>
      <c r="AD673" s="39"/>
      <c r="AE673" s="39"/>
      <c r="AR673" s="240" t="s">
        <v>175</v>
      </c>
      <c r="AT673" s="240" t="s">
        <v>243</v>
      </c>
      <c r="AU673" s="240" t="s">
        <v>88</v>
      </c>
      <c r="AY673" s="18" t="s">
        <v>241</v>
      </c>
      <c r="BE673" s="241">
        <f>IF(N673="základní",J673,0)</f>
        <v>0</v>
      </c>
      <c r="BF673" s="241">
        <f>IF(N673="snížená",J673,0)</f>
        <v>0</v>
      </c>
      <c r="BG673" s="241">
        <f>IF(N673="zákl. přenesená",J673,0)</f>
        <v>0</v>
      </c>
      <c r="BH673" s="241">
        <f>IF(N673="sníž. přenesená",J673,0)</f>
        <v>0</v>
      </c>
      <c r="BI673" s="241">
        <f>IF(N673="nulová",J673,0)</f>
        <v>0</v>
      </c>
      <c r="BJ673" s="18" t="s">
        <v>14</v>
      </c>
      <c r="BK673" s="241">
        <f>ROUND(I673*H673,2)</f>
        <v>0</v>
      </c>
      <c r="BL673" s="18" t="s">
        <v>175</v>
      </c>
      <c r="BM673" s="240" t="s">
        <v>3445</v>
      </c>
    </row>
    <row r="674" s="2" customFormat="1">
      <c r="A674" s="39"/>
      <c r="B674" s="40"/>
      <c r="C674" s="41"/>
      <c r="D674" s="242" t="s">
        <v>249</v>
      </c>
      <c r="E674" s="41"/>
      <c r="F674" s="243" t="s">
        <v>767</v>
      </c>
      <c r="G674" s="41"/>
      <c r="H674" s="41"/>
      <c r="I674" s="244"/>
      <c r="J674" s="41"/>
      <c r="K674" s="41"/>
      <c r="L674" s="45"/>
      <c r="M674" s="245"/>
      <c r="N674" s="246"/>
      <c r="O674" s="92"/>
      <c r="P674" s="92"/>
      <c r="Q674" s="92"/>
      <c r="R674" s="92"/>
      <c r="S674" s="92"/>
      <c r="T674" s="93"/>
      <c r="U674" s="39"/>
      <c r="V674" s="39"/>
      <c r="W674" s="39"/>
      <c r="X674" s="39"/>
      <c r="Y674" s="39"/>
      <c r="Z674" s="39"/>
      <c r="AA674" s="39"/>
      <c r="AB674" s="39"/>
      <c r="AC674" s="39"/>
      <c r="AD674" s="39"/>
      <c r="AE674" s="39"/>
      <c r="AT674" s="18" t="s">
        <v>249</v>
      </c>
      <c r="AU674" s="18" t="s">
        <v>88</v>
      </c>
    </row>
    <row r="675" s="2" customFormat="1">
      <c r="A675" s="39"/>
      <c r="B675" s="40"/>
      <c r="C675" s="41"/>
      <c r="D675" s="247" t="s">
        <v>251</v>
      </c>
      <c r="E675" s="41"/>
      <c r="F675" s="248" t="s">
        <v>768</v>
      </c>
      <c r="G675" s="41"/>
      <c r="H675" s="41"/>
      <c r="I675" s="244"/>
      <c r="J675" s="41"/>
      <c r="K675" s="41"/>
      <c r="L675" s="45"/>
      <c r="M675" s="245"/>
      <c r="N675" s="246"/>
      <c r="O675" s="92"/>
      <c r="P675" s="92"/>
      <c r="Q675" s="92"/>
      <c r="R675" s="92"/>
      <c r="S675" s="92"/>
      <c r="T675" s="93"/>
      <c r="U675" s="39"/>
      <c r="V675" s="39"/>
      <c r="W675" s="39"/>
      <c r="X675" s="39"/>
      <c r="Y675" s="39"/>
      <c r="Z675" s="39"/>
      <c r="AA675" s="39"/>
      <c r="AB675" s="39"/>
      <c r="AC675" s="39"/>
      <c r="AD675" s="39"/>
      <c r="AE675" s="39"/>
      <c r="AT675" s="18" t="s">
        <v>251</v>
      </c>
      <c r="AU675" s="18" t="s">
        <v>88</v>
      </c>
    </row>
    <row r="676" s="13" customFormat="1">
      <c r="A676" s="13"/>
      <c r="B676" s="249"/>
      <c r="C676" s="250"/>
      <c r="D676" s="242" t="s">
        <v>259</v>
      </c>
      <c r="E676" s="251" t="s">
        <v>1</v>
      </c>
      <c r="F676" s="252" t="s">
        <v>3446</v>
      </c>
      <c r="G676" s="250"/>
      <c r="H676" s="253">
        <v>4357.6189999999997</v>
      </c>
      <c r="I676" s="254"/>
      <c r="J676" s="250"/>
      <c r="K676" s="250"/>
      <c r="L676" s="255"/>
      <c r="M676" s="256"/>
      <c r="N676" s="257"/>
      <c r="O676" s="257"/>
      <c r="P676" s="257"/>
      <c r="Q676" s="257"/>
      <c r="R676" s="257"/>
      <c r="S676" s="257"/>
      <c r="T676" s="258"/>
      <c r="U676" s="13"/>
      <c r="V676" s="13"/>
      <c r="W676" s="13"/>
      <c r="X676" s="13"/>
      <c r="Y676" s="13"/>
      <c r="Z676" s="13"/>
      <c r="AA676" s="13"/>
      <c r="AB676" s="13"/>
      <c r="AC676" s="13"/>
      <c r="AD676" s="13"/>
      <c r="AE676" s="13"/>
      <c r="AT676" s="259" t="s">
        <v>259</v>
      </c>
      <c r="AU676" s="259" t="s">
        <v>88</v>
      </c>
      <c r="AV676" s="13" t="s">
        <v>88</v>
      </c>
      <c r="AW676" s="13" t="s">
        <v>36</v>
      </c>
      <c r="AX676" s="13" t="s">
        <v>80</v>
      </c>
      <c r="AY676" s="259" t="s">
        <v>241</v>
      </c>
    </row>
    <row r="677" s="13" customFormat="1">
      <c r="A677" s="13"/>
      <c r="B677" s="249"/>
      <c r="C677" s="250"/>
      <c r="D677" s="242" t="s">
        <v>259</v>
      </c>
      <c r="E677" s="251" t="s">
        <v>1</v>
      </c>
      <c r="F677" s="252" t="s">
        <v>769</v>
      </c>
      <c r="G677" s="250"/>
      <c r="H677" s="253">
        <v>-292.678</v>
      </c>
      <c r="I677" s="254"/>
      <c r="J677" s="250"/>
      <c r="K677" s="250"/>
      <c r="L677" s="255"/>
      <c r="M677" s="256"/>
      <c r="N677" s="257"/>
      <c r="O677" s="257"/>
      <c r="P677" s="257"/>
      <c r="Q677" s="257"/>
      <c r="R677" s="257"/>
      <c r="S677" s="257"/>
      <c r="T677" s="258"/>
      <c r="U677" s="13"/>
      <c r="V677" s="13"/>
      <c r="W677" s="13"/>
      <c r="X677" s="13"/>
      <c r="Y677" s="13"/>
      <c r="Z677" s="13"/>
      <c r="AA677" s="13"/>
      <c r="AB677" s="13"/>
      <c r="AC677" s="13"/>
      <c r="AD677" s="13"/>
      <c r="AE677" s="13"/>
      <c r="AT677" s="259" t="s">
        <v>259</v>
      </c>
      <c r="AU677" s="259" t="s">
        <v>88</v>
      </c>
      <c r="AV677" s="13" t="s">
        <v>88</v>
      </c>
      <c r="AW677" s="13" t="s">
        <v>36</v>
      </c>
      <c r="AX677" s="13" t="s">
        <v>80</v>
      </c>
      <c r="AY677" s="259" t="s">
        <v>241</v>
      </c>
    </row>
    <row r="678" s="13" customFormat="1">
      <c r="A678" s="13"/>
      <c r="B678" s="249"/>
      <c r="C678" s="250"/>
      <c r="D678" s="242" t="s">
        <v>259</v>
      </c>
      <c r="E678" s="251" t="s">
        <v>1</v>
      </c>
      <c r="F678" s="252" t="s">
        <v>3447</v>
      </c>
      <c r="G678" s="250"/>
      <c r="H678" s="253">
        <v>-38.052999999999997</v>
      </c>
      <c r="I678" s="254"/>
      <c r="J678" s="250"/>
      <c r="K678" s="250"/>
      <c r="L678" s="255"/>
      <c r="M678" s="256"/>
      <c r="N678" s="257"/>
      <c r="O678" s="257"/>
      <c r="P678" s="257"/>
      <c r="Q678" s="257"/>
      <c r="R678" s="257"/>
      <c r="S678" s="257"/>
      <c r="T678" s="258"/>
      <c r="U678" s="13"/>
      <c r="V678" s="13"/>
      <c r="W678" s="13"/>
      <c r="X678" s="13"/>
      <c r="Y678" s="13"/>
      <c r="Z678" s="13"/>
      <c r="AA678" s="13"/>
      <c r="AB678" s="13"/>
      <c r="AC678" s="13"/>
      <c r="AD678" s="13"/>
      <c r="AE678" s="13"/>
      <c r="AT678" s="259" t="s">
        <v>259</v>
      </c>
      <c r="AU678" s="259" t="s">
        <v>88</v>
      </c>
      <c r="AV678" s="13" t="s">
        <v>88</v>
      </c>
      <c r="AW678" s="13" t="s">
        <v>36</v>
      </c>
      <c r="AX678" s="13" t="s">
        <v>80</v>
      </c>
      <c r="AY678" s="259" t="s">
        <v>241</v>
      </c>
    </row>
    <row r="679" s="13" customFormat="1">
      <c r="A679" s="13"/>
      <c r="B679" s="249"/>
      <c r="C679" s="250"/>
      <c r="D679" s="242" t="s">
        <v>259</v>
      </c>
      <c r="E679" s="251" t="s">
        <v>1</v>
      </c>
      <c r="F679" s="252" t="s">
        <v>770</v>
      </c>
      <c r="G679" s="250"/>
      <c r="H679" s="253">
        <v>-1078.2860000000001</v>
      </c>
      <c r="I679" s="254"/>
      <c r="J679" s="250"/>
      <c r="K679" s="250"/>
      <c r="L679" s="255"/>
      <c r="M679" s="256"/>
      <c r="N679" s="257"/>
      <c r="O679" s="257"/>
      <c r="P679" s="257"/>
      <c r="Q679" s="257"/>
      <c r="R679" s="257"/>
      <c r="S679" s="257"/>
      <c r="T679" s="258"/>
      <c r="U679" s="13"/>
      <c r="V679" s="13"/>
      <c r="W679" s="13"/>
      <c r="X679" s="13"/>
      <c r="Y679" s="13"/>
      <c r="Z679" s="13"/>
      <c r="AA679" s="13"/>
      <c r="AB679" s="13"/>
      <c r="AC679" s="13"/>
      <c r="AD679" s="13"/>
      <c r="AE679" s="13"/>
      <c r="AT679" s="259" t="s">
        <v>259</v>
      </c>
      <c r="AU679" s="259" t="s">
        <v>88</v>
      </c>
      <c r="AV679" s="13" t="s">
        <v>88</v>
      </c>
      <c r="AW679" s="13" t="s">
        <v>36</v>
      </c>
      <c r="AX679" s="13" t="s">
        <v>80</v>
      </c>
      <c r="AY679" s="259" t="s">
        <v>241</v>
      </c>
    </row>
    <row r="680" s="13" customFormat="1">
      <c r="A680" s="13"/>
      <c r="B680" s="249"/>
      <c r="C680" s="250"/>
      <c r="D680" s="242" t="s">
        <v>259</v>
      </c>
      <c r="E680" s="251" t="s">
        <v>1</v>
      </c>
      <c r="F680" s="252" t="s">
        <v>3448</v>
      </c>
      <c r="G680" s="250"/>
      <c r="H680" s="253">
        <v>-143.91399999999999</v>
      </c>
      <c r="I680" s="254"/>
      <c r="J680" s="250"/>
      <c r="K680" s="250"/>
      <c r="L680" s="255"/>
      <c r="M680" s="256"/>
      <c r="N680" s="257"/>
      <c r="O680" s="257"/>
      <c r="P680" s="257"/>
      <c r="Q680" s="257"/>
      <c r="R680" s="257"/>
      <c r="S680" s="257"/>
      <c r="T680" s="258"/>
      <c r="U680" s="13"/>
      <c r="V680" s="13"/>
      <c r="W680" s="13"/>
      <c r="X680" s="13"/>
      <c r="Y680" s="13"/>
      <c r="Z680" s="13"/>
      <c r="AA680" s="13"/>
      <c r="AB680" s="13"/>
      <c r="AC680" s="13"/>
      <c r="AD680" s="13"/>
      <c r="AE680" s="13"/>
      <c r="AT680" s="259" t="s">
        <v>259</v>
      </c>
      <c r="AU680" s="259" t="s">
        <v>88</v>
      </c>
      <c r="AV680" s="13" t="s">
        <v>88</v>
      </c>
      <c r="AW680" s="13" t="s">
        <v>36</v>
      </c>
      <c r="AX680" s="13" t="s">
        <v>80</v>
      </c>
      <c r="AY680" s="259" t="s">
        <v>241</v>
      </c>
    </row>
    <row r="681" s="13" customFormat="1">
      <c r="A681" s="13"/>
      <c r="B681" s="249"/>
      <c r="C681" s="250"/>
      <c r="D681" s="242" t="s">
        <v>259</v>
      </c>
      <c r="E681" s="251" t="s">
        <v>1</v>
      </c>
      <c r="F681" s="252" t="s">
        <v>3449</v>
      </c>
      <c r="G681" s="250"/>
      <c r="H681" s="253">
        <v>-129.297</v>
      </c>
      <c r="I681" s="254"/>
      <c r="J681" s="250"/>
      <c r="K681" s="250"/>
      <c r="L681" s="255"/>
      <c r="M681" s="256"/>
      <c r="N681" s="257"/>
      <c r="O681" s="257"/>
      <c r="P681" s="257"/>
      <c r="Q681" s="257"/>
      <c r="R681" s="257"/>
      <c r="S681" s="257"/>
      <c r="T681" s="258"/>
      <c r="U681" s="13"/>
      <c r="V681" s="13"/>
      <c r="W681" s="13"/>
      <c r="X681" s="13"/>
      <c r="Y681" s="13"/>
      <c r="Z681" s="13"/>
      <c r="AA681" s="13"/>
      <c r="AB681" s="13"/>
      <c r="AC681" s="13"/>
      <c r="AD681" s="13"/>
      <c r="AE681" s="13"/>
      <c r="AT681" s="259" t="s">
        <v>259</v>
      </c>
      <c r="AU681" s="259" t="s">
        <v>88</v>
      </c>
      <c r="AV681" s="13" t="s">
        <v>88</v>
      </c>
      <c r="AW681" s="13" t="s">
        <v>36</v>
      </c>
      <c r="AX681" s="13" t="s">
        <v>80</v>
      </c>
      <c r="AY681" s="259" t="s">
        <v>241</v>
      </c>
    </row>
    <row r="682" s="14" customFormat="1">
      <c r="A682" s="14"/>
      <c r="B682" s="260"/>
      <c r="C682" s="261"/>
      <c r="D682" s="242" t="s">
        <v>259</v>
      </c>
      <c r="E682" s="262" t="s">
        <v>516</v>
      </c>
      <c r="F682" s="263" t="s">
        <v>261</v>
      </c>
      <c r="G682" s="261"/>
      <c r="H682" s="264">
        <v>2675.3910000000001</v>
      </c>
      <c r="I682" s="265"/>
      <c r="J682" s="261"/>
      <c r="K682" s="261"/>
      <c r="L682" s="266"/>
      <c r="M682" s="267"/>
      <c r="N682" s="268"/>
      <c r="O682" s="268"/>
      <c r="P682" s="268"/>
      <c r="Q682" s="268"/>
      <c r="R682" s="268"/>
      <c r="S682" s="268"/>
      <c r="T682" s="269"/>
      <c r="U682" s="14"/>
      <c r="V682" s="14"/>
      <c r="W682" s="14"/>
      <c r="X682" s="14"/>
      <c r="Y682" s="14"/>
      <c r="Z682" s="14"/>
      <c r="AA682" s="14"/>
      <c r="AB682" s="14"/>
      <c r="AC682" s="14"/>
      <c r="AD682" s="14"/>
      <c r="AE682" s="14"/>
      <c r="AT682" s="270" t="s">
        <v>259</v>
      </c>
      <c r="AU682" s="270" t="s">
        <v>88</v>
      </c>
      <c r="AV682" s="14" t="s">
        <v>175</v>
      </c>
      <c r="AW682" s="14" t="s">
        <v>36</v>
      </c>
      <c r="AX682" s="14" t="s">
        <v>14</v>
      </c>
      <c r="AY682" s="270" t="s">
        <v>241</v>
      </c>
    </row>
    <row r="683" s="2" customFormat="1" ht="16.5" customHeight="1">
      <c r="A683" s="39"/>
      <c r="B683" s="40"/>
      <c r="C683" s="288" t="s">
        <v>942</v>
      </c>
      <c r="D683" s="288" t="s">
        <v>758</v>
      </c>
      <c r="E683" s="289" t="s">
        <v>773</v>
      </c>
      <c r="F683" s="290" t="s">
        <v>774</v>
      </c>
      <c r="G683" s="291" t="s">
        <v>487</v>
      </c>
      <c r="H683" s="292">
        <v>4388.5190000000002</v>
      </c>
      <c r="I683" s="293"/>
      <c r="J683" s="294">
        <f>ROUND(I683*H683,2)</f>
        <v>0</v>
      </c>
      <c r="K683" s="290" t="s">
        <v>247</v>
      </c>
      <c r="L683" s="295"/>
      <c r="M683" s="296" t="s">
        <v>1</v>
      </c>
      <c r="N683" s="297" t="s">
        <v>45</v>
      </c>
      <c r="O683" s="92"/>
      <c r="P683" s="238">
        <f>O683*H683</f>
        <v>0</v>
      </c>
      <c r="Q683" s="238">
        <v>0</v>
      </c>
      <c r="R683" s="238">
        <f>Q683*H683</f>
        <v>0</v>
      </c>
      <c r="S683" s="238">
        <v>0</v>
      </c>
      <c r="T683" s="239">
        <f>S683*H683</f>
        <v>0</v>
      </c>
      <c r="U683" s="39"/>
      <c r="V683" s="39"/>
      <c r="W683" s="39"/>
      <c r="X683" s="39"/>
      <c r="Y683" s="39"/>
      <c r="Z683" s="39"/>
      <c r="AA683" s="39"/>
      <c r="AB683" s="39"/>
      <c r="AC683" s="39"/>
      <c r="AD683" s="39"/>
      <c r="AE683" s="39"/>
      <c r="AR683" s="240" t="s">
        <v>300</v>
      </c>
      <c r="AT683" s="240" t="s">
        <v>758</v>
      </c>
      <c r="AU683" s="240" t="s">
        <v>88</v>
      </c>
      <c r="AY683" s="18" t="s">
        <v>241</v>
      </c>
      <c r="BE683" s="241">
        <f>IF(N683="základní",J683,0)</f>
        <v>0</v>
      </c>
      <c r="BF683" s="241">
        <f>IF(N683="snížená",J683,0)</f>
        <v>0</v>
      </c>
      <c r="BG683" s="241">
        <f>IF(N683="zákl. přenesená",J683,0)</f>
        <v>0</v>
      </c>
      <c r="BH683" s="241">
        <f>IF(N683="sníž. přenesená",J683,0)</f>
        <v>0</v>
      </c>
      <c r="BI683" s="241">
        <f>IF(N683="nulová",J683,0)</f>
        <v>0</v>
      </c>
      <c r="BJ683" s="18" t="s">
        <v>14</v>
      </c>
      <c r="BK683" s="241">
        <f>ROUND(I683*H683,2)</f>
        <v>0</v>
      </c>
      <c r="BL683" s="18" t="s">
        <v>175</v>
      </c>
      <c r="BM683" s="240" t="s">
        <v>3450</v>
      </c>
    </row>
    <row r="684" s="2" customFormat="1">
      <c r="A684" s="39"/>
      <c r="B684" s="40"/>
      <c r="C684" s="41"/>
      <c r="D684" s="242" t="s">
        <v>249</v>
      </c>
      <c r="E684" s="41"/>
      <c r="F684" s="243" t="s">
        <v>774</v>
      </c>
      <c r="G684" s="41"/>
      <c r="H684" s="41"/>
      <c r="I684" s="244"/>
      <c r="J684" s="41"/>
      <c r="K684" s="41"/>
      <c r="L684" s="45"/>
      <c r="M684" s="245"/>
      <c r="N684" s="246"/>
      <c r="O684" s="92"/>
      <c r="P684" s="92"/>
      <c r="Q684" s="92"/>
      <c r="R684" s="92"/>
      <c r="S684" s="92"/>
      <c r="T684" s="93"/>
      <c r="U684" s="39"/>
      <c r="V684" s="39"/>
      <c r="W684" s="39"/>
      <c r="X684" s="39"/>
      <c r="Y684" s="39"/>
      <c r="Z684" s="39"/>
      <c r="AA684" s="39"/>
      <c r="AB684" s="39"/>
      <c r="AC684" s="39"/>
      <c r="AD684" s="39"/>
      <c r="AE684" s="39"/>
      <c r="AT684" s="18" t="s">
        <v>249</v>
      </c>
      <c r="AU684" s="18" t="s">
        <v>88</v>
      </c>
    </row>
    <row r="685" s="15" customFormat="1">
      <c r="A685" s="15"/>
      <c r="B685" s="271"/>
      <c r="C685" s="272"/>
      <c r="D685" s="242" t="s">
        <v>259</v>
      </c>
      <c r="E685" s="273" t="s">
        <v>1</v>
      </c>
      <c r="F685" s="274" t="s">
        <v>776</v>
      </c>
      <c r="G685" s="272"/>
      <c r="H685" s="273" t="s">
        <v>1</v>
      </c>
      <c r="I685" s="275"/>
      <c r="J685" s="272"/>
      <c r="K685" s="272"/>
      <c r="L685" s="276"/>
      <c r="M685" s="277"/>
      <c r="N685" s="278"/>
      <c r="O685" s="278"/>
      <c r="P685" s="278"/>
      <c r="Q685" s="278"/>
      <c r="R685" s="278"/>
      <c r="S685" s="278"/>
      <c r="T685" s="279"/>
      <c r="U685" s="15"/>
      <c r="V685" s="15"/>
      <c r="W685" s="15"/>
      <c r="X685" s="15"/>
      <c r="Y685" s="15"/>
      <c r="Z685" s="15"/>
      <c r="AA685" s="15"/>
      <c r="AB685" s="15"/>
      <c r="AC685" s="15"/>
      <c r="AD685" s="15"/>
      <c r="AE685" s="15"/>
      <c r="AT685" s="280" t="s">
        <v>259</v>
      </c>
      <c r="AU685" s="280" t="s">
        <v>88</v>
      </c>
      <c r="AV685" s="15" t="s">
        <v>14</v>
      </c>
      <c r="AW685" s="15" t="s">
        <v>36</v>
      </c>
      <c r="AX685" s="15" t="s">
        <v>80</v>
      </c>
      <c r="AY685" s="280" t="s">
        <v>241</v>
      </c>
    </row>
    <row r="686" s="13" customFormat="1">
      <c r="A686" s="13"/>
      <c r="B686" s="249"/>
      <c r="C686" s="250"/>
      <c r="D686" s="242" t="s">
        <v>259</v>
      </c>
      <c r="E686" s="251" t="s">
        <v>1</v>
      </c>
      <c r="F686" s="252" t="s">
        <v>777</v>
      </c>
      <c r="G686" s="250"/>
      <c r="H686" s="253">
        <v>4388.5190000000002</v>
      </c>
      <c r="I686" s="254"/>
      <c r="J686" s="250"/>
      <c r="K686" s="250"/>
      <c r="L686" s="255"/>
      <c r="M686" s="256"/>
      <c r="N686" s="257"/>
      <c r="O686" s="257"/>
      <c r="P686" s="257"/>
      <c r="Q686" s="257"/>
      <c r="R686" s="257"/>
      <c r="S686" s="257"/>
      <c r="T686" s="258"/>
      <c r="U686" s="13"/>
      <c r="V686" s="13"/>
      <c r="W686" s="13"/>
      <c r="X686" s="13"/>
      <c r="Y686" s="13"/>
      <c r="Z686" s="13"/>
      <c r="AA686" s="13"/>
      <c r="AB686" s="13"/>
      <c r="AC686" s="13"/>
      <c r="AD686" s="13"/>
      <c r="AE686" s="13"/>
      <c r="AT686" s="259" t="s">
        <v>259</v>
      </c>
      <c r="AU686" s="259" t="s">
        <v>88</v>
      </c>
      <c r="AV686" s="13" t="s">
        <v>88</v>
      </c>
      <c r="AW686" s="13" t="s">
        <v>36</v>
      </c>
      <c r="AX686" s="13" t="s">
        <v>80</v>
      </c>
      <c r="AY686" s="259" t="s">
        <v>241</v>
      </c>
    </row>
    <row r="687" s="14" customFormat="1">
      <c r="A687" s="14"/>
      <c r="B687" s="260"/>
      <c r="C687" s="261"/>
      <c r="D687" s="242" t="s">
        <v>259</v>
      </c>
      <c r="E687" s="262" t="s">
        <v>1</v>
      </c>
      <c r="F687" s="263" t="s">
        <v>261</v>
      </c>
      <c r="G687" s="261"/>
      <c r="H687" s="264">
        <v>4388.5190000000002</v>
      </c>
      <c r="I687" s="265"/>
      <c r="J687" s="261"/>
      <c r="K687" s="261"/>
      <c r="L687" s="266"/>
      <c r="M687" s="267"/>
      <c r="N687" s="268"/>
      <c r="O687" s="268"/>
      <c r="P687" s="268"/>
      <c r="Q687" s="268"/>
      <c r="R687" s="268"/>
      <c r="S687" s="268"/>
      <c r="T687" s="269"/>
      <c r="U687" s="14"/>
      <c r="V687" s="14"/>
      <c r="W687" s="14"/>
      <c r="X687" s="14"/>
      <c r="Y687" s="14"/>
      <c r="Z687" s="14"/>
      <c r="AA687" s="14"/>
      <c r="AB687" s="14"/>
      <c r="AC687" s="14"/>
      <c r="AD687" s="14"/>
      <c r="AE687" s="14"/>
      <c r="AT687" s="270" t="s">
        <v>259</v>
      </c>
      <c r="AU687" s="270" t="s">
        <v>88</v>
      </c>
      <c r="AV687" s="14" t="s">
        <v>175</v>
      </c>
      <c r="AW687" s="14" t="s">
        <v>36</v>
      </c>
      <c r="AX687" s="14" t="s">
        <v>14</v>
      </c>
      <c r="AY687" s="270" t="s">
        <v>241</v>
      </c>
    </row>
    <row r="688" s="2" customFormat="1" ht="24.15" customHeight="1">
      <c r="A688" s="39"/>
      <c r="B688" s="40"/>
      <c r="C688" s="229" t="s">
        <v>946</v>
      </c>
      <c r="D688" s="229" t="s">
        <v>243</v>
      </c>
      <c r="E688" s="230" t="s">
        <v>779</v>
      </c>
      <c r="F688" s="231" t="s">
        <v>780</v>
      </c>
      <c r="G688" s="232" t="s">
        <v>255</v>
      </c>
      <c r="H688" s="233">
        <v>431.31400000000002</v>
      </c>
      <c r="I688" s="234"/>
      <c r="J688" s="235">
        <f>ROUND(I688*H688,2)</f>
        <v>0</v>
      </c>
      <c r="K688" s="231" t="s">
        <v>247</v>
      </c>
      <c r="L688" s="45"/>
      <c r="M688" s="236" t="s">
        <v>1</v>
      </c>
      <c r="N688" s="237" t="s">
        <v>45</v>
      </c>
      <c r="O688" s="92"/>
      <c r="P688" s="238">
        <f>O688*H688</f>
        <v>0</v>
      </c>
      <c r="Q688" s="238">
        <v>0</v>
      </c>
      <c r="R688" s="238">
        <f>Q688*H688</f>
        <v>0</v>
      </c>
      <c r="S688" s="238">
        <v>0</v>
      </c>
      <c r="T688" s="239">
        <f>S688*H688</f>
        <v>0</v>
      </c>
      <c r="U688" s="39"/>
      <c r="V688" s="39"/>
      <c r="W688" s="39"/>
      <c r="X688" s="39"/>
      <c r="Y688" s="39"/>
      <c r="Z688" s="39"/>
      <c r="AA688" s="39"/>
      <c r="AB688" s="39"/>
      <c r="AC688" s="39"/>
      <c r="AD688" s="39"/>
      <c r="AE688" s="39"/>
      <c r="AR688" s="240" t="s">
        <v>175</v>
      </c>
      <c r="AT688" s="240" t="s">
        <v>243</v>
      </c>
      <c r="AU688" s="240" t="s">
        <v>88</v>
      </c>
      <c r="AY688" s="18" t="s">
        <v>241</v>
      </c>
      <c r="BE688" s="241">
        <f>IF(N688="základní",J688,0)</f>
        <v>0</v>
      </c>
      <c r="BF688" s="241">
        <f>IF(N688="snížená",J688,0)</f>
        <v>0</v>
      </c>
      <c r="BG688" s="241">
        <f>IF(N688="zákl. přenesená",J688,0)</f>
        <v>0</v>
      </c>
      <c r="BH688" s="241">
        <f>IF(N688="sníž. přenesená",J688,0)</f>
        <v>0</v>
      </c>
      <c r="BI688" s="241">
        <f>IF(N688="nulová",J688,0)</f>
        <v>0</v>
      </c>
      <c r="BJ688" s="18" t="s">
        <v>14</v>
      </c>
      <c r="BK688" s="241">
        <f>ROUND(I688*H688,2)</f>
        <v>0</v>
      </c>
      <c r="BL688" s="18" t="s">
        <v>175</v>
      </c>
      <c r="BM688" s="240" t="s">
        <v>3451</v>
      </c>
    </row>
    <row r="689" s="2" customFormat="1">
      <c r="A689" s="39"/>
      <c r="B689" s="40"/>
      <c r="C689" s="41"/>
      <c r="D689" s="242" t="s">
        <v>249</v>
      </c>
      <c r="E689" s="41"/>
      <c r="F689" s="243" t="s">
        <v>782</v>
      </c>
      <c r="G689" s="41"/>
      <c r="H689" s="41"/>
      <c r="I689" s="244"/>
      <c r="J689" s="41"/>
      <c r="K689" s="41"/>
      <c r="L689" s="45"/>
      <c r="M689" s="245"/>
      <c r="N689" s="246"/>
      <c r="O689" s="92"/>
      <c r="P689" s="92"/>
      <c r="Q689" s="92"/>
      <c r="R689" s="92"/>
      <c r="S689" s="92"/>
      <c r="T689" s="93"/>
      <c r="U689" s="39"/>
      <c r="V689" s="39"/>
      <c r="W689" s="39"/>
      <c r="X689" s="39"/>
      <c r="Y689" s="39"/>
      <c r="Z689" s="39"/>
      <c r="AA689" s="39"/>
      <c r="AB689" s="39"/>
      <c r="AC689" s="39"/>
      <c r="AD689" s="39"/>
      <c r="AE689" s="39"/>
      <c r="AT689" s="18" t="s">
        <v>249</v>
      </c>
      <c r="AU689" s="18" t="s">
        <v>88</v>
      </c>
    </row>
    <row r="690" s="2" customFormat="1">
      <c r="A690" s="39"/>
      <c r="B690" s="40"/>
      <c r="C690" s="41"/>
      <c r="D690" s="247" t="s">
        <v>251</v>
      </c>
      <c r="E690" s="41"/>
      <c r="F690" s="248" t="s">
        <v>783</v>
      </c>
      <c r="G690" s="41"/>
      <c r="H690" s="41"/>
      <c r="I690" s="244"/>
      <c r="J690" s="41"/>
      <c r="K690" s="41"/>
      <c r="L690" s="45"/>
      <c r="M690" s="245"/>
      <c r="N690" s="246"/>
      <c r="O690" s="92"/>
      <c r="P690" s="92"/>
      <c r="Q690" s="92"/>
      <c r="R690" s="92"/>
      <c r="S690" s="92"/>
      <c r="T690" s="93"/>
      <c r="U690" s="39"/>
      <c r="V690" s="39"/>
      <c r="W690" s="39"/>
      <c r="X690" s="39"/>
      <c r="Y690" s="39"/>
      <c r="Z690" s="39"/>
      <c r="AA690" s="39"/>
      <c r="AB690" s="39"/>
      <c r="AC690" s="39"/>
      <c r="AD690" s="39"/>
      <c r="AE690" s="39"/>
      <c r="AT690" s="18" t="s">
        <v>251</v>
      </c>
      <c r="AU690" s="18" t="s">
        <v>88</v>
      </c>
    </row>
    <row r="691" s="13" customFormat="1">
      <c r="A691" s="13"/>
      <c r="B691" s="249"/>
      <c r="C691" s="250"/>
      <c r="D691" s="242" t="s">
        <v>259</v>
      </c>
      <c r="E691" s="251" t="s">
        <v>1</v>
      </c>
      <c r="F691" s="252" t="s">
        <v>468</v>
      </c>
      <c r="G691" s="250"/>
      <c r="H691" s="253">
        <v>431.31400000000002</v>
      </c>
      <c r="I691" s="254"/>
      <c r="J691" s="250"/>
      <c r="K691" s="250"/>
      <c r="L691" s="255"/>
      <c r="M691" s="256"/>
      <c r="N691" s="257"/>
      <c r="O691" s="257"/>
      <c r="P691" s="257"/>
      <c r="Q691" s="257"/>
      <c r="R691" s="257"/>
      <c r="S691" s="257"/>
      <c r="T691" s="258"/>
      <c r="U691" s="13"/>
      <c r="V691" s="13"/>
      <c r="W691" s="13"/>
      <c r="X691" s="13"/>
      <c r="Y691" s="13"/>
      <c r="Z691" s="13"/>
      <c r="AA691" s="13"/>
      <c r="AB691" s="13"/>
      <c r="AC691" s="13"/>
      <c r="AD691" s="13"/>
      <c r="AE691" s="13"/>
      <c r="AT691" s="259" t="s">
        <v>259</v>
      </c>
      <c r="AU691" s="259" t="s">
        <v>88</v>
      </c>
      <c r="AV691" s="13" t="s">
        <v>88</v>
      </c>
      <c r="AW691" s="13" t="s">
        <v>36</v>
      </c>
      <c r="AX691" s="13" t="s">
        <v>80</v>
      </c>
      <c r="AY691" s="259" t="s">
        <v>241</v>
      </c>
    </row>
    <row r="692" s="14" customFormat="1">
      <c r="A692" s="14"/>
      <c r="B692" s="260"/>
      <c r="C692" s="261"/>
      <c r="D692" s="242" t="s">
        <v>259</v>
      </c>
      <c r="E692" s="262" t="s">
        <v>1</v>
      </c>
      <c r="F692" s="263" t="s">
        <v>261</v>
      </c>
      <c r="G692" s="261"/>
      <c r="H692" s="264">
        <v>431.31400000000002</v>
      </c>
      <c r="I692" s="265"/>
      <c r="J692" s="261"/>
      <c r="K692" s="261"/>
      <c r="L692" s="266"/>
      <c r="M692" s="267"/>
      <c r="N692" s="268"/>
      <c r="O692" s="268"/>
      <c r="P692" s="268"/>
      <c r="Q692" s="268"/>
      <c r="R692" s="268"/>
      <c r="S692" s="268"/>
      <c r="T692" s="269"/>
      <c r="U692" s="14"/>
      <c r="V692" s="14"/>
      <c r="W692" s="14"/>
      <c r="X692" s="14"/>
      <c r="Y692" s="14"/>
      <c r="Z692" s="14"/>
      <c r="AA692" s="14"/>
      <c r="AB692" s="14"/>
      <c r="AC692" s="14"/>
      <c r="AD692" s="14"/>
      <c r="AE692" s="14"/>
      <c r="AT692" s="270" t="s">
        <v>259</v>
      </c>
      <c r="AU692" s="270" t="s">
        <v>88</v>
      </c>
      <c r="AV692" s="14" t="s">
        <v>175</v>
      </c>
      <c r="AW692" s="14" t="s">
        <v>36</v>
      </c>
      <c r="AX692" s="14" t="s">
        <v>14</v>
      </c>
      <c r="AY692" s="270" t="s">
        <v>241</v>
      </c>
    </row>
    <row r="693" s="2" customFormat="1" ht="24.15" customHeight="1">
      <c r="A693" s="39"/>
      <c r="B693" s="40"/>
      <c r="C693" s="229" t="s">
        <v>952</v>
      </c>
      <c r="D693" s="229" t="s">
        <v>243</v>
      </c>
      <c r="E693" s="230" t="s">
        <v>785</v>
      </c>
      <c r="F693" s="231" t="s">
        <v>786</v>
      </c>
      <c r="G693" s="232" t="s">
        <v>255</v>
      </c>
      <c r="H693" s="233">
        <v>646.97199999999998</v>
      </c>
      <c r="I693" s="234"/>
      <c r="J693" s="235">
        <f>ROUND(I693*H693,2)</f>
        <v>0</v>
      </c>
      <c r="K693" s="231" t="s">
        <v>247</v>
      </c>
      <c r="L693" s="45"/>
      <c r="M693" s="236" t="s">
        <v>1</v>
      </c>
      <c r="N693" s="237" t="s">
        <v>45</v>
      </c>
      <c r="O693" s="92"/>
      <c r="P693" s="238">
        <f>O693*H693</f>
        <v>0</v>
      </c>
      <c r="Q693" s="238">
        <v>0</v>
      </c>
      <c r="R693" s="238">
        <f>Q693*H693</f>
        <v>0</v>
      </c>
      <c r="S693" s="238">
        <v>0</v>
      </c>
      <c r="T693" s="239">
        <f>S693*H693</f>
        <v>0</v>
      </c>
      <c r="U693" s="39"/>
      <c r="V693" s="39"/>
      <c r="W693" s="39"/>
      <c r="X693" s="39"/>
      <c r="Y693" s="39"/>
      <c r="Z693" s="39"/>
      <c r="AA693" s="39"/>
      <c r="AB693" s="39"/>
      <c r="AC693" s="39"/>
      <c r="AD693" s="39"/>
      <c r="AE693" s="39"/>
      <c r="AR693" s="240" t="s">
        <v>175</v>
      </c>
      <c r="AT693" s="240" t="s">
        <v>243</v>
      </c>
      <c r="AU693" s="240" t="s">
        <v>88</v>
      </c>
      <c r="AY693" s="18" t="s">
        <v>241</v>
      </c>
      <c r="BE693" s="241">
        <f>IF(N693="základní",J693,0)</f>
        <v>0</v>
      </c>
      <c r="BF693" s="241">
        <f>IF(N693="snížená",J693,0)</f>
        <v>0</v>
      </c>
      <c r="BG693" s="241">
        <f>IF(N693="zákl. přenesená",J693,0)</f>
        <v>0</v>
      </c>
      <c r="BH693" s="241">
        <f>IF(N693="sníž. přenesená",J693,0)</f>
        <v>0</v>
      </c>
      <c r="BI693" s="241">
        <f>IF(N693="nulová",J693,0)</f>
        <v>0</v>
      </c>
      <c r="BJ693" s="18" t="s">
        <v>14</v>
      </c>
      <c r="BK693" s="241">
        <f>ROUND(I693*H693,2)</f>
        <v>0</v>
      </c>
      <c r="BL693" s="18" t="s">
        <v>175</v>
      </c>
      <c r="BM693" s="240" t="s">
        <v>3452</v>
      </c>
    </row>
    <row r="694" s="2" customFormat="1">
      <c r="A694" s="39"/>
      <c r="B694" s="40"/>
      <c r="C694" s="41"/>
      <c r="D694" s="242" t="s">
        <v>249</v>
      </c>
      <c r="E694" s="41"/>
      <c r="F694" s="243" t="s">
        <v>788</v>
      </c>
      <c r="G694" s="41"/>
      <c r="H694" s="41"/>
      <c r="I694" s="244"/>
      <c r="J694" s="41"/>
      <c r="K694" s="41"/>
      <c r="L694" s="45"/>
      <c r="M694" s="245"/>
      <c r="N694" s="246"/>
      <c r="O694" s="92"/>
      <c r="P694" s="92"/>
      <c r="Q694" s="92"/>
      <c r="R694" s="92"/>
      <c r="S694" s="92"/>
      <c r="T694" s="93"/>
      <c r="U694" s="39"/>
      <c r="V694" s="39"/>
      <c r="W694" s="39"/>
      <c r="X694" s="39"/>
      <c r="Y694" s="39"/>
      <c r="Z694" s="39"/>
      <c r="AA694" s="39"/>
      <c r="AB694" s="39"/>
      <c r="AC694" s="39"/>
      <c r="AD694" s="39"/>
      <c r="AE694" s="39"/>
      <c r="AT694" s="18" t="s">
        <v>249</v>
      </c>
      <c r="AU694" s="18" t="s">
        <v>88</v>
      </c>
    </row>
    <row r="695" s="2" customFormat="1">
      <c r="A695" s="39"/>
      <c r="B695" s="40"/>
      <c r="C695" s="41"/>
      <c r="D695" s="247" t="s">
        <v>251</v>
      </c>
      <c r="E695" s="41"/>
      <c r="F695" s="248" t="s">
        <v>789</v>
      </c>
      <c r="G695" s="41"/>
      <c r="H695" s="41"/>
      <c r="I695" s="244"/>
      <c r="J695" s="41"/>
      <c r="K695" s="41"/>
      <c r="L695" s="45"/>
      <c r="M695" s="245"/>
      <c r="N695" s="246"/>
      <c r="O695" s="92"/>
      <c r="P695" s="92"/>
      <c r="Q695" s="92"/>
      <c r="R695" s="92"/>
      <c r="S695" s="92"/>
      <c r="T695" s="93"/>
      <c r="U695" s="39"/>
      <c r="V695" s="39"/>
      <c r="W695" s="39"/>
      <c r="X695" s="39"/>
      <c r="Y695" s="39"/>
      <c r="Z695" s="39"/>
      <c r="AA695" s="39"/>
      <c r="AB695" s="39"/>
      <c r="AC695" s="39"/>
      <c r="AD695" s="39"/>
      <c r="AE695" s="39"/>
      <c r="AT695" s="18" t="s">
        <v>251</v>
      </c>
      <c r="AU695" s="18" t="s">
        <v>88</v>
      </c>
    </row>
    <row r="696" s="13" customFormat="1">
      <c r="A696" s="13"/>
      <c r="B696" s="249"/>
      <c r="C696" s="250"/>
      <c r="D696" s="242" t="s">
        <v>259</v>
      </c>
      <c r="E696" s="251" t="s">
        <v>1</v>
      </c>
      <c r="F696" s="252" t="s">
        <v>3453</v>
      </c>
      <c r="G696" s="250"/>
      <c r="H696" s="253">
        <v>1222.2000000000001</v>
      </c>
      <c r="I696" s="254"/>
      <c r="J696" s="250"/>
      <c r="K696" s="250"/>
      <c r="L696" s="255"/>
      <c r="M696" s="256"/>
      <c r="N696" s="257"/>
      <c r="O696" s="257"/>
      <c r="P696" s="257"/>
      <c r="Q696" s="257"/>
      <c r="R696" s="257"/>
      <c r="S696" s="257"/>
      <c r="T696" s="258"/>
      <c r="U696" s="13"/>
      <c r="V696" s="13"/>
      <c r="W696" s="13"/>
      <c r="X696" s="13"/>
      <c r="Y696" s="13"/>
      <c r="Z696" s="13"/>
      <c r="AA696" s="13"/>
      <c r="AB696" s="13"/>
      <c r="AC696" s="13"/>
      <c r="AD696" s="13"/>
      <c r="AE696" s="13"/>
      <c r="AT696" s="259" t="s">
        <v>259</v>
      </c>
      <c r="AU696" s="259" t="s">
        <v>88</v>
      </c>
      <c r="AV696" s="13" t="s">
        <v>88</v>
      </c>
      <c r="AW696" s="13" t="s">
        <v>36</v>
      </c>
      <c r="AX696" s="13" t="s">
        <v>80</v>
      </c>
      <c r="AY696" s="259" t="s">
        <v>241</v>
      </c>
    </row>
    <row r="697" s="13" customFormat="1">
      <c r="A697" s="13"/>
      <c r="B697" s="249"/>
      <c r="C697" s="250"/>
      <c r="D697" s="242" t="s">
        <v>259</v>
      </c>
      <c r="E697" s="251" t="s">
        <v>1</v>
      </c>
      <c r="F697" s="252" t="s">
        <v>3454</v>
      </c>
      <c r="G697" s="250"/>
      <c r="H697" s="253">
        <v>-143.91399999999999</v>
      </c>
      <c r="I697" s="254"/>
      <c r="J697" s="250"/>
      <c r="K697" s="250"/>
      <c r="L697" s="255"/>
      <c r="M697" s="256"/>
      <c r="N697" s="257"/>
      <c r="O697" s="257"/>
      <c r="P697" s="257"/>
      <c r="Q697" s="257"/>
      <c r="R697" s="257"/>
      <c r="S697" s="257"/>
      <c r="T697" s="258"/>
      <c r="U697" s="13"/>
      <c r="V697" s="13"/>
      <c r="W697" s="13"/>
      <c r="X697" s="13"/>
      <c r="Y697" s="13"/>
      <c r="Z697" s="13"/>
      <c r="AA697" s="13"/>
      <c r="AB697" s="13"/>
      <c r="AC697" s="13"/>
      <c r="AD697" s="13"/>
      <c r="AE697" s="13"/>
      <c r="AT697" s="259" t="s">
        <v>259</v>
      </c>
      <c r="AU697" s="259" t="s">
        <v>88</v>
      </c>
      <c r="AV697" s="13" t="s">
        <v>88</v>
      </c>
      <c r="AW697" s="13" t="s">
        <v>36</v>
      </c>
      <c r="AX697" s="13" t="s">
        <v>80</v>
      </c>
      <c r="AY697" s="259" t="s">
        <v>241</v>
      </c>
    </row>
    <row r="698" s="14" customFormat="1">
      <c r="A698" s="14"/>
      <c r="B698" s="260"/>
      <c r="C698" s="261"/>
      <c r="D698" s="242" t="s">
        <v>259</v>
      </c>
      <c r="E698" s="262" t="s">
        <v>465</v>
      </c>
      <c r="F698" s="263" t="s">
        <v>261</v>
      </c>
      <c r="G698" s="261"/>
      <c r="H698" s="264">
        <v>1078.2860000000001</v>
      </c>
      <c r="I698" s="265"/>
      <c r="J698" s="261"/>
      <c r="K698" s="261"/>
      <c r="L698" s="266"/>
      <c r="M698" s="267"/>
      <c r="N698" s="268"/>
      <c r="O698" s="268"/>
      <c r="P698" s="268"/>
      <c r="Q698" s="268"/>
      <c r="R698" s="268"/>
      <c r="S698" s="268"/>
      <c r="T698" s="269"/>
      <c r="U698" s="14"/>
      <c r="V698" s="14"/>
      <c r="W698" s="14"/>
      <c r="X698" s="14"/>
      <c r="Y698" s="14"/>
      <c r="Z698" s="14"/>
      <c r="AA698" s="14"/>
      <c r="AB698" s="14"/>
      <c r="AC698" s="14"/>
      <c r="AD698" s="14"/>
      <c r="AE698" s="14"/>
      <c r="AT698" s="270" t="s">
        <v>259</v>
      </c>
      <c r="AU698" s="270" t="s">
        <v>88</v>
      </c>
      <c r="AV698" s="14" t="s">
        <v>175</v>
      </c>
      <c r="AW698" s="14" t="s">
        <v>36</v>
      </c>
      <c r="AX698" s="14" t="s">
        <v>80</v>
      </c>
      <c r="AY698" s="270" t="s">
        <v>241</v>
      </c>
    </row>
    <row r="699" s="13" customFormat="1">
      <c r="A699" s="13"/>
      <c r="B699" s="249"/>
      <c r="C699" s="250"/>
      <c r="D699" s="242" t="s">
        <v>259</v>
      </c>
      <c r="E699" s="251" t="s">
        <v>791</v>
      </c>
      <c r="F699" s="252" t="s">
        <v>792</v>
      </c>
      <c r="G699" s="250"/>
      <c r="H699" s="253">
        <v>646.97199999999998</v>
      </c>
      <c r="I699" s="254"/>
      <c r="J699" s="250"/>
      <c r="K699" s="250"/>
      <c r="L699" s="255"/>
      <c r="M699" s="256"/>
      <c r="N699" s="257"/>
      <c r="O699" s="257"/>
      <c r="P699" s="257"/>
      <c r="Q699" s="257"/>
      <c r="R699" s="257"/>
      <c r="S699" s="257"/>
      <c r="T699" s="258"/>
      <c r="U699" s="13"/>
      <c r="V699" s="13"/>
      <c r="W699" s="13"/>
      <c r="X699" s="13"/>
      <c r="Y699" s="13"/>
      <c r="Z699" s="13"/>
      <c r="AA699" s="13"/>
      <c r="AB699" s="13"/>
      <c r="AC699" s="13"/>
      <c r="AD699" s="13"/>
      <c r="AE699" s="13"/>
      <c r="AT699" s="259" t="s">
        <v>259</v>
      </c>
      <c r="AU699" s="259" t="s">
        <v>88</v>
      </c>
      <c r="AV699" s="13" t="s">
        <v>88</v>
      </c>
      <c r="AW699" s="13" t="s">
        <v>36</v>
      </c>
      <c r="AX699" s="13" t="s">
        <v>14</v>
      </c>
      <c r="AY699" s="259" t="s">
        <v>241</v>
      </c>
    </row>
    <row r="700" s="13" customFormat="1">
      <c r="A700" s="13"/>
      <c r="B700" s="249"/>
      <c r="C700" s="250"/>
      <c r="D700" s="242" t="s">
        <v>259</v>
      </c>
      <c r="E700" s="251" t="s">
        <v>468</v>
      </c>
      <c r="F700" s="252" t="s">
        <v>793</v>
      </c>
      <c r="G700" s="250"/>
      <c r="H700" s="253">
        <v>431.31400000000002</v>
      </c>
      <c r="I700" s="254"/>
      <c r="J700" s="250"/>
      <c r="K700" s="250"/>
      <c r="L700" s="255"/>
      <c r="M700" s="256"/>
      <c r="N700" s="257"/>
      <c r="O700" s="257"/>
      <c r="P700" s="257"/>
      <c r="Q700" s="257"/>
      <c r="R700" s="257"/>
      <c r="S700" s="257"/>
      <c r="T700" s="258"/>
      <c r="U700" s="13"/>
      <c r="V700" s="13"/>
      <c r="W700" s="13"/>
      <c r="X700" s="13"/>
      <c r="Y700" s="13"/>
      <c r="Z700" s="13"/>
      <c r="AA700" s="13"/>
      <c r="AB700" s="13"/>
      <c r="AC700" s="13"/>
      <c r="AD700" s="13"/>
      <c r="AE700" s="13"/>
      <c r="AT700" s="259" t="s">
        <v>259</v>
      </c>
      <c r="AU700" s="259" t="s">
        <v>88</v>
      </c>
      <c r="AV700" s="13" t="s">
        <v>88</v>
      </c>
      <c r="AW700" s="13" t="s">
        <v>36</v>
      </c>
      <c r="AX700" s="13" t="s">
        <v>80</v>
      </c>
      <c r="AY700" s="259" t="s">
        <v>241</v>
      </c>
    </row>
    <row r="701" s="14" customFormat="1">
      <c r="A701" s="14"/>
      <c r="B701" s="260"/>
      <c r="C701" s="261"/>
      <c r="D701" s="242" t="s">
        <v>259</v>
      </c>
      <c r="E701" s="262" t="s">
        <v>1</v>
      </c>
      <c r="F701" s="263" t="s">
        <v>261</v>
      </c>
      <c r="G701" s="261"/>
      <c r="H701" s="264">
        <v>1078.2860000000001</v>
      </c>
      <c r="I701" s="265"/>
      <c r="J701" s="261"/>
      <c r="K701" s="261"/>
      <c r="L701" s="266"/>
      <c r="M701" s="267"/>
      <c r="N701" s="268"/>
      <c r="O701" s="268"/>
      <c r="P701" s="268"/>
      <c r="Q701" s="268"/>
      <c r="R701" s="268"/>
      <c r="S701" s="268"/>
      <c r="T701" s="269"/>
      <c r="U701" s="14"/>
      <c r="V701" s="14"/>
      <c r="W701" s="14"/>
      <c r="X701" s="14"/>
      <c r="Y701" s="14"/>
      <c r="Z701" s="14"/>
      <c r="AA701" s="14"/>
      <c r="AB701" s="14"/>
      <c r="AC701" s="14"/>
      <c r="AD701" s="14"/>
      <c r="AE701" s="14"/>
      <c r="AT701" s="270" t="s">
        <v>259</v>
      </c>
      <c r="AU701" s="270" t="s">
        <v>88</v>
      </c>
      <c r="AV701" s="14" t="s">
        <v>175</v>
      </c>
      <c r="AW701" s="14" t="s">
        <v>36</v>
      </c>
      <c r="AX701" s="14" t="s">
        <v>80</v>
      </c>
      <c r="AY701" s="270" t="s">
        <v>241</v>
      </c>
    </row>
    <row r="702" s="2" customFormat="1" ht="16.5" customHeight="1">
      <c r="A702" s="39"/>
      <c r="B702" s="40"/>
      <c r="C702" s="288" t="s">
        <v>957</v>
      </c>
      <c r="D702" s="288" t="s">
        <v>758</v>
      </c>
      <c r="E702" s="289" t="s">
        <v>795</v>
      </c>
      <c r="F702" s="290" t="s">
        <v>796</v>
      </c>
      <c r="G702" s="291" t="s">
        <v>487</v>
      </c>
      <c r="H702" s="292">
        <v>2210.9279999999999</v>
      </c>
      <c r="I702" s="293"/>
      <c r="J702" s="294">
        <f>ROUND(I702*H702,2)</f>
        <v>0</v>
      </c>
      <c r="K702" s="290" t="s">
        <v>247</v>
      </c>
      <c r="L702" s="295"/>
      <c r="M702" s="296" t="s">
        <v>1</v>
      </c>
      <c r="N702" s="297" t="s">
        <v>45</v>
      </c>
      <c r="O702" s="92"/>
      <c r="P702" s="238">
        <f>O702*H702</f>
        <v>0</v>
      </c>
      <c r="Q702" s="238">
        <v>0</v>
      </c>
      <c r="R702" s="238">
        <f>Q702*H702</f>
        <v>0</v>
      </c>
      <c r="S702" s="238">
        <v>0</v>
      </c>
      <c r="T702" s="239">
        <f>S702*H702</f>
        <v>0</v>
      </c>
      <c r="U702" s="39"/>
      <c r="V702" s="39"/>
      <c r="W702" s="39"/>
      <c r="X702" s="39"/>
      <c r="Y702" s="39"/>
      <c r="Z702" s="39"/>
      <c r="AA702" s="39"/>
      <c r="AB702" s="39"/>
      <c r="AC702" s="39"/>
      <c r="AD702" s="39"/>
      <c r="AE702" s="39"/>
      <c r="AR702" s="240" t="s">
        <v>300</v>
      </c>
      <c r="AT702" s="240" t="s">
        <v>758</v>
      </c>
      <c r="AU702" s="240" t="s">
        <v>88</v>
      </c>
      <c r="AY702" s="18" t="s">
        <v>241</v>
      </c>
      <c r="BE702" s="241">
        <f>IF(N702="základní",J702,0)</f>
        <v>0</v>
      </c>
      <c r="BF702" s="241">
        <f>IF(N702="snížená",J702,0)</f>
        <v>0</v>
      </c>
      <c r="BG702" s="241">
        <f>IF(N702="zákl. přenesená",J702,0)</f>
        <v>0</v>
      </c>
      <c r="BH702" s="241">
        <f>IF(N702="sníž. přenesená",J702,0)</f>
        <v>0</v>
      </c>
      <c r="BI702" s="241">
        <f>IF(N702="nulová",J702,0)</f>
        <v>0</v>
      </c>
      <c r="BJ702" s="18" t="s">
        <v>14</v>
      </c>
      <c r="BK702" s="241">
        <f>ROUND(I702*H702,2)</f>
        <v>0</v>
      </c>
      <c r="BL702" s="18" t="s">
        <v>175</v>
      </c>
      <c r="BM702" s="240" t="s">
        <v>3455</v>
      </c>
    </row>
    <row r="703" s="2" customFormat="1">
      <c r="A703" s="39"/>
      <c r="B703" s="40"/>
      <c r="C703" s="41"/>
      <c r="D703" s="242" t="s">
        <v>249</v>
      </c>
      <c r="E703" s="41"/>
      <c r="F703" s="243" t="s">
        <v>796</v>
      </c>
      <c r="G703" s="41"/>
      <c r="H703" s="41"/>
      <c r="I703" s="244"/>
      <c r="J703" s="41"/>
      <c r="K703" s="41"/>
      <c r="L703" s="45"/>
      <c r="M703" s="245"/>
      <c r="N703" s="246"/>
      <c r="O703" s="92"/>
      <c r="P703" s="92"/>
      <c r="Q703" s="92"/>
      <c r="R703" s="92"/>
      <c r="S703" s="92"/>
      <c r="T703" s="93"/>
      <c r="U703" s="39"/>
      <c r="V703" s="39"/>
      <c r="W703" s="39"/>
      <c r="X703" s="39"/>
      <c r="Y703" s="39"/>
      <c r="Z703" s="39"/>
      <c r="AA703" s="39"/>
      <c r="AB703" s="39"/>
      <c r="AC703" s="39"/>
      <c r="AD703" s="39"/>
      <c r="AE703" s="39"/>
      <c r="AT703" s="18" t="s">
        <v>249</v>
      </c>
      <c r="AU703" s="18" t="s">
        <v>88</v>
      </c>
    </row>
    <row r="704" s="13" customFormat="1">
      <c r="A704" s="13"/>
      <c r="B704" s="249"/>
      <c r="C704" s="250"/>
      <c r="D704" s="242" t="s">
        <v>259</v>
      </c>
      <c r="E704" s="251" t="s">
        <v>1</v>
      </c>
      <c r="F704" s="252" t="s">
        <v>798</v>
      </c>
      <c r="G704" s="250"/>
      <c r="H704" s="253">
        <v>2210.9279999999999</v>
      </c>
      <c r="I704" s="254"/>
      <c r="J704" s="250"/>
      <c r="K704" s="250"/>
      <c r="L704" s="255"/>
      <c r="M704" s="256"/>
      <c r="N704" s="257"/>
      <c r="O704" s="257"/>
      <c r="P704" s="257"/>
      <c r="Q704" s="257"/>
      <c r="R704" s="257"/>
      <c r="S704" s="257"/>
      <c r="T704" s="258"/>
      <c r="U704" s="13"/>
      <c r="V704" s="13"/>
      <c r="W704" s="13"/>
      <c r="X704" s="13"/>
      <c r="Y704" s="13"/>
      <c r="Z704" s="13"/>
      <c r="AA704" s="13"/>
      <c r="AB704" s="13"/>
      <c r="AC704" s="13"/>
      <c r="AD704" s="13"/>
      <c r="AE704" s="13"/>
      <c r="AT704" s="259" t="s">
        <v>259</v>
      </c>
      <c r="AU704" s="259" t="s">
        <v>88</v>
      </c>
      <c r="AV704" s="13" t="s">
        <v>88</v>
      </c>
      <c r="AW704" s="13" t="s">
        <v>36</v>
      </c>
      <c r="AX704" s="13" t="s">
        <v>80</v>
      </c>
      <c r="AY704" s="259" t="s">
        <v>241</v>
      </c>
    </row>
    <row r="705" s="14" customFormat="1">
      <c r="A705" s="14"/>
      <c r="B705" s="260"/>
      <c r="C705" s="261"/>
      <c r="D705" s="242" t="s">
        <v>259</v>
      </c>
      <c r="E705" s="262" t="s">
        <v>1</v>
      </c>
      <c r="F705" s="263" t="s">
        <v>261</v>
      </c>
      <c r="G705" s="261"/>
      <c r="H705" s="264">
        <v>2210.9279999999999</v>
      </c>
      <c r="I705" s="265"/>
      <c r="J705" s="261"/>
      <c r="K705" s="261"/>
      <c r="L705" s="266"/>
      <c r="M705" s="267"/>
      <c r="N705" s="268"/>
      <c r="O705" s="268"/>
      <c r="P705" s="268"/>
      <c r="Q705" s="268"/>
      <c r="R705" s="268"/>
      <c r="S705" s="268"/>
      <c r="T705" s="269"/>
      <c r="U705" s="14"/>
      <c r="V705" s="14"/>
      <c r="W705" s="14"/>
      <c r="X705" s="14"/>
      <c r="Y705" s="14"/>
      <c r="Z705" s="14"/>
      <c r="AA705" s="14"/>
      <c r="AB705" s="14"/>
      <c r="AC705" s="14"/>
      <c r="AD705" s="14"/>
      <c r="AE705" s="14"/>
      <c r="AT705" s="270" t="s">
        <v>259</v>
      </c>
      <c r="AU705" s="270" t="s">
        <v>88</v>
      </c>
      <c r="AV705" s="14" t="s">
        <v>175</v>
      </c>
      <c r="AW705" s="14" t="s">
        <v>36</v>
      </c>
      <c r="AX705" s="14" t="s">
        <v>14</v>
      </c>
      <c r="AY705" s="270" t="s">
        <v>241</v>
      </c>
    </row>
    <row r="706" s="2" customFormat="1" ht="24.15" customHeight="1">
      <c r="A706" s="39"/>
      <c r="B706" s="40"/>
      <c r="C706" s="229" t="s">
        <v>967</v>
      </c>
      <c r="D706" s="229" t="s">
        <v>243</v>
      </c>
      <c r="E706" s="230" t="s">
        <v>800</v>
      </c>
      <c r="F706" s="231" t="s">
        <v>801</v>
      </c>
      <c r="G706" s="232" t="s">
        <v>246</v>
      </c>
      <c r="H706" s="233">
        <v>196.34999999999999</v>
      </c>
      <c r="I706" s="234"/>
      <c r="J706" s="235">
        <f>ROUND(I706*H706,2)</f>
        <v>0</v>
      </c>
      <c r="K706" s="231" t="s">
        <v>247</v>
      </c>
      <c r="L706" s="45"/>
      <c r="M706" s="236" t="s">
        <v>1</v>
      </c>
      <c r="N706" s="237" t="s">
        <v>45</v>
      </c>
      <c r="O706" s="92"/>
      <c r="P706" s="238">
        <f>O706*H706</f>
        <v>0</v>
      </c>
      <c r="Q706" s="238">
        <v>0</v>
      </c>
      <c r="R706" s="238">
        <f>Q706*H706</f>
        <v>0</v>
      </c>
      <c r="S706" s="238">
        <v>0</v>
      </c>
      <c r="T706" s="239">
        <f>S706*H706</f>
        <v>0</v>
      </c>
      <c r="U706" s="39"/>
      <c r="V706" s="39"/>
      <c r="W706" s="39"/>
      <c r="X706" s="39"/>
      <c r="Y706" s="39"/>
      <c r="Z706" s="39"/>
      <c r="AA706" s="39"/>
      <c r="AB706" s="39"/>
      <c r="AC706" s="39"/>
      <c r="AD706" s="39"/>
      <c r="AE706" s="39"/>
      <c r="AR706" s="240" t="s">
        <v>175</v>
      </c>
      <c r="AT706" s="240" t="s">
        <v>243</v>
      </c>
      <c r="AU706" s="240" t="s">
        <v>88</v>
      </c>
      <c r="AY706" s="18" t="s">
        <v>241</v>
      </c>
      <c r="BE706" s="241">
        <f>IF(N706="základní",J706,0)</f>
        <v>0</v>
      </c>
      <c r="BF706" s="241">
        <f>IF(N706="snížená",J706,0)</f>
        <v>0</v>
      </c>
      <c r="BG706" s="241">
        <f>IF(N706="zákl. přenesená",J706,0)</f>
        <v>0</v>
      </c>
      <c r="BH706" s="241">
        <f>IF(N706="sníž. přenesená",J706,0)</f>
        <v>0</v>
      </c>
      <c r="BI706" s="241">
        <f>IF(N706="nulová",J706,0)</f>
        <v>0</v>
      </c>
      <c r="BJ706" s="18" t="s">
        <v>14</v>
      </c>
      <c r="BK706" s="241">
        <f>ROUND(I706*H706,2)</f>
        <v>0</v>
      </c>
      <c r="BL706" s="18" t="s">
        <v>175</v>
      </c>
      <c r="BM706" s="240" t="s">
        <v>3456</v>
      </c>
    </row>
    <row r="707" s="2" customFormat="1">
      <c r="A707" s="39"/>
      <c r="B707" s="40"/>
      <c r="C707" s="41"/>
      <c r="D707" s="242" t="s">
        <v>249</v>
      </c>
      <c r="E707" s="41"/>
      <c r="F707" s="243" t="s">
        <v>803</v>
      </c>
      <c r="G707" s="41"/>
      <c r="H707" s="41"/>
      <c r="I707" s="244"/>
      <c r="J707" s="41"/>
      <c r="K707" s="41"/>
      <c r="L707" s="45"/>
      <c r="M707" s="245"/>
      <c r="N707" s="246"/>
      <c r="O707" s="92"/>
      <c r="P707" s="92"/>
      <c r="Q707" s="92"/>
      <c r="R707" s="92"/>
      <c r="S707" s="92"/>
      <c r="T707" s="93"/>
      <c r="U707" s="39"/>
      <c r="V707" s="39"/>
      <c r="W707" s="39"/>
      <c r="X707" s="39"/>
      <c r="Y707" s="39"/>
      <c r="Z707" s="39"/>
      <c r="AA707" s="39"/>
      <c r="AB707" s="39"/>
      <c r="AC707" s="39"/>
      <c r="AD707" s="39"/>
      <c r="AE707" s="39"/>
      <c r="AT707" s="18" t="s">
        <v>249</v>
      </c>
      <c r="AU707" s="18" t="s">
        <v>88</v>
      </c>
    </row>
    <row r="708" s="2" customFormat="1">
      <c r="A708" s="39"/>
      <c r="B708" s="40"/>
      <c r="C708" s="41"/>
      <c r="D708" s="247" t="s">
        <v>251</v>
      </c>
      <c r="E708" s="41"/>
      <c r="F708" s="248" t="s">
        <v>804</v>
      </c>
      <c r="G708" s="41"/>
      <c r="H708" s="41"/>
      <c r="I708" s="244"/>
      <c r="J708" s="41"/>
      <c r="K708" s="41"/>
      <c r="L708" s="45"/>
      <c r="M708" s="245"/>
      <c r="N708" s="246"/>
      <c r="O708" s="92"/>
      <c r="P708" s="92"/>
      <c r="Q708" s="92"/>
      <c r="R708" s="92"/>
      <c r="S708" s="92"/>
      <c r="T708" s="93"/>
      <c r="U708" s="39"/>
      <c r="V708" s="39"/>
      <c r="W708" s="39"/>
      <c r="X708" s="39"/>
      <c r="Y708" s="39"/>
      <c r="Z708" s="39"/>
      <c r="AA708" s="39"/>
      <c r="AB708" s="39"/>
      <c r="AC708" s="39"/>
      <c r="AD708" s="39"/>
      <c r="AE708" s="39"/>
      <c r="AT708" s="18" t="s">
        <v>251</v>
      </c>
      <c r="AU708" s="18" t="s">
        <v>88</v>
      </c>
    </row>
    <row r="709" s="13" customFormat="1">
      <c r="A709" s="13"/>
      <c r="B709" s="249"/>
      <c r="C709" s="250"/>
      <c r="D709" s="242" t="s">
        <v>259</v>
      </c>
      <c r="E709" s="251" t="s">
        <v>1</v>
      </c>
      <c r="F709" s="252" t="s">
        <v>513</v>
      </c>
      <c r="G709" s="250"/>
      <c r="H709" s="253">
        <v>196.34999999999999</v>
      </c>
      <c r="I709" s="254"/>
      <c r="J709" s="250"/>
      <c r="K709" s="250"/>
      <c r="L709" s="255"/>
      <c r="M709" s="256"/>
      <c r="N709" s="257"/>
      <c r="O709" s="257"/>
      <c r="P709" s="257"/>
      <c r="Q709" s="257"/>
      <c r="R709" s="257"/>
      <c r="S709" s="257"/>
      <c r="T709" s="258"/>
      <c r="U709" s="13"/>
      <c r="V709" s="13"/>
      <c r="W709" s="13"/>
      <c r="X709" s="13"/>
      <c r="Y709" s="13"/>
      <c r="Z709" s="13"/>
      <c r="AA709" s="13"/>
      <c r="AB709" s="13"/>
      <c r="AC709" s="13"/>
      <c r="AD709" s="13"/>
      <c r="AE709" s="13"/>
      <c r="AT709" s="259" t="s">
        <v>259</v>
      </c>
      <c r="AU709" s="259" t="s">
        <v>88</v>
      </c>
      <c r="AV709" s="13" t="s">
        <v>88</v>
      </c>
      <c r="AW709" s="13" t="s">
        <v>36</v>
      </c>
      <c r="AX709" s="13" t="s">
        <v>80</v>
      </c>
      <c r="AY709" s="259" t="s">
        <v>241</v>
      </c>
    </row>
    <row r="710" s="14" customFormat="1">
      <c r="A710" s="14"/>
      <c r="B710" s="260"/>
      <c r="C710" s="261"/>
      <c r="D710" s="242" t="s">
        <v>259</v>
      </c>
      <c r="E710" s="262" t="s">
        <v>1</v>
      </c>
      <c r="F710" s="263" t="s">
        <v>261</v>
      </c>
      <c r="G710" s="261"/>
      <c r="H710" s="264">
        <v>196.34999999999999</v>
      </c>
      <c r="I710" s="265"/>
      <c r="J710" s="261"/>
      <c r="K710" s="261"/>
      <c r="L710" s="266"/>
      <c r="M710" s="267"/>
      <c r="N710" s="268"/>
      <c r="O710" s="268"/>
      <c r="P710" s="268"/>
      <c r="Q710" s="268"/>
      <c r="R710" s="268"/>
      <c r="S710" s="268"/>
      <c r="T710" s="269"/>
      <c r="U710" s="14"/>
      <c r="V710" s="14"/>
      <c r="W710" s="14"/>
      <c r="X710" s="14"/>
      <c r="Y710" s="14"/>
      <c r="Z710" s="14"/>
      <c r="AA710" s="14"/>
      <c r="AB710" s="14"/>
      <c r="AC710" s="14"/>
      <c r="AD710" s="14"/>
      <c r="AE710" s="14"/>
      <c r="AT710" s="270" t="s">
        <v>259</v>
      </c>
      <c r="AU710" s="270" t="s">
        <v>88</v>
      </c>
      <c r="AV710" s="14" t="s">
        <v>175</v>
      </c>
      <c r="AW710" s="14" t="s">
        <v>36</v>
      </c>
      <c r="AX710" s="14" t="s">
        <v>14</v>
      </c>
      <c r="AY710" s="270" t="s">
        <v>241</v>
      </c>
    </row>
    <row r="711" s="2" customFormat="1" ht="24.15" customHeight="1">
      <c r="A711" s="39"/>
      <c r="B711" s="40"/>
      <c r="C711" s="229" t="s">
        <v>972</v>
      </c>
      <c r="D711" s="229" t="s">
        <v>243</v>
      </c>
      <c r="E711" s="230" t="s">
        <v>806</v>
      </c>
      <c r="F711" s="231" t="s">
        <v>807</v>
      </c>
      <c r="G711" s="232" t="s">
        <v>246</v>
      </c>
      <c r="H711" s="233">
        <v>98.174999999999997</v>
      </c>
      <c r="I711" s="234"/>
      <c r="J711" s="235">
        <f>ROUND(I711*H711,2)</f>
        <v>0</v>
      </c>
      <c r="K711" s="231" t="s">
        <v>247</v>
      </c>
      <c r="L711" s="45"/>
      <c r="M711" s="236" t="s">
        <v>1</v>
      </c>
      <c r="N711" s="237" t="s">
        <v>45</v>
      </c>
      <c r="O711" s="92"/>
      <c r="P711" s="238">
        <f>O711*H711</f>
        <v>0</v>
      </c>
      <c r="Q711" s="238">
        <v>0</v>
      </c>
      <c r="R711" s="238">
        <f>Q711*H711</f>
        <v>0</v>
      </c>
      <c r="S711" s="238">
        <v>0</v>
      </c>
      <c r="T711" s="239">
        <f>S711*H711</f>
        <v>0</v>
      </c>
      <c r="U711" s="39"/>
      <c r="V711" s="39"/>
      <c r="W711" s="39"/>
      <c r="X711" s="39"/>
      <c r="Y711" s="39"/>
      <c r="Z711" s="39"/>
      <c r="AA711" s="39"/>
      <c r="AB711" s="39"/>
      <c r="AC711" s="39"/>
      <c r="AD711" s="39"/>
      <c r="AE711" s="39"/>
      <c r="AR711" s="240" t="s">
        <v>175</v>
      </c>
      <c r="AT711" s="240" t="s">
        <v>243</v>
      </c>
      <c r="AU711" s="240" t="s">
        <v>88</v>
      </c>
      <c r="AY711" s="18" t="s">
        <v>241</v>
      </c>
      <c r="BE711" s="241">
        <f>IF(N711="základní",J711,0)</f>
        <v>0</v>
      </c>
      <c r="BF711" s="241">
        <f>IF(N711="snížená",J711,0)</f>
        <v>0</v>
      </c>
      <c r="BG711" s="241">
        <f>IF(N711="zákl. přenesená",J711,0)</f>
        <v>0</v>
      </c>
      <c r="BH711" s="241">
        <f>IF(N711="sníž. přenesená",J711,0)</f>
        <v>0</v>
      </c>
      <c r="BI711" s="241">
        <f>IF(N711="nulová",J711,0)</f>
        <v>0</v>
      </c>
      <c r="BJ711" s="18" t="s">
        <v>14</v>
      </c>
      <c r="BK711" s="241">
        <f>ROUND(I711*H711,2)</f>
        <v>0</v>
      </c>
      <c r="BL711" s="18" t="s">
        <v>175</v>
      </c>
      <c r="BM711" s="240" t="s">
        <v>3457</v>
      </c>
    </row>
    <row r="712" s="2" customFormat="1">
      <c r="A712" s="39"/>
      <c r="B712" s="40"/>
      <c r="C712" s="41"/>
      <c r="D712" s="242" t="s">
        <v>249</v>
      </c>
      <c r="E712" s="41"/>
      <c r="F712" s="243" t="s">
        <v>809</v>
      </c>
      <c r="G712" s="41"/>
      <c r="H712" s="41"/>
      <c r="I712" s="244"/>
      <c r="J712" s="41"/>
      <c r="K712" s="41"/>
      <c r="L712" s="45"/>
      <c r="M712" s="245"/>
      <c r="N712" s="246"/>
      <c r="O712" s="92"/>
      <c r="P712" s="92"/>
      <c r="Q712" s="92"/>
      <c r="R712" s="92"/>
      <c r="S712" s="92"/>
      <c r="T712" s="93"/>
      <c r="U712" s="39"/>
      <c r="V712" s="39"/>
      <c r="W712" s="39"/>
      <c r="X712" s="39"/>
      <c r="Y712" s="39"/>
      <c r="Z712" s="39"/>
      <c r="AA712" s="39"/>
      <c r="AB712" s="39"/>
      <c r="AC712" s="39"/>
      <c r="AD712" s="39"/>
      <c r="AE712" s="39"/>
      <c r="AT712" s="18" t="s">
        <v>249</v>
      </c>
      <c r="AU712" s="18" t="s">
        <v>88</v>
      </c>
    </row>
    <row r="713" s="2" customFormat="1">
      <c r="A713" s="39"/>
      <c r="B713" s="40"/>
      <c r="C713" s="41"/>
      <c r="D713" s="247" t="s">
        <v>251</v>
      </c>
      <c r="E713" s="41"/>
      <c r="F713" s="248" t="s">
        <v>810</v>
      </c>
      <c r="G713" s="41"/>
      <c r="H713" s="41"/>
      <c r="I713" s="244"/>
      <c r="J713" s="41"/>
      <c r="K713" s="41"/>
      <c r="L713" s="45"/>
      <c r="M713" s="245"/>
      <c r="N713" s="246"/>
      <c r="O713" s="92"/>
      <c r="P713" s="92"/>
      <c r="Q713" s="92"/>
      <c r="R713" s="92"/>
      <c r="S713" s="92"/>
      <c r="T713" s="93"/>
      <c r="U713" s="39"/>
      <c r="V713" s="39"/>
      <c r="W713" s="39"/>
      <c r="X713" s="39"/>
      <c r="Y713" s="39"/>
      <c r="Z713" s="39"/>
      <c r="AA713" s="39"/>
      <c r="AB713" s="39"/>
      <c r="AC713" s="39"/>
      <c r="AD713" s="39"/>
      <c r="AE713" s="39"/>
      <c r="AT713" s="18" t="s">
        <v>251</v>
      </c>
      <c r="AU713" s="18" t="s">
        <v>88</v>
      </c>
    </row>
    <row r="714" s="15" customFormat="1">
      <c r="A714" s="15"/>
      <c r="B714" s="271"/>
      <c r="C714" s="272"/>
      <c r="D714" s="242" t="s">
        <v>259</v>
      </c>
      <c r="E714" s="273" t="s">
        <v>1</v>
      </c>
      <c r="F714" s="274" t="s">
        <v>811</v>
      </c>
      <c r="G714" s="272"/>
      <c r="H714" s="273" t="s">
        <v>1</v>
      </c>
      <c r="I714" s="275"/>
      <c r="J714" s="272"/>
      <c r="K714" s="272"/>
      <c r="L714" s="276"/>
      <c r="M714" s="277"/>
      <c r="N714" s="278"/>
      <c r="O714" s="278"/>
      <c r="P714" s="278"/>
      <c r="Q714" s="278"/>
      <c r="R714" s="278"/>
      <c r="S714" s="278"/>
      <c r="T714" s="279"/>
      <c r="U714" s="15"/>
      <c r="V714" s="15"/>
      <c r="W714" s="15"/>
      <c r="X714" s="15"/>
      <c r="Y714" s="15"/>
      <c r="Z714" s="15"/>
      <c r="AA714" s="15"/>
      <c r="AB714" s="15"/>
      <c r="AC714" s="15"/>
      <c r="AD714" s="15"/>
      <c r="AE714" s="15"/>
      <c r="AT714" s="280" t="s">
        <v>259</v>
      </c>
      <c r="AU714" s="280" t="s">
        <v>88</v>
      </c>
      <c r="AV714" s="15" t="s">
        <v>14</v>
      </c>
      <c r="AW714" s="15" t="s">
        <v>36</v>
      </c>
      <c r="AX714" s="15" t="s">
        <v>80</v>
      </c>
      <c r="AY714" s="280" t="s">
        <v>241</v>
      </c>
    </row>
    <row r="715" s="13" customFormat="1">
      <c r="A715" s="13"/>
      <c r="B715" s="249"/>
      <c r="C715" s="250"/>
      <c r="D715" s="242" t="s">
        <v>259</v>
      </c>
      <c r="E715" s="251" t="s">
        <v>1</v>
      </c>
      <c r="F715" s="252" t="s">
        <v>812</v>
      </c>
      <c r="G715" s="250"/>
      <c r="H715" s="253">
        <v>98.174999999999997</v>
      </c>
      <c r="I715" s="254"/>
      <c r="J715" s="250"/>
      <c r="K715" s="250"/>
      <c r="L715" s="255"/>
      <c r="M715" s="256"/>
      <c r="N715" s="257"/>
      <c r="O715" s="257"/>
      <c r="P715" s="257"/>
      <c r="Q715" s="257"/>
      <c r="R715" s="257"/>
      <c r="S715" s="257"/>
      <c r="T715" s="258"/>
      <c r="U715" s="13"/>
      <c r="V715" s="13"/>
      <c r="W715" s="13"/>
      <c r="X715" s="13"/>
      <c r="Y715" s="13"/>
      <c r="Z715" s="13"/>
      <c r="AA715" s="13"/>
      <c r="AB715" s="13"/>
      <c r="AC715" s="13"/>
      <c r="AD715" s="13"/>
      <c r="AE715" s="13"/>
      <c r="AT715" s="259" t="s">
        <v>259</v>
      </c>
      <c r="AU715" s="259" t="s">
        <v>88</v>
      </c>
      <c r="AV715" s="13" t="s">
        <v>88</v>
      </c>
      <c r="AW715" s="13" t="s">
        <v>36</v>
      </c>
      <c r="AX715" s="13" t="s">
        <v>80</v>
      </c>
      <c r="AY715" s="259" t="s">
        <v>241</v>
      </c>
    </row>
    <row r="716" s="14" customFormat="1">
      <c r="A716" s="14"/>
      <c r="B716" s="260"/>
      <c r="C716" s="261"/>
      <c r="D716" s="242" t="s">
        <v>259</v>
      </c>
      <c r="E716" s="262" t="s">
        <v>518</v>
      </c>
      <c r="F716" s="263" t="s">
        <v>261</v>
      </c>
      <c r="G716" s="261"/>
      <c r="H716" s="264">
        <v>98.174999999999997</v>
      </c>
      <c r="I716" s="265"/>
      <c r="J716" s="261"/>
      <c r="K716" s="261"/>
      <c r="L716" s="266"/>
      <c r="M716" s="267"/>
      <c r="N716" s="268"/>
      <c r="O716" s="268"/>
      <c r="P716" s="268"/>
      <c r="Q716" s="268"/>
      <c r="R716" s="268"/>
      <c r="S716" s="268"/>
      <c r="T716" s="269"/>
      <c r="U716" s="14"/>
      <c r="V716" s="14"/>
      <c r="W716" s="14"/>
      <c r="X716" s="14"/>
      <c r="Y716" s="14"/>
      <c r="Z716" s="14"/>
      <c r="AA716" s="14"/>
      <c r="AB716" s="14"/>
      <c r="AC716" s="14"/>
      <c r="AD716" s="14"/>
      <c r="AE716" s="14"/>
      <c r="AT716" s="270" t="s">
        <v>259</v>
      </c>
      <c r="AU716" s="270" t="s">
        <v>88</v>
      </c>
      <c r="AV716" s="14" t="s">
        <v>175</v>
      </c>
      <c r="AW716" s="14" t="s">
        <v>36</v>
      </c>
      <c r="AX716" s="14" t="s">
        <v>14</v>
      </c>
      <c r="AY716" s="270" t="s">
        <v>241</v>
      </c>
    </row>
    <row r="717" s="2" customFormat="1" ht="16.5" customHeight="1">
      <c r="A717" s="39"/>
      <c r="B717" s="40"/>
      <c r="C717" s="288" t="s">
        <v>980</v>
      </c>
      <c r="D717" s="288" t="s">
        <v>758</v>
      </c>
      <c r="E717" s="289" t="s">
        <v>814</v>
      </c>
      <c r="F717" s="290" t="s">
        <v>815</v>
      </c>
      <c r="G717" s="291" t="s">
        <v>816</v>
      </c>
      <c r="H717" s="292">
        <v>1.964</v>
      </c>
      <c r="I717" s="293"/>
      <c r="J717" s="294">
        <f>ROUND(I717*H717,2)</f>
        <v>0</v>
      </c>
      <c r="K717" s="290" t="s">
        <v>247</v>
      </c>
      <c r="L717" s="295"/>
      <c r="M717" s="296" t="s">
        <v>1</v>
      </c>
      <c r="N717" s="297" t="s">
        <v>45</v>
      </c>
      <c r="O717" s="92"/>
      <c r="P717" s="238">
        <f>O717*H717</f>
        <v>0</v>
      </c>
      <c r="Q717" s="238">
        <v>0.001</v>
      </c>
      <c r="R717" s="238">
        <f>Q717*H717</f>
        <v>0.001964</v>
      </c>
      <c r="S717" s="238">
        <v>0</v>
      </c>
      <c r="T717" s="239">
        <f>S717*H717</f>
        <v>0</v>
      </c>
      <c r="U717" s="39"/>
      <c r="V717" s="39"/>
      <c r="W717" s="39"/>
      <c r="X717" s="39"/>
      <c r="Y717" s="39"/>
      <c r="Z717" s="39"/>
      <c r="AA717" s="39"/>
      <c r="AB717" s="39"/>
      <c r="AC717" s="39"/>
      <c r="AD717" s="39"/>
      <c r="AE717" s="39"/>
      <c r="AR717" s="240" t="s">
        <v>300</v>
      </c>
      <c r="AT717" s="240" t="s">
        <v>758</v>
      </c>
      <c r="AU717" s="240" t="s">
        <v>88</v>
      </c>
      <c r="AY717" s="18" t="s">
        <v>241</v>
      </c>
      <c r="BE717" s="241">
        <f>IF(N717="základní",J717,0)</f>
        <v>0</v>
      </c>
      <c r="BF717" s="241">
        <f>IF(N717="snížená",J717,0)</f>
        <v>0</v>
      </c>
      <c r="BG717" s="241">
        <f>IF(N717="zákl. přenesená",J717,0)</f>
        <v>0</v>
      </c>
      <c r="BH717" s="241">
        <f>IF(N717="sníž. přenesená",J717,0)</f>
        <v>0</v>
      </c>
      <c r="BI717" s="241">
        <f>IF(N717="nulová",J717,0)</f>
        <v>0</v>
      </c>
      <c r="BJ717" s="18" t="s">
        <v>14</v>
      </c>
      <c r="BK717" s="241">
        <f>ROUND(I717*H717,2)</f>
        <v>0</v>
      </c>
      <c r="BL717" s="18" t="s">
        <v>175</v>
      </c>
      <c r="BM717" s="240" t="s">
        <v>3458</v>
      </c>
    </row>
    <row r="718" s="2" customFormat="1">
      <c r="A718" s="39"/>
      <c r="B718" s="40"/>
      <c r="C718" s="41"/>
      <c r="D718" s="242" t="s">
        <v>249</v>
      </c>
      <c r="E718" s="41"/>
      <c r="F718" s="243" t="s">
        <v>815</v>
      </c>
      <c r="G718" s="41"/>
      <c r="H718" s="41"/>
      <c r="I718" s="244"/>
      <c r="J718" s="41"/>
      <c r="K718" s="41"/>
      <c r="L718" s="45"/>
      <c r="M718" s="245"/>
      <c r="N718" s="246"/>
      <c r="O718" s="92"/>
      <c r="P718" s="92"/>
      <c r="Q718" s="92"/>
      <c r="R718" s="92"/>
      <c r="S718" s="92"/>
      <c r="T718" s="93"/>
      <c r="U718" s="39"/>
      <c r="V718" s="39"/>
      <c r="W718" s="39"/>
      <c r="X718" s="39"/>
      <c r="Y718" s="39"/>
      <c r="Z718" s="39"/>
      <c r="AA718" s="39"/>
      <c r="AB718" s="39"/>
      <c r="AC718" s="39"/>
      <c r="AD718" s="39"/>
      <c r="AE718" s="39"/>
      <c r="AT718" s="18" t="s">
        <v>249</v>
      </c>
      <c r="AU718" s="18" t="s">
        <v>88</v>
      </c>
    </row>
    <row r="719" s="13" customFormat="1">
      <c r="A719" s="13"/>
      <c r="B719" s="249"/>
      <c r="C719" s="250"/>
      <c r="D719" s="242" t="s">
        <v>259</v>
      </c>
      <c r="E719" s="250"/>
      <c r="F719" s="252" t="s">
        <v>3459</v>
      </c>
      <c r="G719" s="250"/>
      <c r="H719" s="253">
        <v>1.964</v>
      </c>
      <c r="I719" s="254"/>
      <c r="J719" s="250"/>
      <c r="K719" s="250"/>
      <c r="L719" s="255"/>
      <c r="M719" s="256"/>
      <c r="N719" s="257"/>
      <c r="O719" s="257"/>
      <c r="P719" s="257"/>
      <c r="Q719" s="257"/>
      <c r="R719" s="257"/>
      <c r="S719" s="257"/>
      <c r="T719" s="258"/>
      <c r="U719" s="13"/>
      <c r="V719" s="13"/>
      <c r="W719" s="13"/>
      <c r="X719" s="13"/>
      <c r="Y719" s="13"/>
      <c r="Z719" s="13"/>
      <c r="AA719" s="13"/>
      <c r="AB719" s="13"/>
      <c r="AC719" s="13"/>
      <c r="AD719" s="13"/>
      <c r="AE719" s="13"/>
      <c r="AT719" s="259" t="s">
        <v>259</v>
      </c>
      <c r="AU719" s="259" t="s">
        <v>88</v>
      </c>
      <c r="AV719" s="13" t="s">
        <v>88</v>
      </c>
      <c r="AW719" s="13" t="s">
        <v>4</v>
      </c>
      <c r="AX719" s="13" t="s">
        <v>14</v>
      </c>
      <c r="AY719" s="259" t="s">
        <v>241</v>
      </c>
    </row>
    <row r="720" s="2" customFormat="1" ht="24.15" customHeight="1">
      <c r="A720" s="39"/>
      <c r="B720" s="40"/>
      <c r="C720" s="229" t="s">
        <v>985</v>
      </c>
      <c r="D720" s="229" t="s">
        <v>243</v>
      </c>
      <c r="E720" s="230" t="s">
        <v>820</v>
      </c>
      <c r="F720" s="231" t="s">
        <v>821</v>
      </c>
      <c r="G720" s="232" t="s">
        <v>246</v>
      </c>
      <c r="H720" s="233">
        <v>196.34999999999999</v>
      </c>
      <c r="I720" s="234"/>
      <c r="J720" s="235">
        <f>ROUND(I720*H720,2)</f>
        <v>0</v>
      </c>
      <c r="K720" s="231" t="s">
        <v>247</v>
      </c>
      <c r="L720" s="45"/>
      <c r="M720" s="236" t="s">
        <v>1</v>
      </c>
      <c r="N720" s="237" t="s">
        <v>45</v>
      </c>
      <c r="O720" s="92"/>
      <c r="P720" s="238">
        <f>O720*H720</f>
        <v>0</v>
      </c>
      <c r="Q720" s="238">
        <v>0</v>
      </c>
      <c r="R720" s="238">
        <f>Q720*H720</f>
        <v>0</v>
      </c>
      <c r="S720" s="238">
        <v>0</v>
      </c>
      <c r="T720" s="239">
        <f>S720*H720</f>
        <v>0</v>
      </c>
      <c r="U720" s="39"/>
      <c r="V720" s="39"/>
      <c r="W720" s="39"/>
      <c r="X720" s="39"/>
      <c r="Y720" s="39"/>
      <c r="Z720" s="39"/>
      <c r="AA720" s="39"/>
      <c r="AB720" s="39"/>
      <c r="AC720" s="39"/>
      <c r="AD720" s="39"/>
      <c r="AE720" s="39"/>
      <c r="AR720" s="240" t="s">
        <v>175</v>
      </c>
      <c r="AT720" s="240" t="s">
        <v>243</v>
      </c>
      <c r="AU720" s="240" t="s">
        <v>88</v>
      </c>
      <c r="AY720" s="18" t="s">
        <v>241</v>
      </c>
      <c r="BE720" s="241">
        <f>IF(N720="základní",J720,0)</f>
        <v>0</v>
      </c>
      <c r="BF720" s="241">
        <f>IF(N720="snížená",J720,0)</f>
        <v>0</v>
      </c>
      <c r="BG720" s="241">
        <f>IF(N720="zákl. přenesená",J720,0)</f>
        <v>0</v>
      </c>
      <c r="BH720" s="241">
        <f>IF(N720="sníž. přenesená",J720,0)</f>
        <v>0</v>
      </c>
      <c r="BI720" s="241">
        <f>IF(N720="nulová",J720,0)</f>
        <v>0</v>
      </c>
      <c r="BJ720" s="18" t="s">
        <v>14</v>
      </c>
      <c r="BK720" s="241">
        <f>ROUND(I720*H720,2)</f>
        <v>0</v>
      </c>
      <c r="BL720" s="18" t="s">
        <v>175</v>
      </c>
      <c r="BM720" s="240" t="s">
        <v>3460</v>
      </c>
    </row>
    <row r="721" s="2" customFormat="1">
      <c r="A721" s="39"/>
      <c r="B721" s="40"/>
      <c r="C721" s="41"/>
      <c r="D721" s="242" t="s">
        <v>249</v>
      </c>
      <c r="E721" s="41"/>
      <c r="F721" s="243" t="s">
        <v>823</v>
      </c>
      <c r="G721" s="41"/>
      <c r="H721" s="41"/>
      <c r="I721" s="244"/>
      <c r="J721" s="41"/>
      <c r="K721" s="41"/>
      <c r="L721" s="45"/>
      <c r="M721" s="245"/>
      <c r="N721" s="246"/>
      <c r="O721" s="92"/>
      <c r="P721" s="92"/>
      <c r="Q721" s="92"/>
      <c r="R721" s="92"/>
      <c r="S721" s="92"/>
      <c r="T721" s="93"/>
      <c r="U721" s="39"/>
      <c r="V721" s="39"/>
      <c r="W721" s="39"/>
      <c r="X721" s="39"/>
      <c r="Y721" s="39"/>
      <c r="Z721" s="39"/>
      <c r="AA721" s="39"/>
      <c r="AB721" s="39"/>
      <c r="AC721" s="39"/>
      <c r="AD721" s="39"/>
      <c r="AE721" s="39"/>
      <c r="AT721" s="18" t="s">
        <v>249</v>
      </c>
      <c r="AU721" s="18" t="s">
        <v>88</v>
      </c>
    </row>
    <row r="722" s="2" customFormat="1">
      <c r="A722" s="39"/>
      <c r="B722" s="40"/>
      <c r="C722" s="41"/>
      <c r="D722" s="247" t="s">
        <v>251</v>
      </c>
      <c r="E722" s="41"/>
      <c r="F722" s="248" t="s">
        <v>824</v>
      </c>
      <c r="G722" s="41"/>
      <c r="H722" s="41"/>
      <c r="I722" s="244"/>
      <c r="J722" s="41"/>
      <c r="K722" s="41"/>
      <c r="L722" s="45"/>
      <c r="M722" s="245"/>
      <c r="N722" s="246"/>
      <c r="O722" s="92"/>
      <c r="P722" s="92"/>
      <c r="Q722" s="92"/>
      <c r="R722" s="92"/>
      <c r="S722" s="92"/>
      <c r="T722" s="93"/>
      <c r="U722" s="39"/>
      <c r="V722" s="39"/>
      <c r="W722" s="39"/>
      <c r="X722" s="39"/>
      <c r="Y722" s="39"/>
      <c r="Z722" s="39"/>
      <c r="AA722" s="39"/>
      <c r="AB722" s="39"/>
      <c r="AC722" s="39"/>
      <c r="AD722" s="39"/>
      <c r="AE722" s="39"/>
      <c r="AT722" s="18" t="s">
        <v>251</v>
      </c>
      <c r="AU722" s="18" t="s">
        <v>88</v>
      </c>
    </row>
    <row r="723" s="15" customFormat="1">
      <c r="A723" s="15"/>
      <c r="B723" s="271"/>
      <c r="C723" s="272"/>
      <c r="D723" s="242" t="s">
        <v>259</v>
      </c>
      <c r="E723" s="273" t="s">
        <v>1</v>
      </c>
      <c r="F723" s="274" t="s">
        <v>3461</v>
      </c>
      <c r="G723" s="272"/>
      <c r="H723" s="273" t="s">
        <v>1</v>
      </c>
      <c r="I723" s="275"/>
      <c r="J723" s="272"/>
      <c r="K723" s="272"/>
      <c r="L723" s="276"/>
      <c r="M723" s="277"/>
      <c r="N723" s="278"/>
      <c r="O723" s="278"/>
      <c r="P723" s="278"/>
      <c r="Q723" s="278"/>
      <c r="R723" s="278"/>
      <c r="S723" s="278"/>
      <c r="T723" s="279"/>
      <c r="U723" s="15"/>
      <c r="V723" s="15"/>
      <c r="W723" s="15"/>
      <c r="X723" s="15"/>
      <c r="Y723" s="15"/>
      <c r="Z723" s="15"/>
      <c r="AA723" s="15"/>
      <c r="AB723" s="15"/>
      <c r="AC723" s="15"/>
      <c r="AD723" s="15"/>
      <c r="AE723" s="15"/>
      <c r="AT723" s="280" t="s">
        <v>259</v>
      </c>
      <c r="AU723" s="280" t="s">
        <v>88</v>
      </c>
      <c r="AV723" s="15" t="s">
        <v>14</v>
      </c>
      <c r="AW723" s="15" t="s">
        <v>36</v>
      </c>
      <c r="AX723" s="15" t="s">
        <v>80</v>
      </c>
      <c r="AY723" s="280" t="s">
        <v>241</v>
      </c>
    </row>
    <row r="724" s="13" customFormat="1">
      <c r="A724" s="13"/>
      <c r="B724" s="249"/>
      <c r="C724" s="250"/>
      <c r="D724" s="242" t="s">
        <v>259</v>
      </c>
      <c r="E724" s="251" t="s">
        <v>1</v>
      </c>
      <c r="F724" s="252" t="s">
        <v>3462</v>
      </c>
      <c r="G724" s="250"/>
      <c r="H724" s="253">
        <v>186.84999999999999</v>
      </c>
      <c r="I724" s="254"/>
      <c r="J724" s="250"/>
      <c r="K724" s="250"/>
      <c r="L724" s="255"/>
      <c r="M724" s="256"/>
      <c r="N724" s="257"/>
      <c r="O724" s="257"/>
      <c r="P724" s="257"/>
      <c r="Q724" s="257"/>
      <c r="R724" s="257"/>
      <c r="S724" s="257"/>
      <c r="T724" s="258"/>
      <c r="U724" s="13"/>
      <c r="V724" s="13"/>
      <c r="W724" s="13"/>
      <c r="X724" s="13"/>
      <c r="Y724" s="13"/>
      <c r="Z724" s="13"/>
      <c r="AA724" s="13"/>
      <c r="AB724" s="13"/>
      <c r="AC724" s="13"/>
      <c r="AD724" s="13"/>
      <c r="AE724" s="13"/>
      <c r="AT724" s="259" t="s">
        <v>259</v>
      </c>
      <c r="AU724" s="259" t="s">
        <v>88</v>
      </c>
      <c r="AV724" s="13" t="s">
        <v>88</v>
      </c>
      <c r="AW724" s="13" t="s">
        <v>36</v>
      </c>
      <c r="AX724" s="13" t="s">
        <v>80</v>
      </c>
      <c r="AY724" s="259" t="s">
        <v>241</v>
      </c>
    </row>
    <row r="725" s="15" customFormat="1">
      <c r="A725" s="15"/>
      <c r="B725" s="271"/>
      <c r="C725" s="272"/>
      <c r="D725" s="242" t="s">
        <v>259</v>
      </c>
      <c r="E725" s="273" t="s">
        <v>1</v>
      </c>
      <c r="F725" s="274" t="s">
        <v>3463</v>
      </c>
      <c r="G725" s="272"/>
      <c r="H725" s="273" t="s">
        <v>1</v>
      </c>
      <c r="I725" s="275"/>
      <c r="J725" s="272"/>
      <c r="K725" s="272"/>
      <c r="L725" s="276"/>
      <c r="M725" s="277"/>
      <c r="N725" s="278"/>
      <c r="O725" s="278"/>
      <c r="P725" s="278"/>
      <c r="Q725" s="278"/>
      <c r="R725" s="278"/>
      <c r="S725" s="278"/>
      <c r="T725" s="279"/>
      <c r="U725" s="15"/>
      <c r="V725" s="15"/>
      <c r="W725" s="15"/>
      <c r="X725" s="15"/>
      <c r="Y725" s="15"/>
      <c r="Z725" s="15"/>
      <c r="AA725" s="15"/>
      <c r="AB725" s="15"/>
      <c r="AC725" s="15"/>
      <c r="AD725" s="15"/>
      <c r="AE725" s="15"/>
      <c r="AT725" s="280" t="s">
        <v>259</v>
      </c>
      <c r="AU725" s="280" t="s">
        <v>88</v>
      </c>
      <c r="AV725" s="15" t="s">
        <v>14</v>
      </c>
      <c r="AW725" s="15" t="s">
        <v>36</v>
      </c>
      <c r="AX725" s="15" t="s">
        <v>80</v>
      </c>
      <c r="AY725" s="280" t="s">
        <v>241</v>
      </c>
    </row>
    <row r="726" s="13" customFormat="1">
      <c r="A726" s="13"/>
      <c r="B726" s="249"/>
      <c r="C726" s="250"/>
      <c r="D726" s="242" t="s">
        <v>259</v>
      </c>
      <c r="E726" s="251" t="s">
        <v>1</v>
      </c>
      <c r="F726" s="252" t="s">
        <v>3464</v>
      </c>
      <c r="G726" s="250"/>
      <c r="H726" s="253">
        <v>4.5</v>
      </c>
      <c r="I726" s="254"/>
      <c r="J726" s="250"/>
      <c r="K726" s="250"/>
      <c r="L726" s="255"/>
      <c r="M726" s="256"/>
      <c r="N726" s="257"/>
      <c r="O726" s="257"/>
      <c r="P726" s="257"/>
      <c r="Q726" s="257"/>
      <c r="R726" s="257"/>
      <c r="S726" s="257"/>
      <c r="T726" s="258"/>
      <c r="U726" s="13"/>
      <c r="V726" s="13"/>
      <c r="W726" s="13"/>
      <c r="X726" s="13"/>
      <c r="Y726" s="13"/>
      <c r="Z726" s="13"/>
      <c r="AA726" s="13"/>
      <c r="AB726" s="13"/>
      <c r="AC726" s="13"/>
      <c r="AD726" s="13"/>
      <c r="AE726" s="13"/>
      <c r="AT726" s="259" t="s">
        <v>259</v>
      </c>
      <c r="AU726" s="259" t="s">
        <v>88</v>
      </c>
      <c r="AV726" s="13" t="s">
        <v>88</v>
      </c>
      <c r="AW726" s="13" t="s">
        <v>36</v>
      </c>
      <c r="AX726" s="13" t="s">
        <v>80</v>
      </c>
      <c r="AY726" s="259" t="s">
        <v>241</v>
      </c>
    </row>
    <row r="727" s="15" customFormat="1">
      <c r="A727" s="15"/>
      <c r="B727" s="271"/>
      <c r="C727" s="272"/>
      <c r="D727" s="242" t="s">
        <v>259</v>
      </c>
      <c r="E727" s="273" t="s">
        <v>1</v>
      </c>
      <c r="F727" s="274" t="s">
        <v>3465</v>
      </c>
      <c r="G727" s="272"/>
      <c r="H727" s="273" t="s">
        <v>1</v>
      </c>
      <c r="I727" s="275"/>
      <c r="J727" s="272"/>
      <c r="K727" s="272"/>
      <c r="L727" s="276"/>
      <c r="M727" s="277"/>
      <c r="N727" s="278"/>
      <c r="O727" s="278"/>
      <c r="P727" s="278"/>
      <c r="Q727" s="278"/>
      <c r="R727" s="278"/>
      <c r="S727" s="278"/>
      <c r="T727" s="279"/>
      <c r="U727" s="15"/>
      <c r="V727" s="15"/>
      <c r="W727" s="15"/>
      <c r="X727" s="15"/>
      <c r="Y727" s="15"/>
      <c r="Z727" s="15"/>
      <c r="AA727" s="15"/>
      <c r="AB727" s="15"/>
      <c r="AC727" s="15"/>
      <c r="AD727" s="15"/>
      <c r="AE727" s="15"/>
      <c r="AT727" s="280" t="s">
        <v>259</v>
      </c>
      <c r="AU727" s="280" t="s">
        <v>88</v>
      </c>
      <c r="AV727" s="15" t="s">
        <v>14</v>
      </c>
      <c r="AW727" s="15" t="s">
        <v>36</v>
      </c>
      <c r="AX727" s="15" t="s">
        <v>80</v>
      </c>
      <c r="AY727" s="280" t="s">
        <v>241</v>
      </c>
    </row>
    <row r="728" s="13" customFormat="1">
      <c r="A728" s="13"/>
      <c r="B728" s="249"/>
      <c r="C728" s="250"/>
      <c r="D728" s="242" t="s">
        <v>259</v>
      </c>
      <c r="E728" s="251" t="s">
        <v>1</v>
      </c>
      <c r="F728" s="252" t="s">
        <v>3466</v>
      </c>
      <c r="G728" s="250"/>
      <c r="H728" s="253">
        <v>5</v>
      </c>
      <c r="I728" s="254"/>
      <c r="J728" s="250"/>
      <c r="K728" s="250"/>
      <c r="L728" s="255"/>
      <c r="M728" s="256"/>
      <c r="N728" s="257"/>
      <c r="O728" s="257"/>
      <c r="P728" s="257"/>
      <c r="Q728" s="257"/>
      <c r="R728" s="257"/>
      <c r="S728" s="257"/>
      <c r="T728" s="258"/>
      <c r="U728" s="13"/>
      <c r="V728" s="13"/>
      <c r="W728" s="13"/>
      <c r="X728" s="13"/>
      <c r="Y728" s="13"/>
      <c r="Z728" s="13"/>
      <c r="AA728" s="13"/>
      <c r="AB728" s="13"/>
      <c r="AC728" s="13"/>
      <c r="AD728" s="13"/>
      <c r="AE728" s="13"/>
      <c r="AT728" s="259" t="s">
        <v>259</v>
      </c>
      <c r="AU728" s="259" t="s">
        <v>88</v>
      </c>
      <c r="AV728" s="13" t="s">
        <v>88</v>
      </c>
      <c r="AW728" s="13" t="s">
        <v>36</v>
      </c>
      <c r="AX728" s="13" t="s">
        <v>80</v>
      </c>
      <c r="AY728" s="259" t="s">
        <v>241</v>
      </c>
    </row>
    <row r="729" s="15" customFormat="1">
      <c r="A729" s="15"/>
      <c r="B729" s="271"/>
      <c r="C729" s="272"/>
      <c r="D729" s="242" t="s">
        <v>259</v>
      </c>
      <c r="E729" s="273" t="s">
        <v>1</v>
      </c>
      <c r="F729" s="274" t="s">
        <v>3467</v>
      </c>
      <c r="G729" s="272"/>
      <c r="H729" s="273" t="s">
        <v>1</v>
      </c>
      <c r="I729" s="275"/>
      <c r="J729" s="272"/>
      <c r="K729" s="272"/>
      <c r="L729" s="276"/>
      <c r="M729" s="277"/>
      <c r="N729" s="278"/>
      <c r="O729" s="278"/>
      <c r="P729" s="278"/>
      <c r="Q729" s="278"/>
      <c r="R729" s="278"/>
      <c r="S729" s="278"/>
      <c r="T729" s="279"/>
      <c r="U729" s="15"/>
      <c r="V729" s="15"/>
      <c r="W729" s="15"/>
      <c r="X729" s="15"/>
      <c r="Y729" s="15"/>
      <c r="Z729" s="15"/>
      <c r="AA729" s="15"/>
      <c r="AB729" s="15"/>
      <c r="AC729" s="15"/>
      <c r="AD729" s="15"/>
      <c r="AE729" s="15"/>
      <c r="AT729" s="280" t="s">
        <v>259</v>
      </c>
      <c r="AU729" s="280" t="s">
        <v>88</v>
      </c>
      <c r="AV729" s="15" t="s">
        <v>14</v>
      </c>
      <c r="AW729" s="15" t="s">
        <v>36</v>
      </c>
      <c r="AX729" s="15" t="s">
        <v>80</v>
      </c>
      <c r="AY729" s="280" t="s">
        <v>241</v>
      </c>
    </row>
    <row r="730" s="13" customFormat="1">
      <c r="A730" s="13"/>
      <c r="B730" s="249"/>
      <c r="C730" s="250"/>
      <c r="D730" s="242" t="s">
        <v>259</v>
      </c>
      <c r="E730" s="251" t="s">
        <v>1</v>
      </c>
      <c r="F730" s="252" t="s">
        <v>3468</v>
      </c>
      <c r="G730" s="250"/>
      <c r="H730" s="253">
        <v>0</v>
      </c>
      <c r="I730" s="254"/>
      <c r="J730" s="250"/>
      <c r="K730" s="250"/>
      <c r="L730" s="255"/>
      <c r="M730" s="256"/>
      <c r="N730" s="257"/>
      <c r="O730" s="257"/>
      <c r="P730" s="257"/>
      <c r="Q730" s="257"/>
      <c r="R730" s="257"/>
      <c r="S730" s="257"/>
      <c r="T730" s="258"/>
      <c r="U730" s="13"/>
      <c r="V730" s="13"/>
      <c r="W730" s="13"/>
      <c r="X730" s="13"/>
      <c r="Y730" s="13"/>
      <c r="Z730" s="13"/>
      <c r="AA730" s="13"/>
      <c r="AB730" s="13"/>
      <c r="AC730" s="13"/>
      <c r="AD730" s="13"/>
      <c r="AE730" s="13"/>
      <c r="AT730" s="259" t="s">
        <v>259</v>
      </c>
      <c r="AU730" s="259" t="s">
        <v>88</v>
      </c>
      <c r="AV730" s="13" t="s">
        <v>88</v>
      </c>
      <c r="AW730" s="13" t="s">
        <v>36</v>
      </c>
      <c r="AX730" s="13" t="s">
        <v>80</v>
      </c>
      <c r="AY730" s="259" t="s">
        <v>241</v>
      </c>
    </row>
    <row r="731" s="15" customFormat="1">
      <c r="A731" s="15"/>
      <c r="B731" s="271"/>
      <c r="C731" s="272"/>
      <c r="D731" s="242" t="s">
        <v>259</v>
      </c>
      <c r="E731" s="273" t="s">
        <v>1</v>
      </c>
      <c r="F731" s="274" t="s">
        <v>3469</v>
      </c>
      <c r="G731" s="272"/>
      <c r="H731" s="273" t="s">
        <v>1</v>
      </c>
      <c r="I731" s="275"/>
      <c r="J731" s="272"/>
      <c r="K731" s="272"/>
      <c r="L731" s="276"/>
      <c r="M731" s="277"/>
      <c r="N731" s="278"/>
      <c r="O731" s="278"/>
      <c r="P731" s="278"/>
      <c r="Q731" s="278"/>
      <c r="R731" s="278"/>
      <c r="S731" s="278"/>
      <c r="T731" s="279"/>
      <c r="U731" s="15"/>
      <c r="V731" s="15"/>
      <c r="W731" s="15"/>
      <c r="X731" s="15"/>
      <c r="Y731" s="15"/>
      <c r="Z731" s="15"/>
      <c r="AA731" s="15"/>
      <c r="AB731" s="15"/>
      <c r="AC731" s="15"/>
      <c r="AD731" s="15"/>
      <c r="AE731" s="15"/>
      <c r="AT731" s="280" t="s">
        <v>259</v>
      </c>
      <c r="AU731" s="280" t="s">
        <v>88</v>
      </c>
      <c r="AV731" s="15" t="s">
        <v>14</v>
      </c>
      <c r="AW731" s="15" t="s">
        <v>36</v>
      </c>
      <c r="AX731" s="15" t="s">
        <v>80</v>
      </c>
      <c r="AY731" s="280" t="s">
        <v>241</v>
      </c>
    </row>
    <row r="732" s="13" customFormat="1">
      <c r="A732" s="13"/>
      <c r="B732" s="249"/>
      <c r="C732" s="250"/>
      <c r="D732" s="242" t="s">
        <v>259</v>
      </c>
      <c r="E732" s="251" t="s">
        <v>1</v>
      </c>
      <c r="F732" s="252" t="s">
        <v>3468</v>
      </c>
      <c r="G732" s="250"/>
      <c r="H732" s="253">
        <v>0</v>
      </c>
      <c r="I732" s="254"/>
      <c r="J732" s="250"/>
      <c r="K732" s="250"/>
      <c r="L732" s="255"/>
      <c r="M732" s="256"/>
      <c r="N732" s="257"/>
      <c r="O732" s="257"/>
      <c r="P732" s="257"/>
      <c r="Q732" s="257"/>
      <c r="R732" s="257"/>
      <c r="S732" s="257"/>
      <c r="T732" s="258"/>
      <c r="U732" s="13"/>
      <c r="V732" s="13"/>
      <c r="W732" s="13"/>
      <c r="X732" s="13"/>
      <c r="Y732" s="13"/>
      <c r="Z732" s="13"/>
      <c r="AA732" s="13"/>
      <c r="AB732" s="13"/>
      <c r="AC732" s="13"/>
      <c r="AD732" s="13"/>
      <c r="AE732" s="13"/>
      <c r="AT732" s="259" t="s">
        <v>259</v>
      </c>
      <c r="AU732" s="259" t="s">
        <v>88</v>
      </c>
      <c r="AV732" s="13" t="s">
        <v>88</v>
      </c>
      <c r="AW732" s="13" t="s">
        <v>36</v>
      </c>
      <c r="AX732" s="13" t="s">
        <v>80</v>
      </c>
      <c r="AY732" s="259" t="s">
        <v>241</v>
      </c>
    </row>
    <row r="733" s="15" customFormat="1">
      <c r="A733" s="15"/>
      <c r="B733" s="271"/>
      <c r="C733" s="272"/>
      <c r="D733" s="242" t="s">
        <v>259</v>
      </c>
      <c r="E733" s="273" t="s">
        <v>1</v>
      </c>
      <c r="F733" s="274" t="s">
        <v>3338</v>
      </c>
      <c r="G733" s="272"/>
      <c r="H733" s="273" t="s">
        <v>1</v>
      </c>
      <c r="I733" s="275"/>
      <c r="J733" s="272"/>
      <c r="K733" s="272"/>
      <c r="L733" s="276"/>
      <c r="M733" s="277"/>
      <c r="N733" s="278"/>
      <c r="O733" s="278"/>
      <c r="P733" s="278"/>
      <c r="Q733" s="278"/>
      <c r="R733" s="278"/>
      <c r="S733" s="278"/>
      <c r="T733" s="279"/>
      <c r="U733" s="15"/>
      <c r="V733" s="15"/>
      <c r="W733" s="15"/>
      <c r="X733" s="15"/>
      <c r="Y733" s="15"/>
      <c r="Z733" s="15"/>
      <c r="AA733" s="15"/>
      <c r="AB733" s="15"/>
      <c r="AC733" s="15"/>
      <c r="AD733" s="15"/>
      <c r="AE733" s="15"/>
      <c r="AT733" s="280" t="s">
        <v>259</v>
      </c>
      <c r="AU733" s="280" t="s">
        <v>88</v>
      </c>
      <c r="AV733" s="15" t="s">
        <v>14</v>
      </c>
      <c r="AW733" s="15" t="s">
        <v>36</v>
      </c>
      <c r="AX733" s="15" t="s">
        <v>80</v>
      </c>
      <c r="AY733" s="280" t="s">
        <v>241</v>
      </c>
    </row>
    <row r="734" s="13" customFormat="1">
      <c r="A734" s="13"/>
      <c r="B734" s="249"/>
      <c r="C734" s="250"/>
      <c r="D734" s="242" t="s">
        <v>259</v>
      </c>
      <c r="E734" s="251" t="s">
        <v>1</v>
      </c>
      <c r="F734" s="252" t="s">
        <v>3468</v>
      </c>
      <c r="G734" s="250"/>
      <c r="H734" s="253">
        <v>0</v>
      </c>
      <c r="I734" s="254"/>
      <c r="J734" s="250"/>
      <c r="K734" s="250"/>
      <c r="L734" s="255"/>
      <c r="M734" s="256"/>
      <c r="N734" s="257"/>
      <c r="O734" s="257"/>
      <c r="P734" s="257"/>
      <c r="Q734" s="257"/>
      <c r="R734" s="257"/>
      <c r="S734" s="257"/>
      <c r="T734" s="258"/>
      <c r="U734" s="13"/>
      <c r="V734" s="13"/>
      <c r="W734" s="13"/>
      <c r="X734" s="13"/>
      <c r="Y734" s="13"/>
      <c r="Z734" s="13"/>
      <c r="AA734" s="13"/>
      <c r="AB734" s="13"/>
      <c r="AC734" s="13"/>
      <c r="AD734" s="13"/>
      <c r="AE734" s="13"/>
      <c r="AT734" s="259" t="s">
        <v>259</v>
      </c>
      <c r="AU734" s="259" t="s">
        <v>88</v>
      </c>
      <c r="AV734" s="13" t="s">
        <v>88</v>
      </c>
      <c r="AW734" s="13" t="s">
        <v>36</v>
      </c>
      <c r="AX734" s="13" t="s">
        <v>80</v>
      </c>
      <c r="AY734" s="259" t="s">
        <v>241</v>
      </c>
    </row>
    <row r="735" s="15" customFormat="1">
      <c r="A735" s="15"/>
      <c r="B735" s="271"/>
      <c r="C735" s="272"/>
      <c r="D735" s="242" t="s">
        <v>259</v>
      </c>
      <c r="E735" s="273" t="s">
        <v>1</v>
      </c>
      <c r="F735" s="274" t="s">
        <v>3470</v>
      </c>
      <c r="G735" s="272"/>
      <c r="H735" s="273" t="s">
        <v>1</v>
      </c>
      <c r="I735" s="275"/>
      <c r="J735" s="272"/>
      <c r="K735" s="272"/>
      <c r="L735" s="276"/>
      <c r="M735" s="277"/>
      <c r="N735" s="278"/>
      <c r="O735" s="278"/>
      <c r="P735" s="278"/>
      <c r="Q735" s="278"/>
      <c r="R735" s="278"/>
      <c r="S735" s="278"/>
      <c r="T735" s="279"/>
      <c r="U735" s="15"/>
      <c r="V735" s="15"/>
      <c r="W735" s="15"/>
      <c r="X735" s="15"/>
      <c r="Y735" s="15"/>
      <c r="Z735" s="15"/>
      <c r="AA735" s="15"/>
      <c r="AB735" s="15"/>
      <c r="AC735" s="15"/>
      <c r="AD735" s="15"/>
      <c r="AE735" s="15"/>
      <c r="AT735" s="280" t="s">
        <v>259</v>
      </c>
      <c r="AU735" s="280" t="s">
        <v>88</v>
      </c>
      <c r="AV735" s="15" t="s">
        <v>14</v>
      </c>
      <c r="AW735" s="15" t="s">
        <v>36</v>
      </c>
      <c r="AX735" s="15" t="s">
        <v>80</v>
      </c>
      <c r="AY735" s="280" t="s">
        <v>241</v>
      </c>
    </row>
    <row r="736" s="13" customFormat="1">
      <c r="A736" s="13"/>
      <c r="B736" s="249"/>
      <c r="C736" s="250"/>
      <c r="D736" s="242" t="s">
        <v>259</v>
      </c>
      <c r="E736" s="251" t="s">
        <v>1</v>
      </c>
      <c r="F736" s="252" t="s">
        <v>3468</v>
      </c>
      <c r="G736" s="250"/>
      <c r="H736" s="253">
        <v>0</v>
      </c>
      <c r="I736" s="254"/>
      <c r="J736" s="250"/>
      <c r="K736" s="250"/>
      <c r="L736" s="255"/>
      <c r="M736" s="256"/>
      <c r="N736" s="257"/>
      <c r="O736" s="257"/>
      <c r="P736" s="257"/>
      <c r="Q736" s="257"/>
      <c r="R736" s="257"/>
      <c r="S736" s="257"/>
      <c r="T736" s="258"/>
      <c r="U736" s="13"/>
      <c r="V736" s="13"/>
      <c r="W736" s="13"/>
      <c r="X736" s="13"/>
      <c r="Y736" s="13"/>
      <c r="Z736" s="13"/>
      <c r="AA736" s="13"/>
      <c r="AB736" s="13"/>
      <c r="AC736" s="13"/>
      <c r="AD736" s="13"/>
      <c r="AE736" s="13"/>
      <c r="AT736" s="259" t="s">
        <v>259</v>
      </c>
      <c r="AU736" s="259" t="s">
        <v>88</v>
      </c>
      <c r="AV736" s="13" t="s">
        <v>88</v>
      </c>
      <c r="AW736" s="13" t="s">
        <v>36</v>
      </c>
      <c r="AX736" s="13" t="s">
        <v>80</v>
      </c>
      <c r="AY736" s="259" t="s">
        <v>241</v>
      </c>
    </row>
    <row r="737" s="14" customFormat="1">
      <c r="A737" s="14"/>
      <c r="B737" s="260"/>
      <c r="C737" s="261"/>
      <c r="D737" s="242" t="s">
        <v>259</v>
      </c>
      <c r="E737" s="262" t="s">
        <v>513</v>
      </c>
      <c r="F737" s="263" t="s">
        <v>261</v>
      </c>
      <c r="G737" s="261"/>
      <c r="H737" s="264">
        <v>196.34999999999999</v>
      </c>
      <c r="I737" s="265"/>
      <c r="J737" s="261"/>
      <c r="K737" s="261"/>
      <c r="L737" s="266"/>
      <c r="M737" s="267"/>
      <c r="N737" s="268"/>
      <c r="O737" s="268"/>
      <c r="P737" s="268"/>
      <c r="Q737" s="268"/>
      <c r="R737" s="268"/>
      <c r="S737" s="268"/>
      <c r="T737" s="269"/>
      <c r="U737" s="14"/>
      <c r="V737" s="14"/>
      <c r="W737" s="14"/>
      <c r="X737" s="14"/>
      <c r="Y737" s="14"/>
      <c r="Z737" s="14"/>
      <c r="AA737" s="14"/>
      <c r="AB737" s="14"/>
      <c r="AC737" s="14"/>
      <c r="AD737" s="14"/>
      <c r="AE737" s="14"/>
      <c r="AT737" s="270" t="s">
        <v>259</v>
      </c>
      <c r="AU737" s="270" t="s">
        <v>88</v>
      </c>
      <c r="AV737" s="14" t="s">
        <v>175</v>
      </c>
      <c r="AW737" s="14" t="s">
        <v>36</v>
      </c>
      <c r="AX737" s="14" t="s">
        <v>14</v>
      </c>
      <c r="AY737" s="270" t="s">
        <v>241</v>
      </c>
    </row>
    <row r="738" s="2" customFormat="1" ht="24.15" customHeight="1">
      <c r="A738" s="39"/>
      <c r="B738" s="40"/>
      <c r="C738" s="229" t="s">
        <v>991</v>
      </c>
      <c r="D738" s="229" t="s">
        <v>243</v>
      </c>
      <c r="E738" s="230" t="s">
        <v>828</v>
      </c>
      <c r="F738" s="231" t="s">
        <v>829</v>
      </c>
      <c r="G738" s="232" t="s">
        <v>246</v>
      </c>
      <c r="H738" s="233">
        <v>1830.71</v>
      </c>
      <c r="I738" s="234"/>
      <c r="J738" s="235">
        <f>ROUND(I738*H738,2)</f>
        <v>0</v>
      </c>
      <c r="K738" s="231" t="s">
        <v>247</v>
      </c>
      <c r="L738" s="45"/>
      <c r="M738" s="236" t="s">
        <v>1</v>
      </c>
      <c r="N738" s="237" t="s">
        <v>45</v>
      </c>
      <c r="O738" s="92"/>
      <c r="P738" s="238">
        <f>O738*H738</f>
        <v>0</v>
      </c>
      <c r="Q738" s="238">
        <v>0</v>
      </c>
      <c r="R738" s="238">
        <f>Q738*H738</f>
        <v>0</v>
      </c>
      <c r="S738" s="238">
        <v>0</v>
      </c>
      <c r="T738" s="239">
        <f>S738*H738</f>
        <v>0</v>
      </c>
      <c r="U738" s="39"/>
      <c r="V738" s="39"/>
      <c r="W738" s="39"/>
      <c r="X738" s="39"/>
      <c r="Y738" s="39"/>
      <c r="Z738" s="39"/>
      <c r="AA738" s="39"/>
      <c r="AB738" s="39"/>
      <c r="AC738" s="39"/>
      <c r="AD738" s="39"/>
      <c r="AE738" s="39"/>
      <c r="AR738" s="240" t="s">
        <v>175</v>
      </c>
      <c r="AT738" s="240" t="s">
        <v>243</v>
      </c>
      <c r="AU738" s="240" t="s">
        <v>88</v>
      </c>
      <c r="AY738" s="18" t="s">
        <v>241</v>
      </c>
      <c r="BE738" s="241">
        <f>IF(N738="základní",J738,0)</f>
        <v>0</v>
      </c>
      <c r="BF738" s="241">
        <f>IF(N738="snížená",J738,0)</f>
        <v>0</v>
      </c>
      <c r="BG738" s="241">
        <f>IF(N738="zákl. přenesená",J738,0)</f>
        <v>0</v>
      </c>
      <c r="BH738" s="241">
        <f>IF(N738="sníž. přenesená",J738,0)</f>
        <v>0</v>
      </c>
      <c r="BI738" s="241">
        <f>IF(N738="nulová",J738,0)</f>
        <v>0</v>
      </c>
      <c r="BJ738" s="18" t="s">
        <v>14</v>
      </c>
      <c r="BK738" s="241">
        <f>ROUND(I738*H738,2)</f>
        <v>0</v>
      </c>
      <c r="BL738" s="18" t="s">
        <v>175</v>
      </c>
      <c r="BM738" s="240" t="s">
        <v>3471</v>
      </c>
    </row>
    <row r="739" s="2" customFormat="1">
      <c r="A739" s="39"/>
      <c r="B739" s="40"/>
      <c r="C739" s="41"/>
      <c r="D739" s="242" t="s">
        <v>249</v>
      </c>
      <c r="E739" s="41"/>
      <c r="F739" s="243" t="s">
        <v>831</v>
      </c>
      <c r="G739" s="41"/>
      <c r="H739" s="41"/>
      <c r="I739" s="244"/>
      <c r="J739" s="41"/>
      <c r="K739" s="41"/>
      <c r="L739" s="45"/>
      <c r="M739" s="245"/>
      <c r="N739" s="246"/>
      <c r="O739" s="92"/>
      <c r="P739" s="92"/>
      <c r="Q739" s="92"/>
      <c r="R739" s="92"/>
      <c r="S739" s="92"/>
      <c r="T739" s="93"/>
      <c r="U739" s="39"/>
      <c r="V739" s="39"/>
      <c r="W739" s="39"/>
      <c r="X739" s="39"/>
      <c r="Y739" s="39"/>
      <c r="Z739" s="39"/>
      <c r="AA739" s="39"/>
      <c r="AB739" s="39"/>
      <c r="AC739" s="39"/>
      <c r="AD739" s="39"/>
      <c r="AE739" s="39"/>
      <c r="AT739" s="18" t="s">
        <v>249</v>
      </c>
      <c r="AU739" s="18" t="s">
        <v>88</v>
      </c>
    </row>
    <row r="740" s="2" customFormat="1">
      <c r="A740" s="39"/>
      <c r="B740" s="40"/>
      <c r="C740" s="41"/>
      <c r="D740" s="247" t="s">
        <v>251</v>
      </c>
      <c r="E740" s="41"/>
      <c r="F740" s="248" t="s">
        <v>832</v>
      </c>
      <c r="G740" s="41"/>
      <c r="H740" s="41"/>
      <c r="I740" s="244"/>
      <c r="J740" s="41"/>
      <c r="K740" s="41"/>
      <c r="L740" s="45"/>
      <c r="M740" s="245"/>
      <c r="N740" s="246"/>
      <c r="O740" s="92"/>
      <c r="P740" s="92"/>
      <c r="Q740" s="92"/>
      <c r="R740" s="92"/>
      <c r="S740" s="92"/>
      <c r="T740" s="93"/>
      <c r="U740" s="39"/>
      <c r="V740" s="39"/>
      <c r="W740" s="39"/>
      <c r="X740" s="39"/>
      <c r="Y740" s="39"/>
      <c r="Z740" s="39"/>
      <c r="AA740" s="39"/>
      <c r="AB740" s="39"/>
      <c r="AC740" s="39"/>
      <c r="AD740" s="39"/>
      <c r="AE740" s="39"/>
      <c r="AT740" s="18" t="s">
        <v>251</v>
      </c>
      <c r="AU740" s="18" t="s">
        <v>88</v>
      </c>
    </row>
    <row r="741" s="15" customFormat="1">
      <c r="A741" s="15"/>
      <c r="B741" s="271"/>
      <c r="C741" s="272"/>
      <c r="D741" s="242" t="s">
        <v>259</v>
      </c>
      <c r="E741" s="273" t="s">
        <v>1</v>
      </c>
      <c r="F741" s="274" t="s">
        <v>3461</v>
      </c>
      <c r="G741" s="272"/>
      <c r="H741" s="273" t="s">
        <v>1</v>
      </c>
      <c r="I741" s="275"/>
      <c r="J741" s="272"/>
      <c r="K741" s="272"/>
      <c r="L741" s="276"/>
      <c r="M741" s="277"/>
      <c r="N741" s="278"/>
      <c r="O741" s="278"/>
      <c r="P741" s="278"/>
      <c r="Q741" s="278"/>
      <c r="R741" s="278"/>
      <c r="S741" s="278"/>
      <c r="T741" s="279"/>
      <c r="U741" s="15"/>
      <c r="V741" s="15"/>
      <c r="W741" s="15"/>
      <c r="X741" s="15"/>
      <c r="Y741" s="15"/>
      <c r="Z741" s="15"/>
      <c r="AA741" s="15"/>
      <c r="AB741" s="15"/>
      <c r="AC741" s="15"/>
      <c r="AD741" s="15"/>
      <c r="AE741" s="15"/>
      <c r="AT741" s="280" t="s">
        <v>259</v>
      </c>
      <c r="AU741" s="280" t="s">
        <v>88</v>
      </c>
      <c r="AV741" s="15" t="s">
        <v>14</v>
      </c>
      <c r="AW741" s="15" t="s">
        <v>36</v>
      </c>
      <c r="AX741" s="15" t="s">
        <v>80</v>
      </c>
      <c r="AY741" s="280" t="s">
        <v>241</v>
      </c>
    </row>
    <row r="742" s="13" customFormat="1">
      <c r="A742" s="13"/>
      <c r="B742" s="249"/>
      <c r="C742" s="250"/>
      <c r="D742" s="242" t="s">
        <v>259</v>
      </c>
      <c r="E742" s="251" t="s">
        <v>1</v>
      </c>
      <c r="F742" s="252" t="s">
        <v>3472</v>
      </c>
      <c r="G742" s="250"/>
      <c r="H742" s="253">
        <v>1216.0699999999999</v>
      </c>
      <c r="I742" s="254"/>
      <c r="J742" s="250"/>
      <c r="K742" s="250"/>
      <c r="L742" s="255"/>
      <c r="M742" s="256"/>
      <c r="N742" s="257"/>
      <c r="O742" s="257"/>
      <c r="P742" s="257"/>
      <c r="Q742" s="257"/>
      <c r="R742" s="257"/>
      <c r="S742" s="257"/>
      <c r="T742" s="258"/>
      <c r="U742" s="13"/>
      <c r="V742" s="13"/>
      <c r="W742" s="13"/>
      <c r="X742" s="13"/>
      <c r="Y742" s="13"/>
      <c r="Z742" s="13"/>
      <c r="AA742" s="13"/>
      <c r="AB742" s="13"/>
      <c r="AC742" s="13"/>
      <c r="AD742" s="13"/>
      <c r="AE742" s="13"/>
      <c r="AT742" s="259" t="s">
        <v>259</v>
      </c>
      <c r="AU742" s="259" t="s">
        <v>88</v>
      </c>
      <c r="AV742" s="13" t="s">
        <v>88</v>
      </c>
      <c r="AW742" s="13" t="s">
        <v>36</v>
      </c>
      <c r="AX742" s="13" t="s">
        <v>80</v>
      </c>
      <c r="AY742" s="259" t="s">
        <v>241</v>
      </c>
    </row>
    <row r="743" s="13" customFormat="1">
      <c r="A743" s="13"/>
      <c r="B743" s="249"/>
      <c r="C743" s="250"/>
      <c r="D743" s="242" t="s">
        <v>259</v>
      </c>
      <c r="E743" s="251" t="s">
        <v>1</v>
      </c>
      <c r="F743" s="252" t="s">
        <v>3473</v>
      </c>
      <c r="G743" s="250"/>
      <c r="H743" s="253">
        <v>101.34</v>
      </c>
      <c r="I743" s="254"/>
      <c r="J743" s="250"/>
      <c r="K743" s="250"/>
      <c r="L743" s="255"/>
      <c r="M743" s="256"/>
      <c r="N743" s="257"/>
      <c r="O743" s="257"/>
      <c r="P743" s="257"/>
      <c r="Q743" s="257"/>
      <c r="R743" s="257"/>
      <c r="S743" s="257"/>
      <c r="T743" s="258"/>
      <c r="U743" s="13"/>
      <c r="V743" s="13"/>
      <c r="W743" s="13"/>
      <c r="X743" s="13"/>
      <c r="Y743" s="13"/>
      <c r="Z743" s="13"/>
      <c r="AA743" s="13"/>
      <c r="AB743" s="13"/>
      <c r="AC743" s="13"/>
      <c r="AD743" s="13"/>
      <c r="AE743" s="13"/>
      <c r="AT743" s="259" t="s">
        <v>259</v>
      </c>
      <c r="AU743" s="259" t="s">
        <v>88</v>
      </c>
      <c r="AV743" s="13" t="s">
        <v>88</v>
      </c>
      <c r="AW743" s="13" t="s">
        <v>36</v>
      </c>
      <c r="AX743" s="13" t="s">
        <v>80</v>
      </c>
      <c r="AY743" s="259" t="s">
        <v>241</v>
      </c>
    </row>
    <row r="744" s="13" customFormat="1">
      <c r="A744" s="13"/>
      <c r="B744" s="249"/>
      <c r="C744" s="250"/>
      <c r="D744" s="242" t="s">
        <v>259</v>
      </c>
      <c r="E744" s="251" t="s">
        <v>1</v>
      </c>
      <c r="F744" s="252" t="s">
        <v>3474</v>
      </c>
      <c r="G744" s="250"/>
      <c r="H744" s="253">
        <v>0</v>
      </c>
      <c r="I744" s="254"/>
      <c r="J744" s="250"/>
      <c r="K744" s="250"/>
      <c r="L744" s="255"/>
      <c r="M744" s="256"/>
      <c r="N744" s="257"/>
      <c r="O744" s="257"/>
      <c r="P744" s="257"/>
      <c r="Q744" s="257"/>
      <c r="R744" s="257"/>
      <c r="S744" s="257"/>
      <c r="T744" s="258"/>
      <c r="U744" s="13"/>
      <c r="V744" s="13"/>
      <c r="W744" s="13"/>
      <c r="X744" s="13"/>
      <c r="Y744" s="13"/>
      <c r="Z744" s="13"/>
      <c r="AA744" s="13"/>
      <c r="AB744" s="13"/>
      <c r="AC744" s="13"/>
      <c r="AD744" s="13"/>
      <c r="AE744" s="13"/>
      <c r="AT744" s="259" t="s">
        <v>259</v>
      </c>
      <c r="AU744" s="259" t="s">
        <v>88</v>
      </c>
      <c r="AV744" s="13" t="s">
        <v>88</v>
      </c>
      <c r="AW744" s="13" t="s">
        <v>36</v>
      </c>
      <c r="AX744" s="13" t="s">
        <v>80</v>
      </c>
      <c r="AY744" s="259" t="s">
        <v>241</v>
      </c>
    </row>
    <row r="745" s="15" customFormat="1">
      <c r="A745" s="15"/>
      <c r="B745" s="271"/>
      <c r="C745" s="272"/>
      <c r="D745" s="242" t="s">
        <v>259</v>
      </c>
      <c r="E745" s="273" t="s">
        <v>1</v>
      </c>
      <c r="F745" s="274" t="s">
        <v>3463</v>
      </c>
      <c r="G745" s="272"/>
      <c r="H745" s="273" t="s">
        <v>1</v>
      </c>
      <c r="I745" s="275"/>
      <c r="J745" s="272"/>
      <c r="K745" s="272"/>
      <c r="L745" s="276"/>
      <c r="M745" s="277"/>
      <c r="N745" s="278"/>
      <c r="O745" s="278"/>
      <c r="P745" s="278"/>
      <c r="Q745" s="278"/>
      <c r="R745" s="278"/>
      <c r="S745" s="278"/>
      <c r="T745" s="279"/>
      <c r="U745" s="15"/>
      <c r="V745" s="15"/>
      <c r="W745" s="15"/>
      <c r="X745" s="15"/>
      <c r="Y745" s="15"/>
      <c r="Z745" s="15"/>
      <c r="AA745" s="15"/>
      <c r="AB745" s="15"/>
      <c r="AC745" s="15"/>
      <c r="AD745" s="15"/>
      <c r="AE745" s="15"/>
      <c r="AT745" s="280" t="s">
        <v>259</v>
      </c>
      <c r="AU745" s="280" t="s">
        <v>88</v>
      </c>
      <c r="AV745" s="15" t="s">
        <v>14</v>
      </c>
      <c r="AW745" s="15" t="s">
        <v>36</v>
      </c>
      <c r="AX745" s="15" t="s">
        <v>80</v>
      </c>
      <c r="AY745" s="280" t="s">
        <v>241</v>
      </c>
    </row>
    <row r="746" s="13" customFormat="1">
      <c r="A746" s="13"/>
      <c r="B746" s="249"/>
      <c r="C746" s="250"/>
      <c r="D746" s="242" t="s">
        <v>259</v>
      </c>
      <c r="E746" s="251" t="s">
        <v>1</v>
      </c>
      <c r="F746" s="252" t="s">
        <v>3475</v>
      </c>
      <c r="G746" s="250"/>
      <c r="H746" s="253">
        <v>14.48</v>
      </c>
      <c r="I746" s="254"/>
      <c r="J746" s="250"/>
      <c r="K746" s="250"/>
      <c r="L746" s="255"/>
      <c r="M746" s="256"/>
      <c r="N746" s="257"/>
      <c r="O746" s="257"/>
      <c r="P746" s="257"/>
      <c r="Q746" s="257"/>
      <c r="R746" s="257"/>
      <c r="S746" s="257"/>
      <c r="T746" s="258"/>
      <c r="U746" s="13"/>
      <c r="V746" s="13"/>
      <c r="W746" s="13"/>
      <c r="X746" s="13"/>
      <c r="Y746" s="13"/>
      <c r="Z746" s="13"/>
      <c r="AA746" s="13"/>
      <c r="AB746" s="13"/>
      <c r="AC746" s="13"/>
      <c r="AD746" s="13"/>
      <c r="AE746" s="13"/>
      <c r="AT746" s="259" t="s">
        <v>259</v>
      </c>
      <c r="AU746" s="259" t="s">
        <v>88</v>
      </c>
      <c r="AV746" s="13" t="s">
        <v>88</v>
      </c>
      <c r="AW746" s="13" t="s">
        <v>36</v>
      </c>
      <c r="AX746" s="13" t="s">
        <v>80</v>
      </c>
      <c r="AY746" s="259" t="s">
        <v>241</v>
      </c>
    </row>
    <row r="747" s="13" customFormat="1">
      <c r="A747" s="13"/>
      <c r="B747" s="249"/>
      <c r="C747" s="250"/>
      <c r="D747" s="242" t="s">
        <v>259</v>
      </c>
      <c r="E747" s="251" t="s">
        <v>1</v>
      </c>
      <c r="F747" s="252" t="s">
        <v>3476</v>
      </c>
      <c r="G747" s="250"/>
      <c r="H747" s="253">
        <v>58</v>
      </c>
      <c r="I747" s="254"/>
      <c r="J747" s="250"/>
      <c r="K747" s="250"/>
      <c r="L747" s="255"/>
      <c r="M747" s="256"/>
      <c r="N747" s="257"/>
      <c r="O747" s="257"/>
      <c r="P747" s="257"/>
      <c r="Q747" s="257"/>
      <c r="R747" s="257"/>
      <c r="S747" s="257"/>
      <c r="T747" s="258"/>
      <c r="U747" s="13"/>
      <c r="V747" s="13"/>
      <c r="W747" s="13"/>
      <c r="X747" s="13"/>
      <c r="Y747" s="13"/>
      <c r="Z747" s="13"/>
      <c r="AA747" s="13"/>
      <c r="AB747" s="13"/>
      <c r="AC747" s="13"/>
      <c r="AD747" s="13"/>
      <c r="AE747" s="13"/>
      <c r="AT747" s="259" t="s">
        <v>259</v>
      </c>
      <c r="AU747" s="259" t="s">
        <v>88</v>
      </c>
      <c r="AV747" s="13" t="s">
        <v>88</v>
      </c>
      <c r="AW747" s="13" t="s">
        <v>36</v>
      </c>
      <c r="AX747" s="13" t="s">
        <v>80</v>
      </c>
      <c r="AY747" s="259" t="s">
        <v>241</v>
      </c>
    </row>
    <row r="748" s="13" customFormat="1">
      <c r="A748" s="13"/>
      <c r="B748" s="249"/>
      <c r="C748" s="250"/>
      <c r="D748" s="242" t="s">
        <v>259</v>
      </c>
      <c r="E748" s="251" t="s">
        <v>1</v>
      </c>
      <c r="F748" s="252" t="s">
        <v>3477</v>
      </c>
      <c r="G748" s="250"/>
      <c r="H748" s="253">
        <v>14.32</v>
      </c>
      <c r="I748" s="254"/>
      <c r="J748" s="250"/>
      <c r="K748" s="250"/>
      <c r="L748" s="255"/>
      <c r="M748" s="256"/>
      <c r="N748" s="257"/>
      <c r="O748" s="257"/>
      <c r="P748" s="257"/>
      <c r="Q748" s="257"/>
      <c r="R748" s="257"/>
      <c r="S748" s="257"/>
      <c r="T748" s="258"/>
      <c r="U748" s="13"/>
      <c r="V748" s="13"/>
      <c r="W748" s="13"/>
      <c r="X748" s="13"/>
      <c r="Y748" s="13"/>
      <c r="Z748" s="13"/>
      <c r="AA748" s="13"/>
      <c r="AB748" s="13"/>
      <c r="AC748" s="13"/>
      <c r="AD748" s="13"/>
      <c r="AE748" s="13"/>
      <c r="AT748" s="259" t="s">
        <v>259</v>
      </c>
      <c r="AU748" s="259" t="s">
        <v>88</v>
      </c>
      <c r="AV748" s="13" t="s">
        <v>88</v>
      </c>
      <c r="AW748" s="13" t="s">
        <v>36</v>
      </c>
      <c r="AX748" s="13" t="s">
        <v>80</v>
      </c>
      <c r="AY748" s="259" t="s">
        <v>241</v>
      </c>
    </row>
    <row r="749" s="15" customFormat="1">
      <c r="A749" s="15"/>
      <c r="B749" s="271"/>
      <c r="C749" s="272"/>
      <c r="D749" s="242" t="s">
        <v>259</v>
      </c>
      <c r="E749" s="273" t="s">
        <v>1</v>
      </c>
      <c r="F749" s="274" t="s">
        <v>3465</v>
      </c>
      <c r="G749" s="272"/>
      <c r="H749" s="273" t="s">
        <v>1</v>
      </c>
      <c r="I749" s="275"/>
      <c r="J749" s="272"/>
      <c r="K749" s="272"/>
      <c r="L749" s="276"/>
      <c r="M749" s="277"/>
      <c r="N749" s="278"/>
      <c r="O749" s="278"/>
      <c r="P749" s="278"/>
      <c r="Q749" s="278"/>
      <c r="R749" s="278"/>
      <c r="S749" s="278"/>
      <c r="T749" s="279"/>
      <c r="U749" s="15"/>
      <c r="V749" s="15"/>
      <c r="W749" s="15"/>
      <c r="X749" s="15"/>
      <c r="Y749" s="15"/>
      <c r="Z749" s="15"/>
      <c r="AA749" s="15"/>
      <c r="AB749" s="15"/>
      <c r="AC749" s="15"/>
      <c r="AD749" s="15"/>
      <c r="AE749" s="15"/>
      <c r="AT749" s="280" t="s">
        <v>259</v>
      </c>
      <c r="AU749" s="280" t="s">
        <v>88</v>
      </c>
      <c r="AV749" s="15" t="s">
        <v>14</v>
      </c>
      <c r="AW749" s="15" t="s">
        <v>36</v>
      </c>
      <c r="AX749" s="15" t="s">
        <v>80</v>
      </c>
      <c r="AY749" s="280" t="s">
        <v>241</v>
      </c>
    </row>
    <row r="750" s="13" customFormat="1">
      <c r="A750" s="13"/>
      <c r="B750" s="249"/>
      <c r="C750" s="250"/>
      <c r="D750" s="242" t="s">
        <v>259</v>
      </c>
      <c r="E750" s="251" t="s">
        <v>1</v>
      </c>
      <c r="F750" s="252" t="s">
        <v>3478</v>
      </c>
      <c r="G750" s="250"/>
      <c r="H750" s="253">
        <v>5</v>
      </c>
      <c r="I750" s="254"/>
      <c r="J750" s="250"/>
      <c r="K750" s="250"/>
      <c r="L750" s="255"/>
      <c r="M750" s="256"/>
      <c r="N750" s="257"/>
      <c r="O750" s="257"/>
      <c r="P750" s="257"/>
      <c r="Q750" s="257"/>
      <c r="R750" s="257"/>
      <c r="S750" s="257"/>
      <c r="T750" s="258"/>
      <c r="U750" s="13"/>
      <c r="V750" s="13"/>
      <c r="W750" s="13"/>
      <c r="X750" s="13"/>
      <c r="Y750" s="13"/>
      <c r="Z750" s="13"/>
      <c r="AA750" s="13"/>
      <c r="AB750" s="13"/>
      <c r="AC750" s="13"/>
      <c r="AD750" s="13"/>
      <c r="AE750" s="13"/>
      <c r="AT750" s="259" t="s">
        <v>259</v>
      </c>
      <c r="AU750" s="259" t="s">
        <v>88</v>
      </c>
      <c r="AV750" s="13" t="s">
        <v>88</v>
      </c>
      <c r="AW750" s="13" t="s">
        <v>36</v>
      </c>
      <c r="AX750" s="13" t="s">
        <v>80</v>
      </c>
      <c r="AY750" s="259" t="s">
        <v>241</v>
      </c>
    </row>
    <row r="751" s="13" customFormat="1">
      <c r="A751" s="13"/>
      <c r="B751" s="249"/>
      <c r="C751" s="250"/>
      <c r="D751" s="242" t="s">
        <v>259</v>
      </c>
      <c r="E751" s="251" t="s">
        <v>1</v>
      </c>
      <c r="F751" s="252" t="s">
        <v>3479</v>
      </c>
      <c r="G751" s="250"/>
      <c r="H751" s="253">
        <v>0</v>
      </c>
      <c r="I751" s="254"/>
      <c r="J751" s="250"/>
      <c r="K751" s="250"/>
      <c r="L751" s="255"/>
      <c r="M751" s="256"/>
      <c r="N751" s="257"/>
      <c r="O751" s="257"/>
      <c r="P751" s="257"/>
      <c r="Q751" s="257"/>
      <c r="R751" s="257"/>
      <c r="S751" s="257"/>
      <c r="T751" s="258"/>
      <c r="U751" s="13"/>
      <c r="V751" s="13"/>
      <c r="W751" s="13"/>
      <c r="X751" s="13"/>
      <c r="Y751" s="13"/>
      <c r="Z751" s="13"/>
      <c r="AA751" s="13"/>
      <c r="AB751" s="13"/>
      <c r="AC751" s="13"/>
      <c r="AD751" s="13"/>
      <c r="AE751" s="13"/>
      <c r="AT751" s="259" t="s">
        <v>259</v>
      </c>
      <c r="AU751" s="259" t="s">
        <v>88</v>
      </c>
      <c r="AV751" s="13" t="s">
        <v>88</v>
      </c>
      <c r="AW751" s="13" t="s">
        <v>36</v>
      </c>
      <c r="AX751" s="13" t="s">
        <v>80</v>
      </c>
      <c r="AY751" s="259" t="s">
        <v>241</v>
      </c>
    </row>
    <row r="752" s="13" customFormat="1">
      <c r="A752" s="13"/>
      <c r="B752" s="249"/>
      <c r="C752" s="250"/>
      <c r="D752" s="242" t="s">
        <v>259</v>
      </c>
      <c r="E752" s="251" t="s">
        <v>1</v>
      </c>
      <c r="F752" s="252" t="s">
        <v>3480</v>
      </c>
      <c r="G752" s="250"/>
      <c r="H752" s="253">
        <v>0</v>
      </c>
      <c r="I752" s="254"/>
      <c r="J752" s="250"/>
      <c r="K752" s="250"/>
      <c r="L752" s="255"/>
      <c r="M752" s="256"/>
      <c r="N752" s="257"/>
      <c r="O752" s="257"/>
      <c r="P752" s="257"/>
      <c r="Q752" s="257"/>
      <c r="R752" s="257"/>
      <c r="S752" s="257"/>
      <c r="T752" s="258"/>
      <c r="U752" s="13"/>
      <c r="V752" s="13"/>
      <c r="W752" s="13"/>
      <c r="X752" s="13"/>
      <c r="Y752" s="13"/>
      <c r="Z752" s="13"/>
      <c r="AA752" s="13"/>
      <c r="AB752" s="13"/>
      <c r="AC752" s="13"/>
      <c r="AD752" s="13"/>
      <c r="AE752" s="13"/>
      <c r="AT752" s="259" t="s">
        <v>259</v>
      </c>
      <c r="AU752" s="259" t="s">
        <v>88</v>
      </c>
      <c r="AV752" s="13" t="s">
        <v>88</v>
      </c>
      <c r="AW752" s="13" t="s">
        <v>36</v>
      </c>
      <c r="AX752" s="13" t="s">
        <v>80</v>
      </c>
      <c r="AY752" s="259" t="s">
        <v>241</v>
      </c>
    </row>
    <row r="753" s="15" customFormat="1">
      <c r="A753" s="15"/>
      <c r="B753" s="271"/>
      <c r="C753" s="272"/>
      <c r="D753" s="242" t="s">
        <v>259</v>
      </c>
      <c r="E753" s="273" t="s">
        <v>1</v>
      </c>
      <c r="F753" s="274" t="s">
        <v>3467</v>
      </c>
      <c r="G753" s="272"/>
      <c r="H753" s="273" t="s">
        <v>1</v>
      </c>
      <c r="I753" s="275"/>
      <c r="J753" s="272"/>
      <c r="K753" s="272"/>
      <c r="L753" s="276"/>
      <c r="M753" s="277"/>
      <c r="N753" s="278"/>
      <c r="O753" s="278"/>
      <c r="P753" s="278"/>
      <c r="Q753" s="278"/>
      <c r="R753" s="278"/>
      <c r="S753" s="278"/>
      <c r="T753" s="279"/>
      <c r="U753" s="15"/>
      <c r="V753" s="15"/>
      <c r="W753" s="15"/>
      <c r="X753" s="15"/>
      <c r="Y753" s="15"/>
      <c r="Z753" s="15"/>
      <c r="AA753" s="15"/>
      <c r="AB753" s="15"/>
      <c r="AC753" s="15"/>
      <c r="AD753" s="15"/>
      <c r="AE753" s="15"/>
      <c r="AT753" s="280" t="s">
        <v>259</v>
      </c>
      <c r="AU753" s="280" t="s">
        <v>88</v>
      </c>
      <c r="AV753" s="15" t="s">
        <v>14</v>
      </c>
      <c r="AW753" s="15" t="s">
        <v>36</v>
      </c>
      <c r="AX753" s="15" t="s">
        <v>80</v>
      </c>
      <c r="AY753" s="280" t="s">
        <v>241</v>
      </c>
    </row>
    <row r="754" s="13" customFormat="1">
      <c r="A754" s="13"/>
      <c r="B754" s="249"/>
      <c r="C754" s="250"/>
      <c r="D754" s="242" t="s">
        <v>259</v>
      </c>
      <c r="E754" s="251" t="s">
        <v>1</v>
      </c>
      <c r="F754" s="252" t="s">
        <v>3481</v>
      </c>
      <c r="G754" s="250"/>
      <c r="H754" s="253">
        <v>5.5599999999999996</v>
      </c>
      <c r="I754" s="254"/>
      <c r="J754" s="250"/>
      <c r="K754" s="250"/>
      <c r="L754" s="255"/>
      <c r="M754" s="256"/>
      <c r="N754" s="257"/>
      <c r="O754" s="257"/>
      <c r="P754" s="257"/>
      <c r="Q754" s="257"/>
      <c r="R754" s="257"/>
      <c r="S754" s="257"/>
      <c r="T754" s="258"/>
      <c r="U754" s="13"/>
      <c r="V754" s="13"/>
      <c r="W754" s="13"/>
      <c r="X754" s="13"/>
      <c r="Y754" s="13"/>
      <c r="Z754" s="13"/>
      <c r="AA754" s="13"/>
      <c r="AB754" s="13"/>
      <c r="AC754" s="13"/>
      <c r="AD754" s="13"/>
      <c r="AE754" s="13"/>
      <c r="AT754" s="259" t="s">
        <v>259</v>
      </c>
      <c r="AU754" s="259" t="s">
        <v>88</v>
      </c>
      <c r="AV754" s="13" t="s">
        <v>88</v>
      </c>
      <c r="AW754" s="13" t="s">
        <v>36</v>
      </c>
      <c r="AX754" s="13" t="s">
        <v>80</v>
      </c>
      <c r="AY754" s="259" t="s">
        <v>241</v>
      </c>
    </row>
    <row r="755" s="13" customFormat="1">
      <c r="A755" s="13"/>
      <c r="B755" s="249"/>
      <c r="C755" s="250"/>
      <c r="D755" s="242" t="s">
        <v>259</v>
      </c>
      <c r="E755" s="251" t="s">
        <v>1</v>
      </c>
      <c r="F755" s="252" t="s">
        <v>3482</v>
      </c>
      <c r="G755" s="250"/>
      <c r="H755" s="253">
        <v>21.440000000000001</v>
      </c>
      <c r="I755" s="254"/>
      <c r="J755" s="250"/>
      <c r="K755" s="250"/>
      <c r="L755" s="255"/>
      <c r="M755" s="256"/>
      <c r="N755" s="257"/>
      <c r="O755" s="257"/>
      <c r="P755" s="257"/>
      <c r="Q755" s="257"/>
      <c r="R755" s="257"/>
      <c r="S755" s="257"/>
      <c r="T755" s="258"/>
      <c r="U755" s="13"/>
      <c r="V755" s="13"/>
      <c r="W755" s="13"/>
      <c r="X755" s="13"/>
      <c r="Y755" s="13"/>
      <c r="Z755" s="13"/>
      <c r="AA755" s="13"/>
      <c r="AB755" s="13"/>
      <c r="AC755" s="13"/>
      <c r="AD755" s="13"/>
      <c r="AE755" s="13"/>
      <c r="AT755" s="259" t="s">
        <v>259</v>
      </c>
      <c r="AU755" s="259" t="s">
        <v>88</v>
      </c>
      <c r="AV755" s="13" t="s">
        <v>88</v>
      </c>
      <c r="AW755" s="13" t="s">
        <v>36</v>
      </c>
      <c r="AX755" s="13" t="s">
        <v>80</v>
      </c>
      <c r="AY755" s="259" t="s">
        <v>241</v>
      </c>
    </row>
    <row r="756" s="13" customFormat="1">
      <c r="A756" s="13"/>
      <c r="B756" s="249"/>
      <c r="C756" s="250"/>
      <c r="D756" s="242" t="s">
        <v>259</v>
      </c>
      <c r="E756" s="251" t="s">
        <v>1</v>
      </c>
      <c r="F756" s="252" t="s">
        <v>3483</v>
      </c>
      <c r="G756" s="250"/>
      <c r="H756" s="253">
        <v>0</v>
      </c>
      <c r="I756" s="254"/>
      <c r="J756" s="250"/>
      <c r="K756" s="250"/>
      <c r="L756" s="255"/>
      <c r="M756" s="256"/>
      <c r="N756" s="257"/>
      <c r="O756" s="257"/>
      <c r="P756" s="257"/>
      <c r="Q756" s="257"/>
      <c r="R756" s="257"/>
      <c r="S756" s="257"/>
      <c r="T756" s="258"/>
      <c r="U756" s="13"/>
      <c r="V756" s="13"/>
      <c r="W756" s="13"/>
      <c r="X756" s="13"/>
      <c r="Y756" s="13"/>
      <c r="Z756" s="13"/>
      <c r="AA756" s="13"/>
      <c r="AB756" s="13"/>
      <c r="AC756" s="13"/>
      <c r="AD756" s="13"/>
      <c r="AE756" s="13"/>
      <c r="AT756" s="259" t="s">
        <v>259</v>
      </c>
      <c r="AU756" s="259" t="s">
        <v>88</v>
      </c>
      <c r="AV756" s="13" t="s">
        <v>88</v>
      </c>
      <c r="AW756" s="13" t="s">
        <v>36</v>
      </c>
      <c r="AX756" s="13" t="s">
        <v>80</v>
      </c>
      <c r="AY756" s="259" t="s">
        <v>241</v>
      </c>
    </row>
    <row r="757" s="15" customFormat="1">
      <c r="A757" s="15"/>
      <c r="B757" s="271"/>
      <c r="C757" s="272"/>
      <c r="D757" s="242" t="s">
        <v>259</v>
      </c>
      <c r="E757" s="273" t="s">
        <v>1</v>
      </c>
      <c r="F757" s="274" t="s">
        <v>3469</v>
      </c>
      <c r="G757" s="272"/>
      <c r="H757" s="273" t="s">
        <v>1</v>
      </c>
      <c r="I757" s="275"/>
      <c r="J757" s="272"/>
      <c r="K757" s="272"/>
      <c r="L757" s="276"/>
      <c r="M757" s="277"/>
      <c r="N757" s="278"/>
      <c r="O757" s="278"/>
      <c r="P757" s="278"/>
      <c r="Q757" s="278"/>
      <c r="R757" s="278"/>
      <c r="S757" s="278"/>
      <c r="T757" s="279"/>
      <c r="U757" s="15"/>
      <c r="V757" s="15"/>
      <c r="W757" s="15"/>
      <c r="X757" s="15"/>
      <c r="Y757" s="15"/>
      <c r="Z757" s="15"/>
      <c r="AA757" s="15"/>
      <c r="AB757" s="15"/>
      <c r="AC757" s="15"/>
      <c r="AD757" s="15"/>
      <c r="AE757" s="15"/>
      <c r="AT757" s="280" t="s">
        <v>259</v>
      </c>
      <c r="AU757" s="280" t="s">
        <v>88</v>
      </c>
      <c r="AV757" s="15" t="s">
        <v>14</v>
      </c>
      <c r="AW757" s="15" t="s">
        <v>36</v>
      </c>
      <c r="AX757" s="15" t="s">
        <v>80</v>
      </c>
      <c r="AY757" s="280" t="s">
        <v>241</v>
      </c>
    </row>
    <row r="758" s="13" customFormat="1">
      <c r="A758" s="13"/>
      <c r="B758" s="249"/>
      <c r="C758" s="250"/>
      <c r="D758" s="242" t="s">
        <v>259</v>
      </c>
      <c r="E758" s="251" t="s">
        <v>1</v>
      </c>
      <c r="F758" s="252" t="s">
        <v>3484</v>
      </c>
      <c r="G758" s="250"/>
      <c r="H758" s="253">
        <v>5</v>
      </c>
      <c r="I758" s="254"/>
      <c r="J758" s="250"/>
      <c r="K758" s="250"/>
      <c r="L758" s="255"/>
      <c r="M758" s="256"/>
      <c r="N758" s="257"/>
      <c r="O758" s="257"/>
      <c r="P758" s="257"/>
      <c r="Q758" s="257"/>
      <c r="R758" s="257"/>
      <c r="S758" s="257"/>
      <c r="T758" s="258"/>
      <c r="U758" s="13"/>
      <c r="V758" s="13"/>
      <c r="W758" s="13"/>
      <c r="X758" s="13"/>
      <c r="Y758" s="13"/>
      <c r="Z758" s="13"/>
      <c r="AA758" s="13"/>
      <c r="AB758" s="13"/>
      <c r="AC758" s="13"/>
      <c r="AD758" s="13"/>
      <c r="AE758" s="13"/>
      <c r="AT758" s="259" t="s">
        <v>259</v>
      </c>
      <c r="AU758" s="259" t="s">
        <v>88</v>
      </c>
      <c r="AV758" s="13" t="s">
        <v>88</v>
      </c>
      <c r="AW758" s="13" t="s">
        <v>36</v>
      </c>
      <c r="AX758" s="13" t="s">
        <v>80</v>
      </c>
      <c r="AY758" s="259" t="s">
        <v>241</v>
      </c>
    </row>
    <row r="759" s="13" customFormat="1">
      <c r="A759" s="13"/>
      <c r="B759" s="249"/>
      <c r="C759" s="250"/>
      <c r="D759" s="242" t="s">
        <v>259</v>
      </c>
      <c r="E759" s="251" t="s">
        <v>1</v>
      </c>
      <c r="F759" s="252" t="s">
        <v>3485</v>
      </c>
      <c r="G759" s="250"/>
      <c r="H759" s="253">
        <v>315.5</v>
      </c>
      <c r="I759" s="254"/>
      <c r="J759" s="250"/>
      <c r="K759" s="250"/>
      <c r="L759" s="255"/>
      <c r="M759" s="256"/>
      <c r="N759" s="257"/>
      <c r="O759" s="257"/>
      <c r="P759" s="257"/>
      <c r="Q759" s="257"/>
      <c r="R759" s="257"/>
      <c r="S759" s="257"/>
      <c r="T759" s="258"/>
      <c r="U759" s="13"/>
      <c r="V759" s="13"/>
      <c r="W759" s="13"/>
      <c r="X759" s="13"/>
      <c r="Y759" s="13"/>
      <c r="Z759" s="13"/>
      <c r="AA759" s="13"/>
      <c r="AB759" s="13"/>
      <c r="AC759" s="13"/>
      <c r="AD759" s="13"/>
      <c r="AE759" s="13"/>
      <c r="AT759" s="259" t="s">
        <v>259</v>
      </c>
      <c r="AU759" s="259" t="s">
        <v>88</v>
      </c>
      <c r="AV759" s="13" t="s">
        <v>88</v>
      </c>
      <c r="AW759" s="13" t="s">
        <v>36</v>
      </c>
      <c r="AX759" s="13" t="s">
        <v>80</v>
      </c>
      <c r="AY759" s="259" t="s">
        <v>241</v>
      </c>
    </row>
    <row r="760" s="13" customFormat="1">
      <c r="A760" s="13"/>
      <c r="B760" s="249"/>
      <c r="C760" s="250"/>
      <c r="D760" s="242" t="s">
        <v>259</v>
      </c>
      <c r="E760" s="251" t="s">
        <v>1</v>
      </c>
      <c r="F760" s="252" t="s">
        <v>3483</v>
      </c>
      <c r="G760" s="250"/>
      <c r="H760" s="253">
        <v>0</v>
      </c>
      <c r="I760" s="254"/>
      <c r="J760" s="250"/>
      <c r="K760" s="250"/>
      <c r="L760" s="255"/>
      <c r="M760" s="256"/>
      <c r="N760" s="257"/>
      <c r="O760" s="257"/>
      <c r="P760" s="257"/>
      <c r="Q760" s="257"/>
      <c r="R760" s="257"/>
      <c r="S760" s="257"/>
      <c r="T760" s="258"/>
      <c r="U760" s="13"/>
      <c r="V760" s="13"/>
      <c r="W760" s="13"/>
      <c r="X760" s="13"/>
      <c r="Y760" s="13"/>
      <c r="Z760" s="13"/>
      <c r="AA760" s="13"/>
      <c r="AB760" s="13"/>
      <c r="AC760" s="13"/>
      <c r="AD760" s="13"/>
      <c r="AE760" s="13"/>
      <c r="AT760" s="259" t="s">
        <v>259</v>
      </c>
      <c r="AU760" s="259" t="s">
        <v>88</v>
      </c>
      <c r="AV760" s="13" t="s">
        <v>88</v>
      </c>
      <c r="AW760" s="13" t="s">
        <v>36</v>
      </c>
      <c r="AX760" s="13" t="s">
        <v>80</v>
      </c>
      <c r="AY760" s="259" t="s">
        <v>241</v>
      </c>
    </row>
    <row r="761" s="15" customFormat="1">
      <c r="A761" s="15"/>
      <c r="B761" s="271"/>
      <c r="C761" s="272"/>
      <c r="D761" s="242" t="s">
        <v>259</v>
      </c>
      <c r="E761" s="273" t="s">
        <v>1</v>
      </c>
      <c r="F761" s="274" t="s">
        <v>3486</v>
      </c>
      <c r="G761" s="272"/>
      <c r="H761" s="273" t="s">
        <v>1</v>
      </c>
      <c r="I761" s="275"/>
      <c r="J761" s="272"/>
      <c r="K761" s="272"/>
      <c r="L761" s="276"/>
      <c r="M761" s="277"/>
      <c r="N761" s="278"/>
      <c r="O761" s="278"/>
      <c r="P761" s="278"/>
      <c r="Q761" s="278"/>
      <c r="R761" s="278"/>
      <c r="S761" s="278"/>
      <c r="T761" s="279"/>
      <c r="U761" s="15"/>
      <c r="V761" s="15"/>
      <c r="W761" s="15"/>
      <c r="X761" s="15"/>
      <c r="Y761" s="15"/>
      <c r="Z761" s="15"/>
      <c r="AA761" s="15"/>
      <c r="AB761" s="15"/>
      <c r="AC761" s="15"/>
      <c r="AD761" s="15"/>
      <c r="AE761" s="15"/>
      <c r="AT761" s="280" t="s">
        <v>259</v>
      </c>
      <c r="AU761" s="280" t="s">
        <v>88</v>
      </c>
      <c r="AV761" s="15" t="s">
        <v>14</v>
      </c>
      <c r="AW761" s="15" t="s">
        <v>36</v>
      </c>
      <c r="AX761" s="15" t="s">
        <v>80</v>
      </c>
      <c r="AY761" s="280" t="s">
        <v>241</v>
      </c>
    </row>
    <row r="762" s="13" customFormat="1">
      <c r="A762" s="13"/>
      <c r="B762" s="249"/>
      <c r="C762" s="250"/>
      <c r="D762" s="242" t="s">
        <v>259</v>
      </c>
      <c r="E762" s="251" t="s">
        <v>1</v>
      </c>
      <c r="F762" s="252" t="s">
        <v>3487</v>
      </c>
      <c r="G762" s="250"/>
      <c r="H762" s="253">
        <v>0</v>
      </c>
      <c r="I762" s="254"/>
      <c r="J762" s="250"/>
      <c r="K762" s="250"/>
      <c r="L762" s="255"/>
      <c r="M762" s="256"/>
      <c r="N762" s="257"/>
      <c r="O762" s="257"/>
      <c r="P762" s="257"/>
      <c r="Q762" s="257"/>
      <c r="R762" s="257"/>
      <c r="S762" s="257"/>
      <c r="T762" s="258"/>
      <c r="U762" s="13"/>
      <c r="V762" s="13"/>
      <c r="W762" s="13"/>
      <c r="X762" s="13"/>
      <c r="Y762" s="13"/>
      <c r="Z762" s="13"/>
      <c r="AA762" s="13"/>
      <c r="AB762" s="13"/>
      <c r="AC762" s="13"/>
      <c r="AD762" s="13"/>
      <c r="AE762" s="13"/>
      <c r="AT762" s="259" t="s">
        <v>259</v>
      </c>
      <c r="AU762" s="259" t="s">
        <v>88</v>
      </c>
      <c r="AV762" s="13" t="s">
        <v>88</v>
      </c>
      <c r="AW762" s="13" t="s">
        <v>36</v>
      </c>
      <c r="AX762" s="13" t="s">
        <v>80</v>
      </c>
      <c r="AY762" s="259" t="s">
        <v>241</v>
      </c>
    </row>
    <row r="763" s="13" customFormat="1">
      <c r="A763" s="13"/>
      <c r="B763" s="249"/>
      <c r="C763" s="250"/>
      <c r="D763" s="242" t="s">
        <v>259</v>
      </c>
      <c r="E763" s="251" t="s">
        <v>1</v>
      </c>
      <c r="F763" s="252" t="s">
        <v>3488</v>
      </c>
      <c r="G763" s="250"/>
      <c r="H763" s="253">
        <v>3.9300000000000002</v>
      </c>
      <c r="I763" s="254"/>
      <c r="J763" s="250"/>
      <c r="K763" s="250"/>
      <c r="L763" s="255"/>
      <c r="M763" s="256"/>
      <c r="N763" s="257"/>
      <c r="O763" s="257"/>
      <c r="P763" s="257"/>
      <c r="Q763" s="257"/>
      <c r="R763" s="257"/>
      <c r="S763" s="257"/>
      <c r="T763" s="258"/>
      <c r="U763" s="13"/>
      <c r="V763" s="13"/>
      <c r="W763" s="13"/>
      <c r="X763" s="13"/>
      <c r="Y763" s="13"/>
      <c r="Z763" s="13"/>
      <c r="AA763" s="13"/>
      <c r="AB763" s="13"/>
      <c r="AC763" s="13"/>
      <c r="AD763" s="13"/>
      <c r="AE763" s="13"/>
      <c r="AT763" s="259" t="s">
        <v>259</v>
      </c>
      <c r="AU763" s="259" t="s">
        <v>88</v>
      </c>
      <c r="AV763" s="13" t="s">
        <v>88</v>
      </c>
      <c r="AW763" s="13" t="s">
        <v>36</v>
      </c>
      <c r="AX763" s="13" t="s">
        <v>80</v>
      </c>
      <c r="AY763" s="259" t="s">
        <v>241</v>
      </c>
    </row>
    <row r="764" s="13" customFormat="1">
      <c r="A764" s="13"/>
      <c r="B764" s="249"/>
      <c r="C764" s="250"/>
      <c r="D764" s="242" t="s">
        <v>259</v>
      </c>
      <c r="E764" s="251" t="s">
        <v>1</v>
      </c>
      <c r="F764" s="252" t="s">
        <v>3489</v>
      </c>
      <c r="G764" s="250"/>
      <c r="H764" s="253">
        <v>19.07</v>
      </c>
      <c r="I764" s="254"/>
      <c r="J764" s="250"/>
      <c r="K764" s="250"/>
      <c r="L764" s="255"/>
      <c r="M764" s="256"/>
      <c r="N764" s="257"/>
      <c r="O764" s="257"/>
      <c r="P764" s="257"/>
      <c r="Q764" s="257"/>
      <c r="R764" s="257"/>
      <c r="S764" s="257"/>
      <c r="T764" s="258"/>
      <c r="U764" s="13"/>
      <c r="V764" s="13"/>
      <c r="W764" s="13"/>
      <c r="X764" s="13"/>
      <c r="Y764" s="13"/>
      <c r="Z764" s="13"/>
      <c r="AA764" s="13"/>
      <c r="AB764" s="13"/>
      <c r="AC764" s="13"/>
      <c r="AD764" s="13"/>
      <c r="AE764" s="13"/>
      <c r="AT764" s="259" t="s">
        <v>259</v>
      </c>
      <c r="AU764" s="259" t="s">
        <v>88</v>
      </c>
      <c r="AV764" s="13" t="s">
        <v>88</v>
      </c>
      <c r="AW764" s="13" t="s">
        <v>36</v>
      </c>
      <c r="AX764" s="13" t="s">
        <v>80</v>
      </c>
      <c r="AY764" s="259" t="s">
        <v>241</v>
      </c>
    </row>
    <row r="765" s="15" customFormat="1">
      <c r="A765" s="15"/>
      <c r="B765" s="271"/>
      <c r="C765" s="272"/>
      <c r="D765" s="242" t="s">
        <v>259</v>
      </c>
      <c r="E765" s="273" t="s">
        <v>1</v>
      </c>
      <c r="F765" s="274" t="s">
        <v>3470</v>
      </c>
      <c r="G765" s="272"/>
      <c r="H765" s="273" t="s">
        <v>1</v>
      </c>
      <c r="I765" s="275"/>
      <c r="J765" s="272"/>
      <c r="K765" s="272"/>
      <c r="L765" s="276"/>
      <c r="M765" s="277"/>
      <c r="N765" s="278"/>
      <c r="O765" s="278"/>
      <c r="P765" s="278"/>
      <c r="Q765" s="278"/>
      <c r="R765" s="278"/>
      <c r="S765" s="278"/>
      <c r="T765" s="279"/>
      <c r="U765" s="15"/>
      <c r="V765" s="15"/>
      <c r="W765" s="15"/>
      <c r="X765" s="15"/>
      <c r="Y765" s="15"/>
      <c r="Z765" s="15"/>
      <c r="AA765" s="15"/>
      <c r="AB765" s="15"/>
      <c r="AC765" s="15"/>
      <c r="AD765" s="15"/>
      <c r="AE765" s="15"/>
      <c r="AT765" s="280" t="s">
        <v>259</v>
      </c>
      <c r="AU765" s="280" t="s">
        <v>88</v>
      </c>
      <c r="AV765" s="15" t="s">
        <v>14</v>
      </c>
      <c r="AW765" s="15" t="s">
        <v>36</v>
      </c>
      <c r="AX765" s="15" t="s">
        <v>80</v>
      </c>
      <c r="AY765" s="280" t="s">
        <v>241</v>
      </c>
    </row>
    <row r="766" s="13" customFormat="1">
      <c r="A766" s="13"/>
      <c r="B766" s="249"/>
      <c r="C766" s="250"/>
      <c r="D766" s="242" t="s">
        <v>259</v>
      </c>
      <c r="E766" s="251" t="s">
        <v>1</v>
      </c>
      <c r="F766" s="252" t="s">
        <v>3490</v>
      </c>
      <c r="G766" s="250"/>
      <c r="H766" s="253">
        <v>26</v>
      </c>
      <c r="I766" s="254"/>
      <c r="J766" s="250"/>
      <c r="K766" s="250"/>
      <c r="L766" s="255"/>
      <c r="M766" s="256"/>
      <c r="N766" s="257"/>
      <c r="O766" s="257"/>
      <c r="P766" s="257"/>
      <c r="Q766" s="257"/>
      <c r="R766" s="257"/>
      <c r="S766" s="257"/>
      <c r="T766" s="258"/>
      <c r="U766" s="13"/>
      <c r="V766" s="13"/>
      <c r="W766" s="13"/>
      <c r="X766" s="13"/>
      <c r="Y766" s="13"/>
      <c r="Z766" s="13"/>
      <c r="AA766" s="13"/>
      <c r="AB766" s="13"/>
      <c r="AC766" s="13"/>
      <c r="AD766" s="13"/>
      <c r="AE766" s="13"/>
      <c r="AT766" s="259" t="s">
        <v>259</v>
      </c>
      <c r="AU766" s="259" t="s">
        <v>88</v>
      </c>
      <c r="AV766" s="13" t="s">
        <v>88</v>
      </c>
      <c r="AW766" s="13" t="s">
        <v>36</v>
      </c>
      <c r="AX766" s="13" t="s">
        <v>80</v>
      </c>
      <c r="AY766" s="259" t="s">
        <v>241</v>
      </c>
    </row>
    <row r="767" s="13" customFormat="1">
      <c r="A767" s="13"/>
      <c r="B767" s="249"/>
      <c r="C767" s="250"/>
      <c r="D767" s="242" t="s">
        <v>259</v>
      </c>
      <c r="E767" s="251" t="s">
        <v>1</v>
      </c>
      <c r="F767" s="252" t="s">
        <v>3491</v>
      </c>
      <c r="G767" s="250"/>
      <c r="H767" s="253">
        <v>25</v>
      </c>
      <c r="I767" s="254"/>
      <c r="J767" s="250"/>
      <c r="K767" s="250"/>
      <c r="L767" s="255"/>
      <c r="M767" s="256"/>
      <c r="N767" s="257"/>
      <c r="O767" s="257"/>
      <c r="P767" s="257"/>
      <c r="Q767" s="257"/>
      <c r="R767" s="257"/>
      <c r="S767" s="257"/>
      <c r="T767" s="258"/>
      <c r="U767" s="13"/>
      <c r="V767" s="13"/>
      <c r="W767" s="13"/>
      <c r="X767" s="13"/>
      <c r="Y767" s="13"/>
      <c r="Z767" s="13"/>
      <c r="AA767" s="13"/>
      <c r="AB767" s="13"/>
      <c r="AC767" s="13"/>
      <c r="AD767" s="13"/>
      <c r="AE767" s="13"/>
      <c r="AT767" s="259" t="s">
        <v>259</v>
      </c>
      <c r="AU767" s="259" t="s">
        <v>88</v>
      </c>
      <c r="AV767" s="13" t="s">
        <v>88</v>
      </c>
      <c r="AW767" s="13" t="s">
        <v>36</v>
      </c>
      <c r="AX767" s="13" t="s">
        <v>80</v>
      </c>
      <c r="AY767" s="259" t="s">
        <v>241</v>
      </c>
    </row>
    <row r="768" s="13" customFormat="1">
      <c r="A768" s="13"/>
      <c r="B768" s="249"/>
      <c r="C768" s="250"/>
      <c r="D768" s="242" t="s">
        <v>259</v>
      </c>
      <c r="E768" s="251" t="s">
        <v>1</v>
      </c>
      <c r="F768" s="252" t="s">
        <v>3483</v>
      </c>
      <c r="G768" s="250"/>
      <c r="H768" s="253">
        <v>0</v>
      </c>
      <c r="I768" s="254"/>
      <c r="J768" s="250"/>
      <c r="K768" s="250"/>
      <c r="L768" s="255"/>
      <c r="M768" s="256"/>
      <c r="N768" s="257"/>
      <c r="O768" s="257"/>
      <c r="P768" s="257"/>
      <c r="Q768" s="257"/>
      <c r="R768" s="257"/>
      <c r="S768" s="257"/>
      <c r="T768" s="258"/>
      <c r="U768" s="13"/>
      <c r="V768" s="13"/>
      <c r="W768" s="13"/>
      <c r="X768" s="13"/>
      <c r="Y768" s="13"/>
      <c r="Z768" s="13"/>
      <c r="AA768" s="13"/>
      <c r="AB768" s="13"/>
      <c r="AC768" s="13"/>
      <c r="AD768" s="13"/>
      <c r="AE768" s="13"/>
      <c r="AT768" s="259" t="s">
        <v>259</v>
      </c>
      <c r="AU768" s="259" t="s">
        <v>88</v>
      </c>
      <c r="AV768" s="13" t="s">
        <v>88</v>
      </c>
      <c r="AW768" s="13" t="s">
        <v>36</v>
      </c>
      <c r="AX768" s="13" t="s">
        <v>80</v>
      </c>
      <c r="AY768" s="259" t="s">
        <v>241</v>
      </c>
    </row>
    <row r="769" s="14" customFormat="1">
      <c r="A769" s="14"/>
      <c r="B769" s="260"/>
      <c r="C769" s="261"/>
      <c r="D769" s="242" t="s">
        <v>259</v>
      </c>
      <c r="E769" s="262" t="s">
        <v>1</v>
      </c>
      <c r="F769" s="263" t="s">
        <v>261</v>
      </c>
      <c r="G769" s="261"/>
      <c r="H769" s="264">
        <v>1830.71</v>
      </c>
      <c r="I769" s="265"/>
      <c r="J769" s="261"/>
      <c r="K769" s="261"/>
      <c r="L769" s="266"/>
      <c r="M769" s="267"/>
      <c r="N769" s="268"/>
      <c r="O769" s="268"/>
      <c r="P769" s="268"/>
      <c r="Q769" s="268"/>
      <c r="R769" s="268"/>
      <c r="S769" s="268"/>
      <c r="T769" s="269"/>
      <c r="U769" s="14"/>
      <c r="V769" s="14"/>
      <c r="W769" s="14"/>
      <c r="X769" s="14"/>
      <c r="Y769" s="14"/>
      <c r="Z769" s="14"/>
      <c r="AA769" s="14"/>
      <c r="AB769" s="14"/>
      <c r="AC769" s="14"/>
      <c r="AD769" s="14"/>
      <c r="AE769" s="14"/>
      <c r="AT769" s="270" t="s">
        <v>259</v>
      </c>
      <c r="AU769" s="270" t="s">
        <v>88</v>
      </c>
      <c r="AV769" s="14" t="s">
        <v>175</v>
      </c>
      <c r="AW769" s="14" t="s">
        <v>36</v>
      </c>
      <c r="AX769" s="14" t="s">
        <v>80</v>
      </c>
      <c r="AY769" s="270" t="s">
        <v>241</v>
      </c>
    </row>
    <row r="770" s="13" customFormat="1">
      <c r="A770" s="13"/>
      <c r="B770" s="249"/>
      <c r="C770" s="250"/>
      <c r="D770" s="242" t="s">
        <v>259</v>
      </c>
      <c r="E770" s="251" t="s">
        <v>833</v>
      </c>
      <c r="F770" s="252" t="s">
        <v>3492</v>
      </c>
      <c r="G770" s="250"/>
      <c r="H770" s="253">
        <v>1272.1099999999999</v>
      </c>
      <c r="I770" s="254"/>
      <c r="J770" s="250"/>
      <c r="K770" s="250"/>
      <c r="L770" s="255"/>
      <c r="M770" s="256"/>
      <c r="N770" s="257"/>
      <c r="O770" s="257"/>
      <c r="P770" s="257"/>
      <c r="Q770" s="257"/>
      <c r="R770" s="257"/>
      <c r="S770" s="257"/>
      <c r="T770" s="258"/>
      <c r="U770" s="13"/>
      <c r="V770" s="13"/>
      <c r="W770" s="13"/>
      <c r="X770" s="13"/>
      <c r="Y770" s="13"/>
      <c r="Z770" s="13"/>
      <c r="AA770" s="13"/>
      <c r="AB770" s="13"/>
      <c r="AC770" s="13"/>
      <c r="AD770" s="13"/>
      <c r="AE770" s="13"/>
      <c r="AT770" s="259" t="s">
        <v>259</v>
      </c>
      <c r="AU770" s="259" t="s">
        <v>88</v>
      </c>
      <c r="AV770" s="13" t="s">
        <v>88</v>
      </c>
      <c r="AW770" s="13" t="s">
        <v>36</v>
      </c>
      <c r="AX770" s="13" t="s">
        <v>80</v>
      </c>
      <c r="AY770" s="259" t="s">
        <v>241</v>
      </c>
    </row>
    <row r="771" s="13" customFormat="1">
      <c r="A771" s="13"/>
      <c r="B771" s="249"/>
      <c r="C771" s="250"/>
      <c r="D771" s="242" t="s">
        <v>259</v>
      </c>
      <c r="E771" s="251" t="s">
        <v>456</v>
      </c>
      <c r="F771" s="252" t="s">
        <v>3493</v>
      </c>
      <c r="G771" s="250"/>
      <c r="H771" s="253">
        <v>525.21000000000004</v>
      </c>
      <c r="I771" s="254"/>
      <c r="J771" s="250"/>
      <c r="K771" s="250"/>
      <c r="L771" s="255"/>
      <c r="M771" s="256"/>
      <c r="N771" s="257"/>
      <c r="O771" s="257"/>
      <c r="P771" s="257"/>
      <c r="Q771" s="257"/>
      <c r="R771" s="257"/>
      <c r="S771" s="257"/>
      <c r="T771" s="258"/>
      <c r="U771" s="13"/>
      <c r="V771" s="13"/>
      <c r="W771" s="13"/>
      <c r="X771" s="13"/>
      <c r="Y771" s="13"/>
      <c r="Z771" s="13"/>
      <c r="AA771" s="13"/>
      <c r="AB771" s="13"/>
      <c r="AC771" s="13"/>
      <c r="AD771" s="13"/>
      <c r="AE771" s="13"/>
      <c r="AT771" s="259" t="s">
        <v>259</v>
      </c>
      <c r="AU771" s="259" t="s">
        <v>88</v>
      </c>
      <c r="AV771" s="13" t="s">
        <v>88</v>
      </c>
      <c r="AW771" s="13" t="s">
        <v>36</v>
      </c>
      <c r="AX771" s="13" t="s">
        <v>80</v>
      </c>
      <c r="AY771" s="259" t="s">
        <v>241</v>
      </c>
    </row>
    <row r="772" s="13" customFormat="1">
      <c r="A772" s="13"/>
      <c r="B772" s="249"/>
      <c r="C772" s="250"/>
      <c r="D772" s="242" t="s">
        <v>259</v>
      </c>
      <c r="E772" s="251" t="s">
        <v>462</v>
      </c>
      <c r="F772" s="252" t="s">
        <v>3494</v>
      </c>
      <c r="G772" s="250"/>
      <c r="H772" s="253">
        <v>33.390000000000001</v>
      </c>
      <c r="I772" s="254"/>
      <c r="J772" s="250"/>
      <c r="K772" s="250"/>
      <c r="L772" s="255"/>
      <c r="M772" s="256"/>
      <c r="N772" s="257"/>
      <c r="O772" s="257"/>
      <c r="P772" s="257"/>
      <c r="Q772" s="257"/>
      <c r="R772" s="257"/>
      <c r="S772" s="257"/>
      <c r="T772" s="258"/>
      <c r="U772" s="13"/>
      <c r="V772" s="13"/>
      <c r="W772" s="13"/>
      <c r="X772" s="13"/>
      <c r="Y772" s="13"/>
      <c r="Z772" s="13"/>
      <c r="AA772" s="13"/>
      <c r="AB772" s="13"/>
      <c r="AC772" s="13"/>
      <c r="AD772" s="13"/>
      <c r="AE772" s="13"/>
      <c r="AT772" s="259" t="s">
        <v>259</v>
      </c>
      <c r="AU772" s="259" t="s">
        <v>88</v>
      </c>
      <c r="AV772" s="13" t="s">
        <v>88</v>
      </c>
      <c r="AW772" s="13" t="s">
        <v>36</v>
      </c>
      <c r="AX772" s="13" t="s">
        <v>80</v>
      </c>
      <c r="AY772" s="259" t="s">
        <v>241</v>
      </c>
    </row>
    <row r="773" s="14" customFormat="1">
      <c r="A773" s="14"/>
      <c r="B773" s="260"/>
      <c r="C773" s="261"/>
      <c r="D773" s="242" t="s">
        <v>259</v>
      </c>
      <c r="E773" s="262" t="s">
        <v>1</v>
      </c>
      <c r="F773" s="263" t="s">
        <v>261</v>
      </c>
      <c r="G773" s="261"/>
      <c r="H773" s="264">
        <v>1830.71</v>
      </c>
      <c r="I773" s="265"/>
      <c r="J773" s="261"/>
      <c r="K773" s="261"/>
      <c r="L773" s="266"/>
      <c r="M773" s="267"/>
      <c r="N773" s="268"/>
      <c r="O773" s="268"/>
      <c r="P773" s="268"/>
      <c r="Q773" s="268"/>
      <c r="R773" s="268"/>
      <c r="S773" s="268"/>
      <c r="T773" s="269"/>
      <c r="U773" s="14"/>
      <c r="V773" s="14"/>
      <c r="W773" s="14"/>
      <c r="X773" s="14"/>
      <c r="Y773" s="14"/>
      <c r="Z773" s="14"/>
      <c r="AA773" s="14"/>
      <c r="AB773" s="14"/>
      <c r="AC773" s="14"/>
      <c r="AD773" s="14"/>
      <c r="AE773" s="14"/>
      <c r="AT773" s="270" t="s">
        <v>259</v>
      </c>
      <c r="AU773" s="270" t="s">
        <v>88</v>
      </c>
      <c r="AV773" s="14" t="s">
        <v>175</v>
      </c>
      <c r="AW773" s="14" t="s">
        <v>36</v>
      </c>
      <c r="AX773" s="14" t="s">
        <v>14</v>
      </c>
      <c r="AY773" s="270" t="s">
        <v>241</v>
      </c>
    </row>
    <row r="774" s="2" customFormat="1" ht="33" customHeight="1">
      <c r="A774" s="39"/>
      <c r="B774" s="40"/>
      <c r="C774" s="229" t="s">
        <v>997</v>
      </c>
      <c r="D774" s="229" t="s">
        <v>243</v>
      </c>
      <c r="E774" s="230" t="s">
        <v>838</v>
      </c>
      <c r="F774" s="231" t="s">
        <v>839</v>
      </c>
      <c r="G774" s="232" t="s">
        <v>246</v>
      </c>
      <c r="H774" s="233">
        <v>98.174999999999997</v>
      </c>
      <c r="I774" s="234"/>
      <c r="J774" s="235">
        <f>ROUND(I774*H774,2)</f>
        <v>0</v>
      </c>
      <c r="K774" s="231" t="s">
        <v>247</v>
      </c>
      <c r="L774" s="45"/>
      <c r="M774" s="236" t="s">
        <v>1</v>
      </c>
      <c r="N774" s="237" t="s">
        <v>45</v>
      </c>
      <c r="O774" s="92"/>
      <c r="P774" s="238">
        <f>O774*H774</f>
        <v>0</v>
      </c>
      <c r="Q774" s="238">
        <v>0</v>
      </c>
      <c r="R774" s="238">
        <f>Q774*H774</f>
        <v>0</v>
      </c>
      <c r="S774" s="238">
        <v>0</v>
      </c>
      <c r="T774" s="239">
        <f>S774*H774</f>
        <v>0</v>
      </c>
      <c r="U774" s="39"/>
      <c r="V774" s="39"/>
      <c r="W774" s="39"/>
      <c r="X774" s="39"/>
      <c r="Y774" s="39"/>
      <c r="Z774" s="39"/>
      <c r="AA774" s="39"/>
      <c r="AB774" s="39"/>
      <c r="AC774" s="39"/>
      <c r="AD774" s="39"/>
      <c r="AE774" s="39"/>
      <c r="AR774" s="240" t="s">
        <v>175</v>
      </c>
      <c r="AT774" s="240" t="s">
        <v>243</v>
      </c>
      <c r="AU774" s="240" t="s">
        <v>88</v>
      </c>
      <c r="AY774" s="18" t="s">
        <v>241</v>
      </c>
      <c r="BE774" s="241">
        <f>IF(N774="základní",J774,0)</f>
        <v>0</v>
      </c>
      <c r="BF774" s="241">
        <f>IF(N774="snížená",J774,0)</f>
        <v>0</v>
      </c>
      <c r="BG774" s="241">
        <f>IF(N774="zákl. přenesená",J774,0)</f>
        <v>0</v>
      </c>
      <c r="BH774" s="241">
        <f>IF(N774="sníž. přenesená",J774,0)</f>
        <v>0</v>
      </c>
      <c r="BI774" s="241">
        <f>IF(N774="nulová",J774,0)</f>
        <v>0</v>
      </c>
      <c r="BJ774" s="18" t="s">
        <v>14</v>
      </c>
      <c r="BK774" s="241">
        <f>ROUND(I774*H774,2)</f>
        <v>0</v>
      </c>
      <c r="BL774" s="18" t="s">
        <v>175</v>
      </c>
      <c r="BM774" s="240" t="s">
        <v>3495</v>
      </c>
    </row>
    <row r="775" s="2" customFormat="1">
      <c r="A775" s="39"/>
      <c r="B775" s="40"/>
      <c r="C775" s="41"/>
      <c r="D775" s="242" t="s">
        <v>249</v>
      </c>
      <c r="E775" s="41"/>
      <c r="F775" s="243" t="s">
        <v>841</v>
      </c>
      <c r="G775" s="41"/>
      <c r="H775" s="41"/>
      <c r="I775" s="244"/>
      <c r="J775" s="41"/>
      <c r="K775" s="41"/>
      <c r="L775" s="45"/>
      <c r="M775" s="245"/>
      <c r="N775" s="246"/>
      <c r="O775" s="92"/>
      <c r="P775" s="92"/>
      <c r="Q775" s="92"/>
      <c r="R775" s="92"/>
      <c r="S775" s="92"/>
      <c r="T775" s="93"/>
      <c r="U775" s="39"/>
      <c r="V775" s="39"/>
      <c r="W775" s="39"/>
      <c r="X775" s="39"/>
      <c r="Y775" s="39"/>
      <c r="Z775" s="39"/>
      <c r="AA775" s="39"/>
      <c r="AB775" s="39"/>
      <c r="AC775" s="39"/>
      <c r="AD775" s="39"/>
      <c r="AE775" s="39"/>
      <c r="AT775" s="18" t="s">
        <v>249</v>
      </c>
      <c r="AU775" s="18" t="s">
        <v>88</v>
      </c>
    </row>
    <row r="776" s="2" customFormat="1">
      <c r="A776" s="39"/>
      <c r="B776" s="40"/>
      <c r="C776" s="41"/>
      <c r="D776" s="247" t="s">
        <v>251</v>
      </c>
      <c r="E776" s="41"/>
      <c r="F776" s="248" t="s">
        <v>842</v>
      </c>
      <c r="G776" s="41"/>
      <c r="H776" s="41"/>
      <c r="I776" s="244"/>
      <c r="J776" s="41"/>
      <c r="K776" s="41"/>
      <c r="L776" s="45"/>
      <c r="M776" s="245"/>
      <c r="N776" s="246"/>
      <c r="O776" s="92"/>
      <c r="P776" s="92"/>
      <c r="Q776" s="92"/>
      <c r="R776" s="92"/>
      <c r="S776" s="92"/>
      <c r="T776" s="93"/>
      <c r="U776" s="39"/>
      <c r="V776" s="39"/>
      <c r="W776" s="39"/>
      <c r="X776" s="39"/>
      <c r="Y776" s="39"/>
      <c r="Z776" s="39"/>
      <c r="AA776" s="39"/>
      <c r="AB776" s="39"/>
      <c r="AC776" s="39"/>
      <c r="AD776" s="39"/>
      <c r="AE776" s="39"/>
      <c r="AT776" s="18" t="s">
        <v>251</v>
      </c>
      <c r="AU776" s="18" t="s">
        <v>88</v>
      </c>
    </row>
    <row r="777" s="13" customFormat="1">
      <c r="A777" s="13"/>
      <c r="B777" s="249"/>
      <c r="C777" s="250"/>
      <c r="D777" s="242" t="s">
        <v>259</v>
      </c>
      <c r="E777" s="251" t="s">
        <v>1</v>
      </c>
      <c r="F777" s="252" t="s">
        <v>518</v>
      </c>
      <c r="G777" s="250"/>
      <c r="H777" s="253">
        <v>98.174999999999997</v>
      </c>
      <c r="I777" s="254"/>
      <c r="J777" s="250"/>
      <c r="K777" s="250"/>
      <c r="L777" s="255"/>
      <c r="M777" s="256"/>
      <c r="N777" s="257"/>
      <c r="O777" s="257"/>
      <c r="P777" s="257"/>
      <c r="Q777" s="257"/>
      <c r="R777" s="257"/>
      <c r="S777" s="257"/>
      <c r="T777" s="258"/>
      <c r="U777" s="13"/>
      <c r="V777" s="13"/>
      <c r="W777" s="13"/>
      <c r="X777" s="13"/>
      <c r="Y777" s="13"/>
      <c r="Z777" s="13"/>
      <c r="AA777" s="13"/>
      <c r="AB777" s="13"/>
      <c r="AC777" s="13"/>
      <c r="AD777" s="13"/>
      <c r="AE777" s="13"/>
      <c r="AT777" s="259" t="s">
        <v>259</v>
      </c>
      <c r="AU777" s="259" t="s">
        <v>88</v>
      </c>
      <c r="AV777" s="13" t="s">
        <v>88</v>
      </c>
      <c r="AW777" s="13" t="s">
        <v>36</v>
      </c>
      <c r="AX777" s="13" t="s">
        <v>80</v>
      </c>
      <c r="AY777" s="259" t="s">
        <v>241</v>
      </c>
    </row>
    <row r="778" s="14" customFormat="1">
      <c r="A778" s="14"/>
      <c r="B778" s="260"/>
      <c r="C778" s="261"/>
      <c r="D778" s="242" t="s">
        <v>259</v>
      </c>
      <c r="E778" s="262" t="s">
        <v>1</v>
      </c>
      <c r="F778" s="263" t="s">
        <v>261</v>
      </c>
      <c r="G778" s="261"/>
      <c r="H778" s="264">
        <v>98.174999999999997</v>
      </c>
      <c r="I778" s="265"/>
      <c r="J778" s="261"/>
      <c r="K778" s="261"/>
      <c r="L778" s="266"/>
      <c r="M778" s="267"/>
      <c r="N778" s="268"/>
      <c r="O778" s="268"/>
      <c r="P778" s="268"/>
      <c r="Q778" s="268"/>
      <c r="R778" s="268"/>
      <c r="S778" s="268"/>
      <c r="T778" s="269"/>
      <c r="U778" s="14"/>
      <c r="V778" s="14"/>
      <c r="W778" s="14"/>
      <c r="X778" s="14"/>
      <c r="Y778" s="14"/>
      <c r="Z778" s="14"/>
      <c r="AA778" s="14"/>
      <c r="AB778" s="14"/>
      <c r="AC778" s="14"/>
      <c r="AD778" s="14"/>
      <c r="AE778" s="14"/>
      <c r="AT778" s="270" t="s">
        <v>259</v>
      </c>
      <c r="AU778" s="270" t="s">
        <v>88</v>
      </c>
      <c r="AV778" s="14" t="s">
        <v>175</v>
      </c>
      <c r="AW778" s="14" t="s">
        <v>36</v>
      </c>
      <c r="AX778" s="14" t="s">
        <v>14</v>
      </c>
      <c r="AY778" s="270" t="s">
        <v>241</v>
      </c>
    </row>
    <row r="779" s="2" customFormat="1" ht="24.15" customHeight="1">
      <c r="A779" s="39"/>
      <c r="B779" s="40"/>
      <c r="C779" s="229" t="s">
        <v>1001</v>
      </c>
      <c r="D779" s="229" t="s">
        <v>243</v>
      </c>
      <c r="E779" s="230" t="s">
        <v>844</v>
      </c>
      <c r="F779" s="231" t="s">
        <v>845</v>
      </c>
      <c r="G779" s="232" t="s">
        <v>246</v>
      </c>
      <c r="H779" s="233">
        <v>98.174999999999997</v>
      </c>
      <c r="I779" s="234"/>
      <c r="J779" s="235">
        <f>ROUND(I779*H779,2)</f>
        <v>0</v>
      </c>
      <c r="K779" s="231" t="s">
        <v>247</v>
      </c>
      <c r="L779" s="45"/>
      <c r="M779" s="236" t="s">
        <v>1</v>
      </c>
      <c r="N779" s="237" t="s">
        <v>45</v>
      </c>
      <c r="O779" s="92"/>
      <c r="P779" s="238">
        <f>O779*H779</f>
        <v>0</v>
      </c>
      <c r="Q779" s="238">
        <v>0</v>
      </c>
      <c r="R779" s="238">
        <f>Q779*H779</f>
        <v>0</v>
      </c>
      <c r="S779" s="238">
        <v>0</v>
      </c>
      <c r="T779" s="239">
        <f>S779*H779</f>
        <v>0</v>
      </c>
      <c r="U779" s="39"/>
      <c r="V779" s="39"/>
      <c r="W779" s="39"/>
      <c r="X779" s="39"/>
      <c r="Y779" s="39"/>
      <c r="Z779" s="39"/>
      <c r="AA779" s="39"/>
      <c r="AB779" s="39"/>
      <c r="AC779" s="39"/>
      <c r="AD779" s="39"/>
      <c r="AE779" s="39"/>
      <c r="AR779" s="240" t="s">
        <v>175</v>
      </c>
      <c r="AT779" s="240" t="s">
        <v>243</v>
      </c>
      <c r="AU779" s="240" t="s">
        <v>88</v>
      </c>
      <c r="AY779" s="18" t="s">
        <v>241</v>
      </c>
      <c r="BE779" s="241">
        <f>IF(N779="základní",J779,0)</f>
        <v>0</v>
      </c>
      <c r="BF779" s="241">
        <f>IF(N779="snížená",J779,0)</f>
        <v>0</v>
      </c>
      <c r="BG779" s="241">
        <f>IF(N779="zákl. přenesená",J779,0)</f>
        <v>0</v>
      </c>
      <c r="BH779" s="241">
        <f>IF(N779="sníž. přenesená",J779,0)</f>
        <v>0</v>
      </c>
      <c r="BI779" s="241">
        <f>IF(N779="nulová",J779,0)</f>
        <v>0</v>
      </c>
      <c r="BJ779" s="18" t="s">
        <v>14</v>
      </c>
      <c r="BK779" s="241">
        <f>ROUND(I779*H779,2)</f>
        <v>0</v>
      </c>
      <c r="BL779" s="18" t="s">
        <v>175</v>
      </c>
      <c r="BM779" s="240" t="s">
        <v>3496</v>
      </c>
    </row>
    <row r="780" s="2" customFormat="1">
      <c r="A780" s="39"/>
      <c r="B780" s="40"/>
      <c r="C780" s="41"/>
      <c r="D780" s="242" t="s">
        <v>249</v>
      </c>
      <c r="E780" s="41"/>
      <c r="F780" s="243" t="s">
        <v>847</v>
      </c>
      <c r="G780" s="41"/>
      <c r="H780" s="41"/>
      <c r="I780" s="244"/>
      <c r="J780" s="41"/>
      <c r="K780" s="41"/>
      <c r="L780" s="45"/>
      <c r="M780" s="245"/>
      <c r="N780" s="246"/>
      <c r="O780" s="92"/>
      <c r="P780" s="92"/>
      <c r="Q780" s="92"/>
      <c r="R780" s="92"/>
      <c r="S780" s="92"/>
      <c r="T780" s="93"/>
      <c r="U780" s="39"/>
      <c r="V780" s="39"/>
      <c r="W780" s="39"/>
      <c r="X780" s="39"/>
      <c r="Y780" s="39"/>
      <c r="Z780" s="39"/>
      <c r="AA780" s="39"/>
      <c r="AB780" s="39"/>
      <c r="AC780" s="39"/>
      <c r="AD780" s="39"/>
      <c r="AE780" s="39"/>
      <c r="AT780" s="18" t="s">
        <v>249</v>
      </c>
      <c r="AU780" s="18" t="s">
        <v>88</v>
      </c>
    </row>
    <row r="781" s="2" customFormat="1">
      <c r="A781" s="39"/>
      <c r="B781" s="40"/>
      <c r="C781" s="41"/>
      <c r="D781" s="247" t="s">
        <v>251</v>
      </c>
      <c r="E781" s="41"/>
      <c r="F781" s="248" t="s">
        <v>848</v>
      </c>
      <c r="G781" s="41"/>
      <c r="H781" s="41"/>
      <c r="I781" s="244"/>
      <c r="J781" s="41"/>
      <c r="K781" s="41"/>
      <c r="L781" s="45"/>
      <c r="M781" s="245"/>
      <c r="N781" s="246"/>
      <c r="O781" s="92"/>
      <c r="P781" s="92"/>
      <c r="Q781" s="92"/>
      <c r="R781" s="92"/>
      <c r="S781" s="92"/>
      <c r="T781" s="93"/>
      <c r="U781" s="39"/>
      <c r="V781" s="39"/>
      <c r="W781" s="39"/>
      <c r="X781" s="39"/>
      <c r="Y781" s="39"/>
      <c r="Z781" s="39"/>
      <c r="AA781" s="39"/>
      <c r="AB781" s="39"/>
      <c r="AC781" s="39"/>
      <c r="AD781" s="39"/>
      <c r="AE781" s="39"/>
      <c r="AT781" s="18" t="s">
        <v>251</v>
      </c>
      <c r="AU781" s="18" t="s">
        <v>88</v>
      </c>
    </row>
    <row r="782" s="13" customFormat="1">
      <c r="A782" s="13"/>
      <c r="B782" s="249"/>
      <c r="C782" s="250"/>
      <c r="D782" s="242" t="s">
        <v>259</v>
      </c>
      <c r="E782" s="251" t="s">
        <v>1</v>
      </c>
      <c r="F782" s="252" t="s">
        <v>518</v>
      </c>
      <c r="G782" s="250"/>
      <c r="H782" s="253">
        <v>98.174999999999997</v>
      </c>
      <c r="I782" s="254"/>
      <c r="J782" s="250"/>
      <c r="K782" s="250"/>
      <c r="L782" s="255"/>
      <c r="M782" s="256"/>
      <c r="N782" s="257"/>
      <c r="O782" s="257"/>
      <c r="P782" s="257"/>
      <c r="Q782" s="257"/>
      <c r="R782" s="257"/>
      <c r="S782" s="257"/>
      <c r="T782" s="258"/>
      <c r="U782" s="13"/>
      <c r="V782" s="13"/>
      <c r="W782" s="13"/>
      <c r="X782" s="13"/>
      <c r="Y782" s="13"/>
      <c r="Z782" s="13"/>
      <c r="AA782" s="13"/>
      <c r="AB782" s="13"/>
      <c r="AC782" s="13"/>
      <c r="AD782" s="13"/>
      <c r="AE782" s="13"/>
      <c r="AT782" s="259" t="s">
        <v>259</v>
      </c>
      <c r="AU782" s="259" t="s">
        <v>88</v>
      </c>
      <c r="AV782" s="13" t="s">
        <v>88</v>
      </c>
      <c r="AW782" s="13" t="s">
        <v>36</v>
      </c>
      <c r="AX782" s="13" t="s">
        <v>80</v>
      </c>
      <c r="AY782" s="259" t="s">
        <v>241</v>
      </c>
    </row>
    <row r="783" s="14" customFormat="1">
      <c r="A783" s="14"/>
      <c r="B783" s="260"/>
      <c r="C783" s="261"/>
      <c r="D783" s="242" t="s">
        <v>259</v>
      </c>
      <c r="E783" s="262" t="s">
        <v>1</v>
      </c>
      <c r="F783" s="263" t="s">
        <v>261</v>
      </c>
      <c r="G783" s="261"/>
      <c r="H783" s="264">
        <v>98.174999999999997</v>
      </c>
      <c r="I783" s="265"/>
      <c r="J783" s="261"/>
      <c r="K783" s="261"/>
      <c r="L783" s="266"/>
      <c r="M783" s="267"/>
      <c r="N783" s="268"/>
      <c r="O783" s="268"/>
      <c r="P783" s="268"/>
      <c r="Q783" s="268"/>
      <c r="R783" s="268"/>
      <c r="S783" s="268"/>
      <c r="T783" s="269"/>
      <c r="U783" s="14"/>
      <c r="V783" s="14"/>
      <c r="W783" s="14"/>
      <c r="X783" s="14"/>
      <c r="Y783" s="14"/>
      <c r="Z783" s="14"/>
      <c r="AA783" s="14"/>
      <c r="AB783" s="14"/>
      <c r="AC783" s="14"/>
      <c r="AD783" s="14"/>
      <c r="AE783" s="14"/>
      <c r="AT783" s="270" t="s">
        <v>259</v>
      </c>
      <c r="AU783" s="270" t="s">
        <v>88</v>
      </c>
      <c r="AV783" s="14" t="s">
        <v>175</v>
      </c>
      <c r="AW783" s="14" t="s">
        <v>36</v>
      </c>
      <c r="AX783" s="14" t="s">
        <v>14</v>
      </c>
      <c r="AY783" s="270" t="s">
        <v>241</v>
      </c>
    </row>
    <row r="784" s="12" customFormat="1" ht="22.8" customHeight="1">
      <c r="A784" s="12"/>
      <c r="B784" s="213"/>
      <c r="C784" s="214"/>
      <c r="D784" s="215" t="s">
        <v>79</v>
      </c>
      <c r="E784" s="227" t="s">
        <v>96</v>
      </c>
      <c r="F784" s="227" t="s">
        <v>2125</v>
      </c>
      <c r="G784" s="214"/>
      <c r="H784" s="214"/>
      <c r="I784" s="217"/>
      <c r="J784" s="228">
        <f>BK784</f>
        <v>0</v>
      </c>
      <c r="K784" s="214"/>
      <c r="L784" s="219"/>
      <c r="M784" s="220"/>
      <c r="N784" s="221"/>
      <c r="O784" s="221"/>
      <c r="P784" s="222">
        <f>SUM(P785:P794)</f>
        <v>0</v>
      </c>
      <c r="Q784" s="221"/>
      <c r="R784" s="222">
        <f>SUM(R785:R794)</f>
        <v>0</v>
      </c>
      <c r="S784" s="221"/>
      <c r="T784" s="223">
        <f>SUM(T785:T794)</f>
        <v>0</v>
      </c>
      <c r="U784" s="12"/>
      <c r="V784" s="12"/>
      <c r="W784" s="12"/>
      <c r="X784" s="12"/>
      <c r="Y784" s="12"/>
      <c r="Z784" s="12"/>
      <c r="AA784" s="12"/>
      <c r="AB784" s="12"/>
      <c r="AC784" s="12"/>
      <c r="AD784" s="12"/>
      <c r="AE784" s="12"/>
      <c r="AR784" s="224" t="s">
        <v>14</v>
      </c>
      <c r="AT784" s="225" t="s">
        <v>79</v>
      </c>
      <c r="AU784" s="225" t="s">
        <v>14</v>
      </c>
      <c r="AY784" s="224" t="s">
        <v>241</v>
      </c>
      <c r="BK784" s="226">
        <f>SUM(BK785:BK794)</f>
        <v>0</v>
      </c>
    </row>
    <row r="785" s="2" customFormat="1" ht="21.75" customHeight="1">
      <c r="A785" s="39"/>
      <c r="B785" s="40"/>
      <c r="C785" s="229" t="s">
        <v>1006</v>
      </c>
      <c r="D785" s="229" t="s">
        <v>243</v>
      </c>
      <c r="E785" s="230" t="s">
        <v>2772</v>
      </c>
      <c r="F785" s="231" t="s">
        <v>2773</v>
      </c>
      <c r="G785" s="232" t="s">
        <v>296</v>
      </c>
      <c r="H785" s="233">
        <v>2037</v>
      </c>
      <c r="I785" s="234"/>
      <c r="J785" s="235">
        <f>ROUND(I785*H785,2)</f>
        <v>0</v>
      </c>
      <c r="K785" s="231" t="s">
        <v>247</v>
      </c>
      <c r="L785" s="45"/>
      <c r="M785" s="236" t="s">
        <v>1</v>
      </c>
      <c r="N785" s="237" t="s">
        <v>45</v>
      </c>
      <c r="O785" s="92"/>
      <c r="P785" s="238">
        <f>O785*H785</f>
        <v>0</v>
      </c>
      <c r="Q785" s="238">
        <v>0</v>
      </c>
      <c r="R785" s="238">
        <f>Q785*H785</f>
        <v>0</v>
      </c>
      <c r="S785" s="238">
        <v>0</v>
      </c>
      <c r="T785" s="239">
        <f>S785*H785</f>
        <v>0</v>
      </c>
      <c r="U785" s="39"/>
      <c r="V785" s="39"/>
      <c r="W785" s="39"/>
      <c r="X785" s="39"/>
      <c r="Y785" s="39"/>
      <c r="Z785" s="39"/>
      <c r="AA785" s="39"/>
      <c r="AB785" s="39"/>
      <c r="AC785" s="39"/>
      <c r="AD785" s="39"/>
      <c r="AE785" s="39"/>
      <c r="AR785" s="240" t="s">
        <v>175</v>
      </c>
      <c r="AT785" s="240" t="s">
        <v>243</v>
      </c>
      <c r="AU785" s="240" t="s">
        <v>88</v>
      </c>
      <c r="AY785" s="18" t="s">
        <v>241</v>
      </c>
      <c r="BE785" s="241">
        <f>IF(N785="základní",J785,0)</f>
        <v>0</v>
      </c>
      <c r="BF785" s="241">
        <f>IF(N785="snížená",J785,0)</f>
        <v>0</v>
      </c>
      <c r="BG785" s="241">
        <f>IF(N785="zákl. přenesená",J785,0)</f>
        <v>0</v>
      </c>
      <c r="BH785" s="241">
        <f>IF(N785="sníž. přenesená",J785,0)</f>
        <v>0</v>
      </c>
      <c r="BI785" s="241">
        <f>IF(N785="nulová",J785,0)</f>
        <v>0</v>
      </c>
      <c r="BJ785" s="18" t="s">
        <v>14</v>
      </c>
      <c r="BK785" s="241">
        <f>ROUND(I785*H785,2)</f>
        <v>0</v>
      </c>
      <c r="BL785" s="18" t="s">
        <v>175</v>
      </c>
      <c r="BM785" s="240" t="s">
        <v>3497</v>
      </c>
    </row>
    <row r="786" s="2" customFormat="1">
      <c r="A786" s="39"/>
      <c r="B786" s="40"/>
      <c r="C786" s="41"/>
      <c r="D786" s="242" t="s">
        <v>249</v>
      </c>
      <c r="E786" s="41"/>
      <c r="F786" s="243" t="s">
        <v>2775</v>
      </c>
      <c r="G786" s="41"/>
      <c r="H786" s="41"/>
      <c r="I786" s="244"/>
      <c r="J786" s="41"/>
      <c r="K786" s="41"/>
      <c r="L786" s="45"/>
      <c r="M786" s="245"/>
      <c r="N786" s="246"/>
      <c r="O786" s="92"/>
      <c r="P786" s="92"/>
      <c r="Q786" s="92"/>
      <c r="R786" s="92"/>
      <c r="S786" s="92"/>
      <c r="T786" s="93"/>
      <c r="U786" s="39"/>
      <c r="V786" s="39"/>
      <c r="W786" s="39"/>
      <c r="X786" s="39"/>
      <c r="Y786" s="39"/>
      <c r="Z786" s="39"/>
      <c r="AA786" s="39"/>
      <c r="AB786" s="39"/>
      <c r="AC786" s="39"/>
      <c r="AD786" s="39"/>
      <c r="AE786" s="39"/>
      <c r="AT786" s="18" t="s">
        <v>249</v>
      </c>
      <c r="AU786" s="18" t="s">
        <v>88</v>
      </c>
    </row>
    <row r="787" s="2" customFormat="1">
      <c r="A787" s="39"/>
      <c r="B787" s="40"/>
      <c r="C787" s="41"/>
      <c r="D787" s="247" t="s">
        <v>251</v>
      </c>
      <c r="E787" s="41"/>
      <c r="F787" s="248" t="s">
        <v>2776</v>
      </c>
      <c r="G787" s="41"/>
      <c r="H787" s="41"/>
      <c r="I787" s="244"/>
      <c r="J787" s="41"/>
      <c r="K787" s="41"/>
      <c r="L787" s="45"/>
      <c r="M787" s="245"/>
      <c r="N787" s="246"/>
      <c r="O787" s="92"/>
      <c r="P787" s="92"/>
      <c r="Q787" s="92"/>
      <c r="R787" s="92"/>
      <c r="S787" s="92"/>
      <c r="T787" s="93"/>
      <c r="U787" s="39"/>
      <c r="V787" s="39"/>
      <c r="W787" s="39"/>
      <c r="X787" s="39"/>
      <c r="Y787" s="39"/>
      <c r="Z787" s="39"/>
      <c r="AA787" s="39"/>
      <c r="AB787" s="39"/>
      <c r="AC787" s="39"/>
      <c r="AD787" s="39"/>
      <c r="AE787" s="39"/>
      <c r="AT787" s="18" t="s">
        <v>251</v>
      </c>
      <c r="AU787" s="18" t="s">
        <v>88</v>
      </c>
    </row>
    <row r="788" s="13" customFormat="1">
      <c r="A788" s="13"/>
      <c r="B788" s="249"/>
      <c r="C788" s="250"/>
      <c r="D788" s="242" t="s">
        <v>259</v>
      </c>
      <c r="E788" s="251" t="s">
        <v>1</v>
      </c>
      <c r="F788" s="252" t="s">
        <v>3498</v>
      </c>
      <c r="G788" s="250"/>
      <c r="H788" s="253">
        <v>2037</v>
      </c>
      <c r="I788" s="254"/>
      <c r="J788" s="250"/>
      <c r="K788" s="250"/>
      <c r="L788" s="255"/>
      <c r="M788" s="256"/>
      <c r="N788" s="257"/>
      <c r="O788" s="257"/>
      <c r="P788" s="257"/>
      <c r="Q788" s="257"/>
      <c r="R788" s="257"/>
      <c r="S788" s="257"/>
      <c r="T788" s="258"/>
      <c r="U788" s="13"/>
      <c r="V788" s="13"/>
      <c r="W788" s="13"/>
      <c r="X788" s="13"/>
      <c r="Y788" s="13"/>
      <c r="Z788" s="13"/>
      <c r="AA788" s="13"/>
      <c r="AB788" s="13"/>
      <c r="AC788" s="13"/>
      <c r="AD788" s="13"/>
      <c r="AE788" s="13"/>
      <c r="AT788" s="259" t="s">
        <v>259</v>
      </c>
      <c r="AU788" s="259" t="s">
        <v>88</v>
      </c>
      <c r="AV788" s="13" t="s">
        <v>88</v>
      </c>
      <c r="AW788" s="13" t="s">
        <v>36</v>
      </c>
      <c r="AX788" s="13" t="s">
        <v>80</v>
      </c>
      <c r="AY788" s="259" t="s">
        <v>241</v>
      </c>
    </row>
    <row r="789" s="14" customFormat="1">
      <c r="A789" s="14"/>
      <c r="B789" s="260"/>
      <c r="C789" s="261"/>
      <c r="D789" s="242" t="s">
        <v>259</v>
      </c>
      <c r="E789" s="262" t="s">
        <v>1</v>
      </c>
      <c r="F789" s="263" t="s">
        <v>261</v>
      </c>
      <c r="G789" s="261"/>
      <c r="H789" s="264">
        <v>2037</v>
      </c>
      <c r="I789" s="265"/>
      <c r="J789" s="261"/>
      <c r="K789" s="261"/>
      <c r="L789" s="266"/>
      <c r="M789" s="267"/>
      <c r="N789" s="268"/>
      <c r="O789" s="268"/>
      <c r="P789" s="268"/>
      <c r="Q789" s="268"/>
      <c r="R789" s="268"/>
      <c r="S789" s="268"/>
      <c r="T789" s="269"/>
      <c r="U789" s="14"/>
      <c r="V789" s="14"/>
      <c r="W789" s="14"/>
      <c r="X789" s="14"/>
      <c r="Y789" s="14"/>
      <c r="Z789" s="14"/>
      <c r="AA789" s="14"/>
      <c r="AB789" s="14"/>
      <c r="AC789" s="14"/>
      <c r="AD789" s="14"/>
      <c r="AE789" s="14"/>
      <c r="AT789" s="270" t="s">
        <v>259</v>
      </c>
      <c r="AU789" s="270" t="s">
        <v>88</v>
      </c>
      <c r="AV789" s="14" t="s">
        <v>175</v>
      </c>
      <c r="AW789" s="14" t="s">
        <v>36</v>
      </c>
      <c r="AX789" s="14" t="s">
        <v>14</v>
      </c>
      <c r="AY789" s="270" t="s">
        <v>241</v>
      </c>
    </row>
    <row r="790" s="2" customFormat="1" ht="21.75" customHeight="1">
      <c r="A790" s="39"/>
      <c r="B790" s="40"/>
      <c r="C790" s="229" t="s">
        <v>1010</v>
      </c>
      <c r="D790" s="229" t="s">
        <v>243</v>
      </c>
      <c r="E790" s="230" t="s">
        <v>2778</v>
      </c>
      <c r="F790" s="231" t="s">
        <v>2779</v>
      </c>
      <c r="G790" s="232" t="s">
        <v>296</v>
      </c>
      <c r="H790" s="233">
        <v>2037</v>
      </c>
      <c r="I790" s="234"/>
      <c r="J790" s="235">
        <f>ROUND(I790*H790,2)</f>
        <v>0</v>
      </c>
      <c r="K790" s="231" t="s">
        <v>247</v>
      </c>
      <c r="L790" s="45"/>
      <c r="M790" s="236" t="s">
        <v>1</v>
      </c>
      <c r="N790" s="237" t="s">
        <v>45</v>
      </c>
      <c r="O790" s="92"/>
      <c r="P790" s="238">
        <f>O790*H790</f>
        <v>0</v>
      </c>
      <c r="Q790" s="238">
        <v>0</v>
      </c>
      <c r="R790" s="238">
        <f>Q790*H790</f>
        <v>0</v>
      </c>
      <c r="S790" s="238">
        <v>0</v>
      </c>
      <c r="T790" s="239">
        <f>S790*H790</f>
        <v>0</v>
      </c>
      <c r="U790" s="39"/>
      <c r="V790" s="39"/>
      <c r="W790" s="39"/>
      <c r="X790" s="39"/>
      <c r="Y790" s="39"/>
      <c r="Z790" s="39"/>
      <c r="AA790" s="39"/>
      <c r="AB790" s="39"/>
      <c r="AC790" s="39"/>
      <c r="AD790" s="39"/>
      <c r="AE790" s="39"/>
      <c r="AR790" s="240" t="s">
        <v>175</v>
      </c>
      <c r="AT790" s="240" t="s">
        <v>243</v>
      </c>
      <c r="AU790" s="240" t="s">
        <v>88</v>
      </c>
      <c r="AY790" s="18" t="s">
        <v>241</v>
      </c>
      <c r="BE790" s="241">
        <f>IF(N790="základní",J790,0)</f>
        <v>0</v>
      </c>
      <c r="BF790" s="241">
        <f>IF(N790="snížená",J790,0)</f>
        <v>0</v>
      </c>
      <c r="BG790" s="241">
        <f>IF(N790="zákl. přenesená",J790,0)</f>
        <v>0</v>
      </c>
      <c r="BH790" s="241">
        <f>IF(N790="sníž. přenesená",J790,0)</f>
        <v>0</v>
      </c>
      <c r="BI790" s="241">
        <f>IF(N790="nulová",J790,0)</f>
        <v>0</v>
      </c>
      <c r="BJ790" s="18" t="s">
        <v>14</v>
      </c>
      <c r="BK790" s="241">
        <f>ROUND(I790*H790,2)</f>
        <v>0</v>
      </c>
      <c r="BL790" s="18" t="s">
        <v>175</v>
      </c>
      <c r="BM790" s="240" t="s">
        <v>3499</v>
      </c>
    </row>
    <row r="791" s="2" customFormat="1">
      <c r="A791" s="39"/>
      <c r="B791" s="40"/>
      <c r="C791" s="41"/>
      <c r="D791" s="242" t="s">
        <v>249</v>
      </c>
      <c r="E791" s="41"/>
      <c r="F791" s="243" t="s">
        <v>2781</v>
      </c>
      <c r="G791" s="41"/>
      <c r="H791" s="41"/>
      <c r="I791" s="244"/>
      <c r="J791" s="41"/>
      <c r="K791" s="41"/>
      <c r="L791" s="45"/>
      <c r="M791" s="245"/>
      <c r="N791" s="246"/>
      <c r="O791" s="92"/>
      <c r="P791" s="92"/>
      <c r="Q791" s="92"/>
      <c r="R791" s="92"/>
      <c r="S791" s="92"/>
      <c r="T791" s="93"/>
      <c r="U791" s="39"/>
      <c r="V791" s="39"/>
      <c r="W791" s="39"/>
      <c r="X791" s="39"/>
      <c r="Y791" s="39"/>
      <c r="Z791" s="39"/>
      <c r="AA791" s="39"/>
      <c r="AB791" s="39"/>
      <c r="AC791" s="39"/>
      <c r="AD791" s="39"/>
      <c r="AE791" s="39"/>
      <c r="AT791" s="18" t="s">
        <v>249</v>
      </c>
      <c r="AU791" s="18" t="s">
        <v>88</v>
      </c>
    </row>
    <row r="792" s="2" customFormat="1">
      <c r="A792" s="39"/>
      <c r="B792" s="40"/>
      <c r="C792" s="41"/>
      <c r="D792" s="247" t="s">
        <v>251</v>
      </c>
      <c r="E792" s="41"/>
      <c r="F792" s="248" t="s">
        <v>2782</v>
      </c>
      <c r="G792" s="41"/>
      <c r="H792" s="41"/>
      <c r="I792" s="244"/>
      <c r="J792" s="41"/>
      <c r="K792" s="41"/>
      <c r="L792" s="45"/>
      <c r="M792" s="245"/>
      <c r="N792" s="246"/>
      <c r="O792" s="92"/>
      <c r="P792" s="92"/>
      <c r="Q792" s="92"/>
      <c r="R792" s="92"/>
      <c r="S792" s="92"/>
      <c r="T792" s="93"/>
      <c r="U792" s="39"/>
      <c r="V792" s="39"/>
      <c r="W792" s="39"/>
      <c r="X792" s="39"/>
      <c r="Y792" s="39"/>
      <c r="Z792" s="39"/>
      <c r="AA792" s="39"/>
      <c r="AB792" s="39"/>
      <c r="AC792" s="39"/>
      <c r="AD792" s="39"/>
      <c r="AE792" s="39"/>
      <c r="AT792" s="18" t="s">
        <v>251</v>
      </c>
      <c r="AU792" s="18" t="s">
        <v>88</v>
      </c>
    </row>
    <row r="793" s="13" customFormat="1">
      <c r="A793" s="13"/>
      <c r="B793" s="249"/>
      <c r="C793" s="250"/>
      <c r="D793" s="242" t="s">
        <v>259</v>
      </c>
      <c r="E793" s="251" t="s">
        <v>1</v>
      </c>
      <c r="F793" s="252" t="s">
        <v>3500</v>
      </c>
      <c r="G793" s="250"/>
      <c r="H793" s="253">
        <v>2037</v>
      </c>
      <c r="I793" s="254"/>
      <c r="J793" s="250"/>
      <c r="K793" s="250"/>
      <c r="L793" s="255"/>
      <c r="M793" s="256"/>
      <c r="N793" s="257"/>
      <c r="O793" s="257"/>
      <c r="P793" s="257"/>
      <c r="Q793" s="257"/>
      <c r="R793" s="257"/>
      <c r="S793" s="257"/>
      <c r="T793" s="258"/>
      <c r="U793" s="13"/>
      <c r="V793" s="13"/>
      <c r="W793" s="13"/>
      <c r="X793" s="13"/>
      <c r="Y793" s="13"/>
      <c r="Z793" s="13"/>
      <c r="AA793" s="13"/>
      <c r="AB793" s="13"/>
      <c r="AC793" s="13"/>
      <c r="AD793" s="13"/>
      <c r="AE793" s="13"/>
      <c r="AT793" s="259" t="s">
        <v>259</v>
      </c>
      <c r="AU793" s="259" t="s">
        <v>88</v>
      </c>
      <c r="AV793" s="13" t="s">
        <v>88</v>
      </c>
      <c r="AW793" s="13" t="s">
        <v>36</v>
      </c>
      <c r="AX793" s="13" t="s">
        <v>80</v>
      </c>
      <c r="AY793" s="259" t="s">
        <v>241</v>
      </c>
    </row>
    <row r="794" s="14" customFormat="1">
      <c r="A794" s="14"/>
      <c r="B794" s="260"/>
      <c r="C794" s="261"/>
      <c r="D794" s="242" t="s">
        <v>259</v>
      </c>
      <c r="E794" s="262" t="s">
        <v>1</v>
      </c>
      <c r="F794" s="263" t="s">
        <v>261</v>
      </c>
      <c r="G794" s="261"/>
      <c r="H794" s="264">
        <v>2037</v>
      </c>
      <c r="I794" s="265"/>
      <c r="J794" s="261"/>
      <c r="K794" s="261"/>
      <c r="L794" s="266"/>
      <c r="M794" s="267"/>
      <c r="N794" s="268"/>
      <c r="O794" s="268"/>
      <c r="P794" s="268"/>
      <c r="Q794" s="268"/>
      <c r="R794" s="268"/>
      <c r="S794" s="268"/>
      <c r="T794" s="269"/>
      <c r="U794" s="14"/>
      <c r="V794" s="14"/>
      <c r="W794" s="14"/>
      <c r="X794" s="14"/>
      <c r="Y794" s="14"/>
      <c r="Z794" s="14"/>
      <c r="AA794" s="14"/>
      <c r="AB794" s="14"/>
      <c r="AC794" s="14"/>
      <c r="AD794" s="14"/>
      <c r="AE794" s="14"/>
      <c r="AT794" s="270" t="s">
        <v>259</v>
      </c>
      <c r="AU794" s="270" t="s">
        <v>88</v>
      </c>
      <c r="AV794" s="14" t="s">
        <v>175</v>
      </c>
      <c r="AW794" s="14" t="s">
        <v>36</v>
      </c>
      <c r="AX794" s="14" t="s">
        <v>14</v>
      </c>
      <c r="AY794" s="270" t="s">
        <v>241</v>
      </c>
    </row>
    <row r="795" s="12" customFormat="1" ht="22.8" customHeight="1">
      <c r="A795" s="12"/>
      <c r="B795" s="213"/>
      <c r="C795" s="214"/>
      <c r="D795" s="215" t="s">
        <v>79</v>
      </c>
      <c r="E795" s="227" t="s">
        <v>175</v>
      </c>
      <c r="F795" s="227" t="s">
        <v>267</v>
      </c>
      <c r="G795" s="214"/>
      <c r="H795" s="214"/>
      <c r="I795" s="217"/>
      <c r="J795" s="228">
        <f>BK795</f>
        <v>0</v>
      </c>
      <c r="K795" s="214"/>
      <c r="L795" s="219"/>
      <c r="M795" s="220"/>
      <c r="N795" s="221"/>
      <c r="O795" s="221"/>
      <c r="P795" s="222">
        <f>SUM(P796:P814)</f>
        <v>0</v>
      </c>
      <c r="Q795" s="221"/>
      <c r="R795" s="222">
        <f>SUM(R796:R814)</f>
        <v>28.756223099999996</v>
      </c>
      <c r="S795" s="221"/>
      <c r="T795" s="223">
        <f>SUM(T796:T814)</f>
        <v>0</v>
      </c>
      <c r="U795" s="12"/>
      <c r="V795" s="12"/>
      <c r="W795" s="12"/>
      <c r="X795" s="12"/>
      <c r="Y795" s="12"/>
      <c r="Z795" s="12"/>
      <c r="AA795" s="12"/>
      <c r="AB795" s="12"/>
      <c r="AC795" s="12"/>
      <c r="AD795" s="12"/>
      <c r="AE795" s="12"/>
      <c r="AR795" s="224" t="s">
        <v>14</v>
      </c>
      <c r="AT795" s="225" t="s">
        <v>79</v>
      </c>
      <c r="AU795" s="225" t="s">
        <v>14</v>
      </c>
      <c r="AY795" s="224" t="s">
        <v>241</v>
      </c>
      <c r="BK795" s="226">
        <f>SUM(BK796:BK814)</f>
        <v>0</v>
      </c>
    </row>
    <row r="796" s="2" customFormat="1" ht="16.5" customHeight="1">
      <c r="A796" s="39"/>
      <c r="B796" s="40"/>
      <c r="C796" s="229" t="s">
        <v>1016</v>
      </c>
      <c r="D796" s="229" t="s">
        <v>243</v>
      </c>
      <c r="E796" s="230" t="s">
        <v>850</v>
      </c>
      <c r="F796" s="231" t="s">
        <v>851</v>
      </c>
      <c r="G796" s="232" t="s">
        <v>255</v>
      </c>
      <c r="H796" s="233">
        <v>292.678</v>
      </c>
      <c r="I796" s="234"/>
      <c r="J796" s="235">
        <f>ROUND(I796*H796,2)</f>
        <v>0</v>
      </c>
      <c r="K796" s="231" t="s">
        <v>247</v>
      </c>
      <c r="L796" s="45"/>
      <c r="M796" s="236" t="s">
        <v>1</v>
      </c>
      <c r="N796" s="237" t="s">
        <v>45</v>
      </c>
      <c r="O796" s="92"/>
      <c r="P796" s="238">
        <f>O796*H796</f>
        <v>0</v>
      </c>
      <c r="Q796" s="238">
        <v>0</v>
      </c>
      <c r="R796" s="238">
        <f>Q796*H796</f>
        <v>0</v>
      </c>
      <c r="S796" s="238">
        <v>0</v>
      </c>
      <c r="T796" s="239">
        <f>S796*H796</f>
        <v>0</v>
      </c>
      <c r="U796" s="39"/>
      <c r="V796" s="39"/>
      <c r="W796" s="39"/>
      <c r="X796" s="39"/>
      <c r="Y796" s="39"/>
      <c r="Z796" s="39"/>
      <c r="AA796" s="39"/>
      <c r="AB796" s="39"/>
      <c r="AC796" s="39"/>
      <c r="AD796" s="39"/>
      <c r="AE796" s="39"/>
      <c r="AR796" s="240" t="s">
        <v>175</v>
      </c>
      <c r="AT796" s="240" t="s">
        <v>243</v>
      </c>
      <c r="AU796" s="240" t="s">
        <v>88</v>
      </c>
      <c r="AY796" s="18" t="s">
        <v>241</v>
      </c>
      <c r="BE796" s="241">
        <f>IF(N796="základní",J796,0)</f>
        <v>0</v>
      </c>
      <c r="BF796" s="241">
        <f>IF(N796="snížená",J796,0)</f>
        <v>0</v>
      </c>
      <c r="BG796" s="241">
        <f>IF(N796="zákl. přenesená",J796,0)</f>
        <v>0</v>
      </c>
      <c r="BH796" s="241">
        <f>IF(N796="sníž. přenesená",J796,0)</f>
        <v>0</v>
      </c>
      <c r="BI796" s="241">
        <f>IF(N796="nulová",J796,0)</f>
        <v>0</v>
      </c>
      <c r="BJ796" s="18" t="s">
        <v>14</v>
      </c>
      <c r="BK796" s="241">
        <f>ROUND(I796*H796,2)</f>
        <v>0</v>
      </c>
      <c r="BL796" s="18" t="s">
        <v>175</v>
      </c>
      <c r="BM796" s="240" t="s">
        <v>3501</v>
      </c>
    </row>
    <row r="797" s="2" customFormat="1">
      <c r="A797" s="39"/>
      <c r="B797" s="40"/>
      <c r="C797" s="41"/>
      <c r="D797" s="242" t="s">
        <v>249</v>
      </c>
      <c r="E797" s="41"/>
      <c r="F797" s="243" t="s">
        <v>853</v>
      </c>
      <c r="G797" s="41"/>
      <c r="H797" s="41"/>
      <c r="I797" s="244"/>
      <c r="J797" s="41"/>
      <c r="K797" s="41"/>
      <c r="L797" s="45"/>
      <c r="M797" s="245"/>
      <c r="N797" s="246"/>
      <c r="O797" s="92"/>
      <c r="P797" s="92"/>
      <c r="Q797" s="92"/>
      <c r="R797" s="92"/>
      <c r="S797" s="92"/>
      <c r="T797" s="93"/>
      <c r="U797" s="39"/>
      <c r="V797" s="39"/>
      <c r="W797" s="39"/>
      <c r="X797" s="39"/>
      <c r="Y797" s="39"/>
      <c r="Z797" s="39"/>
      <c r="AA797" s="39"/>
      <c r="AB797" s="39"/>
      <c r="AC797" s="39"/>
      <c r="AD797" s="39"/>
      <c r="AE797" s="39"/>
      <c r="AT797" s="18" t="s">
        <v>249</v>
      </c>
      <c r="AU797" s="18" t="s">
        <v>88</v>
      </c>
    </row>
    <row r="798" s="2" customFormat="1">
      <c r="A798" s="39"/>
      <c r="B798" s="40"/>
      <c r="C798" s="41"/>
      <c r="D798" s="247" t="s">
        <v>251</v>
      </c>
      <c r="E798" s="41"/>
      <c r="F798" s="248" t="s">
        <v>854</v>
      </c>
      <c r="G798" s="41"/>
      <c r="H798" s="41"/>
      <c r="I798" s="244"/>
      <c r="J798" s="41"/>
      <c r="K798" s="41"/>
      <c r="L798" s="45"/>
      <c r="M798" s="245"/>
      <c r="N798" s="246"/>
      <c r="O798" s="92"/>
      <c r="P798" s="92"/>
      <c r="Q798" s="92"/>
      <c r="R798" s="92"/>
      <c r="S798" s="92"/>
      <c r="T798" s="93"/>
      <c r="U798" s="39"/>
      <c r="V798" s="39"/>
      <c r="W798" s="39"/>
      <c r="X798" s="39"/>
      <c r="Y798" s="39"/>
      <c r="Z798" s="39"/>
      <c r="AA798" s="39"/>
      <c r="AB798" s="39"/>
      <c r="AC798" s="39"/>
      <c r="AD798" s="39"/>
      <c r="AE798" s="39"/>
      <c r="AT798" s="18" t="s">
        <v>251</v>
      </c>
      <c r="AU798" s="18" t="s">
        <v>88</v>
      </c>
    </row>
    <row r="799" s="13" customFormat="1">
      <c r="A799" s="13"/>
      <c r="B799" s="249"/>
      <c r="C799" s="250"/>
      <c r="D799" s="242" t="s">
        <v>259</v>
      </c>
      <c r="E799" s="251" t="s">
        <v>1</v>
      </c>
      <c r="F799" s="252" t="s">
        <v>3502</v>
      </c>
      <c r="G799" s="250"/>
      <c r="H799" s="253">
        <v>254.625</v>
      </c>
      <c r="I799" s="254"/>
      <c r="J799" s="250"/>
      <c r="K799" s="250"/>
      <c r="L799" s="255"/>
      <c r="M799" s="256"/>
      <c r="N799" s="257"/>
      <c r="O799" s="257"/>
      <c r="P799" s="257"/>
      <c r="Q799" s="257"/>
      <c r="R799" s="257"/>
      <c r="S799" s="257"/>
      <c r="T799" s="258"/>
      <c r="U799" s="13"/>
      <c r="V799" s="13"/>
      <c r="W799" s="13"/>
      <c r="X799" s="13"/>
      <c r="Y799" s="13"/>
      <c r="Z799" s="13"/>
      <c r="AA799" s="13"/>
      <c r="AB799" s="13"/>
      <c r="AC799" s="13"/>
      <c r="AD799" s="13"/>
      <c r="AE799" s="13"/>
      <c r="AT799" s="259" t="s">
        <v>259</v>
      </c>
      <c r="AU799" s="259" t="s">
        <v>88</v>
      </c>
      <c r="AV799" s="13" t="s">
        <v>88</v>
      </c>
      <c r="AW799" s="13" t="s">
        <v>36</v>
      </c>
      <c r="AX799" s="13" t="s">
        <v>80</v>
      </c>
      <c r="AY799" s="259" t="s">
        <v>241</v>
      </c>
    </row>
    <row r="800" s="13" customFormat="1">
      <c r="A800" s="13"/>
      <c r="B800" s="249"/>
      <c r="C800" s="250"/>
      <c r="D800" s="242" t="s">
        <v>259</v>
      </c>
      <c r="E800" s="251" t="s">
        <v>1</v>
      </c>
      <c r="F800" s="252" t="s">
        <v>3503</v>
      </c>
      <c r="G800" s="250"/>
      <c r="H800" s="253">
        <v>38.052999999999997</v>
      </c>
      <c r="I800" s="254"/>
      <c r="J800" s="250"/>
      <c r="K800" s="250"/>
      <c r="L800" s="255"/>
      <c r="M800" s="256"/>
      <c r="N800" s="257"/>
      <c r="O800" s="257"/>
      <c r="P800" s="257"/>
      <c r="Q800" s="257"/>
      <c r="R800" s="257"/>
      <c r="S800" s="257"/>
      <c r="T800" s="258"/>
      <c r="U800" s="13"/>
      <c r="V800" s="13"/>
      <c r="W800" s="13"/>
      <c r="X800" s="13"/>
      <c r="Y800" s="13"/>
      <c r="Z800" s="13"/>
      <c r="AA800" s="13"/>
      <c r="AB800" s="13"/>
      <c r="AC800" s="13"/>
      <c r="AD800" s="13"/>
      <c r="AE800" s="13"/>
      <c r="AT800" s="259" t="s">
        <v>259</v>
      </c>
      <c r="AU800" s="259" t="s">
        <v>88</v>
      </c>
      <c r="AV800" s="13" t="s">
        <v>88</v>
      </c>
      <c r="AW800" s="13" t="s">
        <v>36</v>
      </c>
      <c r="AX800" s="13" t="s">
        <v>80</v>
      </c>
      <c r="AY800" s="259" t="s">
        <v>241</v>
      </c>
    </row>
    <row r="801" s="14" customFormat="1">
      <c r="A801" s="14"/>
      <c r="B801" s="260"/>
      <c r="C801" s="261"/>
      <c r="D801" s="242" t="s">
        <v>259</v>
      </c>
      <c r="E801" s="262" t="s">
        <v>452</v>
      </c>
      <c r="F801" s="263" t="s">
        <v>261</v>
      </c>
      <c r="G801" s="261"/>
      <c r="H801" s="264">
        <v>292.678</v>
      </c>
      <c r="I801" s="265"/>
      <c r="J801" s="261"/>
      <c r="K801" s="261"/>
      <c r="L801" s="266"/>
      <c r="M801" s="267"/>
      <c r="N801" s="268"/>
      <c r="O801" s="268"/>
      <c r="P801" s="268"/>
      <c r="Q801" s="268"/>
      <c r="R801" s="268"/>
      <c r="S801" s="268"/>
      <c r="T801" s="269"/>
      <c r="U801" s="14"/>
      <c r="V801" s="14"/>
      <c r="W801" s="14"/>
      <c r="X801" s="14"/>
      <c r="Y801" s="14"/>
      <c r="Z801" s="14"/>
      <c r="AA801" s="14"/>
      <c r="AB801" s="14"/>
      <c r="AC801" s="14"/>
      <c r="AD801" s="14"/>
      <c r="AE801" s="14"/>
      <c r="AT801" s="270" t="s">
        <v>259</v>
      </c>
      <c r="AU801" s="270" t="s">
        <v>88</v>
      </c>
      <c r="AV801" s="14" t="s">
        <v>175</v>
      </c>
      <c r="AW801" s="14" t="s">
        <v>36</v>
      </c>
      <c r="AX801" s="14" t="s">
        <v>14</v>
      </c>
      <c r="AY801" s="270" t="s">
        <v>241</v>
      </c>
    </row>
    <row r="802" s="2" customFormat="1" ht="24.15" customHeight="1">
      <c r="A802" s="39"/>
      <c r="B802" s="40"/>
      <c r="C802" s="229" t="s">
        <v>1020</v>
      </c>
      <c r="D802" s="229" t="s">
        <v>243</v>
      </c>
      <c r="E802" s="230" t="s">
        <v>2788</v>
      </c>
      <c r="F802" s="231" t="s">
        <v>2789</v>
      </c>
      <c r="G802" s="232" t="s">
        <v>255</v>
      </c>
      <c r="H802" s="233">
        <v>38.052999999999997</v>
      </c>
      <c r="I802" s="234"/>
      <c r="J802" s="235">
        <f>ROUND(I802*H802,2)</f>
        <v>0</v>
      </c>
      <c r="K802" s="231" t="s">
        <v>247</v>
      </c>
      <c r="L802" s="45"/>
      <c r="M802" s="236" t="s">
        <v>1</v>
      </c>
      <c r="N802" s="237" t="s">
        <v>45</v>
      </c>
      <c r="O802" s="92"/>
      <c r="P802" s="238">
        <f>O802*H802</f>
        <v>0</v>
      </c>
      <c r="Q802" s="238">
        <v>0</v>
      </c>
      <c r="R802" s="238">
        <f>Q802*H802</f>
        <v>0</v>
      </c>
      <c r="S802" s="238">
        <v>0</v>
      </c>
      <c r="T802" s="239">
        <f>S802*H802</f>
        <v>0</v>
      </c>
      <c r="U802" s="39"/>
      <c r="V802" s="39"/>
      <c r="W802" s="39"/>
      <c r="X802" s="39"/>
      <c r="Y802" s="39"/>
      <c r="Z802" s="39"/>
      <c r="AA802" s="39"/>
      <c r="AB802" s="39"/>
      <c r="AC802" s="39"/>
      <c r="AD802" s="39"/>
      <c r="AE802" s="39"/>
      <c r="AR802" s="240" t="s">
        <v>175</v>
      </c>
      <c r="AT802" s="240" t="s">
        <v>243</v>
      </c>
      <c r="AU802" s="240" t="s">
        <v>88</v>
      </c>
      <c r="AY802" s="18" t="s">
        <v>241</v>
      </c>
      <c r="BE802" s="241">
        <f>IF(N802="základní",J802,0)</f>
        <v>0</v>
      </c>
      <c r="BF802" s="241">
        <f>IF(N802="snížená",J802,0)</f>
        <v>0</v>
      </c>
      <c r="BG802" s="241">
        <f>IF(N802="zákl. přenesená",J802,0)</f>
        <v>0</v>
      </c>
      <c r="BH802" s="241">
        <f>IF(N802="sníž. přenesená",J802,0)</f>
        <v>0</v>
      </c>
      <c r="BI802" s="241">
        <f>IF(N802="nulová",J802,0)</f>
        <v>0</v>
      </c>
      <c r="BJ802" s="18" t="s">
        <v>14</v>
      </c>
      <c r="BK802" s="241">
        <f>ROUND(I802*H802,2)</f>
        <v>0</v>
      </c>
      <c r="BL802" s="18" t="s">
        <v>175</v>
      </c>
      <c r="BM802" s="240" t="s">
        <v>3504</v>
      </c>
    </row>
    <row r="803" s="2" customFormat="1">
      <c r="A803" s="39"/>
      <c r="B803" s="40"/>
      <c r="C803" s="41"/>
      <c r="D803" s="242" t="s">
        <v>249</v>
      </c>
      <c r="E803" s="41"/>
      <c r="F803" s="243" t="s">
        <v>2791</v>
      </c>
      <c r="G803" s="41"/>
      <c r="H803" s="41"/>
      <c r="I803" s="244"/>
      <c r="J803" s="41"/>
      <c r="K803" s="41"/>
      <c r="L803" s="45"/>
      <c r="M803" s="245"/>
      <c r="N803" s="246"/>
      <c r="O803" s="92"/>
      <c r="P803" s="92"/>
      <c r="Q803" s="92"/>
      <c r="R803" s="92"/>
      <c r="S803" s="92"/>
      <c r="T803" s="93"/>
      <c r="U803" s="39"/>
      <c r="V803" s="39"/>
      <c r="W803" s="39"/>
      <c r="X803" s="39"/>
      <c r="Y803" s="39"/>
      <c r="Z803" s="39"/>
      <c r="AA803" s="39"/>
      <c r="AB803" s="39"/>
      <c r="AC803" s="39"/>
      <c r="AD803" s="39"/>
      <c r="AE803" s="39"/>
      <c r="AT803" s="18" t="s">
        <v>249</v>
      </c>
      <c r="AU803" s="18" t="s">
        <v>88</v>
      </c>
    </row>
    <row r="804" s="2" customFormat="1">
      <c r="A804" s="39"/>
      <c r="B804" s="40"/>
      <c r="C804" s="41"/>
      <c r="D804" s="247" t="s">
        <v>251</v>
      </c>
      <c r="E804" s="41"/>
      <c r="F804" s="248" t="s">
        <v>2792</v>
      </c>
      <c r="G804" s="41"/>
      <c r="H804" s="41"/>
      <c r="I804" s="244"/>
      <c r="J804" s="41"/>
      <c r="K804" s="41"/>
      <c r="L804" s="45"/>
      <c r="M804" s="245"/>
      <c r="N804" s="246"/>
      <c r="O804" s="92"/>
      <c r="P804" s="92"/>
      <c r="Q804" s="92"/>
      <c r="R804" s="92"/>
      <c r="S804" s="92"/>
      <c r="T804" s="93"/>
      <c r="U804" s="39"/>
      <c r="V804" s="39"/>
      <c r="W804" s="39"/>
      <c r="X804" s="39"/>
      <c r="Y804" s="39"/>
      <c r="Z804" s="39"/>
      <c r="AA804" s="39"/>
      <c r="AB804" s="39"/>
      <c r="AC804" s="39"/>
      <c r="AD804" s="39"/>
      <c r="AE804" s="39"/>
      <c r="AT804" s="18" t="s">
        <v>251</v>
      </c>
      <c r="AU804" s="18" t="s">
        <v>88</v>
      </c>
    </row>
    <row r="805" s="13" customFormat="1">
      <c r="A805" s="13"/>
      <c r="B805" s="249"/>
      <c r="C805" s="250"/>
      <c r="D805" s="242" t="s">
        <v>259</v>
      </c>
      <c r="E805" s="251" t="s">
        <v>1</v>
      </c>
      <c r="F805" s="252" t="s">
        <v>3505</v>
      </c>
      <c r="G805" s="250"/>
      <c r="H805" s="253">
        <v>38.052999999999997</v>
      </c>
      <c r="I805" s="254"/>
      <c r="J805" s="250"/>
      <c r="K805" s="250"/>
      <c r="L805" s="255"/>
      <c r="M805" s="256"/>
      <c r="N805" s="257"/>
      <c r="O805" s="257"/>
      <c r="P805" s="257"/>
      <c r="Q805" s="257"/>
      <c r="R805" s="257"/>
      <c r="S805" s="257"/>
      <c r="T805" s="258"/>
      <c r="U805" s="13"/>
      <c r="V805" s="13"/>
      <c r="W805" s="13"/>
      <c r="X805" s="13"/>
      <c r="Y805" s="13"/>
      <c r="Z805" s="13"/>
      <c r="AA805" s="13"/>
      <c r="AB805" s="13"/>
      <c r="AC805" s="13"/>
      <c r="AD805" s="13"/>
      <c r="AE805" s="13"/>
      <c r="AT805" s="259" t="s">
        <v>259</v>
      </c>
      <c r="AU805" s="259" t="s">
        <v>88</v>
      </c>
      <c r="AV805" s="13" t="s">
        <v>88</v>
      </c>
      <c r="AW805" s="13" t="s">
        <v>36</v>
      </c>
      <c r="AX805" s="13" t="s">
        <v>80</v>
      </c>
      <c r="AY805" s="259" t="s">
        <v>241</v>
      </c>
    </row>
    <row r="806" s="14" customFormat="1">
      <c r="A806" s="14"/>
      <c r="B806" s="260"/>
      <c r="C806" s="261"/>
      <c r="D806" s="242" t="s">
        <v>259</v>
      </c>
      <c r="E806" s="262" t="s">
        <v>3174</v>
      </c>
      <c r="F806" s="263" t="s">
        <v>261</v>
      </c>
      <c r="G806" s="261"/>
      <c r="H806" s="264">
        <v>38.052999999999997</v>
      </c>
      <c r="I806" s="265"/>
      <c r="J806" s="261"/>
      <c r="K806" s="261"/>
      <c r="L806" s="266"/>
      <c r="M806" s="267"/>
      <c r="N806" s="268"/>
      <c r="O806" s="268"/>
      <c r="P806" s="268"/>
      <c r="Q806" s="268"/>
      <c r="R806" s="268"/>
      <c r="S806" s="268"/>
      <c r="T806" s="269"/>
      <c r="U806" s="14"/>
      <c r="V806" s="14"/>
      <c r="W806" s="14"/>
      <c r="X806" s="14"/>
      <c r="Y806" s="14"/>
      <c r="Z806" s="14"/>
      <c r="AA806" s="14"/>
      <c r="AB806" s="14"/>
      <c r="AC806" s="14"/>
      <c r="AD806" s="14"/>
      <c r="AE806" s="14"/>
      <c r="AT806" s="270" t="s">
        <v>259</v>
      </c>
      <c r="AU806" s="270" t="s">
        <v>88</v>
      </c>
      <c r="AV806" s="14" t="s">
        <v>175</v>
      </c>
      <c r="AW806" s="14" t="s">
        <v>36</v>
      </c>
      <c r="AX806" s="14" t="s">
        <v>14</v>
      </c>
      <c r="AY806" s="270" t="s">
        <v>241</v>
      </c>
    </row>
    <row r="807" s="2" customFormat="1" ht="24.15" customHeight="1">
      <c r="A807" s="39"/>
      <c r="B807" s="40"/>
      <c r="C807" s="229" t="s">
        <v>1026</v>
      </c>
      <c r="D807" s="229" t="s">
        <v>243</v>
      </c>
      <c r="E807" s="230" t="s">
        <v>857</v>
      </c>
      <c r="F807" s="231" t="s">
        <v>858</v>
      </c>
      <c r="G807" s="232" t="s">
        <v>255</v>
      </c>
      <c r="H807" s="233">
        <v>14.355</v>
      </c>
      <c r="I807" s="234"/>
      <c r="J807" s="235">
        <f>ROUND(I807*H807,2)</f>
        <v>0</v>
      </c>
      <c r="K807" s="231" t="s">
        <v>247</v>
      </c>
      <c r="L807" s="45"/>
      <c r="M807" s="236" t="s">
        <v>1</v>
      </c>
      <c r="N807" s="237" t="s">
        <v>45</v>
      </c>
      <c r="O807" s="92"/>
      <c r="P807" s="238">
        <f>O807*H807</f>
        <v>0</v>
      </c>
      <c r="Q807" s="238">
        <v>2.0032199999999998</v>
      </c>
      <c r="R807" s="238">
        <f>Q807*H807</f>
        <v>28.756223099999996</v>
      </c>
      <c r="S807" s="238">
        <v>0</v>
      </c>
      <c r="T807" s="239">
        <f>S807*H807</f>
        <v>0</v>
      </c>
      <c r="U807" s="39"/>
      <c r="V807" s="39"/>
      <c r="W807" s="39"/>
      <c r="X807" s="39"/>
      <c r="Y807" s="39"/>
      <c r="Z807" s="39"/>
      <c r="AA807" s="39"/>
      <c r="AB807" s="39"/>
      <c r="AC807" s="39"/>
      <c r="AD807" s="39"/>
      <c r="AE807" s="39"/>
      <c r="AR807" s="240" t="s">
        <v>175</v>
      </c>
      <c r="AT807" s="240" t="s">
        <v>243</v>
      </c>
      <c r="AU807" s="240" t="s">
        <v>88</v>
      </c>
      <c r="AY807" s="18" t="s">
        <v>241</v>
      </c>
      <c r="BE807" s="241">
        <f>IF(N807="základní",J807,0)</f>
        <v>0</v>
      </c>
      <c r="BF807" s="241">
        <f>IF(N807="snížená",J807,0)</f>
        <v>0</v>
      </c>
      <c r="BG807" s="241">
        <f>IF(N807="zákl. přenesená",J807,0)</f>
        <v>0</v>
      </c>
      <c r="BH807" s="241">
        <f>IF(N807="sníž. přenesená",J807,0)</f>
        <v>0</v>
      </c>
      <c r="BI807" s="241">
        <f>IF(N807="nulová",J807,0)</f>
        <v>0</v>
      </c>
      <c r="BJ807" s="18" t="s">
        <v>14</v>
      </c>
      <c r="BK807" s="241">
        <f>ROUND(I807*H807,2)</f>
        <v>0</v>
      </c>
      <c r="BL807" s="18" t="s">
        <v>175</v>
      </c>
      <c r="BM807" s="240" t="s">
        <v>3506</v>
      </c>
    </row>
    <row r="808" s="2" customFormat="1">
      <c r="A808" s="39"/>
      <c r="B808" s="40"/>
      <c r="C808" s="41"/>
      <c r="D808" s="242" t="s">
        <v>249</v>
      </c>
      <c r="E808" s="41"/>
      <c r="F808" s="243" t="s">
        <v>860</v>
      </c>
      <c r="G808" s="41"/>
      <c r="H808" s="41"/>
      <c r="I808" s="244"/>
      <c r="J808" s="41"/>
      <c r="K808" s="41"/>
      <c r="L808" s="45"/>
      <c r="M808" s="245"/>
      <c r="N808" s="246"/>
      <c r="O808" s="92"/>
      <c r="P808" s="92"/>
      <c r="Q808" s="92"/>
      <c r="R808" s="92"/>
      <c r="S808" s="92"/>
      <c r="T808" s="93"/>
      <c r="U808" s="39"/>
      <c r="V808" s="39"/>
      <c r="W808" s="39"/>
      <c r="X808" s="39"/>
      <c r="Y808" s="39"/>
      <c r="Z808" s="39"/>
      <c r="AA808" s="39"/>
      <c r="AB808" s="39"/>
      <c r="AC808" s="39"/>
      <c r="AD808" s="39"/>
      <c r="AE808" s="39"/>
      <c r="AT808" s="18" t="s">
        <v>249</v>
      </c>
      <c r="AU808" s="18" t="s">
        <v>88</v>
      </c>
    </row>
    <row r="809" s="2" customFormat="1">
      <c r="A809" s="39"/>
      <c r="B809" s="40"/>
      <c r="C809" s="41"/>
      <c r="D809" s="247" t="s">
        <v>251</v>
      </c>
      <c r="E809" s="41"/>
      <c r="F809" s="248" t="s">
        <v>861</v>
      </c>
      <c r="G809" s="41"/>
      <c r="H809" s="41"/>
      <c r="I809" s="244"/>
      <c r="J809" s="41"/>
      <c r="K809" s="41"/>
      <c r="L809" s="45"/>
      <c r="M809" s="245"/>
      <c r="N809" s="246"/>
      <c r="O809" s="92"/>
      <c r="P809" s="92"/>
      <c r="Q809" s="92"/>
      <c r="R809" s="92"/>
      <c r="S809" s="92"/>
      <c r="T809" s="93"/>
      <c r="U809" s="39"/>
      <c r="V809" s="39"/>
      <c r="W809" s="39"/>
      <c r="X809" s="39"/>
      <c r="Y809" s="39"/>
      <c r="Z809" s="39"/>
      <c r="AA809" s="39"/>
      <c r="AB809" s="39"/>
      <c r="AC809" s="39"/>
      <c r="AD809" s="39"/>
      <c r="AE809" s="39"/>
      <c r="AT809" s="18" t="s">
        <v>251</v>
      </c>
      <c r="AU809" s="18" t="s">
        <v>88</v>
      </c>
    </row>
    <row r="810" s="15" customFormat="1">
      <c r="A810" s="15"/>
      <c r="B810" s="271"/>
      <c r="C810" s="272"/>
      <c r="D810" s="242" t="s">
        <v>259</v>
      </c>
      <c r="E810" s="273" t="s">
        <v>1</v>
      </c>
      <c r="F810" s="274" t="s">
        <v>3440</v>
      </c>
      <c r="G810" s="272"/>
      <c r="H810" s="273" t="s">
        <v>1</v>
      </c>
      <c r="I810" s="275"/>
      <c r="J810" s="272"/>
      <c r="K810" s="272"/>
      <c r="L810" s="276"/>
      <c r="M810" s="277"/>
      <c r="N810" s="278"/>
      <c r="O810" s="278"/>
      <c r="P810" s="278"/>
      <c r="Q810" s="278"/>
      <c r="R810" s="278"/>
      <c r="S810" s="278"/>
      <c r="T810" s="279"/>
      <c r="U810" s="15"/>
      <c r="V810" s="15"/>
      <c r="W810" s="15"/>
      <c r="X810" s="15"/>
      <c r="Y810" s="15"/>
      <c r="Z810" s="15"/>
      <c r="AA810" s="15"/>
      <c r="AB810" s="15"/>
      <c r="AC810" s="15"/>
      <c r="AD810" s="15"/>
      <c r="AE810" s="15"/>
      <c r="AT810" s="280" t="s">
        <v>259</v>
      </c>
      <c r="AU810" s="280" t="s">
        <v>88</v>
      </c>
      <c r="AV810" s="15" t="s">
        <v>14</v>
      </c>
      <c r="AW810" s="15" t="s">
        <v>36</v>
      </c>
      <c r="AX810" s="15" t="s">
        <v>80</v>
      </c>
      <c r="AY810" s="280" t="s">
        <v>241</v>
      </c>
    </row>
    <row r="811" s="13" customFormat="1">
      <c r="A811" s="13"/>
      <c r="B811" s="249"/>
      <c r="C811" s="250"/>
      <c r="D811" s="242" t="s">
        <v>259</v>
      </c>
      <c r="E811" s="251" t="s">
        <v>1</v>
      </c>
      <c r="F811" s="252" t="s">
        <v>3507</v>
      </c>
      <c r="G811" s="250"/>
      <c r="H811" s="253">
        <v>7.7549999999999999</v>
      </c>
      <c r="I811" s="254"/>
      <c r="J811" s="250"/>
      <c r="K811" s="250"/>
      <c r="L811" s="255"/>
      <c r="M811" s="256"/>
      <c r="N811" s="257"/>
      <c r="O811" s="257"/>
      <c r="P811" s="257"/>
      <c r="Q811" s="257"/>
      <c r="R811" s="257"/>
      <c r="S811" s="257"/>
      <c r="T811" s="258"/>
      <c r="U811" s="13"/>
      <c r="V811" s="13"/>
      <c r="W811" s="13"/>
      <c r="X811" s="13"/>
      <c r="Y811" s="13"/>
      <c r="Z811" s="13"/>
      <c r="AA811" s="13"/>
      <c r="AB811" s="13"/>
      <c r="AC811" s="13"/>
      <c r="AD811" s="13"/>
      <c r="AE811" s="13"/>
      <c r="AT811" s="259" t="s">
        <v>259</v>
      </c>
      <c r="AU811" s="259" t="s">
        <v>88</v>
      </c>
      <c r="AV811" s="13" t="s">
        <v>88</v>
      </c>
      <c r="AW811" s="13" t="s">
        <v>36</v>
      </c>
      <c r="AX811" s="13" t="s">
        <v>80</v>
      </c>
      <c r="AY811" s="259" t="s">
        <v>241</v>
      </c>
    </row>
    <row r="812" s="15" customFormat="1">
      <c r="A812" s="15"/>
      <c r="B812" s="271"/>
      <c r="C812" s="272"/>
      <c r="D812" s="242" t="s">
        <v>259</v>
      </c>
      <c r="E812" s="273" t="s">
        <v>1</v>
      </c>
      <c r="F812" s="274" t="s">
        <v>3220</v>
      </c>
      <c r="G812" s="272"/>
      <c r="H812" s="273" t="s">
        <v>1</v>
      </c>
      <c r="I812" s="275"/>
      <c r="J812" s="272"/>
      <c r="K812" s="272"/>
      <c r="L812" s="276"/>
      <c r="M812" s="277"/>
      <c r="N812" s="278"/>
      <c r="O812" s="278"/>
      <c r="P812" s="278"/>
      <c r="Q812" s="278"/>
      <c r="R812" s="278"/>
      <c r="S812" s="278"/>
      <c r="T812" s="279"/>
      <c r="U812" s="15"/>
      <c r="V812" s="15"/>
      <c r="W812" s="15"/>
      <c r="X812" s="15"/>
      <c r="Y812" s="15"/>
      <c r="Z812" s="15"/>
      <c r="AA812" s="15"/>
      <c r="AB812" s="15"/>
      <c r="AC812" s="15"/>
      <c r="AD812" s="15"/>
      <c r="AE812" s="15"/>
      <c r="AT812" s="280" t="s">
        <v>259</v>
      </c>
      <c r="AU812" s="280" t="s">
        <v>88</v>
      </c>
      <c r="AV812" s="15" t="s">
        <v>14</v>
      </c>
      <c r="AW812" s="15" t="s">
        <v>36</v>
      </c>
      <c r="AX812" s="15" t="s">
        <v>80</v>
      </c>
      <c r="AY812" s="280" t="s">
        <v>241</v>
      </c>
    </row>
    <row r="813" s="13" customFormat="1">
      <c r="A813" s="13"/>
      <c r="B813" s="249"/>
      <c r="C813" s="250"/>
      <c r="D813" s="242" t="s">
        <v>259</v>
      </c>
      <c r="E813" s="251" t="s">
        <v>1</v>
      </c>
      <c r="F813" s="252" t="s">
        <v>3508</v>
      </c>
      <c r="G813" s="250"/>
      <c r="H813" s="253">
        <v>6.5999999999999996</v>
      </c>
      <c r="I813" s="254"/>
      <c r="J813" s="250"/>
      <c r="K813" s="250"/>
      <c r="L813" s="255"/>
      <c r="M813" s="256"/>
      <c r="N813" s="257"/>
      <c r="O813" s="257"/>
      <c r="P813" s="257"/>
      <c r="Q813" s="257"/>
      <c r="R813" s="257"/>
      <c r="S813" s="257"/>
      <c r="T813" s="258"/>
      <c r="U813" s="13"/>
      <c r="V813" s="13"/>
      <c r="W813" s="13"/>
      <c r="X813" s="13"/>
      <c r="Y813" s="13"/>
      <c r="Z813" s="13"/>
      <c r="AA813" s="13"/>
      <c r="AB813" s="13"/>
      <c r="AC813" s="13"/>
      <c r="AD813" s="13"/>
      <c r="AE813" s="13"/>
      <c r="AT813" s="259" t="s">
        <v>259</v>
      </c>
      <c r="AU813" s="259" t="s">
        <v>88</v>
      </c>
      <c r="AV813" s="13" t="s">
        <v>88</v>
      </c>
      <c r="AW813" s="13" t="s">
        <v>36</v>
      </c>
      <c r="AX813" s="13" t="s">
        <v>80</v>
      </c>
      <c r="AY813" s="259" t="s">
        <v>241</v>
      </c>
    </row>
    <row r="814" s="14" customFormat="1">
      <c r="A814" s="14"/>
      <c r="B814" s="260"/>
      <c r="C814" s="261"/>
      <c r="D814" s="242" t="s">
        <v>259</v>
      </c>
      <c r="E814" s="262" t="s">
        <v>1</v>
      </c>
      <c r="F814" s="263" t="s">
        <v>261</v>
      </c>
      <c r="G814" s="261"/>
      <c r="H814" s="264">
        <v>14.355</v>
      </c>
      <c r="I814" s="265"/>
      <c r="J814" s="261"/>
      <c r="K814" s="261"/>
      <c r="L814" s="266"/>
      <c r="M814" s="267"/>
      <c r="N814" s="268"/>
      <c r="O814" s="268"/>
      <c r="P814" s="268"/>
      <c r="Q814" s="268"/>
      <c r="R814" s="268"/>
      <c r="S814" s="268"/>
      <c r="T814" s="269"/>
      <c r="U814" s="14"/>
      <c r="V814" s="14"/>
      <c r="W814" s="14"/>
      <c r="X814" s="14"/>
      <c r="Y814" s="14"/>
      <c r="Z814" s="14"/>
      <c r="AA814" s="14"/>
      <c r="AB814" s="14"/>
      <c r="AC814" s="14"/>
      <c r="AD814" s="14"/>
      <c r="AE814" s="14"/>
      <c r="AT814" s="270" t="s">
        <v>259</v>
      </c>
      <c r="AU814" s="270" t="s">
        <v>88</v>
      </c>
      <c r="AV814" s="14" t="s">
        <v>175</v>
      </c>
      <c r="AW814" s="14" t="s">
        <v>36</v>
      </c>
      <c r="AX814" s="14" t="s">
        <v>14</v>
      </c>
      <c r="AY814" s="270" t="s">
        <v>241</v>
      </c>
    </row>
    <row r="815" s="12" customFormat="1" ht="22.8" customHeight="1">
      <c r="A815" s="12"/>
      <c r="B815" s="213"/>
      <c r="C815" s="214"/>
      <c r="D815" s="215" t="s">
        <v>79</v>
      </c>
      <c r="E815" s="227" t="s">
        <v>274</v>
      </c>
      <c r="F815" s="227" t="s">
        <v>865</v>
      </c>
      <c r="G815" s="214"/>
      <c r="H815" s="214"/>
      <c r="I815" s="217"/>
      <c r="J815" s="228">
        <f>BK815</f>
        <v>0</v>
      </c>
      <c r="K815" s="214"/>
      <c r="L815" s="219"/>
      <c r="M815" s="220"/>
      <c r="N815" s="221"/>
      <c r="O815" s="221"/>
      <c r="P815" s="222">
        <f>SUM(P816:P908)</f>
        <v>0</v>
      </c>
      <c r="Q815" s="221"/>
      <c r="R815" s="222">
        <f>SUM(R816:R908)</f>
        <v>0</v>
      </c>
      <c r="S815" s="221"/>
      <c r="T815" s="223">
        <f>SUM(T816:T908)</f>
        <v>0</v>
      </c>
      <c r="U815" s="12"/>
      <c r="V815" s="12"/>
      <c r="W815" s="12"/>
      <c r="X815" s="12"/>
      <c r="Y815" s="12"/>
      <c r="Z815" s="12"/>
      <c r="AA815" s="12"/>
      <c r="AB815" s="12"/>
      <c r="AC815" s="12"/>
      <c r="AD815" s="12"/>
      <c r="AE815" s="12"/>
      <c r="AR815" s="224" t="s">
        <v>14</v>
      </c>
      <c r="AT815" s="225" t="s">
        <v>79</v>
      </c>
      <c r="AU815" s="225" t="s">
        <v>14</v>
      </c>
      <c r="AY815" s="224" t="s">
        <v>241</v>
      </c>
      <c r="BK815" s="226">
        <f>SUM(BK816:BK908)</f>
        <v>0</v>
      </c>
    </row>
    <row r="816" s="2" customFormat="1" ht="16.5" customHeight="1">
      <c r="A816" s="39"/>
      <c r="B816" s="40"/>
      <c r="C816" s="229" t="s">
        <v>1030</v>
      </c>
      <c r="D816" s="229" t="s">
        <v>243</v>
      </c>
      <c r="E816" s="230" t="s">
        <v>867</v>
      </c>
      <c r="F816" s="231" t="s">
        <v>868</v>
      </c>
      <c r="G816" s="232" t="s">
        <v>246</v>
      </c>
      <c r="H816" s="233">
        <v>1310.509</v>
      </c>
      <c r="I816" s="234"/>
      <c r="J816" s="235">
        <f>ROUND(I816*H816,2)</f>
        <v>0</v>
      </c>
      <c r="K816" s="231" t="s">
        <v>247</v>
      </c>
      <c r="L816" s="45"/>
      <c r="M816" s="236" t="s">
        <v>1</v>
      </c>
      <c r="N816" s="237" t="s">
        <v>45</v>
      </c>
      <c r="O816" s="92"/>
      <c r="P816" s="238">
        <f>O816*H816</f>
        <v>0</v>
      </c>
      <c r="Q816" s="238">
        <v>0</v>
      </c>
      <c r="R816" s="238">
        <f>Q816*H816</f>
        <v>0</v>
      </c>
      <c r="S816" s="238">
        <v>0</v>
      </c>
      <c r="T816" s="239">
        <f>S816*H816</f>
        <v>0</v>
      </c>
      <c r="U816" s="39"/>
      <c r="V816" s="39"/>
      <c r="W816" s="39"/>
      <c r="X816" s="39"/>
      <c r="Y816" s="39"/>
      <c r="Z816" s="39"/>
      <c r="AA816" s="39"/>
      <c r="AB816" s="39"/>
      <c r="AC816" s="39"/>
      <c r="AD816" s="39"/>
      <c r="AE816" s="39"/>
      <c r="AR816" s="240" t="s">
        <v>175</v>
      </c>
      <c r="AT816" s="240" t="s">
        <v>243</v>
      </c>
      <c r="AU816" s="240" t="s">
        <v>88</v>
      </c>
      <c r="AY816" s="18" t="s">
        <v>241</v>
      </c>
      <c r="BE816" s="241">
        <f>IF(N816="základní",J816,0)</f>
        <v>0</v>
      </c>
      <c r="BF816" s="241">
        <f>IF(N816="snížená",J816,0)</f>
        <v>0</v>
      </c>
      <c r="BG816" s="241">
        <f>IF(N816="zákl. přenesená",J816,0)</f>
        <v>0</v>
      </c>
      <c r="BH816" s="241">
        <f>IF(N816="sníž. přenesená",J816,0)</f>
        <v>0</v>
      </c>
      <c r="BI816" s="241">
        <f>IF(N816="nulová",J816,0)</f>
        <v>0</v>
      </c>
      <c r="BJ816" s="18" t="s">
        <v>14</v>
      </c>
      <c r="BK816" s="241">
        <f>ROUND(I816*H816,2)</f>
        <v>0</v>
      </c>
      <c r="BL816" s="18" t="s">
        <v>175</v>
      </c>
      <c r="BM816" s="240" t="s">
        <v>3509</v>
      </c>
    </row>
    <row r="817" s="2" customFormat="1">
      <c r="A817" s="39"/>
      <c r="B817" s="40"/>
      <c r="C817" s="41"/>
      <c r="D817" s="242" t="s">
        <v>249</v>
      </c>
      <c r="E817" s="41"/>
      <c r="F817" s="243" t="s">
        <v>870</v>
      </c>
      <c r="G817" s="41"/>
      <c r="H817" s="41"/>
      <c r="I817" s="244"/>
      <c r="J817" s="41"/>
      <c r="K817" s="41"/>
      <c r="L817" s="45"/>
      <c r="M817" s="245"/>
      <c r="N817" s="246"/>
      <c r="O817" s="92"/>
      <c r="P817" s="92"/>
      <c r="Q817" s="92"/>
      <c r="R817" s="92"/>
      <c r="S817" s="92"/>
      <c r="T817" s="93"/>
      <c r="U817" s="39"/>
      <c r="V817" s="39"/>
      <c r="W817" s="39"/>
      <c r="X817" s="39"/>
      <c r="Y817" s="39"/>
      <c r="Z817" s="39"/>
      <c r="AA817" s="39"/>
      <c r="AB817" s="39"/>
      <c r="AC817" s="39"/>
      <c r="AD817" s="39"/>
      <c r="AE817" s="39"/>
      <c r="AT817" s="18" t="s">
        <v>249</v>
      </c>
      <c r="AU817" s="18" t="s">
        <v>88</v>
      </c>
    </row>
    <row r="818" s="2" customFormat="1">
      <c r="A818" s="39"/>
      <c r="B818" s="40"/>
      <c r="C818" s="41"/>
      <c r="D818" s="247" t="s">
        <v>251</v>
      </c>
      <c r="E818" s="41"/>
      <c r="F818" s="248" t="s">
        <v>871</v>
      </c>
      <c r="G818" s="41"/>
      <c r="H818" s="41"/>
      <c r="I818" s="244"/>
      <c r="J818" s="41"/>
      <c r="K818" s="41"/>
      <c r="L818" s="45"/>
      <c r="M818" s="245"/>
      <c r="N818" s="246"/>
      <c r="O818" s="92"/>
      <c r="P818" s="92"/>
      <c r="Q818" s="92"/>
      <c r="R818" s="92"/>
      <c r="S818" s="92"/>
      <c r="T818" s="93"/>
      <c r="U818" s="39"/>
      <c r="V818" s="39"/>
      <c r="W818" s="39"/>
      <c r="X818" s="39"/>
      <c r="Y818" s="39"/>
      <c r="Z818" s="39"/>
      <c r="AA818" s="39"/>
      <c r="AB818" s="39"/>
      <c r="AC818" s="39"/>
      <c r="AD818" s="39"/>
      <c r="AE818" s="39"/>
      <c r="AT818" s="18" t="s">
        <v>251</v>
      </c>
      <c r="AU818" s="18" t="s">
        <v>88</v>
      </c>
    </row>
    <row r="819" s="13" customFormat="1">
      <c r="A819" s="13"/>
      <c r="B819" s="249"/>
      <c r="C819" s="250"/>
      <c r="D819" s="242" t="s">
        <v>259</v>
      </c>
      <c r="E819" s="251" t="s">
        <v>1</v>
      </c>
      <c r="F819" s="252" t="s">
        <v>833</v>
      </c>
      <c r="G819" s="250"/>
      <c r="H819" s="253">
        <v>1272.1099999999999</v>
      </c>
      <c r="I819" s="254"/>
      <c r="J819" s="250"/>
      <c r="K819" s="250"/>
      <c r="L819" s="255"/>
      <c r="M819" s="256"/>
      <c r="N819" s="257"/>
      <c r="O819" s="257"/>
      <c r="P819" s="257"/>
      <c r="Q819" s="257"/>
      <c r="R819" s="257"/>
      <c r="S819" s="257"/>
      <c r="T819" s="258"/>
      <c r="U819" s="13"/>
      <c r="V819" s="13"/>
      <c r="W819" s="13"/>
      <c r="X819" s="13"/>
      <c r="Y819" s="13"/>
      <c r="Z819" s="13"/>
      <c r="AA819" s="13"/>
      <c r="AB819" s="13"/>
      <c r="AC819" s="13"/>
      <c r="AD819" s="13"/>
      <c r="AE819" s="13"/>
      <c r="AT819" s="259" t="s">
        <v>259</v>
      </c>
      <c r="AU819" s="259" t="s">
        <v>88</v>
      </c>
      <c r="AV819" s="13" t="s">
        <v>88</v>
      </c>
      <c r="AW819" s="13" t="s">
        <v>36</v>
      </c>
      <c r="AX819" s="13" t="s">
        <v>80</v>
      </c>
      <c r="AY819" s="259" t="s">
        <v>241</v>
      </c>
    </row>
    <row r="820" s="15" customFormat="1">
      <c r="A820" s="15"/>
      <c r="B820" s="271"/>
      <c r="C820" s="272"/>
      <c r="D820" s="242" t="s">
        <v>259</v>
      </c>
      <c r="E820" s="273" t="s">
        <v>1</v>
      </c>
      <c r="F820" s="274" t="s">
        <v>872</v>
      </c>
      <c r="G820" s="272"/>
      <c r="H820" s="273" t="s">
        <v>1</v>
      </c>
      <c r="I820" s="275"/>
      <c r="J820" s="272"/>
      <c r="K820" s="272"/>
      <c r="L820" s="276"/>
      <c r="M820" s="277"/>
      <c r="N820" s="278"/>
      <c r="O820" s="278"/>
      <c r="P820" s="278"/>
      <c r="Q820" s="278"/>
      <c r="R820" s="278"/>
      <c r="S820" s="278"/>
      <c r="T820" s="279"/>
      <c r="U820" s="15"/>
      <c r="V820" s="15"/>
      <c r="W820" s="15"/>
      <c r="X820" s="15"/>
      <c r="Y820" s="15"/>
      <c r="Z820" s="15"/>
      <c r="AA820" s="15"/>
      <c r="AB820" s="15"/>
      <c r="AC820" s="15"/>
      <c r="AD820" s="15"/>
      <c r="AE820" s="15"/>
      <c r="AT820" s="280" t="s">
        <v>259</v>
      </c>
      <c r="AU820" s="280" t="s">
        <v>88</v>
      </c>
      <c r="AV820" s="15" t="s">
        <v>14</v>
      </c>
      <c r="AW820" s="15" t="s">
        <v>36</v>
      </c>
      <c r="AX820" s="15" t="s">
        <v>80</v>
      </c>
      <c r="AY820" s="280" t="s">
        <v>241</v>
      </c>
    </row>
    <row r="821" s="15" customFormat="1">
      <c r="A821" s="15"/>
      <c r="B821" s="271"/>
      <c r="C821" s="272"/>
      <c r="D821" s="242" t="s">
        <v>259</v>
      </c>
      <c r="E821" s="273" t="s">
        <v>1</v>
      </c>
      <c r="F821" s="274" t="s">
        <v>3461</v>
      </c>
      <c r="G821" s="272"/>
      <c r="H821" s="273" t="s">
        <v>1</v>
      </c>
      <c r="I821" s="275"/>
      <c r="J821" s="272"/>
      <c r="K821" s="272"/>
      <c r="L821" s="276"/>
      <c r="M821" s="277"/>
      <c r="N821" s="278"/>
      <c r="O821" s="278"/>
      <c r="P821" s="278"/>
      <c r="Q821" s="278"/>
      <c r="R821" s="278"/>
      <c r="S821" s="278"/>
      <c r="T821" s="279"/>
      <c r="U821" s="15"/>
      <c r="V821" s="15"/>
      <c r="W821" s="15"/>
      <c r="X821" s="15"/>
      <c r="Y821" s="15"/>
      <c r="Z821" s="15"/>
      <c r="AA821" s="15"/>
      <c r="AB821" s="15"/>
      <c r="AC821" s="15"/>
      <c r="AD821" s="15"/>
      <c r="AE821" s="15"/>
      <c r="AT821" s="280" t="s">
        <v>259</v>
      </c>
      <c r="AU821" s="280" t="s">
        <v>88</v>
      </c>
      <c r="AV821" s="15" t="s">
        <v>14</v>
      </c>
      <c r="AW821" s="15" t="s">
        <v>36</v>
      </c>
      <c r="AX821" s="15" t="s">
        <v>80</v>
      </c>
      <c r="AY821" s="280" t="s">
        <v>241</v>
      </c>
    </row>
    <row r="822" s="15" customFormat="1">
      <c r="A822" s="15"/>
      <c r="B822" s="271"/>
      <c r="C822" s="272"/>
      <c r="D822" s="242" t="s">
        <v>259</v>
      </c>
      <c r="E822" s="273" t="s">
        <v>1</v>
      </c>
      <c r="F822" s="274" t="s">
        <v>3510</v>
      </c>
      <c r="G822" s="272"/>
      <c r="H822" s="273" t="s">
        <v>1</v>
      </c>
      <c r="I822" s="275"/>
      <c r="J822" s="272"/>
      <c r="K822" s="272"/>
      <c r="L822" s="276"/>
      <c r="M822" s="277"/>
      <c r="N822" s="278"/>
      <c r="O822" s="278"/>
      <c r="P822" s="278"/>
      <c r="Q822" s="278"/>
      <c r="R822" s="278"/>
      <c r="S822" s="278"/>
      <c r="T822" s="279"/>
      <c r="U822" s="15"/>
      <c r="V822" s="15"/>
      <c r="W822" s="15"/>
      <c r="X822" s="15"/>
      <c r="Y822" s="15"/>
      <c r="Z822" s="15"/>
      <c r="AA822" s="15"/>
      <c r="AB822" s="15"/>
      <c r="AC822" s="15"/>
      <c r="AD822" s="15"/>
      <c r="AE822" s="15"/>
      <c r="AT822" s="280" t="s">
        <v>259</v>
      </c>
      <c r="AU822" s="280" t="s">
        <v>88</v>
      </c>
      <c r="AV822" s="15" t="s">
        <v>14</v>
      </c>
      <c r="AW822" s="15" t="s">
        <v>36</v>
      </c>
      <c r="AX822" s="15" t="s">
        <v>80</v>
      </c>
      <c r="AY822" s="280" t="s">
        <v>241</v>
      </c>
    </row>
    <row r="823" s="15" customFormat="1">
      <c r="A823" s="15"/>
      <c r="B823" s="271"/>
      <c r="C823" s="272"/>
      <c r="D823" s="242" t="s">
        <v>259</v>
      </c>
      <c r="E823" s="273" t="s">
        <v>1</v>
      </c>
      <c r="F823" s="274" t="s">
        <v>3463</v>
      </c>
      <c r="G823" s="272"/>
      <c r="H823" s="273" t="s">
        <v>1</v>
      </c>
      <c r="I823" s="275"/>
      <c r="J823" s="272"/>
      <c r="K823" s="272"/>
      <c r="L823" s="276"/>
      <c r="M823" s="277"/>
      <c r="N823" s="278"/>
      <c r="O823" s="278"/>
      <c r="P823" s="278"/>
      <c r="Q823" s="278"/>
      <c r="R823" s="278"/>
      <c r="S823" s="278"/>
      <c r="T823" s="279"/>
      <c r="U823" s="15"/>
      <c r="V823" s="15"/>
      <c r="W823" s="15"/>
      <c r="X823" s="15"/>
      <c r="Y823" s="15"/>
      <c r="Z823" s="15"/>
      <c r="AA823" s="15"/>
      <c r="AB823" s="15"/>
      <c r="AC823" s="15"/>
      <c r="AD823" s="15"/>
      <c r="AE823" s="15"/>
      <c r="AT823" s="280" t="s">
        <v>259</v>
      </c>
      <c r="AU823" s="280" t="s">
        <v>88</v>
      </c>
      <c r="AV823" s="15" t="s">
        <v>14</v>
      </c>
      <c r="AW823" s="15" t="s">
        <v>36</v>
      </c>
      <c r="AX823" s="15" t="s">
        <v>80</v>
      </c>
      <c r="AY823" s="280" t="s">
        <v>241</v>
      </c>
    </row>
    <row r="824" s="13" customFormat="1">
      <c r="A824" s="13"/>
      <c r="B824" s="249"/>
      <c r="C824" s="250"/>
      <c r="D824" s="242" t="s">
        <v>259</v>
      </c>
      <c r="E824" s="251" t="s">
        <v>1</v>
      </c>
      <c r="F824" s="252" t="s">
        <v>3511</v>
      </c>
      <c r="G824" s="250"/>
      <c r="H824" s="253">
        <v>16.468</v>
      </c>
      <c r="I824" s="254"/>
      <c r="J824" s="250"/>
      <c r="K824" s="250"/>
      <c r="L824" s="255"/>
      <c r="M824" s="256"/>
      <c r="N824" s="257"/>
      <c r="O824" s="257"/>
      <c r="P824" s="257"/>
      <c r="Q824" s="257"/>
      <c r="R824" s="257"/>
      <c r="S824" s="257"/>
      <c r="T824" s="258"/>
      <c r="U824" s="13"/>
      <c r="V824" s="13"/>
      <c r="W824" s="13"/>
      <c r="X824" s="13"/>
      <c r="Y824" s="13"/>
      <c r="Z824" s="13"/>
      <c r="AA824" s="13"/>
      <c r="AB824" s="13"/>
      <c r="AC824" s="13"/>
      <c r="AD824" s="13"/>
      <c r="AE824" s="13"/>
      <c r="AT824" s="259" t="s">
        <v>259</v>
      </c>
      <c r="AU824" s="259" t="s">
        <v>88</v>
      </c>
      <c r="AV824" s="13" t="s">
        <v>88</v>
      </c>
      <c r="AW824" s="13" t="s">
        <v>36</v>
      </c>
      <c r="AX824" s="13" t="s">
        <v>80</v>
      </c>
      <c r="AY824" s="259" t="s">
        <v>241</v>
      </c>
    </row>
    <row r="825" s="15" customFormat="1">
      <c r="A825" s="15"/>
      <c r="B825" s="271"/>
      <c r="C825" s="272"/>
      <c r="D825" s="242" t="s">
        <v>259</v>
      </c>
      <c r="E825" s="273" t="s">
        <v>1</v>
      </c>
      <c r="F825" s="274" t="s">
        <v>3465</v>
      </c>
      <c r="G825" s="272"/>
      <c r="H825" s="273" t="s">
        <v>1</v>
      </c>
      <c r="I825" s="275"/>
      <c r="J825" s="272"/>
      <c r="K825" s="272"/>
      <c r="L825" s="276"/>
      <c r="M825" s="277"/>
      <c r="N825" s="278"/>
      <c r="O825" s="278"/>
      <c r="P825" s="278"/>
      <c r="Q825" s="278"/>
      <c r="R825" s="278"/>
      <c r="S825" s="278"/>
      <c r="T825" s="279"/>
      <c r="U825" s="15"/>
      <c r="V825" s="15"/>
      <c r="W825" s="15"/>
      <c r="X825" s="15"/>
      <c r="Y825" s="15"/>
      <c r="Z825" s="15"/>
      <c r="AA825" s="15"/>
      <c r="AB825" s="15"/>
      <c r="AC825" s="15"/>
      <c r="AD825" s="15"/>
      <c r="AE825" s="15"/>
      <c r="AT825" s="280" t="s">
        <v>259</v>
      </c>
      <c r="AU825" s="280" t="s">
        <v>88</v>
      </c>
      <c r="AV825" s="15" t="s">
        <v>14</v>
      </c>
      <c r="AW825" s="15" t="s">
        <v>36</v>
      </c>
      <c r="AX825" s="15" t="s">
        <v>80</v>
      </c>
      <c r="AY825" s="280" t="s">
        <v>241</v>
      </c>
    </row>
    <row r="826" s="13" customFormat="1">
      <c r="A826" s="13"/>
      <c r="B826" s="249"/>
      <c r="C826" s="250"/>
      <c r="D826" s="242" t="s">
        <v>259</v>
      </c>
      <c r="E826" s="251" t="s">
        <v>1</v>
      </c>
      <c r="F826" s="252" t="s">
        <v>3512</v>
      </c>
      <c r="G826" s="250"/>
      <c r="H826" s="253">
        <v>0</v>
      </c>
      <c r="I826" s="254"/>
      <c r="J826" s="250"/>
      <c r="K826" s="250"/>
      <c r="L826" s="255"/>
      <c r="M826" s="256"/>
      <c r="N826" s="257"/>
      <c r="O826" s="257"/>
      <c r="P826" s="257"/>
      <c r="Q826" s="257"/>
      <c r="R826" s="257"/>
      <c r="S826" s="257"/>
      <c r="T826" s="258"/>
      <c r="U826" s="13"/>
      <c r="V826" s="13"/>
      <c r="W826" s="13"/>
      <c r="X826" s="13"/>
      <c r="Y826" s="13"/>
      <c r="Z826" s="13"/>
      <c r="AA826" s="13"/>
      <c r="AB826" s="13"/>
      <c r="AC826" s="13"/>
      <c r="AD826" s="13"/>
      <c r="AE826" s="13"/>
      <c r="AT826" s="259" t="s">
        <v>259</v>
      </c>
      <c r="AU826" s="259" t="s">
        <v>88</v>
      </c>
      <c r="AV826" s="13" t="s">
        <v>88</v>
      </c>
      <c r="AW826" s="13" t="s">
        <v>36</v>
      </c>
      <c r="AX826" s="13" t="s">
        <v>80</v>
      </c>
      <c r="AY826" s="259" t="s">
        <v>241</v>
      </c>
    </row>
    <row r="827" s="15" customFormat="1">
      <c r="A827" s="15"/>
      <c r="B827" s="271"/>
      <c r="C827" s="272"/>
      <c r="D827" s="242" t="s">
        <v>259</v>
      </c>
      <c r="E827" s="273" t="s">
        <v>1</v>
      </c>
      <c r="F827" s="274" t="s">
        <v>3467</v>
      </c>
      <c r="G827" s="272"/>
      <c r="H827" s="273" t="s">
        <v>1</v>
      </c>
      <c r="I827" s="275"/>
      <c r="J827" s="272"/>
      <c r="K827" s="272"/>
      <c r="L827" s="276"/>
      <c r="M827" s="277"/>
      <c r="N827" s="278"/>
      <c r="O827" s="278"/>
      <c r="P827" s="278"/>
      <c r="Q827" s="278"/>
      <c r="R827" s="278"/>
      <c r="S827" s="278"/>
      <c r="T827" s="279"/>
      <c r="U827" s="15"/>
      <c r="V827" s="15"/>
      <c r="W827" s="15"/>
      <c r="X827" s="15"/>
      <c r="Y827" s="15"/>
      <c r="Z827" s="15"/>
      <c r="AA827" s="15"/>
      <c r="AB827" s="15"/>
      <c r="AC827" s="15"/>
      <c r="AD827" s="15"/>
      <c r="AE827" s="15"/>
      <c r="AT827" s="280" t="s">
        <v>259</v>
      </c>
      <c r="AU827" s="280" t="s">
        <v>88</v>
      </c>
      <c r="AV827" s="15" t="s">
        <v>14</v>
      </c>
      <c r="AW827" s="15" t="s">
        <v>36</v>
      </c>
      <c r="AX827" s="15" t="s">
        <v>80</v>
      </c>
      <c r="AY827" s="280" t="s">
        <v>241</v>
      </c>
    </row>
    <row r="828" s="13" customFormat="1">
      <c r="A828" s="13"/>
      <c r="B828" s="249"/>
      <c r="C828" s="250"/>
      <c r="D828" s="242" t="s">
        <v>259</v>
      </c>
      <c r="E828" s="251" t="s">
        <v>1</v>
      </c>
      <c r="F828" s="252" t="s">
        <v>3513</v>
      </c>
      <c r="G828" s="250"/>
      <c r="H828" s="253">
        <v>0</v>
      </c>
      <c r="I828" s="254"/>
      <c r="J828" s="250"/>
      <c r="K828" s="250"/>
      <c r="L828" s="255"/>
      <c r="M828" s="256"/>
      <c r="N828" s="257"/>
      <c r="O828" s="257"/>
      <c r="P828" s="257"/>
      <c r="Q828" s="257"/>
      <c r="R828" s="257"/>
      <c r="S828" s="257"/>
      <c r="T828" s="258"/>
      <c r="U828" s="13"/>
      <c r="V828" s="13"/>
      <c r="W828" s="13"/>
      <c r="X828" s="13"/>
      <c r="Y828" s="13"/>
      <c r="Z828" s="13"/>
      <c r="AA828" s="13"/>
      <c r="AB828" s="13"/>
      <c r="AC828" s="13"/>
      <c r="AD828" s="13"/>
      <c r="AE828" s="13"/>
      <c r="AT828" s="259" t="s">
        <v>259</v>
      </c>
      <c r="AU828" s="259" t="s">
        <v>88</v>
      </c>
      <c r="AV828" s="13" t="s">
        <v>88</v>
      </c>
      <c r="AW828" s="13" t="s">
        <v>36</v>
      </c>
      <c r="AX828" s="13" t="s">
        <v>80</v>
      </c>
      <c r="AY828" s="259" t="s">
        <v>241</v>
      </c>
    </row>
    <row r="829" s="15" customFormat="1">
      <c r="A829" s="15"/>
      <c r="B829" s="271"/>
      <c r="C829" s="272"/>
      <c r="D829" s="242" t="s">
        <v>259</v>
      </c>
      <c r="E829" s="273" t="s">
        <v>1</v>
      </c>
      <c r="F829" s="274" t="s">
        <v>3469</v>
      </c>
      <c r="G829" s="272"/>
      <c r="H829" s="273" t="s">
        <v>1</v>
      </c>
      <c r="I829" s="275"/>
      <c r="J829" s="272"/>
      <c r="K829" s="272"/>
      <c r="L829" s="276"/>
      <c r="M829" s="277"/>
      <c r="N829" s="278"/>
      <c r="O829" s="278"/>
      <c r="P829" s="278"/>
      <c r="Q829" s="278"/>
      <c r="R829" s="278"/>
      <c r="S829" s="278"/>
      <c r="T829" s="279"/>
      <c r="U829" s="15"/>
      <c r="V829" s="15"/>
      <c r="W829" s="15"/>
      <c r="X829" s="15"/>
      <c r="Y829" s="15"/>
      <c r="Z829" s="15"/>
      <c r="AA829" s="15"/>
      <c r="AB829" s="15"/>
      <c r="AC829" s="15"/>
      <c r="AD829" s="15"/>
      <c r="AE829" s="15"/>
      <c r="AT829" s="280" t="s">
        <v>259</v>
      </c>
      <c r="AU829" s="280" t="s">
        <v>88</v>
      </c>
      <c r="AV829" s="15" t="s">
        <v>14</v>
      </c>
      <c r="AW829" s="15" t="s">
        <v>36</v>
      </c>
      <c r="AX829" s="15" t="s">
        <v>80</v>
      </c>
      <c r="AY829" s="280" t="s">
        <v>241</v>
      </c>
    </row>
    <row r="830" s="13" customFormat="1">
      <c r="A830" s="13"/>
      <c r="B830" s="249"/>
      <c r="C830" s="250"/>
      <c r="D830" s="242" t="s">
        <v>259</v>
      </c>
      <c r="E830" s="251" t="s">
        <v>1</v>
      </c>
      <c r="F830" s="252" t="s">
        <v>3513</v>
      </c>
      <c r="G830" s="250"/>
      <c r="H830" s="253">
        <v>0</v>
      </c>
      <c r="I830" s="254"/>
      <c r="J830" s="250"/>
      <c r="K830" s="250"/>
      <c r="L830" s="255"/>
      <c r="M830" s="256"/>
      <c r="N830" s="257"/>
      <c r="O830" s="257"/>
      <c r="P830" s="257"/>
      <c r="Q830" s="257"/>
      <c r="R830" s="257"/>
      <c r="S830" s="257"/>
      <c r="T830" s="258"/>
      <c r="U830" s="13"/>
      <c r="V830" s="13"/>
      <c r="W830" s="13"/>
      <c r="X830" s="13"/>
      <c r="Y830" s="13"/>
      <c r="Z830" s="13"/>
      <c r="AA830" s="13"/>
      <c r="AB830" s="13"/>
      <c r="AC830" s="13"/>
      <c r="AD830" s="13"/>
      <c r="AE830" s="13"/>
      <c r="AT830" s="259" t="s">
        <v>259</v>
      </c>
      <c r="AU830" s="259" t="s">
        <v>88</v>
      </c>
      <c r="AV830" s="13" t="s">
        <v>88</v>
      </c>
      <c r="AW830" s="13" t="s">
        <v>36</v>
      </c>
      <c r="AX830" s="13" t="s">
        <v>80</v>
      </c>
      <c r="AY830" s="259" t="s">
        <v>241</v>
      </c>
    </row>
    <row r="831" s="15" customFormat="1">
      <c r="A831" s="15"/>
      <c r="B831" s="271"/>
      <c r="C831" s="272"/>
      <c r="D831" s="242" t="s">
        <v>259</v>
      </c>
      <c r="E831" s="273" t="s">
        <v>1</v>
      </c>
      <c r="F831" s="274" t="s">
        <v>3486</v>
      </c>
      <c r="G831" s="272"/>
      <c r="H831" s="273" t="s">
        <v>1</v>
      </c>
      <c r="I831" s="275"/>
      <c r="J831" s="272"/>
      <c r="K831" s="272"/>
      <c r="L831" s="276"/>
      <c r="M831" s="277"/>
      <c r="N831" s="278"/>
      <c r="O831" s="278"/>
      <c r="P831" s="278"/>
      <c r="Q831" s="278"/>
      <c r="R831" s="278"/>
      <c r="S831" s="278"/>
      <c r="T831" s="279"/>
      <c r="U831" s="15"/>
      <c r="V831" s="15"/>
      <c r="W831" s="15"/>
      <c r="X831" s="15"/>
      <c r="Y831" s="15"/>
      <c r="Z831" s="15"/>
      <c r="AA831" s="15"/>
      <c r="AB831" s="15"/>
      <c r="AC831" s="15"/>
      <c r="AD831" s="15"/>
      <c r="AE831" s="15"/>
      <c r="AT831" s="280" t="s">
        <v>259</v>
      </c>
      <c r="AU831" s="280" t="s">
        <v>88</v>
      </c>
      <c r="AV831" s="15" t="s">
        <v>14</v>
      </c>
      <c r="AW831" s="15" t="s">
        <v>36</v>
      </c>
      <c r="AX831" s="15" t="s">
        <v>80</v>
      </c>
      <c r="AY831" s="280" t="s">
        <v>241</v>
      </c>
    </row>
    <row r="832" s="13" customFormat="1">
      <c r="A832" s="13"/>
      <c r="B832" s="249"/>
      <c r="C832" s="250"/>
      <c r="D832" s="242" t="s">
        <v>259</v>
      </c>
      <c r="E832" s="251" t="s">
        <v>1</v>
      </c>
      <c r="F832" s="252" t="s">
        <v>3514</v>
      </c>
      <c r="G832" s="250"/>
      <c r="H832" s="253">
        <v>21.931000000000001</v>
      </c>
      <c r="I832" s="254"/>
      <c r="J832" s="250"/>
      <c r="K832" s="250"/>
      <c r="L832" s="255"/>
      <c r="M832" s="256"/>
      <c r="N832" s="257"/>
      <c r="O832" s="257"/>
      <c r="P832" s="257"/>
      <c r="Q832" s="257"/>
      <c r="R832" s="257"/>
      <c r="S832" s="257"/>
      <c r="T832" s="258"/>
      <c r="U832" s="13"/>
      <c r="V832" s="13"/>
      <c r="W832" s="13"/>
      <c r="X832" s="13"/>
      <c r="Y832" s="13"/>
      <c r="Z832" s="13"/>
      <c r="AA832" s="13"/>
      <c r="AB832" s="13"/>
      <c r="AC832" s="13"/>
      <c r="AD832" s="13"/>
      <c r="AE832" s="13"/>
      <c r="AT832" s="259" t="s">
        <v>259</v>
      </c>
      <c r="AU832" s="259" t="s">
        <v>88</v>
      </c>
      <c r="AV832" s="13" t="s">
        <v>88</v>
      </c>
      <c r="AW832" s="13" t="s">
        <v>36</v>
      </c>
      <c r="AX832" s="13" t="s">
        <v>80</v>
      </c>
      <c r="AY832" s="259" t="s">
        <v>241</v>
      </c>
    </row>
    <row r="833" s="15" customFormat="1">
      <c r="A833" s="15"/>
      <c r="B833" s="271"/>
      <c r="C833" s="272"/>
      <c r="D833" s="242" t="s">
        <v>259</v>
      </c>
      <c r="E833" s="273" t="s">
        <v>1</v>
      </c>
      <c r="F833" s="274" t="s">
        <v>3470</v>
      </c>
      <c r="G833" s="272"/>
      <c r="H833" s="273" t="s">
        <v>1</v>
      </c>
      <c r="I833" s="275"/>
      <c r="J833" s="272"/>
      <c r="K833" s="272"/>
      <c r="L833" s="276"/>
      <c r="M833" s="277"/>
      <c r="N833" s="278"/>
      <c r="O833" s="278"/>
      <c r="P833" s="278"/>
      <c r="Q833" s="278"/>
      <c r="R833" s="278"/>
      <c r="S833" s="278"/>
      <c r="T833" s="279"/>
      <c r="U833" s="15"/>
      <c r="V833" s="15"/>
      <c r="W833" s="15"/>
      <c r="X833" s="15"/>
      <c r="Y833" s="15"/>
      <c r="Z833" s="15"/>
      <c r="AA833" s="15"/>
      <c r="AB833" s="15"/>
      <c r="AC833" s="15"/>
      <c r="AD833" s="15"/>
      <c r="AE833" s="15"/>
      <c r="AT833" s="280" t="s">
        <v>259</v>
      </c>
      <c r="AU833" s="280" t="s">
        <v>88</v>
      </c>
      <c r="AV833" s="15" t="s">
        <v>14</v>
      </c>
      <c r="AW833" s="15" t="s">
        <v>36</v>
      </c>
      <c r="AX833" s="15" t="s">
        <v>80</v>
      </c>
      <c r="AY833" s="280" t="s">
        <v>241</v>
      </c>
    </row>
    <row r="834" s="13" customFormat="1">
      <c r="A834" s="13"/>
      <c r="B834" s="249"/>
      <c r="C834" s="250"/>
      <c r="D834" s="242" t="s">
        <v>259</v>
      </c>
      <c r="E834" s="251" t="s">
        <v>1</v>
      </c>
      <c r="F834" s="252" t="s">
        <v>3513</v>
      </c>
      <c r="G834" s="250"/>
      <c r="H834" s="253">
        <v>0</v>
      </c>
      <c r="I834" s="254"/>
      <c r="J834" s="250"/>
      <c r="K834" s="250"/>
      <c r="L834" s="255"/>
      <c r="M834" s="256"/>
      <c r="N834" s="257"/>
      <c r="O834" s="257"/>
      <c r="P834" s="257"/>
      <c r="Q834" s="257"/>
      <c r="R834" s="257"/>
      <c r="S834" s="257"/>
      <c r="T834" s="258"/>
      <c r="U834" s="13"/>
      <c r="V834" s="13"/>
      <c r="W834" s="13"/>
      <c r="X834" s="13"/>
      <c r="Y834" s="13"/>
      <c r="Z834" s="13"/>
      <c r="AA834" s="13"/>
      <c r="AB834" s="13"/>
      <c r="AC834" s="13"/>
      <c r="AD834" s="13"/>
      <c r="AE834" s="13"/>
      <c r="AT834" s="259" t="s">
        <v>259</v>
      </c>
      <c r="AU834" s="259" t="s">
        <v>88</v>
      </c>
      <c r="AV834" s="13" t="s">
        <v>88</v>
      </c>
      <c r="AW834" s="13" t="s">
        <v>36</v>
      </c>
      <c r="AX834" s="13" t="s">
        <v>80</v>
      </c>
      <c r="AY834" s="259" t="s">
        <v>241</v>
      </c>
    </row>
    <row r="835" s="14" customFormat="1">
      <c r="A835" s="14"/>
      <c r="B835" s="260"/>
      <c r="C835" s="261"/>
      <c r="D835" s="242" t="s">
        <v>259</v>
      </c>
      <c r="E835" s="262" t="s">
        <v>1</v>
      </c>
      <c r="F835" s="263" t="s">
        <v>261</v>
      </c>
      <c r="G835" s="261"/>
      <c r="H835" s="264">
        <v>1310.509</v>
      </c>
      <c r="I835" s="265"/>
      <c r="J835" s="261"/>
      <c r="K835" s="261"/>
      <c r="L835" s="266"/>
      <c r="M835" s="267"/>
      <c r="N835" s="268"/>
      <c r="O835" s="268"/>
      <c r="P835" s="268"/>
      <c r="Q835" s="268"/>
      <c r="R835" s="268"/>
      <c r="S835" s="268"/>
      <c r="T835" s="269"/>
      <c r="U835" s="14"/>
      <c r="V835" s="14"/>
      <c r="W835" s="14"/>
      <c r="X835" s="14"/>
      <c r="Y835" s="14"/>
      <c r="Z835" s="14"/>
      <c r="AA835" s="14"/>
      <c r="AB835" s="14"/>
      <c r="AC835" s="14"/>
      <c r="AD835" s="14"/>
      <c r="AE835" s="14"/>
      <c r="AT835" s="270" t="s">
        <v>259</v>
      </c>
      <c r="AU835" s="270" t="s">
        <v>88</v>
      </c>
      <c r="AV835" s="14" t="s">
        <v>175</v>
      </c>
      <c r="AW835" s="14" t="s">
        <v>36</v>
      </c>
      <c r="AX835" s="14" t="s">
        <v>14</v>
      </c>
      <c r="AY835" s="270" t="s">
        <v>241</v>
      </c>
    </row>
    <row r="836" s="2" customFormat="1" ht="16.5" customHeight="1">
      <c r="A836" s="39"/>
      <c r="B836" s="40"/>
      <c r="C836" s="229" t="s">
        <v>1034</v>
      </c>
      <c r="D836" s="229" t="s">
        <v>243</v>
      </c>
      <c r="E836" s="230" t="s">
        <v>875</v>
      </c>
      <c r="F836" s="231" t="s">
        <v>876</v>
      </c>
      <c r="G836" s="232" t="s">
        <v>246</v>
      </c>
      <c r="H836" s="233">
        <v>525.21000000000004</v>
      </c>
      <c r="I836" s="234"/>
      <c r="J836" s="235">
        <f>ROUND(I836*H836,2)</f>
        <v>0</v>
      </c>
      <c r="K836" s="231" t="s">
        <v>247</v>
      </c>
      <c r="L836" s="45"/>
      <c r="M836" s="236" t="s">
        <v>1</v>
      </c>
      <c r="N836" s="237" t="s">
        <v>45</v>
      </c>
      <c r="O836" s="92"/>
      <c r="P836" s="238">
        <f>O836*H836</f>
        <v>0</v>
      </c>
      <c r="Q836" s="238">
        <v>0</v>
      </c>
      <c r="R836" s="238">
        <f>Q836*H836</f>
        <v>0</v>
      </c>
      <c r="S836" s="238">
        <v>0</v>
      </c>
      <c r="T836" s="239">
        <f>S836*H836</f>
        <v>0</v>
      </c>
      <c r="U836" s="39"/>
      <c r="V836" s="39"/>
      <c r="W836" s="39"/>
      <c r="X836" s="39"/>
      <c r="Y836" s="39"/>
      <c r="Z836" s="39"/>
      <c r="AA836" s="39"/>
      <c r="AB836" s="39"/>
      <c r="AC836" s="39"/>
      <c r="AD836" s="39"/>
      <c r="AE836" s="39"/>
      <c r="AR836" s="240" t="s">
        <v>175</v>
      </c>
      <c r="AT836" s="240" t="s">
        <v>243</v>
      </c>
      <c r="AU836" s="240" t="s">
        <v>88</v>
      </c>
      <c r="AY836" s="18" t="s">
        <v>241</v>
      </c>
      <c r="BE836" s="241">
        <f>IF(N836="základní",J836,0)</f>
        <v>0</v>
      </c>
      <c r="BF836" s="241">
        <f>IF(N836="snížená",J836,0)</f>
        <v>0</v>
      </c>
      <c r="BG836" s="241">
        <f>IF(N836="zákl. přenesená",J836,0)</f>
        <v>0</v>
      </c>
      <c r="BH836" s="241">
        <f>IF(N836="sníž. přenesená",J836,0)</f>
        <v>0</v>
      </c>
      <c r="BI836" s="241">
        <f>IF(N836="nulová",J836,0)</f>
        <v>0</v>
      </c>
      <c r="BJ836" s="18" t="s">
        <v>14</v>
      </c>
      <c r="BK836" s="241">
        <f>ROUND(I836*H836,2)</f>
        <v>0</v>
      </c>
      <c r="BL836" s="18" t="s">
        <v>175</v>
      </c>
      <c r="BM836" s="240" t="s">
        <v>3515</v>
      </c>
    </row>
    <row r="837" s="2" customFormat="1">
      <c r="A837" s="39"/>
      <c r="B837" s="40"/>
      <c r="C837" s="41"/>
      <c r="D837" s="242" t="s">
        <v>249</v>
      </c>
      <c r="E837" s="41"/>
      <c r="F837" s="243" t="s">
        <v>878</v>
      </c>
      <c r="G837" s="41"/>
      <c r="H837" s="41"/>
      <c r="I837" s="244"/>
      <c r="J837" s="41"/>
      <c r="K837" s="41"/>
      <c r="L837" s="45"/>
      <c r="M837" s="245"/>
      <c r="N837" s="246"/>
      <c r="O837" s="92"/>
      <c r="P837" s="92"/>
      <c r="Q837" s="92"/>
      <c r="R837" s="92"/>
      <c r="S837" s="92"/>
      <c r="T837" s="93"/>
      <c r="U837" s="39"/>
      <c r="V837" s="39"/>
      <c r="W837" s="39"/>
      <c r="X837" s="39"/>
      <c r="Y837" s="39"/>
      <c r="Z837" s="39"/>
      <c r="AA837" s="39"/>
      <c r="AB837" s="39"/>
      <c r="AC837" s="39"/>
      <c r="AD837" s="39"/>
      <c r="AE837" s="39"/>
      <c r="AT837" s="18" t="s">
        <v>249</v>
      </c>
      <c r="AU837" s="18" t="s">
        <v>88</v>
      </c>
    </row>
    <row r="838" s="2" customFormat="1">
      <c r="A838" s="39"/>
      <c r="B838" s="40"/>
      <c r="C838" s="41"/>
      <c r="D838" s="247" t="s">
        <v>251</v>
      </c>
      <c r="E838" s="41"/>
      <c r="F838" s="248" t="s">
        <v>879</v>
      </c>
      <c r="G838" s="41"/>
      <c r="H838" s="41"/>
      <c r="I838" s="244"/>
      <c r="J838" s="41"/>
      <c r="K838" s="41"/>
      <c r="L838" s="45"/>
      <c r="M838" s="245"/>
      <c r="N838" s="246"/>
      <c r="O838" s="92"/>
      <c r="P838" s="92"/>
      <c r="Q838" s="92"/>
      <c r="R838" s="92"/>
      <c r="S838" s="92"/>
      <c r="T838" s="93"/>
      <c r="U838" s="39"/>
      <c r="V838" s="39"/>
      <c r="W838" s="39"/>
      <c r="X838" s="39"/>
      <c r="Y838" s="39"/>
      <c r="Z838" s="39"/>
      <c r="AA838" s="39"/>
      <c r="AB838" s="39"/>
      <c r="AC838" s="39"/>
      <c r="AD838" s="39"/>
      <c r="AE838" s="39"/>
      <c r="AT838" s="18" t="s">
        <v>251</v>
      </c>
      <c r="AU838" s="18" t="s">
        <v>88</v>
      </c>
    </row>
    <row r="839" s="15" customFormat="1">
      <c r="A839" s="15"/>
      <c r="B839" s="271"/>
      <c r="C839" s="272"/>
      <c r="D839" s="242" t="s">
        <v>259</v>
      </c>
      <c r="E839" s="273" t="s">
        <v>1</v>
      </c>
      <c r="F839" s="274" t="s">
        <v>536</v>
      </c>
      <c r="G839" s="272"/>
      <c r="H839" s="273" t="s">
        <v>1</v>
      </c>
      <c r="I839" s="275"/>
      <c r="J839" s="272"/>
      <c r="K839" s="272"/>
      <c r="L839" s="276"/>
      <c r="M839" s="277"/>
      <c r="N839" s="278"/>
      <c r="O839" s="278"/>
      <c r="P839" s="278"/>
      <c r="Q839" s="278"/>
      <c r="R839" s="278"/>
      <c r="S839" s="278"/>
      <c r="T839" s="279"/>
      <c r="U839" s="15"/>
      <c r="V839" s="15"/>
      <c r="W839" s="15"/>
      <c r="X839" s="15"/>
      <c r="Y839" s="15"/>
      <c r="Z839" s="15"/>
      <c r="AA839" s="15"/>
      <c r="AB839" s="15"/>
      <c r="AC839" s="15"/>
      <c r="AD839" s="15"/>
      <c r="AE839" s="15"/>
      <c r="AT839" s="280" t="s">
        <v>259</v>
      </c>
      <c r="AU839" s="280" t="s">
        <v>88</v>
      </c>
      <c r="AV839" s="15" t="s">
        <v>14</v>
      </c>
      <c r="AW839" s="15" t="s">
        <v>36</v>
      </c>
      <c r="AX839" s="15" t="s">
        <v>80</v>
      </c>
      <c r="AY839" s="280" t="s">
        <v>241</v>
      </c>
    </row>
    <row r="840" s="13" customFormat="1">
      <c r="A840" s="13"/>
      <c r="B840" s="249"/>
      <c r="C840" s="250"/>
      <c r="D840" s="242" t="s">
        <v>259</v>
      </c>
      <c r="E840" s="251" t="s">
        <v>1</v>
      </c>
      <c r="F840" s="252" t="s">
        <v>456</v>
      </c>
      <c r="G840" s="250"/>
      <c r="H840" s="253">
        <v>525.21000000000004</v>
      </c>
      <c r="I840" s="254"/>
      <c r="J840" s="250"/>
      <c r="K840" s="250"/>
      <c r="L840" s="255"/>
      <c r="M840" s="256"/>
      <c r="N840" s="257"/>
      <c r="O840" s="257"/>
      <c r="P840" s="257"/>
      <c r="Q840" s="257"/>
      <c r="R840" s="257"/>
      <c r="S840" s="257"/>
      <c r="T840" s="258"/>
      <c r="U840" s="13"/>
      <c r="V840" s="13"/>
      <c r="W840" s="13"/>
      <c r="X840" s="13"/>
      <c r="Y840" s="13"/>
      <c r="Z840" s="13"/>
      <c r="AA840" s="13"/>
      <c r="AB840" s="13"/>
      <c r="AC840" s="13"/>
      <c r="AD840" s="13"/>
      <c r="AE840" s="13"/>
      <c r="AT840" s="259" t="s">
        <v>259</v>
      </c>
      <c r="AU840" s="259" t="s">
        <v>88</v>
      </c>
      <c r="AV840" s="13" t="s">
        <v>88</v>
      </c>
      <c r="AW840" s="13" t="s">
        <v>36</v>
      </c>
      <c r="AX840" s="13" t="s">
        <v>80</v>
      </c>
      <c r="AY840" s="259" t="s">
        <v>241</v>
      </c>
    </row>
    <row r="841" s="14" customFormat="1">
      <c r="A841" s="14"/>
      <c r="B841" s="260"/>
      <c r="C841" s="261"/>
      <c r="D841" s="242" t="s">
        <v>259</v>
      </c>
      <c r="E841" s="262" t="s">
        <v>1</v>
      </c>
      <c r="F841" s="263" t="s">
        <v>261</v>
      </c>
      <c r="G841" s="261"/>
      <c r="H841" s="264">
        <v>525.21000000000004</v>
      </c>
      <c r="I841" s="265"/>
      <c r="J841" s="261"/>
      <c r="K841" s="261"/>
      <c r="L841" s="266"/>
      <c r="M841" s="267"/>
      <c r="N841" s="268"/>
      <c r="O841" s="268"/>
      <c r="P841" s="268"/>
      <c r="Q841" s="268"/>
      <c r="R841" s="268"/>
      <c r="S841" s="268"/>
      <c r="T841" s="269"/>
      <c r="U841" s="14"/>
      <c r="V841" s="14"/>
      <c r="W841" s="14"/>
      <c r="X841" s="14"/>
      <c r="Y841" s="14"/>
      <c r="Z841" s="14"/>
      <c r="AA841" s="14"/>
      <c r="AB841" s="14"/>
      <c r="AC841" s="14"/>
      <c r="AD841" s="14"/>
      <c r="AE841" s="14"/>
      <c r="AT841" s="270" t="s">
        <v>259</v>
      </c>
      <c r="AU841" s="270" t="s">
        <v>88</v>
      </c>
      <c r="AV841" s="14" t="s">
        <v>175</v>
      </c>
      <c r="AW841" s="14" t="s">
        <v>36</v>
      </c>
      <c r="AX841" s="14" t="s">
        <v>14</v>
      </c>
      <c r="AY841" s="270" t="s">
        <v>241</v>
      </c>
    </row>
    <row r="842" s="2" customFormat="1" ht="16.5" customHeight="1">
      <c r="A842" s="39"/>
      <c r="B842" s="40"/>
      <c r="C842" s="229" t="s">
        <v>1040</v>
      </c>
      <c r="D842" s="229" t="s">
        <v>243</v>
      </c>
      <c r="E842" s="230" t="s">
        <v>1473</v>
      </c>
      <c r="F842" s="231" t="s">
        <v>1474</v>
      </c>
      <c r="G842" s="232" t="s">
        <v>246</v>
      </c>
      <c r="H842" s="233">
        <v>2544.2199999999998</v>
      </c>
      <c r="I842" s="234"/>
      <c r="J842" s="235">
        <f>ROUND(I842*H842,2)</f>
        <v>0</v>
      </c>
      <c r="K842" s="231" t="s">
        <v>247</v>
      </c>
      <c r="L842" s="45"/>
      <c r="M842" s="236" t="s">
        <v>1</v>
      </c>
      <c r="N842" s="237" t="s">
        <v>45</v>
      </c>
      <c r="O842" s="92"/>
      <c r="P842" s="238">
        <f>O842*H842</f>
        <v>0</v>
      </c>
      <c r="Q842" s="238">
        <v>0</v>
      </c>
      <c r="R842" s="238">
        <f>Q842*H842</f>
        <v>0</v>
      </c>
      <c r="S842" s="238">
        <v>0</v>
      </c>
      <c r="T842" s="239">
        <f>S842*H842</f>
        <v>0</v>
      </c>
      <c r="U842" s="39"/>
      <c r="V842" s="39"/>
      <c r="W842" s="39"/>
      <c r="X842" s="39"/>
      <c r="Y842" s="39"/>
      <c r="Z842" s="39"/>
      <c r="AA842" s="39"/>
      <c r="AB842" s="39"/>
      <c r="AC842" s="39"/>
      <c r="AD842" s="39"/>
      <c r="AE842" s="39"/>
      <c r="AR842" s="240" t="s">
        <v>175</v>
      </c>
      <c r="AT842" s="240" t="s">
        <v>243</v>
      </c>
      <c r="AU842" s="240" t="s">
        <v>88</v>
      </c>
      <c r="AY842" s="18" t="s">
        <v>241</v>
      </c>
      <c r="BE842" s="241">
        <f>IF(N842="základní",J842,0)</f>
        <v>0</v>
      </c>
      <c r="BF842" s="241">
        <f>IF(N842="snížená",J842,0)</f>
        <v>0</v>
      </c>
      <c r="BG842" s="241">
        <f>IF(N842="zákl. přenesená",J842,0)</f>
        <v>0</v>
      </c>
      <c r="BH842" s="241">
        <f>IF(N842="sníž. přenesená",J842,0)</f>
        <v>0</v>
      </c>
      <c r="BI842" s="241">
        <f>IF(N842="nulová",J842,0)</f>
        <v>0</v>
      </c>
      <c r="BJ842" s="18" t="s">
        <v>14</v>
      </c>
      <c r="BK842" s="241">
        <f>ROUND(I842*H842,2)</f>
        <v>0</v>
      </c>
      <c r="BL842" s="18" t="s">
        <v>175</v>
      </c>
      <c r="BM842" s="240" t="s">
        <v>3516</v>
      </c>
    </row>
    <row r="843" s="2" customFormat="1">
      <c r="A843" s="39"/>
      <c r="B843" s="40"/>
      <c r="C843" s="41"/>
      <c r="D843" s="242" t="s">
        <v>249</v>
      </c>
      <c r="E843" s="41"/>
      <c r="F843" s="243" t="s">
        <v>1476</v>
      </c>
      <c r="G843" s="41"/>
      <c r="H843" s="41"/>
      <c r="I843" s="244"/>
      <c r="J843" s="41"/>
      <c r="K843" s="41"/>
      <c r="L843" s="45"/>
      <c r="M843" s="245"/>
      <c r="N843" s="246"/>
      <c r="O843" s="92"/>
      <c r="P843" s="92"/>
      <c r="Q843" s="92"/>
      <c r="R843" s="92"/>
      <c r="S843" s="92"/>
      <c r="T843" s="93"/>
      <c r="U843" s="39"/>
      <c r="V843" s="39"/>
      <c r="W843" s="39"/>
      <c r="X843" s="39"/>
      <c r="Y843" s="39"/>
      <c r="Z843" s="39"/>
      <c r="AA843" s="39"/>
      <c r="AB843" s="39"/>
      <c r="AC843" s="39"/>
      <c r="AD843" s="39"/>
      <c r="AE843" s="39"/>
      <c r="AT843" s="18" t="s">
        <v>249</v>
      </c>
      <c r="AU843" s="18" t="s">
        <v>88</v>
      </c>
    </row>
    <row r="844" s="2" customFormat="1">
      <c r="A844" s="39"/>
      <c r="B844" s="40"/>
      <c r="C844" s="41"/>
      <c r="D844" s="247" t="s">
        <v>251</v>
      </c>
      <c r="E844" s="41"/>
      <c r="F844" s="248" t="s">
        <v>1477</v>
      </c>
      <c r="G844" s="41"/>
      <c r="H844" s="41"/>
      <c r="I844" s="244"/>
      <c r="J844" s="41"/>
      <c r="K844" s="41"/>
      <c r="L844" s="45"/>
      <c r="M844" s="245"/>
      <c r="N844" s="246"/>
      <c r="O844" s="92"/>
      <c r="P844" s="92"/>
      <c r="Q844" s="92"/>
      <c r="R844" s="92"/>
      <c r="S844" s="92"/>
      <c r="T844" s="93"/>
      <c r="U844" s="39"/>
      <c r="V844" s="39"/>
      <c r="W844" s="39"/>
      <c r="X844" s="39"/>
      <c r="Y844" s="39"/>
      <c r="Z844" s="39"/>
      <c r="AA844" s="39"/>
      <c r="AB844" s="39"/>
      <c r="AC844" s="39"/>
      <c r="AD844" s="39"/>
      <c r="AE844" s="39"/>
      <c r="AT844" s="18" t="s">
        <v>251</v>
      </c>
      <c r="AU844" s="18" t="s">
        <v>88</v>
      </c>
    </row>
    <row r="845" s="13" customFormat="1">
      <c r="A845" s="13"/>
      <c r="B845" s="249"/>
      <c r="C845" s="250"/>
      <c r="D845" s="242" t="s">
        <v>259</v>
      </c>
      <c r="E845" s="251" t="s">
        <v>1</v>
      </c>
      <c r="F845" s="252" t="s">
        <v>833</v>
      </c>
      <c r="G845" s="250"/>
      <c r="H845" s="253">
        <v>1272.1099999999999</v>
      </c>
      <c r="I845" s="254"/>
      <c r="J845" s="250"/>
      <c r="K845" s="250"/>
      <c r="L845" s="255"/>
      <c r="M845" s="256"/>
      <c r="N845" s="257"/>
      <c r="O845" s="257"/>
      <c r="P845" s="257"/>
      <c r="Q845" s="257"/>
      <c r="R845" s="257"/>
      <c r="S845" s="257"/>
      <c r="T845" s="258"/>
      <c r="U845" s="13"/>
      <c r="V845" s="13"/>
      <c r="W845" s="13"/>
      <c r="X845" s="13"/>
      <c r="Y845" s="13"/>
      <c r="Z845" s="13"/>
      <c r="AA845" s="13"/>
      <c r="AB845" s="13"/>
      <c r="AC845" s="13"/>
      <c r="AD845" s="13"/>
      <c r="AE845" s="13"/>
      <c r="AT845" s="259" t="s">
        <v>259</v>
      </c>
      <c r="AU845" s="259" t="s">
        <v>88</v>
      </c>
      <c r="AV845" s="13" t="s">
        <v>88</v>
      </c>
      <c r="AW845" s="13" t="s">
        <v>36</v>
      </c>
      <c r="AX845" s="13" t="s">
        <v>80</v>
      </c>
      <c r="AY845" s="259" t="s">
        <v>241</v>
      </c>
    </row>
    <row r="846" s="15" customFormat="1">
      <c r="A846" s="15"/>
      <c r="B846" s="271"/>
      <c r="C846" s="272"/>
      <c r="D846" s="242" t="s">
        <v>259</v>
      </c>
      <c r="E846" s="273" t="s">
        <v>1</v>
      </c>
      <c r="F846" s="274" t="s">
        <v>1478</v>
      </c>
      <c r="G846" s="272"/>
      <c r="H846" s="273" t="s">
        <v>1</v>
      </c>
      <c r="I846" s="275"/>
      <c r="J846" s="272"/>
      <c r="K846" s="272"/>
      <c r="L846" s="276"/>
      <c r="M846" s="277"/>
      <c r="N846" s="278"/>
      <c r="O846" s="278"/>
      <c r="P846" s="278"/>
      <c r="Q846" s="278"/>
      <c r="R846" s="278"/>
      <c r="S846" s="278"/>
      <c r="T846" s="279"/>
      <c r="U846" s="15"/>
      <c r="V846" s="15"/>
      <c r="W846" s="15"/>
      <c r="X846" s="15"/>
      <c r="Y846" s="15"/>
      <c r="Z846" s="15"/>
      <c r="AA846" s="15"/>
      <c r="AB846" s="15"/>
      <c r="AC846" s="15"/>
      <c r="AD846" s="15"/>
      <c r="AE846" s="15"/>
      <c r="AT846" s="280" t="s">
        <v>259</v>
      </c>
      <c r="AU846" s="280" t="s">
        <v>88</v>
      </c>
      <c r="AV846" s="15" t="s">
        <v>14</v>
      </c>
      <c r="AW846" s="15" t="s">
        <v>36</v>
      </c>
      <c r="AX846" s="15" t="s">
        <v>80</v>
      </c>
      <c r="AY846" s="280" t="s">
        <v>241</v>
      </c>
    </row>
    <row r="847" s="13" customFormat="1">
      <c r="A847" s="13"/>
      <c r="B847" s="249"/>
      <c r="C847" s="250"/>
      <c r="D847" s="242" t="s">
        <v>259</v>
      </c>
      <c r="E847" s="251" t="s">
        <v>1</v>
      </c>
      <c r="F847" s="252" t="s">
        <v>833</v>
      </c>
      <c r="G847" s="250"/>
      <c r="H847" s="253">
        <v>1272.1099999999999</v>
      </c>
      <c r="I847" s="254"/>
      <c r="J847" s="250"/>
      <c r="K847" s="250"/>
      <c r="L847" s="255"/>
      <c r="M847" s="256"/>
      <c r="N847" s="257"/>
      <c r="O847" s="257"/>
      <c r="P847" s="257"/>
      <c r="Q847" s="257"/>
      <c r="R847" s="257"/>
      <c r="S847" s="257"/>
      <c r="T847" s="258"/>
      <c r="U847" s="13"/>
      <c r="V847" s="13"/>
      <c r="W847" s="13"/>
      <c r="X847" s="13"/>
      <c r="Y847" s="13"/>
      <c r="Z847" s="13"/>
      <c r="AA847" s="13"/>
      <c r="AB847" s="13"/>
      <c r="AC847" s="13"/>
      <c r="AD847" s="13"/>
      <c r="AE847" s="13"/>
      <c r="AT847" s="259" t="s">
        <v>259</v>
      </c>
      <c r="AU847" s="259" t="s">
        <v>88</v>
      </c>
      <c r="AV847" s="13" t="s">
        <v>88</v>
      </c>
      <c r="AW847" s="13" t="s">
        <v>36</v>
      </c>
      <c r="AX847" s="13" t="s">
        <v>80</v>
      </c>
      <c r="AY847" s="259" t="s">
        <v>241</v>
      </c>
    </row>
    <row r="848" s="14" customFormat="1">
      <c r="A848" s="14"/>
      <c r="B848" s="260"/>
      <c r="C848" s="261"/>
      <c r="D848" s="242" t="s">
        <v>259</v>
      </c>
      <c r="E848" s="262" t="s">
        <v>1</v>
      </c>
      <c r="F848" s="263" t="s">
        <v>261</v>
      </c>
      <c r="G848" s="261"/>
      <c r="H848" s="264">
        <v>2544.2199999999998</v>
      </c>
      <c r="I848" s="265"/>
      <c r="J848" s="261"/>
      <c r="K848" s="261"/>
      <c r="L848" s="266"/>
      <c r="M848" s="267"/>
      <c r="N848" s="268"/>
      <c r="O848" s="268"/>
      <c r="P848" s="268"/>
      <c r="Q848" s="268"/>
      <c r="R848" s="268"/>
      <c r="S848" s="268"/>
      <c r="T848" s="269"/>
      <c r="U848" s="14"/>
      <c r="V848" s="14"/>
      <c r="W848" s="14"/>
      <c r="X848" s="14"/>
      <c r="Y848" s="14"/>
      <c r="Z848" s="14"/>
      <c r="AA848" s="14"/>
      <c r="AB848" s="14"/>
      <c r="AC848" s="14"/>
      <c r="AD848" s="14"/>
      <c r="AE848" s="14"/>
      <c r="AT848" s="270" t="s">
        <v>259</v>
      </c>
      <c r="AU848" s="270" t="s">
        <v>88</v>
      </c>
      <c r="AV848" s="14" t="s">
        <v>175</v>
      </c>
      <c r="AW848" s="14" t="s">
        <v>36</v>
      </c>
      <c r="AX848" s="14" t="s">
        <v>14</v>
      </c>
      <c r="AY848" s="270" t="s">
        <v>241</v>
      </c>
    </row>
    <row r="849" s="2" customFormat="1" ht="16.5" customHeight="1">
      <c r="A849" s="39"/>
      <c r="B849" s="40"/>
      <c r="C849" s="229" t="s">
        <v>1044</v>
      </c>
      <c r="D849" s="229" t="s">
        <v>243</v>
      </c>
      <c r="E849" s="230" t="s">
        <v>881</v>
      </c>
      <c r="F849" s="231" t="s">
        <v>882</v>
      </c>
      <c r="G849" s="232" t="s">
        <v>246</v>
      </c>
      <c r="H849" s="233">
        <v>525.21000000000004</v>
      </c>
      <c r="I849" s="234"/>
      <c r="J849" s="235">
        <f>ROUND(I849*H849,2)</f>
        <v>0</v>
      </c>
      <c r="K849" s="231" t="s">
        <v>247</v>
      </c>
      <c r="L849" s="45"/>
      <c r="M849" s="236" t="s">
        <v>1</v>
      </c>
      <c r="N849" s="237" t="s">
        <v>45</v>
      </c>
      <c r="O849" s="92"/>
      <c r="P849" s="238">
        <f>O849*H849</f>
        <v>0</v>
      </c>
      <c r="Q849" s="238">
        <v>0</v>
      </c>
      <c r="R849" s="238">
        <f>Q849*H849</f>
        <v>0</v>
      </c>
      <c r="S849" s="238">
        <v>0</v>
      </c>
      <c r="T849" s="239">
        <f>S849*H849</f>
        <v>0</v>
      </c>
      <c r="U849" s="39"/>
      <c r="V849" s="39"/>
      <c r="W849" s="39"/>
      <c r="X849" s="39"/>
      <c r="Y849" s="39"/>
      <c r="Z849" s="39"/>
      <c r="AA849" s="39"/>
      <c r="AB849" s="39"/>
      <c r="AC849" s="39"/>
      <c r="AD849" s="39"/>
      <c r="AE849" s="39"/>
      <c r="AR849" s="240" t="s">
        <v>175</v>
      </c>
      <c r="AT849" s="240" t="s">
        <v>243</v>
      </c>
      <c r="AU849" s="240" t="s">
        <v>88</v>
      </c>
      <c r="AY849" s="18" t="s">
        <v>241</v>
      </c>
      <c r="BE849" s="241">
        <f>IF(N849="základní",J849,0)</f>
        <v>0</v>
      </c>
      <c r="BF849" s="241">
        <f>IF(N849="snížená",J849,0)</f>
        <v>0</v>
      </c>
      <c r="BG849" s="241">
        <f>IF(N849="zákl. přenesená",J849,0)</f>
        <v>0</v>
      </c>
      <c r="BH849" s="241">
        <f>IF(N849="sníž. přenesená",J849,0)</f>
        <v>0</v>
      </c>
      <c r="BI849" s="241">
        <f>IF(N849="nulová",J849,0)</f>
        <v>0</v>
      </c>
      <c r="BJ849" s="18" t="s">
        <v>14</v>
      </c>
      <c r="BK849" s="241">
        <f>ROUND(I849*H849,2)</f>
        <v>0</v>
      </c>
      <c r="BL849" s="18" t="s">
        <v>175</v>
      </c>
      <c r="BM849" s="240" t="s">
        <v>3517</v>
      </c>
    </row>
    <row r="850" s="2" customFormat="1">
      <c r="A850" s="39"/>
      <c r="B850" s="40"/>
      <c r="C850" s="41"/>
      <c r="D850" s="242" t="s">
        <v>249</v>
      </c>
      <c r="E850" s="41"/>
      <c r="F850" s="243" t="s">
        <v>884</v>
      </c>
      <c r="G850" s="41"/>
      <c r="H850" s="41"/>
      <c r="I850" s="244"/>
      <c r="J850" s="41"/>
      <c r="K850" s="41"/>
      <c r="L850" s="45"/>
      <c r="M850" s="245"/>
      <c r="N850" s="246"/>
      <c r="O850" s="92"/>
      <c r="P850" s="92"/>
      <c r="Q850" s="92"/>
      <c r="R850" s="92"/>
      <c r="S850" s="92"/>
      <c r="T850" s="93"/>
      <c r="U850" s="39"/>
      <c r="V850" s="39"/>
      <c r="W850" s="39"/>
      <c r="X850" s="39"/>
      <c r="Y850" s="39"/>
      <c r="Z850" s="39"/>
      <c r="AA850" s="39"/>
      <c r="AB850" s="39"/>
      <c r="AC850" s="39"/>
      <c r="AD850" s="39"/>
      <c r="AE850" s="39"/>
      <c r="AT850" s="18" t="s">
        <v>249</v>
      </c>
      <c r="AU850" s="18" t="s">
        <v>88</v>
      </c>
    </row>
    <row r="851" s="2" customFormat="1">
      <c r="A851" s="39"/>
      <c r="B851" s="40"/>
      <c r="C851" s="41"/>
      <c r="D851" s="247" t="s">
        <v>251</v>
      </c>
      <c r="E851" s="41"/>
      <c r="F851" s="248" t="s">
        <v>885</v>
      </c>
      <c r="G851" s="41"/>
      <c r="H851" s="41"/>
      <c r="I851" s="244"/>
      <c r="J851" s="41"/>
      <c r="K851" s="41"/>
      <c r="L851" s="45"/>
      <c r="M851" s="245"/>
      <c r="N851" s="246"/>
      <c r="O851" s="92"/>
      <c r="P851" s="92"/>
      <c r="Q851" s="92"/>
      <c r="R851" s="92"/>
      <c r="S851" s="92"/>
      <c r="T851" s="93"/>
      <c r="U851" s="39"/>
      <c r="V851" s="39"/>
      <c r="W851" s="39"/>
      <c r="X851" s="39"/>
      <c r="Y851" s="39"/>
      <c r="Z851" s="39"/>
      <c r="AA851" s="39"/>
      <c r="AB851" s="39"/>
      <c r="AC851" s="39"/>
      <c r="AD851" s="39"/>
      <c r="AE851" s="39"/>
      <c r="AT851" s="18" t="s">
        <v>251</v>
      </c>
      <c r="AU851" s="18" t="s">
        <v>88</v>
      </c>
    </row>
    <row r="852" s="13" customFormat="1">
      <c r="A852" s="13"/>
      <c r="B852" s="249"/>
      <c r="C852" s="250"/>
      <c r="D852" s="242" t="s">
        <v>259</v>
      </c>
      <c r="E852" s="251" t="s">
        <v>1</v>
      </c>
      <c r="F852" s="252" t="s">
        <v>456</v>
      </c>
      <c r="G852" s="250"/>
      <c r="H852" s="253">
        <v>525.21000000000004</v>
      </c>
      <c r="I852" s="254"/>
      <c r="J852" s="250"/>
      <c r="K852" s="250"/>
      <c r="L852" s="255"/>
      <c r="M852" s="256"/>
      <c r="N852" s="257"/>
      <c r="O852" s="257"/>
      <c r="P852" s="257"/>
      <c r="Q852" s="257"/>
      <c r="R852" s="257"/>
      <c r="S852" s="257"/>
      <c r="T852" s="258"/>
      <c r="U852" s="13"/>
      <c r="V852" s="13"/>
      <c r="W852" s="13"/>
      <c r="X852" s="13"/>
      <c r="Y852" s="13"/>
      <c r="Z852" s="13"/>
      <c r="AA852" s="13"/>
      <c r="AB852" s="13"/>
      <c r="AC852" s="13"/>
      <c r="AD852" s="13"/>
      <c r="AE852" s="13"/>
      <c r="AT852" s="259" t="s">
        <v>259</v>
      </c>
      <c r="AU852" s="259" t="s">
        <v>88</v>
      </c>
      <c r="AV852" s="13" t="s">
        <v>88</v>
      </c>
      <c r="AW852" s="13" t="s">
        <v>36</v>
      </c>
      <c r="AX852" s="13" t="s">
        <v>80</v>
      </c>
      <c r="AY852" s="259" t="s">
        <v>241</v>
      </c>
    </row>
    <row r="853" s="14" customFormat="1">
      <c r="A853" s="14"/>
      <c r="B853" s="260"/>
      <c r="C853" s="261"/>
      <c r="D853" s="242" t="s">
        <v>259</v>
      </c>
      <c r="E853" s="262" t="s">
        <v>1</v>
      </c>
      <c r="F853" s="263" t="s">
        <v>261</v>
      </c>
      <c r="G853" s="261"/>
      <c r="H853" s="264">
        <v>525.21000000000004</v>
      </c>
      <c r="I853" s="265"/>
      <c r="J853" s="261"/>
      <c r="K853" s="261"/>
      <c r="L853" s="266"/>
      <c r="M853" s="267"/>
      <c r="N853" s="268"/>
      <c r="O853" s="268"/>
      <c r="P853" s="268"/>
      <c r="Q853" s="268"/>
      <c r="R853" s="268"/>
      <c r="S853" s="268"/>
      <c r="T853" s="269"/>
      <c r="U853" s="14"/>
      <c r="V853" s="14"/>
      <c r="W853" s="14"/>
      <c r="X853" s="14"/>
      <c r="Y853" s="14"/>
      <c r="Z853" s="14"/>
      <c r="AA853" s="14"/>
      <c r="AB853" s="14"/>
      <c r="AC853" s="14"/>
      <c r="AD853" s="14"/>
      <c r="AE853" s="14"/>
      <c r="AT853" s="270" t="s">
        <v>259</v>
      </c>
      <c r="AU853" s="270" t="s">
        <v>88</v>
      </c>
      <c r="AV853" s="14" t="s">
        <v>175</v>
      </c>
      <c r="AW853" s="14" t="s">
        <v>36</v>
      </c>
      <c r="AX853" s="14" t="s">
        <v>14</v>
      </c>
      <c r="AY853" s="270" t="s">
        <v>241</v>
      </c>
    </row>
    <row r="854" s="2" customFormat="1" ht="33" customHeight="1">
      <c r="A854" s="39"/>
      <c r="B854" s="40"/>
      <c r="C854" s="229" t="s">
        <v>1050</v>
      </c>
      <c r="D854" s="229" t="s">
        <v>243</v>
      </c>
      <c r="E854" s="230" t="s">
        <v>887</v>
      </c>
      <c r="F854" s="231" t="s">
        <v>888</v>
      </c>
      <c r="G854" s="232" t="s">
        <v>246</v>
      </c>
      <c r="H854" s="233">
        <v>525.21000000000004</v>
      </c>
      <c r="I854" s="234"/>
      <c r="J854" s="235">
        <f>ROUND(I854*H854,2)</f>
        <v>0</v>
      </c>
      <c r="K854" s="231" t="s">
        <v>247</v>
      </c>
      <c r="L854" s="45"/>
      <c r="M854" s="236" t="s">
        <v>1</v>
      </c>
      <c r="N854" s="237" t="s">
        <v>45</v>
      </c>
      <c r="O854" s="92"/>
      <c r="P854" s="238">
        <f>O854*H854</f>
        <v>0</v>
      </c>
      <c r="Q854" s="238">
        <v>0</v>
      </c>
      <c r="R854" s="238">
        <f>Q854*H854</f>
        <v>0</v>
      </c>
      <c r="S854" s="238">
        <v>0</v>
      </c>
      <c r="T854" s="239">
        <f>S854*H854</f>
        <v>0</v>
      </c>
      <c r="U854" s="39"/>
      <c r="V854" s="39"/>
      <c r="W854" s="39"/>
      <c r="X854" s="39"/>
      <c r="Y854" s="39"/>
      <c r="Z854" s="39"/>
      <c r="AA854" s="39"/>
      <c r="AB854" s="39"/>
      <c r="AC854" s="39"/>
      <c r="AD854" s="39"/>
      <c r="AE854" s="39"/>
      <c r="AR854" s="240" t="s">
        <v>175</v>
      </c>
      <c r="AT854" s="240" t="s">
        <v>243</v>
      </c>
      <c r="AU854" s="240" t="s">
        <v>88</v>
      </c>
      <c r="AY854" s="18" t="s">
        <v>241</v>
      </c>
      <c r="BE854" s="241">
        <f>IF(N854="základní",J854,0)</f>
        <v>0</v>
      </c>
      <c r="BF854" s="241">
        <f>IF(N854="snížená",J854,0)</f>
        <v>0</v>
      </c>
      <c r="BG854" s="241">
        <f>IF(N854="zákl. přenesená",J854,0)</f>
        <v>0</v>
      </c>
      <c r="BH854" s="241">
        <f>IF(N854="sníž. přenesená",J854,0)</f>
        <v>0</v>
      </c>
      <c r="BI854" s="241">
        <f>IF(N854="nulová",J854,0)</f>
        <v>0</v>
      </c>
      <c r="BJ854" s="18" t="s">
        <v>14</v>
      </c>
      <c r="BK854" s="241">
        <f>ROUND(I854*H854,2)</f>
        <v>0</v>
      </c>
      <c r="BL854" s="18" t="s">
        <v>175</v>
      </c>
      <c r="BM854" s="240" t="s">
        <v>3518</v>
      </c>
    </row>
    <row r="855" s="2" customFormat="1">
      <c r="A855" s="39"/>
      <c r="B855" s="40"/>
      <c r="C855" s="41"/>
      <c r="D855" s="242" t="s">
        <v>249</v>
      </c>
      <c r="E855" s="41"/>
      <c r="F855" s="243" t="s">
        <v>890</v>
      </c>
      <c r="G855" s="41"/>
      <c r="H855" s="41"/>
      <c r="I855" s="244"/>
      <c r="J855" s="41"/>
      <c r="K855" s="41"/>
      <c r="L855" s="45"/>
      <c r="M855" s="245"/>
      <c r="N855" s="246"/>
      <c r="O855" s="92"/>
      <c r="P855" s="92"/>
      <c r="Q855" s="92"/>
      <c r="R855" s="92"/>
      <c r="S855" s="92"/>
      <c r="T855" s="93"/>
      <c r="U855" s="39"/>
      <c r="V855" s="39"/>
      <c r="W855" s="39"/>
      <c r="X855" s="39"/>
      <c r="Y855" s="39"/>
      <c r="Z855" s="39"/>
      <c r="AA855" s="39"/>
      <c r="AB855" s="39"/>
      <c r="AC855" s="39"/>
      <c r="AD855" s="39"/>
      <c r="AE855" s="39"/>
      <c r="AT855" s="18" t="s">
        <v>249</v>
      </c>
      <c r="AU855" s="18" t="s">
        <v>88</v>
      </c>
    </row>
    <row r="856" s="2" customFormat="1">
      <c r="A856" s="39"/>
      <c r="B856" s="40"/>
      <c r="C856" s="41"/>
      <c r="D856" s="247" t="s">
        <v>251</v>
      </c>
      <c r="E856" s="41"/>
      <c r="F856" s="248" t="s">
        <v>891</v>
      </c>
      <c r="G856" s="41"/>
      <c r="H856" s="41"/>
      <c r="I856" s="244"/>
      <c r="J856" s="41"/>
      <c r="K856" s="41"/>
      <c r="L856" s="45"/>
      <c r="M856" s="245"/>
      <c r="N856" s="246"/>
      <c r="O856" s="92"/>
      <c r="P856" s="92"/>
      <c r="Q856" s="92"/>
      <c r="R856" s="92"/>
      <c r="S856" s="92"/>
      <c r="T856" s="93"/>
      <c r="U856" s="39"/>
      <c r="V856" s="39"/>
      <c r="W856" s="39"/>
      <c r="X856" s="39"/>
      <c r="Y856" s="39"/>
      <c r="Z856" s="39"/>
      <c r="AA856" s="39"/>
      <c r="AB856" s="39"/>
      <c r="AC856" s="39"/>
      <c r="AD856" s="39"/>
      <c r="AE856" s="39"/>
      <c r="AT856" s="18" t="s">
        <v>251</v>
      </c>
      <c r="AU856" s="18" t="s">
        <v>88</v>
      </c>
    </row>
    <row r="857" s="13" customFormat="1">
      <c r="A857" s="13"/>
      <c r="B857" s="249"/>
      <c r="C857" s="250"/>
      <c r="D857" s="242" t="s">
        <v>259</v>
      </c>
      <c r="E857" s="251" t="s">
        <v>1</v>
      </c>
      <c r="F857" s="252" t="s">
        <v>456</v>
      </c>
      <c r="G857" s="250"/>
      <c r="H857" s="253">
        <v>525.21000000000004</v>
      </c>
      <c r="I857" s="254"/>
      <c r="J857" s="250"/>
      <c r="K857" s="250"/>
      <c r="L857" s="255"/>
      <c r="M857" s="256"/>
      <c r="N857" s="257"/>
      <c r="O857" s="257"/>
      <c r="P857" s="257"/>
      <c r="Q857" s="257"/>
      <c r="R857" s="257"/>
      <c r="S857" s="257"/>
      <c r="T857" s="258"/>
      <c r="U857" s="13"/>
      <c r="V857" s="13"/>
      <c r="W857" s="13"/>
      <c r="X857" s="13"/>
      <c r="Y857" s="13"/>
      <c r="Z857" s="13"/>
      <c r="AA857" s="13"/>
      <c r="AB857" s="13"/>
      <c r="AC857" s="13"/>
      <c r="AD857" s="13"/>
      <c r="AE857" s="13"/>
      <c r="AT857" s="259" t="s">
        <v>259</v>
      </c>
      <c r="AU857" s="259" t="s">
        <v>88</v>
      </c>
      <c r="AV857" s="13" t="s">
        <v>88</v>
      </c>
      <c r="AW857" s="13" t="s">
        <v>36</v>
      </c>
      <c r="AX857" s="13" t="s">
        <v>80</v>
      </c>
      <c r="AY857" s="259" t="s">
        <v>241</v>
      </c>
    </row>
    <row r="858" s="14" customFormat="1">
      <c r="A858" s="14"/>
      <c r="B858" s="260"/>
      <c r="C858" s="261"/>
      <c r="D858" s="242" t="s">
        <v>259</v>
      </c>
      <c r="E858" s="262" t="s">
        <v>1</v>
      </c>
      <c r="F858" s="263" t="s">
        <v>261</v>
      </c>
      <c r="G858" s="261"/>
      <c r="H858" s="264">
        <v>525.21000000000004</v>
      </c>
      <c r="I858" s="265"/>
      <c r="J858" s="261"/>
      <c r="K858" s="261"/>
      <c r="L858" s="266"/>
      <c r="M858" s="267"/>
      <c r="N858" s="268"/>
      <c r="O858" s="268"/>
      <c r="P858" s="268"/>
      <c r="Q858" s="268"/>
      <c r="R858" s="268"/>
      <c r="S858" s="268"/>
      <c r="T858" s="269"/>
      <c r="U858" s="14"/>
      <c r="V858" s="14"/>
      <c r="W858" s="14"/>
      <c r="X858" s="14"/>
      <c r="Y858" s="14"/>
      <c r="Z858" s="14"/>
      <c r="AA858" s="14"/>
      <c r="AB858" s="14"/>
      <c r="AC858" s="14"/>
      <c r="AD858" s="14"/>
      <c r="AE858" s="14"/>
      <c r="AT858" s="270" t="s">
        <v>259</v>
      </c>
      <c r="AU858" s="270" t="s">
        <v>88</v>
      </c>
      <c r="AV858" s="14" t="s">
        <v>175</v>
      </c>
      <c r="AW858" s="14" t="s">
        <v>36</v>
      </c>
      <c r="AX858" s="14" t="s">
        <v>14</v>
      </c>
      <c r="AY858" s="270" t="s">
        <v>241</v>
      </c>
    </row>
    <row r="859" s="2" customFormat="1" ht="33" customHeight="1">
      <c r="A859" s="39"/>
      <c r="B859" s="40"/>
      <c r="C859" s="229" t="s">
        <v>1054</v>
      </c>
      <c r="D859" s="229" t="s">
        <v>243</v>
      </c>
      <c r="E859" s="230" t="s">
        <v>893</v>
      </c>
      <c r="F859" s="231" t="s">
        <v>894</v>
      </c>
      <c r="G859" s="232" t="s">
        <v>246</v>
      </c>
      <c r="H859" s="233">
        <v>603.99199999999996</v>
      </c>
      <c r="I859" s="234"/>
      <c r="J859" s="235">
        <f>ROUND(I859*H859,2)</f>
        <v>0</v>
      </c>
      <c r="K859" s="231" t="s">
        <v>247</v>
      </c>
      <c r="L859" s="45"/>
      <c r="M859" s="236" t="s">
        <v>1</v>
      </c>
      <c r="N859" s="237" t="s">
        <v>45</v>
      </c>
      <c r="O859" s="92"/>
      <c r="P859" s="238">
        <f>O859*H859</f>
        <v>0</v>
      </c>
      <c r="Q859" s="238">
        <v>0</v>
      </c>
      <c r="R859" s="238">
        <f>Q859*H859</f>
        <v>0</v>
      </c>
      <c r="S859" s="238">
        <v>0</v>
      </c>
      <c r="T859" s="239">
        <f>S859*H859</f>
        <v>0</v>
      </c>
      <c r="U859" s="39"/>
      <c r="V859" s="39"/>
      <c r="W859" s="39"/>
      <c r="X859" s="39"/>
      <c r="Y859" s="39"/>
      <c r="Z859" s="39"/>
      <c r="AA859" s="39"/>
      <c r="AB859" s="39"/>
      <c r="AC859" s="39"/>
      <c r="AD859" s="39"/>
      <c r="AE859" s="39"/>
      <c r="AR859" s="240" t="s">
        <v>175</v>
      </c>
      <c r="AT859" s="240" t="s">
        <v>243</v>
      </c>
      <c r="AU859" s="240" t="s">
        <v>88</v>
      </c>
      <c r="AY859" s="18" t="s">
        <v>241</v>
      </c>
      <c r="BE859" s="241">
        <f>IF(N859="základní",J859,0)</f>
        <v>0</v>
      </c>
      <c r="BF859" s="241">
        <f>IF(N859="snížená",J859,0)</f>
        <v>0</v>
      </c>
      <c r="BG859" s="241">
        <f>IF(N859="zákl. přenesená",J859,0)</f>
        <v>0</v>
      </c>
      <c r="BH859" s="241">
        <f>IF(N859="sníž. přenesená",J859,0)</f>
        <v>0</v>
      </c>
      <c r="BI859" s="241">
        <f>IF(N859="nulová",J859,0)</f>
        <v>0</v>
      </c>
      <c r="BJ859" s="18" t="s">
        <v>14</v>
      </c>
      <c r="BK859" s="241">
        <f>ROUND(I859*H859,2)</f>
        <v>0</v>
      </c>
      <c r="BL859" s="18" t="s">
        <v>175</v>
      </c>
      <c r="BM859" s="240" t="s">
        <v>3519</v>
      </c>
    </row>
    <row r="860" s="2" customFormat="1">
      <c r="A860" s="39"/>
      <c r="B860" s="40"/>
      <c r="C860" s="41"/>
      <c r="D860" s="242" t="s">
        <v>249</v>
      </c>
      <c r="E860" s="41"/>
      <c r="F860" s="243" t="s">
        <v>896</v>
      </c>
      <c r="G860" s="41"/>
      <c r="H860" s="41"/>
      <c r="I860" s="244"/>
      <c r="J860" s="41"/>
      <c r="K860" s="41"/>
      <c r="L860" s="45"/>
      <c r="M860" s="245"/>
      <c r="N860" s="246"/>
      <c r="O860" s="92"/>
      <c r="P860" s="92"/>
      <c r="Q860" s="92"/>
      <c r="R860" s="92"/>
      <c r="S860" s="92"/>
      <c r="T860" s="93"/>
      <c r="U860" s="39"/>
      <c r="V860" s="39"/>
      <c r="W860" s="39"/>
      <c r="X860" s="39"/>
      <c r="Y860" s="39"/>
      <c r="Z860" s="39"/>
      <c r="AA860" s="39"/>
      <c r="AB860" s="39"/>
      <c r="AC860" s="39"/>
      <c r="AD860" s="39"/>
      <c r="AE860" s="39"/>
      <c r="AT860" s="18" t="s">
        <v>249</v>
      </c>
      <c r="AU860" s="18" t="s">
        <v>88</v>
      </c>
    </row>
    <row r="861" s="2" customFormat="1">
      <c r="A861" s="39"/>
      <c r="B861" s="40"/>
      <c r="C861" s="41"/>
      <c r="D861" s="247" t="s">
        <v>251</v>
      </c>
      <c r="E861" s="41"/>
      <c r="F861" s="248" t="s">
        <v>897</v>
      </c>
      <c r="G861" s="41"/>
      <c r="H861" s="41"/>
      <c r="I861" s="244"/>
      <c r="J861" s="41"/>
      <c r="K861" s="41"/>
      <c r="L861" s="45"/>
      <c r="M861" s="245"/>
      <c r="N861" s="246"/>
      <c r="O861" s="92"/>
      <c r="P861" s="92"/>
      <c r="Q861" s="92"/>
      <c r="R861" s="92"/>
      <c r="S861" s="92"/>
      <c r="T861" s="93"/>
      <c r="U861" s="39"/>
      <c r="V861" s="39"/>
      <c r="W861" s="39"/>
      <c r="X861" s="39"/>
      <c r="Y861" s="39"/>
      <c r="Z861" s="39"/>
      <c r="AA861" s="39"/>
      <c r="AB861" s="39"/>
      <c r="AC861" s="39"/>
      <c r="AD861" s="39"/>
      <c r="AE861" s="39"/>
      <c r="AT861" s="18" t="s">
        <v>251</v>
      </c>
      <c r="AU861" s="18" t="s">
        <v>88</v>
      </c>
    </row>
    <row r="862" s="15" customFormat="1">
      <c r="A862" s="15"/>
      <c r="B862" s="271"/>
      <c r="C862" s="272"/>
      <c r="D862" s="242" t="s">
        <v>259</v>
      </c>
      <c r="E862" s="273" t="s">
        <v>1</v>
      </c>
      <c r="F862" s="274" t="s">
        <v>898</v>
      </c>
      <c r="G862" s="272"/>
      <c r="H862" s="273" t="s">
        <v>1</v>
      </c>
      <c r="I862" s="275"/>
      <c r="J862" s="272"/>
      <c r="K862" s="272"/>
      <c r="L862" s="276"/>
      <c r="M862" s="277"/>
      <c r="N862" s="278"/>
      <c r="O862" s="278"/>
      <c r="P862" s="278"/>
      <c r="Q862" s="278"/>
      <c r="R862" s="278"/>
      <c r="S862" s="278"/>
      <c r="T862" s="279"/>
      <c r="U862" s="15"/>
      <c r="V862" s="15"/>
      <c r="W862" s="15"/>
      <c r="X862" s="15"/>
      <c r="Y862" s="15"/>
      <c r="Z862" s="15"/>
      <c r="AA862" s="15"/>
      <c r="AB862" s="15"/>
      <c r="AC862" s="15"/>
      <c r="AD862" s="15"/>
      <c r="AE862" s="15"/>
      <c r="AT862" s="280" t="s">
        <v>259</v>
      </c>
      <c r="AU862" s="280" t="s">
        <v>88</v>
      </c>
      <c r="AV862" s="15" t="s">
        <v>14</v>
      </c>
      <c r="AW862" s="15" t="s">
        <v>36</v>
      </c>
      <c r="AX862" s="15" t="s">
        <v>80</v>
      </c>
      <c r="AY862" s="280" t="s">
        <v>241</v>
      </c>
    </row>
    <row r="863" s="15" customFormat="1">
      <c r="A863" s="15"/>
      <c r="B863" s="271"/>
      <c r="C863" s="272"/>
      <c r="D863" s="242" t="s">
        <v>259</v>
      </c>
      <c r="E863" s="273" t="s">
        <v>1</v>
      </c>
      <c r="F863" s="274" t="s">
        <v>3461</v>
      </c>
      <c r="G863" s="272"/>
      <c r="H863" s="273" t="s">
        <v>1</v>
      </c>
      <c r="I863" s="275"/>
      <c r="J863" s="272"/>
      <c r="K863" s="272"/>
      <c r="L863" s="276"/>
      <c r="M863" s="277"/>
      <c r="N863" s="278"/>
      <c r="O863" s="278"/>
      <c r="P863" s="278"/>
      <c r="Q863" s="278"/>
      <c r="R863" s="278"/>
      <c r="S863" s="278"/>
      <c r="T863" s="279"/>
      <c r="U863" s="15"/>
      <c r="V863" s="15"/>
      <c r="W863" s="15"/>
      <c r="X863" s="15"/>
      <c r="Y863" s="15"/>
      <c r="Z863" s="15"/>
      <c r="AA863" s="15"/>
      <c r="AB863" s="15"/>
      <c r="AC863" s="15"/>
      <c r="AD863" s="15"/>
      <c r="AE863" s="15"/>
      <c r="AT863" s="280" t="s">
        <v>259</v>
      </c>
      <c r="AU863" s="280" t="s">
        <v>88</v>
      </c>
      <c r="AV863" s="15" t="s">
        <v>14</v>
      </c>
      <c r="AW863" s="15" t="s">
        <v>36</v>
      </c>
      <c r="AX863" s="15" t="s">
        <v>80</v>
      </c>
      <c r="AY863" s="280" t="s">
        <v>241</v>
      </c>
    </row>
    <row r="864" s="13" customFormat="1">
      <c r="A864" s="13"/>
      <c r="B864" s="249"/>
      <c r="C864" s="250"/>
      <c r="D864" s="242" t="s">
        <v>259</v>
      </c>
      <c r="E864" s="251" t="s">
        <v>1</v>
      </c>
      <c r="F864" s="252" t="s">
        <v>3520</v>
      </c>
      <c r="G864" s="250"/>
      <c r="H864" s="253">
        <v>116.541</v>
      </c>
      <c r="I864" s="254"/>
      <c r="J864" s="250"/>
      <c r="K864" s="250"/>
      <c r="L864" s="255"/>
      <c r="M864" s="256"/>
      <c r="N864" s="257"/>
      <c r="O864" s="257"/>
      <c r="P864" s="257"/>
      <c r="Q864" s="257"/>
      <c r="R864" s="257"/>
      <c r="S864" s="257"/>
      <c r="T864" s="258"/>
      <c r="U864" s="13"/>
      <c r="V864" s="13"/>
      <c r="W864" s="13"/>
      <c r="X864" s="13"/>
      <c r="Y864" s="13"/>
      <c r="Z864" s="13"/>
      <c r="AA864" s="13"/>
      <c r="AB864" s="13"/>
      <c r="AC864" s="13"/>
      <c r="AD864" s="13"/>
      <c r="AE864" s="13"/>
      <c r="AT864" s="259" t="s">
        <v>259</v>
      </c>
      <c r="AU864" s="259" t="s">
        <v>88</v>
      </c>
      <c r="AV864" s="13" t="s">
        <v>88</v>
      </c>
      <c r="AW864" s="13" t="s">
        <v>36</v>
      </c>
      <c r="AX864" s="13" t="s">
        <v>80</v>
      </c>
      <c r="AY864" s="259" t="s">
        <v>241</v>
      </c>
    </row>
    <row r="865" s="15" customFormat="1">
      <c r="A865" s="15"/>
      <c r="B865" s="271"/>
      <c r="C865" s="272"/>
      <c r="D865" s="242" t="s">
        <v>259</v>
      </c>
      <c r="E865" s="273" t="s">
        <v>1</v>
      </c>
      <c r="F865" s="274" t="s">
        <v>3318</v>
      </c>
      <c r="G865" s="272"/>
      <c r="H865" s="273" t="s">
        <v>1</v>
      </c>
      <c r="I865" s="275"/>
      <c r="J865" s="272"/>
      <c r="K865" s="272"/>
      <c r="L865" s="276"/>
      <c r="M865" s="277"/>
      <c r="N865" s="278"/>
      <c r="O865" s="278"/>
      <c r="P865" s="278"/>
      <c r="Q865" s="278"/>
      <c r="R865" s="278"/>
      <c r="S865" s="278"/>
      <c r="T865" s="279"/>
      <c r="U865" s="15"/>
      <c r="V865" s="15"/>
      <c r="W865" s="15"/>
      <c r="X865" s="15"/>
      <c r="Y865" s="15"/>
      <c r="Z865" s="15"/>
      <c r="AA865" s="15"/>
      <c r="AB865" s="15"/>
      <c r="AC865" s="15"/>
      <c r="AD865" s="15"/>
      <c r="AE865" s="15"/>
      <c r="AT865" s="280" t="s">
        <v>259</v>
      </c>
      <c r="AU865" s="280" t="s">
        <v>88</v>
      </c>
      <c r="AV865" s="15" t="s">
        <v>14</v>
      </c>
      <c r="AW865" s="15" t="s">
        <v>36</v>
      </c>
      <c r="AX865" s="15" t="s">
        <v>80</v>
      </c>
      <c r="AY865" s="280" t="s">
        <v>241</v>
      </c>
    </row>
    <row r="866" s="13" customFormat="1">
      <c r="A866" s="13"/>
      <c r="B866" s="249"/>
      <c r="C866" s="250"/>
      <c r="D866" s="242" t="s">
        <v>259</v>
      </c>
      <c r="E866" s="251" t="s">
        <v>1</v>
      </c>
      <c r="F866" s="252" t="s">
        <v>3521</v>
      </c>
      <c r="G866" s="250"/>
      <c r="H866" s="253">
        <v>66.700000000000003</v>
      </c>
      <c r="I866" s="254"/>
      <c r="J866" s="250"/>
      <c r="K866" s="250"/>
      <c r="L866" s="255"/>
      <c r="M866" s="256"/>
      <c r="N866" s="257"/>
      <c r="O866" s="257"/>
      <c r="P866" s="257"/>
      <c r="Q866" s="257"/>
      <c r="R866" s="257"/>
      <c r="S866" s="257"/>
      <c r="T866" s="258"/>
      <c r="U866" s="13"/>
      <c r="V866" s="13"/>
      <c r="W866" s="13"/>
      <c r="X866" s="13"/>
      <c r="Y866" s="13"/>
      <c r="Z866" s="13"/>
      <c r="AA866" s="13"/>
      <c r="AB866" s="13"/>
      <c r="AC866" s="13"/>
      <c r="AD866" s="13"/>
      <c r="AE866" s="13"/>
      <c r="AT866" s="259" t="s">
        <v>259</v>
      </c>
      <c r="AU866" s="259" t="s">
        <v>88</v>
      </c>
      <c r="AV866" s="13" t="s">
        <v>88</v>
      </c>
      <c r="AW866" s="13" t="s">
        <v>36</v>
      </c>
      <c r="AX866" s="13" t="s">
        <v>80</v>
      </c>
      <c r="AY866" s="259" t="s">
        <v>241</v>
      </c>
    </row>
    <row r="867" s="15" customFormat="1">
      <c r="A867" s="15"/>
      <c r="B867" s="271"/>
      <c r="C867" s="272"/>
      <c r="D867" s="242" t="s">
        <v>259</v>
      </c>
      <c r="E867" s="273" t="s">
        <v>1</v>
      </c>
      <c r="F867" s="274" t="s">
        <v>3465</v>
      </c>
      <c r="G867" s="272"/>
      <c r="H867" s="273" t="s">
        <v>1</v>
      </c>
      <c r="I867" s="275"/>
      <c r="J867" s="272"/>
      <c r="K867" s="272"/>
      <c r="L867" s="276"/>
      <c r="M867" s="277"/>
      <c r="N867" s="278"/>
      <c r="O867" s="278"/>
      <c r="P867" s="278"/>
      <c r="Q867" s="278"/>
      <c r="R867" s="278"/>
      <c r="S867" s="278"/>
      <c r="T867" s="279"/>
      <c r="U867" s="15"/>
      <c r="V867" s="15"/>
      <c r="W867" s="15"/>
      <c r="X867" s="15"/>
      <c r="Y867" s="15"/>
      <c r="Z867" s="15"/>
      <c r="AA867" s="15"/>
      <c r="AB867" s="15"/>
      <c r="AC867" s="15"/>
      <c r="AD867" s="15"/>
      <c r="AE867" s="15"/>
      <c r="AT867" s="280" t="s">
        <v>259</v>
      </c>
      <c r="AU867" s="280" t="s">
        <v>88</v>
      </c>
      <c r="AV867" s="15" t="s">
        <v>14</v>
      </c>
      <c r="AW867" s="15" t="s">
        <v>36</v>
      </c>
      <c r="AX867" s="15" t="s">
        <v>80</v>
      </c>
      <c r="AY867" s="280" t="s">
        <v>241</v>
      </c>
    </row>
    <row r="868" s="13" customFormat="1">
      <c r="A868" s="13"/>
      <c r="B868" s="249"/>
      <c r="C868" s="250"/>
      <c r="D868" s="242" t="s">
        <v>259</v>
      </c>
      <c r="E868" s="251" t="s">
        <v>1</v>
      </c>
      <c r="F868" s="252" t="s">
        <v>3522</v>
      </c>
      <c r="G868" s="250"/>
      <c r="H868" s="253">
        <v>0</v>
      </c>
      <c r="I868" s="254"/>
      <c r="J868" s="250"/>
      <c r="K868" s="250"/>
      <c r="L868" s="255"/>
      <c r="M868" s="256"/>
      <c r="N868" s="257"/>
      <c r="O868" s="257"/>
      <c r="P868" s="257"/>
      <c r="Q868" s="257"/>
      <c r="R868" s="257"/>
      <c r="S868" s="257"/>
      <c r="T868" s="258"/>
      <c r="U868" s="13"/>
      <c r="V868" s="13"/>
      <c r="W868" s="13"/>
      <c r="X868" s="13"/>
      <c r="Y868" s="13"/>
      <c r="Z868" s="13"/>
      <c r="AA868" s="13"/>
      <c r="AB868" s="13"/>
      <c r="AC868" s="13"/>
      <c r="AD868" s="13"/>
      <c r="AE868" s="13"/>
      <c r="AT868" s="259" t="s">
        <v>259</v>
      </c>
      <c r="AU868" s="259" t="s">
        <v>88</v>
      </c>
      <c r="AV868" s="13" t="s">
        <v>88</v>
      </c>
      <c r="AW868" s="13" t="s">
        <v>36</v>
      </c>
      <c r="AX868" s="13" t="s">
        <v>80</v>
      </c>
      <c r="AY868" s="259" t="s">
        <v>241</v>
      </c>
    </row>
    <row r="869" s="15" customFormat="1">
      <c r="A869" s="15"/>
      <c r="B869" s="271"/>
      <c r="C869" s="272"/>
      <c r="D869" s="242" t="s">
        <v>259</v>
      </c>
      <c r="E869" s="273" t="s">
        <v>1</v>
      </c>
      <c r="F869" s="274" t="s">
        <v>3467</v>
      </c>
      <c r="G869" s="272"/>
      <c r="H869" s="273" t="s">
        <v>1</v>
      </c>
      <c r="I869" s="275"/>
      <c r="J869" s="272"/>
      <c r="K869" s="272"/>
      <c r="L869" s="276"/>
      <c r="M869" s="277"/>
      <c r="N869" s="278"/>
      <c r="O869" s="278"/>
      <c r="P869" s="278"/>
      <c r="Q869" s="278"/>
      <c r="R869" s="278"/>
      <c r="S869" s="278"/>
      <c r="T869" s="279"/>
      <c r="U869" s="15"/>
      <c r="V869" s="15"/>
      <c r="W869" s="15"/>
      <c r="X869" s="15"/>
      <c r="Y869" s="15"/>
      <c r="Z869" s="15"/>
      <c r="AA869" s="15"/>
      <c r="AB869" s="15"/>
      <c r="AC869" s="15"/>
      <c r="AD869" s="15"/>
      <c r="AE869" s="15"/>
      <c r="AT869" s="280" t="s">
        <v>259</v>
      </c>
      <c r="AU869" s="280" t="s">
        <v>88</v>
      </c>
      <c r="AV869" s="15" t="s">
        <v>14</v>
      </c>
      <c r="AW869" s="15" t="s">
        <v>36</v>
      </c>
      <c r="AX869" s="15" t="s">
        <v>80</v>
      </c>
      <c r="AY869" s="280" t="s">
        <v>241</v>
      </c>
    </row>
    <row r="870" s="13" customFormat="1">
      <c r="A870" s="13"/>
      <c r="B870" s="249"/>
      <c r="C870" s="250"/>
      <c r="D870" s="242" t="s">
        <v>259</v>
      </c>
      <c r="E870" s="251" t="s">
        <v>1</v>
      </c>
      <c r="F870" s="252" t="s">
        <v>3523</v>
      </c>
      <c r="G870" s="250"/>
      <c r="H870" s="253">
        <v>24.655999999999999</v>
      </c>
      <c r="I870" s="254"/>
      <c r="J870" s="250"/>
      <c r="K870" s="250"/>
      <c r="L870" s="255"/>
      <c r="M870" s="256"/>
      <c r="N870" s="257"/>
      <c r="O870" s="257"/>
      <c r="P870" s="257"/>
      <c r="Q870" s="257"/>
      <c r="R870" s="257"/>
      <c r="S870" s="257"/>
      <c r="T870" s="258"/>
      <c r="U870" s="13"/>
      <c r="V870" s="13"/>
      <c r="W870" s="13"/>
      <c r="X870" s="13"/>
      <c r="Y870" s="13"/>
      <c r="Z870" s="13"/>
      <c r="AA870" s="13"/>
      <c r="AB870" s="13"/>
      <c r="AC870" s="13"/>
      <c r="AD870" s="13"/>
      <c r="AE870" s="13"/>
      <c r="AT870" s="259" t="s">
        <v>259</v>
      </c>
      <c r="AU870" s="259" t="s">
        <v>88</v>
      </c>
      <c r="AV870" s="13" t="s">
        <v>88</v>
      </c>
      <c r="AW870" s="13" t="s">
        <v>36</v>
      </c>
      <c r="AX870" s="13" t="s">
        <v>80</v>
      </c>
      <c r="AY870" s="259" t="s">
        <v>241</v>
      </c>
    </row>
    <row r="871" s="15" customFormat="1">
      <c r="A871" s="15"/>
      <c r="B871" s="271"/>
      <c r="C871" s="272"/>
      <c r="D871" s="242" t="s">
        <v>259</v>
      </c>
      <c r="E871" s="273" t="s">
        <v>1</v>
      </c>
      <c r="F871" s="274" t="s">
        <v>3469</v>
      </c>
      <c r="G871" s="272"/>
      <c r="H871" s="273" t="s">
        <v>1</v>
      </c>
      <c r="I871" s="275"/>
      <c r="J871" s="272"/>
      <c r="K871" s="272"/>
      <c r="L871" s="276"/>
      <c r="M871" s="277"/>
      <c r="N871" s="278"/>
      <c r="O871" s="278"/>
      <c r="P871" s="278"/>
      <c r="Q871" s="278"/>
      <c r="R871" s="278"/>
      <c r="S871" s="278"/>
      <c r="T871" s="279"/>
      <c r="U871" s="15"/>
      <c r="V871" s="15"/>
      <c r="W871" s="15"/>
      <c r="X871" s="15"/>
      <c r="Y871" s="15"/>
      <c r="Z871" s="15"/>
      <c r="AA871" s="15"/>
      <c r="AB871" s="15"/>
      <c r="AC871" s="15"/>
      <c r="AD871" s="15"/>
      <c r="AE871" s="15"/>
      <c r="AT871" s="280" t="s">
        <v>259</v>
      </c>
      <c r="AU871" s="280" t="s">
        <v>88</v>
      </c>
      <c r="AV871" s="15" t="s">
        <v>14</v>
      </c>
      <c r="AW871" s="15" t="s">
        <v>36</v>
      </c>
      <c r="AX871" s="15" t="s">
        <v>80</v>
      </c>
      <c r="AY871" s="280" t="s">
        <v>241</v>
      </c>
    </row>
    <row r="872" s="13" customFormat="1">
      <c r="A872" s="13"/>
      <c r="B872" s="249"/>
      <c r="C872" s="250"/>
      <c r="D872" s="242" t="s">
        <v>259</v>
      </c>
      <c r="E872" s="251" t="s">
        <v>1</v>
      </c>
      <c r="F872" s="252" t="s">
        <v>3524</v>
      </c>
      <c r="G872" s="250"/>
      <c r="H872" s="253">
        <v>362.82499999999999</v>
      </c>
      <c r="I872" s="254"/>
      <c r="J872" s="250"/>
      <c r="K872" s="250"/>
      <c r="L872" s="255"/>
      <c r="M872" s="256"/>
      <c r="N872" s="257"/>
      <c r="O872" s="257"/>
      <c r="P872" s="257"/>
      <c r="Q872" s="257"/>
      <c r="R872" s="257"/>
      <c r="S872" s="257"/>
      <c r="T872" s="258"/>
      <c r="U872" s="13"/>
      <c r="V872" s="13"/>
      <c r="W872" s="13"/>
      <c r="X872" s="13"/>
      <c r="Y872" s="13"/>
      <c r="Z872" s="13"/>
      <c r="AA872" s="13"/>
      <c r="AB872" s="13"/>
      <c r="AC872" s="13"/>
      <c r="AD872" s="13"/>
      <c r="AE872" s="13"/>
      <c r="AT872" s="259" t="s">
        <v>259</v>
      </c>
      <c r="AU872" s="259" t="s">
        <v>88</v>
      </c>
      <c r="AV872" s="13" t="s">
        <v>88</v>
      </c>
      <c r="AW872" s="13" t="s">
        <v>36</v>
      </c>
      <c r="AX872" s="13" t="s">
        <v>80</v>
      </c>
      <c r="AY872" s="259" t="s">
        <v>241</v>
      </c>
    </row>
    <row r="873" s="15" customFormat="1">
      <c r="A873" s="15"/>
      <c r="B873" s="271"/>
      <c r="C873" s="272"/>
      <c r="D873" s="242" t="s">
        <v>259</v>
      </c>
      <c r="E873" s="273" t="s">
        <v>1</v>
      </c>
      <c r="F873" s="274" t="s">
        <v>3486</v>
      </c>
      <c r="G873" s="272"/>
      <c r="H873" s="273" t="s">
        <v>1</v>
      </c>
      <c r="I873" s="275"/>
      <c r="J873" s="272"/>
      <c r="K873" s="272"/>
      <c r="L873" s="276"/>
      <c r="M873" s="277"/>
      <c r="N873" s="278"/>
      <c r="O873" s="278"/>
      <c r="P873" s="278"/>
      <c r="Q873" s="278"/>
      <c r="R873" s="278"/>
      <c r="S873" s="278"/>
      <c r="T873" s="279"/>
      <c r="U873" s="15"/>
      <c r="V873" s="15"/>
      <c r="W873" s="15"/>
      <c r="X873" s="15"/>
      <c r="Y873" s="15"/>
      <c r="Z873" s="15"/>
      <c r="AA873" s="15"/>
      <c r="AB873" s="15"/>
      <c r="AC873" s="15"/>
      <c r="AD873" s="15"/>
      <c r="AE873" s="15"/>
      <c r="AT873" s="280" t="s">
        <v>259</v>
      </c>
      <c r="AU873" s="280" t="s">
        <v>88</v>
      </c>
      <c r="AV873" s="15" t="s">
        <v>14</v>
      </c>
      <c r="AW873" s="15" t="s">
        <v>36</v>
      </c>
      <c r="AX873" s="15" t="s">
        <v>80</v>
      </c>
      <c r="AY873" s="280" t="s">
        <v>241</v>
      </c>
    </row>
    <row r="874" s="13" customFormat="1">
      <c r="A874" s="13"/>
      <c r="B874" s="249"/>
      <c r="C874" s="250"/>
      <c r="D874" s="242" t="s">
        <v>259</v>
      </c>
      <c r="E874" s="251" t="s">
        <v>1</v>
      </c>
      <c r="F874" s="252" t="s">
        <v>3525</v>
      </c>
      <c r="G874" s="250"/>
      <c r="H874" s="253">
        <v>4.5199999999999996</v>
      </c>
      <c r="I874" s="254"/>
      <c r="J874" s="250"/>
      <c r="K874" s="250"/>
      <c r="L874" s="255"/>
      <c r="M874" s="256"/>
      <c r="N874" s="257"/>
      <c r="O874" s="257"/>
      <c r="P874" s="257"/>
      <c r="Q874" s="257"/>
      <c r="R874" s="257"/>
      <c r="S874" s="257"/>
      <c r="T874" s="258"/>
      <c r="U874" s="13"/>
      <c r="V874" s="13"/>
      <c r="W874" s="13"/>
      <c r="X874" s="13"/>
      <c r="Y874" s="13"/>
      <c r="Z874" s="13"/>
      <c r="AA874" s="13"/>
      <c r="AB874" s="13"/>
      <c r="AC874" s="13"/>
      <c r="AD874" s="13"/>
      <c r="AE874" s="13"/>
      <c r="AT874" s="259" t="s">
        <v>259</v>
      </c>
      <c r="AU874" s="259" t="s">
        <v>88</v>
      </c>
      <c r="AV874" s="13" t="s">
        <v>88</v>
      </c>
      <c r="AW874" s="13" t="s">
        <v>36</v>
      </c>
      <c r="AX874" s="13" t="s">
        <v>80</v>
      </c>
      <c r="AY874" s="259" t="s">
        <v>241</v>
      </c>
    </row>
    <row r="875" s="15" customFormat="1">
      <c r="A875" s="15"/>
      <c r="B875" s="271"/>
      <c r="C875" s="272"/>
      <c r="D875" s="242" t="s">
        <v>259</v>
      </c>
      <c r="E875" s="273" t="s">
        <v>1</v>
      </c>
      <c r="F875" s="274" t="s">
        <v>3470</v>
      </c>
      <c r="G875" s="272"/>
      <c r="H875" s="273" t="s">
        <v>1</v>
      </c>
      <c r="I875" s="275"/>
      <c r="J875" s="272"/>
      <c r="K875" s="272"/>
      <c r="L875" s="276"/>
      <c r="M875" s="277"/>
      <c r="N875" s="278"/>
      <c r="O875" s="278"/>
      <c r="P875" s="278"/>
      <c r="Q875" s="278"/>
      <c r="R875" s="278"/>
      <c r="S875" s="278"/>
      <c r="T875" s="279"/>
      <c r="U875" s="15"/>
      <c r="V875" s="15"/>
      <c r="W875" s="15"/>
      <c r="X875" s="15"/>
      <c r="Y875" s="15"/>
      <c r="Z875" s="15"/>
      <c r="AA875" s="15"/>
      <c r="AB875" s="15"/>
      <c r="AC875" s="15"/>
      <c r="AD875" s="15"/>
      <c r="AE875" s="15"/>
      <c r="AT875" s="280" t="s">
        <v>259</v>
      </c>
      <c r="AU875" s="280" t="s">
        <v>88</v>
      </c>
      <c r="AV875" s="15" t="s">
        <v>14</v>
      </c>
      <c r="AW875" s="15" t="s">
        <v>36</v>
      </c>
      <c r="AX875" s="15" t="s">
        <v>80</v>
      </c>
      <c r="AY875" s="280" t="s">
        <v>241</v>
      </c>
    </row>
    <row r="876" s="13" customFormat="1">
      <c r="A876" s="13"/>
      <c r="B876" s="249"/>
      <c r="C876" s="250"/>
      <c r="D876" s="242" t="s">
        <v>259</v>
      </c>
      <c r="E876" s="251" t="s">
        <v>1</v>
      </c>
      <c r="F876" s="252" t="s">
        <v>3526</v>
      </c>
      <c r="G876" s="250"/>
      <c r="H876" s="253">
        <v>28.75</v>
      </c>
      <c r="I876" s="254"/>
      <c r="J876" s="250"/>
      <c r="K876" s="250"/>
      <c r="L876" s="255"/>
      <c r="M876" s="256"/>
      <c r="N876" s="257"/>
      <c r="O876" s="257"/>
      <c r="P876" s="257"/>
      <c r="Q876" s="257"/>
      <c r="R876" s="257"/>
      <c r="S876" s="257"/>
      <c r="T876" s="258"/>
      <c r="U876" s="13"/>
      <c r="V876" s="13"/>
      <c r="W876" s="13"/>
      <c r="X876" s="13"/>
      <c r="Y876" s="13"/>
      <c r="Z876" s="13"/>
      <c r="AA876" s="13"/>
      <c r="AB876" s="13"/>
      <c r="AC876" s="13"/>
      <c r="AD876" s="13"/>
      <c r="AE876" s="13"/>
      <c r="AT876" s="259" t="s">
        <v>259</v>
      </c>
      <c r="AU876" s="259" t="s">
        <v>88</v>
      </c>
      <c r="AV876" s="13" t="s">
        <v>88</v>
      </c>
      <c r="AW876" s="13" t="s">
        <v>36</v>
      </c>
      <c r="AX876" s="13" t="s">
        <v>80</v>
      </c>
      <c r="AY876" s="259" t="s">
        <v>241</v>
      </c>
    </row>
    <row r="877" s="14" customFormat="1">
      <c r="A877" s="14"/>
      <c r="B877" s="260"/>
      <c r="C877" s="261"/>
      <c r="D877" s="242" t="s">
        <v>259</v>
      </c>
      <c r="E877" s="262" t="s">
        <v>459</v>
      </c>
      <c r="F877" s="263" t="s">
        <v>261</v>
      </c>
      <c r="G877" s="261"/>
      <c r="H877" s="264">
        <v>603.99199999999996</v>
      </c>
      <c r="I877" s="265"/>
      <c r="J877" s="261"/>
      <c r="K877" s="261"/>
      <c r="L877" s="266"/>
      <c r="M877" s="267"/>
      <c r="N877" s="268"/>
      <c r="O877" s="268"/>
      <c r="P877" s="268"/>
      <c r="Q877" s="268"/>
      <c r="R877" s="268"/>
      <c r="S877" s="268"/>
      <c r="T877" s="269"/>
      <c r="U877" s="14"/>
      <c r="V877" s="14"/>
      <c r="W877" s="14"/>
      <c r="X877" s="14"/>
      <c r="Y877" s="14"/>
      <c r="Z877" s="14"/>
      <c r="AA877" s="14"/>
      <c r="AB877" s="14"/>
      <c r="AC877" s="14"/>
      <c r="AD877" s="14"/>
      <c r="AE877" s="14"/>
      <c r="AT877" s="270" t="s">
        <v>259</v>
      </c>
      <c r="AU877" s="270" t="s">
        <v>88</v>
      </c>
      <c r="AV877" s="14" t="s">
        <v>175</v>
      </c>
      <c r="AW877" s="14" t="s">
        <v>36</v>
      </c>
      <c r="AX877" s="14" t="s">
        <v>14</v>
      </c>
      <c r="AY877" s="270" t="s">
        <v>241</v>
      </c>
    </row>
    <row r="878" s="2" customFormat="1" ht="33" customHeight="1">
      <c r="A878" s="39"/>
      <c r="B878" s="40"/>
      <c r="C878" s="229" t="s">
        <v>1058</v>
      </c>
      <c r="D878" s="229" t="s">
        <v>243</v>
      </c>
      <c r="E878" s="230" t="s">
        <v>1487</v>
      </c>
      <c r="F878" s="231" t="s">
        <v>1488</v>
      </c>
      <c r="G878" s="232" t="s">
        <v>246</v>
      </c>
      <c r="H878" s="233">
        <v>1911.2850000000001</v>
      </c>
      <c r="I878" s="234"/>
      <c r="J878" s="235">
        <f>ROUND(I878*H878,2)</f>
        <v>0</v>
      </c>
      <c r="K878" s="231" t="s">
        <v>247</v>
      </c>
      <c r="L878" s="45"/>
      <c r="M878" s="236" t="s">
        <v>1</v>
      </c>
      <c r="N878" s="237" t="s">
        <v>45</v>
      </c>
      <c r="O878" s="92"/>
      <c r="P878" s="238">
        <f>O878*H878</f>
        <v>0</v>
      </c>
      <c r="Q878" s="238">
        <v>0</v>
      </c>
      <c r="R878" s="238">
        <f>Q878*H878</f>
        <v>0</v>
      </c>
      <c r="S878" s="238">
        <v>0</v>
      </c>
      <c r="T878" s="239">
        <f>S878*H878</f>
        <v>0</v>
      </c>
      <c r="U878" s="39"/>
      <c r="V878" s="39"/>
      <c r="W878" s="39"/>
      <c r="X878" s="39"/>
      <c r="Y878" s="39"/>
      <c r="Z878" s="39"/>
      <c r="AA878" s="39"/>
      <c r="AB878" s="39"/>
      <c r="AC878" s="39"/>
      <c r="AD878" s="39"/>
      <c r="AE878" s="39"/>
      <c r="AR878" s="240" t="s">
        <v>175</v>
      </c>
      <c r="AT878" s="240" t="s">
        <v>243</v>
      </c>
      <c r="AU878" s="240" t="s">
        <v>88</v>
      </c>
      <c r="AY878" s="18" t="s">
        <v>241</v>
      </c>
      <c r="BE878" s="241">
        <f>IF(N878="základní",J878,0)</f>
        <v>0</v>
      </c>
      <c r="BF878" s="241">
        <f>IF(N878="snížená",J878,0)</f>
        <v>0</v>
      </c>
      <c r="BG878" s="241">
        <f>IF(N878="zákl. přenesená",J878,0)</f>
        <v>0</v>
      </c>
      <c r="BH878" s="241">
        <f>IF(N878="sníž. přenesená",J878,0)</f>
        <v>0</v>
      </c>
      <c r="BI878" s="241">
        <f>IF(N878="nulová",J878,0)</f>
        <v>0</v>
      </c>
      <c r="BJ878" s="18" t="s">
        <v>14</v>
      </c>
      <c r="BK878" s="241">
        <f>ROUND(I878*H878,2)</f>
        <v>0</v>
      </c>
      <c r="BL878" s="18" t="s">
        <v>175</v>
      </c>
      <c r="BM878" s="240" t="s">
        <v>3527</v>
      </c>
    </row>
    <row r="879" s="2" customFormat="1">
      <c r="A879" s="39"/>
      <c r="B879" s="40"/>
      <c r="C879" s="41"/>
      <c r="D879" s="242" t="s">
        <v>249</v>
      </c>
      <c r="E879" s="41"/>
      <c r="F879" s="243" t="s">
        <v>1490</v>
      </c>
      <c r="G879" s="41"/>
      <c r="H879" s="41"/>
      <c r="I879" s="244"/>
      <c r="J879" s="41"/>
      <c r="K879" s="41"/>
      <c r="L879" s="45"/>
      <c r="M879" s="245"/>
      <c r="N879" s="246"/>
      <c r="O879" s="92"/>
      <c r="P879" s="92"/>
      <c r="Q879" s="92"/>
      <c r="R879" s="92"/>
      <c r="S879" s="92"/>
      <c r="T879" s="93"/>
      <c r="U879" s="39"/>
      <c r="V879" s="39"/>
      <c r="W879" s="39"/>
      <c r="X879" s="39"/>
      <c r="Y879" s="39"/>
      <c r="Z879" s="39"/>
      <c r="AA879" s="39"/>
      <c r="AB879" s="39"/>
      <c r="AC879" s="39"/>
      <c r="AD879" s="39"/>
      <c r="AE879" s="39"/>
      <c r="AT879" s="18" t="s">
        <v>249</v>
      </c>
      <c r="AU879" s="18" t="s">
        <v>88</v>
      </c>
    </row>
    <row r="880" s="2" customFormat="1">
      <c r="A880" s="39"/>
      <c r="B880" s="40"/>
      <c r="C880" s="41"/>
      <c r="D880" s="247" t="s">
        <v>251</v>
      </c>
      <c r="E880" s="41"/>
      <c r="F880" s="248" t="s">
        <v>1491</v>
      </c>
      <c r="G880" s="41"/>
      <c r="H880" s="41"/>
      <c r="I880" s="244"/>
      <c r="J880" s="41"/>
      <c r="K880" s="41"/>
      <c r="L880" s="45"/>
      <c r="M880" s="245"/>
      <c r="N880" s="246"/>
      <c r="O880" s="92"/>
      <c r="P880" s="92"/>
      <c r="Q880" s="92"/>
      <c r="R880" s="92"/>
      <c r="S880" s="92"/>
      <c r="T880" s="93"/>
      <c r="U880" s="39"/>
      <c r="V880" s="39"/>
      <c r="W880" s="39"/>
      <c r="X880" s="39"/>
      <c r="Y880" s="39"/>
      <c r="Z880" s="39"/>
      <c r="AA880" s="39"/>
      <c r="AB880" s="39"/>
      <c r="AC880" s="39"/>
      <c r="AD880" s="39"/>
      <c r="AE880" s="39"/>
      <c r="AT880" s="18" t="s">
        <v>251</v>
      </c>
      <c r="AU880" s="18" t="s">
        <v>88</v>
      </c>
    </row>
    <row r="881" s="15" customFormat="1">
      <c r="A881" s="15"/>
      <c r="B881" s="271"/>
      <c r="C881" s="272"/>
      <c r="D881" s="242" t="s">
        <v>259</v>
      </c>
      <c r="E881" s="273" t="s">
        <v>1</v>
      </c>
      <c r="F881" s="274" t="s">
        <v>1492</v>
      </c>
      <c r="G881" s="272"/>
      <c r="H881" s="273" t="s">
        <v>1</v>
      </c>
      <c r="I881" s="275"/>
      <c r="J881" s="272"/>
      <c r="K881" s="272"/>
      <c r="L881" s="276"/>
      <c r="M881" s="277"/>
      <c r="N881" s="278"/>
      <c r="O881" s="278"/>
      <c r="P881" s="278"/>
      <c r="Q881" s="278"/>
      <c r="R881" s="278"/>
      <c r="S881" s="278"/>
      <c r="T881" s="279"/>
      <c r="U881" s="15"/>
      <c r="V881" s="15"/>
      <c r="W881" s="15"/>
      <c r="X881" s="15"/>
      <c r="Y881" s="15"/>
      <c r="Z881" s="15"/>
      <c r="AA881" s="15"/>
      <c r="AB881" s="15"/>
      <c r="AC881" s="15"/>
      <c r="AD881" s="15"/>
      <c r="AE881" s="15"/>
      <c r="AT881" s="280" t="s">
        <v>259</v>
      </c>
      <c r="AU881" s="280" t="s">
        <v>88</v>
      </c>
      <c r="AV881" s="15" t="s">
        <v>14</v>
      </c>
      <c r="AW881" s="15" t="s">
        <v>36</v>
      </c>
      <c r="AX881" s="15" t="s">
        <v>80</v>
      </c>
      <c r="AY881" s="280" t="s">
        <v>241</v>
      </c>
    </row>
    <row r="882" s="15" customFormat="1">
      <c r="A882" s="15"/>
      <c r="B882" s="271"/>
      <c r="C882" s="272"/>
      <c r="D882" s="242" t="s">
        <v>259</v>
      </c>
      <c r="E882" s="273" t="s">
        <v>1</v>
      </c>
      <c r="F882" s="274" t="s">
        <v>3528</v>
      </c>
      <c r="G882" s="272"/>
      <c r="H882" s="273" t="s">
        <v>1</v>
      </c>
      <c r="I882" s="275"/>
      <c r="J882" s="272"/>
      <c r="K882" s="272"/>
      <c r="L882" s="276"/>
      <c r="M882" s="277"/>
      <c r="N882" s="278"/>
      <c r="O882" s="278"/>
      <c r="P882" s="278"/>
      <c r="Q882" s="278"/>
      <c r="R882" s="278"/>
      <c r="S882" s="278"/>
      <c r="T882" s="279"/>
      <c r="U882" s="15"/>
      <c r="V882" s="15"/>
      <c r="W882" s="15"/>
      <c r="X882" s="15"/>
      <c r="Y882" s="15"/>
      <c r="Z882" s="15"/>
      <c r="AA882" s="15"/>
      <c r="AB882" s="15"/>
      <c r="AC882" s="15"/>
      <c r="AD882" s="15"/>
      <c r="AE882" s="15"/>
      <c r="AT882" s="280" t="s">
        <v>259</v>
      </c>
      <c r="AU882" s="280" t="s">
        <v>88</v>
      </c>
      <c r="AV882" s="15" t="s">
        <v>14</v>
      </c>
      <c r="AW882" s="15" t="s">
        <v>36</v>
      </c>
      <c r="AX882" s="15" t="s">
        <v>80</v>
      </c>
      <c r="AY882" s="280" t="s">
        <v>241</v>
      </c>
    </row>
    <row r="883" s="15" customFormat="1">
      <c r="A883" s="15"/>
      <c r="B883" s="271"/>
      <c r="C883" s="272"/>
      <c r="D883" s="242" t="s">
        <v>259</v>
      </c>
      <c r="E883" s="273" t="s">
        <v>1</v>
      </c>
      <c r="F883" s="274" t="s">
        <v>1348</v>
      </c>
      <c r="G883" s="272"/>
      <c r="H883" s="273" t="s">
        <v>1</v>
      </c>
      <c r="I883" s="275"/>
      <c r="J883" s="272"/>
      <c r="K883" s="272"/>
      <c r="L883" s="276"/>
      <c r="M883" s="277"/>
      <c r="N883" s="278"/>
      <c r="O883" s="278"/>
      <c r="P883" s="278"/>
      <c r="Q883" s="278"/>
      <c r="R883" s="278"/>
      <c r="S883" s="278"/>
      <c r="T883" s="279"/>
      <c r="U883" s="15"/>
      <c r="V883" s="15"/>
      <c r="W883" s="15"/>
      <c r="X883" s="15"/>
      <c r="Y883" s="15"/>
      <c r="Z883" s="15"/>
      <c r="AA883" s="15"/>
      <c r="AB883" s="15"/>
      <c r="AC883" s="15"/>
      <c r="AD883" s="15"/>
      <c r="AE883" s="15"/>
      <c r="AT883" s="280" t="s">
        <v>259</v>
      </c>
      <c r="AU883" s="280" t="s">
        <v>88</v>
      </c>
      <c r="AV883" s="15" t="s">
        <v>14</v>
      </c>
      <c r="AW883" s="15" t="s">
        <v>36</v>
      </c>
      <c r="AX883" s="15" t="s">
        <v>80</v>
      </c>
      <c r="AY883" s="280" t="s">
        <v>241</v>
      </c>
    </row>
    <row r="884" s="13" customFormat="1">
      <c r="A884" s="13"/>
      <c r="B884" s="249"/>
      <c r="C884" s="250"/>
      <c r="D884" s="242" t="s">
        <v>259</v>
      </c>
      <c r="E884" s="251" t="s">
        <v>1</v>
      </c>
      <c r="F884" s="252" t="s">
        <v>1494</v>
      </c>
      <c r="G884" s="250"/>
      <c r="H884" s="253">
        <v>1524.75</v>
      </c>
      <c r="I884" s="254"/>
      <c r="J884" s="250"/>
      <c r="K884" s="250"/>
      <c r="L884" s="255"/>
      <c r="M884" s="256"/>
      <c r="N884" s="257"/>
      <c r="O884" s="257"/>
      <c r="P884" s="257"/>
      <c r="Q884" s="257"/>
      <c r="R884" s="257"/>
      <c r="S884" s="257"/>
      <c r="T884" s="258"/>
      <c r="U884" s="13"/>
      <c r="V884" s="13"/>
      <c r="W884" s="13"/>
      <c r="X884" s="13"/>
      <c r="Y884" s="13"/>
      <c r="Z884" s="13"/>
      <c r="AA884" s="13"/>
      <c r="AB884" s="13"/>
      <c r="AC884" s="13"/>
      <c r="AD884" s="13"/>
      <c r="AE884" s="13"/>
      <c r="AT884" s="259" t="s">
        <v>259</v>
      </c>
      <c r="AU884" s="259" t="s">
        <v>88</v>
      </c>
      <c r="AV884" s="13" t="s">
        <v>88</v>
      </c>
      <c r="AW884" s="13" t="s">
        <v>36</v>
      </c>
      <c r="AX884" s="13" t="s">
        <v>80</v>
      </c>
      <c r="AY884" s="259" t="s">
        <v>241</v>
      </c>
    </row>
    <row r="885" s="15" customFormat="1">
      <c r="A885" s="15"/>
      <c r="B885" s="271"/>
      <c r="C885" s="272"/>
      <c r="D885" s="242" t="s">
        <v>259</v>
      </c>
      <c r="E885" s="273" t="s">
        <v>1</v>
      </c>
      <c r="F885" s="274" t="s">
        <v>1432</v>
      </c>
      <c r="G885" s="272"/>
      <c r="H885" s="273" t="s">
        <v>1</v>
      </c>
      <c r="I885" s="275"/>
      <c r="J885" s="272"/>
      <c r="K885" s="272"/>
      <c r="L885" s="276"/>
      <c r="M885" s="277"/>
      <c r="N885" s="278"/>
      <c r="O885" s="278"/>
      <c r="P885" s="278"/>
      <c r="Q885" s="278"/>
      <c r="R885" s="278"/>
      <c r="S885" s="278"/>
      <c r="T885" s="279"/>
      <c r="U885" s="15"/>
      <c r="V885" s="15"/>
      <c r="W885" s="15"/>
      <c r="X885" s="15"/>
      <c r="Y885" s="15"/>
      <c r="Z885" s="15"/>
      <c r="AA885" s="15"/>
      <c r="AB885" s="15"/>
      <c r="AC885" s="15"/>
      <c r="AD885" s="15"/>
      <c r="AE885" s="15"/>
      <c r="AT885" s="280" t="s">
        <v>259</v>
      </c>
      <c r="AU885" s="280" t="s">
        <v>88</v>
      </c>
      <c r="AV885" s="15" t="s">
        <v>14</v>
      </c>
      <c r="AW885" s="15" t="s">
        <v>36</v>
      </c>
      <c r="AX885" s="15" t="s">
        <v>80</v>
      </c>
      <c r="AY885" s="280" t="s">
        <v>241</v>
      </c>
    </row>
    <row r="886" s="13" customFormat="1">
      <c r="A886" s="13"/>
      <c r="B886" s="249"/>
      <c r="C886" s="250"/>
      <c r="D886" s="242" t="s">
        <v>259</v>
      </c>
      <c r="E886" s="251" t="s">
        <v>1</v>
      </c>
      <c r="F886" s="252" t="s">
        <v>1495</v>
      </c>
      <c r="G886" s="250"/>
      <c r="H886" s="253">
        <v>305.685</v>
      </c>
      <c r="I886" s="254"/>
      <c r="J886" s="250"/>
      <c r="K886" s="250"/>
      <c r="L886" s="255"/>
      <c r="M886" s="256"/>
      <c r="N886" s="257"/>
      <c r="O886" s="257"/>
      <c r="P886" s="257"/>
      <c r="Q886" s="257"/>
      <c r="R886" s="257"/>
      <c r="S886" s="257"/>
      <c r="T886" s="258"/>
      <c r="U886" s="13"/>
      <c r="V886" s="13"/>
      <c r="W886" s="13"/>
      <c r="X886" s="13"/>
      <c r="Y886" s="13"/>
      <c r="Z886" s="13"/>
      <c r="AA886" s="13"/>
      <c r="AB886" s="13"/>
      <c r="AC886" s="13"/>
      <c r="AD886" s="13"/>
      <c r="AE886" s="13"/>
      <c r="AT886" s="259" t="s">
        <v>259</v>
      </c>
      <c r="AU886" s="259" t="s">
        <v>88</v>
      </c>
      <c r="AV886" s="13" t="s">
        <v>88</v>
      </c>
      <c r="AW886" s="13" t="s">
        <v>36</v>
      </c>
      <c r="AX886" s="13" t="s">
        <v>80</v>
      </c>
      <c r="AY886" s="259" t="s">
        <v>241</v>
      </c>
    </row>
    <row r="887" s="15" customFormat="1">
      <c r="A887" s="15"/>
      <c r="B887" s="271"/>
      <c r="C887" s="272"/>
      <c r="D887" s="242" t="s">
        <v>259</v>
      </c>
      <c r="E887" s="273" t="s">
        <v>1</v>
      </c>
      <c r="F887" s="274" t="s">
        <v>1434</v>
      </c>
      <c r="G887" s="272"/>
      <c r="H887" s="273" t="s">
        <v>1</v>
      </c>
      <c r="I887" s="275"/>
      <c r="J887" s="272"/>
      <c r="K887" s="272"/>
      <c r="L887" s="276"/>
      <c r="M887" s="277"/>
      <c r="N887" s="278"/>
      <c r="O887" s="278"/>
      <c r="P887" s="278"/>
      <c r="Q887" s="278"/>
      <c r="R887" s="278"/>
      <c r="S887" s="278"/>
      <c r="T887" s="279"/>
      <c r="U887" s="15"/>
      <c r="V887" s="15"/>
      <c r="W887" s="15"/>
      <c r="X887" s="15"/>
      <c r="Y887" s="15"/>
      <c r="Z887" s="15"/>
      <c r="AA887" s="15"/>
      <c r="AB887" s="15"/>
      <c r="AC887" s="15"/>
      <c r="AD887" s="15"/>
      <c r="AE887" s="15"/>
      <c r="AT887" s="280" t="s">
        <v>259</v>
      </c>
      <c r="AU887" s="280" t="s">
        <v>88</v>
      </c>
      <c r="AV887" s="15" t="s">
        <v>14</v>
      </c>
      <c r="AW887" s="15" t="s">
        <v>36</v>
      </c>
      <c r="AX887" s="15" t="s">
        <v>80</v>
      </c>
      <c r="AY887" s="280" t="s">
        <v>241</v>
      </c>
    </row>
    <row r="888" s="13" customFormat="1">
      <c r="A888" s="13"/>
      <c r="B888" s="249"/>
      <c r="C888" s="250"/>
      <c r="D888" s="242" t="s">
        <v>259</v>
      </c>
      <c r="E888" s="251" t="s">
        <v>1</v>
      </c>
      <c r="F888" s="252" t="s">
        <v>1496</v>
      </c>
      <c r="G888" s="250"/>
      <c r="H888" s="253">
        <v>4.5</v>
      </c>
      <c r="I888" s="254"/>
      <c r="J888" s="250"/>
      <c r="K888" s="250"/>
      <c r="L888" s="255"/>
      <c r="M888" s="256"/>
      <c r="N888" s="257"/>
      <c r="O888" s="257"/>
      <c r="P888" s="257"/>
      <c r="Q888" s="257"/>
      <c r="R888" s="257"/>
      <c r="S888" s="257"/>
      <c r="T888" s="258"/>
      <c r="U888" s="13"/>
      <c r="V888" s="13"/>
      <c r="W888" s="13"/>
      <c r="X888" s="13"/>
      <c r="Y888" s="13"/>
      <c r="Z888" s="13"/>
      <c r="AA888" s="13"/>
      <c r="AB888" s="13"/>
      <c r="AC888" s="13"/>
      <c r="AD888" s="13"/>
      <c r="AE888" s="13"/>
      <c r="AT888" s="259" t="s">
        <v>259</v>
      </c>
      <c r="AU888" s="259" t="s">
        <v>88</v>
      </c>
      <c r="AV888" s="13" t="s">
        <v>88</v>
      </c>
      <c r="AW888" s="13" t="s">
        <v>36</v>
      </c>
      <c r="AX888" s="13" t="s">
        <v>80</v>
      </c>
      <c r="AY888" s="259" t="s">
        <v>241</v>
      </c>
    </row>
    <row r="889" s="15" customFormat="1">
      <c r="A889" s="15"/>
      <c r="B889" s="271"/>
      <c r="C889" s="272"/>
      <c r="D889" s="242" t="s">
        <v>259</v>
      </c>
      <c r="E889" s="273" t="s">
        <v>1</v>
      </c>
      <c r="F889" s="274" t="s">
        <v>1436</v>
      </c>
      <c r="G889" s="272"/>
      <c r="H889" s="273" t="s">
        <v>1</v>
      </c>
      <c r="I889" s="275"/>
      <c r="J889" s="272"/>
      <c r="K889" s="272"/>
      <c r="L889" s="276"/>
      <c r="M889" s="277"/>
      <c r="N889" s="278"/>
      <c r="O889" s="278"/>
      <c r="P889" s="278"/>
      <c r="Q889" s="278"/>
      <c r="R889" s="278"/>
      <c r="S889" s="278"/>
      <c r="T889" s="279"/>
      <c r="U889" s="15"/>
      <c r="V889" s="15"/>
      <c r="W889" s="15"/>
      <c r="X889" s="15"/>
      <c r="Y889" s="15"/>
      <c r="Z889" s="15"/>
      <c r="AA889" s="15"/>
      <c r="AB889" s="15"/>
      <c r="AC889" s="15"/>
      <c r="AD889" s="15"/>
      <c r="AE889" s="15"/>
      <c r="AT889" s="280" t="s">
        <v>259</v>
      </c>
      <c r="AU889" s="280" t="s">
        <v>88</v>
      </c>
      <c r="AV889" s="15" t="s">
        <v>14</v>
      </c>
      <c r="AW889" s="15" t="s">
        <v>36</v>
      </c>
      <c r="AX889" s="15" t="s">
        <v>80</v>
      </c>
      <c r="AY889" s="280" t="s">
        <v>241</v>
      </c>
    </row>
    <row r="890" s="13" customFormat="1">
      <c r="A890" s="13"/>
      <c r="B890" s="249"/>
      <c r="C890" s="250"/>
      <c r="D890" s="242" t="s">
        <v>259</v>
      </c>
      <c r="E890" s="251" t="s">
        <v>1</v>
      </c>
      <c r="F890" s="252" t="s">
        <v>1497</v>
      </c>
      <c r="G890" s="250"/>
      <c r="H890" s="253">
        <v>45</v>
      </c>
      <c r="I890" s="254"/>
      <c r="J890" s="250"/>
      <c r="K890" s="250"/>
      <c r="L890" s="255"/>
      <c r="M890" s="256"/>
      <c r="N890" s="257"/>
      <c r="O890" s="257"/>
      <c r="P890" s="257"/>
      <c r="Q890" s="257"/>
      <c r="R890" s="257"/>
      <c r="S890" s="257"/>
      <c r="T890" s="258"/>
      <c r="U890" s="13"/>
      <c r="V890" s="13"/>
      <c r="W890" s="13"/>
      <c r="X890" s="13"/>
      <c r="Y890" s="13"/>
      <c r="Z890" s="13"/>
      <c r="AA890" s="13"/>
      <c r="AB890" s="13"/>
      <c r="AC890" s="13"/>
      <c r="AD890" s="13"/>
      <c r="AE890" s="13"/>
      <c r="AT890" s="259" t="s">
        <v>259</v>
      </c>
      <c r="AU890" s="259" t="s">
        <v>88</v>
      </c>
      <c r="AV890" s="13" t="s">
        <v>88</v>
      </c>
      <c r="AW890" s="13" t="s">
        <v>36</v>
      </c>
      <c r="AX890" s="13" t="s">
        <v>80</v>
      </c>
      <c r="AY890" s="259" t="s">
        <v>241</v>
      </c>
    </row>
    <row r="891" s="15" customFormat="1">
      <c r="A891" s="15"/>
      <c r="B891" s="271"/>
      <c r="C891" s="272"/>
      <c r="D891" s="242" t="s">
        <v>259</v>
      </c>
      <c r="E891" s="273" t="s">
        <v>1</v>
      </c>
      <c r="F891" s="274" t="s">
        <v>1438</v>
      </c>
      <c r="G891" s="272"/>
      <c r="H891" s="273" t="s">
        <v>1</v>
      </c>
      <c r="I891" s="275"/>
      <c r="J891" s="272"/>
      <c r="K891" s="272"/>
      <c r="L891" s="276"/>
      <c r="M891" s="277"/>
      <c r="N891" s="278"/>
      <c r="O891" s="278"/>
      <c r="P891" s="278"/>
      <c r="Q891" s="278"/>
      <c r="R891" s="278"/>
      <c r="S891" s="278"/>
      <c r="T891" s="279"/>
      <c r="U891" s="15"/>
      <c r="V891" s="15"/>
      <c r="W891" s="15"/>
      <c r="X891" s="15"/>
      <c r="Y891" s="15"/>
      <c r="Z891" s="15"/>
      <c r="AA891" s="15"/>
      <c r="AB891" s="15"/>
      <c r="AC891" s="15"/>
      <c r="AD891" s="15"/>
      <c r="AE891" s="15"/>
      <c r="AT891" s="280" t="s">
        <v>259</v>
      </c>
      <c r="AU891" s="280" t="s">
        <v>88</v>
      </c>
      <c r="AV891" s="15" t="s">
        <v>14</v>
      </c>
      <c r="AW891" s="15" t="s">
        <v>36</v>
      </c>
      <c r="AX891" s="15" t="s">
        <v>80</v>
      </c>
      <c r="AY891" s="280" t="s">
        <v>241</v>
      </c>
    </row>
    <row r="892" s="13" customFormat="1">
      <c r="A892" s="13"/>
      <c r="B892" s="249"/>
      <c r="C892" s="250"/>
      <c r="D892" s="242" t="s">
        <v>259</v>
      </c>
      <c r="E892" s="251" t="s">
        <v>1</v>
      </c>
      <c r="F892" s="252" t="s">
        <v>1498</v>
      </c>
      <c r="G892" s="250"/>
      <c r="H892" s="253">
        <v>0</v>
      </c>
      <c r="I892" s="254"/>
      <c r="J892" s="250"/>
      <c r="K892" s="250"/>
      <c r="L892" s="255"/>
      <c r="M892" s="256"/>
      <c r="N892" s="257"/>
      <c r="O892" s="257"/>
      <c r="P892" s="257"/>
      <c r="Q892" s="257"/>
      <c r="R892" s="257"/>
      <c r="S892" s="257"/>
      <c r="T892" s="258"/>
      <c r="U892" s="13"/>
      <c r="V892" s="13"/>
      <c r="W892" s="13"/>
      <c r="X892" s="13"/>
      <c r="Y892" s="13"/>
      <c r="Z892" s="13"/>
      <c r="AA892" s="13"/>
      <c r="AB892" s="13"/>
      <c r="AC892" s="13"/>
      <c r="AD892" s="13"/>
      <c r="AE892" s="13"/>
      <c r="AT892" s="259" t="s">
        <v>259</v>
      </c>
      <c r="AU892" s="259" t="s">
        <v>88</v>
      </c>
      <c r="AV892" s="13" t="s">
        <v>88</v>
      </c>
      <c r="AW892" s="13" t="s">
        <v>36</v>
      </c>
      <c r="AX892" s="13" t="s">
        <v>80</v>
      </c>
      <c r="AY892" s="259" t="s">
        <v>241</v>
      </c>
    </row>
    <row r="893" s="15" customFormat="1">
      <c r="A893" s="15"/>
      <c r="B893" s="271"/>
      <c r="C893" s="272"/>
      <c r="D893" s="242" t="s">
        <v>259</v>
      </c>
      <c r="E893" s="273" t="s">
        <v>1</v>
      </c>
      <c r="F893" s="274" t="s">
        <v>1440</v>
      </c>
      <c r="G893" s="272"/>
      <c r="H893" s="273" t="s">
        <v>1</v>
      </c>
      <c r="I893" s="275"/>
      <c r="J893" s="272"/>
      <c r="K893" s="272"/>
      <c r="L893" s="276"/>
      <c r="M893" s="277"/>
      <c r="N893" s="278"/>
      <c r="O893" s="278"/>
      <c r="P893" s="278"/>
      <c r="Q893" s="278"/>
      <c r="R893" s="278"/>
      <c r="S893" s="278"/>
      <c r="T893" s="279"/>
      <c r="U893" s="15"/>
      <c r="V893" s="15"/>
      <c r="W893" s="15"/>
      <c r="X893" s="15"/>
      <c r="Y893" s="15"/>
      <c r="Z893" s="15"/>
      <c r="AA893" s="15"/>
      <c r="AB893" s="15"/>
      <c r="AC893" s="15"/>
      <c r="AD893" s="15"/>
      <c r="AE893" s="15"/>
      <c r="AT893" s="280" t="s">
        <v>259</v>
      </c>
      <c r="AU893" s="280" t="s">
        <v>88</v>
      </c>
      <c r="AV893" s="15" t="s">
        <v>14</v>
      </c>
      <c r="AW893" s="15" t="s">
        <v>36</v>
      </c>
      <c r="AX893" s="15" t="s">
        <v>80</v>
      </c>
      <c r="AY893" s="280" t="s">
        <v>241</v>
      </c>
    </row>
    <row r="894" s="13" customFormat="1">
      <c r="A894" s="13"/>
      <c r="B894" s="249"/>
      <c r="C894" s="250"/>
      <c r="D894" s="242" t="s">
        <v>259</v>
      </c>
      <c r="E894" s="251" t="s">
        <v>1</v>
      </c>
      <c r="F894" s="252" t="s">
        <v>1499</v>
      </c>
      <c r="G894" s="250"/>
      <c r="H894" s="253">
        <v>5.25</v>
      </c>
      <c r="I894" s="254"/>
      <c r="J894" s="250"/>
      <c r="K894" s="250"/>
      <c r="L894" s="255"/>
      <c r="M894" s="256"/>
      <c r="N894" s="257"/>
      <c r="O894" s="257"/>
      <c r="P894" s="257"/>
      <c r="Q894" s="257"/>
      <c r="R894" s="257"/>
      <c r="S894" s="257"/>
      <c r="T894" s="258"/>
      <c r="U894" s="13"/>
      <c r="V894" s="13"/>
      <c r="W894" s="13"/>
      <c r="X894" s="13"/>
      <c r="Y894" s="13"/>
      <c r="Z894" s="13"/>
      <c r="AA894" s="13"/>
      <c r="AB894" s="13"/>
      <c r="AC894" s="13"/>
      <c r="AD894" s="13"/>
      <c r="AE894" s="13"/>
      <c r="AT894" s="259" t="s">
        <v>259</v>
      </c>
      <c r="AU894" s="259" t="s">
        <v>88</v>
      </c>
      <c r="AV894" s="13" t="s">
        <v>88</v>
      </c>
      <c r="AW894" s="13" t="s">
        <v>36</v>
      </c>
      <c r="AX894" s="13" t="s">
        <v>80</v>
      </c>
      <c r="AY894" s="259" t="s">
        <v>241</v>
      </c>
    </row>
    <row r="895" s="15" customFormat="1">
      <c r="A895" s="15"/>
      <c r="B895" s="271"/>
      <c r="C895" s="272"/>
      <c r="D895" s="242" t="s">
        <v>259</v>
      </c>
      <c r="E895" s="273" t="s">
        <v>1</v>
      </c>
      <c r="F895" s="274" t="s">
        <v>1442</v>
      </c>
      <c r="G895" s="272"/>
      <c r="H895" s="273" t="s">
        <v>1</v>
      </c>
      <c r="I895" s="275"/>
      <c r="J895" s="272"/>
      <c r="K895" s="272"/>
      <c r="L895" s="276"/>
      <c r="M895" s="277"/>
      <c r="N895" s="278"/>
      <c r="O895" s="278"/>
      <c r="P895" s="278"/>
      <c r="Q895" s="278"/>
      <c r="R895" s="278"/>
      <c r="S895" s="278"/>
      <c r="T895" s="279"/>
      <c r="U895" s="15"/>
      <c r="V895" s="15"/>
      <c r="W895" s="15"/>
      <c r="X895" s="15"/>
      <c r="Y895" s="15"/>
      <c r="Z895" s="15"/>
      <c r="AA895" s="15"/>
      <c r="AB895" s="15"/>
      <c r="AC895" s="15"/>
      <c r="AD895" s="15"/>
      <c r="AE895" s="15"/>
      <c r="AT895" s="280" t="s">
        <v>259</v>
      </c>
      <c r="AU895" s="280" t="s">
        <v>88</v>
      </c>
      <c r="AV895" s="15" t="s">
        <v>14</v>
      </c>
      <c r="AW895" s="15" t="s">
        <v>36</v>
      </c>
      <c r="AX895" s="15" t="s">
        <v>80</v>
      </c>
      <c r="AY895" s="280" t="s">
        <v>241</v>
      </c>
    </row>
    <row r="896" s="13" customFormat="1">
      <c r="A896" s="13"/>
      <c r="B896" s="249"/>
      <c r="C896" s="250"/>
      <c r="D896" s="242" t="s">
        <v>259</v>
      </c>
      <c r="E896" s="251" t="s">
        <v>1</v>
      </c>
      <c r="F896" s="252" t="s">
        <v>1500</v>
      </c>
      <c r="G896" s="250"/>
      <c r="H896" s="253">
        <v>14.1</v>
      </c>
      <c r="I896" s="254"/>
      <c r="J896" s="250"/>
      <c r="K896" s="250"/>
      <c r="L896" s="255"/>
      <c r="M896" s="256"/>
      <c r="N896" s="257"/>
      <c r="O896" s="257"/>
      <c r="P896" s="257"/>
      <c r="Q896" s="257"/>
      <c r="R896" s="257"/>
      <c r="S896" s="257"/>
      <c r="T896" s="258"/>
      <c r="U896" s="13"/>
      <c r="V896" s="13"/>
      <c r="W896" s="13"/>
      <c r="X896" s="13"/>
      <c r="Y896" s="13"/>
      <c r="Z896" s="13"/>
      <c r="AA896" s="13"/>
      <c r="AB896" s="13"/>
      <c r="AC896" s="13"/>
      <c r="AD896" s="13"/>
      <c r="AE896" s="13"/>
      <c r="AT896" s="259" t="s">
        <v>259</v>
      </c>
      <c r="AU896" s="259" t="s">
        <v>88</v>
      </c>
      <c r="AV896" s="13" t="s">
        <v>88</v>
      </c>
      <c r="AW896" s="13" t="s">
        <v>36</v>
      </c>
      <c r="AX896" s="13" t="s">
        <v>80</v>
      </c>
      <c r="AY896" s="259" t="s">
        <v>241</v>
      </c>
    </row>
    <row r="897" s="15" customFormat="1">
      <c r="A897" s="15"/>
      <c r="B897" s="271"/>
      <c r="C897" s="272"/>
      <c r="D897" s="242" t="s">
        <v>259</v>
      </c>
      <c r="E897" s="273" t="s">
        <v>1</v>
      </c>
      <c r="F897" s="274" t="s">
        <v>3529</v>
      </c>
      <c r="G897" s="272"/>
      <c r="H897" s="273" t="s">
        <v>1</v>
      </c>
      <c r="I897" s="275"/>
      <c r="J897" s="272"/>
      <c r="K897" s="272"/>
      <c r="L897" s="276"/>
      <c r="M897" s="277"/>
      <c r="N897" s="278"/>
      <c r="O897" s="278"/>
      <c r="P897" s="278"/>
      <c r="Q897" s="278"/>
      <c r="R897" s="278"/>
      <c r="S897" s="278"/>
      <c r="T897" s="279"/>
      <c r="U897" s="15"/>
      <c r="V897" s="15"/>
      <c r="W897" s="15"/>
      <c r="X897" s="15"/>
      <c r="Y897" s="15"/>
      <c r="Z897" s="15"/>
      <c r="AA897" s="15"/>
      <c r="AB897" s="15"/>
      <c r="AC897" s="15"/>
      <c r="AD897" s="15"/>
      <c r="AE897" s="15"/>
      <c r="AT897" s="280" t="s">
        <v>259</v>
      </c>
      <c r="AU897" s="280" t="s">
        <v>88</v>
      </c>
      <c r="AV897" s="15" t="s">
        <v>14</v>
      </c>
      <c r="AW897" s="15" t="s">
        <v>36</v>
      </c>
      <c r="AX897" s="15" t="s">
        <v>80</v>
      </c>
      <c r="AY897" s="280" t="s">
        <v>241</v>
      </c>
    </row>
    <row r="898" s="13" customFormat="1">
      <c r="A898" s="13"/>
      <c r="B898" s="249"/>
      <c r="C898" s="250"/>
      <c r="D898" s="242" t="s">
        <v>259</v>
      </c>
      <c r="E898" s="251" t="s">
        <v>1</v>
      </c>
      <c r="F898" s="252" t="s">
        <v>3530</v>
      </c>
      <c r="G898" s="250"/>
      <c r="H898" s="253">
        <v>12</v>
      </c>
      <c r="I898" s="254"/>
      <c r="J898" s="250"/>
      <c r="K898" s="250"/>
      <c r="L898" s="255"/>
      <c r="M898" s="256"/>
      <c r="N898" s="257"/>
      <c r="O898" s="257"/>
      <c r="P898" s="257"/>
      <c r="Q898" s="257"/>
      <c r="R898" s="257"/>
      <c r="S898" s="257"/>
      <c r="T898" s="258"/>
      <c r="U898" s="13"/>
      <c r="V898" s="13"/>
      <c r="W898" s="13"/>
      <c r="X898" s="13"/>
      <c r="Y898" s="13"/>
      <c r="Z898" s="13"/>
      <c r="AA898" s="13"/>
      <c r="AB898" s="13"/>
      <c r="AC898" s="13"/>
      <c r="AD898" s="13"/>
      <c r="AE898" s="13"/>
      <c r="AT898" s="259" t="s">
        <v>259</v>
      </c>
      <c r="AU898" s="259" t="s">
        <v>88</v>
      </c>
      <c r="AV898" s="13" t="s">
        <v>88</v>
      </c>
      <c r="AW898" s="13" t="s">
        <v>36</v>
      </c>
      <c r="AX898" s="13" t="s">
        <v>80</v>
      </c>
      <c r="AY898" s="259" t="s">
        <v>241</v>
      </c>
    </row>
    <row r="899" s="14" customFormat="1">
      <c r="A899" s="14"/>
      <c r="B899" s="260"/>
      <c r="C899" s="261"/>
      <c r="D899" s="242" t="s">
        <v>259</v>
      </c>
      <c r="E899" s="262" t="s">
        <v>1233</v>
      </c>
      <c r="F899" s="263" t="s">
        <v>261</v>
      </c>
      <c r="G899" s="261"/>
      <c r="H899" s="264">
        <v>1911.2850000000001</v>
      </c>
      <c r="I899" s="265"/>
      <c r="J899" s="261"/>
      <c r="K899" s="261"/>
      <c r="L899" s="266"/>
      <c r="M899" s="267"/>
      <c r="N899" s="268"/>
      <c r="O899" s="268"/>
      <c r="P899" s="268"/>
      <c r="Q899" s="268"/>
      <c r="R899" s="268"/>
      <c r="S899" s="268"/>
      <c r="T899" s="269"/>
      <c r="U899" s="14"/>
      <c r="V899" s="14"/>
      <c r="W899" s="14"/>
      <c r="X899" s="14"/>
      <c r="Y899" s="14"/>
      <c r="Z899" s="14"/>
      <c r="AA899" s="14"/>
      <c r="AB899" s="14"/>
      <c r="AC899" s="14"/>
      <c r="AD899" s="14"/>
      <c r="AE899" s="14"/>
      <c r="AT899" s="270" t="s">
        <v>259</v>
      </c>
      <c r="AU899" s="270" t="s">
        <v>88</v>
      </c>
      <c r="AV899" s="14" t="s">
        <v>175</v>
      </c>
      <c r="AW899" s="14" t="s">
        <v>36</v>
      </c>
      <c r="AX899" s="14" t="s">
        <v>14</v>
      </c>
      <c r="AY899" s="270" t="s">
        <v>241</v>
      </c>
    </row>
    <row r="900" s="2" customFormat="1" ht="24.15" customHeight="1">
      <c r="A900" s="39"/>
      <c r="B900" s="40"/>
      <c r="C900" s="229" t="s">
        <v>1063</v>
      </c>
      <c r="D900" s="229" t="s">
        <v>243</v>
      </c>
      <c r="E900" s="230" t="s">
        <v>1501</v>
      </c>
      <c r="F900" s="231" t="s">
        <v>1502</v>
      </c>
      <c r="G900" s="232" t="s">
        <v>246</v>
      </c>
      <c r="H900" s="233">
        <v>1911.2850000000001</v>
      </c>
      <c r="I900" s="234"/>
      <c r="J900" s="235">
        <f>ROUND(I900*H900,2)</f>
        <v>0</v>
      </c>
      <c r="K900" s="231" t="s">
        <v>1</v>
      </c>
      <c r="L900" s="45"/>
      <c r="M900" s="236" t="s">
        <v>1</v>
      </c>
      <c r="N900" s="237" t="s">
        <v>45</v>
      </c>
      <c r="O900" s="92"/>
      <c r="P900" s="238">
        <f>O900*H900</f>
        <v>0</v>
      </c>
      <c r="Q900" s="238">
        <v>0</v>
      </c>
      <c r="R900" s="238">
        <f>Q900*H900</f>
        <v>0</v>
      </c>
      <c r="S900" s="238">
        <v>0</v>
      </c>
      <c r="T900" s="239">
        <f>S900*H900</f>
        <v>0</v>
      </c>
      <c r="U900" s="39"/>
      <c r="V900" s="39"/>
      <c r="W900" s="39"/>
      <c r="X900" s="39"/>
      <c r="Y900" s="39"/>
      <c r="Z900" s="39"/>
      <c r="AA900" s="39"/>
      <c r="AB900" s="39"/>
      <c r="AC900" s="39"/>
      <c r="AD900" s="39"/>
      <c r="AE900" s="39"/>
      <c r="AR900" s="240" t="s">
        <v>175</v>
      </c>
      <c r="AT900" s="240" t="s">
        <v>243</v>
      </c>
      <c r="AU900" s="240" t="s">
        <v>88</v>
      </c>
      <c r="AY900" s="18" t="s">
        <v>241</v>
      </c>
      <c r="BE900" s="241">
        <f>IF(N900="základní",J900,0)</f>
        <v>0</v>
      </c>
      <c r="BF900" s="241">
        <f>IF(N900="snížená",J900,0)</f>
        <v>0</v>
      </c>
      <c r="BG900" s="241">
        <f>IF(N900="zákl. přenesená",J900,0)</f>
        <v>0</v>
      </c>
      <c r="BH900" s="241">
        <f>IF(N900="sníž. přenesená",J900,0)</f>
        <v>0</v>
      </c>
      <c r="BI900" s="241">
        <f>IF(N900="nulová",J900,0)</f>
        <v>0</v>
      </c>
      <c r="BJ900" s="18" t="s">
        <v>14</v>
      </c>
      <c r="BK900" s="241">
        <f>ROUND(I900*H900,2)</f>
        <v>0</v>
      </c>
      <c r="BL900" s="18" t="s">
        <v>175</v>
      </c>
      <c r="BM900" s="240" t="s">
        <v>3531</v>
      </c>
    </row>
    <row r="901" s="2" customFormat="1">
      <c r="A901" s="39"/>
      <c r="B901" s="40"/>
      <c r="C901" s="41"/>
      <c r="D901" s="242" t="s">
        <v>249</v>
      </c>
      <c r="E901" s="41"/>
      <c r="F901" s="243" t="s">
        <v>1502</v>
      </c>
      <c r="G901" s="41"/>
      <c r="H901" s="41"/>
      <c r="I901" s="244"/>
      <c r="J901" s="41"/>
      <c r="K901" s="41"/>
      <c r="L901" s="45"/>
      <c r="M901" s="245"/>
      <c r="N901" s="246"/>
      <c r="O901" s="92"/>
      <c r="P901" s="92"/>
      <c r="Q901" s="92"/>
      <c r="R901" s="92"/>
      <c r="S901" s="92"/>
      <c r="T901" s="93"/>
      <c r="U901" s="39"/>
      <c r="V901" s="39"/>
      <c r="W901" s="39"/>
      <c r="X901" s="39"/>
      <c r="Y901" s="39"/>
      <c r="Z901" s="39"/>
      <c r="AA901" s="39"/>
      <c r="AB901" s="39"/>
      <c r="AC901" s="39"/>
      <c r="AD901" s="39"/>
      <c r="AE901" s="39"/>
      <c r="AT901" s="18" t="s">
        <v>249</v>
      </c>
      <c r="AU901" s="18" t="s">
        <v>88</v>
      </c>
    </row>
    <row r="902" s="13" customFormat="1">
      <c r="A902" s="13"/>
      <c r="B902" s="249"/>
      <c r="C902" s="250"/>
      <c r="D902" s="242" t="s">
        <v>259</v>
      </c>
      <c r="E902" s="251" t="s">
        <v>1</v>
      </c>
      <c r="F902" s="252" t="s">
        <v>1233</v>
      </c>
      <c r="G902" s="250"/>
      <c r="H902" s="253">
        <v>1911.2850000000001</v>
      </c>
      <c r="I902" s="254"/>
      <c r="J902" s="250"/>
      <c r="K902" s="250"/>
      <c r="L902" s="255"/>
      <c r="M902" s="256"/>
      <c r="N902" s="257"/>
      <c r="O902" s="257"/>
      <c r="P902" s="257"/>
      <c r="Q902" s="257"/>
      <c r="R902" s="257"/>
      <c r="S902" s="257"/>
      <c r="T902" s="258"/>
      <c r="U902" s="13"/>
      <c r="V902" s="13"/>
      <c r="W902" s="13"/>
      <c r="X902" s="13"/>
      <c r="Y902" s="13"/>
      <c r="Z902" s="13"/>
      <c r="AA902" s="13"/>
      <c r="AB902" s="13"/>
      <c r="AC902" s="13"/>
      <c r="AD902" s="13"/>
      <c r="AE902" s="13"/>
      <c r="AT902" s="259" t="s">
        <v>259</v>
      </c>
      <c r="AU902" s="259" t="s">
        <v>88</v>
      </c>
      <c r="AV902" s="13" t="s">
        <v>88</v>
      </c>
      <c r="AW902" s="13" t="s">
        <v>36</v>
      </c>
      <c r="AX902" s="13" t="s">
        <v>80</v>
      </c>
      <c r="AY902" s="259" t="s">
        <v>241</v>
      </c>
    </row>
    <row r="903" s="14" customFormat="1">
      <c r="A903" s="14"/>
      <c r="B903" s="260"/>
      <c r="C903" s="261"/>
      <c r="D903" s="242" t="s">
        <v>259</v>
      </c>
      <c r="E903" s="262" t="s">
        <v>1</v>
      </c>
      <c r="F903" s="263" t="s">
        <v>261</v>
      </c>
      <c r="G903" s="261"/>
      <c r="H903" s="264">
        <v>1911.2850000000001</v>
      </c>
      <c r="I903" s="265"/>
      <c r="J903" s="261"/>
      <c r="K903" s="261"/>
      <c r="L903" s="266"/>
      <c r="M903" s="267"/>
      <c r="N903" s="268"/>
      <c r="O903" s="268"/>
      <c r="P903" s="268"/>
      <c r="Q903" s="268"/>
      <c r="R903" s="268"/>
      <c r="S903" s="268"/>
      <c r="T903" s="269"/>
      <c r="U903" s="14"/>
      <c r="V903" s="14"/>
      <c r="W903" s="14"/>
      <c r="X903" s="14"/>
      <c r="Y903" s="14"/>
      <c r="Z903" s="14"/>
      <c r="AA903" s="14"/>
      <c r="AB903" s="14"/>
      <c r="AC903" s="14"/>
      <c r="AD903" s="14"/>
      <c r="AE903" s="14"/>
      <c r="AT903" s="270" t="s">
        <v>259</v>
      </c>
      <c r="AU903" s="270" t="s">
        <v>88</v>
      </c>
      <c r="AV903" s="14" t="s">
        <v>175</v>
      </c>
      <c r="AW903" s="14" t="s">
        <v>36</v>
      </c>
      <c r="AX903" s="14" t="s">
        <v>14</v>
      </c>
      <c r="AY903" s="270" t="s">
        <v>241</v>
      </c>
    </row>
    <row r="904" s="2" customFormat="1" ht="24.15" customHeight="1">
      <c r="A904" s="39"/>
      <c r="B904" s="40"/>
      <c r="C904" s="229" t="s">
        <v>1067</v>
      </c>
      <c r="D904" s="229" t="s">
        <v>243</v>
      </c>
      <c r="E904" s="230" t="s">
        <v>1504</v>
      </c>
      <c r="F904" s="231" t="s">
        <v>1505</v>
      </c>
      <c r="G904" s="232" t="s">
        <v>246</v>
      </c>
      <c r="H904" s="233">
        <v>1272.1099999999999</v>
      </c>
      <c r="I904" s="234"/>
      <c r="J904" s="235">
        <f>ROUND(I904*H904,2)</f>
        <v>0</v>
      </c>
      <c r="K904" s="231" t="s">
        <v>247</v>
      </c>
      <c r="L904" s="45"/>
      <c r="M904" s="236" t="s">
        <v>1</v>
      </c>
      <c r="N904" s="237" t="s">
        <v>45</v>
      </c>
      <c r="O904" s="92"/>
      <c r="P904" s="238">
        <f>O904*H904</f>
        <v>0</v>
      </c>
      <c r="Q904" s="238">
        <v>0</v>
      </c>
      <c r="R904" s="238">
        <f>Q904*H904</f>
        <v>0</v>
      </c>
      <c r="S904" s="238">
        <v>0</v>
      </c>
      <c r="T904" s="239">
        <f>S904*H904</f>
        <v>0</v>
      </c>
      <c r="U904" s="39"/>
      <c r="V904" s="39"/>
      <c r="W904" s="39"/>
      <c r="X904" s="39"/>
      <c r="Y904" s="39"/>
      <c r="Z904" s="39"/>
      <c r="AA904" s="39"/>
      <c r="AB904" s="39"/>
      <c r="AC904" s="39"/>
      <c r="AD904" s="39"/>
      <c r="AE904" s="39"/>
      <c r="AR904" s="240" t="s">
        <v>175</v>
      </c>
      <c r="AT904" s="240" t="s">
        <v>243</v>
      </c>
      <c r="AU904" s="240" t="s">
        <v>88</v>
      </c>
      <c r="AY904" s="18" t="s">
        <v>241</v>
      </c>
      <c r="BE904" s="241">
        <f>IF(N904="základní",J904,0)</f>
        <v>0</v>
      </c>
      <c r="BF904" s="241">
        <f>IF(N904="snížená",J904,0)</f>
        <v>0</v>
      </c>
      <c r="BG904" s="241">
        <f>IF(N904="zákl. přenesená",J904,0)</f>
        <v>0</v>
      </c>
      <c r="BH904" s="241">
        <f>IF(N904="sníž. přenesená",J904,0)</f>
        <v>0</v>
      </c>
      <c r="BI904" s="241">
        <f>IF(N904="nulová",J904,0)</f>
        <v>0</v>
      </c>
      <c r="BJ904" s="18" t="s">
        <v>14</v>
      </c>
      <c r="BK904" s="241">
        <f>ROUND(I904*H904,2)</f>
        <v>0</v>
      </c>
      <c r="BL904" s="18" t="s">
        <v>175</v>
      </c>
      <c r="BM904" s="240" t="s">
        <v>3532</v>
      </c>
    </row>
    <row r="905" s="2" customFormat="1">
      <c r="A905" s="39"/>
      <c r="B905" s="40"/>
      <c r="C905" s="41"/>
      <c r="D905" s="242" t="s">
        <v>249</v>
      </c>
      <c r="E905" s="41"/>
      <c r="F905" s="243" t="s">
        <v>1507</v>
      </c>
      <c r="G905" s="41"/>
      <c r="H905" s="41"/>
      <c r="I905" s="244"/>
      <c r="J905" s="41"/>
      <c r="K905" s="41"/>
      <c r="L905" s="45"/>
      <c r="M905" s="245"/>
      <c r="N905" s="246"/>
      <c r="O905" s="92"/>
      <c r="P905" s="92"/>
      <c r="Q905" s="92"/>
      <c r="R905" s="92"/>
      <c r="S905" s="92"/>
      <c r="T905" s="93"/>
      <c r="U905" s="39"/>
      <c r="V905" s="39"/>
      <c r="W905" s="39"/>
      <c r="X905" s="39"/>
      <c r="Y905" s="39"/>
      <c r="Z905" s="39"/>
      <c r="AA905" s="39"/>
      <c r="AB905" s="39"/>
      <c r="AC905" s="39"/>
      <c r="AD905" s="39"/>
      <c r="AE905" s="39"/>
      <c r="AT905" s="18" t="s">
        <v>249</v>
      </c>
      <c r="AU905" s="18" t="s">
        <v>88</v>
      </c>
    </row>
    <row r="906" s="2" customFormat="1">
      <c r="A906" s="39"/>
      <c r="B906" s="40"/>
      <c r="C906" s="41"/>
      <c r="D906" s="247" t="s">
        <v>251</v>
      </c>
      <c r="E906" s="41"/>
      <c r="F906" s="248" t="s">
        <v>1508</v>
      </c>
      <c r="G906" s="41"/>
      <c r="H906" s="41"/>
      <c r="I906" s="244"/>
      <c r="J906" s="41"/>
      <c r="K906" s="41"/>
      <c r="L906" s="45"/>
      <c r="M906" s="245"/>
      <c r="N906" s="246"/>
      <c r="O906" s="92"/>
      <c r="P906" s="92"/>
      <c r="Q906" s="92"/>
      <c r="R906" s="92"/>
      <c r="S906" s="92"/>
      <c r="T906" s="93"/>
      <c r="U906" s="39"/>
      <c r="V906" s="39"/>
      <c r="W906" s="39"/>
      <c r="X906" s="39"/>
      <c r="Y906" s="39"/>
      <c r="Z906" s="39"/>
      <c r="AA906" s="39"/>
      <c r="AB906" s="39"/>
      <c r="AC906" s="39"/>
      <c r="AD906" s="39"/>
      <c r="AE906" s="39"/>
      <c r="AT906" s="18" t="s">
        <v>251</v>
      </c>
      <c r="AU906" s="18" t="s">
        <v>88</v>
      </c>
    </row>
    <row r="907" s="13" customFormat="1">
      <c r="A907" s="13"/>
      <c r="B907" s="249"/>
      <c r="C907" s="250"/>
      <c r="D907" s="242" t="s">
        <v>259</v>
      </c>
      <c r="E907" s="251" t="s">
        <v>1</v>
      </c>
      <c r="F907" s="252" t="s">
        <v>833</v>
      </c>
      <c r="G907" s="250"/>
      <c r="H907" s="253">
        <v>1272.1099999999999</v>
      </c>
      <c r="I907" s="254"/>
      <c r="J907" s="250"/>
      <c r="K907" s="250"/>
      <c r="L907" s="255"/>
      <c r="M907" s="256"/>
      <c r="N907" s="257"/>
      <c r="O907" s="257"/>
      <c r="P907" s="257"/>
      <c r="Q907" s="257"/>
      <c r="R907" s="257"/>
      <c r="S907" s="257"/>
      <c r="T907" s="258"/>
      <c r="U907" s="13"/>
      <c r="V907" s="13"/>
      <c r="W907" s="13"/>
      <c r="X907" s="13"/>
      <c r="Y907" s="13"/>
      <c r="Z907" s="13"/>
      <c r="AA907" s="13"/>
      <c r="AB907" s="13"/>
      <c r="AC907" s="13"/>
      <c r="AD907" s="13"/>
      <c r="AE907" s="13"/>
      <c r="AT907" s="259" t="s">
        <v>259</v>
      </c>
      <c r="AU907" s="259" t="s">
        <v>88</v>
      </c>
      <c r="AV907" s="13" t="s">
        <v>88</v>
      </c>
      <c r="AW907" s="13" t="s">
        <v>36</v>
      </c>
      <c r="AX907" s="13" t="s">
        <v>80</v>
      </c>
      <c r="AY907" s="259" t="s">
        <v>241</v>
      </c>
    </row>
    <row r="908" s="14" customFormat="1">
      <c r="A908" s="14"/>
      <c r="B908" s="260"/>
      <c r="C908" s="261"/>
      <c r="D908" s="242" t="s">
        <v>259</v>
      </c>
      <c r="E908" s="262" t="s">
        <v>1</v>
      </c>
      <c r="F908" s="263" t="s">
        <v>261</v>
      </c>
      <c r="G908" s="261"/>
      <c r="H908" s="264">
        <v>1272.1099999999999</v>
      </c>
      <c r="I908" s="265"/>
      <c r="J908" s="261"/>
      <c r="K908" s="261"/>
      <c r="L908" s="266"/>
      <c r="M908" s="267"/>
      <c r="N908" s="268"/>
      <c r="O908" s="268"/>
      <c r="P908" s="268"/>
      <c r="Q908" s="268"/>
      <c r="R908" s="268"/>
      <c r="S908" s="268"/>
      <c r="T908" s="269"/>
      <c r="U908" s="14"/>
      <c r="V908" s="14"/>
      <c r="W908" s="14"/>
      <c r="X908" s="14"/>
      <c r="Y908" s="14"/>
      <c r="Z908" s="14"/>
      <c r="AA908" s="14"/>
      <c r="AB908" s="14"/>
      <c r="AC908" s="14"/>
      <c r="AD908" s="14"/>
      <c r="AE908" s="14"/>
      <c r="AT908" s="270" t="s">
        <v>259</v>
      </c>
      <c r="AU908" s="270" t="s">
        <v>88</v>
      </c>
      <c r="AV908" s="14" t="s">
        <v>175</v>
      </c>
      <c r="AW908" s="14" t="s">
        <v>36</v>
      </c>
      <c r="AX908" s="14" t="s">
        <v>14</v>
      </c>
      <c r="AY908" s="270" t="s">
        <v>241</v>
      </c>
    </row>
    <row r="909" s="12" customFormat="1" ht="22.8" customHeight="1">
      <c r="A909" s="12"/>
      <c r="B909" s="213"/>
      <c r="C909" s="214"/>
      <c r="D909" s="215" t="s">
        <v>79</v>
      </c>
      <c r="E909" s="227" t="s">
        <v>300</v>
      </c>
      <c r="F909" s="227" t="s">
        <v>900</v>
      </c>
      <c r="G909" s="214"/>
      <c r="H909" s="214"/>
      <c r="I909" s="217"/>
      <c r="J909" s="228">
        <f>BK909</f>
        <v>0</v>
      </c>
      <c r="K909" s="214"/>
      <c r="L909" s="219"/>
      <c r="M909" s="220"/>
      <c r="N909" s="221"/>
      <c r="O909" s="221"/>
      <c r="P909" s="222">
        <f>SUM(P910:P1056)</f>
        <v>0</v>
      </c>
      <c r="Q909" s="221"/>
      <c r="R909" s="222">
        <f>SUM(R910:R1056)</f>
        <v>198.81519</v>
      </c>
      <c r="S909" s="221"/>
      <c r="T909" s="223">
        <f>SUM(T910:T1056)</f>
        <v>0.77000000000000002</v>
      </c>
      <c r="U909" s="12"/>
      <c r="V909" s="12"/>
      <c r="W909" s="12"/>
      <c r="X909" s="12"/>
      <c r="Y909" s="12"/>
      <c r="Z909" s="12"/>
      <c r="AA909" s="12"/>
      <c r="AB909" s="12"/>
      <c r="AC909" s="12"/>
      <c r="AD909" s="12"/>
      <c r="AE909" s="12"/>
      <c r="AR909" s="224" t="s">
        <v>14</v>
      </c>
      <c r="AT909" s="225" t="s">
        <v>79</v>
      </c>
      <c r="AU909" s="225" t="s">
        <v>14</v>
      </c>
      <c r="AY909" s="224" t="s">
        <v>241</v>
      </c>
      <c r="BK909" s="226">
        <f>SUM(BK910:BK1056)</f>
        <v>0</v>
      </c>
    </row>
    <row r="910" s="2" customFormat="1" ht="24.15" customHeight="1">
      <c r="A910" s="39"/>
      <c r="B910" s="40"/>
      <c r="C910" s="229" t="s">
        <v>1071</v>
      </c>
      <c r="D910" s="229" t="s">
        <v>243</v>
      </c>
      <c r="E910" s="230" t="s">
        <v>3533</v>
      </c>
      <c r="F910" s="231" t="s">
        <v>3534</v>
      </c>
      <c r="G910" s="232" t="s">
        <v>296</v>
      </c>
      <c r="H910" s="233">
        <v>2037</v>
      </c>
      <c r="I910" s="234"/>
      <c r="J910" s="235">
        <f>ROUND(I910*H910,2)</f>
        <v>0</v>
      </c>
      <c r="K910" s="231" t="s">
        <v>247</v>
      </c>
      <c r="L910" s="45"/>
      <c r="M910" s="236" t="s">
        <v>1</v>
      </c>
      <c r="N910" s="237" t="s">
        <v>45</v>
      </c>
      <c r="O910" s="92"/>
      <c r="P910" s="238">
        <f>O910*H910</f>
        <v>0</v>
      </c>
      <c r="Q910" s="238">
        <v>0.016420000000000001</v>
      </c>
      <c r="R910" s="238">
        <f>Q910*H910</f>
        <v>33.447540000000004</v>
      </c>
      <c r="S910" s="238">
        <v>0</v>
      </c>
      <c r="T910" s="239">
        <f>S910*H910</f>
        <v>0</v>
      </c>
      <c r="U910" s="39"/>
      <c r="V910" s="39"/>
      <c r="W910" s="39"/>
      <c r="X910" s="39"/>
      <c r="Y910" s="39"/>
      <c r="Z910" s="39"/>
      <c r="AA910" s="39"/>
      <c r="AB910" s="39"/>
      <c r="AC910" s="39"/>
      <c r="AD910" s="39"/>
      <c r="AE910" s="39"/>
      <c r="AR910" s="240" t="s">
        <v>175</v>
      </c>
      <c r="AT910" s="240" t="s">
        <v>243</v>
      </c>
      <c r="AU910" s="240" t="s">
        <v>88</v>
      </c>
      <c r="AY910" s="18" t="s">
        <v>241</v>
      </c>
      <c r="BE910" s="241">
        <f>IF(N910="základní",J910,0)</f>
        <v>0</v>
      </c>
      <c r="BF910" s="241">
        <f>IF(N910="snížená",J910,0)</f>
        <v>0</v>
      </c>
      <c r="BG910" s="241">
        <f>IF(N910="zákl. přenesená",J910,0)</f>
        <v>0</v>
      </c>
      <c r="BH910" s="241">
        <f>IF(N910="sníž. přenesená",J910,0)</f>
        <v>0</v>
      </c>
      <c r="BI910" s="241">
        <f>IF(N910="nulová",J910,0)</f>
        <v>0</v>
      </c>
      <c r="BJ910" s="18" t="s">
        <v>14</v>
      </c>
      <c r="BK910" s="241">
        <f>ROUND(I910*H910,2)</f>
        <v>0</v>
      </c>
      <c r="BL910" s="18" t="s">
        <v>175</v>
      </c>
      <c r="BM910" s="240" t="s">
        <v>3535</v>
      </c>
    </row>
    <row r="911" s="2" customFormat="1">
      <c r="A911" s="39"/>
      <c r="B911" s="40"/>
      <c r="C911" s="41"/>
      <c r="D911" s="242" t="s">
        <v>249</v>
      </c>
      <c r="E911" s="41"/>
      <c r="F911" s="243" t="s">
        <v>3536</v>
      </c>
      <c r="G911" s="41"/>
      <c r="H911" s="41"/>
      <c r="I911" s="244"/>
      <c r="J911" s="41"/>
      <c r="K911" s="41"/>
      <c r="L911" s="45"/>
      <c r="M911" s="245"/>
      <c r="N911" s="246"/>
      <c r="O911" s="92"/>
      <c r="P911" s="92"/>
      <c r="Q911" s="92"/>
      <c r="R911" s="92"/>
      <c r="S911" s="92"/>
      <c r="T911" s="93"/>
      <c r="U911" s="39"/>
      <c r="V911" s="39"/>
      <c r="W911" s="39"/>
      <c r="X911" s="39"/>
      <c r="Y911" s="39"/>
      <c r="Z911" s="39"/>
      <c r="AA911" s="39"/>
      <c r="AB911" s="39"/>
      <c r="AC911" s="39"/>
      <c r="AD911" s="39"/>
      <c r="AE911" s="39"/>
      <c r="AT911" s="18" t="s">
        <v>249</v>
      </c>
      <c r="AU911" s="18" t="s">
        <v>88</v>
      </c>
    </row>
    <row r="912" s="2" customFormat="1">
      <c r="A912" s="39"/>
      <c r="B912" s="40"/>
      <c r="C912" s="41"/>
      <c r="D912" s="247" t="s">
        <v>251</v>
      </c>
      <c r="E912" s="41"/>
      <c r="F912" s="248" t="s">
        <v>3537</v>
      </c>
      <c r="G912" s="41"/>
      <c r="H912" s="41"/>
      <c r="I912" s="244"/>
      <c r="J912" s="41"/>
      <c r="K912" s="41"/>
      <c r="L912" s="45"/>
      <c r="M912" s="245"/>
      <c r="N912" s="246"/>
      <c r="O912" s="92"/>
      <c r="P912" s="92"/>
      <c r="Q912" s="92"/>
      <c r="R912" s="92"/>
      <c r="S912" s="92"/>
      <c r="T912" s="93"/>
      <c r="U912" s="39"/>
      <c r="V912" s="39"/>
      <c r="W912" s="39"/>
      <c r="X912" s="39"/>
      <c r="Y912" s="39"/>
      <c r="Z912" s="39"/>
      <c r="AA912" s="39"/>
      <c r="AB912" s="39"/>
      <c r="AC912" s="39"/>
      <c r="AD912" s="39"/>
      <c r="AE912" s="39"/>
      <c r="AT912" s="18" t="s">
        <v>251</v>
      </c>
      <c r="AU912" s="18" t="s">
        <v>88</v>
      </c>
    </row>
    <row r="913" s="13" customFormat="1">
      <c r="A913" s="13"/>
      <c r="B913" s="249"/>
      <c r="C913" s="250"/>
      <c r="D913" s="242" t="s">
        <v>259</v>
      </c>
      <c r="E913" s="251" t="s">
        <v>1</v>
      </c>
      <c r="F913" s="252" t="s">
        <v>3177</v>
      </c>
      <c r="G913" s="250"/>
      <c r="H913" s="253">
        <v>2037</v>
      </c>
      <c r="I913" s="254"/>
      <c r="J913" s="250"/>
      <c r="K913" s="250"/>
      <c r="L913" s="255"/>
      <c r="M913" s="256"/>
      <c r="N913" s="257"/>
      <c r="O913" s="257"/>
      <c r="P913" s="257"/>
      <c r="Q913" s="257"/>
      <c r="R913" s="257"/>
      <c r="S913" s="257"/>
      <c r="T913" s="258"/>
      <c r="U913" s="13"/>
      <c r="V913" s="13"/>
      <c r="W913" s="13"/>
      <c r="X913" s="13"/>
      <c r="Y913" s="13"/>
      <c r="Z913" s="13"/>
      <c r="AA913" s="13"/>
      <c r="AB913" s="13"/>
      <c r="AC913" s="13"/>
      <c r="AD913" s="13"/>
      <c r="AE913" s="13"/>
      <c r="AT913" s="259" t="s">
        <v>259</v>
      </c>
      <c r="AU913" s="259" t="s">
        <v>88</v>
      </c>
      <c r="AV913" s="13" t="s">
        <v>88</v>
      </c>
      <c r="AW913" s="13" t="s">
        <v>36</v>
      </c>
      <c r="AX913" s="13" t="s">
        <v>80</v>
      </c>
      <c r="AY913" s="259" t="s">
        <v>241</v>
      </c>
    </row>
    <row r="914" s="14" customFormat="1">
      <c r="A914" s="14"/>
      <c r="B914" s="260"/>
      <c r="C914" s="261"/>
      <c r="D914" s="242" t="s">
        <v>259</v>
      </c>
      <c r="E914" s="262" t="s">
        <v>1</v>
      </c>
      <c r="F914" s="263" t="s">
        <v>261</v>
      </c>
      <c r="G914" s="261"/>
      <c r="H914" s="264">
        <v>2037</v>
      </c>
      <c r="I914" s="265"/>
      <c r="J914" s="261"/>
      <c r="K914" s="261"/>
      <c r="L914" s="266"/>
      <c r="M914" s="267"/>
      <c r="N914" s="268"/>
      <c r="O914" s="268"/>
      <c r="P914" s="268"/>
      <c r="Q914" s="268"/>
      <c r="R914" s="268"/>
      <c r="S914" s="268"/>
      <c r="T914" s="269"/>
      <c r="U914" s="14"/>
      <c r="V914" s="14"/>
      <c r="W914" s="14"/>
      <c r="X914" s="14"/>
      <c r="Y914" s="14"/>
      <c r="Z914" s="14"/>
      <c r="AA914" s="14"/>
      <c r="AB914" s="14"/>
      <c r="AC914" s="14"/>
      <c r="AD914" s="14"/>
      <c r="AE914" s="14"/>
      <c r="AT914" s="270" t="s">
        <v>259</v>
      </c>
      <c r="AU914" s="270" t="s">
        <v>88</v>
      </c>
      <c r="AV914" s="14" t="s">
        <v>175</v>
      </c>
      <c r="AW914" s="14" t="s">
        <v>36</v>
      </c>
      <c r="AX914" s="14" t="s">
        <v>14</v>
      </c>
      <c r="AY914" s="270" t="s">
        <v>241</v>
      </c>
    </row>
    <row r="915" s="2" customFormat="1" ht="24.15" customHeight="1">
      <c r="A915" s="39"/>
      <c r="B915" s="40"/>
      <c r="C915" s="229" t="s">
        <v>1077</v>
      </c>
      <c r="D915" s="229" t="s">
        <v>243</v>
      </c>
      <c r="E915" s="230" t="s">
        <v>3538</v>
      </c>
      <c r="F915" s="231" t="s">
        <v>3539</v>
      </c>
      <c r="G915" s="232" t="s">
        <v>296</v>
      </c>
      <c r="H915" s="233">
        <v>11</v>
      </c>
      <c r="I915" s="234"/>
      <c r="J915" s="235">
        <f>ROUND(I915*H915,2)</f>
        <v>0</v>
      </c>
      <c r="K915" s="231" t="s">
        <v>247</v>
      </c>
      <c r="L915" s="45"/>
      <c r="M915" s="236" t="s">
        <v>1</v>
      </c>
      <c r="N915" s="237" t="s">
        <v>45</v>
      </c>
      <c r="O915" s="92"/>
      <c r="P915" s="238">
        <f>O915*H915</f>
        <v>0</v>
      </c>
      <c r="Q915" s="238">
        <v>0</v>
      </c>
      <c r="R915" s="238">
        <f>Q915*H915</f>
        <v>0</v>
      </c>
      <c r="S915" s="238">
        <v>0.070000000000000007</v>
      </c>
      <c r="T915" s="239">
        <f>S915*H915</f>
        <v>0.77000000000000002</v>
      </c>
      <c r="U915" s="39"/>
      <c r="V915" s="39"/>
      <c r="W915" s="39"/>
      <c r="X915" s="39"/>
      <c r="Y915" s="39"/>
      <c r="Z915" s="39"/>
      <c r="AA915" s="39"/>
      <c r="AB915" s="39"/>
      <c r="AC915" s="39"/>
      <c r="AD915" s="39"/>
      <c r="AE915" s="39"/>
      <c r="AR915" s="240" t="s">
        <v>175</v>
      </c>
      <c r="AT915" s="240" t="s">
        <v>243</v>
      </c>
      <c r="AU915" s="240" t="s">
        <v>88</v>
      </c>
      <c r="AY915" s="18" t="s">
        <v>241</v>
      </c>
      <c r="BE915" s="241">
        <f>IF(N915="základní",J915,0)</f>
        <v>0</v>
      </c>
      <c r="BF915" s="241">
        <f>IF(N915="snížená",J915,0)</f>
        <v>0</v>
      </c>
      <c r="BG915" s="241">
        <f>IF(N915="zákl. přenesená",J915,0)</f>
        <v>0</v>
      </c>
      <c r="BH915" s="241">
        <f>IF(N915="sníž. přenesená",J915,0)</f>
        <v>0</v>
      </c>
      <c r="BI915" s="241">
        <f>IF(N915="nulová",J915,0)</f>
        <v>0</v>
      </c>
      <c r="BJ915" s="18" t="s">
        <v>14</v>
      </c>
      <c r="BK915" s="241">
        <f>ROUND(I915*H915,2)</f>
        <v>0</v>
      </c>
      <c r="BL915" s="18" t="s">
        <v>175</v>
      </c>
      <c r="BM915" s="240" t="s">
        <v>3540</v>
      </c>
    </row>
    <row r="916" s="2" customFormat="1">
      <c r="A916" s="39"/>
      <c r="B916" s="40"/>
      <c r="C916" s="41"/>
      <c r="D916" s="242" t="s">
        <v>249</v>
      </c>
      <c r="E916" s="41"/>
      <c r="F916" s="243" t="s">
        <v>3541</v>
      </c>
      <c r="G916" s="41"/>
      <c r="H916" s="41"/>
      <c r="I916" s="244"/>
      <c r="J916" s="41"/>
      <c r="K916" s="41"/>
      <c r="L916" s="45"/>
      <c r="M916" s="245"/>
      <c r="N916" s="246"/>
      <c r="O916" s="92"/>
      <c r="P916" s="92"/>
      <c r="Q916" s="92"/>
      <c r="R916" s="92"/>
      <c r="S916" s="92"/>
      <c r="T916" s="93"/>
      <c r="U916" s="39"/>
      <c r="V916" s="39"/>
      <c r="W916" s="39"/>
      <c r="X916" s="39"/>
      <c r="Y916" s="39"/>
      <c r="Z916" s="39"/>
      <c r="AA916" s="39"/>
      <c r="AB916" s="39"/>
      <c r="AC916" s="39"/>
      <c r="AD916" s="39"/>
      <c r="AE916" s="39"/>
      <c r="AT916" s="18" t="s">
        <v>249</v>
      </c>
      <c r="AU916" s="18" t="s">
        <v>88</v>
      </c>
    </row>
    <row r="917" s="2" customFormat="1">
      <c r="A917" s="39"/>
      <c r="B917" s="40"/>
      <c r="C917" s="41"/>
      <c r="D917" s="247" t="s">
        <v>251</v>
      </c>
      <c r="E917" s="41"/>
      <c r="F917" s="248" t="s">
        <v>3542</v>
      </c>
      <c r="G917" s="41"/>
      <c r="H917" s="41"/>
      <c r="I917" s="244"/>
      <c r="J917" s="41"/>
      <c r="K917" s="41"/>
      <c r="L917" s="45"/>
      <c r="M917" s="245"/>
      <c r="N917" s="246"/>
      <c r="O917" s="92"/>
      <c r="P917" s="92"/>
      <c r="Q917" s="92"/>
      <c r="R917" s="92"/>
      <c r="S917" s="92"/>
      <c r="T917" s="93"/>
      <c r="U917" s="39"/>
      <c r="V917" s="39"/>
      <c r="W917" s="39"/>
      <c r="X917" s="39"/>
      <c r="Y917" s="39"/>
      <c r="Z917" s="39"/>
      <c r="AA917" s="39"/>
      <c r="AB917" s="39"/>
      <c r="AC917" s="39"/>
      <c r="AD917" s="39"/>
      <c r="AE917" s="39"/>
      <c r="AT917" s="18" t="s">
        <v>251</v>
      </c>
      <c r="AU917" s="18" t="s">
        <v>88</v>
      </c>
    </row>
    <row r="918" s="2" customFormat="1" ht="33" customHeight="1">
      <c r="A918" s="39"/>
      <c r="B918" s="40"/>
      <c r="C918" s="229" t="s">
        <v>1082</v>
      </c>
      <c r="D918" s="229" t="s">
        <v>243</v>
      </c>
      <c r="E918" s="230" t="s">
        <v>3543</v>
      </c>
      <c r="F918" s="231" t="s">
        <v>3544</v>
      </c>
      <c r="G918" s="232" t="s">
        <v>303</v>
      </c>
      <c r="H918" s="233">
        <v>153</v>
      </c>
      <c r="I918" s="234"/>
      <c r="J918" s="235">
        <f>ROUND(I918*H918,2)</f>
        <v>0</v>
      </c>
      <c r="K918" s="231" t="s">
        <v>247</v>
      </c>
      <c r="L918" s="45"/>
      <c r="M918" s="236" t="s">
        <v>1</v>
      </c>
      <c r="N918" s="237" t="s">
        <v>45</v>
      </c>
      <c r="O918" s="92"/>
      <c r="P918" s="238">
        <f>O918*H918</f>
        <v>0</v>
      </c>
      <c r="Q918" s="238">
        <v>1.0000000000000001E-05</v>
      </c>
      <c r="R918" s="238">
        <f>Q918*H918</f>
        <v>0.0015300000000000001</v>
      </c>
      <c r="S918" s="238">
        <v>0</v>
      </c>
      <c r="T918" s="239">
        <f>S918*H918</f>
        <v>0</v>
      </c>
      <c r="U918" s="39"/>
      <c r="V918" s="39"/>
      <c r="W918" s="39"/>
      <c r="X918" s="39"/>
      <c r="Y918" s="39"/>
      <c r="Z918" s="39"/>
      <c r="AA918" s="39"/>
      <c r="AB918" s="39"/>
      <c r="AC918" s="39"/>
      <c r="AD918" s="39"/>
      <c r="AE918" s="39"/>
      <c r="AR918" s="240" t="s">
        <v>175</v>
      </c>
      <c r="AT918" s="240" t="s">
        <v>243</v>
      </c>
      <c r="AU918" s="240" t="s">
        <v>88</v>
      </c>
      <c r="AY918" s="18" t="s">
        <v>241</v>
      </c>
      <c r="BE918" s="241">
        <f>IF(N918="základní",J918,0)</f>
        <v>0</v>
      </c>
      <c r="BF918" s="241">
        <f>IF(N918="snížená",J918,0)</f>
        <v>0</v>
      </c>
      <c r="BG918" s="241">
        <f>IF(N918="zákl. přenesená",J918,0)</f>
        <v>0</v>
      </c>
      <c r="BH918" s="241">
        <f>IF(N918="sníž. přenesená",J918,0)</f>
        <v>0</v>
      </c>
      <c r="BI918" s="241">
        <f>IF(N918="nulová",J918,0)</f>
        <v>0</v>
      </c>
      <c r="BJ918" s="18" t="s">
        <v>14</v>
      </c>
      <c r="BK918" s="241">
        <f>ROUND(I918*H918,2)</f>
        <v>0</v>
      </c>
      <c r="BL918" s="18" t="s">
        <v>175</v>
      </c>
      <c r="BM918" s="240" t="s">
        <v>3545</v>
      </c>
    </row>
    <row r="919" s="2" customFormat="1">
      <c r="A919" s="39"/>
      <c r="B919" s="40"/>
      <c r="C919" s="41"/>
      <c r="D919" s="242" t="s">
        <v>249</v>
      </c>
      <c r="E919" s="41"/>
      <c r="F919" s="243" t="s">
        <v>3546</v>
      </c>
      <c r="G919" s="41"/>
      <c r="H919" s="41"/>
      <c r="I919" s="244"/>
      <c r="J919" s="41"/>
      <c r="K919" s="41"/>
      <c r="L919" s="45"/>
      <c r="M919" s="245"/>
      <c r="N919" s="246"/>
      <c r="O919" s="92"/>
      <c r="P919" s="92"/>
      <c r="Q919" s="92"/>
      <c r="R919" s="92"/>
      <c r="S919" s="92"/>
      <c r="T919" s="93"/>
      <c r="U919" s="39"/>
      <c r="V919" s="39"/>
      <c r="W919" s="39"/>
      <c r="X919" s="39"/>
      <c r="Y919" s="39"/>
      <c r="Z919" s="39"/>
      <c r="AA919" s="39"/>
      <c r="AB919" s="39"/>
      <c r="AC919" s="39"/>
      <c r="AD919" s="39"/>
      <c r="AE919" s="39"/>
      <c r="AT919" s="18" t="s">
        <v>249</v>
      </c>
      <c r="AU919" s="18" t="s">
        <v>88</v>
      </c>
    </row>
    <row r="920" s="2" customFormat="1">
      <c r="A920" s="39"/>
      <c r="B920" s="40"/>
      <c r="C920" s="41"/>
      <c r="D920" s="247" t="s">
        <v>251</v>
      </c>
      <c r="E920" s="41"/>
      <c r="F920" s="248" t="s">
        <v>3547</v>
      </c>
      <c r="G920" s="41"/>
      <c r="H920" s="41"/>
      <c r="I920" s="244"/>
      <c r="J920" s="41"/>
      <c r="K920" s="41"/>
      <c r="L920" s="45"/>
      <c r="M920" s="245"/>
      <c r="N920" s="246"/>
      <c r="O920" s="92"/>
      <c r="P920" s="92"/>
      <c r="Q920" s="92"/>
      <c r="R920" s="92"/>
      <c r="S920" s="92"/>
      <c r="T920" s="93"/>
      <c r="U920" s="39"/>
      <c r="V920" s="39"/>
      <c r="W920" s="39"/>
      <c r="X920" s="39"/>
      <c r="Y920" s="39"/>
      <c r="Z920" s="39"/>
      <c r="AA920" s="39"/>
      <c r="AB920" s="39"/>
      <c r="AC920" s="39"/>
      <c r="AD920" s="39"/>
      <c r="AE920" s="39"/>
      <c r="AT920" s="18" t="s">
        <v>251</v>
      </c>
      <c r="AU920" s="18" t="s">
        <v>88</v>
      </c>
    </row>
    <row r="921" s="13" customFormat="1">
      <c r="A921" s="13"/>
      <c r="B921" s="249"/>
      <c r="C921" s="250"/>
      <c r="D921" s="242" t="s">
        <v>259</v>
      </c>
      <c r="E921" s="251" t="s">
        <v>1</v>
      </c>
      <c r="F921" s="252" t="s">
        <v>3548</v>
      </c>
      <c r="G921" s="250"/>
      <c r="H921" s="253">
        <v>102</v>
      </c>
      <c r="I921" s="254"/>
      <c r="J921" s="250"/>
      <c r="K921" s="250"/>
      <c r="L921" s="255"/>
      <c r="M921" s="256"/>
      <c r="N921" s="257"/>
      <c r="O921" s="257"/>
      <c r="P921" s="257"/>
      <c r="Q921" s="257"/>
      <c r="R921" s="257"/>
      <c r="S921" s="257"/>
      <c r="T921" s="258"/>
      <c r="U921" s="13"/>
      <c r="V921" s="13"/>
      <c r="W921" s="13"/>
      <c r="X921" s="13"/>
      <c r="Y921" s="13"/>
      <c r="Z921" s="13"/>
      <c r="AA921" s="13"/>
      <c r="AB921" s="13"/>
      <c r="AC921" s="13"/>
      <c r="AD921" s="13"/>
      <c r="AE921" s="13"/>
      <c r="AT921" s="259" t="s">
        <v>259</v>
      </c>
      <c r="AU921" s="259" t="s">
        <v>88</v>
      </c>
      <c r="AV921" s="13" t="s">
        <v>88</v>
      </c>
      <c r="AW921" s="13" t="s">
        <v>36</v>
      </c>
      <c r="AX921" s="13" t="s">
        <v>80</v>
      </c>
      <c r="AY921" s="259" t="s">
        <v>241</v>
      </c>
    </row>
    <row r="922" s="13" customFormat="1">
      <c r="A922" s="13"/>
      <c r="B922" s="249"/>
      <c r="C922" s="250"/>
      <c r="D922" s="242" t="s">
        <v>259</v>
      </c>
      <c r="E922" s="251" t="s">
        <v>1</v>
      </c>
      <c r="F922" s="252" t="s">
        <v>3549</v>
      </c>
      <c r="G922" s="250"/>
      <c r="H922" s="253">
        <v>14</v>
      </c>
      <c r="I922" s="254"/>
      <c r="J922" s="250"/>
      <c r="K922" s="250"/>
      <c r="L922" s="255"/>
      <c r="M922" s="256"/>
      <c r="N922" s="257"/>
      <c r="O922" s="257"/>
      <c r="P922" s="257"/>
      <c r="Q922" s="257"/>
      <c r="R922" s="257"/>
      <c r="S922" s="257"/>
      <c r="T922" s="258"/>
      <c r="U922" s="13"/>
      <c r="V922" s="13"/>
      <c r="W922" s="13"/>
      <c r="X922" s="13"/>
      <c r="Y922" s="13"/>
      <c r="Z922" s="13"/>
      <c r="AA922" s="13"/>
      <c r="AB922" s="13"/>
      <c r="AC922" s="13"/>
      <c r="AD922" s="13"/>
      <c r="AE922" s="13"/>
      <c r="AT922" s="259" t="s">
        <v>259</v>
      </c>
      <c r="AU922" s="259" t="s">
        <v>88</v>
      </c>
      <c r="AV922" s="13" t="s">
        <v>88</v>
      </c>
      <c r="AW922" s="13" t="s">
        <v>36</v>
      </c>
      <c r="AX922" s="13" t="s">
        <v>80</v>
      </c>
      <c r="AY922" s="259" t="s">
        <v>241</v>
      </c>
    </row>
    <row r="923" s="13" customFormat="1">
      <c r="A923" s="13"/>
      <c r="B923" s="249"/>
      <c r="C923" s="250"/>
      <c r="D923" s="242" t="s">
        <v>259</v>
      </c>
      <c r="E923" s="251" t="s">
        <v>1</v>
      </c>
      <c r="F923" s="252" t="s">
        <v>3550</v>
      </c>
      <c r="G923" s="250"/>
      <c r="H923" s="253">
        <v>1</v>
      </c>
      <c r="I923" s="254"/>
      <c r="J923" s="250"/>
      <c r="K923" s="250"/>
      <c r="L923" s="255"/>
      <c r="M923" s="256"/>
      <c r="N923" s="257"/>
      <c r="O923" s="257"/>
      <c r="P923" s="257"/>
      <c r="Q923" s="257"/>
      <c r="R923" s="257"/>
      <c r="S923" s="257"/>
      <c r="T923" s="258"/>
      <c r="U923" s="13"/>
      <c r="V923" s="13"/>
      <c r="W923" s="13"/>
      <c r="X923" s="13"/>
      <c r="Y923" s="13"/>
      <c r="Z923" s="13"/>
      <c r="AA923" s="13"/>
      <c r="AB923" s="13"/>
      <c r="AC923" s="13"/>
      <c r="AD923" s="13"/>
      <c r="AE923" s="13"/>
      <c r="AT923" s="259" t="s">
        <v>259</v>
      </c>
      <c r="AU923" s="259" t="s">
        <v>88</v>
      </c>
      <c r="AV923" s="13" t="s">
        <v>88</v>
      </c>
      <c r="AW923" s="13" t="s">
        <v>36</v>
      </c>
      <c r="AX923" s="13" t="s">
        <v>80</v>
      </c>
      <c r="AY923" s="259" t="s">
        <v>241</v>
      </c>
    </row>
    <row r="924" s="13" customFormat="1">
      <c r="A924" s="13"/>
      <c r="B924" s="249"/>
      <c r="C924" s="250"/>
      <c r="D924" s="242" t="s">
        <v>259</v>
      </c>
      <c r="E924" s="251" t="s">
        <v>1</v>
      </c>
      <c r="F924" s="252" t="s">
        <v>3551</v>
      </c>
      <c r="G924" s="250"/>
      <c r="H924" s="253">
        <v>4</v>
      </c>
      <c r="I924" s="254"/>
      <c r="J924" s="250"/>
      <c r="K924" s="250"/>
      <c r="L924" s="255"/>
      <c r="M924" s="256"/>
      <c r="N924" s="257"/>
      <c r="O924" s="257"/>
      <c r="P924" s="257"/>
      <c r="Q924" s="257"/>
      <c r="R924" s="257"/>
      <c r="S924" s="257"/>
      <c r="T924" s="258"/>
      <c r="U924" s="13"/>
      <c r="V924" s="13"/>
      <c r="W924" s="13"/>
      <c r="X924" s="13"/>
      <c r="Y924" s="13"/>
      <c r="Z924" s="13"/>
      <c r="AA924" s="13"/>
      <c r="AB924" s="13"/>
      <c r="AC924" s="13"/>
      <c r="AD924" s="13"/>
      <c r="AE924" s="13"/>
      <c r="AT924" s="259" t="s">
        <v>259</v>
      </c>
      <c r="AU924" s="259" t="s">
        <v>88</v>
      </c>
      <c r="AV924" s="13" t="s">
        <v>88</v>
      </c>
      <c r="AW924" s="13" t="s">
        <v>36</v>
      </c>
      <c r="AX924" s="13" t="s">
        <v>80</v>
      </c>
      <c r="AY924" s="259" t="s">
        <v>241</v>
      </c>
    </row>
    <row r="925" s="13" customFormat="1">
      <c r="A925" s="13"/>
      <c r="B925" s="249"/>
      <c r="C925" s="250"/>
      <c r="D925" s="242" t="s">
        <v>259</v>
      </c>
      <c r="E925" s="251" t="s">
        <v>1</v>
      </c>
      <c r="F925" s="252" t="s">
        <v>3552</v>
      </c>
      <c r="G925" s="250"/>
      <c r="H925" s="253">
        <v>20</v>
      </c>
      <c r="I925" s="254"/>
      <c r="J925" s="250"/>
      <c r="K925" s="250"/>
      <c r="L925" s="255"/>
      <c r="M925" s="256"/>
      <c r="N925" s="257"/>
      <c r="O925" s="257"/>
      <c r="P925" s="257"/>
      <c r="Q925" s="257"/>
      <c r="R925" s="257"/>
      <c r="S925" s="257"/>
      <c r="T925" s="258"/>
      <c r="U925" s="13"/>
      <c r="V925" s="13"/>
      <c r="W925" s="13"/>
      <c r="X925" s="13"/>
      <c r="Y925" s="13"/>
      <c r="Z925" s="13"/>
      <c r="AA925" s="13"/>
      <c r="AB925" s="13"/>
      <c r="AC925" s="13"/>
      <c r="AD925" s="13"/>
      <c r="AE925" s="13"/>
      <c r="AT925" s="259" t="s">
        <v>259</v>
      </c>
      <c r="AU925" s="259" t="s">
        <v>88</v>
      </c>
      <c r="AV925" s="13" t="s">
        <v>88</v>
      </c>
      <c r="AW925" s="13" t="s">
        <v>36</v>
      </c>
      <c r="AX925" s="13" t="s">
        <v>80</v>
      </c>
      <c r="AY925" s="259" t="s">
        <v>241</v>
      </c>
    </row>
    <row r="926" s="13" customFormat="1">
      <c r="A926" s="13"/>
      <c r="B926" s="249"/>
      <c r="C926" s="250"/>
      <c r="D926" s="242" t="s">
        <v>259</v>
      </c>
      <c r="E926" s="251" t="s">
        <v>1</v>
      </c>
      <c r="F926" s="252" t="s">
        <v>3553</v>
      </c>
      <c r="G926" s="250"/>
      <c r="H926" s="253">
        <v>4</v>
      </c>
      <c r="I926" s="254"/>
      <c r="J926" s="250"/>
      <c r="K926" s="250"/>
      <c r="L926" s="255"/>
      <c r="M926" s="256"/>
      <c r="N926" s="257"/>
      <c r="O926" s="257"/>
      <c r="P926" s="257"/>
      <c r="Q926" s="257"/>
      <c r="R926" s="257"/>
      <c r="S926" s="257"/>
      <c r="T926" s="258"/>
      <c r="U926" s="13"/>
      <c r="V926" s="13"/>
      <c r="W926" s="13"/>
      <c r="X926" s="13"/>
      <c r="Y926" s="13"/>
      <c r="Z926" s="13"/>
      <c r="AA926" s="13"/>
      <c r="AB926" s="13"/>
      <c r="AC926" s="13"/>
      <c r="AD926" s="13"/>
      <c r="AE926" s="13"/>
      <c r="AT926" s="259" t="s">
        <v>259</v>
      </c>
      <c r="AU926" s="259" t="s">
        <v>88</v>
      </c>
      <c r="AV926" s="13" t="s">
        <v>88</v>
      </c>
      <c r="AW926" s="13" t="s">
        <v>36</v>
      </c>
      <c r="AX926" s="13" t="s">
        <v>80</v>
      </c>
      <c r="AY926" s="259" t="s">
        <v>241</v>
      </c>
    </row>
    <row r="927" s="13" customFormat="1">
      <c r="A927" s="13"/>
      <c r="B927" s="249"/>
      <c r="C927" s="250"/>
      <c r="D927" s="242" t="s">
        <v>259</v>
      </c>
      <c r="E927" s="251" t="s">
        <v>1</v>
      </c>
      <c r="F927" s="252" t="s">
        <v>3554</v>
      </c>
      <c r="G927" s="250"/>
      <c r="H927" s="253">
        <v>8</v>
      </c>
      <c r="I927" s="254"/>
      <c r="J927" s="250"/>
      <c r="K927" s="250"/>
      <c r="L927" s="255"/>
      <c r="M927" s="256"/>
      <c r="N927" s="257"/>
      <c r="O927" s="257"/>
      <c r="P927" s="257"/>
      <c r="Q927" s="257"/>
      <c r="R927" s="257"/>
      <c r="S927" s="257"/>
      <c r="T927" s="258"/>
      <c r="U927" s="13"/>
      <c r="V927" s="13"/>
      <c r="W927" s="13"/>
      <c r="X927" s="13"/>
      <c r="Y927" s="13"/>
      <c r="Z927" s="13"/>
      <c r="AA927" s="13"/>
      <c r="AB927" s="13"/>
      <c r="AC927" s="13"/>
      <c r="AD927" s="13"/>
      <c r="AE927" s="13"/>
      <c r="AT927" s="259" t="s">
        <v>259</v>
      </c>
      <c r="AU927" s="259" t="s">
        <v>88</v>
      </c>
      <c r="AV927" s="13" t="s">
        <v>88</v>
      </c>
      <c r="AW927" s="13" t="s">
        <v>36</v>
      </c>
      <c r="AX927" s="13" t="s">
        <v>80</v>
      </c>
      <c r="AY927" s="259" t="s">
        <v>241</v>
      </c>
    </row>
    <row r="928" s="14" customFormat="1">
      <c r="A928" s="14"/>
      <c r="B928" s="260"/>
      <c r="C928" s="261"/>
      <c r="D928" s="242" t="s">
        <v>259</v>
      </c>
      <c r="E928" s="262" t="s">
        <v>1</v>
      </c>
      <c r="F928" s="263" t="s">
        <v>261</v>
      </c>
      <c r="G928" s="261"/>
      <c r="H928" s="264">
        <v>153</v>
      </c>
      <c r="I928" s="265"/>
      <c r="J928" s="261"/>
      <c r="K928" s="261"/>
      <c r="L928" s="266"/>
      <c r="M928" s="267"/>
      <c r="N928" s="268"/>
      <c r="O928" s="268"/>
      <c r="P928" s="268"/>
      <c r="Q928" s="268"/>
      <c r="R928" s="268"/>
      <c r="S928" s="268"/>
      <c r="T928" s="269"/>
      <c r="U928" s="14"/>
      <c r="V928" s="14"/>
      <c r="W928" s="14"/>
      <c r="X928" s="14"/>
      <c r="Y928" s="14"/>
      <c r="Z928" s="14"/>
      <c r="AA928" s="14"/>
      <c r="AB928" s="14"/>
      <c r="AC928" s="14"/>
      <c r="AD928" s="14"/>
      <c r="AE928" s="14"/>
      <c r="AT928" s="270" t="s">
        <v>259</v>
      </c>
      <c r="AU928" s="270" t="s">
        <v>88</v>
      </c>
      <c r="AV928" s="14" t="s">
        <v>175</v>
      </c>
      <c r="AW928" s="14" t="s">
        <v>36</v>
      </c>
      <c r="AX928" s="14" t="s">
        <v>14</v>
      </c>
      <c r="AY928" s="270" t="s">
        <v>241</v>
      </c>
    </row>
    <row r="929" s="2" customFormat="1" ht="16.5" customHeight="1">
      <c r="A929" s="39"/>
      <c r="B929" s="40"/>
      <c r="C929" s="288" t="s">
        <v>1089</v>
      </c>
      <c r="D929" s="288" t="s">
        <v>758</v>
      </c>
      <c r="E929" s="289" t="s">
        <v>3555</v>
      </c>
      <c r="F929" s="290" t="s">
        <v>3556</v>
      </c>
      <c r="G929" s="291" t="s">
        <v>303</v>
      </c>
      <c r="H929" s="292">
        <v>153</v>
      </c>
      <c r="I929" s="293"/>
      <c r="J929" s="294">
        <f>ROUND(I929*H929,2)</f>
        <v>0</v>
      </c>
      <c r="K929" s="290" t="s">
        <v>247</v>
      </c>
      <c r="L929" s="295"/>
      <c r="M929" s="296" t="s">
        <v>1</v>
      </c>
      <c r="N929" s="297" t="s">
        <v>45</v>
      </c>
      <c r="O929" s="92"/>
      <c r="P929" s="238">
        <f>O929*H929</f>
        <v>0</v>
      </c>
      <c r="Q929" s="238">
        <v>0.00089999999999999998</v>
      </c>
      <c r="R929" s="238">
        <f>Q929*H929</f>
        <v>0.13769999999999999</v>
      </c>
      <c r="S929" s="238">
        <v>0</v>
      </c>
      <c r="T929" s="239">
        <f>S929*H929</f>
        <v>0</v>
      </c>
      <c r="U929" s="39"/>
      <c r="V929" s="39"/>
      <c r="W929" s="39"/>
      <c r="X929" s="39"/>
      <c r="Y929" s="39"/>
      <c r="Z929" s="39"/>
      <c r="AA929" s="39"/>
      <c r="AB929" s="39"/>
      <c r="AC929" s="39"/>
      <c r="AD929" s="39"/>
      <c r="AE929" s="39"/>
      <c r="AR929" s="240" t="s">
        <v>300</v>
      </c>
      <c r="AT929" s="240" t="s">
        <v>758</v>
      </c>
      <c r="AU929" s="240" t="s">
        <v>88</v>
      </c>
      <c r="AY929" s="18" t="s">
        <v>241</v>
      </c>
      <c r="BE929" s="241">
        <f>IF(N929="základní",J929,0)</f>
        <v>0</v>
      </c>
      <c r="BF929" s="241">
        <f>IF(N929="snížená",J929,0)</f>
        <v>0</v>
      </c>
      <c r="BG929" s="241">
        <f>IF(N929="zákl. přenesená",J929,0)</f>
        <v>0</v>
      </c>
      <c r="BH929" s="241">
        <f>IF(N929="sníž. přenesená",J929,0)</f>
        <v>0</v>
      </c>
      <c r="BI929" s="241">
        <f>IF(N929="nulová",J929,0)</f>
        <v>0</v>
      </c>
      <c r="BJ929" s="18" t="s">
        <v>14</v>
      </c>
      <c r="BK929" s="241">
        <f>ROUND(I929*H929,2)</f>
        <v>0</v>
      </c>
      <c r="BL929" s="18" t="s">
        <v>175</v>
      </c>
      <c r="BM929" s="240" t="s">
        <v>3557</v>
      </c>
    </row>
    <row r="930" s="2" customFormat="1">
      <c r="A930" s="39"/>
      <c r="B930" s="40"/>
      <c r="C930" s="41"/>
      <c r="D930" s="242" t="s">
        <v>249</v>
      </c>
      <c r="E930" s="41"/>
      <c r="F930" s="243" t="s">
        <v>3556</v>
      </c>
      <c r="G930" s="41"/>
      <c r="H930" s="41"/>
      <c r="I930" s="244"/>
      <c r="J930" s="41"/>
      <c r="K930" s="41"/>
      <c r="L930" s="45"/>
      <c r="M930" s="245"/>
      <c r="N930" s="246"/>
      <c r="O930" s="92"/>
      <c r="P930" s="92"/>
      <c r="Q930" s="92"/>
      <c r="R930" s="92"/>
      <c r="S930" s="92"/>
      <c r="T930" s="93"/>
      <c r="U930" s="39"/>
      <c r="V930" s="39"/>
      <c r="W930" s="39"/>
      <c r="X930" s="39"/>
      <c r="Y930" s="39"/>
      <c r="Z930" s="39"/>
      <c r="AA930" s="39"/>
      <c r="AB930" s="39"/>
      <c r="AC930" s="39"/>
      <c r="AD930" s="39"/>
      <c r="AE930" s="39"/>
      <c r="AT930" s="18" t="s">
        <v>249</v>
      </c>
      <c r="AU930" s="18" t="s">
        <v>88</v>
      </c>
    </row>
    <row r="931" s="2" customFormat="1" ht="24.15" customHeight="1">
      <c r="A931" s="39"/>
      <c r="B931" s="40"/>
      <c r="C931" s="229" t="s">
        <v>1094</v>
      </c>
      <c r="D931" s="229" t="s">
        <v>243</v>
      </c>
      <c r="E931" s="230" t="s">
        <v>3558</v>
      </c>
      <c r="F931" s="231" t="s">
        <v>3559</v>
      </c>
      <c r="G931" s="232" t="s">
        <v>2838</v>
      </c>
      <c r="H931" s="233">
        <v>75</v>
      </c>
      <c r="I931" s="234"/>
      <c r="J931" s="235">
        <f>ROUND(I931*H931,2)</f>
        <v>0</v>
      </c>
      <c r="K931" s="231" t="s">
        <v>247</v>
      </c>
      <c r="L931" s="45"/>
      <c r="M931" s="236" t="s">
        <v>1</v>
      </c>
      <c r="N931" s="237" t="s">
        <v>45</v>
      </c>
      <c r="O931" s="92"/>
      <c r="P931" s="238">
        <f>O931*H931</f>
        <v>0</v>
      </c>
      <c r="Q931" s="238">
        <v>0.00031</v>
      </c>
      <c r="R931" s="238">
        <f>Q931*H931</f>
        <v>0.02325</v>
      </c>
      <c r="S931" s="238">
        <v>0</v>
      </c>
      <c r="T931" s="239">
        <f>S931*H931</f>
        <v>0</v>
      </c>
      <c r="U931" s="39"/>
      <c r="V931" s="39"/>
      <c r="W931" s="39"/>
      <c r="X931" s="39"/>
      <c r="Y931" s="39"/>
      <c r="Z931" s="39"/>
      <c r="AA931" s="39"/>
      <c r="AB931" s="39"/>
      <c r="AC931" s="39"/>
      <c r="AD931" s="39"/>
      <c r="AE931" s="39"/>
      <c r="AR931" s="240" t="s">
        <v>175</v>
      </c>
      <c r="AT931" s="240" t="s">
        <v>243</v>
      </c>
      <c r="AU931" s="240" t="s">
        <v>88</v>
      </c>
      <c r="AY931" s="18" t="s">
        <v>241</v>
      </c>
      <c r="BE931" s="241">
        <f>IF(N931="základní",J931,0)</f>
        <v>0</v>
      </c>
      <c r="BF931" s="241">
        <f>IF(N931="snížená",J931,0)</f>
        <v>0</v>
      </c>
      <c r="BG931" s="241">
        <f>IF(N931="zákl. přenesená",J931,0)</f>
        <v>0</v>
      </c>
      <c r="BH931" s="241">
        <f>IF(N931="sníž. přenesená",J931,0)</f>
        <v>0</v>
      </c>
      <c r="BI931" s="241">
        <f>IF(N931="nulová",J931,0)</f>
        <v>0</v>
      </c>
      <c r="BJ931" s="18" t="s">
        <v>14</v>
      </c>
      <c r="BK931" s="241">
        <f>ROUND(I931*H931,2)</f>
        <v>0</v>
      </c>
      <c r="BL931" s="18" t="s">
        <v>175</v>
      </c>
      <c r="BM931" s="240" t="s">
        <v>3560</v>
      </c>
    </row>
    <row r="932" s="2" customFormat="1">
      <c r="A932" s="39"/>
      <c r="B932" s="40"/>
      <c r="C932" s="41"/>
      <c r="D932" s="242" t="s">
        <v>249</v>
      </c>
      <c r="E932" s="41"/>
      <c r="F932" s="243" t="s">
        <v>3561</v>
      </c>
      <c r="G932" s="41"/>
      <c r="H932" s="41"/>
      <c r="I932" s="244"/>
      <c r="J932" s="41"/>
      <c r="K932" s="41"/>
      <c r="L932" s="45"/>
      <c r="M932" s="245"/>
      <c r="N932" s="246"/>
      <c r="O932" s="92"/>
      <c r="P932" s="92"/>
      <c r="Q932" s="92"/>
      <c r="R932" s="92"/>
      <c r="S932" s="92"/>
      <c r="T932" s="93"/>
      <c r="U932" s="39"/>
      <c r="V932" s="39"/>
      <c r="W932" s="39"/>
      <c r="X932" s="39"/>
      <c r="Y932" s="39"/>
      <c r="Z932" s="39"/>
      <c r="AA932" s="39"/>
      <c r="AB932" s="39"/>
      <c r="AC932" s="39"/>
      <c r="AD932" s="39"/>
      <c r="AE932" s="39"/>
      <c r="AT932" s="18" t="s">
        <v>249</v>
      </c>
      <c r="AU932" s="18" t="s">
        <v>88</v>
      </c>
    </row>
    <row r="933" s="2" customFormat="1">
      <c r="A933" s="39"/>
      <c r="B933" s="40"/>
      <c r="C933" s="41"/>
      <c r="D933" s="247" t="s">
        <v>251</v>
      </c>
      <c r="E933" s="41"/>
      <c r="F933" s="248" t="s">
        <v>3562</v>
      </c>
      <c r="G933" s="41"/>
      <c r="H933" s="41"/>
      <c r="I933" s="244"/>
      <c r="J933" s="41"/>
      <c r="K933" s="41"/>
      <c r="L933" s="45"/>
      <c r="M933" s="245"/>
      <c r="N933" s="246"/>
      <c r="O933" s="92"/>
      <c r="P933" s="92"/>
      <c r="Q933" s="92"/>
      <c r="R933" s="92"/>
      <c r="S933" s="92"/>
      <c r="T933" s="93"/>
      <c r="U933" s="39"/>
      <c r="V933" s="39"/>
      <c r="W933" s="39"/>
      <c r="X933" s="39"/>
      <c r="Y933" s="39"/>
      <c r="Z933" s="39"/>
      <c r="AA933" s="39"/>
      <c r="AB933" s="39"/>
      <c r="AC933" s="39"/>
      <c r="AD933" s="39"/>
      <c r="AE933" s="39"/>
      <c r="AT933" s="18" t="s">
        <v>251</v>
      </c>
      <c r="AU933" s="18" t="s">
        <v>88</v>
      </c>
    </row>
    <row r="934" s="13" customFormat="1">
      <c r="A934" s="13"/>
      <c r="B934" s="249"/>
      <c r="C934" s="250"/>
      <c r="D934" s="242" t="s">
        <v>259</v>
      </c>
      <c r="E934" s="251" t="s">
        <v>1</v>
      </c>
      <c r="F934" s="252" t="s">
        <v>3563</v>
      </c>
      <c r="G934" s="250"/>
      <c r="H934" s="253">
        <v>51</v>
      </c>
      <c r="I934" s="254"/>
      <c r="J934" s="250"/>
      <c r="K934" s="250"/>
      <c r="L934" s="255"/>
      <c r="M934" s="256"/>
      <c r="N934" s="257"/>
      <c r="O934" s="257"/>
      <c r="P934" s="257"/>
      <c r="Q934" s="257"/>
      <c r="R934" s="257"/>
      <c r="S934" s="257"/>
      <c r="T934" s="258"/>
      <c r="U934" s="13"/>
      <c r="V934" s="13"/>
      <c r="W934" s="13"/>
      <c r="X934" s="13"/>
      <c r="Y934" s="13"/>
      <c r="Z934" s="13"/>
      <c r="AA934" s="13"/>
      <c r="AB934" s="13"/>
      <c r="AC934" s="13"/>
      <c r="AD934" s="13"/>
      <c r="AE934" s="13"/>
      <c r="AT934" s="259" t="s">
        <v>259</v>
      </c>
      <c r="AU934" s="259" t="s">
        <v>88</v>
      </c>
      <c r="AV934" s="13" t="s">
        <v>88</v>
      </c>
      <c r="AW934" s="13" t="s">
        <v>36</v>
      </c>
      <c r="AX934" s="13" t="s">
        <v>80</v>
      </c>
      <c r="AY934" s="259" t="s">
        <v>241</v>
      </c>
    </row>
    <row r="935" s="13" customFormat="1">
      <c r="A935" s="13"/>
      <c r="B935" s="249"/>
      <c r="C935" s="250"/>
      <c r="D935" s="242" t="s">
        <v>259</v>
      </c>
      <c r="E935" s="251" t="s">
        <v>1</v>
      </c>
      <c r="F935" s="252" t="s">
        <v>3564</v>
      </c>
      <c r="G935" s="250"/>
      <c r="H935" s="253">
        <v>7</v>
      </c>
      <c r="I935" s="254"/>
      <c r="J935" s="250"/>
      <c r="K935" s="250"/>
      <c r="L935" s="255"/>
      <c r="M935" s="256"/>
      <c r="N935" s="257"/>
      <c r="O935" s="257"/>
      <c r="P935" s="257"/>
      <c r="Q935" s="257"/>
      <c r="R935" s="257"/>
      <c r="S935" s="257"/>
      <c r="T935" s="258"/>
      <c r="U935" s="13"/>
      <c r="V935" s="13"/>
      <c r="W935" s="13"/>
      <c r="X935" s="13"/>
      <c r="Y935" s="13"/>
      <c r="Z935" s="13"/>
      <c r="AA935" s="13"/>
      <c r="AB935" s="13"/>
      <c r="AC935" s="13"/>
      <c r="AD935" s="13"/>
      <c r="AE935" s="13"/>
      <c r="AT935" s="259" t="s">
        <v>259</v>
      </c>
      <c r="AU935" s="259" t="s">
        <v>88</v>
      </c>
      <c r="AV935" s="13" t="s">
        <v>88</v>
      </c>
      <c r="AW935" s="13" t="s">
        <v>36</v>
      </c>
      <c r="AX935" s="13" t="s">
        <v>80</v>
      </c>
      <c r="AY935" s="259" t="s">
        <v>241</v>
      </c>
    </row>
    <row r="936" s="13" customFormat="1">
      <c r="A936" s="13"/>
      <c r="B936" s="249"/>
      <c r="C936" s="250"/>
      <c r="D936" s="242" t="s">
        <v>259</v>
      </c>
      <c r="E936" s="251" t="s">
        <v>1</v>
      </c>
      <c r="F936" s="252" t="s">
        <v>3550</v>
      </c>
      <c r="G936" s="250"/>
      <c r="H936" s="253">
        <v>1</v>
      </c>
      <c r="I936" s="254"/>
      <c r="J936" s="250"/>
      <c r="K936" s="250"/>
      <c r="L936" s="255"/>
      <c r="M936" s="256"/>
      <c r="N936" s="257"/>
      <c r="O936" s="257"/>
      <c r="P936" s="257"/>
      <c r="Q936" s="257"/>
      <c r="R936" s="257"/>
      <c r="S936" s="257"/>
      <c r="T936" s="258"/>
      <c r="U936" s="13"/>
      <c r="V936" s="13"/>
      <c r="W936" s="13"/>
      <c r="X936" s="13"/>
      <c r="Y936" s="13"/>
      <c r="Z936" s="13"/>
      <c r="AA936" s="13"/>
      <c r="AB936" s="13"/>
      <c r="AC936" s="13"/>
      <c r="AD936" s="13"/>
      <c r="AE936" s="13"/>
      <c r="AT936" s="259" t="s">
        <v>259</v>
      </c>
      <c r="AU936" s="259" t="s">
        <v>88</v>
      </c>
      <c r="AV936" s="13" t="s">
        <v>88</v>
      </c>
      <c r="AW936" s="13" t="s">
        <v>36</v>
      </c>
      <c r="AX936" s="13" t="s">
        <v>80</v>
      </c>
      <c r="AY936" s="259" t="s">
        <v>241</v>
      </c>
    </row>
    <row r="937" s="13" customFormat="1">
      <c r="A937" s="13"/>
      <c r="B937" s="249"/>
      <c r="C937" s="250"/>
      <c r="D937" s="242" t="s">
        <v>259</v>
      </c>
      <c r="E937" s="251" t="s">
        <v>1</v>
      </c>
      <c r="F937" s="252" t="s">
        <v>3565</v>
      </c>
      <c r="G937" s="250"/>
      <c r="H937" s="253">
        <v>2</v>
      </c>
      <c r="I937" s="254"/>
      <c r="J937" s="250"/>
      <c r="K937" s="250"/>
      <c r="L937" s="255"/>
      <c r="M937" s="256"/>
      <c r="N937" s="257"/>
      <c r="O937" s="257"/>
      <c r="P937" s="257"/>
      <c r="Q937" s="257"/>
      <c r="R937" s="257"/>
      <c r="S937" s="257"/>
      <c r="T937" s="258"/>
      <c r="U937" s="13"/>
      <c r="V937" s="13"/>
      <c r="W937" s="13"/>
      <c r="X937" s="13"/>
      <c r="Y937" s="13"/>
      <c r="Z937" s="13"/>
      <c r="AA937" s="13"/>
      <c r="AB937" s="13"/>
      <c r="AC937" s="13"/>
      <c r="AD937" s="13"/>
      <c r="AE937" s="13"/>
      <c r="AT937" s="259" t="s">
        <v>259</v>
      </c>
      <c r="AU937" s="259" t="s">
        <v>88</v>
      </c>
      <c r="AV937" s="13" t="s">
        <v>88</v>
      </c>
      <c r="AW937" s="13" t="s">
        <v>36</v>
      </c>
      <c r="AX937" s="13" t="s">
        <v>80</v>
      </c>
      <c r="AY937" s="259" t="s">
        <v>241</v>
      </c>
    </row>
    <row r="938" s="13" customFormat="1">
      <c r="A938" s="13"/>
      <c r="B938" s="249"/>
      <c r="C938" s="250"/>
      <c r="D938" s="242" t="s">
        <v>259</v>
      </c>
      <c r="E938" s="251" t="s">
        <v>1</v>
      </c>
      <c r="F938" s="252" t="s">
        <v>3566</v>
      </c>
      <c r="G938" s="250"/>
      <c r="H938" s="253">
        <v>10</v>
      </c>
      <c r="I938" s="254"/>
      <c r="J938" s="250"/>
      <c r="K938" s="250"/>
      <c r="L938" s="255"/>
      <c r="M938" s="256"/>
      <c r="N938" s="257"/>
      <c r="O938" s="257"/>
      <c r="P938" s="257"/>
      <c r="Q938" s="257"/>
      <c r="R938" s="257"/>
      <c r="S938" s="257"/>
      <c r="T938" s="258"/>
      <c r="U938" s="13"/>
      <c r="V938" s="13"/>
      <c r="W938" s="13"/>
      <c r="X938" s="13"/>
      <c r="Y938" s="13"/>
      <c r="Z938" s="13"/>
      <c r="AA938" s="13"/>
      <c r="AB938" s="13"/>
      <c r="AC938" s="13"/>
      <c r="AD938" s="13"/>
      <c r="AE938" s="13"/>
      <c r="AT938" s="259" t="s">
        <v>259</v>
      </c>
      <c r="AU938" s="259" t="s">
        <v>88</v>
      </c>
      <c r="AV938" s="13" t="s">
        <v>88</v>
      </c>
      <c r="AW938" s="13" t="s">
        <v>36</v>
      </c>
      <c r="AX938" s="13" t="s">
        <v>80</v>
      </c>
      <c r="AY938" s="259" t="s">
        <v>241</v>
      </c>
    </row>
    <row r="939" s="13" customFormat="1">
      <c r="A939" s="13"/>
      <c r="B939" s="249"/>
      <c r="C939" s="250"/>
      <c r="D939" s="242" t="s">
        <v>259</v>
      </c>
      <c r="E939" s="251" t="s">
        <v>1</v>
      </c>
      <c r="F939" s="252" t="s">
        <v>3567</v>
      </c>
      <c r="G939" s="250"/>
      <c r="H939" s="253">
        <v>2</v>
      </c>
      <c r="I939" s="254"/>
      <c r="J939" s="250"/>
      <c r="K939" s="250"/>
      <c r="L939" s="255"/>
      <c r="M939" s="256"/>
      <c r="N939" s="257"/>
      <c r="O939" s="257"/>
      <c r="P939" s="257"/>
      <c r="Q939" s="257"/>
      <c r="R939" s="257"/>
      <c r="S939" s="257"/>
      <c r="T939" s="258"/>
      <c r="U939" s="13"/>
      <c r="V939" s="13"/>
      <c r="W939" s="13"/>
      <c r="X939" s="13"/>
      <c r="Y939" s="13"/>
      <c r="Z939" s="13"/>
      <c r="AA939" s="13"/>
      <c r="AB939" s="13"/>
      <c r="AC939" s="13"/>
      <c r="AD939" s="13"/>
      <c r="AE939" s="13"/>
      <c r="AT939" s="259" t="s">
        <v>259</v>
      </c>
      <c r="AU939" s="259" t="s">
        <v>88</v>
      </c>
      <c r="AV939" s="13" t="s">
        <v>88</v>
      </c>
      <c r="AW939" s="13" t="s">
        <v>36</v>
      </c>
      <c r="AX939" s="13" t="s">
        <v>80</v>
      </c>
      <c r="AY939" s="259" t="s">
        <v>241</v>
      </c>
    </row>
    <row r="940" s="13" customFormat="1">
      <c r="A940" s="13"/>
      <c r="B940" s="249"/>
      <c r="C940" s="250"/>
      <c r="D940" s="242" t="s">
        <v>259</v>
      </c>
      <c r="E940" s="251" t="s">
        <v>1</v>
      </c>
      <c r="F940" s="252" t="s">
        <v>3568</v>
      </c>
      <c r="G940" s="250"/>
      <c r="H940" s="253">
        <v>2</v>
      </c>
      <c r="I940" s="254"/>
      <c r="J940" s="250"/>
      <c r="K940" s="250"/>
      <c r="L940" s="255"/>
      <c r="M940" s="256"/>
      <c r="N940" s="257"/>
      <c r="O940" s="257"/>
      <c r="P940" s="257"/>
      <c r="Q940" s="257"/>
      <c r="R940" s="257"/>
      <c r="S940" s="257"/>
      <c r="T940" s="258"/>
      <c r="U940" s="13"/>
      <c r="V940" s="13"/>
      <c r="W940" s="13"/>
      <c r="X940" s="13"/>
      <c r="Y940" s="13"/>
      <c r="Z940" s="13"/>
      <c r="AA940" s="13"/>
      <c r="AB940" s="13"/>
      <c r="AC940" s="13"/>
      <c r="AD940" s="13"/>
      <c r="AE940" s="13"/>
      <c r="AT940" s="259" t="s">
        <v>259</v>
      </c>
      <c r="AU940" s="259" t="s">
        <v>88</v>
      </c>
      <c r="AV940" s="13" t="s">
        <v>88</v>
      </c>
      <c r="AW940" s="13" t="s">
        <v>36</v>
      </c>
      <c r="AX940" s="13" t="s">
        <v>80</v>
      </c>
      <c r="AY940" s="259" t="s">
        <v>241</v>
      </c>
    </row>
    <row r="941" s="14" customFormat="1">
      <c r="A941" s="14"/>
      <c r="B941" s="260"/>
      <c r="C941" s="261"/>
      <c r="D941" s="242" t="s">
        <v>259</v>
      </c>
      <c r="E941" s="262" t="s">
        <v>1</v>
      </c>
      <c r="F941" s="263" t="s">
        <v>261</v>
      </c>
      <c r="G941" s="261"/>
      <c r="H941" s="264">
        <v>75</v>
      </c>
      <c r="I941" s="265"/>
      <c r="J941" s="261"/>
      <c r="K941" s="261"/>
      <c r="L941" s="266"/>
      <c r="M941" s="267"/>
      <c r="N941" s="268"/>
      <c r="O941" s="268"/>
      <c r="P941" s="268"/>
      <c r="Q941" s="268"/>
      <c r="R941" s="268"/>
      <c r="S941" s="268"/>
      <c r="T941" s="269"/>
      <c r="U941" s="14"/>
      <c r="V941" s="14"/>
      <c r="W941" s="14"/>
      <c r="X941" s="14"/>
      <c r="Y941" s="14"/>
      <c r="Z941" s="14"/>
      <c r="AA941" s="14"/>
      <c r="AB941" s="14"/>
      <c r="AC941" s="14"/>
      <c r="AD941" s="14"/>
      <c r="AE941" s="14"/>
      <c r="AT941" s="270" t="s">
        <v>259</v>
      </c>
      <c r="AU941" s="270" t="s">
        <v>88</v>
      </c>
      <c r="AV941" s="14" t="s">
        <v>175</v>
      </c>
      <c r="AW941" s="14" t="s">
        <v>36</v>
      </c>
      <c r="AX941" s="14" t="s">
        <v>14</v>
      </c>
      <c r="AY941" s="270" t="s">
        <v>241</v>
      </c>
    </row>
    <row r="942" s="2" customFormat="1" ht="24.15" customHeight="1">
      <c r="A942" s="39"/>
      <c r="B942" s="40"/>
      <c r="C942" s="229" t="s">
        <v>1099</v>
      </c>
      <c r="D942" s="229" t="s">
        <v>243</v>
      </c>
      <c r="E942" s="230" t="s">
        <v>3569</v>
      </c>
      <c r="F942" s="231" t="s">
        <v>3570</v>
      </c>
      <c r="G942" s="232" t="s">
        <v>303</v>
      </c>
      <c r="H942" s="233">
        <v>4</v>
      </c>
      <c r="I942" s="234"/>
      <c r="J942" s="235">
        <f>ROUND(I942*H942,2)</f>
        <v>0</v>
      </c>
      <c r="K942" s="231" t="s">
        <v>1</v>
      </c>
      <c r="L942" s="45"/>
      <c r="M942" s="236" t="s">
        <v>1</v>
      </c>
      <c r="N942" s="237" t="s">
        <v>45</v>
      </c>
      <c r="O942" s="92"/>
      <c r="P942" s="238">
        <f>O942*H942</f>
        <v>0</v>
      </c>
      <c r="Q942" s="238">
        <v>0.19800000000000001</v>
      </c>
      <c r="R942" s="238">
        <f>Q942*H942</f>
        <v>0.79200000000000004</v>
      </c>
      <c r="S942" s="238">
        <v>0</v>
      </c>
      <c r="T942" s="239">
        <f>S942*H942</f>
        <v>0</v>
      </c>
      <c r="U942" s="39"/>
      <c r="V942" s="39"/>
      <c r="W942" s="39"/>
      <c r="X942" s="39"/>
      <c r="Y942" s="39"/>
      <c r="Z942" s="39"/>
      <c r="AA942" s="39"/>
      <c r="AB942" s="39"/>
      <c r="AC942" s="39"/>
      <c r="AD942" s="39"/>
      <c r="AE942" s="39"/>
      <c r="AR942" s="240" t="s">
        <v>175</v>
      </c>
      <c r="AT942" s="240" t="s">
        <v>243</v>
      </c>
      <c r="AU942" s="240" t="s">
        <v>88</v>
      </c>
      <c r="AY942" s="18" t="s">
        <v>241</v>
      </c>
      <c r="BE942" s="241">
        <f>IF(N942="základní",J942,0)</f>
        <v>0</v>
      </c>
      <c r="BF942" s="241">
        <f>IF(N942="snížená",J942,0)</f>
        <v>0</v>
      </c>
      <c r="BG942" s="241">
        <f>IF(N942="zákl. přenesená",J942,0)</f>
        <v>0</v>
      </c>
      <c r="BH942" s="241">
        <f>IF(N942="sníž. přenesená",J942,0)</f>
        <v>0</v>
      </c>
      <c r="BI942" s="241">
        <f>IF(N942="nulová",J942,0)</f>
        <v>0</v>
      </c>
      <c r="BJ942" s="18" t="s">
        <v>14</v>
      </c>
      <c r="BK942" s="241">
        <f>ROUND(I942*H942,2)</f>
        <v>0</v>
      </c>
      <c r="BL942" s="18" t="s">
        <v>175</v>
      </c>
      <c r="BM942" s="240" t="s">
        <v>3571</v>
      </c>
    </row>
    <row r="943" s="2" customFormat="1">
      <c r="A943" s="39"/>
      <c r="B943" s="40"/>
      <c r="C943" s="41"/>
      <c r="D943" s="242" t="s">
        <v>249</v>
      </c>
      <c r="E943" s="41"/>
      <c r="F943" s="243" t="s">
        <v>3570</v>
      </c>
      <c r="G943" s="41"/>
      <c r="H943" s="41"/>
      <c r="I943" s="244"/>
      <c r="J943" s="41"/>
      <c r="K943" s="41"/>
      <c r="L943" s="45"/>
      <c r="M943" s="245"/>
      <c r="N943" s="246"/>
      <c r="O943" s="92"/>
      <c r="P943" s="92"/>
      <c r="Q943" s="92"/>
      <c r="R943" s="92"/>
      <c r="S943" s="92"/>
      <c r="T943" s="93"/>
      <c r="U943" s="39"/>
      <c r="V943" s="39"/>
      <c r="W943" s="39"/>
      <c r="X943" s="39"/>
      <c r="Y943" s="39"/>
      <c r="Z943" s="39"/>
      <c r="AA943" s="39"/>
      <c r="AB943" s="39"/>
      <c r="AC943" s="39"/>
      <c r="AD943" s="39"/>
      <c r="AE943" s="39"/>
      <c r="AT943" s="18" t="s">
        <v>249</v>
      </c>
      <c r="AU943" s="18" t="s">
        <v>88</v>
      </c>
    </row>
    <row r="944" s="2" customFormat="1">
      <c r="A944" s="39"/>
      <c r="B944" s="40"/>
      <c r="C944" s="41"/>
      <c r="D944" s="242" t="s">
        <v>742</v>
      </c>
      <c r="E944" s="41"/>
      <c r="F944" s="287" t="s">
        <v>1098</v>
      </c>
      <c r="G944" s="41"/>
      <c r="H944" s="41"/>
      <c r="I944" s="244"/>
      <c r="J944" s="41"/>
      <c r="K944" s="41"/>
      <c r="L944" s="45"/>
      <c r="M944" s="245"/>
      <c r="N944" s="246"/>
      <c r="O944" s="92"/>
      <c r="P944" s="92"/>
      <c r="Q944" s="92"/>
      <c r="R944" s="92"/>
      <c r="S944" s="92"/>
      <c r="T944" s="93"/>
      <c r="U944" s="39"/>
      <c r="V944" s="39"/>
      <c r="W944" s="39"/>
      <c r="X944" s="39"/>
      <c r="Y944" s="39"/>
      <c r="Z944" s="39"/>
      <c r="AA944" s="39"/>
      <c r="AB944" s="39"/>
      <c r="AC944" s="39"/>
      <c r="AD944" s="39"/>
      <c r="AE944" s="39"/>
      <c r="AT944" s="18" t="s">
        <v>742</v>
      </c>
      <c r="AU944" s="18" t="s">
        <v>88</v>
      </c>
    </row>
    <row r="945" s="2" customFormat="1" ht="33" customHeight="1">
      <c r="A945" s="39"/>
      <c r="B945" s="40"/>
      <c r="C945" s="229" t="s">
        <v>1104</v>
      </c>
      <c r="D945" s="229" t="s">
        <v>243</v>
      </c>
      <c r="E945" s="230" t="s">
        <v>3572</v>
      </c>
      <c r="F945" s="231" t="s">
        <v>3573</v>
      </c>
      <c r="G945" s="232" t="s">
        <v>296</v>
      </c>
      <c r="H945" s="233">
        <v>11</v>
      </c>
      <c r="I945" s="234"/>
      <c r="J945" s="235">
        <f>ROUND(I945*H945,2)</f>
        <v>0</v>
      </c>
      <c r="K945" s="231" t="s">
        <v>1</v>
      </c>
      <c r="L945" s="45"/>
      <c r="M945" s="236" t="s">
        <v>1</v>
      </c>
      <c r="N945" s="237" t="s">
        <v>45</v>
      </c>
      <c r="O945" s="92"/>
      <c r="P945" s="238">
        <f>O945*H945</f>
        <v>0</v>
      </c>
      <c r="Q945" s="238">
        <v>0.16500000000000001</v>
      </c>
      <c r="R945" s="238">
        <f>Q945*H945</f>
        <v>1.8150000000000002</v>
      </c>
      <c r="S945" s="238">
        <v>0</v>
      </c>
      <c r="T945" s="239">
        <f>S945*H945</f>
        <v>0</v>
      </c>
      <c r="U945" s="39"/>
      <c r="V945" s="39"/>
      <c r="W945" s="39"/>
      <c r="X945" s="39"/>
      <c r="Y945" s="39"/>
      <c r="Z945" s="39"/>
      <c r="AA945" s="39"/>
      <c r="AB945" s="39"/>
      <c r="AC945" s="39"/>
      <c r="AD945" s="39"/>
      <c r="AE945" s="39"/>
      <c r="AR945" s="240" t="s">
        <v>175</v>
      </c>
      <c r="AT945" s="240" t="s">
        <v>243</v>
      </c>
      <c r="AU945" s="240" t="s">
        <v>88</v>
      </c>
      <c r="AY945" s="18" t="s">
        <v>241</v>
      </c>
      <c r="BE945" s="241">
        <f>IF(N945="základní",J945,0)</f>
        <v>0</v>
      </c>
      <c r="BF945" s="241">
        <f>IF(N945="snížená",J945,0)</f>
        <v>0</v>
      </c>
      <c r="BG945" s="241">
        <f>IF(N945="zákl. přenesená",J945,0)</f>
        <v>0</v>
      </c>
      <c r="BH945" s="241">
        <f>IF(N945="sníž. přenesená",J945,0)</f>
        <v>0</v>
      </c>
      <c r="BI945" s="241">
        <f>IF(N945="nulová",J945,0)</f>
        <v>0</v>
      </c>
      <c r="BJ945" s="18" t="s">
        <v>14</v>
      </c>
      <c r="BK945" s="241">
        <f>ROUND(I945*H945,2)</f>
        <v>0</v>
      </c>
      <c r="BL945" s="18" t="s">
        <v>175</v>
      </c>
      <c r="BM945" s="240" t="s">
        <v>3574</v>
      </c>
    </row>
    <row r="946" s="2" customFormat="1">
      <c r="A946" s="39"/>
      <c r="B946" s="40"/>
      <c r="C946" s="41"/>
      <c r="D946" s="242" t="s">
        <v>249</v>
      </c>
      <c r="E946" s="41"/>
      <c r="F946" s="243" t="s">
        <v>3573</v>
      </c>
      <c r="G946" s="41"/>
      <c r="H946" s="41"/>
      <c r="I946" s="244"/>
      <c r="J946" s="41"/>
      <c r="K946" s="41"/>
      <c r="L946" s="45"/>
      <c r="M946" s="245"/>
      <c r="N946" s="246"/>
      <c r="O946" s="92"/>
      <c r="P946" s="92"/>
      <c r="Q946" s="92"/>
      <c r="R946" s="92"/>
      <c r="S946" s="92"/>
      <c r="T946" s="93"/>
      <c r="U946" s="39"/>
      <c r="V946" s="39"/>
      <c r="W946" s="39"/>
      <c r="X946" s="39"/>
      <c r="Y946" s="39"/>
      <c r="Z946" s="39"/>
      <c r="AA946" s="39"/>
      <c r="AB946" s="39"/>
      <c r="AC946" s="39"/>
      <c r="AD946" s="39"/>
      <c r="AE946" s="39"/>
      <c r="AT946" s="18" t="s">
        <v>249</v>
      </c>
      <c r="AU946" s="18" t="s">
        <v>88</v>
      </c>
    </row>
    <row r="947" s="13" customFormat="1">
      <c r="A947" s="13"/>
      <c r="B947" s="249"/>
      <c r="C947" s="250"/>
      <c r="D947" s="242" t="s">
        <v>259</v>
      </c>
      <c r="E947" s="251" t="s">
        <v>1</v>
      </c>
      <c r="F947" s="252" t="s">
        <v>313</v>
      </c>
      <c r="G947" s="250"/>
      <c r="H947" s="253">
        <v>11</v>
      </c>
      <c r="I947" s="254"/>
      <c r="J947" s="250"/>
      <c r="K947" s="250"/>
      <c r="L947" s="255"/>
      <c r="M947" s="256"/>
      <c r="N947" s="257"/>
      <c r="O947" s="257"/>
      <c r="P947" s="257"/>
      <c r="Q947" s="257"/>
      <c r="R947" s="257"/>
      <c r="S947" s="257"/>
      <c r="T947" s="258"/>
      <c r="U947" s="13"/>
      <c r="V947" s="13"/>
      <c r="W947" s="13"/>
      <c r="X947" s="13"/>
      <c r="Y947" s="13"/>
      <c r="Z947" s="13"/>
      <c r="AA947" s="13"/>
      <c r="AB947" s="13"/>
      <c r="AC947" s="13"/>
      <c r="AD947" s="13"/>
      <c r="AE947" s="13"/>
      <c r="AT947" s="259" t="s">
        <v>259</v>
      </c>
      <c r="AU947" s="259" t="s">
        <v>88</v>
      </c>
      <c r="AV947" s="13" t="s">
        <v>88</v>
      </c>
      <c r="AW947" s="13" t="s">
        <v>36</v>
      </c>
      <c r="AX947" s="13" t="s">
        <v>80</v>
      </c>
      <c r="AY947" s="259" t="s">
        <v>241</v>
      </c>
    </row>
    <row r="948" s="14" customFormat="1">
      <c r="A948" s="14"/>
      <c r="B948" s="260"/>
      <c r="C948" s="261"/>
      <c r="D948" s="242" t="s">
        <v>259</v>
      </c>
      <c r="E948" s="262" t="s">
        <v>1</v>
      </c>
      <c r="F948" s="263" t="s">
        <v>261</v>
      </c>
      <c r="G948" s="261"/>
      <c r="H948" s="264">
        <v>11</v>
      </c>
      <c r="I948" s="265"/>
      <c r="J948" s="261"/>
      <c r="K948" s="261"/>
      <c r="L948" s="266"/>
      <c r="M948" s="267"/>
      <c r="N948" s="268"/>
      <c r="O948" s="268"/>
      <c r="P948" s="268"/>
      <c r="Q948" s="268"/>
      <c r="R948" s="268"/>
      <c r="S948" s="268"/>
      <c r="T948" s="269"/>
      <c r="U948" s="14"/>
      <c r="V948" s="14"/>
      <c r="W948" s="14"/>
      <c r="X948" s="14"/>
      <c r="Y948" s="14"/>
      <c r="Z948" s="14"/>
      <c r="AA948" s="14"/>
      <c r="AB948" s="14"/>
      <c r="AC948" s="14"/>
      <c r="AD948" s="14"/>
      <c r="AE948" s="14"/>
      <c r="AT948" s="270" t="s">
        <v>259</v>
      </c>
      <c r="AU948" s="270" t="s">
        <v>88</v>
      </c>
      <c r="AV948" s="14" t="s">
        <v>175</v>
      </c>
      <c r="AW948" s="14" t="s">
        <v>36</v>
      </c>
      <c r="AX948" s="14" t="s">
        <v>14</v>
      </c>
      <c r="AY948" s="270" t="s">
        <v>241</v>
      </c>
    </row>
    <row r="949" s="2" customFormat="1" ht="24.15" customHeight="1">
      <c r="A949" s="39"/>
      <c r="B949" s="40"/>
      <c r="C949" s="229" t="s">
        <v>1108</v>
      </c>
      <c r="D949" s="229" t="s">
        <v>243</v>
      </c>
      <c r="E949" s="230" t="s">
        <v>3575</v>
      </c>
      <c r="F949" s="231" t="s">
        <v>3576</v>
      </c>
      <c r="G949" s="232" t="s">
        <v>303</v>
      </c>
      <c r="H949" s="233">
        <v>8</v>
      </c>
      <c r="I949" s="234"/>
      <c r="J949" s="235">
        <f>ROUND(I949*H949,2)</f>
        <v>0</v>
      </c>
      <c r="K949" s="231" t="s">
        <v>247</v>
      </c>
      <c r="L949" s="45"/>
      <c r="M949" s="236" t="s">
        <v>1</v>
      </c>
      <c r="N949" s="237" t="s">
        <v>45</v>
      </c>
      <c r="O949" s="92"/>
      <c r="P949" s="238">
        <f>O949*H949</f>
        <v>0</v>
      </c>
      <c r="Q949" s="238">
        <v>0.0070200000000000002</v>
      </c>
      <c r="R949" s="238">
        <f>Q949*H949</f>
        <v>0.056160000000000002</v>
      </c>
      <c r="S949" s="238">
        <v>0</v>
      </c>
      <c r="T949" s="239">
        <f>S949*H949</f>
        <v>0</v>
      </c>
      <c r="U949" s="39"/>
      <c r="V949" s="39"/>
      <c r="W949" s="39"/>
      <c r="X949" s="39"/>
      <c r="Y949" s="39"/>
      <c r="Z949" s="39"/>
      <c r="AA949" s="39"/>
      <c r="AB949" s="39"/>
      <c r="AC949" s="39"/>
      <c r="AD949" s="39"/>
      <c r="AE949" s="39"/>
      <c r="AR949" s="240" t="s">
        <v>175</v>
      </c>
      <c r="AT949" s="240" t="s">
        <v>243</v>
      </c>
      <c r="AU949" s="240" t="s">
        <v>88</v>
      </c>
      <c r="AY949" s="18" t="s">
        <v>241</v>
      </c>
      <c r="BE949" s="241">
        <f>IF(N949="základní",J949,0)</f>
        <v>0</v>
      </c>
      <c r="BF949" s="241">
        <f>IF(N949="snížená",J949,0)</f>
        <v>0</v>
      </c>
      <c r="BG949" s="241">
        <f>IF(N949="zákl. přenesená",J949,0)</f>
        <v>0</v>
      </c>
      <c r="BH949" s="241">
        <f>IF(N949="sníž. přenesená",J949,0)</f>
        <v>0</v>
      </c>
      <c r="BI949" s="241">
        <f>IF(N949="nulová",J949,0)</f>
        <v>0</v>
      </c>
      <c r="BJ949" s="18" t="s">
        <v>14</v>
      </c>
      <c r="BK949" s="241">
        <f>ROUND(I949*H949,2)</f>
        <v>0</v>
      </c>
      <c r="BL949" s="18" t="s">
        <v>175</v>
      </c>
      <c r="BM949" s="240" t="s">
        <v>3577</v>
      </c>
    </row>
    <row r="950" s="2" customFormat="1">
      <c r="A950" s="39"/>
      <c r="B950" s="40"/>
      <c r="C950" s="41"/>
      <c r="D950" s="242" t="s">
        <v>249</v>
      </c>
      <c r="E950" s="41"/>
      <c r="F950" s="243" t="s">
        <v>3578</v>
      </c>
      <c r="G950" s="41"/>
      <c r="H950" s="41"/>
      <c r="I950" s="244"/>
      <c r="J950" s="41"/>
      <c r="K950" s="41"/>
      <c r="L950" s="45"/>
      <c r="M950" s="245"/>
      <c r="N950" s="246"/>
      <c r="O950" s="92"/>
      <c r="P950" s="92"/>
      <c r="Q950" s="92"/>
      <c r="R950" s="92"/>
      <c r="S950" s="92"/>
      <c r="T950" s="93"/>
      <c r="U950" s="39"/>
      <c r="V950" s="39"/>
      <c r="W950" s="39"/>
      <c r="X950" s="39"/>
      <c r="Y950" s="39"/>
      <c r="Z950" s="39"/>
      <c r="AA950" s="39"/>
      <c r="AB950" s="39"/>
      <c r="AC950" s="39"/>
      <c r="AD950" s="39"/>
      <c r="AE950" s="39"/>
      <c r="AT950" s="18" t="s">
        <v>249</v>
      </c>
      <c r="AU950" s="18" t="s">
        <v>88</v>
      </c>
    </row>
    <row r="951" s="2" customFormat="1">
      <c r="A951" s="39"/>
      <c r="B951" s="40"/>
      <c r="C951" s="41"/>
      <c r="D951" s="247" t="s">
        <v>251</v>
      </c>
      <c r="E951" s="41"/>
      <c r="F951" s="248" t="s">
        <v>3579</v>
      </c>
      <c r="G951" s="41"/>
      <c r="H951" s="41"/>
      <c r="I951" s="244"/>
      <c r="J951" s="41"/>
      <c r="K951" s="41"/>
      <c r="L951" s="45"/>
      <c r="M951" s="245"/>
      <c r="N951" s="246"/>
      <c r="O951" s="92"/>
      <c r="P951" s="92"/>
      <c r="Q951" s="92"/>
      <c r="R951" s="92"/>
      <c r="S951" s="92"/>
      <c r="T951" s="93"/>
      <c r="U951" s="39"/>
      <c r="V951" s="39"/>
      <c r="W951" s="39"/>
      <c r="X951" s="39"/>
      <c r="Y951" s="39"/>
      <c r="Z951" s="39"/>
      <c r="AA951" s="39"/>
      <c r="AB951" s="39"/>
      <c r="AC951" s="39"/>
      <c r="AD951" s="39"/>
      <c r="AE951" s="39"/>
      <c r="AT951" s="18" t="s">
        <v>251</v>
      </c>
      <c r="AU951" s="18" t="s">
        <v>88</v>
      </c>
    </row>
    <row r="952" s="2" customFormat="1" ht="21.75" customHeight="1">
      <c r="A952" s="39"/>
      <c r="B952" s="40"/>
      <c r="C952" s="288" t="s">
        <v>1112</v>
      </c>
      <c r="D952" s="288" t="s">
        <v>758</v>
      </c>
      <c r="E952" s="289" t="s">
        <v>3580</v>
      </c>
      <c r="F952" s="290" t="s">
        <v>3581</v>
      </c>
      <c r="G952" s="291" t="s">
        <v>303</v>
      </c>
      <c r="H952" s="292">
        <v>8</v>
      </c>
      <c r="I952" s="293"/>
      <c r="J952" s="294">
        <f>ROUND(I952*H952,2)</f>
        <v>0</v>
      </c>
      <c r="K952" s="290" t="s">
        <v>247</v>
      </c>
      <c r="L952" s="295"/>
      <c r="M952" s="296" t="s">
        <v>1</v>
      </c>
      <c r="N952" s="297" t="s">
        <v>45</v>
      </c>
      <c r="O952" s="92"/>
      <c r="P952" s="238">
        <f>O952*H952</f>
        <v>0</v>
      </c>
      <c r="Q952" s="238">
        <v>0.059999999999999998</v>
      </c>
      <c r="R952" s="238">
        <f>Q952*H952</f>
        <v>0.47999999999999998</v>
      </c>
      <c r="S952" s="238">
        <v>0</v>
      </c>
      <c r="T952" s="239">
        <f>S952*H952</f>
        <v>0</v>
      </c>
      <c r="U952" s="39"/>
      <c r="V952" s="39"/>
      <c r="W952" s="39"/>
      <c r="X952" s="39"/>
      <c r="Y952" s="39"/>
      <c r="Z952" s="39"/>
      <c r="AA952" s="39"/>
      <c r="AB952" s="39"/>
      <c r="AC952" s="39"/>
      <c r="AD952" s="39"/>
      <c r="AE952" s="39"/>
      <c r="AR952" s="240" t="s">
        <v>300</v>
      </c>
      <c r="AT952" s="240" t="s">
        <v>758</v>
      </c>
      <c r="AU952" s="240" t="s">
        <v>88</v>
      </c>
      <c r="AY952" s="18" t="s">
        <v>241</v>
      </c>
      <c r="BE952" s="241">
        <f>IF(N952="základní",J952,0)</f>
        <v>0</v>
      </c>
      <c r="BF952" s="241">
        <f>IF(N952="snížená",J952,0)</f>
        <v>0</v>
      </c>
      <c r="BG952" s="241">
        <f>IF(N952="zákl. přenesená",J952,0)</f>
        <v>0</v>
      </c>
      <c r="BH952" s="241">
        <f>IF(N952="sníž. přenesená",J952,0)</f>
        <v>0</v>
      </c>
      <c r="BI952" s="241">
        <f>IF(N952="nulová",J952,0)</f>
        <v>0</v>
      </c>
      <c r="BJ952" s="18" t="s">
        <v>14</v>
      </c>
      <c r="BK952" s="241">
        <f>ROUND(I952*H952,2)</f>
        <v>0</v>
      </c>
      <c r="BL952" s="18" t="s">
        <v>175</v>
      </c>
      <c r="BM952" s="240" t="s">
        <v>3582</v>
      </c>
    </row>
    <row r="953" s="2" customFormat="1">
      <c r="A953" s="39"/>
      <c r="B953" s="40"/>
      <c r="C953" s="41"/>
      <c r="D953" s="242" t="s">
        <v>249</v>
      </c>
      <c r="E953" s="41"/>
      <c r="F953" s="243" t="s">
        <v>3581</v>
      </c>
      <c r="G953" s="41"/>
      <c r="H953" s="41"/>
      <c r="I953" s="244"/>
      <c r="J953" s="41"/>
      <c r="K953" s="41"/>
      <c r="L953" s="45"/>
      <c r="M953" s="245"/>
      <c r="N953" s="246"/>
      <c r="O953" s="92"/>
      <c r="P953" s="92"/>
      <c r="Q953" s="92"/>
      <c r="R953" s="92"/>
      <c r="S953" s="92"/>
      <c r="T953" s="93"/>
      <c r="U953" s="39"/>
      <c r="V953" s="39"/>
      <c r="W953" s="39"/>
      <c r="X953" s="39"/>
      <c r="Y953" s="39"/>
      <c r="Z953" s="39"/>
      <c r="AA953" s="39"/>
      <c r="AB953" s="39"/>
      <c r="AC953" s="39"/>
      <c r="AD953" s="39"/>
      <c r="AE953" s="39"/>
      <c r="AT953" s="18" t="s">
        <v>249</v>
      </c>
      <c r="AU953" s="18" t="s">
        <v>88</v>
      </c>
    </row>
    <row r="954" s="2" customFormat="1" ht="21.75" customHeight="1">
      <c r="A954" s="39"/>
      <c r="B954" s="40"/>
      <c r="C954" s="229" t="s">
        <v>1117</v>
      </c>
      <c r="D954" s="229" t="s">
        <v>243</v>
      </c>
      <c r="E954" s="230" t="s">
        <v>2881</v>
      </c>
      <c r="F954" s="231" t="s">
        <v>2882</v>
      </c>
      <c r="G954" s="232" t="s">
        <v>303</v>
      </c>
      <c r="H954" s="233">
        <v>68</v>
      </c>
      <c r="I954" s="234"/>
      <c r="J954" s="235">
        <f>ROUND(I954*H954,2)</f>
        <v>0</v>
      </c>
      <c r="K954" s="231" t="s">
        <v>247</v>
      </c>
      <c r="L954" s="45"/>
      <c r="M954" s="236" t="s">
        <v>1</v>
      </c>
      <c r="N954" s="237" t="s">
        <v>45</v>
      </c>
      <c r="O954" s="92"/>
      <c r="P954" s="238">
        <f>O954*H954</f>
        <v>0</v>
      </c>
      <c r="Q954" s="238">
        <v>0.0117</v>
      </c>
      <c r="R954" s="238">
        <f>Q954*H954</f>
        <v>0.79559999999999997</v>
      </c>
      <c r="S954" s="238">
        <v>0</v>
      </c>
      <c r="T954" s="239">
        <f>S954*H954</f>
        <v>0</v>
      </c>
      <c r="U954" s="39"/>
      <c r="V954" s="39"/>
      <c r="W954" s="39"/>
      <c r="X954" s="39"/>
      <c r="Y954" s="39"/>
      <c r="Z954" s="39"/>
      <c r="AA954" s="39"/>
      <c r="AB954" s="39"/>
      <c r="AC954" s="39"/>
      <c r="AD954" s="39"/>
      <c r="AE954" s="39"/>
      <c r="AR954" s="240" t="s">
        <v>175</v>
      </c>
      <c r="AT954" s="240" t="s">
        <v>243</v>
      </c>
      <c r="AU954" s="240" t="s">
        <v>88</v>
      </c>
      <c r="AY954" s="18" t="s">
        <v>241</v>
      </c>
      <c r="BE954" s="241">
        <f>IF(N954="základní",J954,0)</f>
        <v>0</v>
      </c>
      <c r="BF954" s="241">
        <f>IF(N954="snížená",J954,0)</f>
        <v>0</v>
      </c>
      <c r="BG954" s="241">
        <f>IF(N954="zákl. přenesená",J954,0)</f>
        <v>0</v>
      </c>
      <c r="BH954" s="241">
        <f>IF(N954="sníž. přenesená",J954,0)</f>
        <v>0</v>
      </c>
      <c r="BI954" s="241">
        <f>IF(N954="nulová",J954,0)</f>
        <v>0</v>
      </c>
      <c r="BJ954" s="18" t="s">
        <v>14</v>
      </c>
      <c r="BK954" s="241">
        <f>ROUND(I954*H954,2)</f>
        <v>0</v>
      </c>
      <c r="BL954" s="18" t="s">
        <v>175</v>
      </c>
      <c r="BM954" s="240" t="s">
        <v>3583</v>
      </c>
    </row>
    <row r="955" s="2" customFormat="1">
      <c r="A955" s="39"/>
      <c r="B955" s="40"/>
      <c r="C955" s="41"/>
      <c r="D955" s="242" t="s">
        <v>249</v>
      </c>
      <c r="E955" s="41"/>
      <c r="F955" s="243" t="s">
        <v>2884</v>
      </c>
      <c r="G955" s="41"/>
      <c r="H955" s="41"/>
      <c r="I955" s="244"/>
      <c r="J955" s="41"/>
      <c r="K955" s="41"/>
      <c r="L955" s="45"/>
      <c r="M955" s="245"/>
      <c r="N955" s="246"/>
      <c r="O955" s="92"/>
      <c r="P955" s="92"/>
      <c r="Q955" s="92"/>
      <c r="R955" s="92"/>
      <c r="S955" s="92"/>
      <c r="T955" s="93"/>
      <c r="U955" s="39"/>
      <c r="V955" s="39"/>
      <c r="W955" s="39"/>
      <c r="X955" s="39"/>
      <c r="Y955" s="39"/>
      <c r="Z955" s="39"/>
      <c r="AA955" s="39"/>
      <c r="AB955" s="39"/>
      <c r="AC955" s="39"/>
      <c r="AD955" s="39"/>
      <c r="AE955" s="39"/>
      <c r="AT955" s="18" t="s">
        <v>249</v>
      </c>
      <c r="AU955" s="18" t="s">
        <v>88</v>
      </c>
    </row>
    <row r="956" s="2" customFormat="1">
      <c r="A956" s="39"/>
      <c r="B956" s="40"/>
      <c r="C956" s="41"/>
      <c r="D956" s="247" t="s">
        <v>251</v>
      </c>
      <c r="E956" s="41"/>
      <c r="F956" s="248" t="s">
        <v>2885</v>
      </c>
      <c r="G956" s="41"/>
      <c r="H956" s="41"/>
      <c r="I956" s="244"/>
      <c r="J956" s="41"/>
      <c r="K956" s="41"/>
      <c r="L956" s="45"/>
      <c r="M956" s="245"/>
      <c r="N956" s="246"/>
      <c r="O956" s="92"/>
      <c r="P956" s="92"/>
      <c r="Q956" s="92"/>
      <c r="R956" s="92"/>
      <c r="S956" s="92"/>
      <c r="T956" s="93"/>
      <c r="U956" s="39"/>
      <c r="V956" s="39"/>
      <c r="W956" s="39"/>
      <c r="X956" s="39"/>
      <c r="Y956" s="39"/>
      <c r="Z956" s="39"/>
      <c r="AA956" s="39"/>
      <c r="AB956" s="39"/>
      <c r="AC956" s="39"/>
      <c r="AD956" s="39"/>
      <c r="AE956" s="39"/>
      <c r="AT956" s="18" t="s">
        <v>251</v>
      </c>
      <c r="AU956" s="18" t="s">
        <v>88</v>
      </c>
    </row>
    <row r="957" s="2" customFormat="1" ht="21.75" customHeight="1">
      <c r="A957" s="39"/>
      <c r="B957" s="40"/>
      <c r="C957" s="288" t="s">
        <v>1119</v>
      </c>
      <c r="D957" s="288" t="s">
        <v>758</v>
      </c>
      <c r="E957" s="289" t="s">
        <v>2886</v>
      </c>
      <c r="F957" s="290" t="s">
        <v>2887</v>
      </c>
      <c r="G957" s="291" t="s">
        <v>303</v>
      </c>
      <c r="H957" s="292">
        <v>68</v>
      </c>
      <c r="I957" s="293"/>
      <c r="J957" s="294">
        <f>ROUND(I957*H957,2)</f>
        <v>0</v>
      </c>
      <c r="K957" s="290" t="s">
        <v>247</v>
      </c>
      <c r="L957" s="295"/>
      <c r="M957" s="296" t="s">
        <v>1</v>
      </c>
      <c r="N957" s="297" t="s">
        <v>45</v>
      </c>
      <c r="O957" s="92"/>
      <c r="P957" s="238">
        <f>O957*H957</f>
        <v>0</v>
      </c>
      <c r="Q957" s="238">
        <v>0.19600000000000001</v>
      </c>
      <c r="R957" s="238">
        <f>Q957*H957</f>
        <v>13.328000000000001</v>
      </c>
      <c r="S957" s="238">
        <v>0</v>
      </c>
      <c r="T957" s="239">
        <f>S957*H957</f>
        <v>0</v>
      </c>
      <c r="U957" s="39"/>
      <c r="V957" s="39"/>
      <c r="W957" s="39"/>
      <c r="X957" s="39"/>
      <c r="Y957" s="39"/>
      <c r="Z957" s="39"/>
      <c r="AA957" s="39"/>
      <c r="AB957" s="39"/>
      <c r="AC957" s="39"/>
      <c r="AD957" s="39"/>
      <c r="AE957" s="39"/>
      <c r="AR957" s="240" t="s">
        <v>300</v>
      </c>
      <c r="AT957" s="240" t="s">
        <v>758</v>
      </c>
      <c r="AU957" s="240" t="s">
        <v>88</v>
      </c>
      <c r="AY957" s="18" t="s">
        <v>241</v>
      </c>
      <c r="BE957" s="241">
        <f>IF(N957="základní",J957,0)</f>
        <v>0</v>
      </c>
      <c r="BF957" s="241">
        <f>IF(N957="snížená",J957,0)</f>
        <v>0</v>
      </c>
      <c r="BG957" s="241">
        <f>IF(N957="zákl. přenesená",J957,0)</f>
        <v>0</v>
      </c>
      <c r="BH957" s="241">
        <f>IF(N957="sníž. přenesená",J957,0)</f>
        <v>0</v>
      </c>
      <c r="BI957" s="241">
        <f>IF(N957="nulová",J957,0)</f>
        <v>0</v>
      </c>
      <c r="BJ957" s="18" t="s">
        <v>14</v>
      </c>
      <c r="BK957" s="241">
        <f>ROUND(I957*H957,2)</f>
        <v>0</v>
      </c>
      <c r="BL957" s="18" t="s">
        <v>175</v>
      </c>
      <c r="BM957" s="240" t="s">
        <v>3584</v>
      </c>
    </row>
    <row r="958" s="2" customFormat="1">
      <c r="A958" s="39"/>
      <c r="B958" s="40"/>
      <c r="C958" s="41"/>
      <c r="D958" s="242" t="s">
        <v>249</v>
      </c>
      <c r="E958" s="41"/>
      <c r="F958" s="243" t="s">
        <v>2887</v>
      </c>
      <c r="G958" s="41"/>
      <c r="H958" s="41"/>
      <c r="I958" s="244"/>
      <c r="J958" s="41"/>
      <c r="K958" s="41"/>
      <c r="L958" s="45"/>
      <c r="M958" s="245"/>
      <c r="N958" s="246"/>
      <c r="O958" s="92"/>
      <c r="P958" s="92"/>
      <c r="Q958" s="92"/>
      <c r="R958" s="92"/>
      <c r="S958" s="92"/>
      <c r="T958" s="93"/>
      <c r="U958" s="39"/>
      <c r="V958" s="39"/>
      <c r="W958" s="39"/>
      <c r="X958" s="39"/>
      <c r="Y958" s="39"/>
      <c r="Z958" s="39"/>
      <c r="AA958" s="39"/>
      <c r="AB958" s="39"/>
      <c r="AC958" s="39"/>
      <c r="AD958" s="39"/>
      <c r="AE958" s="39"/>
      <c r="AT958" s="18" t="s">
        <v>249</v>
      </c>
      <c r="AU958" s="18" t="s">
        <v>88</v>
      </c>
    </row>
    <row r="959" s="2" customFormat="1" ht="24.15" customHeight="1">
      <c r="A959" s="39"/>
      <c r="B959" s="40"/>
      <c r="C959" s="229" t="s">
        <v>1121</v>
      </c>
      <c r="D959" s="229" t="s">
        <v>243</v>
      </c>
      <c r="E959" s="230" t="s">
        <v>1122</v>
      </c>
      <c r="F959" s="231" t="s">
        <v>1123</v>
      </c>
      <c r="G959" s="232" t="s">
        <v>303</v>
      </c>
      <c r="H959" s="233">
        <v>80</v>
      </c>
      <c r="I959" s="234"/>
      <c r="J959" s="235">
        <f>ROUND(I959*H959,2)</f>
        <v>0</v>
      </c>
      <c r="K959" s="231" t="s">
        <v>247</v>
      </c>
      <c r="L959" s="45"/>
      <c r="M959" s="236" t="s">
        <v>1</v>
      </c>
      <c r="N959" s="237" t="s">
        <v>45</v>
      </c>
      <c r="O959" s="92"/>
      <c r="P959" s="238">
        <f>O959*H959</f>
        <v>0</v>
      </c>
      <c r="Q959" s="238">
        <v>0.00016000000000000001</v>
      </c>
      <c r="R959" s="238">
        <f>Q959*H959</f>
        <v>0.012800000000000001</v>
      </c>
      <c r="S959" s="238">
        <v>0</v>
      </c>
      <c r="T959" s="239">
        <f>S959*H959</f>
        <v>0</v>
      </c>
      <c r="U959" s="39"/>
      <c r="V959" s="39"/>
      <c r="W959" s="39"/>
      <c r="X959" s="39"/>
      <c r="Y959" s="39"/>
      <c r="Z959" s="39"/>
      <c r="AA959" s="39"/>
      <c r="AB959" s="39"/>
      <c r="AC959" s="39"/>
      <c r="AD959" s="39"/>
      <c r="AE959" s="39"/>
      <c r="AR959" s="240" t="s">
        <v>175</v>
      </c>
      <c r="AT959" s="240" t="s">
        <v>243</v>
      </c>
      <c r="AU959" s="240" t="s">
        <v>88</v>
      </c>
      <c r="AY959" s="18" t="s">
        <v>241</v>
      </c>
      <c r="BE959" s="241">
        <f>IF(N959="základní",J959,0)</f>
        <v>0</v>
      </c>
      <c r="BF959" s="241">
        <f>IF(N959="snížená",J959,0)</f>
        <v>0</v>
      </c>
      <c r="BG959" s="241">
        <f>IF(N959="zákl. přenesená",J959,0)</f>
        <v>0</v>
      </c>
      <c r="BH959" s="241">
        <f>IF(N959="sníž. přenesená",J959,0)</f>
        <v>0</v>
      </c>
      <c r="BI959" s="241">
        <f>IF(N959="nulová",J959,0)</f>
        <v>0</v>
      </c>
      <c r="BJ959" s="18" t="s">
        <v>14</v>
      </c>
      <c r="BK959" s="241">
        <f>ROUND(I959*H959,2)</f>
        <v>0</v>
      </c>
      <c r="BL959" s="18" t="s">
        <v>175</v>
      </c>
      <c r="BM959" s="240" t="s">
        <v>3585</v>
      </c>
    </row>
    <row r="960" s="2" customFormat="1">
      <c r="A960" s="39"/>
      <c r="B960" s="40"/>
      <c r="C960" s="41"/>
      <c r="D960" s="242" t="s">
        <v>249</v>
      </c>
      <c r="E960" s="41"/>
      <c r="F960" s="243" t="s">
        <v>1125</v>
      </c>
      <c r="G960" s="41"/>
      <c r="H960" s="41"/>
      <c r="I960" s="244"/>
      <c r="J960" s="41"/>
      <c r="K960" s="41"/>
      <c r="L960" s="45"/>
      <c r="M960" s="245"/>
      <c r="N960" s="246"/>
      <c r="O960" s="92"/>
      <c r="P960" s="92"/>
      <c r="Q960" s="92"/>
      <c r="R960" s="92"/>
      <c r="S960" s="92"/>
      <c r="T960" s="93"/>
      <c r="U960" s="39"/>
      <c r="V960" s="39"/>
      <c r="W960" s="39"/>
      <c r="X960" s="39"/>
      <c r="Y960" s="39"/>
      <c r="Z960" s="39"/>
      <c r="AA960" s="39"/>
      <c r="AB960" s="39"/>
      <c r="AC960" s="39"/>
      <c r="AD960" s="39"/>
      <c r="AE960" s="39"/>
      <c r="AT960" s="18" t="s">
        <v>249</v>
      </c>
      <c r="AU960" s="18" t="s">
        <v>88</v>
      </c>
    </row>
    <row r="961" s="2" customFormat="1">
      <c r="A961" s="39"/>
      <c r="B961" s="40"/>
      <c r="C961" s="41"/>
      <c r="D961" s="247" t="s">
        <v>251</v>
      </c>
      <c r="E961" s="41"/>
      <c r="F961" s="248" t="s">
        <v>1126</v>
      </c>
      <c r="G961" s="41"/>
      <c r="H961" s="41"/>
      <c r="I961" s="244"/>
      <c r="J961" s="41"/>
      <c r="K961" s="41"/>
      <c r="L961" s="45"/>
      <c r="M961" s="245"/>
      <c r="N961" s="246"/>
      <c r="O961" s="92"/>
      <c r="P961" s="92"/>
      <c r="Q961" s="92"/>
      <c r="R961" s="92"/>
      <c r="S961" s="92"/>
      <c r="T961" s="93"/>
      <c r="U961" s="39"/>
      <c r="V961" s="39"/>
      <c r="W961" s="39"/>
      <c r="X961" s="39"/>
      <c r="Y961" s="39"/>
      <c r="Z961" s="39"/>
      <c r="AA961" s="39"/>
      <c r="AB961" s="39"/>
      <c r="AC961" s="39"/>
      <c r="AD961" s="39"/>
      <c r="AE961" s="39"/>
      <c r="AT961" s="18" t="s">
        <v>251</v>
      </c>
      <c r="AU961" s="18" t="s">
        <v>88</v>
      </c>
    </row>
    <row r="962" s="13" customFormat="1">
      <c r="A962" s="13"/>
      <c r="B962" s="249"/>
      <c r="C962" s="250"/>
      <c r="D962" s="242" t="s">
        <v>259</v>
      </c>
      <c r="E962" s="251" t="s">
        <v>1</v>
      </c>
      <c r="F962" s="252" t="s">
        <v>3586</v>
      </c>
      <c r="G962" s="250"/>
      <c r="H962" s="253">
        <v>76</v>
      </c>
      <c r="I962" s="254"/>
      <c r="J962" s="250"/>
      <c r="K962" s="250"/>
      <c r="L962" s="255"/>
      <c r="M962" s="256"/>
      <c r="N962" s="257"/>
      <c r="O962" s="257"/>
      <c r="P962" s="257"/>
      <c r="Q962" s="257"/>
      <c r="R962" s="257"/>
      <c r="S962" s="257"/>
      <c r="T962" s="258"/>
      <c r="U962" s="13"/>
      <c r="V962" s="13"/>
      <c r="W962" s="13"/>
      <c r="X962" s="13"/>
      <c r="Y962" s="13"/>
      <c r="Z962" s="13"/>
      <c r="AA962" s="13"/>
      <c r="AB962" s="13"/>
      <c r="AC962" s="13"/>
      <c r="AD962" s="13"/>
      <c r="AE962" s="13"/>
      <c r="AT962" s="259" t="s">
        <v>259</v>
      </c>
      <c r="AU962" s="259" t="s">
        <v>88</v>
      </c>
      <c r="AV962" s="13" t="s">
        <v>88</v>
      </c>
      <c r="AW962" s="13" t="s">
        <v>36</v>
      </c>
      <c r="AX962" s="13" t="s">
        <v>80</v>
      </c>
      <c r="AY962" s="259" t="s">
        <v>241</v>
      </c>
    </row>
    <row r="963" s="13" customFormat="1">
      <c r="A963" s="13"/>
      <c r="B963" s="249"/>
      <c r="C963" s="250"/>
      <c r="D963" s="242" t="s">
        <v>259</v>
      </c>
      <c r="E963" s="251" t="s">
        <v>1</v>
      </c>
      <c r="F963" s="252" t="s">
        <v>1650</v>
      </c>
      <c r="G963" s="250"/>
      <c r="H963" s="253">
        <v>4</v>
      </c>
      <c r="I963" s="254"/>
      <c r="J963" s="250"/>
      <c r="K963" s="250"/>
      <c r="L963" s="255"/>
      <c r="M963" s="256"/>
      <c r="N963" s="257"/>
      <c r="O963" s="257"/>
      <c r="P963" s="257"/>
      <c r="Q963" s="257"/>
      <c r="R963" s="257"/>
      <c r="S963" s="257"/>
      <c r="T963" s="258"/>
      <c r="U963" s="13"/>
      <c r="V963" s="13"/>
      <c r="W963" s="13"/>
      <c r="X963" s="13"/>
      <c r="Y963" s="13"/>
      <c r="Z963" s="13"/>
      <c r="AA963" s="13"/>
      <c r="AB963" s="13"/>
      <c r="AC963" s="13"/>
      <c r="AD963" s="13"/>
      <c r="AE963" s="13"/>
      <c r="AT963" s="259" t="s">
        <v>259</v>
      </c>
      <c r="AU963" s="259" t="s">
        <v>88</v>
      </c>
      <c r="AV963" s="13" t="s">
        <v>88</v>
      </c>
      <c r="AW963" s="13" t="s">
        <v>36</v>
      </c>
      <c r="AX963" s="13" t="s">
        <v>80</v>
      </c>
      <c r="AY963" s="259" t="s">
        <v>241</v>
      </c>
    </row>
    <row r="964" s="14" customFormat="1">
      <c r="A964" s="14"/>
      <c r="B964" s="260"/>
      <c r="C964" s="261"/>
      <c r="D964" s="242" t="s">
        <v>259</v>
      </c>
      <c r="E964" s="262" t="s">
        <v>1</v>
      </c>
      <c r="F964" s="263" t="s">
        <v>261</v>
      </c>
      <c r="G964" s="261"/>
      <c r="H964" s="264">
        <v>80</v>
      </c>
      <c r="I964" s="265"/>
      <c r="J964" s="261"/>
      <c r="K964" s="261"/>
      <c r="L964" s="266"/>
      <c r="M964" s="267"/>
      <c r="N964" s="268"/>
      <c r="O964" s="268"/>
      <c r="P964" s="268"/>
      <c r="Q964" s="268"/>
      <c r="R964" s="268"/>
      <c r="S964" s="268"/>
      <c r="T964" s="269"/>
      <c r="U964" s="14"/>
      <c r="V964" s="14"/>
      <c r="W964" s="14"/>
      <c r="X964" s="14"/>
      <c r="Y964" s="14"/>
      <c r="Z964" s="14"/>
      <c r="AA964" s="14"/>
      <c r="AB964" s="14"/>
      <c r="AC964" s="14"/>
      <c r="AD964" s="14"/>
      <c r="AE964" s="14"/>
      <c r="AT964" s="270" t="s">
        <v>259</v>
      </c>
      <c r="AU964" s="270" t="s">
        <v>88</v>
      </c>
      <c r="AV964" s="14" t="s">
        <v>175</v>
      </c>
      <c r="AW964" s="14" t="s">
        <v>36</v>
      </c>
      <c r="AX964" s="14" t="s">
        <v>14</v>
      </c>
      <c r="AY964" s="270" t="s">
        <v>241</v>
      </c>
    </row>
    <row r="965" s="2" customFormat="1" ht="21.75" customHeight="1">
      <c r="A965" s="39"/>
      <c r="B965" s="40"/>
      <c r="C965" s="229" t="s">
        <v>1129</v>
      </c>
      <c r="D965" s="229" t="s">
        <v>243</v>
      </c>
      <c r="E965" s="230" t="s">
        <v>3587</v>
      </c>
      <c r="F965" s="231" t="s">
        <v>3588</v>
      </c>
      <c r="G965" s="232" t="s">
        <v>296</v>
      </c>
      <c r="H965" s="233">
        <v>2037</v>
      </c>
      <c r="I965" s="234"/>
      <c r="J965" s="235">
        <f>ROUND(I965*H965,2)</f>
        <v>0</v>
      </c>
      <c r="K965" s="231" t="s">
        <v>247</v>
      </c>
      <c r="L965" s="45"/>
      <c r="M965" s="236" t="s">
        <v>1</v>
      </c>
      <c r="N965" s="237" t="s">
        <v>45</v>
      </c>
      <c r="O965" s="92"/>
      <c r="P965" s="238">
        <f>O965*H965</f>
        <v>0</v>
      </c>
      <c r="Q965" s="238">
        <v>0.00012999999999999999</v>
      </c>
      <c r="R965" s="238">
        <f>Q965*H965</f>
        <v>0.26480999999999999</v>
      </c>
      <c r="S965" s="238">
        <v>0</v>
      </c>
      <c r="T965" s="239">
        <f>S965*H965</f>
        <v>0</v>
      </c>
      <c r="U965" s="39"/>
      <c r="V965" s="39"/>
      <c r="W965" s="39"/>
      <c r="X965" s="39"/>
      <c r="Y965" s="39"/>
      <c r="Z965" s="39"/>
      <c r="AA965" s="39"/>
      <c r="AB965" s="39"/>
      <c r="AC965" s="39"/>
      <c r="AD965" s="39"/>
      <c r="AE965" s="39"/>
      <c r="AR965" s="240" t="s">
        <v>175</v>
      </c>
      <c r="AT965" s="240" t="s">
        <v>243</v>
      </c>
      <c r="AU965" s="240" t="s">
        <v>88</v>
      </c>
      <c r="AY965" s="18" t="s">
        <v>241</v>
      </c>
      <c r="BE965" s="241">
        <f>IF(N965="základní",J965,0)</f>
        <v>0</v>
      </c>
      <c r="BF965" s="241">
        <f>IF(N965="snížená",J965,0)</f>
        <v>0</v>
      </c>
      <c r="BG965" s="241">
        <f>IF(N965="zákl. přenesená",J965,0)</f>
        <v>0</v>
      </c>
      <c r="BH965" s="241">
        <f>IF(N965="sníž. přenesená",J965,0)</f>
        <v>0</v>
      </c>
      <c r="BI965" s="241">
        <f>IF(N965="nulová",J965,0)</f>
        <v>0</v>
      </c>
      <c r="BJ965" s="18" t="s">
        <v>14</v>
      </c>
      <c r="BK965" s="241">
        <f>ROUND(I965*H965,2)</f>
        <v>0</v>
      </c>
      <c r="BL965" s="18" t="s">
        <v>175</v>
      </c>
      <c r="BM965" s="240" t="s">
        <v>3589</v>
      </c>
    </row>
    <row r="966" s="2" customFormat="1">
      <c r="A966" s="39"/>
      <c r="B966" s="40"/>
      <c r="C966" s="41"/>
      <c r="D966" s="242" t="s">
        <v>249</v>
      </c>
      <c r="E966" s="41"/>
      <c r="F966" s="243" t="s">
        <v>3590</v>
      </c>
      <c r="G966" s="41"/>
      <c r="H966" s="41"/>
      <c r="I966" s="244"/>
      <c r="J966" s="41"/>
      <c r="K966" s="41"/>
      <c r="L966" s="45"/>
      <c r="M966" s="245"/>
      <c r="N966" s="246"/>
      <c r="O966" s="92"/>
      <c r="P966" s="92"/>
      <c r="Q966" s="92"/>
      <c r="R966" s="92"/>
      <c r="S966" s="92"/>
      <c r="T966" s="93"/>
      <c r="U966" s="39"/>
      <c r="V966" s="39"/>
      <c r="W966" s="39"/>
      <c r="X966" s="39"/>
      <c r="Y966" s="39"/>
      <c r="Z966" s="39"/>
      <c r="AA966" s="39"/>
      <c r="AB966" s="39"/>
      <c r="AC966" s="39"/>
      <c r="AD966" s="39"/>
      <c r="AE966" s="39"/>
      <c r="AT966" s="18" t="s">
        <v>249</v>
      </c>
      <c r="AU966" s="18" t="s">
        <v>88</v>
      </c>
    </row>
    <row r="967" s="2" customFormat="1">
      <c r="A967" s="39"/>
      <c r="B967" s="40"/>
      <c r="C967" s="41"/>
      <c r="D967" s="247" t="s">
        <v>251</v>
      </c>
      <c r="E967" s="41"/>
      <c r="F967" s="248" t="s">
        <v>3591</v>
      </c>
      <c r="G967" s="41"/>
      <c r="H967" s="41"/>
      <c r="I967" s="244"/>
      <c r="J967" s="41"/>
      <c r="K967" s="41"/>
      <c r="L967" s="45"/>
      <c r="M967" s="245"/>
      <c r="N967" s="246"/>
      <c r="O967" s="92"/>
      <c r="P967" s="92"/>
      <c r="Q967" s="92"/>
      <c r="R967" s="92"/>
      <c r="S967" s="92"/>
      <c r="T967" s="93"/>
      <c r="U967" s="39"/>
      <c r="V967" s="39"/>
      <c r="W967" s="39"/>
      <c r="X967" s="39"/>
      <c r="Y967" s="39"/>
      <c r="Z967" s="39"/>
      <c r="AA967" s="39"/>
      <c r="AB967" s="39"/>
      <c r="AC967" s="39"/>
      <c r="AD967" s="39"/>
      <c r="AE967" s="39"/>
      <c r="AT967" s="18" t="s">
        <v>251</v>
      </c>
      <c r="AU967" s="18" t="s">
        <v>88</v>
      </c>
    </row>
    <row r="968" s="13" customFormat="1">
      <c r="A968" s="13"/>
      <c r="B968" s="249"/>
      <c r="C968" s="250"/>
      <c r="D968" s="242" t="s">
        <v>259</v>
      </c>
      <c r="E968" s="251" t="s">
        <v>1</v>
      </c>
      <c r="F968" s="252" t="s">
        <v>3177</v>
      </c>
      <c r="G968" s="250"/>
      <c r="H968" s="253">
        <v>2037</v>
      </c>
      <c r="I968" s="254"/>
      <c r="J968" s="250"/>
      <c r="K968" s="250"/>
      <c r="L968" s="255"/>
      <c r="M968" s="256"/>
      <c r="N968" s="257"/>
      <c r="O968" s="257"/>
      <c r="P968" s="257"/>
      <c r="Q968" s="257"/>
      <c r="R968" s="257"/>
      <c r="S968" s="257"/>
      <c r="T968" s="258"/>
      <c r="U968" s="13"/>
      <c r="V968" s="13"/>
      <c r="W968" s="13"/>
      <c r="X968" s="13"/>
      <c r="Y968" s="13"/>
      <c r="Z968" s="13"/>
      <c r="AA968" s="13"/>
      <c r="AB968" s="13"/>
      <c r="AC968" s="13"/>
      <c r="AD968" s="13"/>
      <c r="AE968" s="13"/>
      <c r="AT968" s="259" t="s">
        <v>259</v>
      </c>
      <c r="AU968" s="259" t="s">
        <v>88</v>
      </c>
      <c r="AV968" s="13" t="s">
        <v>88</v>
      </c>
      <c r="AW968" s="13" t="s">
        <v>36</v>
      </c>
      <c r="AX968" s="13" t="s">
        <v>80</v>
      </c>
      <c r="AY968" s="259" t="s">
        <v>241</v>
      </c>
    </row>
    <row r="969" s="14" customFormat="1">
      <c r="A969" s="14"/>
      <c r="B969" s="260"/>
      <c r="C969" s="261"/>
      <c r="D969" s="242" t="s">
        <v>259</v>
      </c>
      <c r="E969" s="262" t="s">
        <v>1</v>
      </c>
      <c r="F969" s="263" t="s">
        <v>261</v>
      </c>
      <c r="G969" s="261"/>
      <c r="H969" s="264">
        <v>2037</v>
      </c>
      <c r="I969" s="265"/>
      <c r="J969" s="261"/>
      <c r="K969" s="261"/>
      <c r="L969" s="266"/>
      <c r="M969" s="267"/>
      <c r="N969" s="268"/>
      <c r="O969" s="268"/>
      <c r="P969" s="268"/>
      <c r="Q969" s="268"/>
      <c r="R969" s="268"/>
      <c r="S969" s="268"/>
      <c r="T969" s="269"/>
      <c r="U969" s="14"/>
      <c r="V969" s="14"/>
      <c r="W969" s="14"/>
      <c r="X969" s="14"/>
      <c r="Y969" s="14"/>
      <c r="Z969" s="14"/>
      <c r="AA969" s="14"/>
      <c r="AB969" s="14"/>
      <c r="AC969" s="14"/>
      <c r="AD969" s="14"/>
      <c r="AE969" s="14"/>
      <c r="AT969" s="270" t="s">
        <v>259</v>
      </c>
      <c r="AU969" s="270" t="s">
        <v>88</v>
      </c>
      <c r="AV969" s="14" t="s">
        <v>175</v>
      </c>
      <c r="AW969" s="14" t="s">
        <v>36</v>
      </c>
      <c r="AX969" s="14" t="s">
        <v>14</v>
      </c>
      <c r="AY969" s="270" t="s">
        <v>241</v>
      </c>
    </row>
    <row r="970" s="2" customFormat="1" ht="21.75" customHeight="1">
      <c r="A970" s="39"/>
      <c r="B970" s="40"/>
      <c r="C970" s="229" t="s">
        <v>1135</v>
      </c>
      <c r="D970" s="229" t="s">
        <v>243</v>
      </c>
      <c r="E970" s="230" t="s">
        <v>3592</v>
      </c>
      <c r="F970" s="231" t="s">
        <v>3593</v>
      </c>
      <c r="G970" s="232" t="s">
        <v>303</v>
      </c>
      <c r="H970" s="233">
        <v>76</v>
      </c>
      <c r="I970" s="234"/>
      <c r="J970" s="235">
        <f>ROUND(I970*H970,2)</f>
        <v>0</v>
      </c>
      <c r="K970" s="231" t="s">
        <v>1</v>
      </c>
      <c r="L970" s="45"/>
      <c r="M970" s="236" t="s">
        <v>1</v>
      </c>
      <c r="N970" s="237" t="s">
        <v>45</v>
      </c>
      <c r="O970" s="92"/>
      <c r="P970" s="238">
        <f>O970*H970</f>
        <v>0</v>
      </c>
      <c r="Q970" s="238">
        <v>0.10000000000000001</v>
      </c>
      <c r="R970" s="238">
        <f>Q970*H970</f>
        <v>7.6000000000000005</v>
      </c>
      <c r="S970" s="238">
        <v>0</v>
      </c>
      <c r="T970" s="239">
        <f>S970*H970</f>
        <v>0</v>
      </c>
      <c r="U970" s="39"/>
      <c r="V970" s="39"/>
      <c r="W970" s="39"/>
      <c r="X970" s="39"/>
      <c r="Y970" s="39"/>
      <c r="Z970" s="39"/>
      <c r="AA970" s="39"/>
      <c r="AB970" s="39"/>
      <c r="AC970" s="39"/>
      <c r="AD970" s="39"/>
      <c r="AE970" s="39"/>
      <c r="AR970" s="240" t="s">
        <v>175</v>
      </c>
      <c r="AT970" s="240" t="s">
        <v>243</v>
      </c>
      <c r="AU970" s="240" t="s">
        <v>88</v>
      </c>
      <c r="AY970" s="18" t="s">
        <v>241</v>
      </c>
      <c r="BE970" s="241">
        <f>IF(N970="základní",J970,0)</f>
        <v>0</v>
      </c>
      <c r="BF970" s="241">
        <f>IF(N970="snížená",J970,0)</f>
        <v>0</v>
      </c>
      <c r="BG970" s="241">
        <f>IF(N970="zákl. přenesená",J970,0)</f>
        <v>0</v>
      </c>
      <c r="BH970" s="241">
        <f>IF(N970="sníž. přenesená",J970,0)</f>
        <v>0</v>
      </c>
      <c r="BI970" s="241">
        <f>IF(N970="nulová",J970,0)</f>
        <v>0</v>
      </c>
      <c r="BJ970" s="18" t="s">
        <v>14</v>
      </c>
      <c r="BK970" s="241">
        <f>ROUND(I970*H970,2)</f>
        <v>0</v>
      </c>
      <c r="BL970" s="18" t="s">
        <v>175</v>
      </c>
      <c r="BM970" s="240" t="s">
        <v>3594</v>
      </c>
    </row>
    <row r="971" s="2" customFormat="1">
      <c r="A971" s="39"/>
      <c r="B971" s="40"/>
      <c r="C971" s="41"/>
      <c r="D971" s="242" t="s">
        <v>249</v>
      </c>
      <c r="E971" s="41"/>
      <c r="F971" s="243" t="s">
        <v>3593</v>
      </c>
      <c r="G971" s="41"/>
      <c r="H971" s="41"/>
      <c r="I971" s="244"/>
      <c r="J971" s="41"/>
      <c r="K971" s="41"/>
      <c r="L971" s="45"/>
      <c r="M971" s="245"/>
      <c r="N971" s="246"/>
      <c r="O971" s="92"/>
      <c r="P971" s="92"/>
      <c r="Q971" s="92"/>
      <c r="R971" s="92"/>
      <c r="S971" s="92"/>
      <c r="T971" s="93"/>
      <c r="U971" s="39"/>
      <c r="V971" s="39"/>
      <c r="W971" s="39"/>
      <c r="X971" s="39"/>
      <c r="Y971" s="39"/>
      <c r="Z971" s="39"/>
      <c r="AA971" s="39"/>
      <c r="AB971" s="39"/>
      <c r="AC971" s="39"/>
      <c r="AD971" s="39"/>
      <c r="AE971" s="39"/>
      <c r="AT971" s="18" t="s">
        <v>249</v>
      </c>
      <c r="AU971" s="18" t="s">
        <v>88</v>
      </c>
    </row>
    <row r="972" s="2" customFormat="1" ht="16.5" customHeight="1">
      <c r="A972" s="39"/>
      <c r="B972" s="40"/>
      <c r="C972" s="229" t="s">
        <v>1141</v>
      </c>
      <c r="D972" s="229" t="s">
        <v>243</v>
      </c>
      <c r="E972" s="230" t="s">
        <v>3595</v>
      </c>
      <c r="F972" s="231" t="s">
        <v>3596</v>
      </c>
      <c r="G972" s="232" t="s">
        <v>307</v>
      </c>
      <c r="H972" s="233">
        <v>1</v>
      </c>
      <c r="I972" s="234"/>
      <c r="J972" s="235">
        <f>ROUND(I972*H972,2)</f>
        <v>0</v>
      </c>
      <c r="K972" s="231" t="s">
        <v>1</v>
      </c>
      <c r="L972" s="45"/>
      <c r="M972" s="236" t="s">
        <v>1</v>
      </c>
      <c r="N972" s="237" t="s">
        <v>45</v>
      </c>
      <c r="O972" s="92"/>
      <c r="P972" s="238">
        <f>O972*H972</f>
        <v>0</v>
      </c>
      <c r="Q972" s="238">
        <v>0.050000000000000003</v>
      </c>
      <c r="R972" s="238">
        <f>Q972*H972</f>
        <v>0.050000000000000003</v>
      </c>
      <c r="S972" s="238">
        <v>0</v>
      </c>
      <c r="T972" s="239">
        <f>S972*H972</f>
        <v>0</v>
      </c>
      <c r="U972" s="39"/>
      <c r="V972" s="39"/>
      <c r="W972" s="39"/>
      <c r="X972" s="39"/>
      <c r="Y972" s="39"/>
      <c r="Z972" s="39"/>
      <c r="AA972" s="39"/>
      <c r="AB972" s="39"/>
      <c r="AC972" s="39"/>
      <c r="AD972" s="39"/>
      <c r="AE972" s="39"/>
      <c r="AR972" s="240" t="s">
        <v>175</v>
      </c>
      <c r="AT972" s="240" t="s">
        <v>243</v>
      </c>
      <c r="AU972" s="240" t="s">
        <v>88</v>
      </c>
      <c r="AY972" s="18" t="s">
        <v>241</v>
      </c>
      <c r="BE972" s="241">
        <f>IF(N972="základní",J972,0)</f>
        <v>0</v>
      </c>
      <c r="BF972" s="241">
        <f>IF(N972="snížená",J972,0)</f>
        <v>0</v>
      </c>
      <c r="BG972" s="241">
        <f>IF(N972="zákl. přenesená",J972,0)</f>
        <v>0</v>
      </c>
      <c r="BH972" s="241">
        <f>IF(N972="sníž. přenesená",J972,0)</f>
        <v>0</v>
      </c>
      <c r="BI972" s="241">
        <f>IF(N972="nulová",J972,0)</f>
        <v>0</v>
      </c>
      <c r="BJ972" s="18" t="s">
        <v>14</v>
      </c>
      <c r="BK972" s="241">
        <f>ROUND(I972*H972,2)</f>
        <v>0</v>
      </c>
      <c r="BL972" s="18" t="s">
        <v>175</v>
      </c>
      <c r="BM972" s="240" t="s">
        <v>3597</v>
      </c>
    </row>
    <row r="973" s="2" customFormat="1">
      <c r="A973" s="39"/>
      <c r="B973" s="40"/>
      <c r="C973" s="41"/>
      <c r="D973" s="242" t="s">
        <v>249</v>
      </c>
      <c r="E973" s="41"/>
      <c r="F973" s="243" t="s">
        <v>3596</v>
      </c>
      <c r="G973" s="41"/>
      <c r="H973" s="41"/>
      <c r="I973" s="244"/>
      <c r="J973" s="41"/>
      <c r="K973" s="41"/>
      <c r="L973" s="45"/>
      <c r="M973" s="245"/>
      <c r="N973" s="246"/>
      <c r="O973" s="92"/>
      <c r="P973" s="92"/>
      <c r="Q973" s="92"/>
      <c r="R973" s="92"/>
      <c r="S973" s="92"/>
      <c r="T973" s="93"/>
      <c r="U973" s="39"/>
      <c r="V973" s="39"/>
      <c r="W973" s="39"/>
      <c r="X973" s="39"/>
      <c r="Y973" s="39"/>
      <c r="Z973" s="39"/>
      <c r="AA973" s="39"/>
      <c r="AB973" s="39"/>
      <c r="AC973" s="39"/>
      <c r="AD973" s="39"/>
      <c r="AE973" s="39"/>
      <c r="AT973" s="18" t="s">
        <v>249</v>
      </c>
      <c r="AU973" s="18" t="s">
        <v>88</v>
      </c>
    </row>
    <row r="974" s="2" customFormat="1" ht="24.15" customHeight="1">
      <c r="A974" s="39"/>
      <c r="B974" s="40"/>
      <c r="C974" s="229" t="s">
        <v>1152</v>
      </c>
      <c r="D974" s="229" t="s">
        <v>243</v>
      </c>
      <c r="E974" s="230" t="s">
        <v>3598</v>
      </c>
      <c r="F974" s="231" t="s">
        <v>3599</v>
      </c>
      <c r="G974" s="232" t="s">
        <v>307</v>
      </c>
      <c r="H974" s="233">
        <v>48</v>
      </c>
      <c r="I974" s="234"/>
      <c r="J974" s="235">
        <f>ROUND(I974*H974,2)</f>
        <v>0</v>
      </c>
      <c r="K974" s="231" t="s">
        <v>1</v>
      </c>
      <c r="L974" s="45"/>
      <c r="M974" s="236" t="s">
        <v>1</v>
      </c>
      <c r="N974" s="237" t="s">
        <v>45</v>
      </c>
      <c r="O974" s="92"/>
      <c r="P974" s="238">
        <f>O974*H974</f>
        <v>0</v>
      </c>
      <c r="Q974" s="238">
        <v>1.25</v>
      </c>
      <c r="R974" s="238">
        <f>Q974*H974</f>
        <v>60</v>
      </c>
      <c r="S974" s="238">
        <v>0</v>
      </c>
      <c r="T974" s="239">
        <f>S974*H974</f>
        <v>0</v>
      </c>
      <c r="U974" s="39"/>
      <c r="V974" s="39"/>
      <c r="W974" s="39"/>
      <c r="X974" s="39"/>
      <c r="Y974" s="39"/>
      <c r="Z974" s="39"/>
      <c r="AA974" s="39"/>
      <c r="AB974" s="39"/>
      <c r="AC974" s="39"/>
      <c r="AD974" s="39"/>
      <c r="AE974" s="39"/>
      <c r="AR974" s="240" t="s">
        <v>175</v>
      </c>
      <c r="AT974" s="240" t="s">
        <v>243</v>
      </c>
      <c r="AU974" s="240" t="s">
        <v>88</v>
      </c>
      <c r="AY974" s="18" t="s">
        <v>241</v>
      </c>
      <c r="BE974" s="241">
        <f>IF(N974="základní",J974,0)</f>
        <v>0</v>
      </c>
      <c r="BF974" s="241">
        <f>IF(N974="snížená",J974,0)</f>
        <v>0</v>
      </c>
      <c r="BG974" s="241">
        <f>IF(N974="zákl. přenesená",J974,0)</f>
        <v>0</v>
      </c>
      <c r="BH974" s="241">
        <f>IF(N974="sníž. přenesená",J974,0)</f>
        <v>0</v>
      </c>
      <c r="BI974" s="241">
        <f>IF(N974="nulová",J974,0)</f>
        <v>0</v>
      </c>
      <c r="BJ974" s="18" t="s">
        <v>14</v>
      </c>
      <c r="BK974" s="241">
        <f>ROUND(I974*H974,2)</f>
        <v>0</v>
      </c>
      <c r="BL974" s="18" t="s">
        <v>175</v>
      </c>
      <c r="BM974" s="240" t="s">
        <v>3600</v>
      </c>
    </row>
    <row r="975" s="2" customFormat="1">
      <c r="A975" s="39"/>
      <c r="B975" s="40"/>
      <c r="C975" s="41"/>
      <c r="D975" s="242" t="s">
        <v>249</v>
      </c>
      <c r="E975" s="41"/>
      <c r="F975" s="243" t="s">
        <v>3599</v>
      </c>
      <c r="G975" s="41"/>
      <c r="H975" s="41"/>
      <c r="I975" s="244"/>
      <c r="J975" s="41"/>
      <c r="K975" s="41"/>
      <c r="L975" s="45"/>
      <c r="M975" s="245"/>
      <c r="N975" s="246"/>
      <c r="O975" s="92"/>
      <c r="P975" s="92"/>
      <c r="Q975" s="92"/>
      <c r="R975" s="92"/>
      <c r="S975" s="92"/>
      <c r="T975" s="93"/>
      <c r="U975" s="39"/>
      <c r="V975" s="39"/>
      <c r="W975" s="39"/>
      <c r="X975" s="39"/>
      <c r="Y975" s="39"/>
      <c r="Z975" s="39"/>
      <c r="AA975" s="39"/>
      <c r="AB975" s="39"/>
      <c r="AC975" s="39"/>
      <c r="AD975" s="39"/>
      <c r="AE975" s="39"/>
      <c r="AT975" s="18" t="s">
        <v>249</v>
      </c>
      <c r="AU975" s="18" t="s">
        <v>88</v>
      </c>
    </row>
    <row r="976" s="13" customFormat="1">
      <c r="A976" s="13"/>
      <c r="B976" s="249"/>
      <c r="C976" s="250"/>
      <c r="D976" s="242" t="s">
        <v>259</v>
      </c>
      <c r="E976" s="251" t="s">
        <v>1</v>
      </c>
      <c r="F976" s="252" t="s">
        <v>3601</v>
      </c>
      <c r="G976" s="250"/>
      <c r="H976" s="253">
        <v>28</v>
      </c>
      <c r="I976" s="254"/>
      <c r="J976" s="250"/>
      <c r="K976" s="250"/>
      <c r="L976" s="255"/>
      <c r="M976" s="256"/>
      <c r="N976" s="257"/>
      <c r="O976" s="257"/>
      <c r="P976" s="257"/>
      <c r="Q976" s="257"/>
      <c r="R976" s="257"/>
      <c r="S976" s="257"/>
      <c r="T976" s="258"/>
      <c r="U976" s="13"/>
      <c r="V976" s="13"/>
      <c r="W976" s="13"/>
      <c r="X976" s="13"/>
      <c r="Y976" s="13"/>
      <c r="Z976" s="13"/>
      <c r="AA976" s="13"/>
      <c r="AB976" s="13"/>
      <c r="AC976" s="13"/>
      <c r="AD976" s="13"/>
      <c r="AE976" s="13"/>
      <c r="AT976" s="259" t="s">
        <v>259</v>
      </c>
      <c r="AU976" s="259" t="s">
        <v>88</v>
      </c>
      <c r="AV976" s="13" t="s">
        <v>88</v>
      </c>
      <c r="AW976" s="13" t="s">
        <v>36</v>
      </c>
      <c r="AX976" s="13" t="s">
        <v>80</v>
      </c>
      <c r="AY976" s="259" t="s">
        <v>241</v>
      </c>
    </row>
    <row r="977" s="13" customFormat="1">
      <c r="A977" s="13"/>
      <c r="B977" s="249"/>
      <c r="C977" s="250"/>
      <c r="D977" s="242" t="s">
        <v>259</v>
      </c>
      <c r="E977" s="251" t="s">
        <v>1</v>
      </c>
      <c r="F977" s="252" t="s">
        <v>3602</v>
      </c>
      <c r="G977" s="250"/>
      <c r="H977" s="253">
        <v>3</v>
      </c>
      <c r="I977" s="254"/>
      <c r="J977" s="250"/>
      <c r="K977" s="250"/>
      <c r="L977" s="255"/>
      <c r="M977" s="256"/>
      <c r="N977" s="257"/>
      <c r="O977" s="257"/>
      <c r="P977" s="257"/>
      <c r="Q977" s="257"/>
      <c r="R977" s="257"/>
      <c r="S977" s="257"/>
      <c r="T977" s="258"/>
      <c r="U977" s="13"/>
      <c r="V977" s="13"/>
      <c r="W977" s="13"/>
      <c r="X977" s="13"/>
      <c r="Y977" s="13"/>
      <c r="Z977" s="13"/>
      <c r="AA977" s="13"/>
      <c r="AB977" s="13"/>
      <c r="AC977" s="13"/>
      <c r="AD977" s="13"/>
      <c r="AE977" s="13"/>
      <c r="AT977" s="259" t="s">
        <v>259</v>
      </c>
      <c r="AU977" s="259" t="s">
        <v>88</v>
      </c>
      <c r="AV977" s="13" t="s">
        <v>88</v>
      </c>
      <c r="AW977" s="13" t="s">
        <v>36</v>
      </c>
      <c r="AX977" s="13" t="s">
        <v>80</v>
      </c>
      <c r="AY977" s="259" t="s">
        <v>241</v>
      </c>
    </row>
    <row r="978" s="15" customFormat="1">
      <c r="A978" s="15"/>
      <c r="B978" s="271"/>
      <c r="C978" s="272"/>
      <c r="D978" s="242" t="s">
        <v>259</v>
      </c>
      <c r="E978" s="273" t="s">
        <v>1</v>
      </c>
      <c r="F978" s="274" t="s">
        <v>3603</v>
      </c>
      <c r="G978" s="272"/>
      <c r="H978" s="273" t="s">
        <v>1</v>
      </c>
      <c r="I978" s="275"/>
      <c r="J978" s="272"/>
      <c r="K978" s="272"/>
      <c r="L978" s="276"/>
      <c r="M978" s="277"/>
      <c r="N978" s="278"/>
      <c r="O978" s="278"/>
      <c r="P978" s="278"/>
      <c r="Q978" s="278"/>
      <c r="R978" s="278"/>
      <c r="S978" s="278"/>
      <c r="T978" s="279"/>
      <c r="U978" s="15"/>
      <c r="V978" s="15"/>
      <c r="W978" s="15"/>
      <c r="X978" s="15"/>
      <c r="Y978" s="15"/>
      <c r="Z978" s="15"/>
      <c r="AA978" s="15"/>
      <c r="AB978" s="15"/>
      <c r="AC978" s="15"/>
      <c r="AD978" s="15"/>
      <c r="AE978" s="15"/>
      <c r="AT978" s="280" t="s">
        <v>259</v>
      </c>
      <c r="AU978" s="280" t="s">
        <v>88</v>
      </c>
      <c r="AV978" s="15" t="s">
        <v>14</v>
      </c>
      <c r="AW978" s="15" t="s">
        <v>36</v>
      </c>
      <c r="AX978" s="15" t="s">
        <v>80</v>
      </c>
      <c r="AY978" s="280" t="s">
        <v>241</v>
      </c>
    </row>
    <row r="979" s="13" customFormat="1">
      <c r="A979" s="13"/>
      <c r="B979" s="249"/>
      <c r="C979" s="250"/>
      <c r="D979" s="242" t="s">
        <v>259</v>
      </c>
      <c r="E979" s="251" t="s">
        <v>1</v>
      </c>
      <c r="F979" s="252" t="s">
        <v>3604</v>
      </c>
      <c r="G979" s="250"/>
      <c r="H979" s="253">
        <v>2</v>
      </c>
      <c r="I979" s="254"/>
      <c r="J979" s="250"/>
      <c r="K979" s="250"/>
      <c r="L979" s="255"/>
      <c r="M979" s="256"/>
      <c r="N979" s="257"/>
      <c r="O979" s="257"/>
      <c r="P979" s="257"/>
      <c r="Q979" s="257"/>
      <c r="R979" s="257"/>
      <c r="S979" s="257"/>
      <c r="T979" s="258"/>
      <c r="U979" s="13"/>
      <c r="V979" s="13"/>
      <c r="W979" s="13"/>
      <c r="X979" s="13"/>
      <c r="Y979" s="13"/>
      <c r="Z979" s="13"/>
      <c r="AA979" s="13"/>
      <c r="AB979" s="13"/>
      <c r="AC979" s="13"/>
      <c r="AD979" s="13"/>
      <c r="AE979" s="13"/>
      <c r="AT979" s="259" t="s">
        <v>259</v>
      </c>
      <c r="AU979" s="259" t="s">
        <v>88</v>
      </c>
      <c r="AV979" s="13" t="s">
        <v>88</v>
      </c>
      <c r="AW979" s="13" t="s">
        <v>36</v>
      </c>
      <c r="AX979" s="13" t="s">
        <v>80</v>
      </c>
      <c r="AY979" s="259" t="s">
        <v>241</v>
      </c>
    </row>
    <row r="980" s="13" customFormat="1">
      <c r="A980" s="13"/>
      <c r="B980" s="249"/>
      <c r="C980" s="250"/>
      <c r="D980" s="242" t="s">
        <v>259</v>
      </c>
      <c r="E980" s="251" t="s">
        <v>1</v>
      </c>
      <c r="F980" s="252" t="s">
        <v>3605</v>
      </c>
      <c r="G980" s="250"/>
      <c r="H980" s="253">
        <v>10</v>
      </c>
      <c r="I980" s="254"/>
      <c r="J980" s="250"/>
      <c r="K980" s="250"/>
      <c r="L980" s="255"/>
      <c r="M980" s="256"/>
      <c r="N980" s="257"/>
      <c r="O980" s="257"/>
      <c r="P980" s="257"/>
      <c r="Q980" s="257"/>
      <c r="R980" s="257"/>
      <c r="S980" s="257"/>
      <c r="T980" s="258"/>
      <c r="U980" s="13"/>
      <c r="V980" s="13"/>
      <c r="W980" s="13"/>
      <c r="X980" s="13"/>
      <c r="Y980" s="13"/>
      <c r="Z980" s="13"/>
      <c r="AA980" s="13"/>
      <c r="AB980" s="13"/>
      <c r="AC980" s="13"/>
      <c r="AD980" s="13"/>
      <c r="AE980" s="13"/>
      <c r="AT980" s="259" t="s">
        <v>259</v>
      </c>
      <c r="AU980" s="259" t="s">
        <v>88</v>
      </c>
      <c r="AV980" s="13" t="s">
        <v>88</v>
      </c>
      <c r="AW980" s="13" t="s">
        <v>36</v>
      </c>
      <c r="AX980" s="13" t="s">
        <v>80</v>
      </c>
      <c r="AY980" s="259" t="s">
        <v>241</v>
      </c>
    </row>
    <row r="981" s="13" customFormat="1">
      <c r="A981" s="13"/>
      <c r="B981" s="249"/>
      <c r="C981" s="250"/>
      <c r="D981" s="242" t="s">
        <v>259</v>
      </c>
      <c r="E981" s="251" t="s">
        <v>1</v>
      </c>
      <c r="F981" s="252" t="s">
        <v>3606</v>
      </c>
      <c r="G981" s="250"/>
      <c r="H981" s="253">
        <v>2</v>
      </c>
      <c r="I981" s="254"/>
      <c r="J981" s="250"/>
      <c r="K981" s="250"/>
      <c r="L981" s="255"/>
      <c r="M981" s="256"/>
      <c r="N981" s="257"/>
      <c r="O981" s="257"/>
      <c r="P981" s="257"/>
      <c r="Q981" s="257"/>
      <c r="R981" s="257"/>
      <c r="S981" s="257"/>
      <c r="T981" s="258"/>
      <c r="U981" s="13"/>
      <c r="V981" s="13"/>
      <c r="W981" s="13"/>
      <c r="X981" s="13"/>
      <c r="Y981" s="13"/>
      <c r="Z981" s="13"/>
      <c r="AA981" s="13"/>
      <c r="AB981" s="13"/>
      <c r="AC981" s="13"/>
      <c r="AD981" s="13"/>
      <c r="AE981" s="13"/>
      <c r="AT981" s="259" t="s">
        <v>259</v>
      </c>
      <c r="AU981" s="259" t="s">
        <v>88</v>
      </c>
      <c r="AV981" s="13" t="s">
        <v>88</v>
      </c>
      <c r="AW981" s="13" t="s">
        <v>36</v>
      </c>
      <c r="AX981" s="13" t="s">
        <v>80</v>
      </c>
      <c r="AY981" s="259" t="s">
        <v>241</v>
      </c>
    </row>
    <row r="982" s="13" customFormat="1">
      <c r="A982" s="13"/>
      <c r="B982" s="249"/>
      <c r="C982" s="250"/>
      <c r="D982" s="242" t="s">
        <v>259</v>
      </c>
      <c r="E982" s="251" t="s">
        <v>1</v>
      </c>
      <c r="F982" s="252" t="s">
        <v>3607</v>
      </c>
      <c r="G982" s="250"/>
      <c r="H982" s="253">
        <v>3</v>
      </c>
      <c r="I982" s="254"/>
      <c r="J982" s="250"/>
      <c r="K982" s="250"/>
      <c r="L982" s="255"/>
      <c r="M982" s="256"/>
      <c r="N982" s="257"/>
      <c r="O982" s="257"/>
      <c r="P982" s="257"/>
      <c r="Q982" s="257"/>
      <c r="R982" s="257"/>
      <c r="S982" s="257"/>
      <c r="T982" s="258"/>
      <c r="U982" s="13"/>
      <c r="V982" s="13"/>
      <c r="W982" s="13"/>
      <c r="X982" s="13"/>
      <c r="Y982" s="13"/>
      <c r="Z982" s="13"/>
      <c r="AA982" s="13"/>
      <c r="AB982" s="13"/>
      <c r="AC982" s="13"/>
      <c r="AD982" s="13"/>
      <c r="AE982" s="13"/>
      <c r="AT982" s="259" t="s">
        <v>259</v>
      </c>
      <c r="AU982" s="259" t="s">
        <v>88</v>
      </c>
      <c r="AV982" s="13" t="s">
        <v>88</v>
      </c>
      <c r="AW982" s="13" t="s">
        <v>36</v>
      </c>
      <c r="AX982" s="13" t="s">
        <v>80</v>
      </c>
      <c r="AY982" s="259" t="s">
        <v>241</v>
      </c>
    </row>
    <row r="983" s="14" customFormat="1">
      <c r="A983" s="14"/>
      <c r="B983" s="260"/>
      <c r="C983" s="261"/>
      <c r="D983" s="242" t="s">
        <v>259</v>
      </c>
      <c r="E983" s="262" t="s">
        <v>1</v>
      </c>
      <c r="F983" s="263" t="s">
        <v>261</v>
      </c>
      <c r="G983" s="261"/>
      <c r="H983" s="264">
        <v>48</v>
      </c>
      <c r="I983" s="265"/>
      <c r="J983" s="261"/>
      <c r="K983" s="261"/>
      <c r="L983" s="266"/>
      <c r="M983" s="267"/>
      <c r="N983" s="268"/>
      <c r="O983" s="268"/>
      <c r="P983" s="268"/>
      <c r="Q983" s="268"/>
      <c r="R983" s="268"/>
      <c r="S983" s="268"/>
      <c r="T983" s="269"/>
      <c r="U983" s="14"/>
      <c r="V983" s="14"/>
      <c r="W983" s="14"/>
      <c r="X983" s="14"/>
      <c r="Y983" s="14"/>
      <c r="Z983" s="14"/>
      <c r="AA983" s="14"/>
      <c r="AB983" s="14"/>
      <c r="AC983" s="14"/>
      <c r="AD983" s="14"/>
      <c r="AE983" s="14"/>
      <c r="AT983" s="270" t="s">
        <v>259</v>
      </c>
      <c r="AU983" s="270" t="s">
        <v>88</v>
      </c>
      <c r="AV983" s="14" t="s">
        <v>175</v>
      </c>
      <c r="AW983" s="14" t="s">
        <v>36</v>
      </c>
      <c r="AX983" s="14" t="s">
        <v>14</v>
      </c>
      <c r="AY983" s="270" t="s">
        <v>241</v>
      </c>
    </row>
    <row r="984" s="2" customFormat="1" ht="24.15" customHeight="1">
      <c r="A984" s="39"/>
      <c r="B984" s="40"/>
      <c r="C984" s="229" t="s">
        <v>1158</v>
      </c>
      <c r="D984" s="229" t="s">
        <v>243</v>
      </c>
      <c r="E984" s="230" t="s">
        <v>3608</v>
      </c>
      <c r="F984" s="231" t="s">
        <v>3609</v>
      </c>
      <c r="G984" s="232" t="s">
        <v>307</v>
      </c>
      <c r="H984" s="233">
        <v>11</v>
      </c>
      <c r="I984" s="234"/>
      <c r="J984" s="235">
        <f>ROUND(I984*H984,2)</f>
        <v>0</v>
      </c>
      <c r="K984" s="231" t="s">
        <v>1</v>
      </c>
      <c r="L984" s="45"/>
      <c r="M984" s="236" t="s">
        <v>1</v>
      </c>
      <c r="N984" s="237" t="s">
        <v>45</v>
      </c>
      <c r="O984" s="92"/>
      <c r="P984" s="238">
        <f>O984*H984</f>
        <v>0</v>
      </c>
      <c r="Q984" s="238">
        <v>2.5</v>
      </c>
      <c r="R984" s="238">
        <f>Q984*H984</f>
        <v>27.5</v>
      </c>
      <c r="S984" s="238">
        <v>0</v>
      </c>
      <c r="T984" s="239">
        <f>S984*H984</f>
        <v>0</v>
      </c>
      <c r="U984" s="39"/>
      <c r="V984" s="39"/>
      <c r="W984" s="39"/>
      <c r="X984" s="39"/>
      <c r="Y984" s="39"/>
      <c r="Z984" s="39"/>
      <c r="AA984" s="39"/>
      <c r="AB984" s="39"/>
      <c r="AC984" s="39"/>
      <c r="AD984" s="39"/>
      <c r="AE984" s="39"/>
      <c r="AR984" s="240" t="s">
        <v>175</v>
      </c>
      <c r="AT984" s="240" t="s">
        <v>243</v>
      </c>
      <c r="AU984" s="240" t="s">
        <v>88</v>
      </c>
      <c r="AY984" s="18" t="s">
        <v>241</v>
      </c>
      <c r="BE984" s="241">
        <f>IF(N984="základní",J984,0)</f>
        <v>0</v>
      </c>
      <c r="BF984" s="241">
        <f>IF(N984="snížená",J984,0)</f>
        <v>0</v>
      </c>
      <c r="BG984" s="241">
        <f>IF(N984="zákl. přenesená",J984,0)</f>
        <v>0</v>
      </c>
      <c r="BH984" s="241">
        <f>IF(N984="sníž. přenesená",J984,0)</f>
        <v>0</v>
      </c>
      <c r="BI984" s="241">
        <f>IF(N984="nulová",J984,0)</f>
        <v>0</v>
      </c>
      <c r="BJ984" s="18" t="s">
        <v>14</v>
      </c>
      <c r="BK984" s="241">
        <f>ROUND(I984*H984,2)</f>
        <v>0</v>
      </c>
      <c r="BL984" s="18" t="s">
        <v>175</v>
      </c>
      <c r="BM984" s="240" t="s">
        <v>3610</v>
      </c>
    </row>
    <row r="985" s="2" customFormat="1">
      <c r="A985" s="39"/>
      <c r="B985" s="40"/>
      <c r="C985" s="41"/>
      <c r="D985" s="242" t="s">
        <v>249</v>
      </c>
      <c r="E985" s="41"/>
      <c r="F985" s="243" t="s">
        <v>3609</v>
      </c>
      <c r="G985" s="41"/>
      <c r="H985" s="41"/>
      <c r="I985" s="244"/>
      <c r="J985" s="41"/>
      <c r="K985" s="41"/>
      <c r="L985" s="45"/>
      <c r="M985" s="245"/>
      <c r="N985" s="246"/>
      <c r="O985" s="92"/>
      <c r="P985" s="92"/>
      <c r="Q985" s="92"/>
      <c r="R985" s="92"/>
      <c r="S985" s="92"/>
      <c r="T985" s="93"/>
      <c r="U985" s="39"/>
      <c r="V985" s="39"/>
      <c r="W985" s="39"/>
      <c r="X985" s="39"/>
      <c r="Y985" s="39"/>
      <c r="Z985" s="39"/>
      <c r="AA985" s="39"/>
      <c r="AB985" s="39"/>
      <c r="AC985" s="39"/>
      <c r="AD985" s="39"/>
      <c r="AE985" s="39"/>
      <c r="AT985" s="18" t="s">
        <v>249</v>
      </c>
      <c r="AU985" s="18" t="s">
        <v>88</v>
      </c>
    </row>
    <row r="986" s="13" customFormat="1">
      <c r="A986" s="13"/>
      <c r="B986" s="249"/>
      <c r="C986" s="250"/>
      <c r="D986" s="242" t="s">
        <v>259</v>
      </c>
      <c r="E986" s="251" t="s">
        <v>1</v>
      </c>
      <c r="F986" s="252" t="s">
        <v>3611</v>
      </c>
      <c r="G986" s="250"/>
      <c r="H986" s="253">
        <v>10</v>
      </c>
      <c r="I986" s="254"/>
      <c r="J986" s="250"/>
      <c r="K986" s="250"/>
      <c r="L986" s="255"/>
      <c r="M986" s="256"/>
      <c r="N986" s="257"/>
      <c r="O986" s="257"/>
      <c r="P986" s="257"/>
      <c r="Q986" s="257"/>
      <c r="R986" s="257"/>
      <c r="S986" s="257"/>
      <c r="T986" s="258"/>
      <c r="U986" s="13"/>
      <c r="V986" s="13"/>
      <c r="W986" s="13"/>
      <c r="X986" s="13"/>
      <c r="Y986" s="13"/>
      <c r="Z986" s="13"/>
      <c r="AA986" s="13"/>
      <c r="AB986" s="13"/>
      <c r="AC986" s="13"/>
      <c r="AD986" s="13"/>
      <c r="AE986" s="13"/>
      <c r="AT986" s="259" t="s">
        <v>259</v>
      </c>
      <c r="AU986" s="259" t="s">
        <v>88</v>
      </c>
      <c r="AV986" s="13" t="s">
        <v>88</v>
      </c>
      <c r="AW986" s="13" t="s">
        <v>36</v>
      </c>
      <c r="AX986" s="13" t="s">
        <v>80</v>
      </c>
      <c r="AY986" s="259" t="s">
        <v>241</v>
      </c>
    </row>
    <row r="987" s="13" customFormat="1">
      <c r="A987" s="13"/>
      <c r="B987" s="249"/>
      <c r="C987" s="250"/>
      <c r="D987" s="242" t="s">
        <v>259</v>
      </c>
      <c r="E987" s="251" t="s">
        <v>1</v>
      </c>
      <c r="F987" s="252" t="s">
        <v>3612</v>
      </c>
      <c r="G987" s="250"/>
      <c r="H987" s="253">
        <v>1</v>
      </c>
      <c r="I987" s="254"/>
      <c r="J987" s="250"/>
      <c r="K987" s="250"/>
      <c r="L987" s="255"/>
      <c r="M987" s="256"/>
      <c r="N987" s="257"/>
      <c r="O987" s="257"/>
      <c r="P987" s="257"/>
      <c r="Q987" s="257"/>
      <c r="R987" s="257"/>
      <c r="S987" s="257"/>
      <c r="T987" s="258"/>
      <c r="U987" s="13"/>
      <c r="V987" s="13"/>
      <c r="W987" s="13"/>
      <c r="X987" s="13"/>
      <c r="Y987" s="13"/>
      <c r="Z987" s="13"/>
      <c r="AA987" s="13"/>
      <c r="AB987" s="13"/>
      <c r="AC987" s="13"/>
      <c r="AD987" s="13"/>
      <c r="AE987" s="13"/>
      <c r="AT987" s="259" t="s">
        <v>259</v>
      </c>
      <c r="AU987" s="259" t="s">
        <v>88</v>
      </c>
      <c r="AV987" s="13" t="s">
        <v>88</v>
      </c>
      <c r="AW987" s="13" t="s">
        <v>36</v>
      </c>
      <c r="AX987" s="13" t="s">
        <v>80</v>
      </c>
      <c r="AY987" s="259" t="s">
        <v>241</v>
      </c>
    </row>
    <row r="988" s="15" customFormat="1">
      <c r="A988" s="15"/>
      <c r="B988" s="271"/>
      <c r="C988" s="272"/>
      <c r="D988" s="242" t="s">
        <v>259</v>
      </c>
      <c r="E988" s="273" t="s">
        <v>1</v>
      </c>
      <c r="F988" s="274" t="s">
        <v>3613</v>
      </c>
      <c r="G988" s="272"/>
      <c r="H988" s="273" t="s">
        <v>1</v>
      </c>
      <c r="I988" s="275"/>
      <c r="J988" s="272"/>
      <c r="K988" s="272"/>
      <c r="L988" s="276"/>
      <c r="M988" s="277"/>
      <c r="N988" s="278"/>
      <c r="O988" s="278"/>
      <c r="P988" s="278"/>
      <c r="Q988" s="278"/>
      <c r="R988" s="278"/>
      <c r="S988" s="278"/>
      <c r="T988" s="279"/>
      <c r="U988" s="15"/>
      <c r="V988" s="15"/>
      <c r="W988" s="15"/>
      <c r="X988" s="15"/>
      <c r="Y988" s="15"/>
      <c r="Z988" s="15"/>
      <c r="AA988" s="15"/>
      <c r="AB988" s="15"/>
      <c r="AC988" s="15"/>
      <c r="AD988" s="15"/>
      <c r="AE988" s="15"/>
      <c r="AT988" s="280" t="s">
        <v>259</v>
      </c>
      <c r="AU988" s="280" t="s">
        <v>88</v>
      </c>
      <c r="AV988" s="15" t="s">
        <v>14</v>
      </c>
      <c r="AW988" s="15" t="s">
        <v>36</v>
      </c>
      <c r="AX988" s="15" t="s">
        <v>80</v>
      </c>
      <c r="AY988" s="280" t="s">
        <v>241</v>
      </c>
    </row>
    <row r="989" s="15" customFormat="1">
      <c r="A989" s="15"/>
      <c r="B989" s="271"/>
      <c r="C989" s="272"/>
      <c r="D989" s="242" t="s">
        <v>259</v>
      </c>
      <c r="E989" s="273" t="s">
        <v>1</v>
      </c>
      <c r="F989" s="274" t="s">
        <v>3614</v>
      </c>
      <c r="G989" s="272"/>
      <c r="H989" s="273" t="s">
        <v>1</v>
      </c>
      <c r="I989" s="275"/>
      <c r="J989" s="272"/>
      <c r="K989" s="272"/>
      <c r="L989" s="276"/>
      <c r="M989" s="277"/>
      <c r="N989" s="278"/>
      <c r="O989" s="278"/>
      <c r="P989" s="278"/>
      <c r="Q989" s="278"/>
      <c r="R989" s="278"/>
      <c r="S989" s="278"/>
      <c r="T989" s="279"/>
      <c r="U989" s="15"/>
      <c r="V989" s="15"/>
      <c r="W989" s="15"/>
      <c r="X989" s="15"/>
      <c r="Y989" s="15"/>
      <c r="Z989" s="15"/>
      <c r="AA989" s="15"/>
      <c r="AB989" s="15"/>
      <c r="AC989" s="15"/>
      <c r="AD989" s="15"/>
      <c r="AE989" s="15"/>
      <c r="AT989" s="280" t="s">
        <v>259</v>
      </c>
      <c r="AU989" s="280" t="s">
        <v>88</v>
      </c>
      <c r="AV989" s="15" t="s">
        <v>14</v>
      </c>
      <c r="AW989" s="15" t="s">
        <v>36</v>
      </c>
      <c r="AX989" s="15" t="s">
        <v>80</v>
      </c>
      <c r="AY989" s="280" t="s">
        <v>241</v>
      </c>
    </row>
    <row r="990" s="15" customFormat="1">
      <c r="A990" s="15"/>
      <c r="B990" s="271"/>
      <c r="C990" s="272"/>
      <c r="D990" s="242" t="s">
        <v>259</v>
      </c>
      <c r="E990" s="273" t="s">
        <v>1</v>
      </c>
      <c r="F990" s="274" t="s">
        <v>3615</v>
      </c>
      <c r="G990" s="272"/>
      <c r="H990" s="273" t="s">
        <v>1</v>
      </c>
      <c r="I990" s="275"/>
      <c r="J990" s="272"/>
      <c r="K990" s="272"/>
      <c r="L990" s="276"/>
      <c r="M990" s="277"/>
      <c r="N990" s="278"/>
      <c r="O990" s="278"/>
      <c r="P990" s="278"/>
      <c r="Q990" s="278"/>
      <c r="R990" s="278"/>
      <c r="S990" s="278"/>
      <c r="T990" s="279"/>
      <c r="U990" s="15"/>
      <c r="V990" s="15"/>
      <c r="W990" s="15"/>
      <c r="X990" s="15"/>
      <c r="Y990" s="15"/>
      <c r="Z990" s="15"/>
      <c r="AA990" s="15"/>
      <c r="AB990" s="15"/>
      <c r="AC990" s="15"/>
      <c r="AD990" s="15"/>
      <c r="AE990" s="15"/>
      <c r="AT990" s="280" t="s">
        <v>259</v>
      </c>
      <c r="AU990" s="280" t="s">
        <v>88</v>
      </c>
      <c r="AV990" s="15" t="s">
        <v>14</v>
      </c>
      <c r="AW990" s="15" t="s">
        <v>36</v>
      </c>
      <c r="AX990" s="15" t="s">
        <v>80</v>
      </c>
      <c r="AY990" s="280" t="s">
        <v>241</v>
      </c>
    </row>
    <row r="991" s="15" customFormat="1">
      <c r="A991" s="15"/>
      <c r="B991" s="271"/>
      <c r="C991" s="272"/>
      <c r="D991" s="242" t="s">
        <v>259</v>
      </c>
      <c r="E991" s="273" t="s">
        <v>1</v>
      </c>
      <c r="F991" s="274" t="s">
        <v>3616</v>
      </c>
      <c r="G991" s="272"/>
      <c r="H991" s="273" t="s">
        <v>1</v>
      </c>
      <c r="I991" s="275"/>
      <c r="J991" s="272"/>
      <c r="K991" s="272"/>
      <c r="L991" s="276"/>
      <c r="M991" s="277"/>
      <c r="N991" s="278"/>
      <c r="O991" s="278"/>
      <c r="P991" s="278"/>
      <c r="Q991" s="278"/>
      <c r="R991" s="278"/>
      <c r="S991" s="278"/>
      <c r="T991" s="279"/>
      <c r="U991" s="15"/>
      <c r="V991" s="15"/>
      <c r="W991" s="15"/>
      <c r="X991" s="15"/>
      <c r="Y991" s="15"/>
      <c r="Z991" s="15"/>
      <c r="AA991" s="15"/>
      <c r="AB991" s="15"/>
      <c r="AC991" s="15"/>
      <c r="AD991" s="15"/>
      <c r="AE991" s="15"/>
      <c r="AT991" s="280" t="s">
        <v>259</v>
      </c>
      <c r="AU991" s="280" t="s">
        <v>88</v>
      </c>
      <c r="AV991" s="15" t="s">
        <v>14</v>
      </c>
      <c r="AW991" s="15" t="s">
        <v>36</v>
      </c>
      <c r="AX991" s="15" t="s">
        <v>80</v>
      </c>
      <c r="AY991" s="280" t="s">
        <v>241</v>
      </c>
    </row>
    <row r="992" s="15" customFormat="1">
      <c r="A992" s="15"/>
      <c r="B992" s="271"/>
      <c r="C992" s="272"/>
      <c r="D992" s="242" t="s">
        <v>259</v>
      </c>
      <c r="E992" s="273" t="s">
        <v>1</v>
      </c>
      <c r="F992" s="274" t="s">
        <v>3617</v>
      </c>
      <c r="G992" s="272"/>
      <c r="H992" s="273" t="s">
        <v>1</v>
      </c>
      <c r="I992" s="275"/>
      <c r="J992" s="272"/>
      <c r="K992" s="272"/>
      <c r="L992" s="276"/>
      <c r="M992" s="277"/>
      <c r="N992" s="278"/>
      <c r="O992" s="278"/>
      <c r="P992" s="278"/>
      <c r="Q992" s="278"/>
      <c r="R992" s="278"/>
      <c r="S992" s="278"/>
      <c r="T992" s="279"/>
      <c r="U992" s="15"/>
      <c r="V992" s="15"/>
      <c r="W992" s="15"/>
      <c r="X992" s="15"/>
      <c r="Y992" s="15"/>
      <c r="Z992" s="15"/>
      <c r="AA992" s="15"/>
      <c r="AB992" s="15"/>
      <c r="AC992" s="15"/>
      <c r="AD992" s="15"/>
      <c r="AE992" s="15"/>
      <c r="AT992" s="280" t="s">
        <v>259</v>
      </c>
      <c r="AU992" s="280" t="s">
        <v>88</v>
      </c>
      <c r="AV992" s="15" t="s">
        <v>14</v>
      </c>
      <c r="AW992" s="15" t="s">
        <v>36</v>
      </c>
      <c r="AX992" s="15" t="s">
        <v>80</v>
      </c>
      <c r="AY992" s="280" t="s">
        <v>241</v>
      </c>
    </row>
    <row r="993" s="14" customFormat="1">
      <c r="A993" s="14"/>
      <c r="B993" s="260"/>
      <c r="C993" s="261"/>
      <c r="D993" s="242" t="s">
        <v>259</v>
      </c>
      <c r="E993" s="262" t="s">
        <v>1</v>
      </c>
      <c r="F993" s="263" t="s">
        <v>261</v>
      </c>
      <c r="G993" s="261"/>
      <c r="H993" s="264">
        <v>11</v>
      </c>
      <c r="I993" s="265"/>
      <c r="J993" s="261"/>
      <c r="K993" s="261"/>
      <c r="L993" s="266"/>
      <c r="M993" s="267"/>
      <c r="N993" s="268"/>
      <c r="O993" s="268"/>
      <c r="P993" s="268"/>
      <c r="Q993" s="268"/>
      <c r="R993" s="268"/>
      <c r="S993" s="268"/>
      <c r="T993" s="269"/>
      <c r="U993" s="14"/>
      <c r="V993" s="14"/>
      <c r="W993" s="14"/>
      <c r="X993" s="14"/>
      <c r="Y993" s="14"/>
      <c r="Z993" s="14"/>
      <c r="AA993" s="14"/>
      <c r="AB993" s="14"/>
      <c r="AC993" s="14"/>
      <c r="AD993" s="14"/>
      <c r="AE993" s="14"/>
      <c r="AT993" s="270" t="s">
        <v>259</v>
      </c>
      <c r="AU993" s="270" t="s">
        <v>88</v>
      </c>
      <c r="AV993" s="14" t="s">
        <v>175</v>
      </c>
      <c r="AW993" s="14" t="s">
        <v>36</v>
      </c>
      <c r="AX993" s="14" t="s">
        <v>14</v>
      </c>
      <c r="AY993" s="270" t="s">
        <v>241</v>
      </c>
    </row>
    <row r="994" s="2" customFormat="1" ht="24.15" customHeight="1">
      <c r="A994" s="39"/>
      <c r="B994" s="40"/>
      <c r="C994" s="229" t="s">
        <v>1165</v>
      </c>
      <c r="D994" s="229" t="s">
        <v>243</v>
      </c>
      <c r="E994" s="230" t="s">
        <v>3618</v>
      </c>
      <c r="F994" s="231" t="s">
        <v>3619</v>
      </c>
      <c r="G994" s="232" t="s">
        <v>307</v>
      </c>
      <c r="H994" s="233">
        <v>3</v>
      </c>
      <c r="I994" s="234"/>
      <c r="J994" s="235">
        <f>ROUND(I994*H994,2)</f>
        <v>0</v>
      </c>
      <c r="K994" s="231" t="s">
        <v>1</v>
      </c>
      <c r="L994" s="45"/>
      <c r="M994" s="236" t="s">
        <v>1</v>
      </c>
      <c r="N994" s="237" t="s">
        <v>45</v>
      </c>
      <c r="O994" s="92"/>
      <c r="P994" s="238">
        <f>O994*H994</f>
        <v>0</v>
      </c>
      <c r="Q994" s="238">
        <v>3.75</v>
      </c>
      <c r="R994" s="238">
        <f>Q994*H994</f>
        <v>11.25</v>
      </c>
      <c r="S994" s="238">
        <v>0</v>
      </c>
      <c r="T994" s="239">
        <f>S994*H994</f>
        <v>0</v>
      </c>
      <c r="U994" s="39"/>
      <c r="V994" s="39"/>
      <c r="W994" s="39"/>
      <c r="X994" s="39"/>
      <c r="Y994" s="39"/>
      <c r="Z994" s="39"/>
      <c r="AA994" s="39"/>
      <c r="AB994" s="39"/>
      <c r="AC994" s="39"/>
      <c r="AD994" s="39"/>
      <c r="AE994" s="39"/>
      <c r="AR994" s="240" t="s">
        <v>175</v>
      </c>
      <c r="AT994" s="240" t="s">
        <v>243</v>
      </c>
      <c r="AU994" s="240" t="s">
        <v>88</v>
      </c>
      <c r="AY994" s="18" t="s">
        <v>241</v>
      </c>
      <c r="BE994" s="241">
        <f>IF(N994="základní",J994,0)</f>
        <v>0</v>
      </c>
      <c r="BF994" s="241">
        <f>IF(N994="snížená",J994,0)</f>
        <v>0</v>
      </c>
      <c r="BG994" s="241">
        <f>IF(N994="zákl. přenesená",J994,0)</f>
        <v>0</v>
      </c>
      <c r="BH994" s="241">
        <f>IF(N994="sníž. přenesená",J994,0)</f>
        <v>0</v>
      </c>
      <c r="BI994" s="241">
        <f>IF(N994="nulová",J994,0)</f>
        <v>0</v>
      </c>
      <c r="BJ994" s="18" t="s">
        <v>14</v>
      </c>
      <c r="BK994" s="241">
        <f>ROUND(I994*H994,2)</f>
        <v>0</v>
      </c>
      <c r="BL994" s="18" t="s">
        <v>175</v>
      </c>
      <c r="BM994" s="240" t="s">
        <v>3620</v>
      </c>
    </row>
    <row r="995" s="2" customFormat="1">
      <c r="A995" s="39"/>
      <c r="B995" s="40"/>
      <c r="C995" s="41"/>
      <c r="D995" s="242" t="s">
        <v>249</v>
      </c>
      <c r="E995" s="41"/>
      <c r="F995" s="243" t="s">
        <v>3619</v>
      </c>
      <c r="G995" s="41"/>
      <c r="H995" s="41"/>
      <c r="I995" s="244"/>
      <c r="J995" s="41"/>
      <c r="K995" s="41"/>
      <c r="L995" s="45"/>
      <c r="M995" s="245"/>
      <c r="N995" s="246"/>
      <c r="O995" s="92"/>
      <c r="P995" s="92"/>
      <c r="Q995" s="92"/>
      <c r="R995" s="92"/>
      <c r="S995" s="92"/>
      <c r="T995" s="93"/>
      <c r="U995" s="39"/>
      <c r="V995" s="39"/>
      <c r="W995" s="39"/>
      <c r="X995" s="39"/>
      <c r="Y995" s="39"/>
      <c r="Z995" s="39"/>
      <c r="AA995" s="39"/>
      <c r="AB995" s="39"/>
      <c r="AC995" s="39"/>
      <c r="AD995" s="39"/>
      <c r="AE995" s="39"/>
      <c r="AT995" s="18" t="s">
        <v>249</v>
      </c>
      <c r="AU995" s="18" t="s">
        <v>88</v>
      </c>
    </row>
    <row r="996" s="13" customFormat="1">
      <c r="A996" s="13"/>
      <c r="B996" s="249"/>
      <c r="C996" s="250"/>
      <c r="D996" s="242" t="s">
        <v>259</v>
      </c>
      <c r="E996" s="251" t="s">
        <v>1</v>
      </c>
      <c r="F996" s="252" t="s">
        <v>3621</v>
      </c>
      <c r="G996" s="250"/>
      <c r="H996" s="253">
        <v>1</v>
      </c>
      <c r="I996" s="254"/>
      <c r="J996" s="250"/>
      <c r="K996" s="250"/>
      <c r="L996" s="255"/>
      <c r="M996" s="256"/>
      <c r="N996" s="257"/>
      <c r="O996" s="257"/>
      <c r="P996" s="257"/>
      <c r="Q996" s="257"/>
      <c r="R996" s="257"/>
      <c r="S996" s="257"/>
      <c r="T996" s="258"/>
      <c r="U996" s="13"/>
      <c r="V996" s="13"/>
      <c r="W996" s="13"/>
      <c r="X996" s="13"/>
      <c r="Y996" s="13"/>
      <c r="Z996" s="13"/>
      <c r="AA996" s="13"/>
      <c r="AB996" s="13"/>
      <c r="AC996" s="13"/>
      <c r="AD996" s="13"/>
      <c r="AE996" s="13"/>
      <c r="AT996" s="259" t="s">
        <v>259</v>
      </c>
      <c r="AU996" s="259" t="s">
        <v>88</v>
      </c>
      <c r="AV996" s="13" t="s">
        <v>88</v>
      </c>
      <c r="AW996" s="13" t="s">
        <v>36</v>
      </c>
      <c r="AX996" s="13" t="s">
        <v>80</v>
      </c>
      <c r="AY996" s="259" t="s">
        <v>241</v>
      </c>
    </row>
    <row r="997" s="13" customFormat="1">
      <c r="A997" s="13"/>
      <c r="B997" s="249"/>
      <c r="C997" s="250"/>
      <c r="D997" s="242" t="s">
        <v>259</v>
      </c>
      <c r="E997" s="251" t="s">
        <v>1</v>
      </c>
      <c r="F997" s="252" t="s">
        <v>3622</v>
      </c>
      <c r="G997" s="250"/>
      <c r="H997" s="253">
        <v>2</v>
      </c>
      <c r="I997" s="254"/>
      <c r="J997" s="250"/>
      <c r="K997" s="250"/>
      <c r="L997" s="255"/>
      <c r="M997" s="256"/>
      <c r="N997" s="257"/>
      <c r="O997" s="257"/>
      <c r="P997" s="257"/>
      <c r="Q997" s="257"/>
      <c r="R997" s="257"/>
      <c r="S997" s="257"/>
      <c r="T997" s="258"/>
      <c r="U997" s="13"/>
      <c r="V997" s="13"/>
      <c r="W997" s="13"/>
      <c r="X997" s="13"/>
      <c r="Y997" s="13"/>
      <c r="Z997" s="13"/>
      <c r="AA997" s="13"/>
      <c r="AB997" s="13"/>
      <c r="AC997" s="13"/>
      <c r="AD997" s="13"/>
      <c r="AE997" s="13"/>
      <c r="AT997" s="259" t="s">
        <v>259</v>
      </c>
      <c r="AU997" s="259" t="s">
        <v>88</v>
      </c>
      <c r="AV997" s="13" t="s">
        <v>88</v>
      </c>
      <c r="AW997" s="13" t="s">
        <v>36</v>
      </c>
      <c r="AX997" s="13" t="s">
        <v>80</v>
      </c>
      <c r="AY997" s="259" t="s">
        <v>241</v>
      </c>
    </row>
    <row r="998" s="15" customFormat="1">
      <c r="A998" s="15"/>
      <c r="B998" s="271"/>
      <c r="C998" s="272"/>
      <c r="D998" s="242" t="s">
        <v>259</v>
      </c>
      <c r="E998" s="273" t="s">
        <v>1</v>
      </c>
      <c r="F998" s="274" t="s">
        <v>3613</v>
      </c>
      <c r="G998" s="272"/>
      <c r="H998" s="273" t="s">
        <v>1</v>
      </c>
      <c r="I998" s="275"/>
      <c r="J998" s="272"/>
      <c r="K998" s="272"/>
      <c r="L998" s="276"/>
      <c r="M998" s="277"/>
      <c r="N998" s="278"/>
      <c r="O998" s="278"/>
      <c r="P998" s="278"/>
      <c r="Q998" s="278"/>
      <c r="R998" s="278"/>
      <c r="S998" s="278"/>
      <c r="T998" s="279"/>
      <c r="U998" s="15"/>
      <c r="V998" s="15"/>
      <c r="W998" s="15"/>
      <c r="X998" s="15"/>
      <c r="Y998" s="15"/>
      <c r="Z998" s="15"/>
      <c r="AA998" s="15"/>
      <c r="AB998" s="15"/>
      <c r="AC998" s="15"/>
      <c r="AD998" s="15"/>
      <c r="AE998" s="15"/>
      <c r="AT998" s="280" t="s">
        <v>259</v>
      </c>
      <c r="AU998" s="280" t="s">
        <v>88</v>
      </c>
      <c r="AV998" s="15" t="s">
        <v>14</v>
      </c>
      <c r="AW998" s="15" t="s">
        <v>36</v>
      </c>
      <c r="AX998" s="15" t="s">
        <v>80</v>
      </c>
      <c r="AY998" s="280" t="s">
        <v>241</v>
      </c>
    </row>
    <row r="999" s="15" customFormat="1">
      <c r="A999" s="15"/>
      <c r="B999" s="271"/>
      <c r="C999" s="272"/>
      <c r="D999" s="242" t="s">
        <v>259</v>
      </c>
      <c r="E999" s="273" t="s">
        <v>1</v>
      </c>
      <c r="F999" s="274" t="s">
        <v>3614</v>
      </c>
      <c r="G999" s="272"/>
      <c r="H999" s="273" t="s">
        <v>1</v>
      </c>
      <c r="I999" s="275"/>
      <c r="J999" s="272"/>
      <c r="K999" s="272"/>
      <c r="L999" s="276"/>
      <c r="M999" s="277"/>
      <c r="N999" s="278"/>
      <c r="O999" s="278"/>
      <c r="P999" s="278"/>
      <c r="Q999" s="278"/>
      <c r="R999" s="278"/>
      <c r="S999" s="278"/>
      <c r="T999" s="279"/>
      <c r="U999" s="15"/>
      <c r="V999" s="15"/>
      <c r="W999" s="15"/>
      <c r="X999" s="15"/>
      <c r="Y999" s="15"/>
      <c r="Z999" s="15"/>
      <c r="AA999" s="15"/>
      <c r="AB999" s="15"/>
      <c r="AC999" s="15"/>
      <c r="AD999" s="15"/>
      <c r="AE999" s="15"/>
      <c r="AT999" s="280" t="s">
        <v>259</v>
      </c>
      <c r="AU999" s="280" t="s">
        <v>88</v>
      </c>
      <c r="AV999" s="15" t="s">
        <v>14</v>
      </c>
      <c r="AW999" s="15" t="s">
        <v>36</v>
      </c>
      <c r="AX999" s="15" t="s">
        <v>80</v>
      </c>
      <c r="AY999" s="280" t="s">
        <v>241</v>
      </c>
    </row>
    <row r="1000" s="15" customFormat="1">
      <c r="A1000" s="15"/>
      <c r="B1000" s="271"/>
      <c r="C1000" s="272"/>
      <c r="D1000" s="242" t="s">
        <v>259</v>
      </c>
      <c r="E1000" s="273" t="s">
        <v>1</v>
      </c>
      <c r="F1000" s="274" t="s">
        <v>3615</v>
      </c>
      <c r="G1000" s="272"/>
      <c r="H1000" s="273" t="s">
        <v>1</v>
      </c>
      <c r="I1000" s="275"/>
      <c r="J1000" s="272"/>
      <c r="K1000" s="272"/>
      <c r="L1000" s="276"/>
      <c r="M1000" s="277"/>
      <c r="N1000" s="278"/>
      <c r="O1000" s="278"/>
      <c r="P1000" s="278"/>
      <c r="Q1000" s="278"/>
      <c r="R1000" s="278"/>
      <c r="S1000" s="278"/>
      <c r="T1000" s="279"/>
      <c r="U1000" s="15"/>
      <c r="V1000" s="15"/>
      <c r="W1000" s="15"/>
      <c r="X1000" s="15"/>
      <c r="Y1000" s="15"/>
      <c r="Z1000" s="15"/>
      <c r="AA1000" s="15"/>
      <c r="AB1000" s="15"/>
      <c r="AC1000" s="15"/>
      <c r="AD1000" s="15"/>
      <c r="AE1000" s="15"/>
      <c r="AT1000" s="280" t="s">
        <v>259</v>
      </c>
      <c r="AU1000" s="280" t="s">
        <v>88</v>
      </c>
      <c r="AV1000" s="15" t="s">
        <v>14</v>
      </c>
      <c r="AW1000" s="15" t="s">
        <v>36</v>
      </c>
      <c r="AX1000" s="15" t="s">
        <v>80</v>
      </c>
      <c r="AY1000" s="280" t="s">
        <v>241</v>
      </c>
    </row>
    <row r="1001" s="15" customFormat="1">
      <c r="A1001" s="15"/>
      <c r="B1001" s="271"/>
      <c r="C1001" s="272"/>
      <c r="D1001" s="242" t="s">
        <v>259</v>
      </c>
      <c r="E1001" s="273" t="s">
        <v>1</v>
      </c>
      <c r="F1001" s="274" t="s">
        <v>3616</v>
      </c>
      <c r="G1001" s="272"/>
      <c r="H1001" s="273" t="s">
        <v>1</v>
      </c>
      <c r="I1001" s="275"/>
      <c r="J1001" s="272"/>
      <c r="K1001" s="272"/>
      <c r="L1001" s="276"/>
      <c r="M1001" s="277"/>
      <c r="N1001" s="278"/>
      <c r="O1001" s="278"/>
      <c r="P1001" s="278"/>
      <c r="Q1001" s="278"/>
      <c r="R1001" s="278"/>
      <c r="S1001" s="278"/>
      <c r="T1001" s="279"/>
      <c r="U1001" s="15"/>
      <c r="V1001" s="15"/>
      <c r="W1001" s="15"/>
      <c r="X1001" s="15"/>
      <c r="Y1001" s="15"/>
      <c r="Z1001" s="15"/>
      <c r="AA1001" s="15"/>
      <c r="AB1001" s="15"/>
      <c r="AC1001" s="15"/>
      <c r="AD1001" s="15"/>
      <c r="AE1001" s="15"/>
      <c r="AT1001" s="280" t="s">
        <v>259</v>
      </c>
      <c r="AU1001" s="280" t="s">
        <v>88</v>
      </c>
      <c r="AV1001" s="15" t="s">
        <v>14</v>
      </c>
      <c r="AW1001" s="15" t="s">
        <v>36</v>
      </c>
      <c r="AX1001" s="15" t="s">
        <v>80</v>
      </c>
      <c r="AY1001" s="280" t="s">
        <v>241</v>
      </c>
    </row>
    <row r="1002" s="15" customFormat="1">
      <c r="A1002" s="15"/>
      <c r="B1002" s="271"/>
      <c r="C1002" s="272"/>
      <c r="D1002" s="242" t="s">
        <v>259</v>
      </c>
      <c r="E1002" s="273" t="s">
        <v>1</v>
      </c>
      <c r="F1002" s="274" t="s">
        <v>3617</v>
      </c>
      <c r="G1002" s="272"/>
      <c r="H1002" s="273" t="s">
        <v>1</v>
      </c>
      <c r="I1002" s="275"/>
      <c r="J1002" s="272"/>
      <c r="K1002" s="272"/>
      <c r="L1002" s="276"/>
      <c r="M1002" s="277"/>
      <c r="N1002" s="278"/>
      <c r="O1002" s="278"/>
      <c r="P1002" s="278"/>
      <c r="Q1002" s="278"/>
      <c r="R1002" s="278"/>
      <c r="S1002" s="278"/>
      <c r="T1002" s="279"/>
      <c r="U1002" s="15"/>
      <c r="V1002" s="15"/>
      <c r="W1002" s="15"/>
      <c r="X1002" s="15"/>
      <c r="Y1002" s="15"/>
      <c r="Z1002" s="15"/>
      <c r="AA1002" s="15"/>
      <c r="AB1002" s="15"/>
      <c r="AC1002" s="15"/>
      <c r="AD1002" s="15"/>
      <c r="AE1002" s="15"/>
      <c r="AT1002" s="280" t="s">
        <v>259</v>
      </c>
      <c r="AU1002" s="280" t="s">
        <v>88</v>
      </c>
      <c r="AV1002" s="15" t="s">
        <v>14</v>
      </c>
      <c r="AW1002" s="15" t="s">
        <v>36</v>
      </c>
      <c r="AX1002" s="15" t="s">
        <v>80</v>
      </c>
      <c r="AY1002" s="280" t="s">
        <v>241</v>
      </c>
    </row>
    <row r="1003" s="14" customFormat="1">
      <c r="A1003" s="14"/>
      <c r="B1003" s="260"/>
      <c r="C1003" s="261"/>
      <c r="D1003" s="242" t="s">
        <v>259</v>
      </c>
      <c r="E1003" s="262" t="s">
        <v>1</v>
      </c>
      <c r="F1003" s="263" t="s">
        <v>261</v>
      </c>
      <c r="G1003" s="261"/>
      <c r="H1003" s="264">
        <v>3</v>
      </c>
      <c r="I1003" s="265"/>
      <c r="J1003" s="261"/>
      <c r="K1003" s="261"/>
      <c r="L1003" s="266"/>
      <c r="M1003" s="267"/>
      <c r="N1003" s="268"/>
      <c r="O1003" s="268"/>
      <c r="P1003" s="268"/>
      <c r="Q1003" s="268"/>
      <c r="R1003" s="268"/>
      <c r="S1003" s="268"/>
      <c r="T1003" s="269"/>
      <c r="U1003" s="14"/>
      <c r="V1003" s="14"/>
      <c r="W1003" s="14"/>
      <c r="X1003" s="14"/>
      <c r="Y1003" s="14"/>
      <c r="Z1003" s="14"/>
      <c r="AA1003" s="14"/>
      <c r="AB1003" s="14"/>
      <c r="AC1003" s="14"/>
      <c r="AD1003" s="14"/>
      <c r="AE1003" s="14"/>
      <c r="AT1003" s="270" t="s">
        <v>259</v>
      </c>
      <c r="AU1003" s="270" t="s">
        <v>88</v>
      </c>
      <c r="AV1003" s="14" t="s">
        <v>175</v>
      </c>
      <c r="AW1003" s="14" t="s">
        <v>36</v>
      </c>
      <c r="AX1003" s="14" t="s">
        <v>14</v>
      </c>
      <c r="AY1003" s="270" t="s">
        <v>241</v>
      </c>
    </row>
    <row r="1004" s="2" customFormat="1" ht="24.15" customHeight="1">
      <c r="A1004" s="39"/>
      <c r="B1004" s="40"/>
      <c r="C1004" s="229" t="s">
        <v>1171</v>
      </c>
      <c r="D1004" s="229" t="s">
        <v>243</v>
      </c>
      <c r="E1004" s="230" t="s">
        <v>3623</v>
      </c>
      <c r="F1004" s="231" t="s">
        <v>3624</v>
      </c>
      <c r="G1004" s="232" t="s">
        <v>307</v>
      </c>
      <c r="H1004" s="233">
        <v>4</v>
      </c>
      <c r="I1004" s="234"/>
      <c r="J1004" s="235">
        <f>ROUND(I1004*H1004,2)</f>
        <v>0</v>
      </c>
      <c r="K1004" s="231" t="s">
        <v>1</v>
      </c>
      <c r="L1004" s="45"/>
      <c r="M1004" s="236" t="s">
        <v>1</v>
      </c>
      <c r="N1004" s="237" t="s">
        <v>45</v>
      </c>
      <c r="O1004" s="92"/>
      <c r="P1004" s="238">
        <f>O1004*H1004</f>
        <v>0</v>
      </c>
      <c r="Q1004" s="238">
        <v>5</v>
      </c>
      <c r="R1004" s="238">
        <f>Q1004*H1004</f>
        <v>20</v>
      </c>
      <c r="S1004" s="238">
        <v>0</v>
      </c>
      <c r="T1004" s="239">
        <f>S1004*H1004</f>
        <v>0</v>
      </c>
      <c r="U1004" s="39"/>
      <c r="V1004" s="39"/>
      <c r="W1004" s="39"/>
      <c r="X1004" s="39"/>
      <c r="Y1004" s="39"/>
      <c r="Z1004" s="39"/>
      <c r="AA1004" s="39"/>
      <c r="AB1004" s="39"/>
      <c r="AC1004" s="39"/>
      <c r="AD1004" s="39"/>
      <c r="AE1004" s="39"/>
      <c r="AR1004" s="240" t="s">
        <v>175</v>
      </c>
      <c r="AT1004" s="240" t="s">
        <v>243</v>
      </c>
      <c r="AU1004" s="240" t="s">
        <v>88</v>
      </c>
      <c r="AY1004" s="18" t="s">
        <v>241</v>
      </c>
      <c r="BE1004" s="241">
        <f>IF(N1004="základní",J1004,0)</f>
        <v>0</v>
      </c>
      <c r="BF1004" s="241">
        <f>IF(N1004="snížená",J1004,0)</f>
        <v>0</v>
      </c>
      <c r="BG1004" s="241">
        <f>IF(N1004="zákl. přenesená",J1004,0)</f>
        <v>0</v>
      </c>
      <c r="BH1004" s="241">
        <f>IF(N1004="sníž. přenesená",J1004,0)</f>
        <v>0</v>
      </c>
      <c r="BI1004" s="241">
        <f>IF(N1004="nulová",J1004,0)</f>
        <v>0</v>
      </c>
      <c r="BJ1004" s="18" t="s">
        <v>14</v>
      </c>
      <c r="BK1004" s="241">
        <f>ROUND(I1004*H1004,2)</f>
        <v>0</v>
      </c>
      <c r="BL1004" s="18" t="s">
        <v>175</v>
      </c>
      <c r="BM1004" s="240" t="s">
        <v>3625</v>
      </c>
    </row>
    <row r="1005" s="2" customFormat="1">
      <c r="A1005" s="39"/>
      <c r="B1005" s="40"/>
      <c r="C1005" s="41"/>
      <c r="D1005" s="242" t="s">
        <v>249</v>
      </c>
      <c r="E1005" s="41"/>
      <c r="F1005" s="243" t="s">
        <v>3624</v>
      </c>
      <c r="G1005" s="41"/>
      <c r="H1005" s="41"/>
      <c r="I1005" s="244"/>
      <c r="J1005" s="41"/>
      <c r="K1005" s="41"/>
      <c r="L1005" s="45"/>
      <c r="M1005" s="245"/>
      <c r="N1005" s="246"/>
      <c r="O1005" s="92"/>
      <c r="P1005" s="92"/>
      <c r="Q1005" s="92"/>
      <c r="R1005" s="92"/>
      <c r="S1005" s="92"/>
      <c r="T1005" s="93"/>
      <c r="U1005" s="39"/>
      <c r="V1005" s="39"/>
      <c r="W1005" s="39"/>
      <c r="X1005" s="39"/>
      <c r="Y1005" s="39"/>
      <c r="Z1005" s="39"/>
      <c r="AA1005" s="39"/>
      <c r="AB1005" s="39"/>
      <c r="AC1005" s="39"/>
      <c r="AD1005" s="39"/>
      <c r="AE1005" s="39"/>
      <c r="AT1005" s="18" t="s">
        <v>249</v>
      </c>
      <c r="AU1005" s="18" t="s">
        <v>88</v>
      </c>
    </row>
    <row r="1006" s="13" customFormat="1">
      <c r="A1006" s="13"/>
      <c r="B1006" s="249"/>
      <c r="C1006" s="250"/>
      <c r="D1006" s="242" t="s">
        <v>259</v>
      </c>
      <c r="E1006" s="251" t="s">
        <v>1</v>
      </c>
      <c r="F1006" s="252" t="s">
        <v>3626</v>
      </c>
      <c r="G1006" s="250"/>
      <c r="H1006" s="253">
        <v>4</v>
      </c>
      <c r="I1006" s="254"/>
      <c r="J1006" s="250"/>
      <c r="K1006" s="250"/>
      <c r="L1006" s="255"/>
      <c r="M1006" s="256"/>
      <c r="N1006" s="257"/>
      <c r="O1006" s="257"/>
      <c r="P1006" s="257"/>
      <c r="Q1006" s="257"/>
      <c r="R1006" s="257"/>
      <c r="S1006" s="257"/>
      <c r="T1006" s="258"/>
      <c r="U1006" s="13"/>
      <c r="V1006" s="13"/>
      <c r="W1006" s="13"/>
      <c r="X1006" s="13"/>
      <c r="Y1006" s="13"/>
      <c r="Z1006" s="13"/>
      <c r="AA1006" s="13"/>
      <c r="AB1006" s="13"/>
      <c r="AC1006" s="13"/>
      <c r="AD1006" s="13"/>
      <c r="AE1006" s="13"/>
      <c r="AT1006" s="259" t="s">
        <v>259</v>
      </c>
      <c r="AU1006" s="259" t="s">
        <v>88</v>
      </c>
      <c r="AV1006" s="13" t="s">
        <v>88</v>
      </c>
      <c r="AW1006" s="13" t="s">
        <v>36</v>
      </c>
      <c r="AX1006" s="13" t="s">
        <v>80</v>
      </c>
      <c r="AY1006" s="259" t="s">
        <v>241</v>
      </c>
    </row>
    <row r="1007" s="15" customFormat="1">
      <c r="A1007" s="15"/>
      <c r="B1007" s="271"/>
      <c r="C1007" s="272"/>
      <c r="D1007" s="242" t="s">
        <v>259</v>
      </c>
      <c r="E1007" s="273" t="s">
        <v>1</v>
      </c>
      <c r="F1007" s="274" t="s">
        <v>3627</v>
      </c>
      <c r="G1007" s="272"/>
      <c r="H1007" s="273" t="s">
        <v>1</v>
      </c>
      <c r="I1007" s="275"/>
      <c r="J1007" s="272"/>
      <c r="K1007" s="272"/>
      <c r="L1007" s="276"/>
      <c r="M1007" s="277"/>
      <c r="N1007" s="278"/>
      <c r="O1007" s="278"/>
      <c r="P1007" s="278"/>
      <c r="Q1007" s="278"/>
      <c r="R1007" s="278"/>
      <c r="S1007" s="278"/>
      <c r="T1007" s="279"/>
      <c r="U1007" s="15"/>
      <c r="V1007" s="15"/>
      <c r="W1007" s="15"/>
      <c r="X1007" s="15"/>
      <c r="Y1007" s="15"/>
      <c r="Z1007" s="15"/>
      <c r="AA1007" s="15"/>
      <c r="AB1007" s="15"/>
      <c r="AC1007" s="15"/>
      <c r="AD1007" s="15"/>
      <c r="AE1007" s="15"/>
      <c r="AT1007" s="280" t="s">
        <v>259</v>
      </c>
      <c r="AU1007" s="280" t="s">
        <v>88</v>
      </c>
      <c r="AV1007" s="15" t="s">
        <v>14</v>
      </c>
      <c r="AW1007" s="15" t="s">
        <v>36</v>
      </c>
      <c r="AX1007" s="15" t="s">
        <v>80</v>
      </c>
      <c r="AY1007" s="280" t="s">
        <v>241</v>
      </c>
    </row>
    <row r="1008" s="15" customFormat="1">
      <c r="A1008" s="15"/>
      <c r="B1008" s="271"/>
      <c r="C1008" s="272"/>
      <c r="D1008" s="242" t="s">
        <v>259</v>
      </c>
      <c r="E1008" s="273" t="s">
        <v>1</v>
      </c>
      <c r="F1008" s="274" t="s">
        <v>3613</v>
      </c>
      <c r="G1008" s="272"/>
      <c r="H1008" s="273" t="s">
        <v>1</v>
      </c>
      <c r="I1008" s="275"/>
      <c r="J1008" s="272"/>
      <c r="K1008" s="272"/>
      <c r="L1008" s="276"/>
      <c r="M1008" s="277"/>
      <c r="N1008" s="278"/>
      <c r="O1008" s="278"/>
      <c r="P1008" s="278"/>
      <c r="Q1008" s="278"/>
      <c r="R1008" s="278"/>
      <c r="S1008" s="278"/>
      <c r="T1008" s="279"/>
      <c r="U1008" s="15"/>
      <c r="V1008" s="15"/>
      <c r="W1008" s="15"/>
      <c r="X1008" s="15"/>
      <c r="Y1008" s="15"/>
      <c r="Z1008" s="15"/>
      <c r="AA1008" s="15"/>
      <c r="AB1008" s="15"/>
      <c r="AC1008" s="15"/>
      <c r="AD1008" s="15"/>
      <c r="AE1008" s="15"/>
      <c r="AT1008" s="280" t="s">
        <v>259</v>
      </c>
      <c r="AU1008" s="280" t="s">
        <v>88</v>
      </c>
      <c r="AV1008" s="15" t="s">
        <v>14</v>
      </c>
      <c r="AW1008" s="15" t="s">
        <v>36</v>
      </c>
      <c r="AX1008" s="15" t="s">
        <v>80</v>
      </c>
      <c r="AY1008" s="280" t="s">
        <v>241</v>
      </c>
    </row>
    <row r="1009" s="15" customFormat="1">
      <c r="A1009" s="15"/>
      <c r="B1009" s="271"/>
      <c r="C1009" s="272"/>
      <c r="D1009" s="242" t="s">
        <v>259</v>
      </c>
      <c r="E1009" s="273" t="s">
        <v>1</v>
      </c>
      <c r="F1009" s="274" t="s">
        <v>3614</v>
      </c>
      <c r="G1009" s="272"/>
      <c r="H1009" s="273" t="s">
        <v>1</v>
      </c>
      <c r="I1009" s="275"/>
      <c r="J1009" s="272"/>
      <c r="K1009" s="272"/>
      <c r="L1009" s="276"/>
      <c r="M1009" s="277"/>
      <c r="N1009" s="278"/>
      <c r="O1009" s="278"/>
      <c r="P1009" s="278"/>
      <c r="Q1009" s="278"/>
      <c r="R1009" s="278"/>
      <c r="S1009" s="278"/>
      <c r="T1009" s="279"/>
      <c r="U1009" s="15"/>
      <c r="V1009" s="15"/>
      <c r="W1009" s="15"/>
      <c r="X1009" s="15"/>
      <c r="Y1009" s="15"/>
      <c r="Z1009" s="15"/>
      <c r="AA1009" s="15"/>
      <c r="AB1009" s="15"/>
      <c r="AC1009" s="15"/>
      <c r="AD1009" s="15"/>
      <c r="AE1009" s="15"/>
      <c r="AT1009" s="280" t="s">
        <v>259</v>
      </c>
      <c r="AU1009" s="280" t="s">
        <v>88</v>
      </c>
      <c r="AV1009" s="15" t="s">
        <v>14</v>
      </c>
      <c r="AW1009" s="15" t="s">
        <v>36</v>
      </c>
      <c r="AX1009" s="15" t="s">
        <v>80</v>
      </c>
      <c r="AY1009" s="280" t="s">
        <v>241</v>
      </c>
    </row>
    <row r="1010" s="15" customFormat="1">
      <c r="A1010" s="15"/>
      <c r="B1010" s="271"/>
      <c r="C1010" s="272"/>
      <c r="D1010" s="242" t="s">
        <v>259</v>
      </c>
      <c r="E1010" s="273" t="s">
        <v>1</v>
      </c>
      <c r="F1010" s="274" t="s">
        <v>3615</v>
      </c>
      <c r="G1010" s="272"/>
      <c r="H1010" s="273" t="s">
        <v>1</v>
      </c>
      <c r="I1010" s="275"/>
      <c r="J1010" s="272"/>
      <c r="K1010" s="272"/>
      <c r="L1010" s="276"/>
      <c r="M1010" s="277"/>
      <c r="N1010" s="278"/>
      <c r="O1010" s="278"/>
      <c r="P1010" s="278"/>
      <c r="Q1010" s="278"/>
      <c r="R1010" s="278"/>
      <c r="S1010" s="278"/>
      <c r="T1010" s="279"/>
      <c r="U1010" s="15"/>
      <c r="V1010" s="15"/>
      <c r="W1010" s="15"/>
      <c r="X1010" s="15"/>
      <c r="Y1010" s="15"/>
      <c r="Z1010" s="15"/>
      <c r="AA1010" s="15"/>
      <c r="AB1010" s="15"/>
      <c r="AC1010" s="15"/>
      <c r="AD1010" s="15"/>
      <c r="AE1010" s="15"/>
      <c r="AT1010" s="280" t="s">
        <v>259</v>
      </c>
      <c r="AU1010" s="280" t="s">
        <v>88</v>
      </c>
      <c r="AV1010" s="15" t="s">
        <v>14</v>
      </c>
      <c r="AW1010" s="15" t="s">
        <v>36</v>
      </c>
      <c r="AX1010" s="15" t="s">
        <v>80</v>
      </c>
      <c r="AY1010" s="280" t="s">
        <v>241</v>
      </c>
    </row>
    <row r="1011" s="15" customFormat="1">
      <c r="A1011" s="15"/>
      <c r="B1011" s="271"/>
      <c r="C1011" s="272"/>
      <c r="D1011" s="242" t="s">
        <v>259</v>
      </c>
      <c r="E1011" s="273" t="s">
        <v>1</v>
      </c>
      <c r="F1011" s="274" t="s">
        <v>3616</v>
      </c>
      <c r="G1011" s="272"/>
      <c r="H1011" s="273" t="s">
        <v>1</v>
      </c>
      <c r="I1011" s="275"/>
      <c r="J1011" s="272"/>
      <c r="K1011" s="272"/>
      <c r="L1011" s="276"/>
      <c r="M1011" s="277"/>
      <c r="N1011" s="278"/>
      <c r="O1011" s="278"/>
      <c r="P1011" s="278"/>
      <c r="Q1011" s="278"/>
      <c r="R1011" s="278"/>
      <c r="S1011" s="278"/>
      <c r="T1011" s="279"/>
      <c r="U1011" s="15"/>
      <c r="V1011" s="15"/>
      <c r="W1011" s="15"/>
      <c r="X1011" s="15"/>
      <c r="Y1011" s="15"/>
      <c r="Z1011" s="15"/>
      <c r="AA1011" s="15"/>
      <c r="AB1011" s="15"/>
      <c r="AC1011" s="15"/>
      <c r="AD1011" s="15"/>
      <c r="AE1011" s="15"/>
      <c r="AT1011" s="280" t="s">
        <v>259</v>
      </c>
      <c r="AU1011" s="280" t="s">
        <v>88</v>
      </c>
      <c r="AV1011" s="15" t="s">
        <v>14</v>
      </c>
      <c r="AW1011" s="15" t="s">
        <v>36</v>
      </c>
      <c r="AX1011" s="15" t="s">
        <v>80</v>
      </c>
      <c r="AY1011" s="280" t="s">
        <v>241</v>
      </c>
    </row>
    <row r="1012" s="15" customFormat="1">
      <c r="A1012" s="15"/>
      <c r="B1012" s="271"/>
      <c r="C1012" s="272"/>
      <c r="D1012" s="242" t="s">
        <v>259</v>
      </c>
      <c r="E1012" s="273" t="s">
        <v>1</v>
      </c>
      <c r="F1012" s="274" t="s">
        <v>3617</v>
      </c>
      <c r="G1012" s="272"/>
      <c r="H1012" s="273" t="s">
        <v>1</v>
      </c>
      <c r="I1012" s="275"/>
      <c r="J1012" s="272"/>
      <c r="K1012" s="272"/>
      <c r="L1012" s="276"/>
      <c r="M1012" s="277"/>
      <c r="N1012" s="278"/>
      <c r="O1012" s="278"/>
      <c r="P1012" s="278"/>
      <c r="Q1012" s="278"/>
      <c r="R1012" s="278"/>
      <c r="S1012" s="278"/>
      <c r="T1012" s="279"/>
      <c r="U1012" s="15"/>
      <c r="V1012" s="15"/>
      <c r="W1012" s="15"/>
      <c r="X1012" s="15"/>
      <c r="Y1012" s="15"/>
      <c r="Z1012" s="15"/>
      <c r="AA1012" s="15"/>
      <c r="AB1012" s="15"/>
      <c r="AC1012" s="15"/>
      <c r="AD1012" s="15"/>
      <c r="AE1012" s="15"/>
      <c r="AT1012" s="280" t="s">
        <v>259</v>
      </c>
      <c r="AU1012" s="280" t="s">
        <v>88</v>
      </c>
      <c r="AV1012" s="15" t="s">
        <v>14</v>
      </c>
      <c r="AW1012" s="15" t="s">
        <v>36</v>
      </c>
      <c r="AX1012" s="15" t="s">
        <v>80</v>
      </c>
      <c r="AY1012" s="280" t="s">
        <v>241</v>
      </c>
    </row>
    <row r="1013" s="14" customFormat="1">
      <c r="A1013" s="14"/>
      <c r="B1013" s="260"/>
      <c r="C1013" s="261"/>
      <c r="D1013" s="242" t="s">
        <v>259</v>
      </c>
      <c r="E1013" s="262" t="s">
        <v>1</v>
      </c>
      <c r="F1013" s="263" t="s">
        <v>261</v>
      </c>
      <c r="G1013" s="261"/>
      <c r="H1013" s="264">
        <v>4</v>
      </c>
      <c r="I1013" s="265"/>
      <c r="J1013" s="261"/>
      <c r="K1013" s="261"/>
      <c r="L1013" s="266"/>
      <c r="M1013" s="267"/>
      <c r="N1013" s="268"/>
      <c r="O1013" s="268"/>
      <c r="P1013" s="268"/>
      <c r="Q1013" s="268"/>
      <c r="R1013" s="268"/>
      <c r="S1013" s="268"/>
      <c r="T1013" s="269"/>
      <c r="U1013" s="14"/>
      <c r="V1013" s="14"/>
      <c r="W1013" s="14"/>
      <c r="X1013" s="14"/>
      <c r="Y1013" s="14"/>
      <c r="Z1013" s="14"/>
      <c r="AA1013" s="14"/>
      <c r="AB1013" s="14"/>
      <c r="AC1013" s="14"/>
      <c r="AD1013" s="14"/>
      <c r="AE1013" s="14"/>
      <c r="AT1013" s="270" t="s">
        <v>259</v>
      </c>
      <c r="AU1013" s="270" t="s">
        <v>88</v>
      </c>
      <c r="AV1013" s="14" t="s">
        <v>175</v>
      </c>
      <c r="AW1013" s="14" t="s">
        <v>36</v>
      </c>
      <c r="AX1013" s="14" t="s">
        <v>14</v>
      </c>
      <c r="AY1013" s="270" t="s">
        <v>241</v>
      </c>
    </row>
    <row r="1014" s="2" customFormat="1" ht="24.15" customHeight="1">
      <c r="A1014" s="39"/>
      <c r="B1014" s="40"/>
      <c r="C1014" s="229" t="s">
        <v>1175</v>
      </c>
      <c r="D1014" s="229" t="s">
        <v>243</v>
      </c>
      <c r="E1014" s="230" t="s">
        <v>3628</v>
      </c>
      <c r="F1014" s="231" t="s">
        <v>3629</v>
      </c>
      <c r="G1014" s="232" t="s">
        <v>307</v>
      </c>
      <c r="H1014" s="233">
        <v>2</v>
      </c>
      <c r="I1014" s="234"/>
      <c r="J1014" s="235">
        <f>ROUND(I1014*H1014,2)</f>
        <v>0</v>
      </c>
      <c r="K1014" s="231" t="s">
        <v>1</v>
      </c>
      <c r="L1014" s="45"/>
      <c r="M1014" s="236" t="s">
        <v>1</v>
      </c>
      <c r="N1014" s="237" t="s">
        <v>45</v>
      </c>
      <c r="O1014" s="92"/>
      <c r="P1014" s="238">
        <f>O1014*H1014</f>
        <v>0</v>
      </c>
      <c r="Q1014" s="238">
        <v>2.5</v>
      </c>
      <c r="R1014" s="238">
        <f>Q1014*H1014</f>
        <v>5</v>
      </c>
      <c r="S1014" s="238">
        <v>0</v>
      </c>
      <c r="T1014" s="239">
        <f>S1014*H1014</f>
        <v>0</v>
      </c>
      <c r="U1014" s="39"/>
      <c r="V1014" s="39"/>
      <c r="W1014" s="39"/>
      <c r="X1014" s="39"/>
      <c r="Y1014" s="39"/>
      <c r="Z1014" s="39"/>
      <c r="AA1014" s="39"/>
      <c r="AB1014" s="39"/>
      <c r="AC1014" s="39"/>
      <c r="AD1014" s="39"/>
      <c r="AE1014" s="39"/>
      <c r="AR1014" s="240" t="s">
        <v>175</v>
      </c>
      <c r="AT1014" s="240" t="s">
        <v>243</v>
      </c>
      <c r="AU1014" s="240" t="s">
        <v>88</v>
      </c>
      <c r="AY1014" s="18" t="s">
        <v>241</v>
      </c>
      <c r="BE1014" s="241">
        <f>IF(N1014="základní",J1014,0)</f>
        <v>0</v>
      </c>
      <c r="BF1014" s="241">
        <f>IF(N1014="snížená",J1014,0)</f>
        <v>0</v>
      </c>
      <c r="BG1014" s="241">
        <f>IF(N1014="zákl. přenesená",J1014,0)</f>
        <v>0</v>
      </c>
      <c r="BH1014" s="241">
        <f>IF(N1014="sníž. přenesená",J1014,0)</f>
        <v>0</v>
      </c>
      <c r="BI1014" s="241">
        <f>IF(N1014="nulová",J1014,0)</f>
        <v>0</v>
      </c>
      <c r="BJ1014" s="18" t="s">
        <v>14</v>
      </c>
      <c r="BK1014" s="241">
        <f>ROUND(I1014*H1014,2)</f>
        <v>0</v>
      </c>
      <c r="BL1014" s="18" t="s">
        <v>175</v>
      </c>
      <c r="BM1014" s="240" t="s">
        <v>3630</v>
      </c>
    </row>
    <row r="1015" s="2" customFormat="1">
      <c r="A1015" s="39"/>
      <c r="B1015" s="40"/>
      <c r="C1015" s="41"/>
      <c r="D1015" s="242" t="s">
        <v>249</v>
      </c>
      <c r="E1015" s="41"/>
      <c r="F1015" s="243" t="s">
        <v>3629</v>
      </c>
      <c r="G1015" s="41"/>
      <c r="H1015" s="41"/>
      <c r="I1015" s="244"/>
      <c r="J1015" s="41"/>
      <c r="K1015" s="41"/>
      <c r="L1015" s="45"/>
      <c r="M1015" s="245"/>
      <c r="N1015" s="246"/>
      <c r="O1015" s="92"/>
      <c r="P1015" s="92"/>
      <c r="Q1015" s="92"/>
      <c r="R1015" s="92"/>
      <c r="S1015" s="92"/>
      <c r="T1015" s="93"/>
      <c r="U1015" s="39"/>
      <c r="V1015" s="39"/>
      <c r="W1015" s="39"/>
      <c r="X1015" s="39"/>
      <c r="Y1015" s="39"/>
      <c r="Z1015" s="39"/>
      <c r="AA1015" s="39"/>
      <c r="AB1015" s="39"/>
      <c r="AC1015" s="39"/>
      <c r="AD1015" s="39"/>
      <c r="AE1015" s="39"/>
      <c r="AT1015" s="18" t="s">
        <v>249</v>
      </c>
      <c r="AU1015" s="18" t="s">
        <v>88</v>
      </c>
    </row>
    <row r="1016" s="13" customFormat="1">
      <c r="A1016" s="13"/>
      <c r="B1016" s="249"/>
      <c r="C1016" s="250"/>
      <c r="D1016" s="242" t="s">
        <v>259</v>
      </c>
      <c r="E1016" s="251" t="s">
        <v>1</v>
      </c>
      <c r="F1016" s="252" t="s">
        <v>3631</v>
      </c>
      <c r="G1016" s="250"/>
      <c r="H1016" s="253">
        <v>2</v>
      </c>
      <c r="I1016" s="254"/>
      <c r="J1016" s="250"/>
      <c r="K1016" s="250"/>
      <c r="L1016" s="255"/>
      <c r="M1016" s="256"/>
      <c r="N1016" s="257"/>
      <c r="O1016" s="257"/>
      <c r="P1016" s="257"/>
      <c r="Q1016" s="257"/>
      <c r="R1016" s="257"/>
      <c r="S1016" s="257"/>
      <c r="T1016" s="258"/>
      <c r="U1016" s="13"/>
      <c r="V1016" s="13"/>
      <c r="W1016" s="13"/>
      <c r="X1016" s="13"/>
      <c r="Y1016" s="13"/>
      <c r="Z1016" s="13"/>
      <c r="AA1016" s="13"/>
      <c r="AB1016" s="13"/>
      <c r="AC1016" s="13"/>
      <c r="AD1016" s="13"/>
      <c r="AE1016" s="13"/>
      <c r="AT1016" s="259" t="s">
        <v>259</v>
      </c>
      <c r="AU1016" s="259" t="s">
        <v>88</v>
      </c>
      <c r="AV1016" s="13" t="s">
        <v>88</v>
      </c>
      <c r="AW1016" s="13" t="s">
        <v>36</v>
      </c>
      <c r="AX1016" s="13" t="s">
        <v>80</v>
      </c>
      <c r="AY1016" s="259" t="s">
        <v>241</v>
      </c>
    </row>
    <row r="1017" s="15" customFormat="1">
      <c r="A1017" s="15"/>
      <c r="B1017" s="271"/>
      <c r="C1017" s="272"/>
      <c r="D1017" s="242" t="s">
        <v>259</v>
      </c>
      <c r="E1017" s="273" t="s">
        <v>1</v>
      </c>
      <c r="F1017" s="274" t="s">
        <v>3627</v>
      </c>
      <c r="G1017" s="272"/>
      <c r="H1017" s="273" t="s">
        <v>1</v>
      </c>
      <c r="I1017" s="275"/>
      <c r="J1017" s="272"/>
      <c r="K1017" s="272"/>
      <c r="L1017" s="276"/>
      <c r="M1017" s="277"/>
      <c r="N1017" s="278"/>
      <c r="O1017" s="278"/>
      <c r="P1017" s="278"/>
      <c r="Q1017" s="278"/>
      <c r="R1017" s="278"/>
      <c r="S1017" s="278"/>
      <c r="T1017" s="279"/>
      <c r="U1017" s="15"/>
      <c r="V1017" s="15"/>
      <c r="W1017" s="15"/>
      <c r="X1017" s="15"/>
      <c r="Y1017" s="15"/>
      <c r="Z1017" s="15"/>
      <c r="AA1017" s="15"/>
      <c r="AB1017" s="15"/>
      <c r="AC1017" s="15"/>
      <c r="AD1017" s="15"/>
      <c r="AE1017" s="15"/>
      <c r="AT1017" s="280" t="s">
        <v>259</v>
      </c>
      <c r="AU1017" s="280" t="s">
        <v>88</v>
      </c>
      <c r="AV1017" s="15" t="s">
        <v>14</v>
      </c>
      <c r="AW1017" s="15" t="s">
        <v>36</v>
      </c>
      <c r="AX1017" s="15" t="s">
        <v>80</v>
      </c>
      <c r="AY1017" s="280" t="s">
        <v>241</v>
      </c>
    </row>
    <row r="1018" s="15" customFormat="1">
      <c r="A1018" s="15"/>
      <c r="B1018" s="271"/>
      <c r="C1018" s="272"/>
      <c r="D1018" s="242" t="s">
        <v>259</v>
      </c>
      <c r="E1018" s="273" t="s">
        <v>1</v>
      </c>
      <c r="F1018" s="274" t="s">
        <v>3613</v>
      </c>
      <c r="G1018" s="272"/>
      <c r="H1018" s="273" t="s">
        <v>1</v>
      </c>
      <c r="I1018" s="275"/>
      <c r="J1018" s="272"/>
      <c r="K1018" s="272"/>
      <c r="L1018" s="276"/>
      <c r="M1018" s="277"/>
      <c r="N1018" s="278"/>
      <c r="O1018" s="278"/>
      <c r="P1018" s="278"/>
      <c r="Q1018" s="278"/>
      <c r="R1018" s="278"/>
      <c r="S1018" s="278"/>
      <c r="T1018" s="279"/>
      <c r="U1018" s="15"/>
      <c r="V1018" s="15"/>
      <c r="W1018" s="15"/>
      <c r="X1018" s="15"/>
      <c r="Y1018" s="15"/>
      <c r="Z1018" s="15"/>
      <c r="AA1018" s="15"/>
      <c r="AB1018" s="15"/>
      <c r="AC1018" s="15"/>
      <c r="AD1018" s="15"/>
      <c r="AE1018" s="15"/>
      <c r="AT1018" s="280" t="s">
        <v>259</v>
      </c>
      <c r="AU1018" s="280" t="s">
        <v>88</v>
      </c>
      <c r="AV1018" s="15" t="s">
        <v>14</v>
      </c>
      <c r="AW1018" s="15" t="s">
        <v>36</v>
      </c>
      <c r="AX1018" s="15" t="s">
        <v>80</v>
      </c>
      <c r="AY1018" s="280" t="s">
        <v>241</v>
      </c>
    </row>
    <row r="1019" s="15" customFormat="1">
      <c r="A1019" s="15"/>
      <c r="B1019" s="271"/>
      <c r="C1019" s="272"/>
      <c r="D1019" s="242" t="s">
        <v>259</v>
      </c>
      <c r="E1019" s="273" t="s">
        <v>1</v>
      </c>
      <c r="F1019" s="274" t="s">
        <v>3614</v>
      </c>
      <c r="G1019" s="272"/>
      <c r="H1019" s="273" t="s">
        <v>1</v>
      </c>
      <c r="I1019" s="275"/>
      <c r="J1019" s="272"/>
      <c r="K1019" s="272"/>
      <c r="L1019" s="276"/>
      <c r="M1019" s="277"/>
      <c r="N1019" s="278"/>
      <c r="O1019" s="278"/>
      <c r="P1019" s="278"/>
      <c r="Q1019" s="278"/>
      <c r="R1019" s="278"/>
      <c r="S1019" s="278"/>
      <c r="T1019" s="279"/>
      <c r="U1019" s="15"/>
      <c r="V1019" s="15"/>
      <c r="W1019" s="15"/>
      <c r="X1019" s="15"/>
      <c r="Y1019" s="15"/>
      <c r="Z1019" s="15"/>
      <c r="AA1019" s="15"/>
      <c r="AB1019" s="15"/>
      <c r="AC1019" s="15"/>
      <c r="AD1019" s="15"/>
      <c r="AE1019" s="15"/>
      <c r="AT1019" s="280" t="s">
        <v>259</v>
      </c>
      <c r="AU1019" s="280" t="s">
        <v>88</v>
      </c>
      <c r="AV1019" s="15" t="s">
        <v>14</v>
      </c>
      <c r="AW1019" s="15" t="s">
        <v>36</v>
      </c>
      <c r="AX1019" s="15" t="s">
        <v>80</v>
      </c>
      <c r="AY1019" s="280" t="s">
        <v>241</v>
      </c>
    </row>
    <row r="1020" s="15" customFormat="1">
      <c r="A1020" s="15"/>
      <c r="B1020" s="271"/>
      <c r="C1020" s="272"/>
      <c r="D1020" s="242" t="s">
        <v>259</v>
      </c>
      <c r="E1020" s="273" t="s">
        <v>1</v>
      </c>
      <c r="F1020" s="274" t="s">
        <v>3615</v>
      </c>
      <c r="G1020" s="272"/>
      <c r="H1020" s="273" t="s">
        <v>1</v>
      </c>
      <c r="I1020" s="275"/>
      <c r="J1020" s="272"/>
      <c r="K1020" s="272"/>
      <c r="L1020" s="276"/>
      <c r="M1020" s="277"/>
      <c r="N1020" s="278"/>
      <c r="O1020" s="278"/>
      <c r="P1020" s="278"/>
      <c r="Q1020" s="278"/>
      <c r="R1020" s="278"/>
      <c r="S1020" s="278"/>
      <c r="T1020" s="279"/>
      <c r="U1020" s="15"/>
      <c r="V1020" s="15"/>
      <c r="W1020" s="15"/>
      <c r="X1020" s="15"/>
      <c r="Y1020" s="15"/>
      <c r="Z1020" s="15"/>
      <c r="AA1020" s="15"/>
      <c r="AB1020" s="15"/>
      <c r="AC1020" s="15"/>
      <c r="AD1020" s="15"/>
      <c r="AE1020" s="15"/>
      <c r="AT1020" s="280" t="s">
        <v>259</v>
      </c>
      <c r="AU1020" s="280" t="s">
        <v>88</v>
      </c>
      <c r="AV1020" s="15" t="s">
        <v>14</v>
      </c>
      <c r="AW1020" s="15" t="s">
        <v>36</v>
      </c>
      <c r="AX1020" s="15" t="s">
        <v>80</v>
      </c>
      <c r="AY1020" s="280" t="s">
        <v>241</v>
      </c>
    </row>
    <row r="1021" s="15" customFormat="1">
      <c r="A1021" s="15"/>
      <c r="B1021" s="271"/>
      <c r="C1021" s="272"/>
      <c r="D1021" s="242" t="s">
        <v>259</v>
      </c>
      <c r="E1021" s="273" t="s">
        <v>1</v>
      </c>
      <c r="F1021" s="274" t="s">
        <v>3616</v>
      </c>
      <c r="G1021" s="272"/>
      <c r="H1021" s="273" t="s">
        <v>1</v>
      </c>
      <c r="I1021" s="275"/>
      <c r="J1021" s="272"/>
      <c r="K1021" s="272"/>
      <c r="L1021" s="276"/>
      <c r="M1021" s="277"/>
      <c r="N1021" s="278"/>
      <c r="O1021" s="278"/>
      <c r="P1021" s="278"/>
      <c r="Q1021" s="278"/>
      <c r="R1021" s="278"/>
      <c r="S1021" s="278"/>
      <c r="T1021" s="279"/>
      <c r="U1021" s="15"/>
      <c r="V1021" s="15"/>
      <c r="W1021" s="15"/>
      <c r="X1021" s="15"/>
      <c r="Y1021" s="15"/>
      <c r="Z1021" s="15"/>
      <c r="AA1021" s="15"/>
      <c r="AB1021" s="15"/>
      <c r="AC1021" s="15"/>
      <c r="AD1021" s="15"/>
      <c r="AE1021" s="15"/>
      <c r="AT1021" s="280" t="s">
        <v>259</v>
      </c>
      <c r="AU1021" s="280" t="s">
        <v>88</v>
      </c>
      <c r="AV1021" s="15" t="s">
        <v>14</v>
      </c>
      <c r="AW1021" s="15" t="s">
        <v>36</v>
      </c>
      <c r="AX1021" s="15" t="s">
        <v>80</v>
      </c>
      <c r="AY1021" s="280" t="s">
        <v>241</v>
      </c>
    </row>
    <row r="1022" s="15" customFormat="1">
      <c r="A1022" s="15"/>
      <c r="B1022" s="271"/>
      <c r="C1022" s="272"/>
      <c r="D1022" s="242" t="s">
        <v>259</v>
      </c>
      <c r="E1022" s="273" t="s">
        <v>1</v>
      </c>
      <c r="F1022" s="274" t="s">
        <v>3617</v>
      </c>
      <c r="G1022" s="272"/>
      <c r="H1022" s="273" t="s">
        <v>1</v>
      </c>
      <c r="I1022" s="275"/>
      <c r="J1022" s="272"/>
      <c r="K1022" s="272"/>
      <c r="L1022" s="276"/>
      <c r="M1022" s="277"/>
      <c r="N1022" s="278"/>
      <c r="O1022" s="278"/>
      <c r="P1022" s="278"/>
      <c r="Q1022" s="278"/>
      <c r="R1022" s="278"/>
      <c r="S1022" s="278"/>
      <c r="T1022" s="279"/>
      <c r="U1022" s="15"/>
      <c r="V1022" s="15"/>
      <c r="W1022" s="15"/>
      <c r="X1022" s="15"/>
      <c r="Y1022" s="15"/>
      <c r="Z1022" s="15"/>
      <c r="AA1022" s="15"/>
      <c r="AB1022" s="15"/>
      <c r="AC1022" s="15"/>
      <c r="AD1022" s="15"/>
      <c r="AE1022" s="15"/>
      <c r="AT1022" s="280" t="s">
        <v>259</v>
      </c>
      <c r="AU1022" s="280" t="s">
        <v>88</v>
      </c>
      <c r="AV1022" s="15" t="s">
        <v>14</v>
      </c>
      <c r="AW1022" s="15" t="s">
        <v>36</v>
      </c>
      <c r="AX1022" s="15" t="s">
        <v>80</v>
      </c>
      <c r="AY1022" s="280" t="s">
        <v>241</v>
      </c>
    </row>
    <row r="1023" s="14" customFormat="1">
      <c r="A1023" s="14"/>
      <c r="B1023" s="260"/>
      <c r="C1023" s="261"/>
      <c r="D1023" s="242" t="s">
        <v>259</v>
      </c>
      <c r="E1023" s="262" t="s">
        <v>1</v>
      </c>
      <c r="F1023" s="263" t="s">
        <v>261</v>
      </c>
      <c r="G1023" s="261"/>
      <c r="H1023" s="264">
        <v>2</v>
      </c>
      <c r="I1023" s="265"/>
      <c r="J1023" s="261"/>
      <c r="K1023" s="261"/>
      <c r="L1023" s="266"/>
      <c r="M1023" s="267"/>
      <c r="N1023" s="268"/>
      <c r="O1023" s="268"/>
      <c r="P1023" s="268"/>
      <c r="Q1023" s="268"/>
      <c r="R1023" s="268"/>
      <c r="S1023" s="268"/>
      <c r="T1023" s="269"/>
      <c r="U1023" s="14"/>
      <c r="V1023" s="14"/>
      <c r="W1023" s="14"/>
      <c r="X1023" s="14"/>
      <c r="Y1023" s="14"/>
      <c r="Z1023" s="14"/>
      <c r="AA1023" s="14"/>
      <c r="AB1023" s="14"/>
      <c r="AC1023" s="14"/>
      <c r="AD1023" s="14"/>
      <c r="AE1023" s="14"/>
      <c r="AT1023" s="270" t="s">
        <v>259</v>
      </c>
      <c r="AU1023" s="270" t="s">
        <v>88</v>
      </c>
      <c r="AV1023" s="14" t="s">
        <v>175</v>
      </c>
      <c r="AW1023" s="14" t="s">
        <v>36</v>
      </c>
      <c r="AX1023" s="14" t="s">
        <v>14</v>
      </c>
      <c r="AY1023" s="270" t="s">
        <v>241</v>
      </c>
    </row>
    <row r="1024" s="2" customFormat="1" ht="24.15" customHeight="1">
      <c r="A1024" s="39"/>
      <c r="B1024" s="40"/>
      <c r="C1024" s="229" t="s">
        <v>1182</v>
      </c>
      <c r="D1024" s="229" t="s">
        <v>243</v>
      </c>
      <c r="E1024" s="230" t="s">
        <v>3632</v>
      </c>
      <c r="F1024" s="231" t="s">
        <v>3633</v>
      </c>
      <c r="G1024" s="232" t="s">
        <v>307</v>
      </c>
      <c r="H1024" s="233">
        <v>2</v>
      </c>
      <c r="I1024" s="234"/>
      <c r="J1024" s="235">
        <f>ROUND(I1024*H1024,2)</f>
        <v>0</v>
      </c>
      <c r="K1024" s="231" t="s">
        <v>1</v>
      </c>
      <c r="L1024" s="45"/>
      <c r="M1024" s="236" t="s">
        <v>1</v>
      </c>
      <c r="N1024" s="237" t="s">
        <v>45</v>
      </c>
      <c r="O1024" s="92"/>
      <c r="P1024" s="238">
        <f>O1024*H1024</f>
        <v>0</v>
      </c>
      <c r="Q1024" s="238">
        <v>3.75</v>
      </c>
      <c r="R1024" s="238">
        <f>Q1024*H1024</f>
        <v>7.5</v>
      </c>
      <c r="S1024" s="238">
        <v>0</v>
      </c>
      <c r="T1024" s="239">
        <f>S1024*H1024</f>
        <v>0</v>
      </c>
      <c r="U1024" s="39"/>
      <c r="V1024" s="39"/>
      <c r="W1024" s="39"/>
      <c r="X1024" s="39"/>
      <c r="Y1024" s="39"/>
      <c r="Z1024" s="39"/>
      <c r="AA1024" s="39"/>
      <c r="AB1024" s="39"/>
      <c r="AC1024" s="39"/>
      <c r="AD1024" s="39"/>
      <c r="AE1024" s="39"/>
      <c r="AR1024" s="240" t="s">
        <v>175</v>
      </c>
      <c r="AT1024" s="240" t="s">
        <v>243</v>
      </c>
      <c r="AU1024" s="240" t="s">
        <v>88</v>
      </c>
      <c r="AY1024" s="18" t="s">
        <v>241</v>
      </c>
      <c r="BE1024" s="241">
        <f>IF(N1024="základní",J1024,0)</f>
        <v>0</v>
      </c>
      <c r="BF1024" s="241">
        <f>IF(N1024="snížená",J1024,0)</f>
        <v>0</v>
      </c>
      <c r="BG1024" s="241">
        <f>IF(N1024="zákl. přenesená",J1024,0)</f>
        <v>0</v>
      </c>
      <c r="BH1024" s="241">
        <f>IF(N1024="sníž. přenesená",J1024,0)</f>
        <v>0</v>
      </c>
      <c r="BI1024" s="241">
        <f>IF(N1024="nulová",J1024,0)</f>
        <v>0</v>
      </c>
      <c r="BJ1024" s="18" t="s">
        <v>14</v>
      </c>
      <c r="BK1024" s="241">
        <f>ROUND(I1024*H1024,2)</f>
        <v>0</v>
      </c>
      <c r="BL1024" s="18" t="s">
        <v>175</v>
      </c>
      <c r="BM1024" s="240" t="s">
        <v>3634</v>
      </c>
    </row>
    <row r="1025" s="2" customFormat="1">
      <c r="A1025" s="39"/>
      <c r="B1025" s="40"/>
      <c r="C1025" s="41"/>
      <c r="D1025" s="242" t="s">
        <v>249</v>
      </c>
      <c r="E1025" s="41"/>
      <c r="F1025" s="243" t="s">
        <v>3633</v>
      </c>
      <c r="G1025" s="41"/>
      <c r="H1025" s="41"/>
      <c r="I1025" s="244"/>
      <c r="J1025" s="41"/>
      <c r="K1025" s="41"/>
      <c r="L1025" s="45"/>
      <c r="M1025" s="245"/>
      <c r="N1025" s="246"/>
      <c r="O1025" s="92"/>
      <c r="P1025" s="92"/>
      <c r="Q1025" s="92"/>
      <c r="R1025" s="92"/>
      <c r="S1025" s="92"/>
      <c r="T1025" s="93"/>
      <c r="U1025" s="39"/>
      <c r="V1025" s="39"/>
      <c r="W1025" s="39"/>
      <c r="X1025" s="39"/>
      <c r="Y1025" s="39"/>
      <c r="Z1025" s="39"/>
      <c r="AA1025" s="39"/>
      <c r="AB1025" s="39"/>
      <c r="AC1025" s="39"/>
      <c r="AD1025" s="39"/>
      <c r="AE1025" s="39"/>
      <c r="AT1025" s="18" t="s">
        <v>249</v>
      </c>
      <c r="AU1025" s="18" t="s">
        <v>88</v>
      </c>
    </row>
    <row r="1026" s="13" customFormat="1">
      <c r="A1026" s="13"/>
      <c r="B1026" s="249"/>
      <c r="C1026" s="250"/>
      <c r="D1026" s="242" t="s">
        <v>259</v>
      </c>
      <c r="E1026" s="251" t="s">
        <v>1</v>
      </c>
      <c r="F1026" s="252" t="s">
        <v>3621</v>
      </c>
      <c r="G1026" s="250"/>
      <c r="H1026" s="253">
        <v>1</v>
      </c>
      <c r="I1026" s="254"/>
      <c r="J1026" s="250"/>
      <c r="K1026" s="250"/>
      <c r="L1026" s="255"/>
      <c r="M1026" s="256"/>
      <c r="N1026" s="257"/>
      <c r="O1026" s="257"/>
      <c r="P1026" s="257"/>
      <c r="Q1026" s="257"/>
      <c r="R1026" s="257"/>
      <c r="S1026" s="257"/>
      <c r="T1026" s="258"/>
      <c r="U1026" s="13"/>
      <c r="V1026" s="13"/>
      <c r="W1026" s="13"/>
      <c r="X1026" s="13"/>
      <c r="Y1026" s="13"/>
      <c r="Z1026" s="13"/>
      <c r="AA1026" s="13"/>
      <c r="AB1026" s="13"/>
      <c r="AC1026" s="13"/>
      <c r="AD1026" s="13"/>
      <c r="AE1026" s="13"/>
      <c r="AT1026" s="259" t="s">
        <v>259</v>
      </c>
      <c r="AU1026" s="259" t="s">
        <v>88</v>
      </c>
      <c r="AV1026" s="13" t="s">
        <v>88</v>
      </c>
      <c r="AW1026" s="13" t="s">
        <v>36</v>
      </c>
      <c r="AX1026" s="13" t="s">
        <v>80</v>
      </c>
      <c r="AY1026" s="259" t="s">
        <v>241</v>
      </c>
    </row>
    <row r="1027" s="13" customFormat="1">
      <c r="A1027" s="13"/>
      <c r="B1027" s="249"/>
      <c r="C1027" s="250"/>
      <c r="D1027" s="242" t="s">
        <v>259</v>
      </c>
      <c r="E1027" s="251" t="s">
        <v>1</v>
      </c>
      <c r="F1027" s="252" t="s">
        <v>3612</v>
      </c>
      <c r="G1027" s="250"/>
      <c r="H1027" s="253">
        <v>1</v>
      </c>
      <c r="I1027" s="254"/>
      <c r="J1027" s="250"/>
      <c r="K1027" s="250"/>
      <c r="L1027" s="255"/>
      <c r="M1027" s="256"/>
      <c r="N1027" s="257"/>
      <c r="O1027" s="257"/>
      <c r="P1027" s="257"/>
      <c r="Q1027" s="257"/>
      <c r="R1027" s="257"/>
      <c r="S1027" s="257"/>
      <c r="T1027" s="258"/>
      <c r="U1027" s="13"/>
      <c r="V1027" s="13"/>
      <c r="W1027" s="13"/>
      <c r="X1027" s="13"/>
      <c r="Y1027" s="13"/>
      <c r="Z1027" s="13"/>
      <c r="AA1027" s="13"/>
      <c r="AB1027" s="13"/>
      <c r="AC1027" s="13"/>
      <c r="AD1027" s="13"/>
      <c r="AE1027" s="13"/>
      <c r="AT1027" s="259" t="s">
        <v>259</v>
      </c>
      <c r="AU1027" s="259" t="s">
        <v>88</v>
      </c>
      <c r="AV1027" s="13" t="s">
        <v>88</v>
      </c>
      <c r="AW1027" s="13" t="s">
        <v>36</v>
      </c>
      <c r="AX1027" s="13" t="s">
        <v>80</v>
      </c>
      <c r="AY1027" s="259" t="s">
        <v>241</v>
      </c>
    </row>
    <row r="1028" s="15" customFormat="1">
      <c r="A1028" s="15"/>
      <c r="B1028" s="271"/>
      <c r="C1028" s="272"/>
      <c r="D1028" s="242" t="s">
        <v>259</v>
      </c>
      <c r="E1028" s="273" t="s">
        <v>1</v>
      </c>
      <c r="F1028" s="274" t="s">
        <v>3613</v>
      </c>
      <c r="G1028" s="272"/>
      <c r="H1028" s="273" t="s">
        <v>1</v>
      </c>
      <c r="I1028" s="275"/>
      <c r="J1028" s="272"/>
      <c r="K1028" s="272"/>
      <c r="L1028" s="276"/>
      <c r="M1028" s="277"/>
      <c r="N1028" s="278"/>
      <c r="O1028" s="278"/>
      <c r="P1028" s="278"/>
      <c r="Q1028" s="278"/>
      <c r="R1028" s="278"/>
      <c r="S1028" s="278"/>
      <c r="T1028" s="279"/>
      <c r="U1028" s="15"/>
      <c r="V1028" s="15"/>
      <c r="W1028" s="15"/>
      <c r="X1028" s="15"/>
      <c r="Y1028" s="15"/>
      <c r="Z1028" s="15"/>
      <c r="AA1028" s="15"/>
      <c r="AB1028" s="15"/>
      <c r="AC1028" s="15"/>
      <c r="AD1028" s="15"/>
      <c r="AE1028" s="15"/>
      <c r="AT1028" s="280" t="s">
        <v>259</v>
      </c>
      <c r="AU1028" s="280" t="s">
        <v>88</v>
      </c>
      <c r="AV1028" s="15" t="s">
        <v>14</v>
      </c>
      <c r="AW1028" s="15" t="s">
        <v>36</v>
      </c>
      <c r="AX1028" s="15" t="s">
        <v>80</v>
      </c>
      <c r="AY1028" s="280" t="s">
        <v>241</v>
      </c>
    </row>
    <row r="1029" s="15" customFormat="1">
      <c r="A1029" s="15"/>
      <c r="B1029" s="271"/>
      <c r="C1029" s="272"/>
      <c r="D1029" s="242" t="s">
        <v>259</v>
      </c>
      <c r="E1029" s="273" t="s">
        <v>1</v>
      </c>
      <c r="F1029" s="274" t="s">
        <v>3614</v>
      </c>
      <c r="G1029" s="272"/>
      <c r="H1029" s="273" t="s">
        <v>1</v>
      </c>
      <c r="I1029" s="275"/>
      <c r="J1029" s="272"/>
      <c r="K1029" s="272"/>
      <c r="L1029" s="276"/>
      <c r="M1029" s="277"/>
      <c r="N1029" s="278"/>
      <c r="O1029" s="278"/>
      <c r="P1029" s="278"/>
      <c r="Q1029" s="278"/>
      <c r="R1029" s="278"/>
      <c r="S1029" s="278"/>
      <c r="T1029" s="279"/>
      <c r="U1029" s="15"/>
      <c r="V1029" s="15"/>
      <c r="W1029" s="15"/>
      <c r="X1029" s="15"/>
      <c r="Y1029" s="15"/>
      <c r="Z1029" s="15"/>
      <c r="AA1029" s="15"/>
      <c r="AB1029" s="15"/>
      <c r="AC1029" s="15"/>
      <c r="AD1029" s="15"/>
      <c r="AE1029" s="15"/>
      <c r="AT1029" s="280" t="s">
        <v>259</v>
      </c>
      <c r="AU1029" s="280" t="s">
        <v>88</v>
      </c>
      <c r="AV1029" s="15" t="s">
        <v>14</v>
      </c>
      <c r="AW1029" s="15" t="s">
        <v>36</v>
      </c>
      <c r="AX1029" s="15" t="s">
        <v>80</v>
      </c>
      <c r="AY1029" s="280" t="s">
        <v>241</v>
      </c>
    </row>
    <row r="1030" s="15" customFormat="1">
      <c r="A1030" s="15"/>
      <c r="B1030" s="271"/>
      <c r="C1030" s="272"/>
      <c r="D1030" s="242" t="s">
        <v>259</v>
      </c>
      <c r="E1030" s="273" t="s">
        <v>1</v>
      </c>
      <c r="F1030" s="274" t="s">
        <v>3615</v>
      </c>
      <c r="G1030" s="272"/>
      <c r="H1030" s="273" t="s">
        <v>1</v>
      </c>
      <c r="I1030" s="275"/>
      <c r="J1030" s="272"/>
      <c r="K1030" s="272"/>
      <c r="L1030" s="276"/>
      <c r="M1030" s="277"/>
      <c r="N1030" s="278"/>
      <c r="O1030" s="278"/>
      <c r="P1030" s="278"/>
      <c r="Q1030" s="278"/>
      <c r="R1030" s="278"/>
      <c r="S1030" s="278"/>
      <c r="T1030" s="279"/>
      <c r="U1030" s="15"/>
      <c r="V1030" s="15"/>
      <c r="W1030" s="15"/>
      <c r="X1030" s="15"/>
      <c r="Y1030" s="15"/>
      <c r="Z1030" s="15"/>
      <c r="AA1030" s="15"/>
      <c r="AB1030" s="15"/>
      <c r="AC1030" s="15"/>
      <c r="AD1030" s="15"/>
      <c r="AE1030" s="15"/>
      <c r="AT1030" s="280" t="s">
        <v>259</v>
      </c>
      <c r="AU1030" s="280" t="s">
        <v>88</v>
      </c>
      <c r="AV1030" s="15" t="s">
        <v>14</v>
      </c>
      <c r="AW1030" s="15" t="s">
        <v>36</v>
      </c>
      <c r="AX1030" s="15" t="s">
        <v>80</v>
      </c>
      <c r="AY1030" s="280" t="s">
        <v>241</v>
      </c>
    </row>
    <row r="1031" s="15" customFormat="1">
      <c r="A1031" s="15"/>
      <c r="B1031" s="271"/>
      <c r="C1031" s="272"/>
      <c r="D1031" s="242" t="s">
        <v>259</v>
      </c>
      <c r="E1031" s="273" t="s">
        <v>1</v>
      </c>
      <c r="F1031" s="274" t="s">
        <v>3616</v>
      </c>
      <c r="G1031" s="272"/>
      <c r="H1031" s="273" t="s">
        <v>1</v>
      </c>
      <c r="I1031" s="275"/>
      <c r="J1031" s="272"/>
      <c r="K1031" s="272"/>
      <c r="L1031" s="276"/>
      <c r="M1031" s="277"/>
      <c r="N1031" s="278"/>
      <c r="O1031" s="278"/>
      <c r="P1031" s="278"/>
      <c r="Q1031" s="278"/>
      <c r="R1031" s="278"/>
      <c r="S1031" s="278"/>
      <c r="T1031" s="279"/>
      <c r="U1031" s="15"/>
      <c r="V1031" s="15"/>
      <c r="W1031" s="15"/>
      <c r="X1031" s="15"/>
      <c r="Y1031" s="15"/>
      <c r="Z1031" s="15"/>
      <c r="AA1031" s="15"/>
      <c r="AB1031" s="15"/>
      <c r="AC1031" s="15"/>
      <c r="AD1031" s="15"/>
      <c r="AE1031" s="15"/>
      <c r="AT1031" s="280" t="s">
        <v>259</v>
      </c>
      <c r="AU1031" s="280" t="s">
        <v>88</v>
      </c>
      <c r="AV1031" s="15" t="s">
        <v>14</v>
      </c>
      <c r="AW1031" s="15" t="s">
        <v>36</v>
      </c>
      <c r="AX1031" s="15" t="s">
        <v>80</v>
      </c>
      <c r="AY1031" s="280" t="s">
        <v>241</v>
      </c>
    </row>
    <row r="1032" s="15" customFormat="1">
      <c r="A1032" s="15"/>
      <c r="B1032" s="271"/>
      <c r="C1032" s="272"/>
      <c r="D1032" s="242" t="s">
        <v>259</v>
      </c>
      <c r="E1032" s="273" t="s">
        <v>1</v>
      </c>
      <c r="F1032" s="274" t="s">
        <v>3617</v>
      </c>
      <c r="G1032" s="272"/>
      <c r="H1032" s="273" t="s">
        <v>1</v>
      </c>
      <c r="I1032" s="275"/>
      <c r="J1032" s="272"/>
      <c r="K1032" s="272"/>
      <c r="L1032" s="276"/>
      <c r="M1032" s="277"/>
      <c r="N1032" s="278"/>
      <c r="O1032" s="278"/>
      <c r="P1032" s="278"/>
      <c r="Q1032" s="278"/>
      <c r="R1032" s="278"/>
      <c r="S1032" s="278"/>
      <c r="T1032" s="279"/>
      <c r="U1032" s="15"/>
      <c r="V1032" s="15"/>
      <c r="W1032" s="15"/>
      <c r="X1032" s="15"/>
      <c r="Y1032" s="15"/>
      <c r="Z1032" s="15"/>
      <c r="AA1032" s="15"/>
      <c r="AB1032" s="15"/>
      <c r="AC1032" s="15"/>
      <c r="AD1032" s="15"/>
      <c r="AE1032" s="15"/>
      <c r="AT1032" s="280" t="s">
        <v>259</v>
      </c>
      <c r="AU1032" s="280" t="s">
        <v>88</v>
      </c>
      <c r="AV1032" s="15" t="s">
        <v>14</v>
      </c>
      <c r="AW1032" s="15" t="s">
        <v>36</v>
      </c>
      <c r="AX1032" s="15" t="s">
        <v>80</v>
      </c>
      <c r="AY1032" s="280" t="s">
        <v>241</v>
      </c>
    </row>
    <row r="1033" s="14" customFormat="1">
      <c r="A1033" s="14"/>
      <c r="B1033" s="260"/>
      <c r="C1033" s="261"/>
      <c r="D1033" s="242" t="s">
        <v>259</v>
      </c>
      <c r="E1033" s="262" t="s">
        <v>1</v>
      </c>
      <c r="F1033" s="263" t="s">
        <v>261</v>
      </c>
      <c r="G1033" s="261"/>
      <c r="H1033" s="264">
        <v>2</v>
      </c>
      <c r="I1033" s="265"/>
      <c r="J1033" s="261"/>
      <c r="K1033" s="261"/>
      <c r="L1033" s="266"/>
      <c r="M1033" s="267"/>
      <c r="N1033" s="268"/>
      <c r="O1033" s="268"/>
      <c r="P1033" s="268"/>
      <c r="Q1033" s="268"/>
      <c r="R1033" s="268"/>
      <c r="S1033" s="268"/>
      <c r="T1033" s="269"/>
      <c r="U1033" s="14"/>
      <c r="V1033" s="14"/>
      <c r="W1033" s="14"/>
      <c r="X1033" s="14"/>
      <c r="Y1033" s="14"/>
      <c r="Z1033" s="14"/>
      <c r="AA1033" s="14"/>
      <c r="AB1033" s="14"/>
      <c r="AC1033" s="14"/>
      <c r="AD1033" s="14"/>
      <c r="AE1033" s="14"/>
      <c r="AT1033" s="270" t="s">
        <v>259</v>
      </c>
      <c r="AU1033" s="270" t="s">
        <v>88</v>
      </c>
      <c r="AV1033" s="14" t="s">
        <v>175</v>
      </c>
      <c r="AW1033" s="14" t="s">
        <v>36</v>
      </c>
      <c r="AX1033" s="14" t="s">
        <v>14</v>
      </c>
      <c r="AY1033" s="270" t="s">
        <v>241</v>
      </c>
    </row>
    <row r="1034" s="2" customFormat="1" ht="24.15" customHeight="1">
      <c r="A1034" s="39"/>
      <c r="B1034" s="40"/>
      <c r="C1034" s="229" t="s">
        <v>1642</v>
      </c>
      <c r="D1034" s="229" t="s">
        <v>243</v>
      </c>
      <c r="E1034" s="230" t="s">
        <v>3635</v>
      </c>
      <c r="F1034" s="231" t="s">
        <v>3636</v>
      </c>
      <c r="G1034" s="232" t="s">
        <v>307</v>
      </c>
      <c r="H1034" s="233">
        <v>5</v>
      </c>
      <c r="I1034" s="234"/>
      <c r="J1034" s="235">
        <f>ROUND(I1034*H1034,2)</f>
        <v>0</v>
      </c>
      <c r="K1034" s="231" t="s">
        <v>1</v>
      </c>
      <c r="L1034" s="45"/>
      <c r="M1034" s="236" t="s">
        <v>1</v>
      </c>
      <c r="N1034" s="237" t="s">
        <v>45</v>
      </c>
      <c r="O1034" s="92"/>
      <c r="P1034" s="238">
        <f>O1034*H1034</f>
        <v>0</v>
      </c>
      <c r="Q1034" s="238">
        <v>1.25</v>
      </c>
      <c r="R1034" s="238">
        <f>Q1034*H1034</f>
        <v>6.25</v>
      </c>
      <c r="S1034" s="238">
        <v>0</v>
      </c>
      <c r="T1034" s="239">
        <f>S1034*H1034</f>
        <v>0</v>
      </c>
      <c r="U1034" s="39"/>
      <c r="V1034" s="39"/>
      <c r="W1034" s="39"/>
      <c r="X1034" s="39"/>
      <c r="Y1034" s="39"/>
      <c r="Z1034" s="39"/>
      <c r="AA1034" s="39"/>
      <c r="AB1034" s="39"/>
      <c r="AC1034" s="39"/>
      <c r="AD1034" s="39"/>
      <c r="AE1034" s="39"/>
      <c r="AR1034" s="240" t="s">
        <v>175</v>
      </c>
      <c r="AT1034" s="240" t="s">
        <v>243</v>
      </c>
      <c r="AU1034" s="240" t="s">
        <v>88</v>
      </c>
      <c r="AY1034" s="18" t="s">
        <v>241</v>
      </c>
      <c r="BE1034" s="241">
        <f>IF(N1034="základní",J1034,0)</f>
        <v>0</v>
      </c>
      <c r="BF1034" s="241">
        <f>IF(N1034="snížená",J1034,0)</f>
        <v>0</v>
      </c>
      <c r="BG1034" s="241">
        <f>IF(N1034="zákl. přenesená",J1034,0)</f>
        <v>0</v>
      </c>
      <c r="BH1034" s="241">
        <f>IF(N1034="sníž. přenesená",J1034,0)</f>
        <v>0</v>
      </c>
      <c r="BI1034" s="241">
        <f>IF(N1034="nulová",J1034,0)</f>
        <v>0</v>
      </c>
      <c r="BJ1034" s="18" t="s">
        <v>14</v>
      </c>
      <c r="BK1034" s="241">
        <f>ROUND(I1034*H1034,2)</f>
        <v>0</v>
      </c>
      <c r="BL1034" s="18" t="s">
        <v>175</v>
      </c>
      <c r="BM1034" s="240" t="s">
        <v>3637</v>
      </c>
    </row>
    <row r="1035" s="2" customFormat="1">
      <c r="A1035" s="39"/>
      <c r="B1035" s="40"/>
      <c r="C1035" s="41"/>
      <c r="D1035" s="242" t="s">
        <v>249</v>
      </c>
      <c r="E1035" s="41"/>
      <c r="F1035" s="243" t="s">
        <v>3636</v>
      </c>
      <c r="G1035" s="41"/>
      <c r="H1035" s="41"/>
      <c r="I1035" s="244"/>
      <c r="J1035" s="41"/>
      <c r="K1035" s="41"/>
      <c r="L1035" s="45"/>
      <c r="M1035" s="245"/>
      <c r="N1035" s="246"/>
      <c r="O1035" s="92"/>
      <c r="P1035" s="92"/>
      <c r="Q1035" s="92"/>
      <c r="R1035" s="92"/>
      <c r="S1035" s="92"/>
      <c r="T1035" s="93"/>
      <c r="U1035" s="39"/>
      <c r="V1035" s="39"/>
      <c r="W1035" s="39"/>
      <c r="X1035" s="39"/>
      <c r="Y1035" s="39"/>
      <c r="Z1035" s="39"/>
      <c r="AA1035" s="39"/>
      <c r="AB1035" s="39"/>
      <c r="AC1035" s="39"/>
      <c r="AD1035" s="39"/>
      <c r="AE1035" s="39"/>
      <c r="AT1035" s="18" t="s">
        <v>249</v>
      </c>
      <c r="AU1035" s="18" t="s">
        <v>88</v>
      </c>
    </row>
    <row r="1036" s="13" customFormat="1">
      <c r="A1036" s="13"/>
      <c r="B1036" s="249"/>
      <c r="C1036" s="250"/>
      <c r="D1036" s="242" t="s">
        <v>259</v>
      </c>
      <c r="E1036" s="251" t="s">
        <v>1</v>
      </c>
      <c r="F1036" s="252" t="s">
        <v>3626</v>
      </c>
      <c r="G1036" s="250"/>
      <c r="H1036" s="253">
        <v>4</v>
      </c>
      <c r="I1036" s="254"/>
      <c r="J1036" s="250"/>
      <c r="K1036" s="250"/>
      <c r="L1036" s="255"/>
      <c r="M1036" s="256"/>
      <c r="N1036" s="257"/>
      <c r="O1036" s="257"/>
      <c r="P1036" s="257"/>
      <c r="Q1036" s="257"/>
      <c r="R1036" s="257"/>
      <c r="S1036" s="257"/>
      <c r="T1036" s="258"/>
      <c r="U1036" s="13"/>
      <c r="V1036" s="13"/>
      <c r="W1036" s="13"/>
      <c r="X1036" s="13"/>
      <c r="Y1036" s="13"/>
      <c r="Z1036" s="13"/>
      <c r="AA1036" s="13"/>
      <c r="AB1036" s="13"/>
      <c r="AC1036" s="13"/>
      <c r="AD1036" s="13"/>
      <c r="AE1036" s="13"/>
      <c r="AT1036" s="259" t="s">
        <v>259</v>
      </c>
      <c r="AU1036" s="259" t="s">
        <v>88</v>
      </c>
      <c r="AV1036" s="13" t="s">
        <v>88</v>
      </c>
      <c r="AW1036" s="13" t="s">
        <v>36</v>
      </c>
      <c r="AX1036" s="13" t="s">
        <v>80</v>
      </c>
      <c r="AY1036" s="259" t="s">
        <v>241</v>
      </c>
    </row>
    <row r="1037" s="15" customFormat="1">
      <c r="A1037" s="15"/>
      <c r="B1037" s="271"/>
      <c r="C1037" s="272"/>
      <c r="D1037" s="242" t="s">
        <v>259</v>
      </c>
      <c r="E1037" s="273" t="s">
        <v>1</v>
      </c>
      <c r="F1037" s="274" t="s">
        <v>3627</v>
      </c>
      <c r="G1037" s="272"/>
      <c r="H1037" s="273" t="s">
        <v>1</v>
      </c>
      <c r="I1037" s="275"/>
      <c r="J1037" s="272"/>
      <c r="K1037" s="272"/>
      <c r="L1037" s="276"/>
      <c r="M1037" s="277"/>
      <c r="N1037" s="278"/>
      <c r="O1037" s="278"/>
      <c r="P1037" s="278"/>
      <c r="Q1037" s="278"/>
      <c r="R1037" s="278"/>
      <c r="S1037" s="278"/>
      <c r="T1037" s="279"/>
      <c r="U1037" s="15"/>
      <c r="V1037" s="15"/>
      <c r="W1037" s="15"/>
      <c r="X1037" s="15"/>
      <c r="Y1037" s="15"/>
      <c r="Z1037" s="15"/>
      <c r="AA1037" s="15"/>
      <c r="AB1037" s="15"/>
      <c r="AC1037" s="15"/>
      <c r="AD1037" s="15"/>
      <c r="AE1037" s="15"/>
      <c r="AT1037" s="280" t="s">
        <v>259</v>
      </c>
      <c r="AU1037" s="280" t="s">
        <v>88</v>
      </c>
      <c r="AV1037" s="15" t="s">
        <v>14</v>
      </c>
      <c r="AW1037" s="15" t="s">
        <v>36</v>
      </c>
      <c r="AX1037" s="15" t="s">
        <v>80</v>
      </c>
      <c r="AY1037" s="280" t="s">
        <v>241</v>
      </c>
    </row>
    <row r="1038" s="15" customFormat="1">
      <c r="A1038" s="15"/>
      <c r="B1038" s="271"/>
      <c r="C1038" s="272"/>
      <c r="D1038" s="242" t="s">
        <v>259</v>
      </c>
      <c r="E1038" s="273" t="s">
        <v>1</v>
      </c>
      <c r="F1038" s="274" t="s">
        <v>3613</v>
      </c>
      <c r="G1038" s="272"/>
      <c r="H1038" s="273" t="s">
        <v>1</v>
      </c>
      <c r="I1038" s="275"/>
      <c r="J1038" s="272"/>
      <c r="K1038" s="272"/>
      <c r="L1038" s="276"/>
      <c r="M1038" s="277"/>
      <c r="N1038" s="278"/>
      <c r="O1038" s="278"/>
      <c r="P1038" s="278"/>
      <c r="Q1038" s="278"/>
      <c r="R1038" s="278"/>
      <c r="S1038" s="278"/>
      <c r="T1038" s="279"/>
      <c r="U1038" s="15"/>
      <c r="V1038" s="15"/>
      <c r="W1038" s="15"/>
      <c r="X1038" s="15"/>
      <c r="Y1038" s="15"/>
      <c r="Z1038" s="15"/>
      <c r="AA1038" s="15"/>
      <c r="AB1038" s="15"/>
      <c r="AC1038" s="15"/>
      <c r="AD1038" s="15"/>
      <c r="AE1038" s="15"/>
      <c r="AT1038" s="280" t="s">
        <v>259</v>
      </c>
      <c r="AU1038" s="280" t="s">
        <v>88</v>
      </c>
      <c r="AV1038" s="15" t="s">
        <v>14</v>
      </c>
      <c r="AW1038" s="15" t="s">
        <v>36</v>
      </c>
      <c r="AX1038" s="15" t="s">
        <v>80</v>
      </c>
      <c r="AY1038" s="280" t="s">
        <v>241</v>
      </c>
    </row>
    <row r="1039" s="15" customFormat="1">
      <c r="A1039" s="15"/>
      <c r="B1039" s="271"/>
      <c r="C1039" s="272"/>
      <c r="D1039" s="242" t="s">
        <v>259</v>
      </c>
      <c r="E1039" s="273" t="s">
        <v>1</v>
      </c>
      <c r="F1039" s="274" t="s">
        <v>3614</v>
      </c>
      <c r="G1039" s="272"/>
      <c r="H1039" s="273" t="s">
        <v>1</v>
      </c>
      <c r="I1039" s="275"/>
      <c r="J1039" s="272"/>
      <c r="K1039" s="272"/>
      <c r="L1039" s="276"/>
      <c r="M1039" s="277"/>
      <c r="N1039" s="278"/>
      <c r="O1039" s="278"/>
      <c r="P1039" s="278"/>
      <c r="Q1039" s="278"/>
      <c r="R1039" s="278"/>
      <c r="S1039" s="278"/>
      <c r="T1039" s="279"/>
      <c r="U1039" s="15"/>
      <c r="V1039" s="15"/>
      <c r="W1039" s="15"/>
      <c r="X1039" s="15"/>
      <c r="Y1039" s="15"/>
      <c r="Z1039" s="15"/>
      <c r="AA1039" s="15"/>
      <c r="AB1039" s="15"/>
      <c r="AC1039" s="15"/>
      <c r="AD1039" s="15"/>
      <c r="AE1039" s="15"/>
      <c r="AT1039" s="280" t="s">
        <v>259</v>
      </c>
      <c r="AU1039" s="280" t="s">
        <v>88</v>
      </c>
      <c r="AV1039" s="15" t="s">
        <v>14</v>
      </c>
      <c r="AW1039" s="15" t="s">
        <v>36</v>
      </c>
      <c r="AX1039" s="15" t="s">
        <v>80</v>
      </c>
      <c r="AY1039" s="280" t="s">
        <v>241</v>
      </c>
    </row>
    <row r="1040" s="15" customFormat="1">
      <c r="A1040" s="15"/>
      <c r="B1040" s="271"/>
      <c r="C1040" s="272"/>
      <c r="D1040" s="242" t="s">
        <v>259</v>
      </c>
      <c r="E1040" s="273" t="s">
        <v>1</v>
      </c>
      <c r="F1040" s="274" t="s">
        <v>3615</v>
      </c>
      <c r="G1040" s="272"/>
      <c r="H1040" s="273" t="s">
        <v>1</v>
      </c>
      <c r="I1040" s="275"/>
      <c r="J1040" s="272"/>
      <c r="K1040" s="272"/>
      <c r="L1040" s="276"/>
      <c r="M1040" s="277"/>
      <c r="N1040" s="278"/>
      <c r="O1040" s="278"/>
      <c r="P1040" s="278"/>
      <c r="Q1040" s="278"/>
      <c r="R1040" s="278"/>
      <c r="S1040" s="278"/>
      <c r="T1040" s="279"/>
      <c r="U1040" s="15"/>
      <c r="V1040" s="15"/>
      <c r="W1040" s="15"/>
      <c r="X1040" s="15"/>
      <c r="Y1040" s="15"/>
      <c r="Z1040" s="15"/>
      <c r="AA1040" s="15"/>
      <c r="AB1040" s="15"/>
      <c r="AC1040" s="15"/>
      <c r="AD1040" s="15"/>
      <c r="AE1040" s="15"/>
      <c r="AT1040" s="280" t="s">
        <v>259</v>
      </c>
      <c r="AU1040" s="280" t="s">
        <v>88</v>
      </c>
      <c r="AV1040" s="15" t="s">
        <v>14</v>
      </c>
      <c r="AW1040" s="15" t="s">
        <v>36</v>
      </c>
      <c r="AX1040" s="15" t="s">
        <v>80</v>
      </c>
      <c r="AY1040" s="280" t="s">
        <v>241</v>
      </c>
    </row>
    <row r="1041" s="15" customFormat="1">
      <c r="A1041" s="15"/>
      <c r="B1041" s="271"/>
      <c r="C1041" s="272"/>
      <c r="D1041" s="242" t="s">
        <v>259</v>
      </c>
      <c r="E1041" s="273" t="s">
        <v>1</v>
      </c>
      <c r="F1041" s="274" t="s">
        <v>3616</v>
      </c>
      <c r="G1041" s="272"/>
      <c r="H1041" s="273" t="s">
        <v>1</v>
      </c>
      <c r="I1041" s="275"/>
      <c r="J1041" s="272"/>
      <c r="K1041" s="272"/>
      <c r="L1041" s="276"/>
      <c r="M1041" s="277"/>
      <c r="N1041" s="278"/>
      <c r="O1041" s="278"/>
      <c r="P1041" s="278"/>
      <c r="Q1041" s="278"/>
      <c r="R1041" s="278"/>
      <c r="S1041" s="278"/>
      <c r="T1041" s="279"/>
      <c r="U1041" s="15"/>
      <c r="V1041" s="15"/>
      <c r="W1041" s="15"/>
      <c r="X1041" s="15"/>
      <c r="Y1041" s="15"/>
      <c r="Z1041" s="15"/>
      <c r="AA1041" s="15"/>
      <c r="AB1041" s="15"/>
      <c r="AC1041" s="15"/>
      <c r="AD1041" s="15"/>
      <c r="AE1041" s="15"/>
      <c r="AT1041" s="280" t="s">
        <v>259</v>
      </c>
      <c r="AU1041" s="280" t="s">
        <v>88</v>
      </c>
      <c r="AV1041" s="15" t="s">
        <v>14</v>
      </c>
      <c r="AW1041" s="15" t="s">
        <v>36</v>
      </c>
      <c r="AX1041" s="15" t="s">
        <v>80</v>
      </c>
      <c r="AY1041" s="280" t="s">
        <v>241</v>
      </c>
    </row>
    <row r="1042" s="13" customFormat="1">
      <c r="A1042" s="13"/>
      <c r="B1042" s="249"/>
      <c r="C1042" s="250"/>
      <c r="D1042" s="242" t="s">
        <v>259</v>
      </c>
      <c r="E1042" s="251" t="s">
        <v>1</v>
      </c>
      <c r="F1042" s="252" t="s">
        <v>3638</v>
      </c>
      <c r="G1042" s="250"/>
      <c r="H1042" s="253">
        <v>1</v>
      </c>
      <c r="I1042" s="254"/>
      <c r="J1042" s="250"/>
      <c r="K1042" s="250"/>
      <c r="L1042" s="255"/>
      <c r="M1042" s="256"/>
      <c r="N1042" s="257"/>
      <c r="O1042" s="257"/>
      <c r="P1042" s="257"/>
      <c r="Q1042" s="257"/>
      <c r="R1042" s="257"/>
      <c r="S1042" s="257"/>
      <c r="T1042" s="258"/>
      <c r="U1042" s="13"/>
      <c r="V1042" s="13"/>
      <c r="W1042" s="13"/>
      <c r="X1042" s="13"/>
      <c r="Y1042" s="13"/>
      <c r="Z1042" s="13"/>
      <c r="AA1042" s="13"/>
      <c r="AB1042" s="13"/>
      <c r="AC1042" s="13"/>
      <c r="AD1042" s="13"/>
      <c r="AE1042" s="13"/>
      <c r="AT1042" s="259" t="s">
        <v>259</v>
      </c>
      <c r="AU1042" s="259" t="s">
        <v>88</v>
      </c>
      <c r="AV1042" s="13" t="s">
        <v>88</v>
      </c>
      <c r="AW1042" s="13" t="s">
        <v>36</v>
      </c>
      <c r="AX1042" s="13" t="s">
        <v>80</v>
      </c>
      <c r="AY1042" s="259" t="s">
        <v>241</v>
      </c>
    </row>
    <row r="1043" s="14" customFormat="1">
      <c r="A1043" s="14"/>
      <c r="B1043" s="260"/>
      <c r="C1043" s="261"/>
      <c r="D1043" s="242" t="s">
        <v>259</v>
      </c>
      <c r="E1043" s="262" t="s">
        <v>1</v>
      </c>
      <c r="F1043" s="263" t="s">
        <v>261</v>
      </c>
      <c r="G1043" s="261"/>
      <c r="H1043" s="264">
        <v>5</v>
      </c>
      <c r="I1043" s="265"/>
      <c r="J1043" s="261"/>
      <c r="K1043" s="261"/>
      <c r="L1043" s="266"/>
      <c r="M1043" s="267"/>
      <c r="N1043" s="268"/>
      <c r="O1043" s="268"/>
      <c r="P1043" s="268"/>
      <c r="Q1043" s="268"/>
      <c r="R1043" s="268"/>
      <c r="S1043" s="268"/>
      <c r="T1043" s="269"/>
      <c r="U1043" s="14"/>
      <c r="V1043" s="14"/>
      <c r="W1043" s="14"/>
      <c r="X1043" s="14"/>
      <c r="Y1043" s="14"/>
      <c r="Z1043" s="14"/>
      <c r="AA1043" s="14"/>
      <c r="AB1043" s="14"/>
      <c r="AC1043" s="14"/>
      <c r="AD1043" s="14"/>
      <c r="AE1043" s="14"/>
      <c r="AT1043" s="270" t="s">
        <v>259</v>
      </c>
      <c r="AU1043" s="270" t="s">
        <v>88</v>
      </c>
      <c r="AV1043" s="14" t="s">
        <v>175</v>
      </c>
      <c r="AW1043" s="14" t="s">
        <v>36</v>
      </c>
      <c r="AX1043" s="14" t="s">
        <v>14</v>
      </c>
      <c r="AY1043" s="270" t="s">
        <v>241</v>
      </c>
    </row>
    <row r="1044" s="2" customFormat="1" ht="24.15" customHeight="1">
      <c r="A1044" s="39"/>
      <c r="B1044" s="40"/>
      <c r="C1044" s="229" t="s">
        <v>1644</v>
      </c>
      <c r="D1044" s="229" t="s">
        <v>243</v>
      </c>
      <c r="E1044" s="230" t="s">
        <v>3639</v>
      </c>
      <c r="F1044" s="231" t="s">
        <v>3640</v>
      </c>
      <c r="G1044" s="232" t="s">
        <v>307</v>
      </c>
      <c r="H1044" s="233">
        <v>1</v>
      </c>
      <c r="I1044" s="234"/>
      <c r="J1044" s="235">
        <f>ROUND(I1044*H1044,2)</f>
        <v>0</v>
      </c>
      <c r="K1044" s="231" t="s">
        <v>1</v>
      </c>
      <c r="L1044" s="45"/>
      <c r="M1044" s="236" t="s">
        <v>1</v>
      </c>
      <c r="N1044" s="237" t="s">
        <v>45</v>
      </c>
      <c r="O1044" s="92"/>
      <c r="P1044" s="238">
        <f>O1044*H1044</f>
        <v>0</v>
      </c>
      <c r="Q1044" s="238">
        <v>2.5</v>
      </c>
      <c r="R1044" s="238">
        <f>Q1044*H1044</f>
        <v>2.5</v>
      </c>
      <c r="S1044" s="238">
        <v>0</v>
      </c>
      <c r="T1044" s="239">
        <f>S1044*H1044</f>
        <v>0</v>
      </c>
      <c r="U1044" s="39"/>
      <c r="V1044" s="39"/>
      <c r="W1044" s="39"/>
      <c r="X1044" s="39"/>
      <c r="Y1044" s="39"/>
      <c r="Z1044" s="39"/>
      <c r="AA1044" s="39"/>
      <c r="AB1044" s="39"/>
      <c r="AC1044" s="39"/>
      <c r="AD1044" s="39"/>
      <c r="AE1044" s="39"/>
      <c r="AR1044" s="240" t="s">
        <v>175</v>
      </c>
      <c r="AT1044" s="240" t="s">
        <v>243</v>
      </c>
      <c r="AU1044" s="240" t="s">
        <v>88</v>
      </c>
      <c r="AY1044" s="18" t="s">
        <v>241</v>
      </c>
      <c r="BE1044" s="241">
        <f>IF(N1044="základní",J1044,0)</f>
        <v>0</v>
      </c>
      <c r="BF1044" s="241">
        <f>IF(N1044="snížená",J1044,0)</f>
        <v>0</v>
      </c>
      <c r="BG1044" s="241">
        <f>IF(N1044="zákl. přenesená",J1044,0)</f>
        <v>0</v>
      </c>
      <c r="BH1044" s="241">
        <f>IF(N1044="sníž. přenesená",J1044,0)</f>
        <v>0</v>
      </c>
      <c r="BI1044" s="241">
        <f>IF(N1044="nulová",J1044,0)</f>
        <v>0</v>
      </c>
      <c r="BJ1044" s="18" t="s">
        <v>14</v>
      </c>
      <c r="BK1044" s="241">
        <f>ROUND(I1044*H1044,2)</f>
        <v>0</v>
      </c>
      <c r="BL1044" s="18" t="s">
        <v>175</v>
      </c>
      <c r="BM1044" s="240" t="s">
        <v>3641</v>
      </c>
    </row>
    <row r="1045" s="2" customFormat="1">
      <c r="A1045" s="39"/>
      <c r="B1045" s="40"/>
      <c r="C1045" s="41"/>
      <c r="D1045" s="242" t="s">
        <v>249</v>
      </c>
      <c r="E1045" s="41"/>
      <c r="F1045" s="243" t="s">
        <v>3640</v>
      </c>
      <c r="G1045" s="41"/>
      <c r="H1045" s="41"/>
      <c r="I1045" s="244"/>
      <c r="J1045" s="41"/>
      <c r="K1045" s="41"/>
      <c r="L1045" s="45"/>
      <c r="M1045" s="245"/>
      <c r="N1045" s="246"/>
      <c r="O1045" s="92"/>
      <c r="P1045" s="92"/>
      <c r="Q1045" s="92"/>
      <c r="R1045" s="92"/>
      <c r="S1045" s="92"/>
      <c r="T1045" s="93"/>
      <c r="U1045" s="39"/>
      <c r="V1045" s="39"/>
      <c r="W1045" s="39"/>
      <c r="X1045" s="39"/>
      <c r="Y1045" s="39"/>
      <c r="Z1045" s="39"/>
      <c r="AA1045" s="39"/>
      <c r="AB1045" s="39"/>
      <c r="AC1045" s="39"/>
      <c r="AD1045" s="39"/>
      <c r="AE1045" s="39"/>
      <c r="AT1045" s="18" t="s">
        <v>249</v>
      </c>
      <c r="AU1045" s="18" t="s">
        <v>88</v>
      </c>
    </row>
    <row r="1046" s="13" customFormat="1">
      <c r="A1046" s="13"/>
      <c r="B1046" s="249"/>
      <c r="C1046" s="250"/>
      <c r="D1046" s="242" t="s">
        <v>259</v>
      </c>
      <c r="E1046" s="251" t="s">
        <v>1</v>
      </c>
      <c r="F1046" s="252" t="s">
        <v>3621</v>
      </c>
      <c r="G1046" s="250"/>
      <c r="H1046" s="253">
        <v>1</v>
      </c>
      <c r="I1046" s="254"/>
      <c r="J1046" s="250"/>
      <c r="K1046" s="250"/>
      <c r="L1046" s="255"/>
      <c r="M1046" s="256"/>
      <c r="N1046" s="257"/>
      <c r="O1046" s="257"/>
      <c r="P1046" s="257"/>
      <c r="Q1046" s="257"/>
      <c r="R1046" s="257"/>
      <c r="S1046" s="257"/>
      <c r="T1046" s="258"/>
      <c r="U1046" s="13"/>
      <c r="V1046" s="13"/>
      <c r="W1046" s="13"/>
      <c r="X1046" s="13"/>
      <c r="Y1046" s="13"/>
      <c r="Z1046" s="13"/>
      <c r="AA1046" s="13"/>
      <c r="AB1046" s="13"/>
      <c r="AC1046" s="13"/>
      <c r="AD1046" s="13"/>
      <c r="AE1046" s="13"/>
      <c r="AT1046" s="259" t="s">
        <v>259</v>
      </c>
      <c r="AU1046" s="259" t="s">
        <v>88</v>
      </c>
      <c r="AV1046" s="13" t="s">
        <v>88</v>
      </c>
      <c r="AW1046" s="13" t="s">
        <v>36</v>
      </c>
      <c r="AX1046" s="13" t="s">
        <v>80</v>
      </c>
      <c r="AY1046" s="259" t="s">
        <v>241</v>
      </c>
    </row>
    <row r="1047" s="15" customFormat="1">
      <c r="A1047" s="15"/>
      <c r="B1047" s="271"/>
      <c r="C1047" s="272"/>
      <c r="D1047" s="242" t="s">
        <v>259</v>
      </c>
      <c r="E1047" s="273" t="s">
        <v>1</v>
      </c>
      <c r="F1047" s="274" t="s">
        <v>3627</v>
      </c>
      <c r="G1047" s="272"/>
      <c r="H1047" s="273" t="s">
        <v>1</v>
      </c>
      <c r="I1047" s="275"/>
      <c r="J1047" s="272"/>
      <c r="K1047" s="272"/>
      <c r="L1047" s="276"/>
      <c r="M1047" s="277"/>
      <c r="N1047" s="278"/>
      <c r="O1047" s="278"/>
      <c r="P1047" s="278"/>
      <c r="Q1047" s="278"/>
      <c r="R1047" s="278"/>
      <c r="S1047" s="278"/>
      <c r="T1047" s="279"/>
      <c r="U1047" s="15"/>
      <c r="V1047" s="15"/>
      <c r="W1047" s="15"/>
      <c r="X1047" s="15"/>
      <c r="Y1047" s="15"/>
      <c r="Z1047" s="15"/>
      <c r="AA1047" s="15"/>
      <c r="AB1047" s="15"/>
      <c r="AC1047" s="15"/>
      <c r="AD1047" s="15"/>
      <c r="AE1047" s="15"/>
      <c r="AT1047" s="280" t="s">
        <v>259</v>
      </c>
      <c r="AU1047" s="280" t="s">
        <v>88</v>
      </c>
      <c r="AV1047" s="15" t="s">
        <v>14</v>
      </c>
      <c r="AW1047" s="15" t="s">
        <v>36</v>
      </c>
      <c r="AX1047" s="15" t="s">
        <v>80</v>
      </c>
      <c r="AY1047" s="280" t="s">
        <v>241</v>
      </c>
    </row>
    <row r="1048" s="15" customFormat="1">
      <c r="A1048" s="15"/>
      <c r="B1048" s="271"/>
      <c r="C1048" s="272"/>
      <c r="D1048" s="242" t="s">
        <v>259</v>
      </c>
      <c r="E1048" s="273" t="s">
        <v>1</v>
      </c>
      <c r="F1048" s="274" t="s">
        <v>3613</v>
      </c>
      <c r="G1048" s="272"/>
      <c r="H1048" s="273" t="s">
        <v>1</v>
      </c>
      <c r="I1048" s="275"/>
      <c r="J1048" s="272"/>
      <c r="K1048" s="272"/>
      <c r="L1048" s="276"/>
      <c r="M1048" s="277"/>
      <c r="N1048" s="278"/>
      <c r="O1048" s="278"/>
      <c r="P1048" s="278"/>
      <c r="Q1048" s="278"/>
      <c r="R1048" s="278"/>
      <c r="S1048" s="278"/>
      <c r="T1048" s="279"/>
      <c r="U1048" s="15"/>
      <c r="V1048" s="15"/>
      <c r="W1048" s="15"/>
      <c r="X1048" s="15"/>
      <c r="Y1048" s="15"/>
      <c r="Z1048" s="15"/>
      <c r="AA1048" s="15"/>
      <c r="AB1048" s="15"/>
      <c r="AC1048" s="15"/>
      <c r="AD1048" s="15"/>
      <c r="AE1048" s="15"/>
      <c r="AT1048" s="280" t="s">
        <v>259</v>
      </c>
      <c r="AU1048" s="280" t="s">
        <v>88</v>
      </c>
      <c r="AV1048" s="15" t="s">
        <v>14</v>
      </c>
      <c r="AW1048" s="15" t="s">
        <v>36</v>
      </c>
      <c r="AX1048" s="15" t="s">
        <v>80</v>
      </c>
      <c r="AY1048" s="280" t="s">
        <v>241</v>
      </c>
    </row>
    <row r="1049" s="15" customFormat="1">
      <c r="A1049" s="15"/>
      <c r="B1049" s="271"/>
      <c r="C1049" s="272"/>
      <c r="D1049" s="242" t="s">
        <v>259</v>
      </c>
      <c r="E1049" s="273" t="s">
        <v>1</v>
      </c>
      <c r="F1049" s="274" t="s">
        <v>3614</v>
      </c>
      <c r="G1049" s="272"/>
      <c r="H1049" s="273" t="s">
        <v>1</v>
      </c>
      <c r="I1049" s="275"/>
      <c r="J1049" s="272"/>
      <c r="K1049" s="272"/>
      <c r="L1049" s="276"/>
      <c r="M1049" s="277"/>
      <c r="N1049" s="278"/>
      <c r="O1049" s="278"/>
      <c r="P1049" s="278"/>
      <c r="Q1049" s="278"/>
      <c r="R1049" s="278"/>
      <c r="S1049" s="278"/>
      <c r="T1049" s="279"/>
      <c r="U1049" s="15"/>
      <c r="V1049" s="15"/>
      <c r="W1049" s="15"/>
      <c r="X1049" s="15"/>
      <c r="Y1049" s="15"/>
      <c r="Z1049" s="15"/>
      <c r="AA1049" s="15"/>
      <c r="AB1049" s="15"/>
      <c r="AC1049" s="15"/>
      <c r="AD1049" s="15"/>
      <c r="AE1049" s="15"/>
      <c r="AT1049" s="280" t="s">
        <v>259</v>
      </c>
      <c r="AU1049" s="280" t="s">
        <v>88</v>
      </c>
      <c r="AV1049" s="15" t="s">
        <v>14</v>
      </c>
      <c r="AW1049" s="15" t="s">
        <v>36</v>
      </c>
      <c r="AX1049" s="15" t="s">
        <v>80</v>
      </c>
      <c r="AY1049" s="280" t="s">
        <v>241</v>
      </c>
    </row>
    <row r="1050" s="15" customFormat="1">
      <c r="A1050" s="15"/>
      <c r="B1050" s="271"/>
      <c r="C1050" s="272"/>
      <c r="D1050" s="242" t="s">
        <v>259</v>
      </c>
      <c r="E1050" s="273" t="s">
        <v>1</v>
      </c>
      <c r="F1050" s="274" t="s">
        <v>3615</v>
      </c>
      <c r="G1050" s="272"/>
      <c r="H1050" s="273" t="s">
        <v>1</v>
      </c>
      <c r="I1050" s="275"/>
      <c r="J1050" s="272"/>
      <c r="K1050" s="272"/>
      <c r="L1050" s="276"/>
      <c r="M1050" s="277"/>
      <c r="N1050" s="278"/>
      <c r="O1050" s="278"/>
      <c r="P1050" s="278"/>
      <c r="Q1050" s="278"/>
      <c r="R1050" s="278"/>
      <c r="S1050" s="278"/>
      <c r="T1050" s="279"/>
      <c r="U1050" s="15"/>
      <c r="V1050" s="15"/>
      <c r="W1050" s="15"/>
      <c r="X1050" s="15"/>
      <c r="Y1050" s="15"/>
      <c r="Z1050" s="15"/>
      <c r="AA1050" s="15"/>
      <c r="AB1050" s="15"/>
      <c r="AC1050" s="15"/>
      <c r="AD1050" s="15"/>
      <c r="AE1050" s="15"/>
      <c r="AT1050" s="280" t="s">
        <v>259</v>
      </c>
      <c r="AU1050" s="280" t="s">
        <v>88</v>
      </c>
      <c r="AV1050" s="15" t="s">
        <v>14</v>
      </c>
      <c r="AW1050" s="15" t="s">
        <v>36</v>
      </c>
      <c r="AX1050" s="15" t="s">
        <v>80</v>
      </c>
      <c r="AY1050" s="280" t="s">
        <v>241</v>
      </c>
    </row>
    <row r="1051" s="15" customFormat="1">
      <c r="A1051" s="15"/>
      <c r="B1051" s="271"/>
      <c r="C1051" s="272"/>
      <c r="D1051" s="242" t="s">
        <v>259</v>
      </c>
      <c r="E1051" s="273" t="s">
        <v>1</v>
      </c>
      <c r="F1051" s="274" t="s">
        <v>3616</v>
      </c>
      <c r="G1051" s="272"/>
      <c r="H1051" s="273" t="s">
        <v>1</v>
      </c>
      <c r="I1051" s="275"/>
      <c r="J1051" s="272"/>
      <c r="K1051" s="272"/>
      <c r="L1051" s="276"/>
      <c r="M1051" s="277"/>
      <c r="N1051" s="278"/>
      <c r="O1051" s="278"/>
      <c r="P1051" s="278"/>
      <c r="Q1051" s="278"/>
      <c r="R1051" s="278"/>
      <c r="S1051" s="278"/>
      <c r="T1051" s="279"/>
      <c r="U1051" s="15"/>
      <c r="V1051" s="15"/>
      <c r="W1051" s="15"/>
      <c r="X1051" s="15"/>
      <c r="Y1051" s="15"/>
      <c r="Z1051" s="15"/>
      <c r="AA1051" s="15"/>
      <c r="AB1051" s="15"/>
      <c r="AC1051" s="15"/>
      <c r="AD1051" s="15"/>
      <c r="AE1051" s="15"/>
      <c r="AT1051" s="280" t="s">
        <v>259</v>
      </c>
      <c r="AU1051" s="280" t="s">
        <v>88</v>
      </c>
      <c r="AV1051" s="15" t="s">
        <v>14</v>
      </c>
      <c r="AW1051" s="15" t="s">
        <v>36</v>
      </c>
      <c r="AX1051" s="15" t="s">
        <v>80</v>
      </c>
      <c r="AY1051" s="280" t="s">
        <v>241</v>
      </c>
    </row>
    <row r="1052" s="15" customFormat="1">
      <c r="A1052" s="15"/>
      <c r="B1052" s="271"/>
      <c r="C1052" s="272"/>
      <c r="D1052" s="242" t="s">
        <v>259</v>
      </c>
      <c r="E1052" s="273" t="s">
        <v>1</v>
      </c>
      <c r="F1052" s="274" t="s">
        <v>3617</v>
      </c>
      <c r="G1052" s="272"/>
      <c r="H1052" s="273" t="s">
        <v>1</v>
      </c>
      <c r="I1052" s="275"/>
      <c r="J1052" s="272"/>
      <c r="K1052" s="272"/>
      <c r="L1052" s="276"/>
      <c r="M1052" s="277"/>
      <c r="N1052" s="278"/>
      <c r="O1052" s="278"/>
      <c r="P1052" s="278"/>
      <c r="Q1052" s="278"/>
      <c r="R1052" s="278"/>
      <c r="S1052" s="278"/>
      <c r="T1052" s="279"/>
      <c r="U1052" s="15"/>
      <c r="V1052" s="15"/>
      <c r="W1052" s="15"/>
      <c r="X1052" s="15"/>
      <c r="Y1052" s="15"/>
      <c r="Z1052" s="15"/>
      <c r="AA1052" s="15"/>
      <c r="AB1052" s="15"/>
      <c r="AC1052" s="15"/>
      <c r="AD1052" s="15"/>
      <c r="AE1052" s="15"/>
      <c r="AT1052" s="280" t="s">
        <v>259</v>
      </c>
      <c r="AU1052" s="280" t="s">
        <v>88</v>
      </c>
      <c r="AV1052" s="15" t="s">
        <v>14</v>
      </c>
      <c r="AW1052" s="15" t="s">
        <v>36</v>
      </c>
      <c r="AX1052" s="15" t="s">
        <v>80</v>
      </c>
      <c r="AY1052" s="280" t="s">
        <v>241</v>
      </c>
    </row>
    <row r="1053" s="14" customFormat="1">
      <c r="A1053" s="14"/>
      <c r="B1053" s="260"/>
      <c r="C1053" s="261"/>
      <c r="D1053" s="242" t="s">
        <v>259</v>
      </c>
      <c r="E1053" s="262" t="s">
        <v>1</v>
      </c>
      <c r="F1053" s="263" t="s">
        <v>261</v>
      </c>
      <c r="G1053" s="261"/>
      <c r="H1053" s="264">
        <v>1</v>
      </c>
      <c r="I1053" s="265"/>
      <c r="J1053" s="261"/>
      <c r="K1053" s="261"/>
      <c r="L1053" s="266"/>
      <c r="M1053" s="267"/>
      <c r="N1053" s="268"/>
      <c r="O1053" s="268"/>
      <c r="P1053" s="268"/>
      <c r="Q1053" s="268"/>
      <c r="R1053" s="268"/>
      <c r="S1053" s="268"/>
      <c r="T1053" s="269"/>
      <c r="U1053" s="14"/>
      <c r="V1053" s="14"/>
      <c r="W1053" s="14"/>
      <c r="X1053" s="14"/>
      <c r="Y1053" s="14"/>
      <c r="Z1053" s="14"/>
      <c r="AA1053" s="14"/>
      <c r="AB1053" s="14"/>
      <c r="AC1053" s="14"/>
      <c r="AD1053" s="14"/>
      <c r="AE1053" s="14"/>
      <c r="AT1053" s="270" t="s">
        <v>259</v>
      </c>
      <c r="AU1053" s="270" t="s">
        <v>88</v>
      </c>
      <c r="AV1053" s="14" t="s">
        <v>175</v>
      </c>
      <c r="AW1053" s="14" t="s">
        <v>36</v>
      </c>
      <c r="AX1053" s="14" t="s">
        <v>14</v>
      </c>
      <c r="AY1053" s="270" t="s">
        <v>241</v>
      </c>
    </row>
    <row r="1054" s="2" customFormat="1" ht="24.15" customHeight="1">
      <c r="A1054" s="39"/>
      <c r="B1054" s="40"/>
      <c r="C1054" s="229" t="s">
        <v>1646</v>
      </c>
      <c r="D1054" s="229" t="s">
        <v>243</v>
      </c>
      <c r="E1054" s="230" t="s">
        <v>3642</v>
      </c>
      <c r="F1054" s="231" t="s">
        <v>3643</v>
      </c>
      <c r="G1054" s="232" t="s">
        <v>303</v>
      </c>
      <c r="H1054" s="233">
        <v>45</v>
      </c>
      <c r="I1054" s="234"/>
      <c r="J1054" s="235">
        <f>ROUND(I1054*H1054,2)</f>
        <v>0</v>
      </c>
      <c r="K1054" s="231" t="s">
        <v>247</v>
      </c>
      <c r="L1054" s="45"/>
      <c r="M1054" s="236" t="s">
        <v>1</v>
      </c>
      <c r="N1054" s="237" t="s">
        <v>45</v>
      </c>
      <c r="O1054" s="92"/>
      <c r="P1054" s="238">
        <f>O1054*H1054</f>
        <v>0</v>
      </c>
      <c r="Q1054" s="238">
        <v>0.00024000000000000001</v>
      </c>
      <c r="R1054" s="238">
        <f>Q1054*H1054</f>
        <v>0.010800000000000001</v>
      </c>
      <c r="S1054" s="238">
        <v>0</v>
      </c>
      <c r="T1054" s="239">
        <f>S1054*H1054</f>
        <v>0</v>
      </c>
      <c r="U1054" s="39"/>
      <c r="V1054" s="39"/>
      <c r="W1054" s="39"/>
      <c r="X1054" s="39"/>
      <c r="Y1054" s="39"/>
      <c r="Z1054" s="39"/>
      <c r="AA1054" s="39"/>
      <c r="AB1054" s="39"/>
      <c r="AC1054" s="39"/>
      <c r="AD1054" s="39"/>
      <c r="AE1054" s="39"/>
      <c r="AR1054" s="240" t="s">
        <v>175</v>
      </c>
      <c r="AT1054" s="240" t="s">
        <v>243</v>
      </c>
      <c r="AU1054" s="240" t="s">
        <v>88</v>
      </c>
      <c r="AY1054" s="18" t="s">
        <v>241</v>
      </c>
      <c r="BE1054" s="241">
        <f>IF(N1054="základní",J1054,0)</f>
        <v>0</v>
      </c>
      <c r="BF1054" s="241">
        <f>IF(N1054="snížená",J1054,0)</f>
        <v>0</v>
      </c>
      <c r="BG1054" s="241">
        <f>IF(N1054="zákl. přenesená",J1054,0)</f>
        <v>0</v>
      </c>
      <c r="BH1054" s="241">
        <f>IF(N1054="sníž. přenesená",J1054,0)</f>
        <v>0</v>
      </c>
      <c r="BI1054" s="241">
        <f>IF(N1054="nulová",J1054,0)</f>
        <v>0</v>
      </c>
      <c r="BJ1054" s="18" t="s">
        <v>14</v>
      </c>
      <c r="BK1054" s="241">
        <f>ROUND(I1054*H1054,2)</f>
        <v>0</v>
      </c>
      <c r="BL1054" s="18" t="s">
        <v>175</v>
      </c>
      <c r="BM1054" s="240" t="s">
        <v>3644</v>
      </c>
    </row>
    <row r="1055" s="2" customFormat="1">
      <c r="A1055" s="39"/>
      <c r="B1055" s="40"/>
      <c r="C1055" s="41"/>
      <c r="D1055" s="242" t="s">
        <v>249</v>
      </c>
      <c r="E1055" s="41"/>
      <c r="F1055" s="243" t="s">
        <v>3645</v>
      </c>
      <c r="G1055" s="41"/>
      <c r="H1055" s="41"/>
      <c r="I1055" s="244"/>
      <c r="J1055" s="41"/>
      <c r="K1055" s="41"/>
      <c r="L1055" s="45"/>
      <c r="M1055" s="245"/>
      <c r="N1055" s="246"/>
      <c r="O1055" s="92"/>
      <c r="P1055" s="92"/>
      <c r="Q1055" s="92"/>
      <c r="R1055" s="92"/>
      <c r="S1055" s="92"/>
      <c r="T1055" s="93"/>
      <c r="U1055" s="39"/>
      <c r="V1055" s="39"/>
      <c r="W1055" s="39"/>
      <c r="X1055" s="39"/>
      <c r="Y1055" s="39"/>
      <c r="Z1055" s="39"/>
      <c r="AA1055" s="39"/>
      <c r="AB1055" s="39"/>
      <c r="AC1055" s="39"/>
      <c r="AD1055" s="39"/>
      <c r="AE1055" s="39"/>
      <c r="AT1055" s="18" t="s">
        <v>249</v>
      </c>
      <c r="AU1055" s="18" t="s">
        <v>88</v>
      </c>
    </row>
    <row r="1056" s="2" customFormat="1">
      <c r="A1056" s="39"/>
      <c r="B1056" s="40"/>
      <c r="C1056" s="41"/>
      <c r="D1056" s="247" t="s">
        <v>251</v>
      </c>
      <c r="E1056" s="41"/>
      <c r="F1056" s="248" t="s">
        <v>3646</v>
      </c>
      <c r="G1056" s="41"/>
      <c r="H1056" s="41"/>
      <c r="I1056" s="244"/>
      <c r="J1056" s="41"/>
      <c r="K1056" s="41"/>
      <c r="L1056" s="45"/>
      <c r="M1056" s="245"/>
      <c r="N1056" s="246"/>
      <c r="O1056" s="92"/>
      <c r="P1056" s="92"/>
      <c r="Q1056" s="92"/>
      <c r="R1056" s="92"/>
      <c r="S1056" s="92"/>
      <c r="T1056" s="93"/>
      <c r="U1056" s="39"/>
      <c r="V1056" s="39"/>
      <c r="W1056" s="39"/>
      <c r="X1056" s="39"/>
      <c r="Y1056" s="39"/>
      <c r="Z1056" s="39"/>
      <c r="AA1056" s="39"/>
      <c r="AB1056" s="39"/>
      <c r="AC1056" s="39"/>
      <c r="AD1056" s="39"/>
      <c r="AE1056" s="39"/>
      <c r="AT1056" s="18" t="s">
        <v>251</v>
      </c>
      <c r="AU1056" s="18" t="s">
        <v>88</v>
      </c>
    </row>
    <row r="1057" s="12" customFormat="1" ht="22.8" customHeight="1">
      <c r="A1057" s="12"/>
      <c r="B1057" s="213"/>
      <c r="C1057" s="214"/>
      <c r="D1057" s="215" t="s">
        <v>79</v>
      </c>
      <c r="E1057" s="227" t="s">
        <v>281</v>
      </c>
      <c r="F1057" s="227" t="s">
        <v>282</v>
      </c>
      <c r="G1057" s="214"/>
      <c r="H1057" s="214"/>
      <c r="I1057" s="217"/>
      <c r="J1057" s="228">
        <f>BK1057</f>
        <v>0</v>
      </c>
      <c r="K1057" s="214"/>
      <c r="L1057" s="219"/>
      <c r="M1057" s="220"/>
      <c r="N1057" s="221"/>
      <c r="O1057" s="221"/>
      <c r="P1057" s="222">
        <f>SUM(P1058:P1084)</f>
        <v>0</v>
      </c>
      <c r="Q1057" s="221"/>
      <c r="R1057" s="222">
        <f>SUM(R1058:R1084)</f>
        <v>1.0971582</v>
      </c>
      <c r="S1057" s="221"/>
      <c r="T1057" s="223">
        <f>SUM(T1058:T1084)</f>
        <v>0</v>
      </c>
      <c r="U1057" s="12"/>
      <c r="V1057" s="12"/>
      <c r="W1057" s="12"/>
      <c r="X1057" s="12"/>
      <c r="Y1057" s="12"/>
      <c r="Z1057" s="12"/>
      <c r="AA1057" s="12"/>
      <c r="AB1057" s="12"/>
      <c r="AC1057" s="12"/>
      <c r="AD1057" s="12"/>
      <c r="AE1057" s="12"/>
      <c r="AR1057" s="224" t="s">
        <v>14</v>
      </c>
      <c r="AT1057" s="225" t="s">
        <v>79</v>
      </c>
      <c r="AU1057" s="225" t="s">
        <v>14</v>
      </c>
      <c r="AY1057" s="224" t="s">
        <v>241</v>
      </c>
      <c r="BK1057" s="226">
        <f>SUM(BK1058:BK1084)</f>
        <v>0</v>
      </c>
    </row>
    <row r="1058" s="2" customFormat="1" ht="33" customHeight="1">
      <c r="A1058" s="39"/>
      <c r="B1058" s="40"/>
      <c r="C1058" s="229" t="s">
        <v>1648</v>
      </c>
      <c r="D1058" s="229" t="s">
        <v>243</v>
      </c>
      <c r="E1058" s="230" t="s">
        <v>1142</v>
      </c>
      <c r="F1058" s="231" t="s">
        <v>1143</v>
      </c>
      <c r="G1058" s="232" t="s">
        <v>296</v>
      </c>
      <c r="H1058" s="233">
        <v>1798.6199999999999</v>
      </c>
      <c r="I1058" s="234"/>
      <c r="J1058" s="235">
        <f>ROUND(I1058*H1058,2)</f>
        <v>0</v>
      </c>
      <c r="K1058" s="231" t="s">
        <v>247</v>
      </c>
      <c r="L1058" s="45"/>
      <c r="M1058" s="236" t="s">
        <v>1</v>
      </c>
      <c r="N1058" s="237" t="s">
        <v>45</v>
      </c>
      <c r="O1058" s="92"/>
      <c r="P1058" s="238">
        <f>O1058*H1058</f>
        <v>0</v>
      </c>
      <c r="Q1058" s="238">
        <v>0.00060999999999999997</v>
      </c>
      <c r="R1058" s="238">
        <f>Q1058*H1058</f>
        <v>1.0971582</v>
      </c>
      <c r="S1058" s="238">
        <v>0</v>
      </c>
      <c r="T1058" s="239">
        <f>S1058*H1058</f>
        <v>0</v>
      </c>
      <c r="U1058" s="39"/>
      <c r="V1058" s="39"/>
      <c r="W1058" s="39"/>
      <c r="X1058" s="39"/>
      <c r="Y1058" s="39"/>
      <c r="Z1058" s="39"/>
      <c r="AA1058" s="39"/>
      <c r="AB1058" s="39"/>
      <c r="AC1058" s="39"/>
      <c r="AD1058" s="39"/>
      <c r="AE1058" s="39"/>
      <c r="AR1058" s="240" t="s">
        <v>175</v>
      </c>
      <c r="AT1058" s="240" t="s">
        <v>243</v>
      </c>
      <c r="AU1058" s="240" t="s">
        <v>88</v>
      </c>
      <c r="AY1058" s="18" t="s">
        <v>241</v>
      </c>
      <c r="BE1058" s="241">
        <f>IF(N1058="základní",J1058,0)</f>
        <v>0</v>
      </c>
      <c r="BF1058" s="241">
        <f>IF(N1058="snížená",J1058,0)</f>
        <v>0</v>
      </c>
      <c r="BG1058" s="241">
        <f>IF(N1058="zákl. přenesená",J1058,0)</f>
        <v>0</v>
      </c>
      <c r="BH1058" s="241">
        <f>IF(N1058="sníž. přenesená",J1058,0)</f>
        <v>0</v>
      </c>
      <c r="BI1058" s="241">
        <f>IF(N1058="nulová",J1058,0)</f>
        <v>0</v>
      </c>
      <c r="BJ1058" s="18" t="s">
        <v>14</v>
      </c>
      <c r="BK1058" s="241">
        <f>ROUND(I1058*H1058,2)</f>
        <v>0</v>
      </c>
      <c r="BL1058" s="18" t="s">
        <v>175</v>
      </c>
      <c r="BM1058" s="240" t="s">
        <v>3647</v>
      </c>
    </row>
    <row r="1059" s="2" customFormat="1">
      <c r="A1059" s="39"/>
      <c r="B1059" s="40"/>
      <c r="C1059" s="41"/>
      <c r="D1059" s="242" t="s">
        <v>249</v>
      </c>
      <c r="E1059" s="41"/>
      <c r="F1059" s="243" t="s">
        <v>1145</v>
      </c>
      <c r="G1059" s="41"/>
      <c r="H1059" s="41"/>
      <c r="I1059" s="244"/>
      <c r="J1059" s="41"/>
      <c r="K1059" s="41"/>
      <c r="L1059" s="45"/>
      <c r="M1059" s="245"/>
      <c r="N1059" s="246"/>
      <c r="O1059" s="92"/>
      <c r="P1059" s="92"/>
      <c r="Q1059" s="92"/>
      <c r="R1059" s="92"/>
      <c r="S1059" s="92"/>
      <c r="T1059" s="93"/>
      <c r="U1059" s="39"/>
      <c r="V1059" s="39"/>
      <c r="W1059" s="39"/>
      <c r="X1059" s="39"/>
      <c r="Y1059" s="39"/>
      <c r="Z1059" s="39"/>
      <c r="AA1059" s="39"/>
      <c r="AB1059" s="39"/>
      <c r="AC1059" s="39"/>
      <c r="AD1059" s="39"/>
      <c r="AE1059" s="39"/>
      <c r="AT1059" s="18" t="s">
        <v>249</v>
      </c>
      <c r="AU1059" s="18" t="s">
        <v>88</v>
      </c>
    </row>
    <row r="1060" s="2" customFormat="1">
      <c r="A1060" s="39"/>
      <c r="B1060" s="40"/>
      <c r="C1060" s="41"/>
      <c r="D1060" s="247" t="s">
        <v>251</v>
      </c>
      <c r="E1060" s="41"/>
      <c r="F1060" s="248" t="s">
        <v>1146</v>
      </c>
      <c r="G1060" s="41"/>
      <c r="H1060" s="41"/>
      <c r="I1060" s="244"/>
      <c r="J1060" s="41"/>
      <c r="K1060" s="41"/>
      <c r="L1060" s="45"/>
      <c r="M1060" s="245"/>
      <c r="N1060" s="246"/>
      <c r="O1060" s="92"/>
      <c r="P1060" s="92"/>
      <c r="Q1060" s="92"/>
      <c r="R1060" s="92"/>
      <c r="S1060" s="92"/>
      <c r="T1060" s="93"/>
      <c r="U1060" s="39"/>
      <c r="V1060" s="39"/>
      <c r="W1060" s="39"/>
      <c r="X1060" s="39"/>
      <c r="Y1060" s="39"/>
      <c r="Z1060" s="39"/>
      <c r="AA1060" s="39"/>
      <c r="AB1060" s="39"/>
      <c r="AC1060" s="39"/>
      <c r="AD1060" s="39"/>
      <c r="AE1060" s="39"/>
      <c r="AT1060" s="18" t="s">
        <v>251</v>
      </c>
      <c r="AU1060" s="18" t="s">
        <v>88</v>
      </c>
    </row>
    <row r="1061" s="15" customFormat="1">
      <c r="A1061" s="15"/>
      <c r="B1061" s="271"/>
      <c r="C1061" s="272"/>
      <c r="D1061" s="242" t="s">
        <v>259</v>
      </c>
      <c r="E1061" s="273" t="s">
        <v>1</v>
      </c>
      <c r="F1061" s="274" t="s">
        <v>1147</v>
      </c>
      <c r="G1061" s="272"/>
      <c r="H1061" s="273" t="s">
        <v>1</v>
      </c>
      <c r="I1061" s="275"/>
      <c r="J1061" s="272"/>
      <c r="K1061" s="272"/>
      <c r="L1061" s="276"/>
      <c r="M1061" s="277"/>
      <c r="N1061" s="278"/>
      <c r="O1061" s="278"/>
      <c r="P1061" s="278"/>
      <c r="Q1061" s="278"/>
      <c r="R1061" s="278"/>
      <c r="S1061" s="278"/>
      <c r="T1061" s="279"/>
      <c r="U1061" s="15"/>
      <c r="V1061" s="15"/>
      <c r="W1061" s="15"/>
      <c r="X1061" s="15"/>
      <c r="Y1061" s="15"/>
      <c r="Z1061" s="15"/>
      <c r="AA1061" s="15"/>
      <c r="AB1061" s="15"/>
      <c r="AC1061" s="15"/>
      <c r="AD1061" s="15"/>
      <c r="AE1061" s="15"/>
      <c r="AT1061" s="280" t="s">
        <v>259</v>
      </c>
      <c r="AU1061" s="280" t="s">
        <v>88</v>
      </c>
      <c r="AV1061" s="15" t="s">
        <v>14</v>
      </c>
      <c r="AW1061" s="15" t="s">
        <v>36</v>
      </c>
      <c r="AX1061" s="15" t="s">
        <v>80</v>
      </c>
      <c r="AY1061" s="280" t="s">
        <v>241</v>
      </c>
    </row>
    <row r="1062" s="15" customFormat="1">
      <c r="A1062" s="15"/>
      <c r="B1062" s="271"/>
      <c r="C1062" s="272"/>
      <c r="D1062" s="242" t="s">
        <v>259</v>
      </c>
      <c r="E1062" s="273" t="s">
        <v>1</v>
      </c>
      <c r="F1062" s="274" t="s">
        <v>3461</v>
      </c>
      <c r="G1062" s="272"/>
      <c r="H1062" s="273" t="s">
        <v>1</v>
      </c>
      <c r="I1062" s="275"/>
      <c r="J1062" s="272"/>
      <c r="K1062" s="272"/>
      <c r="L1062" s="276"/>
      <c r="M1062" s="277"/>
      <c r="N1062" s="278"/>
      <c r="O1062" s="278"/>
      <c r="P1062" s="278"/>
      <c r="Q1062" s="278"/>
      <c r="R1062" s="278"/>
      <c r="S1062" s="278"/>
      <c r="T1062" s="279"/>
      <c r="U1062" s="15"/>
      <c r="V1062" s="15"/>
      <c r="W1062" s="15"/>
      <c r="X1062" s="15"/>
      <c r="Y1062" s="15"/>
      <c r="Z1062" s="15"/>
      <c r="AA1062" s="15"/>
      <c r="AB1062" s="15"/>
      <c r="AC1062" s="15"/>
      <c r="AD1062" s="15"/>
      <c r="AE1062" s="15"/>
      <c r="AT1062" s="280" t="s">
        <v>259</v>
      </c>
      <c r="AU1062" s="280" t="s">
        <v>88</v>
      </c>
      <c r="AV1062" s="15" t="s">
        <v>14</v>
      </c>
      <c r="AW1062" s="15" t="s">
        <v>36</v>
      </c>
      <c r="AX1062" s="15" t="s">
        <v>80</v>
      </c>
      <c r="AY1062" s="280" t="s">
        <v>241</v>
      </c>
    </row>
    <row r="1063" s="13" customFormat="1">
      <c r="A1063" s="13"/>
      <c r="B1063" s="249"/>
      <c r="C1063" s="250"/>
      <c r="D1063" s="242" t="s">
        <v>259</v>
      </c>
      <c r="E1063" s="251" t="s">
        <v>1</v>
      </c>
      <c r="F1063" s="252" t="s">
        <v>3648</v>
      </c>
      <c r="G1063" s="250"/>
      <c r="H1063" s="253">
        <v>1216.0699999999999</v>
      </c>
      <c r="I1063" s="254"/>
      <c r="J1063" s="250"/>
      <c r="K1063" s="250"/>
      <c r="L1063" s="255"/>
      <c r="M1063" s="256"/>
      <c r="N1063" s="257"/>
      <c r="O1063" s="257"/>
      <c r="P1063" s="257"/>
      <c r="Q1063" s="257"/>
      <c r="R1063" s="257"/>
      <c r="S1063" s="257"/>
      <c r="T1063" s="258"/>
      <c r="U1063" s="13"/>
      <c r="V1063" s="13"/>
      <c r="W1063" s="13"/>
      <c r="X1063" s="13"/>
      <c r="Y1063" s="13"/>
      <c r="Z1063" s="13"/>
      <c r="AA1063" s="13"/>
      <c r="AB1063" s="13"/>
      <c r="AC1063" s="13"/>
      <c r="AD1063" s="13"/>
      <c r="AE1063" s="13"/>
      <c r="AT1063" s="259" t="s">
        <v>259</v>
      </c>
      <c r="AU1063" s="259" t="s">
        <v>88</v>
      </c>
      <c r="AV1063" s="13" t="s">
        <v>88</v>
      </c>
      <c r="AW1063" s="13" t="s">
        <v>36</v>
      </c>
      <c r="AX1063" s="13" t="s">
        <v>80</v>
      </c>
      <c r="AY1063" s="259" t="s">
        <v>241</v>
      </c>
    </row>
    <row r="1064" s="13" customFormat="1">
      <c r="A1064" s="13"/>
      <c r="B1064" s="249"/>
      <c r="C1064" s="250"/>
      <c r="D1064" s="242" t="s">
        <v>259</v>
      </c>
      <c r="E1064" s="251" t="s">
        <v>1</v>
      </c>
      <c r="F1064" s="252" t="s">
        <v>3649</v>
      </c>
      <c r="G1064" s="250"/>
      <c r="H1064" s="253">
        <v>101.34</v>
      </c>
      <c r="I1064" s="254"/>
      <c r="J1064" s="250"/>
      <c r="K1064" s="250"/>
      <c r="L1064" s="255"/>
      <c r="M1064" s="256"/>
      <c r="N1064" s="257"/>
      <c r="O1064" s="257"/>
      <c r="P1064" s="257"/>
      <c r="Q1064" s="257"/>
      <c r="R1064" s="257"/>
      <c r="S1064" s="257"/>
      <c r="T1064" s="258"/>
      <c r="U1064" s="13"/>
      <c r="V1064" s="13"/>
      <c r="W1064" s="13"/>
      <c r="X1064" s="13"/>
      <c r="Y1064" s="13"/>
      <c r="Z1064" s="13"/>
      <c r="AA1064" s="13"/>
      <c r="AB1064" s="13"/>
      <c r="AC1064" s="13"/>
      <c r="AD1064" s="13"/>
      <c r="AE1064" s="13"/>
      <c r="AT1064" s="259" t="s">
        <v>259</v>
      </c>
      <c r="AU1064" s="259" t="s">
        <v>88</v>
      </c>
      <c r="AV1064" s="13" t="s">
        <v>88</v>
      </c>
      <c r="AW1064" s="13" t="s">
        <v>36</v>
      </c>
      <c r="AX1064" s="13" t="s">
        <v>80</v>
      </c>
      <c r="AY1064" s="259" t="s">
        <v>241</v>
      </c>
    </row>
    <row r="1065" s="15" customFormat="1">
      <c r="A1065" s="15"/>
      <c r="B1065" s="271"/>
      <c r="C1065" s="272"/>
      <c r="D1065" s="242" t="s">
        <v>259</v>
      </c>
      <c r="E1065" s="273" t="s">
        <v>1</v>
      </c>
      <c r="F1065" s="274" t="s">
        <v>3463</v>
      </c>
      <c r="G1065" s="272"/>
      <c r="H1065" s="273" t="s">
        <v>1</v>
      </c>
      <c r="I1065" s="275"/>
      <c r="J1065" s="272"/>
      <c r="K1065" s="272"/>
      <c r="L1065" s="276"/>
      <c r="M1065" s="277"/>
      <c r="N1065" s="278"/>
      <c r="O1065" s="278"/>
      <c r="P1065" s="278"/>
      <c r="Q1065" s="278"/>
      <c r="R1065" s="278"/>
      <c r="S1065" s="278"/>
      <c r="T1065" s="279"/>
      <c r="U1065" s="15"/>
      <c r="V1065" s="15"/>
      <c r="W1065" s="15"/>
      <c r="X1065" s="15"/>
      <c r="Y1065" s="15"/>
      <c r="Z1065" s="15"/>
      <c r="AA1065" s="15"/>
      <c r="AB1065" s="15"/>
      <c r="AC1065" s="15"/>
      <c r="AD1065" s="15"/>
      <c r="AE1065" s="15"/>
      <c r="AT1065" s="280" t="s">
        <v>259</v>
      </c>
      <c r="AU1065" s="280" t="s">
        <v>88</v>
      </c>
      <c r="AV1065" s="15" t="s">
        <v>14</v>
      </c>
      <c r="AW1065" s="15" t="s">
        <v>36</v>
      </c>
      <c r="AX1065" s="15" t="s">
        <v>80</v>
      </c>
      <c r="AY1065" s="280" t="s">
        <v>241</v>
      </c>
    </row>
    <row r="1066" s="13" customFormat="1">
      <c r="A1066" s="13"/>
      <c r="B1066" s="249"/>
      <c r="C1066" s="250"/>
      <c r="D1066" s="242" t="s">
        <v>259</v>
      </c>
      <c r="E1066" s="251" t="s">
        <v>1</v>
      </c>
      <c r="F1066" s="252" t="s">
        <v>3650</v>
      </c>
      <c r="G1066" s="250"/>
      <c r="H1066" s="253">
        <v>14.48</v>
      </c>
      <c r="I1066" s="254"/>
      <c r="J1066" s="250"/>
      <c r="K1066" s="250"/>
      <c r="L1066" s="255"/>
      <c r="M1066" s="256"/>
      <c r="N1066" s="257"/>
      <c r="O1066" s="257"/>
      <c r="P1066" s="257"/>
      <c r="Q1066" s="257"/>
      <c r="R1066" s="257"/>
      <c r="S1066" s="257"/>
      <c r="T1066" s="258"/>
      <c r="U1066" s="13"/>
      <c r="V1066" s="13"/>
      <c r="W1066" s="13"/>
      <c r="X1066" s="13"/>
      <c r="Y1066" s="13"/>
      <c r="Z1066" s="13"/>
      <c r="AA1066" s="13"/>
      <c r="AB1066" s="13"/>
      <c r="AC1066" s="13"/>
      <c r="AD1066" s="13"/>
      <c r="AE1066" s="13"/>
      <c r="AT1066" s="259" t="s">
        <v>259</v>
      </c>
      <c r="AU1066" s="259" t="s">
        <v>88</v>
      </c>
      <c r="AV1066" s="13" t="s">
        <v>88</v>
      </c>
      <c r="AW1066" s="13" t="s">
        <v>36</v>
      </c>
      <c r="AX1066" s="13" t="s">
        <v>80</v>
      </c>
      <c r="AY1066" s="259" t="s">
        <v>241</v>
      </c>
    </row>
    <row r="1067" s="13" customFormat="1">
      <c r="A1067" s="13"/>
      <c r="B1067" s="249"/>
      <c r="C1067" s="250"/>
      <c r="D1067" s="242" t="s">
        <v>259</v>
      </c>
      <c r="E1067" s="251" t="s">
        <v>1</v>
      </c>
      <c r="F1067" s="252" t="s">
        <v>3651</v>
      </c>
      <c r="G1067" s="250"/>
      <c r="H1067" s="253">
        <v>58</v>
      </c>
      <c r="I1067" s="254"/>
      <c r="J1067" s="250"/>
      <c r="K1067" s="250"/>
      <c r="L1067" s="255"/>
      <c r="M1067" s="256"/>
      <c r="N1067" s="257"/>
      <c r="O1067" s="257"/>
      <c r="P1067" s="257"/>
      <c r="Q1067" s="257"/>
      <c r="R1067" s="257"/>
      <c r="S1067" s="257"/>
      <c r="T1067" s="258"/>
      <c r="U1067" s="13"/>
      <c r="V1067" s="13"/>
      <c r="W1067" s="13"/>
      <c r="X1067" s="13"/>
      <c r="Y1067" s="13"/>
      <c r="Z1067" s="13"/>
      <c r="AA1067" s="13"/>
      <c r="AB1067" s="13"/>
      <c r="AC1067" s="13"/>
      <c r="AD1067" s="13"/>
      <c r="AE1067" s="13"/>
      <c r="AT1067" s="259" t="s">
        <v>259</v>
      </c>
      <c r="AU1067" s="259" t="s">
        <v>88</v>
      </c>
      <c r="AV1067" s="13" t="s">
        <v>88</v>
      </c>
      <c r="AW1067" s="13" t="s">
        <v>36</v>
      </c>
      <c r="AX1067" s="13" t="s">
        <v>80</v>
      </c>
      <c r="AY1067" s="259" t="s">
        <v>241</v>
      </c>
    </row>
    <row r="1068" s="15" customFormat="1">
      <c r="A1068" s="15"/>
      <c r="B1068" s="271"/>
      <c r="C1068" s="272"/>
      <c r="D1068" s="242" t="s">
        <v>259</v>
      </c>
      <c r="E1068" s="273" t="s">
        <v>1</v>
      </c>
      <c r="F1068" s="274" t="s">
        <v>3465</v>
      </c>
      <c r="G1068" s="272"/>
      <c r="H1068" s="273" t="s">
        <v>1</v>
      </c>
      <c r="I1068" s="275"/>
      <c r="J1068" s="272"/>
      <c r="K1068" s="272"/>
      <c r="L1068" s="276"/>
      <c r="M1068" s="277"/>
      <c r="N1068" s="278"/>
      <c r="O1068" s="278"/>
      <c r="P1068" s="278"/>
      <c r="Q1068" s="278"/>
      <c r="R1068" s="278"/>
      <c r="S1068" s="278"/>
      <c r="T1068" s="279"/>
      <c r="U1068" s="15"/>
      <c r="V1068" s="15"/>
      <c r="W1068" s="15"/>
      <c r="X1068" s="15"/>
      <c r="Y1068" s="15"/>
      <c r="Z1068" s="15"/>
      <c r="AA1068" s="15"/>
      <c r="AB1068" s="15"/>
      <c r="AC1068" s="15"/>
      <c r="AD1068" s="15"/>
      <c r="AE1068" s="15"/>
      <c r="AT1068" s="280" t="s">
        <v>259</v>
      </c>
      <c r="AU1068" s="280" t="s">
        <v>88</v>
      </c>
      <c r="AV1068" s="15" t="s">
        <v>14</v>
      </c>
      <c r="AW1068" s="15" t="s">
        <v>36</v>
      </c>
      <c r="AX1068" s="15" t="s">
        <v>80</v>
      </c>
      <c r="AY1068" s="280" t="s">
        <v>241</v>
      </c>
    </row>
    <row r="1069" s="13" customFormat="1">
      <c r="A1069" s="13"/>
      <c r="B1069" s="249"/>
      <c r="C1069" s="250"/>
      <c r="D1069" s="242" t="s">
        <v>259</v>
      </c>
      <c r="E1069" s="251" t="s">
        <v>1</v>
      </c>
      <c r="F1069" s="252" t="s">
        <v>3652</v>
      </c>
      <c r="G1069" s="250"/>
      <c r="H1069" s="253">
        <v>4</v>
      </c>
      <c r="I1069" s="254"/>
      <c r="J1069" s="250"/>
      <c r="K1069" s="250"/>
      <c r="L1069" s="255"/>
      <c r="M1069" s="256"/>
      <c r="N1069" s="257"/>
      <c r="O1069" s="257"/>
      <c r="P1069" s="257"/>
      <c r="Q1069" s="257"/>
      <c r="R1069" s="257"/>
      <c r="S1069" s="257"/>
      <c r="T1069" s="258"/>
      <c r="U1069" s="13"/>
      <c r="V1069" s="13"/>
      <c r="W1069" s="13"/>
      <c r="X1069" s="13"/>
      <c r="Y1069" s="13"/>
      <c r="Z1069" s="13"/>
      <c r="AA1069" s="13"/>
      <c r="AB1069" s="13"/>
      <c r="AC1069" s="13"/>
      <c r="AD1069" s="13"/>
      <c r="AE1069" s="13"/>
      <c r="AT1069" s="259" t="s">
        <v>259</v>
      </c>
      <c r="AU1069" s="259" t="s">
        <v>88</v>
      </c>
      <c r="AV1069" s="13" t="s">
        <v>88</v>
      </c>
      <c r="AW1069" s="13" t="s">
        <v>36</v>
      </c>
      <c r="AX1069" s="13" t="s">
        <v>80</v>
      </c>
      <c r="AY1069" s="259" t="s">
        <v>241</v>
      </c>
    </row>
    <row r="1070" s="13" customFormat="1">
      <c r="A1070" s="13"/>
      <c r="B1070" s="249"/>
      <c r="C1070" s="250"/>
      <c r="D1070" s="242" t="s">
        <v>259</v>
      </c>
      <c r="E1070" s="251" t="s">
        <v>1</v>
      </c>
      <c r="F1070" s="252" t="s">
        <v>3653</v>
      </c>
      <c r="G1070" s="250"/>
      <c r="H1070" s="253">
        <v>0</v>
      </c>
      <c r="I1070" s="254"/>
      <c r="J1070" s="250"/>
      <c r="K1070" s="250"/>
      <c r="L1070" s="255"/>
      <c r="M1070" s="256"/>
      <c r="N1070" s="257"/>
      <c r="O1070" s="257"/>
      <c r="P1070" s="257"/>
      <c r="Q1070" s="257"/>
      <c r="R1070" s="257"/>
      <c r="S1070" s="257"/>
      <c r="T1070" s="258"/>
      <c r="U1070" s="13"/>
      <c r="V1070" s="13"/>
      <c r="W1070" s="13"/>
      <c r="X1070" s="13"/>
      <c r="Y1070" s="13"/>
      <c r="Z1070" s="13"/>
      <c r="AA1070" s="13"/>
      <c r="AB1070" s="13"/>
      <c r="AC1070" s="13"/>
      <c r="AD1070" s="13"/>
      <c r="AE1070" s="13"/>
      <c r="AT1070" s="259" t="s">
        <v>259</v>
      </c>
      <c r="AU1070" s="259" t="s">
        <v>88</v>
      </c>
      <c r="AV1070" s="13" t="s">
        <v>88</v>
      </c>
      <c r="AW1070" s="13" t="s">
        <v>36</v>
      </c>
      <c r="AX1070" s="13" t="s">
        <v>80</v>
      </c>
      <c r="AY1070" s="259" t="s">
        <v>241</v>
      </c>
    </row>
    <row r="1071" s="15" customFormat="1">
      <c r="A1071" s="15"/>
      <c r="B1071" s="271"/>
      <c r="C1071" s="272"/>
      <c r="D1071" s="242" t="s">
        <v>259</v>
      </c>
      <c r="E1071" s="273" t="s">
        <v>1</v>
      </c>
      <c r="F1071" s="274" t="s">
        <v>3467</v>
      </c>
      <c r="G1071" s="272"/>
      <c r="H1071" s="273" t="s">
        <v>1</v>
      </c>
      <c r="I1071" s="275"/>
      <c r="J1071" s="272"/>
      <c r="K1071" s="272"/>
      <c r="L1071" s="276"/>
      <c r="M1071" s="277"/>
      <c r="N1071" s="278"/>
      <c r="O1071" s="278"/>
      <c r="P1071" s="278"/>
      <c r="Q1071" s="278"/>
      <c r="R1071" s="278"/>
      <c r="S1071" s="278"/>
      <c r="T1071" s="279"/>
      <c r="U1071" s="15"/>
      <c r="V1071" s="15"/>
      <c r="W1071" s="15"/>
      <c r="X1071" s="15"/>
      <c r="Y1071" s="15"/>
      <c r="Z1071" s="15"/>
      <c r="AA1071" s="15"/>
      <c r="AB1071" s="15"/>
      <c r="AC1071" s="15"/>
      <c r="AD1071" s="15"/>
      <c r="AE1071" s="15"/>
      <c r="AT1071" s="280" t="s">
        <v>259</v>
      </c>
      <c r="AU1071" s="280" t="s">
        <v>88</v>
      </c>
      <c r="AV1071" s="15" t="s">
        <v>14</v>
      </c>
      <c r="AW1071" s="15" t="s">
        <v>36</v>
      </c>
      <c r="AX1071" s="15" t="s">
        <v>80</v>
      </c>
      <c r="AY1071" s="280" t="s">
        <v>241</v>
      </c>
    </row>
    <row r="1072" s="13" customFormat="1">
      <c r="A1072" s="13"/>
      <c r="B1072" s="249"/>
      <c r="C1072" s="250"/>
      <c r="D1072" s="242" t="s">
        <v>259</v>
      </c>
      <c r="E1072" s="251" t="s">
        <v>1</v>
      </c>
      <c r="F1072" s="252" t="s">
        <v>3654</v>
      </c>
      <c r="G1072" s="250"/>
      <c r="H1072" s="253">
        <v>5.5599999999999996</v>
      </c>
      <c r="I1072" s="254"/>
      <c r="J1072" s="250"/>
      <c r="K1072" s="250"/>
      <c r="L1072" s="255"/>
      <c r="M1072" s="256"/>
      <c r="N1072" s="257"/>
      <c r="O1072" s="257"/>
      <c r="P1072" s="257"/>
      <c r="Q1072" s="257"/>
      <c r="R1072" s="257"/>
      <c r="S1072" s="257"/>
      <c r="T1072" s="258"/>
      <c r="U1072" s="13"/>
      <c r="V1072" s="13"/>
      <c r="W1072" s="13"/>
      <c r="X1072" s="13"/>
      <c r="Y1072" s="13"/>
      <c r="Z1072" s="13"/>
      <c r="AA1072" s="13"/>
      <c r="AB1072" s="13"/>
      <c r="AC1072" s="13"/>
      <c r="AD1072" s="13"/>
      <c r="AE1072" s="13"/>
      <c r="AT1072" s="259" t="s">
        <v>259</v>
      </c>
      <c r="AU1072" s="259" t="s">
        <v>88</v>
      </c>
      <c r="AV1072" s="13" t="s">
        <v>88</v>
      </c>
      <c r="AW1072" s="13" t="s">
        <v>36</v>
      </c>
      <c r="AX1072" s="13" t="s">
        <v>80</v>
      </c>
      <c r="AY1072" s="259" t="s">
        <v>241</v>
      </c>
    </row>
    <row r="1073" s="13" customFormat="1">
      <c r="A1073" s="13"/>
      <c r="B1073" s="249"/>
      <c r="C1073" s="250"/>
      <c r="D1073" s="242" t="s">
        <v>259</v>
      </c>
      <c r="E1073" s="251" t="s">
        <v>1</v>
      </c>
      <c r="F1073" s="252" t="s">
        <v>3655</v>
      </c>
      <c r="G1073" s="250"/>
      <c r="H1073" s="253">
        <v>21.440000000000001</v>
      </c>
      <c r="I1073" s="254"/>
      <c r="J1073" s="250"/>
      <c r="K1073" s="250"/>
      <c r="L1073" s="255"/>
      <c r="M1073" s="256"/>
      <c r="N1073" s="257"/>
      <c r="O1073" s="257"/>
      <c r="P1073" s="257"/>
      <c r="Q1073" s="257"/>
      <c r="R1073" s="257"/>
      <c r="S1073" s="257"/>
      <c r="T1073" s="258"/>
      <c r="U1073" s="13"/>
      <c r="V1073" s="13"/>
      <c r="W1073" s="13"/>
      <c r="X1073" s="13"/>
      <c r="Y1073" s="13"/>
      <c r="Z1073" s="13"/>
      <c r="AA1073" s="13"/>
      <c r="AB1073" s="13"/>
      <c r="AC1073" s="13"/>
      <c r="AD1073" s="13"/>
      <c r="AE1073" s="13"/>
      <c r="AT1073" s="259" t="s">
        <v>259</v>
      </c>
      <c r="AU1073" s="259" t="s">
        <v>88</v>
      </c>
      <c r="AV1073" s="13" t="s">
        <v>88</v>
      </c>
      <c r="AW1073" s="13" t="s">
        <v>36</v>
      </c>
      <c r="AX1073" s="13" t="s">
        <v>80</v>
      </c>
      <c r="AY1073" s="259" t="s">
        <v>241</v>
      </c>
    </row>
    <row r="1074" s="15" customFormat="1">
      <c r="A1074" s="15"/>
      <c r="B1074" s="271"/>
      <c r="C1074" s="272"/>
      <c r="D1074" s="242" t="s">
        <v>259</v>
      </c>
      <c r="E1074" s="273" t="s">
        <v>1</v>
      </c>
      <c r="F1074" s="274" t="s">
        <v>3469</v>
      </c>
      <c r="G1074" s="272"/>
      <c r="H1074" s="273" t="s">
        <v>1</v>
      </c>
      <c r="I1074" s="275"/>
      <c r="J1074" s="272"/>
      <c r="K1074" s="272"/>
      <c r="L1074" s="276"/>
      <c r="M1074" s="277"/>
      <c r="N1074" s="278"/>
      <c r="O1074" s="278"/>
      <c r="P1074" s="278"/>
      <c r="Q1074" s="278"/>
      <c r="R1074" s="278"/>
      <c r="S1074" s="278"/>
      <c r="T1074" s="279"/>
      <c r="U1074" s="15"/>
      <c r="V1074" s="15"/>
      <c r="W1074" s="15"/>
      <c r="X1074" s="15"/>
      <c r="Y1074" s="15"/>
      <c r="Z1074" s="15"/>
      <c r="AA1074" s="15"/>
      <c r="AB1074" s="15"/>
      <c r="AC1074" s="15"/>
      <c r="AD1074" s="15"/>
      <c r="AE1074" s="15"/>
      <c r="AT1074" s="280" t="s">
        <v>259</v>
      </c>
      <c r="AU1074" s="280" t="s">
        <v>88</v>
      </c>
      <c r="AV1074" s="15" t="s">
        <v>14</v>
      </c>
      <c r="AW1074" s="15" t="s">
        <v>36</v>
      </c>
      <c r="AX1074" s="15" t="s">
        <v>80</v>
      </c>
      <c r="AY1074" s="280" t="s">
        <v>241</v>
      </c>
    </row>
    <row r="1075" s="13" customFormat="1">
      <c r="A1075" s="13"/>
      <c r="B1075" s="249"/>
      <c r="C1075" s="250"/>
      <c r="D1075" s="242" t="s">
        <v>259</v>
      </c>
      <c r="E1075" s="251" t="s">
        <v>1</v>
      </c>
      <c r="F1075" s="252" t="s">
        <v>3656</v>
      </c>
      <c r="G1075" s="250"/>
      <c r="H1075" s="253">
        <v>5</v>
      </c>
      <c r="I1075" s="254"/>
      <c r="J1075" s="250"/>
      <c r="K1075" s="250"/>
      <c r="L1075" s="255"/>
      <c r="M1075" s="256"/>
      <c r="N1075" s="257"/>
      <c r="O1075" s="257"/>
      <c r="P1075" s="257"/>
      <c r="Q1075" s="257"/>
      <c r="R1075" s="257"/>
      <c r="S1075" s="257"/>
      <c r="T1075" s="258"/>
      <c r="U1075" s="13"/>
      <c r="V1075" s="13"/>
      <c r="W1075" s="13"/>
      <c r="X1075" s="13"/>
      <c r="Y1075" s="13"/>
      <c r="Z1075" s="13"/>
      <c r="AA1075" s="13"/>
      <c r="AB1075" s="13"/>
      <c r="AC1075" s="13"/>
      <c r="AD1075" s="13"/>
      <c r="AE1075" s="13"/>
      <c r="AT1075" s="259" t="s">
        <v>259</v>
      </c>
      <c r="AU1075" s="259" t="s">
        <v>88</v>
      </c>
      <c r="AV1075" s="13" t="s">
        <v>88</v>
      </c>
      <c r="AW1075" s="13" t="s">
        <v>36</v>
      </c>
      <c r="AX1075" s="13" t="s">
        <v>80</v>
      </c>
      <c r="AY1075" s="259" t="s">
        <v>241</v>
      </c>
    </row>
    <row r="1076" s="13" customFormat="1">
      <c r="A1076" s="13"/>
      <c r="B1076" s="249"/>
      <c r="C1076" s="250"/>
      <c r="D1076" s="242" t="s">
        <v>259</v>
      </c>
      <c r="E1076" s="251" t="s">
        <v>1</v>
      </c>
      <c r="F1076" s="252" t="s">
        <v>3657</v>
      </c>
      <c r="G1076" s="250"/>
      <c r="H1076" s="253">
        <v>315.5</v>
      </c>
      <c r="I1076" s="254"/>
      <c r="J1076" s="250"/>
      <c r="K1076" s="250"/>
      <c r="L1076" s="255"/>
      <c r="M1076" s="256"/>
      <c r="N1076" s="257"/>
      <c r="O1076" s="257"/>
      <c r="P1076" s="257"/>
      <c r="Q1076" s="257"/>
      <c r="R1076" s="257"/>
      <c r="S1076" s="257"/>
      <c r="T1076" s="258"/>
      <c r="U1076" s="13"/>
      <c r="V1076" s="13"/>
      <c r="W1076" s="13"/>
      <c r="X1076" s="13"/>
      <c r="Y1076" s="13"/>
      <c r="Z1076" s="13"/>
      <c r="AA1076" s="13"/>
      <c r="AB1076" s="13"/>
      <c r="AC1076" s="13"/>
      <c r="AD1076" s="13"/>
      <c r="AE1076" s="13"/>
      <c r="AT1076" s="259" t="s">
        <v>259</v>
      </c>
      <c r="AU1076" s="259" t="s">
        <v>88</v>
      </c>
      <c r="AV1076" s="13" t="s">
        <v>88</v>
      </c>
      <c r="AW1076" s="13" t="s">
        <v>36</v>
      </c>
      <c r="AX1076" s="13" t="s">
        <v>80</v>
      </c>
      <c r="AY1076" s="259" t="s">
        <v>241</v>
      </c>
    </row>
    <row r="1077" s="15" customFormat="1">
      <c r="A1077" s="15"/>
      <c r="B1077" s="271"/>
      <c r="C1077" s="272"/>
      <c r="D1077" s="242" t="s">
        <v>259</v>
      </c>
      <c r="E1077" s="273" t="s">
        <v>1</v>
      </c>
      <c r="F1077" s="274" t="s">
        <v>3486</v>
      </c>
      <c r="G1077" s="272"/>
      <c r="H1077" s="273" t="s">
        <v>1</v>
      </c>
      <c r="I1077" s="275"/>
      <c r="J1077" s="272"/>
      <c r="K1077" s="272"/>
      <c r="L1077" s="276"/>
      <c r="M1077" s="277"/>
      <c r="N1077" s="278"/>
      <c r="O1077" s="278"/>
      <c r="P1077" s="278"/>
      <c r="Q1077" s="278"/>
      <c r="R1077" s="278"/>
      <c r="S1077" s="278"/>
      <c r="T1077" s="279"/>
      <c r="U1077" s="15"/>
      <c r="V1077" s="15"/>
      <c r="W1077" s="15"/>
      <c r="X1077" s="15"/>
      <c r="Y1077" s="15"/>
      <c r="Z1077" s="15"/>
      <c r="AA1077" s="15"/>
      <c r="AB1077" s="15"/>
      <c r="AC1077" s="15"/>
      <c r="AD1077" s="15"/>
      <c r="AE1077" s="15"/>
      <c r="AT1077" s="280" t="s">
        <v>259</v>
      </c>
      <c r="AU1077" s="280" t="s">
        <v>88</v>
      </c>
      <c r="AV1077" s="15" t="s">
        <v>14</v>
      </c>
      <c r="AW1077" s="15" t="s">
        <v>36</v>
      </c>
      <c r="AX1077" s="15" t="s">
        <v>80</v>
      </c>
      <c r="AY1077" s="280" t="s">
        <v>241</v>
      </c>
    </row>
    <row r="1078" s="13" customFormat="1">
      <c r="A1078" s="13"/>
      <c r="B1078" s="249"/>
      <c r="C1078" s="250"/>
      <c r="D1078" s="242" t="s">
        <v>259</v>
      </c>
      <c r="E1078" s="251" t="s">
        <v>1</v>
      </c>
      <c r="F1078" s="252" t="s">
        <v>3658</v>
      </c>
      <c r="G1078" s="250"/>
      <c r="H1078" s="253">
        <v>0</v>
      </c>
      <c r="I1078" s="254"/>
      <c r="J1078" s="250"/>
      <c r="K1078" s="250"/>
      <c r="L1078" s="255"/>
      <c r="M1078" s="256"/>
      <c r="N1078" s="257"/>
      <c r="O1078" s="257"/>
      <c r="P1078" s="257"/>
      <c r="Q1078" s="257"/>
      <c r="R1078" s="257"/>
      <c r="S1078" s="257"/>
      <c r="T1078" s="258"/>
      <c r="U1078" s="13"/>
      <c r="V1078" s="13"/>
      <c r="W1078" s="13"/>
      <c r="X1078" s="13"/>
      <c r="Y1078" s="13"/>
      <c r="Z1078" s="13"/>
      <c r="AA1078" s="13"/>
      <c r="AB1078" s="13"/>
      <c r="AC1078" s="13"/>
      <c r="AD1078" s="13"/>
      <c r="AE1078" s="13"/>
      <c r="AT1078" s="259" t="s">
        <v>259</v>
      </c>
      <c r="AU1078" s="259" t="s">
        <v>88</v>
      </c>
      <c r="AV1078" s="13" t="s">
        <v>88</v>
      </c>
      <c r="AW1078" s="13" t="s">
        <v>36</v>
      </c>
      <c r="AX1078" s="13" t="s">
        <v>80</v>
      </c>
      <c r="AY1078" s="259" t="s">
        <v>241</v>
      </c>
    </row>
    <row r="1079" s="13" customFormat="1">
      <c r="A1079" s="13"/>
      <c r="B1079" s="249"/>
      <c r="C1079" s="250"/>
      <c r="D1079" s="242" t="s">
        <v>259</v>
      </c>
      <c r="E1079" s="251" t="s">
        <v>1</v>
      </c>
      <c r="F1079" s="252" t="s">
        <v>3659</v>
      </c>
      <c r="G1079" s="250"/>
      <c r="H1079" s="253">
        <v>3.9300000000000002</v>
      </c>
      <c r="I1079" s="254"/>
      <c r="J1079" s="250"/>
      <c r="K1079" s="250"/>
      <c r="L1079" s="255"/>
      <c r="M1079" s="256"/>
      <c r="N1079" s="257"/>
      <c r="O1079" s="257"/>
      <c r="P1079" s="257"/>
      <c r="Q1079" s="257"/>
      <c r="R1079" s="257"/>
      <c r="S1079" s="257"/>
      <c r="T1079" s="258"/>
      <c r="U1079" s="13"/>
      <c r="V1079" s="13"/>
      <c r="W1079" s="13"/>
      <c r="X1079" s="13"/>
      <c r="Y1079" s="13"/>
      <c r="Z1079" s="13"/>
      <c r="AA1079" s="13"/>
      <c r="AB1079" s="13"/>
      <c r="AC1079" s="13"/>
      <c r="AD1079" s="13"/>
      <c r="AE1079" s="13"/>
      <c r="AT1079" s="259" t="s">
        <v>259</v>
      </c>
      <c r="AU1079" s="259" t="s">
        <v>88</v>
      </c>
      <c r="AV1079" s="13" t="s">
        <v>88</v>
      </c>
      <c r="AW1079" s="13" t="s">
        <v>36</v>
      </c>
      <c r="AX1079" s="13" t="s">
        <v>80</v>
      </c>
      <c r="AY1079" s="259" t="s">
        <v>241</v>
      </c>
    </row>
    <row r="1080" s="15" customFormat="1">
      <c r="A1080" s="15"/>
      <c r="B1080" s="271"/>
      <c r="C1080" s="272"/>
      <c r="D1080" s="242" t="s">
        <v>259</v>
      </c>
      <c r="E1080" s="273" t="s">
        <v>1</v>
      </c>
      <c r="F1080" s="274" t="s">
        <v>3470</v>
      </c>
      <c r="G1080" s="272"/>
      <c r="H1080" s="273" t="s">
        <v>1</v>
      </c>
      <c r="I1080" s="275"/>
      <c r="J1080" s="272"/>
      <c r="K1080" s="272"/>
      <c r="L1080" s="276"/>
      <c r="M1080" s="277"/>
      <c r="N1080" s="278"/>
      <c r="O1080" s="278"/>
      <c r="P1080" s="278"/>
      <c r="Q1080" s="278"/>
      <c r="R1080" s="278"/>
      <c r="S1080" s="278"/>
      <c r="T1080" s="279"/>
      <c r="U1080" s="15"/>
      <c r="V1080" s="15"/>
      <c r="W1080" s="15"/>
      <c r="X1080" s="15"/>
      <c r="Y1080" s="15"/>
      <c r="Z1080" s="15"/>
      <c r="AA1080" s="15"/>
      <c r="AB1080" s="15"/>
      <c r="AC1080" s="15"/>
      <c r="AD1080" s="15"/>
      <c r="AE1080" s="15"/>
      <c r="AT1080" s="280" t="s">
        <v>259</v>
      </c>
      <c r="AU1080" s="280" t="s">
        <v>88</v>
      </c>
      <c r="AV1080" s="15" t="s">
        <v>14</v>
      </c>
      <c r="AW1080" s="15" t="s">
        <v>36</v>
      </c>
      <c r="AX1080" s="15" t="s">
        <v>80</v>
      </c>
      <c r="AY1080" s="280" t="s">
        <v>241</v>
      </c>
    </row>
    <row r="1081" s="13" customFormat="1">
      <c r="A1081" s="13"/>
      <c r="B1081" s="249"/>
      <c r="C1081" s="250"/>
      <c r="D1081" s="242" t="s">
        <v>259</v>
      </c>
      <c r="E1081" s="251" t="s">
        <v>1</v>
      </c>
      <c r="F1081" s="252" t="s">
        <v>3660</v>
      </c>
      <c r="G1081" s="250"/>
      <c r="H1081" s="253">
        <v>26</v>
      </c>
      <c r="I1081" s="254"/>
      <c r="J1081" s="250"/>
      <c r="K1081" s="250"/>
      <c r="L1081" s="255"/>
      <c r="M1081" s="256"/>
      <c r="N1081" s="257"/>
      <c r="O1081" s="257"/>
      <c r="P1081" s="257"/>
      <c r="Q1081" s="257"/>
      <c r="R1081" s="257"/>
      <c r="S1081" s="257"/>
      <c r="T1081" s="258"/>
      <c r="U1081" s="13"/>
      <c r="V1081" s="13"/>
      <c r="W1081" s="13"/>
      <c r="X1081" s="13"/>
      <c r="Y1081" s="13"/>
      <c r="Z1081" s="13"/>
      <c r="AA1081" s="13"/>
      <c r="AB1081" s="13"/>
      <c r="AC1081" s="13"/>
      <c r="AD1081" s="13"/>
      <c r="AE1081" s="13"/>
      <c r="AT1081" s="259" t="s">
        <v>259</v>
      </c>
      <c r="AU1081" s="259" t="s">
        <v>88</v>
      </c>
      <c r="AV1081" s="13" t="s">
        <v>88</v>
      </c>
      <c r="AW1081" s="13" t="s">
        <v>36</v>
      </c>
      <c r="AX1081" s="13" t="s">
        <v>80</v>
      </c>
      <c r="AY1081" s="259" t="s">
        <v>241</v>
      </c>
    </row>
    <row r="1082" s="13" customFormat="1">
      <c r="A1082" s="13"/>
      <c r="B1082" s="249"/>
      <c r="C1082" s="250"/>
      <c r="D1082" s="242" t="s">
        <v>259</v>
      </c>
      <c r="E1082" s="251" t="s">
        <v>1</v>
      </c>
      <c r="F1082" s="252" t="s">
        <v>3661</v>
      </c>
      <c r="G1082" s="250"/>
      <c r="H1082" s="253">
        <v>25</v>
      </c>
      <c r="I1082" s="254"/>
      <c r="J1082" s="250"/>
      <c r="K1082" s="250"/>
      <c r="L1082" s="255"/>
      <c r="M1082" s="256"/>
      <c r="N1082" s="257"/>
      <c r="O1082" s="257"/>
      <c r="P1082" s="257"/>
      <c r="Q1082" s="257"/>
      <c r="R1082" s="257"/>
      <c r="S1082" s="257"/>
      <c r="T1082" s="258"/>
      <c r="U1082" s="13"/>
      <c r="V1082" s="13"/>
      <c r="W1082" s="13"/>
      <c r="X1082" s="13"/>
      <c r="Y1082" s="13"/>
      <c r="Z1082" s="13"/>
      <c r="AA1082" s="13"/>
      <c r="AB1082" s="13"/>
      <c r="AC1082" s="13"/>
      <c r="AD1082" s="13"/>
      <c r="AE1082" s="13"/>
      <c r="AT1082" s="259" t="s">
        <v>259</v>
      </c>
      <c r="AU1082" s="259" t="s">
        <v>88</v>
      </c>
      <c r="AV1082" s="13" t="s">
        <v>88</v>
      </c>
      <c r="AW1082" s="13" t="s">
        <v>36</v>
      </c>
      <c r="AX1082" s="13" t="s">
        <v>80</v>
      </c>
      <c r="AY1082" s="259" t="s">
        <v>241</v>
      </c>
    </row>
    <row r="1083" s="13" customFormat="1">
      <c r="A1083" s="13"/>
      <c r="B1083" s="249"/>
      <c r="C1083" s="250"/>
      <c r="D1083" s="242" t="s">
        <v>259</v>
      </c>
      <c r="E1083" s="251" t="s">
        <v>1</v>
      </c>
      <c r="F1083" s="252" t="s">
        <v>3662</v>
      </c>
      <c r="G1083" s="250"/>
      <c r="H1083" s="253">
        <v>2.2999999999999998</v>
      </c>
      <c r="I1083" s="254"/>
      <c r="J1083" s="250"/>
      <c r="K1083" s="250"/>
      <c r="L1083" s="255"/>
      <c r="M1083" s="256"/>
      <c r="N1083" s="257"/>
      <c r="O1083" s="257"/>
      <c r="P1083" s="257"/>
      <c r="Q1083" s="257"/>
      <c r="R1083" s="257"/>
      <c r="S1083" s="257"/>
      <c r="T1083" s="258"/>
      <c r="U1083" s="13"/>
      <c r="V1083" s="13"/>
      <c r="W1083" s="13"/>
      <c r="X1083" s="13"/>
      <c r="Y1083" s="13"/>
      <c r="Z1083" s="13"/>
      <c r="AA1083" s="13"/>
      <c r="AB1083" s="13"/>
      <c r="AC1083" s="13"/>
      <c r="AD1083" s="13"/>
      <c r="AE1083" s="13"/>
      <c r="AT1083" s="259" t="s">
        <v>259</v>
      </c>
      <c r="AU1083" s="259" t="s">
        <v>88</v>
      </c>
      <c r="AV1083" s="13" t="s">
        <v>88</v>
      </c>
      <c r="AW1083" s="13" t="s">
        <v>36</v>
      </c>
      <c r="AX1083" s="13" t="s">
        <v>80</v>
      </c>
      <c r="AY1083" s="259" t="s">
        <v>241</v>
      </c>
    </row>
    <row r="1084" s="14" customFormat="1">
      <c r="A1084" s="14"/>
      <c r="B1084" s="260"/>
      <c r="C1084" s="261"/>
      <c r="D1084" s="242" t="s">
        <v>259</v>
      </c>
      <c r="E1084" s="262" t="s">
        <v>1</v>
      </c>
      <c r="F1084" s="263" t="s">
        <v>261</v>
      </c>
      <c r="G1084" s="261"/>
      <c r="H1084" s="264">
        <v>1798.6199999999999</v>
      </c>
      <c r="I1084" s="265"/>
      <c r="J1084" s="261"/>
      <c r="K1084" s="261"/>
      <c r="L1084" s="266"/>
      <c r="M1084" s="267"/>
      <c r="N1084" s="268"/>
      <c r="O1084" s="268"/>
      <c r="P1084" s="268"/>
      <c r="Q1084" s="268"/>
      <c r="R1084" s="268"/>
      <c r="S1084" s="268"/>
      <c r="T1084" s="269"/>
      <c r="U1084" s="14"/>
      <c r="V1084" s="14"/>
      <c r="W1084" s="14"/>
      <c r="X1084" s="14"/>
      <c r="Y1084" s="14"/>
      <c r="Z1084" s="14"/>
      <c r="AA1084" s="14"/>
      <c r="AB1084" s="14"/>
      <c r="AC1084" s="14"/>
      <c r="AD1084" s="14"/>
      <c r="AE1084" s="14"/>
      <c r="AT1084" s="270" t="s">
        <v>259</v>
      </c>
      <c r="AU1084" s="270" t="s">
        <v>88</v>
      </c>
      <c r="AV1084" s="14" t="s">
        <v>175</v>
      </c>
      <c r="AW1084" s="14" t="s">
        <v>36</v>
      </c>
      <c r="AX1084" s="14" t="s">
        <v>14</v>
      </c>
      <c r="AY1084" s="270" t="s">
        <v>241</v>
      </c>
    </row>
    <row r="1085" s="12" customFormat="1" ht="22.8" customHeight="1">
      <c r="A1085" s="12"/>
      <c r="B1085" s="213"/>
      <c r="C1085" s="214"/>
      <c r="D1085" s="215" t="s">
        <v>79</v>
      </c>
      <c r="E1085" s="227" t="s">
        <v>1150</v>
      </c>
      <c r="F1085" s="227" t="s">
        <v>1151</v>
      </c>
      <c r="G1085" s="214"/>
      <c r="H1085" s="214"/>
      <c r="I1085" s="217"/>
      <c r="J1085" s="228">
        <f>BK1085</f>
        <v>0</v>
      </c>
      <c r="K1085" s="214"/>
      <c r="L1085" s="219"/>
      <c r="M1085" s="220"/>
      <c r="N1085" s="221"/>
      <c r="O1085" s="221"/>
      <c r="P1085" s="222">
        <f>SUM(P1086:P1113)</f>
        <v>0</v>
      </c>
      <c r="Q1085" s="221"/>
      <c r="R1085" s="222">
        <f>SUM(R1086:R1113)</f>
        <v>0</v>
      </c>
      <c r="S1085" s="221"/>
      <c r="T1085" s="223">
        <f>SUM(T1086:T1113)</f>
        <v>0</v>
      </c>
      <c r="U1085" s="12"/>
      <c r="V1085" s="12"/>
      <c r="W1085" s="12"/>
      <c r="X1085" s="12"/>
      <c r="Y1085" s="12"/>
      <c r="Z1085" s="12"/>
      <c r="AA1085" s="12"/>
      <c r="AB1085" s="12"/>
      <c r="AC1085" s="12"/>
      <c r="AD1085" s="12"/>
      <c r="AE1085" s="12"/>
      <c r="AR1085" s="224" t="s">
        <v>14</v>
      </c>
      <c r="AT1085" s="225" t="s">
        <v>79</v>
      </c>
      <c r="AU1085" s="225" t="s">
        <v>14</v>
      </c>
      <c r="AY1085" s="224" t="s">
        <v>241</v>
      </c>
      <c r="BK1085" s="226">
        <f>SUM(BK1086:BK1113)</f>
        <v>0</v>
      </c>
    </row>
    <row r="1086" s="2" customFormat="1" ht="33" customHeight="1">
      <c r="A1086" s="39"/>
      <c r="B1086" s="40"/>
      <c r="C1086" s="229" t="s">
        <v>1651</v>
      </c>
      <c r="D1086" s="229" t="s">
        <v>243</v>
      </c>
      <c r="E1086" s="230" t="s">
        <v>1153</v>
      </c>
      <c r="F1086" s="231" t="s">
        <v>1154</v>
      </c>
      <c r="G1086" s="232" t="s">
        <v>487</v>
      </c>
      <c r="H1086" s="233">
        <v>2030.306</v>
      </c>
      <c r="I1086" s="234"/>
      <c r="J1086" s="235">
        <f>ROUND(I1086*H1086,2)</f>
        <v>0</v>
      </c>
      <c r="K1086" s="231" t="s">
        <v>247</v>
      </c>
      <c r="L1086" s="45"/>
      <c r="M1086" s="236" t="s">
        <v>1</v>
      </c>
      <c r="N1086" s="237" t="s">
        <v>45</v>
      </c>
      <c r="O1086" s="92"/>
      <c r="P1086" s="238">
        <f>O1086*H1086</f>
        <v>0</v>
      </c>
      <c r="Q1086" s="238">
        <v>0</v>
      </c>
      <c r="R1086" s="238">
        <f>Q1086*H1086</f>
        <v>0</v>
      </c>
      <c r="S1086" s="238">
        <v>0</v>
      </c>
      <c r="T1086" s="239">
        <f>S1086*H1086</f>
        <v>0</v>
      </c>
      <c r="U1086" s="39"/>
      <c r="V1086" s="39"/>
      <c r="W1086" s="39"/>
      <c r="X1086" s="39"/>
      <c r="Y1086" s="39"/>
      <c r="Z1086" s="39"/>
      <c r="AA1086" s="39"/>
      <c r="AB1086" s="39"/>
      <c r="AC1086" s="39"/>
      <c r="AD1086" s="39"/>
      <c r="AE1086" s="39"/>
      <c r="AR1086" s="240" t="s">
        <v>175</v>
      </c>
      <c r="AT1086" s="240" t="s">
        <v>243</v>
      </c>
      <c r="AU1086" s="240" t="s">
        <v>88</v>
      </c>
      <c r="AY1086" s="18" t="s">
        <v>241</v>
      </c>
      <c r="BE1086" s="241">
        <f>IF(N1086="základní",J1086,0)</f>
        <v>0</v>
      </c>
      <c r="BF1086" s="241">
        <f>IF(N1086="snížená",J1086,0)</f>
        <v>0</v>
      </c>
      <c r="BG1086" s="241">
        <f>IF(N1086="zákl. přenesená",J1086,0)</f>
        <v>0</v>
      </c>
      <c r="BH1086" s="241">
        <f>IF(N1086="sníž. přenesená",J1086,0)</f>
        <v>0</v>
      </c>
      <c r="BI1086" s="241">
        <f>IF(N1086="nulová",J1086,0)</f>
        <v>0</v>
      </c>
      <c r="BJ1086" s="18" t="s">
        <v>14</v>
      </c>
      <c r="BK1086" s="241">
        <f>ROUND(I1086*H1086,2)</f>
        <v>0</v>
      </c>
      <c r="BL1086" s="18" t="s">
        <v>175</v>
      </c>
      <c r="BM1086" s="240" t="s">
        <v>3663</v>
      </c>
    </row>
    <row r="1087" s="2" customFormat="1">
      <c r="A1087" s="39"/>
      <c r="B1087" s="40"/>
      <c r="C1087" s="41"/>
      <c r="D1087" s="242" t="s">
        <v>249</v>
      </c>
      <c r="E1087" s="41"/>
      <c r="F1087" s="243" t="s">
        <v>1156</v>
      </c>
      <c r="G1087" s="41"/>
      <c r="H1087" s="41"/>
      <c r="I1087" s="244"/>
      <c r="J1087" s="41"/>
      <c r="K1087" s="41"/>
      <c r="L1087" s="45"/>
      <c r="M1087" s="245"/>
      <c r="N1087" s="246"/>
      <c r="O1087" s="92"/>
      <c r="P1087" s="92"/>
      <c r="Q1087" s="92"/>
      <c r="R1087" s="92"/>
      <c r="S1087" s="92"/>
      <c r="T1087" s="93"/>
      <c r="U1087" s="39"/>
      <c r="V1087" s="39"/>
      <c r="W1087" s="39"/>
      <c r="X1087" s="39"/>
      <c r="Y1087" s="39"/>
      <c r="Z1087" s="39"/>
      <c r="AA1087" s="39"/>
      <c r="AB1087" s="39"/>
      <c r="AC1087" s="39"/>
      <c r="AD1087" s="39"/>
      <c r="AE1087" s="39"/>
      <c r="AT1087" s="18" t="s">
        <v>249</v>
      </c>
      <c r="AU1087" s="18" t="s">
        <v>88</v>
      </c>
    </row>
    <row r="1088" s="2" customFormat="1">
      <c r="A1088" s="39"/>
      <c r="B1088" s="40"/>
      <c r="C1088" s="41"/>
      <c r="D1088" s="247" t="s">
        <v>251</v>
      </c>
      <c r="E1088" s="41"/>
      <c r="F1088" s="248" t="s">
        <v>1157</v>
      </c>
      <c r="G1088" s="41"/>
      <c r="H1088" s="41"/>
      <c r="I1088" s="244"/>
      <c r="J1088" s="41"/>
      <c r="K1088" s="41"/>
      <c r="L1088" s="45"/>
      <c r="M1088" s="245"/>
      <c r="N1088" s="246"/>
      <c r="O1088" s="92"/>
      <c r="P1088" s="92"/>
      <c r="Q1088" s="92"/>
      <c r="R1088" s="92"/>
      <c r="S1088" s="92"/>
      <c r="T1088" s="93"/>
      <c r="U1088" s="39"/>
      <c r="V1088" s="39"/>
      <c r="W1088" s="39"/>
      <c r="X1088" s="39"/>
      <c r="Y1088" s="39"/>
      <c r="Z1088" s="39"/>
      <c r="AA1088" s="39"/>
      <c r="AB1088" s="39"/>
      <c r="AC1088" s="39"/>
      <c r="AD1088" s="39"/>
      <c r="AE1088" s="39"/>
      <c r="AT1088" s="18" t="s">
        <v>251</v>
      </c>
      <c r="AU1088" s="18" t="s">
        <v>88</v>
      </c>
    </row>
    <row r="1089" s="13" customFormat="1">
      <c r="A1089" s="13"/>
      <c r="B1089" s="249"/>
      <c r="C1089" s="250"/>
      <c r="D1089" s="242" t="s">
        <v>259</v>
      </c>
      <c r="E1089" s="251" t="s">
        <v>1</v>
      </c>
      <c r="F1089" s="252" t="s">
        <v>485</v>
      </c>
      <c r="G1089" s="250"/>
      <c r="H1089" s="253">
        <v>2030.306</v>
      </c>
      <c r="I1089" s="254"/>
      <c r="J1089" s="250"/>
      <c r="K1089" s="250"/>
      <c r="L1089" s="255"/>
      <c r="M1089" s="256"/>
      <c r="N1089" s="257"/>
      <c r="O1089" s="257"/>
      <c r="P1089" s="257"/>
      <c r="Q1089" s="257"/>
      <c r="R1089" s="257"/>
      <c r="S1089" s="257"/>
      <c r="T1089" s="258"/>
      <c r="U1089" s="13"/>
      <c r="V1089" s="13"/>
      <c r="W1089" s="13"/>
      <c r="X1089" s="13"/>
      <c r="Y1089" s="13"/>
      <c r="Z1089" s="13"/>
      <c r="AA1089" s="13"/>
      <c r="AB1089" s="13"/>
      <c r="AC1089" s="13"/>
      <c r="AD1089" s="13"/>
      <c r="AE1089" s="13"/>
      <c r="AT1089" s="259" t="s">
        <v>259</v>
      </c>
      <c r="AU1089" s="259" t="s">
        <v>88</v>
      </c>
      <c r="AV1089" s="13" t="s">
        <v>88</v>
      </c>
      <c r="AW1089" s="13" t="s">
        <v>36</v>
      </c>
      <c r="AX1089" s="13" t="s">
        <v>80</v>
      </c>
      <c r="AY1089" s="259" t="s">
        <v>241</v>
      </c>
    </row>
    <row r="1090" s="14" customFormat="1">
      <c r="A1090" s="14"/>
      <c r="B1090" s="260"/>
      <c r="C1090" s="261"/>
      <c r="D1090" s="242" t="s">
        <v>259</v>
      </c>
      <c r="E1090" s="262" t="s">
        <v>1</v>
      </c>
      <c r="F1090" s="263" t="s">
        <v>261</v>
      </c>
      <c r="G1090" s="261"/>
      <c r="H1090" s="264">
        <v>2030.306</v>
      </c>
      <c r="I1090" s="265"/>
      <c r="J1090" s="261"/>
      <c r="K1090" s="261"/>
      <c r="L1090" s="266"/>
      <c r="M1090" s="267"/>
      <c r="N1090" s="268"/>
      <c r="O1090" s="268"/>
      <c r="P1090" s="268"/>
      <c r="Q1090" s="268"/>
      <c r="R1090" s="268"/>
      <c r="S1090" s="268"/>
      <c r="T1090" s="269"/>
      <c r="U1090" s="14"/>
      <c r="V1090" s="14"/>
      <c r="W1090" s="14"/>
      <c r="X1090" s="14"/>
      <c r="Y1090" s="14"/>
      <c r="Z1090" s="14"/>
      <c r="AA1090" s="14"/>
      <c r="AB1090" s="14"/>
      <c r="AC1090" s="14"/>
      <c r="AD1090" s="14"/>
      <c r="AE1090" s="14"/>
      <c r="AT1090" s="270" t="s">
        <v>259</v>
      </c>
      <c r="AU1090" s="270" t="s">
        <v>88</v>
      </c>
      <c r="AV1090" s="14" t="s">
        <v>175</v>
      </c>
      <c r="AW1090" s="14" t="s">
        <v>36</v>
      </c>
      <c r="AX1090" s="14" t="s">
        <v>14</v>
      </c>
      <c r="AY1090" s="270" t="s">
        <v>241</v>
      </c>
    </row>
    <row r="1091" s="2" customFormat="1" ht="21.75" customHeight="1">
      <c r="A1091" s="39"/>
      <c r="B1091" s="40"/>
      <c r="C1091" s="229" t="s">
        <v>1653</v>
      </c>
      <c r="D1091" s="229" t="s">
        <v>243</v>
      </c>
      <c r="E1091" s="230" t="s">
        <v>1159</v>
      </c>
      <c r="F1091" s="231" t="s">
        <v>1160</v>
      </c>
      <c r="G1091" s="232" t="s">
        <v>487</v>
      </c>
      <c r="H1091" s="233">
        <v>44666.732000000004</v>
      </c>
      <c r="I1091" s="234"/>
      <c r="J1091" s="235">
        <f>ROUND(I1091*H1091,2)</f>
        <v>0</v>
      </c>
      <c r="K1091" s="231" t="s">
        <v>247</v>
      </c>
      <c r="L1091" s="45"/>
      <c r="M1091" s="236" t="s">
        <v>1</v>
      </c>
      <c r="N1091" s="237" t="s">
        <v>45</v>
      </c>
      <c r="O1091" s="92"/>
      <c r="P1091" s="238">
        <f>O1091*H1091</f>
        <v>0</v>
      </c>
      <c r="Q1091" s="238">
        <v>0</v>
      </c>
      <c r="R1091" s="238">
        <f>Q1091*H1091</f>
        <v>0</v>
      </c>
      <c r="S1091" s="238">
        <v>0</v>
      </c>
      <c r="T1091" s="239">
        <f>S1091*H1091</f>
        <v>0</v>
      </c>
      <c r="U1091" s="39"/>
      <c r="V1091" s="39"/>
      <c r="W1091" s="39"/>
      <c r="X1091" s="39"/>
      <c r="Y1091" s="39"/>
      <c r="Z1091" s="39"/>
      <c r="AA1091" s="39"/>
      <c r="AB1091" s="39"/>
      <c r="AC1091" s="39"/>
      <c r="AD1091" s="39"/>
      <c r="AE1091" s="39"/>
      <c r="AR1091" s="240" t="s">
        <v>175</v>
      </c>
      <c r="AT1091" s="240" t="s">
        <v>243</v>
      </c>
      <c r="AU1091" s="240" t="s">
        <v>88</v>
      </c>
      <c r="AY1091" s="18" t="s">
        <v>241</v>
      </c>
      <c r="BE1091" s="241">
        <f>IF(N1091="základní",J1091,0)</f>
        <v>0</v>
      </c>
      <c r="BF1091" s="241">
        <f>IF(N1091="snížená",J1091,0)</f>
        <v>0</v>
      </c>
      <c r="BG1091" s="241">
        <f>IF(N1091="zákl. přenesená",J1091,0)</f>
        <v>0</v>
      </c>
      <c r="BH1091" s="241">
        <f>IF(N1091="sníž. přenesená",J1091,0)</f>
        <v>0</v>
      </c>
      <c r="BI1091" s="241">
        <f>IF(N1091="nulová",J1091,0)</f>
        <v>0</v>
      </c>
      <c r="BJ1091" s="18" t="s">
        <v>14</v>
      </c>
      <c r="BK1091" s="241">
        <f>ROUND(I1091*H1091,2)</f>
        <v>0</v>
      </c>
      <c r="BL1091" s="18" t="s">
        <v>175</v>
      </c>
      <c r="BM1091" s="240" t="s">
        <v>3664</v>
      </c>
    </row>
    <row r="1092" s="2" customFormat="1">
      <c r="A1092" s="39"/>
      <c r="B1092" s="40"/>
      <c r="C1092" s="41"/>
      <c r="D1092" s="242" t="s">
        <v>249</v>
      </c>
      <c r="E1092" s="41"/>
      <c r="F1092" s="243" t="s">
        <v>1162</v>
      </c>
      <c r="G1092" s="41"/>
      <c r="H1092" s="41"/>
      <c r="I1092" s="244"/>
      <c r="J1092" s="41"/>
      <c r="K1092" s="41"/>
      <c r="L1092" s="45"/>
      <c r="M1092" s="245"/>
      <c r="N1092" s="246"/>
      <c r="O1092" s="92"/>
      <c r="P1092" s="92"/>
      <c r="Q1092" s="92"/>
      <c r="R1092" s="92"/>
      <c r="S1092" s="92"/>
      <c r="T1092" s="93"/>
      <c r="U1092" s="39"/>
      <c r="V1092" s="39"/>
      <c r="W1092" s="39"/>
      <c r="X1092" s="39"/>
      <c r="Y1092" s="39"/>
      <c r="Z1092" s="39"/>
      <c r="AA1092" s="39"/>
      <c r="AB1092" s="39"/>
      <c r="AC1092" s="39"/>
      <c r="AD1092" s="39"/>
      <c r="AE1092" s="39"/>
      <c r="AT1092" s="18" t="s">
        <v>249</v>
      </c>
      <c r="AU1092" s="18" t="s">
        <v>88</v>
      </c>
    </row>
    <row r="1093" s="2" customFormat="1">
      <c r="A1093" s="39"/>
      <c r="B1093" s="40"/>
      <c r="C1093" s="41"/>
      <c r="D1093" s="247" t="s">
        <v>251</v>
      </c>
      <c r="E1093" s="41"/>
      <c r="F1093" s="248" t="s">
        <v>1163</v>
      </c>
      <c r="G1093" s="41"/>
      <c r="H1093" s="41"/>
      <c r="I1093" s="244"/>
      <c r="J1093" s="41"/>
      <c r="K1093" s="41"/>
      <c r="L1093" s="45"/>
      <c r="M1093" s="245"/>
      <c r="N1093" s="246"/>
      <c r="O1093" s="92"/>
      <c r="P1093" s="92"/>
      <c r="Q1093" s="92"/>
      <c r="R1093" s="92"/>
      <c r="S1093" s="92"/>
      <c r="T1093" s="93"/>
      <c r="U1093" s="39"/>
      <c r="V1093" s="39"/>
      <c r="W1093" s="39"/>
      <c r="X1093" s="39"/>
      <c r="Y1093" s="39"/>
      <c r="Z1093" s="39"/>
      <c r="AA1093" s="39"/>
      <c r="AB1093" s="39"/>
      <c r="AC1093" s="39"/>
      <c r="AD1093" s="39"/>
      <c r="AE1093" s="39"/>
      <c r="AT1093" s="18" t="s">
        <v>251</v>
      </c>
      <c r="AU1093" s="18" t="s">
        <v>88</v>
      </c>
    </row>
    <row r="1094" s="15" customFormat="1">
      <c r="A1094" s="15"/>
      <c r="B1094" s="271"/>
      <c r="C1094" s="272"/>
      <c r="D1094" s="242" t="s">
        <v>259</v>
      </c>
      <c r="E1094" s="273" t="s">
        <v>1</v>
      </c>
      <c r="F1094" s="274" t="s">
        <v>703</v>
      </c>
      <c r="G1094" s="272"/>
      <c r="H1094" s="273" t="s">
        <v>1</v>
      </c>
      <c r="I1094" s="275"/>
      <c r="J1094" s="272"/>
      <c r="K1094" s="272"/>
      <c r="L1094" s="276"/>
      <c r="M1094" s="277"/>
      <c r="N1094" s="278"/>
      <c r="O1094" s="278"/>
      <c r="P1094" s="278"/>
      <c r="Q1094" s="278"/>
      <c r="R1094" s="278"/>
      <c r="S1094" s="278"/>
      <c r="T1094" s="279"/>
      <c r="U1094" s="15"/>
      <c r="V1094" s="15"/>
      <c r="W1094" s="15"/>
      <c r="X1094" s="15"/>
      <c r="Y1094" s="15"/>
      <c r="Z1094" s="15"/>
      <c r="AA1094" s="15"/>
      <c r="AB1094" s="15"/>
      <c r="AC1094" s="15"/>
      <c r="AD1094" s="15"/>
      <c r="AE1094" s="15"/>
      <c r="AT1094" s="280" t="s">
        <v>259</v>
      </c>
      <c r="AU1094" s="280" t="s">
        <v>88</v>
      </c>
      <c r="AV1094" s="15" t="s">
        <v>14</v>
      </c>
      <c r="AW1094" s="15" t="s">
        <v>36</v>
      </c>
      <c r="AX1094" s="15" t="s">
        <v>80</v>
      </c>
      <c r="AY1094" s="280" t="s">
        <v>241</v>
      </c>
    </row>
    <row r="1095" s="13" customFormat="1">
      <c r="A1095" s="13"/>
      <c r="B1095" s="249"/>
      <c r="C1095" s="250"/>
      <c r="D1095" s="242" t="s">
        <v>259</v>
      </c>
      <c r="E1095" s="251" t="s">
        <v>1</v>
      </c>
      <c r="F1095" s="252" t="s">
        <v>1164</v>
      </c>
      <c r="G1095" s="250"/>
      <c r="H1095" s="253">
        <v>44666.732000000004</v>
      </c>
      <c r="I1095" s="254"/>
      <c r="J1095" s="250"/>
      <c r="K1095" s="250"/>
      <c r="L1095" s="255"/>
      <c r="M1095" s="256"/>
      <c r="N1095" s="257"/>
      <c r="O1095" s="257"/>
      <c r="P1095" s="257"/>
      <c r="Q1095" s="257"/>
      <c r="R1095" s="257"/>
      <c r="S1095" s="257"/>
      <c r="T1095" s="258"/>
      <c r="U1095" s="13"/>
      <c r="V1095" s="13"/>
      <c r="W1095" s="13"/>
      <c r="X1095" s="13"/>
      <c r="Y1095" s="13"/>
      <c r="Z1095" s="13"/>
      <c r="AA1095" s="13"/>
      <c r="AB1095" s="13"/>
      <c r="AC1095" s="13"/>
      <c r="AD1095" s="13"/>
      <c r="AE1095" s="13"/>
      <c r="AT1095" s="259" t="s">
        <v>259</v>
      </c>
      <c r="AU1095" s="259" t="s">
        <v>88</v>
      </c>
      <c r="AV1095" s="13" t="s">
        <v>88</v>
      </c>
      <c r="AW1095" s="13" t="s">
        <v>36</v>
      </c>
      <c r="AX1095" s="13" t="s">
        <v>80</v>
      </c>
      <c r="AY1095" s="259" t="s">
        <v>241</v>
      </c>
    </row>
    <row r="1096" s="14" customFormat="1">
      <c r="A1096" s="14"/>
      <c r="B1096" s="260"/>
      <c r="C1096" s="261"/>
      <c r="D1096" s="242" t="s">
        <v>259</v>
      </c>
      <c r="E1096" s="262" t="s">
        <v>1</v>
      </c>
      <c r="F1096" s="263" t="s">
        <v>261</v>
      </c>
      <c r="G1096" s="261"/>
      <c r="H1096" s="264">
        <v>44666.732000000004</v>
      </c>
      <c r="I1096" s="265"/>
      <c r="J1096" s="261"/>
      <c r="K1096" s="261"/>
      <c r="L1096" s="266"/>
      <c r="M1096" s="267"/>
      <c r="N1096" s="268"/>
      <c r="O1096" s="268"/>
      <c r="P1096" s="268"/>
      <c r="Q1096" s="268"/>
      <c r="R1096" s="268"/>
      <c r="S1096" s="268"/>
      <c r="T1096" s="269"/>
      <c r="U1096" s="14"/>
      <c r="V1096" s="14"/>
      <c r="W1096" s="14"/>
      <c r="X1096" s="14"/>
      <c r="Y1096" s="14"/>
      <c r="Z1096" s="14"/>
      <c r="AA1096" s="14"/>
      <c r="AB1096" s="14"/>
      <c r="AC1096" s="14"/>
      <c r="AD1096" s="14"/>
      <c r="AE1096" s="14"/>
      <c r="AT1096" s="270" t="s">
        <v>259</v>
      </c>
      <c r="AU1096" s="270" t="s">
        <v>88</v>
      </c>
      <c r="AV1096" s="14" t="s">
        <v>175</v>
      </c>
      <c r="AW1096" s="14" t="s">
        <v>36</v>
      </c>
      <c r="AX1096" s="14" t="s">
        <v>14</v>
      </c>
      <c r="AY1096" s="270" t="s">
        <v>241</v>
      </c>
    </row>
    <row r="1097" s="2" customFormat="1" ht="44.25" customHeight="1">
      <c r="A1097" s="39"/>
      <c r="B1097" s="40"/>
      <c r="C1097" s="229" t="s">
        <v>1655</v>
      </c>
      <c r="D1097" s="229" t="s">
        <v>243</v>
      </c>
      <c r="E1097" s="230" t="s">
        <v>1166</v>
      </c>
      <c r="F1097" s="231" t="s">
        <v>1167</v>
      </c>
      <c r="G1097" s="232" t="s">
        <v>487</v>
      </c>
      <c r="H1097" s="233">
        <v>0.77000000000000002</v>
      </c>
      <c r="I1097" s="234"/>
      <c r="J1097" s="235">
        <f>ROUND(I1097*H1097,2)</f>
        <v>0</v>
      </c>
      <c r="K1097" s="231" t="s">
        <v>247</v>
      </c>
      <c r="L1097" s="45"/>
      <c r="M1097" s="236" t="s">
        <v>1</v>
      </c>
      <c r="N1097" s="237" t="s">
        <v>45</v>
      </c>
      <c r="O1097" s="92"/>
      <c r="P1097" s="238">
        <f>O1097*H1097</f>
        <v>0</v>
      </c>
      <c r="Q1097" s="238">
        <v>0</v>
      </c>
      <c r="R1097" s="238">
        <f>Q1097*H1097</f>
        <v>0</v>
      </c>
      <c r="S1097" s="238">
        <v>0</v>
      </c>
      <c r="T1097" s="239">
        <f>S1097*H1097</f>
        <v>0</v>
      </c>
      <c r="U1097" s="39"/>
      <c r="V1097" s="39"/>
      <c r="W1097" s="39"/>
      <c r="X1097" s="39"/>
      <c r="Y1097" s="39"/>
      <c r="Z1097" s="39"/>
      <c r="AA1097" s="39"/>
      <c r="AB1097" s="39"/>
      <c r="AC1097" s="39"/>
      <c r="AD1097" s="39"/>
      <c r="AE1097" s="39"/>
      <c r="AR1097" s="240" t="s">
        <v>175</v>
      </c>
      <c r="AT1097" s="240" t="s">
        <v>243</v>
      </c>
      <c r="AU1097" s="240" t="s">
        <v>88</v>
      </c>
      <c r="AY1097" s="18" t="s">
        <v>241</v>
      </c>
      <c r="BE1097" s="241">
        <f>IF(N1097="základní",J1097,0)</f>
        <v>0</v>
      </c>
      <c r="BF1097" s="241">
        <f>IF(N1097="snížená",J1097,0)</f>
        <v>0</v>
      </c>
      <c r="BG1097" s="241">
        <f>IF(N1097="zákl. přenesená",J1097,0)</f>
        <v>0</v>
      </c>
      <c r="BH1097" s="241">
        <f>IF(N1097="sníž. přenesená",J1097,0)</f>
        <v>0</v>
      </c>
      <c r="BI1097" s="241">
        <f>IF(N1097="nulová",J1097,0)</f>
        <v>0</v>
      </c>
      <c r="BJ1097" s="18" t="s">
        <v>14</v>
      </c>
      <c r="BK1097" s="241">
        <f>ROUND(I1097*H1097,2)</f>
        <v>0</v>
      </c>
      <c r="BL1097" s="18" t="s">
        <v>175</v>
      </c>
      <c r="BM1097" s="240" t="s">
        <v>3665</v>
      </c>
    </row>
    <row r="1098" s="2" customFormat="1">
      <c r="A1098" s="39"/>
      <c r="B1098" s="40"/>
      <c r="C1098" s="41"/>
      <c r="D1098" s="242" t="s">
        <v>249</v>
      </c>
      <c r="E1098" s="41"/>
      <c r="F1098" s="243" t="s">
        <v>1169</v>
      </c>
      <c r="G1098" s="41"/>
      <c r="H1098" s="41"/>
      <c r="I1098" s="244"/>
      <c r="J1098" s="41"/>
      <c r="K1098" s="41"/>
      <c r="L1098" s="45"/>
      <c r="M1098" s="245"/>
      <c r="N1098" s="246"/>
      <c r="O1098" s="92"/>
      <c r="P1098" s="92"/>
      <c r="Q1098" s="92"/>
      <c r="R1098" s="92"/>
      <c r="S1098" s="92"/>
      <c r="T1098" s="93"/>
      <c r="U1098" s="39"/>
      <c r="V1098" s="39"/>
      <c r="W1098" s="39"/>
      <c r="X1098" s="39"/>
      <c r="Y1098" s="39"/>
      <c r="Z1098" s="39"/>
      <c r="AA1098" s="39"/>
      <c r="AB1098" s="39"/>
      <c r="AC1098" s="39"/>
      <c r="AD1098" s="39"/>
      <c r="AE1098" s="39"/>
      <c r="AT1098" s="18" t="s">
        <v>249</v>
      </c>
      <c r="AU1098" s="18" t="s">
        <v>88</v>
      </c>
    </row>
    <row r="1099" s="2" customFormat="1">
      <c r="A1099" s="39"/>
      <c r="B1099" s="40"/>
      <c r="C1099" s="41"/>
      <c r="D1099" s="247" t="s">
        <v>251</v>
      </c>
      <c r="E1099" s="41"/>
      <c r="F1099" s="248" t="s">
        <v>1170</v>
      </c>
      <c r="G1099" s="41"/>
      <c r="H1099" s="41"/>
      <c r="I1099" s="244"/>
      <c r="J1099" s="41"/>
      <c r="K1099" s="41"/>
      <c r="L1099" s="45"/>
      <c r="M1099" s="245"/>
      <c r="N1099" s="246"/>
      <c r="O1099" s="92"/>
      <c r="P1099" s="92"/>
      <c r="Q1099" s="92"/>
      <c r="R1099" s="92"/>
      <c r="S1099" s="92"/>
      <c r="T1099" s="93"/>
      <c r="U1099" s="39"/>
      <c r="V1099" s="39"/>
      <c r="W1099" s="39"/>
      <c r="X1099" s="39"/>
      <c r="Y1099" s="39"/>
      <c r="Z1099" s="39"/>
      <c r="AA1099" s="39"/>
      <c r="AB1099" s="39"/>
      <c r="AC1099" s="39"/>
      <c r="AD1099" s="39"/>
      <c r="AE1099" s="39"/>
      <c r="AT1099" s="18" t="s">
        <v>251</v>
      </c>
      <c r="AU1099" s="18" t="s">
        <v>88</v>
      </c>
    </row>
    <row r="1100" s="13" customFormat="1">
      <c r="A1100" s="13"/>
      <c r="B1100" s="249"/>
      <c r="C1100" s="250"/>
      <c r="D1100" s="242" t="s">
        <v>259</v>
      </c>
      <c r="E1100" s="251" t="s">
        <v>1</v>
      </c>
      <c r="F1100" s="252" t="s">
        <v>492</v>
      </c>
      <c r="G1100" s="250"/>
      <c r="H1100" s="253">
        <v>0.77000000000000002</v>
      </c>
      <c r="I1100" s="254"/>
      <c r="J1100" s="250"/>
      <c r="K1100" s="250"/>
      <c r="L1100" s="255"/>
      <c r="M1100" s="256"/>
      <c r="N1100" s="257"/>
      <c r="O1100" s="257"/>
      <c r="P1100" s="257"/>
      <c r="Q1100" s="257"/>
      <c r="R1100" s="257"/>
      <c r="S1100" s="257"/>
      <c r="T1100" s="258"/>
      <c r="U1100" s="13"/>
      <c r="V1100" s="13"/>
      <c r="W1100" s="13"/>
      <c r="X1100" s="13"/>
      <c r="Y1100" s="13"/>
      <c r="Z1100" s="13"/>
      <c r="AA1100" s="13"/>
      <c r="AB1100" s="13"/>
      <c r="AC1100" s="13"/>
      <c r="AD1100" s="13"/>
      <c r="AE1100" s="13"/>
      <c r="AT1100" s="259" t="s">
        <v>259</v>
      </c>
      <c r="AU1100" s="259" t="s">
        <v>88</v>
      </c>
      <c r="AV1100" s="13" t="s">
        <v>88</v>
      </c>
      <c r="AW1100" s="13" t="s">
        <v>36</v>
      </c>
      <c r="AX1100" s="13" t="s">
        <v>80</v>
      </c>
      <c r="AY1100" s="259" t="s">
        <v>241</v>
      </c>
    </row>
    <row r="1101" s="14" customFormat="1">
      <c r="A1101" s="14"/>
      <c r="B1101" s="260"/>
      <c r="C1101" s="261"/>
      <c r="D1101" s="242" t="s">
        <v>259</v>
      </c>
      <c r="E1101" s="262" t="s">
        <v>1</v>
      </c>
      <c r="F1101" s="263" t="s">
        <v>261</v>
      </c>
      <c r="G1101" s="261"/>
      <c r="H1101" s="264">
        <v>0.77000000000000002</v>
      </c>
      <c r="I1101" s="265"/>
      <c r="J1101" s="261"/>
      <c r="K1101" s="261"/>
      <c r="L1101" s="266"/>
      <c r="M1101" s="267"/>
      <c r="N1101" s="268"/>
      <c r="O1101" s="268"/>
      <c r="P1101" s="268"/>
      <c r="Q1101" s="268"/>
      <c r="R1101" s="268"/>
      <c r="S1101" s="268"/>
      <c r="T1101" s="269"/>
      <c r="U1101" s="14"/>
      <c r="V1101" s="14"/>
      <c r="W1101" s="14"/>
      <c r="X1101" s="14"/>
      <c r="Y1101" s="14"/>
      <c r="Z1101" s="14"/>
      <c r="AA1101" s="14"/>
      <c r="AB1101" s="14"/>
      <c r="AC1101" s="14"/>
      <c r="AD1101" s="14"/>
      <c r="AE1101" s="14"/>
      <c r="AT1101" s="270" t="s">
        <v>259</v>
      </c>
      <c r="AU1101" s="270" t="s">
        <v>88</v>
      </c>
      <c r="AV1101" s="14" t="s">
        <v>175</v>
      </c>
      <c r="AW1101" s="14" t="s">
        <v>36</v>
      </c>
      <c r="AX1101" s="14" t="s">
        <v>14</v>
      </c>
      <c r="AY1101" s="270" t="s">
        <v>241</v>
      </c>
    </row>
    <row r="1102" s="2" customFormat="1" ht="44.25" customHeight="1">
      <c r="A1102" s="39"/>
      <c r="B1102" s="40"/>
      <c r="C1102" s="229" t="s">
        <v>1661</v>
      </c>
      <c r="D1102" s="229" t="s">
        <v>243</v>
      </c>
      <c r="E1102" s="230" t="s">
        <v>1172</v>
      </c>
      <c r="F1102" s="231" t="s">
        <v>740</v>
      </c>
      <c r="G1102" s="232" t="s">
        <v>487</v>
      </c>
      <c r="H1102" s="233">
        <v>1401.1869999999999</v>
      </c>
      <c r="I1102" s="234"/>
      <c r="J1102" s="235">
        <f>ROUND(I1102*H1102,2)</f>
        <v>0</v>
      </c>
      <c r="K1102" s="231" t="s">
        <v>247</v>
      </c>
      <c r="L1102" s="45"/>
      <c r="M1102" s="236" t="s">
        <v>1</v>
      </c>
      <c r="N1102" s="237" t="s">
        <v>45</v>
      </c>
      <c r="O1102" s="92"/>
      <c r="P1102" s="238">
        <f>O1102*H1102</f>
        <v>0</v>
      </c>
      <c r="Q1102" s="238">
        <v>0</v>
      </c>
      <c r="R1102" s="238">
        <f>Q1102*H1102</f>
        <v>0</v>
      </c>
      <c r="S1102" s="238">
        <v>0</v>
      </c>
      <c r="T1102" s="239">
        <f>S1102*H1102</f>
        <v>0</v>
      </c>
      <c r="U1102" s="39"/>
      <c r="V1102" s="39"/>
      <c r="W1102" s="39"/>
      <c r="X1102" s="39"/>
      <c r="Y1102" s="39"/>
      <c r="Z1102" s="39"/>
      <c r="AA1102" s="39"/>
      <c r="AB1102" s="39"/>
      <c r="AC1102" s="39"/>
      <c r="AD1102" s="39"/>
      <c r="AE1102" s="39"/>
      <c r="AR1102" s="240" t="s">
        <v>175</v>
      </c>
      <c r="AT1102" s="240" t="s">
        <v>243</v>
      </c>
      <c r="AU1102" s="240" t="s">
        <v>88</v>
      </c>
      <c r="AY1102" s="18" t="s">
        <v>241</v>
      </c>
      <c r="BE1102" s="241">
        <f>IF(N1102="základní",J1102,0)</f>
        <v>0</v>
      </c>
      <c r="BF1102" s="241">
        <f>IF(N1102="snížená",J1102,0)</f>
        <v>0</v>
      </c>
      <c r="BG1102" s="241">
        <f>IF(N1102="zákl. přenesená",J1102,0)</f>
        <v>0</v>
      </c>
      <c r="BH1102" s="241">
        <f>IF(N1102="sníž. přenesená",J1102,0)</f>
        <v>0</v>
      </c>
      <c r="BI1102" s="241">
        <f>IF(N1102="nulová",J1102,0)</f>
        <v>0</v>
      </c>
      <c r="BJ1102" s="18" t="s">
        <v>14</v>
      </c>
      <c r="BK1102" s="241">
        <f>ROUND(I1102*H1102,2)</f>
        <v>0</v>
      </c>
      <c r="BL1102" s="18" t="s">
        <v>175</v>
      </c>
      <c r="BM1102" s="240" t="s">
        <v>3666</v>
      </c>
    </row>
    <row r="1103" s="2" customFormat="1">
      <c r="A1103" s="39"/>
      <c r="B1103" s="40"/>
      <c r="C1103" s="41"/>
      <c r="D1103" s="242" t="s">
        <v>249</v>
      </c>
      <c r="E1103" s="41"/>
      <c r="F1103" s="243" t="s">
        <v>740</v>
      </c>
      <c r="G1103" s="41"/>
      <c r="H1103" s="41"/>
      <c r="I1103" s="244"/>
      <c r="J1103" s="41"/>
      <c r="K1103" s="41"/>
      <c r="L1103" s="45"/>
      <c r="M1103" s="245"/>
      <c r="N1103" s="246"/>
      <c r="O1103" s="92"/>
      <c r="P1103" s="92"/>
      <c r="Q1103" s="92"/>
      <c r="R1103" s="92"/>
      <c r="S1103" s="92"/>
      <c r="T1103" s="93"/>
      <c r="U1103" s="39"/>
      <c r="V1103" s="39"/>
      <c r="W1103" s="39"/>
      <c r="X1103" s="39"/>
      <c r="Y1103" s="39"/>
      <c r="Z1103" s="39"/>
      <c r="AA1103" s="39"/>
      <c r="AB1103" s="39"/>
      <c r="AC1103" s="39"/>
      <c r="AD1103" s="39"/>
      <c r="AE1103" s="39"/>
      <c r="AT1103" s="18" t="s">
        <v>249</v>
      </c>
      <c r="AU1103" s="18" t="s">
        <v>88</v>
      </c>
    </row>
    <row r="1104" s="2" customFormat="1">
      <c r="A1104" s="39"/>
      <c r="B1104" s="40"/>
      <c r="C1104" s="41"/>
      <c r="D1104" s="247" t="s">
        <v>251</v>
      </c>
      <c r="E1104" s="41"/>
      <c r="F1104" s="248" t="s">
        <v>1174</v>
      </c>
      <c r="G1104" s="41"/>
      <c r="H1104" s="41"/>
      <c r="I1104" s="244"/>
      <c r="J1104" s="41"/>
      <c r="K1104" s="41"/>
      <c r="L1104" s="45"/>
      <c r="M1104" s="245"/>
      <c r="N1104" s="246"/>
      <c r="O1104" s="92"/>
      <c r="P1104" s="92"/>
      <c r="Q1104" s="92"/>
      <c r="R1104" s="92"/>
      <c r="S1104" s="92"/>
      <c r="T1104" s="93"/>
      <c r="U1104" s="39"/>
      <c r="V1104" s="39"/>
      <c r="W1104" s="39"/>
      <c r="X1104" s="39"/>
      <c r="Y1104" s="39"/>
      <c r="Z1104" s="39"/>
      <c r="AA1104" s="39"/>
      <c r="AB1104" s="39"/>
      <c r="AC1104" s="39"/>
      <c r="AD1104" s="39"/>
      <c r="AE1104" s="39"/>
      <c r="AT1104" s="18" t="s">
        <v>251</v>
      </c>
      <c r="AU1104" s="18" t="s">
        <v>88</v>
      </c>
    </row>
    <row r="1105" s="2" customFormat="1">
      <c r="A1105" s="39"/>
      <c r="B1105" s="40"/>
      <c r="C1105" s="41"/>
      <c r="D1105" s="242" t="s">
        <v>742</v>
      </c>
      <c r="E1105" s="41"/>
      <c r="F1105" s="287" t="s">
        <v>743</v>
      </c>
      <c r="G1105" s="41"/>
      <c r="H1105" s="41"/>
      <c r="I1105" s="244"/>
      <c r="J1105" s="41"/>
      <c r="K1105" s="41"/>
      <c r="L1105" s="45"/>
      <c r="M1105" s="245"/>
      <c r="N1105" s="246"/>
      <c r="O1105" s="92"/>
      <c r="P1105" s="92"/>
      <c r="Q1105" s="92"/>
      <c r="R1105" s="92"/>
      <c r="S1105" s="92"/>
      <c r="T1105" s="93"/>
      <c r="U1105" s="39"/>
      <c r="V1105" s="39"/>
      <c r="W1105" s="39"/>
      <c r="X1105" s="39"/>
      <c r="Y1105" s="39"/>
      <c r="Z1105" s="39"/>
      <c r="AA1105" s="39"/>
      <c r="AB1105" s="39"/>
      <c r="AC1105" s="39"/>
      <c r="AD1105" s="39"/>
      <c r="AE1105" s="39"/>
      <c r="AT1105" s="18" t="s">
        <v>742</v>
      </c>
      <c r="AU1105" s="18" t="s">
        <v>88</v>
      </c>
    </row>
    <row r="1106" s="13" customFormat="1">
      <c r="A1106" s="13"/>
      <c r="B1106" s="249"/>
      <c r="C1106" s="250"/>
      <c r="D1106" s="242" t="s">
        <v>259</v>
      </c>
      <c r="E1106" s="251" t="s">
        <v>1</v>
      </c>
      <c r="F1106" s="252" t="s">
        <v>489</v>
      </c>
      <c r="G1106" s="250"/>
      <c r="H1106" s="253">
        <v>1401.1869999999999</v>
      </c>
      <c r="I1106" s="254"/>
      <c r="J1106" s="250"/>
      <c r="K1106" s="250"/>
      <c r="L1106" s="255"/>
      <c r="M1106" s="256"/>
      <c r="N1106" s="257"/>
      <c r="O1106" s="257"/>
      <c r="P1106" s="257"/>
      <c r="Q1106" s="257"/>
      <c r="R1106" s="257"/>
      <c r="S1106" s="257"/>
      <c r="T1106" s="258"/>
      <c r="U1106" s="13"/>
      <c r="V1106" s="13"/>
      <c r="W1106" s="13"/>
      <c r="X1106" s="13"/>
      <c r="Y1106" s="13"/>
      <c r="Z1106" s="13"/>
      <c r="AA1106" s="13"/>
      <c r="AB1106" s="13"/>
      <c r="AC1106" s="13"/>
      <c r="AD1106" s="13"/>
      <c r="AE1106" s="13"/>
      <c r="AT1106" s="259" t="s">
        <v>259</v>
      </c>
      <c r="AU1106" s="259" t="s">
        <v>88</v>
      </c>
      <c r="AV1106" s="13" t="s">
        <v>88</v>
      </c>
      <c r="AW1106" s="13" t="s">
        <v>36</v>
      </c>
      <c r="AX1106" s="13" t="s">
        <v>80</v>
      </c>
      <c r="AY1106" s="259" t="s">
        <v>241</v>
      </c>
    </row>
    <row r="1107" s="14" customFormat="1">
      <c r="A1107" s="14"/>
      <c r="B1107" s="260"/>
      <c r="C1107" s="261"/>
      <c r="D1107" s="242" t="s">
        <v>259</v>
      </c>
      <c r="E1107" s="262" t="s">
        <v>1</v>
      </c>
      <c r="F1107" s="263" t="s">
        <v>261</v>
      </c>
      <c r="G1107" s="261"/>
      <c r="H1107" s="264">
        <v>1401.1869999999999</v>
      </c>
      <c r="I1107" s="265"/>
      <c r="J1107" s="261"/>
      <c r="K1107" s="261"/>
      <c r="L1107" s="266"/>
      <c r="M1107" s="267"/>
      <c r="N1107" s="268"/>
      <c r="O1107" s="268"/>
      <c r="P1107" s="268"/>
      <c r="Q1107" s="268"/>
      <c r="R1107" s="268"/>
      <c r="S1107" s="268"/>
      <c r="T1107" s="269"/>
      <c r="U1107" s="14"/>
      <c r="V1107" s="14"/>
      <c r="W1107" s="14"/>
      <c r="X1107" s="14"/>
      <c r="Y1107" s="14"/>
      <c r="Z1107" s="14"/>
      <c r="AA1107" s="14"/>
      <c r="AB1107" s="14"/>
      <c r="AC1107" s="14"/>
      <c r="AD1107" s="14"/>
      <c r="AE1107" s="14"/>
      <c r="AT1107" s="270" t="s">
        <v>259</v>
      </c>
      <c r="AU1107" s="270" t="s">
        <v>88</v>
      </c>
      <c r="AV1107" s="14" t="s">
        <v>175</v>
      </c>
      <c r="AW1107" s="14" t="s">
        <v>36</v>
      </c>
      <c r="AX1107" s="14" t="s">
        <v>14</v>
      </c>
      <c r="AY1107" s="270" t="s">
        <v>241</v>
      </c>
    </row>
    <row r="1108" s="2" customFormat="1" ht="44.25" customHeight="1">
      <c r="A1108" s="39"/>
      <c r="B1108" s="40"/>
      <c r="C1108" s="229" t="s">
        <v>1675</v>
      </c>
      <c r="D1108" s="229" t="s">
        <v>243</v>
      </c>
      <c r="E1108" s="230" t="s">
        <v>1176</v>
      </c>
      <c r="F1108" s="231" t="s">
        <v>1177</v>
      </c>
      <c r="G1108" s="232" t="s">
        <v>487</v>
      </c>
      <c r="H1108" s="233">
        <v>628.34900000000005</v>
      </c>
      <c r="I1108" s="234"/>
      <c r="J1108" s="235">
        <f>ROUND(I1108*H1108,2)</f>
        <v>0</v>
      </c>
      <c r="K1108" s="231" t="s">
        <v>247</v>
      </c>
      <c r="L1108" s="45"/>
      <c r="M1108" s="236" t="s">
        <v>1</v>
      </c>
      <c r="N1108" s="237" t="s">
        <v>45</v>
      </c>
      <c r="O1108" s="92"/>
      <c r="P1108" s="238">
        <f>O1108*H1108</f>
        <v>0</v>
      </c>
      <c r="Q1108" s="238">
        <v>0</v>
      </c>
      <c r="R1108" s="238">
        <f>Q1108*H1108</f>
        <v>0</v>
      </c>
      <c r="S1108" s="238">
        <v>0</v>
      </c>
      <c r="T1108" s="239">
        <f>S1108*H1108</f>
        <v>0</v>
      </c>
      <c r="U1108" s="39"/>
      <c r="V1108" s="39"/>
      <c r="W1108" s="39"/>
      <c r="X1108" s="39"/>
      <c r="Y1108" s="39"/>
      <c r="Z1108" s="39"/>
      <c r="AA1108" s="39"/>
      <c r="AB1108" s="39"/>
      <c r="AC1108" s="39"/>
      <c r="AD1108" s="39"/>
      <c r="AE1108" s="39"/>
      <c r="AR1108" s="240" t="s">
        <v>175</v>
      </c>
      <c r="AT1108" s="240" t="s">
        <v>243</v>
      </c>
      <c r="AU1108" s="240" t="s">
        <v>88</v>
      </c>
      <c r="AY1108" s="18" t="s">
        <v>241</v>
      </c>
      <c r="BE1108" s="241">
        <f>IF(N1108="základní",J1108,0)</f>
        <v>0</v>
      </c>
      <c r="BF1108" s="241">
        <f>IF(N1108="snížená",J1108,0)</f>
        <v>0</v>
      </c>
      <c r="BG1108" s="241">
        <f>IF(N1108="zákl. přenesená",J1108,0)</f>
        <v>0</v>
      </c>
      <c r="BH1108" s="241">
        <f>IF(N1108="sníž. přenesená",J1108,0)</f>
        <v>0</v>
      </c>
      <c r="BI1108" s="241">
        <f>IF(N1108="nulová",J1108,0)</f>
        <v>0</v>
      </c>
      <c r="BJ1108" s="18" t="s">
        <v>14</v>
      </c>
      <c r="BK1108" s="241">
        <f>ROUND(I1108*H1108,2)</f>
        <v>0</v>
      </c>
      <c r="BL1108" s="18" t="s">
        <v>175</v>
      </c>
      <c r="BM1108" s="240" t="s">
        <v>3667</v>
      </c>
    </row>
    <row r="1109" s="2" customFormat="1">
      <c r="A1109" s="39"/>
      <c r="B1109" s="40"/>
      <c r="C1109" s="41"/>
      <c r="D1109" s="242" t="s">
        <v>249</v>
      </c>
      <c r="E1109" s="41"/>
      <c r="F1109" s="243" t="s">
        <v>1177</v>
      </c>
      <c r="G1109" s="41"/>
      <c r="H1109" s="41"/>
      <c r="I1109" s="244"/>
      <c r="J1109" s="41"/>
      <c r="K1109" s="41"/>
      <c r="L1109" s="45"/>
      <c r="M1109" s="245"/>
      <c r="N1109" s="246"/>
      <c r="O1109" s="92"/>
      <c r="P1109" s="92"/>
      <c r="Q1109" s="92"/>
      <c r="R1109" s="92"/>
      <c r="S1109" s="92"/>
      <c r="T1109" s="93"/>
      <c r="U1109" s="39"/>
      <c r="V1109" s="39"/>
      <c r="W1109" s="39"/>
      <c r="X1109" s="39"/>
      <c r="Y1109" s="39"/>
      <c r="Z1109" s="39"/>
      <c r="AA1109" s="39"/>
      <c r="AB1109" s="39"/>
      <c r="AC1109" s="39"/>
      <c r="AD1109" s="39"/>
      <c r="AE1109" s="39"/>
      <c r="AT1109" s="18" t="s">
        <v>249</v>
      </c>
      <c r="AU1109" s="18" t="s">
        <v>88</v>
      </c>
    </row>
    <row r="1110" s="2" customFormat="1">
      <c r="A1110" s="39"/>
      <c r="B1110" s="40"/>
      <c r="C1110" s="41"/>
      <c r="D1110" s="247" t="s">
        <v>251</v>
      </c>
      <c r="E1110" s="41"/>
      <c r="F1110" s="248" t="s">
        <v>1179</v>
      </c>
      <c r="G1110" s="41"/>
      <c r="H1110" s="41"/>
      <c r="I1110" s="244"/>
      <c r="J1110" s="41"/>
      <c r="K1110" s="41"/>
      <c r="L1110" s="45"/>
      <c r="M1110" s="245"/>
      <c r="N1110" s="246"/>
      <c r="O1110" s="92"/>
      <c r="P1110" s="92"/>
      <c r="Q1110" s="92"/>
      <c r="R1110" s="92"/>
      <c r="S1110" s="92"/>
      <c r="T1110" s="93"/>
      <c r="U1110" s="39"/>
      <c r="V1110" s="39"/>
      <c r="W1110" s="39"/>
      <c r="X1110" s="39"/>
      <c r="Y1110" s="39"/>
      <c r="Z1110" s="39"/>
      <c r="AA1110" s="39"/>
      <c r="AB1110" s="39"/>
      <c r="AC1110" s="39"/>
      <c r="AD1110" s="39"/>
      <c r="AE1110" s="39"/>
      <c r="AT1110" s="18" t="s">
        <v>251</v>
      </c>
      <c r="AU1110" s="18" t="s">
        <v>88</v>
      </c>
    </row>
    <row r="1111" s="2" customFormat="1">
      <c r="A1111" s="39"/>
      <c r="B1111" s="40"/>
      <c r="C1111" s="41"/>
      <c r="D1111" s="242" t="s">
        <v>742</v>
      </c>
      <c r="E1111" s="41"/>
      <c r="F1111" s="287" t="s">
        <v>743</v>
      </c>
      <c r="G1111" s="41"/>
      <c r="H1111" s="41"/>
      <c r="I1111" s="244"/>
      <c r="J1111" s="41"/>
      <c r="K1111" s="41"/>
      <c r="L1111" s="45"/>
      <c r="M1111" s="245"/>
      <c r="N1111" s="246"/>
      <c r="O1111" s="92"/>
      <c r="P1111" s="92"/>
      <c r="Q1111" s="92"/>
      <c r="R1111" s="92"/>
      <c r="S1111" s="92"/>
      <c r="T1111" s="93"/>
      <c r="U1111" s="39"/>
      <c r="V1111" s="39"/>
      <c r="W1111" s="39"/>
      <c r="X1111" s="39"/>
      <c r="Y1111" s="39"/>
      <c r="Z1111" s="39"/>
      <c r="AA1111" s="39"/>
      <c r="AB1111" s="39"/>
      <c r="AC1111" s="39"/>
      <c r="AD1111" s="39"/>
      <c r="AE1111" s="39"/>
      <c r="AT1111" s="18" t="s">
        <v>742</v>
      </c>
      <c r="AU1111" s="18" t="s">
        <v>88</v>
      </c>
    </row>
    <row r="1112" s="13" customFormat="1">
      <c r="A1112" s="13"/>
      <c r="B1112" s="249"/>
      <c r="C1112" s="250"/>
      <c r="D1112" s="242" t="s">
        <v>259</v>
      </c>
      <c r="E1112" s="251" t="s">
        <v>1</v>
      </c>
      <c r="F1112" s="252" t="s">
        <v>495</v>
      </c>
      <c r="G1112" s="250"/>
      <c r="H1112" s="253">
        <v>628.34900000000005</v>
      </c>
      <c r="I1112" s="254"/>
      <c r="J1112" s="250"/>
      <c r="K1112" s="250"/>
      <c r="L1112" s="255"/>
      <c r="M1112" s="256"/>
      <c r="N1112" s="257"/>
      <c r="O1112" s="257"/>
      <c r="P1112" s="257"/>
      <c r="Q1112" s="257"/>
      <c r="R1112" s="257"/>
      <c r="S1112" s="257"/>
      <c r="T1112" s="258"/>
      <c r="U1112" s="13"/>
      <c r="V1112" s="13"/>
      <c r="W1112" s="13"/>
      <c r="X1112" s="13"/>
      <c r="Y1112" s="13"/>
      <c r="Z1112" s="13"/>
      <c r="AA1112" s="13"/>
      <c r="AB1112" s="13"/>
      <c r="AC1112" s="13"/>
      <c r="AD1112" s="13"/>
      <c r="AE1112" s="13"/>
      <c r="AT1112" s="259" t="s">
        <v>259</v>
      </c>
      <c r="AU1112" s="259" t="s">
        <v>88</v>
      </c>
      <c r="AV1112" s="13" t="s">
        <v>88</v>
      </c>
      <c r="AW1112" s="13" t="s">
        <v>36</v>
      </c>
      <c r="AX1112" s="13" t="s">
        <v>80</v>
      </c>
      <c r="AY1112" s="259" t="s">
        <v>241</v>
      </c>
    </row>
    <row r="1113" s="14" customFormat="1">
      <c r="A1113" s="14"/>
      <c r="B1113" s="260"/>
      <c r="C1113" s="261"/>
      <c r="D1113" s="242" t="s">
        <v>259</v>
      </c>
      <c r="E1113" s="262" t="s">
        <v>1</v>
      </c>
      <c r="F1113" s="263" t="s">
        <v>261</v>
      </c>
      <c r="G1113" s="261"/>
      <c r="H1113" s="264">
        <v>628.34900000000005</v>
      </c>
      <c r="I1113" s="265"/>
      <c r="J1113" s="261"/>
      <c r="K1113" s="261"/>
      <c r="L1113" s="266"/>
      <c r="M1113" s="267"/>
      <c r="N1113" s="268"/>
      <c r="O1113" s="268"/>
      <c r="P1113" s="268"/>
      <c r="Q1113" s="268"/>
      <c r="R1113" s="268"/>
      <c r="S1113" s="268"/>
      <c r="T1113" s="269"/>
      <c r="U1113" s="14"/>
      <c r="V1113" s="14"/>
      <c r="W1113" s="14"/>
      <c r="X1113" s="14"/>
      <c r="Y1113" s="14"/>
      <c r="Z1113" s="14"/>
      <c r="AA1113" s="14"/>
      <c r="AB1113" s="14"/>
      <c r="AC1113" s="14"/>
      <c r="AD1113" s="14"/>
      <c r="AE1113" s="14"/>
      <c r="AT1113" s="270" t="s">
        <v>259</v>
      </c>
      <c r="AU1113" s="270" t="s">
        <v>88</v>
      </c>
      <c r="AV1113" s="14" t="s">
        <v>175</v>
      </c>
      <c r="AW1113" s="14" t="s">
        <v>36</v>
      </c>
      <c r="AX1113" s="14" t="s">
        <v>14</v>
      </c>
      <c r="AY1113" s="270" t="s">
        <v>241</v>
      </c>
    </row>
    <row r="1114" s="12" customFormat="1" ht="22.8" customHeight="1">
      <c r="A1114" s="12"/>
      <c r="B1114" s="213"/>
      <c r="C1114" s="214"/>
      <c r="D1114" s="215" t="s">
        <v>79</v>
      </c>
      <c r="E1114" s="227" t="s">
        <v>1180</v>
      </c>
      <c r="F1114" s="227" t="s">
        <v>1181</v>
      </c>
      <c r="G1114" s="214"/>
      <c r="H1114" s="214"/>
      <c r="I1114" s="217"/>
      <c r="J1114" s="228">
        <f>BK1114</f>
        <v>0</v>
      </c>
      <c r="K1114" s="214"/>
      <c r="L1114" s="219"/>
      <c r="M1114" s="220"/>
      <c r="N1114" s="221"/>
      <c r="O1114" s="221"/>
      <c r="P1114" s="222">
        <f>SUM(P1115:P1117)</f>
        <v>0</v>
      </c>
      <c r="Q1114" s="221"/>
      <c r="R1114" s="222">
        <f>SUM(R1115:R1117)</f>
        <v>0</v>
      </c>
      <c r="S1114" s="221"/>
      <c r="T1114" s="223">
        <f>SUM(T1115:T1117)</f>
        <v>0</v>
      </c>
      <c r="U1114" s="12"/>
      <c r="V1114" s="12"/>
      <c r="W1114" s="12"/>
      <c r="X1114" s="12"/>
      <c r="Y1114" s="12"/>
      <c r="Z1114" s="12"/>
      <c r="AA1114" s="12"/>
      <c r="AB1114" s="12"/>
      <c r="AC1114" s="12"/>
      <c r="AD1114" s="12"/>
      <c r="AE1114" s="12"/>
      <c r="AR1114" s="224" t="s">
        <v>14</v>
      </c>
      <c r="AT1114" s="225" t="s">
        <v>79</v>
      </c>
      <c r="AU1114" s="225" t="s">
        <v>14</v>
      </c>
      <c r="AY1114" s="224" t="s">
        <v>241</v>
      </c>
      <c r="BK1114" s="226">
        <f>SUM(BK1115:BK1117)</f>
        <v>0</v>
      </c>
    </row>
    <row r="1115" s="2" customFormat="1" ht="24.15" customHeight="1">
      <c r="A1115" s="39"/>
      <c r="B1115" s="40"/>
      <c r="C1115" s="229" t="s">
        <v>1677</v>
      </c>
      <c r="D1115" s="229" t="s">
        <v>243</v>
      </c>
      <c r="E1115" s="230" t="s">
        <v>1183</v>
      </c>
      <c r="F1115" s="231" t="s">
        <v>1184</v>
      </c>
      <c r="G1115" s="232" t="s">
        <v>487</v>
      </c>
      <c r="H1115" s="233">
        <v>289.54199999999997</v>
      </c>
      <c r="I1115" s="234"/>
      <c r="J1115" s="235">
        <f>ROUND(I1115*H1115,2)</f>
        <v>0</v>
      </c>
      <c r="K1115" s="231" t="s">
        <v>247</v>
      </c>
      <c r="L1115" s="45"/>
      <c r="M1115" s="236" t="s">
        <v>1</v>
      </c>
      <c r="N1115" s="237" t="s">
        <v>45</v>
      </c>
      <c r="O1115" s="92"/>
      <c r="P1115" s="238">
        <f>O1115*H1115</f>
        <v>0</v>
      </c>
      <c r="Q1115" s="238">
        <v>0</v>
      </c>
      <c r="R1115" s="238">
        <f>Q1115*H1115</f>
        <v>0</v>
      </c>
      <c r="S1115" s="238">
        <v>0</v>
      </c>
      <c r="T1115" s="239">
        <f>S1115*H1115</f>
        <v>0</v>
      </c>
      <c r="U1115" s="39"/>
      <c r="V1115" s="39"/>
      <c r="W1115" s="39"/>
      <c r="X1115" s="39"/>
      <c r="Y1115" s="39"/>
      <c r="Z1115" s="39"/>
      <c r="AA1115" s="39"/>
      <c r="AB1115" s="39"/>
      <c r="AC1115" s="39"/>
      <c r="AD1115" s="39"/>
      <c r="AE1115" s="39"/>
      <c r="AR1115" s="240" t="s">
        <v>175</v>
      </c>
      <c r="AT1115" s="240" t="s">
        <v>243</v>
      </c>
      <c r="AU1115" s="240" t="s">
        <v>88</v>
      </c>
      <c r="AY1115" s="18" t="s">
        <v>241</v>
      </c>
      <c r="BE1115" s="241">
        <f>IF(N1115="základní",J1115,0)</f>
        <v>0</v>
      </c>
      <c r="BF1115" s="241">
        <f>IF(N1115="snížená",J1115,0)</f>
        <v>0</v>
      </c>
      <c r="BG1115" s="241">
        <f>IF(N1115="zákl. přenesená",J1115,0)</f>
        <v>0</v>
      </c>
      <c r="BH1115" s="241">
        <f>IF(N1115="sníž. přenesená",J1115,0)</f>
        <v>0</v>
      </c>
      <c r="BI1115" s="241">
        <f>IF(N1115="nulová",J1115,0)</f>
        <v>0</v>
      </c>
      <c r="BJ1115" s="18" t="s">
        <v>14</v>
      </c>
      <c r="BK1115" s="241">
        <f>ROUND(I1115*H1115,2)</f>
        <v>0</v>
      </c>
      <c r="BL1115" s="18" t="s">
        <v>175</v>
      </c>
      <c r="BM1115" s="240" t="s">
        <v>3668</v>
      </c>
    </row>
    <row r="1116" s="2" customFormat="1">
      <c r="A1116" s="39"/>
      <c r="B1116" s="40"/>
      <c r="C1116" s="41"/>
      <c r="D1116" s="242" t="s">
        <v>249</v>
      </c>
      <c r="E1116" s="41"/>
      <c r="F1116" s="243" t="s">
        <v>1186</v>
      </c>
      <c r="G1116" s="41"/>
      <c r="H1116" s="41"/>
      <c r="I1116" s="244"/>
      <c r="J1116" s="41"/>
      <c r="K1116" s="41"/>
      <c r="L1116" s="45"/>
      <c r="M1116" s="245"/>
      <c r="N1116" s="246"/>
      <c r="O1116" s="92"/>
      <c r="P1116" s="92"/>
      <c r="Q1116" s="92"/>
      <c r="R1116" s="92"/>
      <c r="S1116" s="92"/>
      <c r="T1116" s="93"/>
      <c r="U1116" s="39"/>
      <c r="V1116" s="39"/>
      <c r="W1116" s="39"/>
      <c r="X1116" s="39"/>
      <c r="Y1116" s="39"/>
      <c r="Z1116" s="39"/>
      <c r="AA1116" s="39"/>
      <c r="AB1116" s="39"/>
      <c r="AC1116" s="39"/>
      <c r="AD1116" s="39"/>
      <c r="AE1116" s="39"/>
      <c r="AT1116" s="18" t="s">
        <v>249</v>
      </c>
      <c r="AU1116" s="18" t="s">
        <v>88</v>
      </c>
    </row>
    <row r="1117" s="2" customFormat="1">
      <c r="A1117" s="39"/>
      <c r="B1117" s="40"/>
      <c r="C1117" s="41"/>
      <c r="D1117" s="247" t="s">
        <v>251</v>
      </c>
      <c r="E1117" s="41"/>
      <c r="F1117" s="248" t="s">
        <v>1187</v>
      </c>
      <c r="G1117" s="41"/>
      <c r="H1117" s="41"/>
      <c r="I1117" s="244"/>
      <c r="J1117" s="41"/>
      <c r="K1117" s="41"/>
      <c r="L1117" s="45"/>
      <c r="M1117" s="281"/>
      <c r="N1117" s="282"/>
      <c r="O1117" s="283"/>
      <c r="P1117" s="283"/>
      <c r="Q1117" s="283"/>
      <c r="R1117" s="283"/>
      <c r="S1117" s="283"/>
      <c r="T1117" s="284"/>
      <c r="U1117" s="39"/>
      <c r="V1117" s="39"/>
      <c r="W1117" s="39"/>
      <c r="X1117" s="39"/>
      <c r="Y1117" s="39"/>
      <c r="Z1117" s="39"/>
      <c r="AA1117" s="39"/>
      <c r="AB1117" s="39"/>
      <c r="AC1117" s="39"/>
      <c r="AD1117" s="39"/>
      <c r="AE1117" s="39"/>
      <c r="AT1117" s="18" t="s">
        <v>251</v>
      </c>
      <c r="AU1117" s="18" t="s">
        <v>88</v>
      </c>
    </row>
    <row r="1118" s="2" customFormat="1" ht="6.96" customHeight="1">
      <c r="A1118" s="39"/>
      <c r="B1118" s="67"/>
      <c r="C1118" s="68"/>
      <c r="D1118" s="68"/>
      <c r="E1118" s="68"/>
      <c r="F1118" s="68"/>
      <c r="G1118" s="68"/>
      <c r="H1118" s="68"/>
      <c r="I1118" s="68"/>
      <c r="J1118" s="68"/>
      <c r="K1118" s="68"/>
      <c r="L1118" s="45"/>
      <c r="M1118" s="39"/>
      <c r="O1118" s="39"/>
      <c r="P1118" s="39"/>
      <c r="Q1118" s="39"/>
      <c r="R1118" s="39"/>
      <c r="S1118" s="39"/>
      <c r="T1118" s="39"/>
      <c r="U1118" s="39"/>
      <c r="V1118" s="39"/>
      <c r="W1118" s="39"/>
      <c r="X1118" s="39"/>
      <c r="Y1118" s="39"/>
      <c r="Z1118" s="39"/>
      <c r="AA1118" s="39"/>
      <c r="AB1118" s="39"/>
      <c r="AC1118" s="39"/>
      <c r="AD1118" s="39"/>
      <c r="AE1118" s="39"/>
    </row>
  </sheetData>
  <sheetProtection sheet="1" autoFilter="0" formatColumns="0" formatRows="0" objects="1" scenarios="1" spinCount="100000" saltValue="7NsKqc7Kl9u3SOPxG8nqNA1+1Pg+q1tvzI6a4MKxonjJ0b6Y31gkUvKqBzH6yH7XfnM4GVMaibbvBqFdgXEdfg==" hashValue="BrJ9YuMnBcXloFQYsoaILByOHSOR2d6tQIoJEnmwP5IY+q7fN+7Yr7atHIvngd95vfLOVSnh/PSfbJ1GKFn5Vg==" algorithmName="SHA-512" password="CC35"/>
  <autoFilter ref="C132:K1117"/>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hyperlinks>
    <hyperlink ref="F138" r:id="rId1" display="https://podminky.urs.cz/item/CS_URS_2021_02/113107122"/>
    <hyperlink ref="F146" r:id="rId2" display="https://podminky.urs.cz/item/CS_URS_2021_02/113107123"/>
    <hyperlink ref="F154" r:id="rId3" display="https://podminky.urs.cz/item/CS_URS_2021_02/113107221"/>
    <hyperlink ref="F161" r:id="rId4" display="https://podminky.urs.cz/item/CS_URS_2021_02/113107222"/>
    <hyperlink ref="F169" r:id="rId5" display="https://podminky.urs.cz/item/CS_URS_2021_02/113107223"/>
    <hyperlink ref="F177" r:id="rId6" display="https://podminky.urs.cz/item/CS_URS_2021_02/113154123"/>
    <hyperlink ref="F182" r:id="rId7" display="https://podminky.urs.cz/item/CS_URS_2021_02/113154232"/>
    <hyperlink ref="F187" r:id="rId8" display="https://podminky.urs.cz/item/CS_URS_2021_02/113154234"/>
    <hyperlink ref="F192" r:id="rId9" display="https://podminky.urs.cz/item/CS_URS_2021_02/113154333"/>
    <hyperlink ref="F197" r:id="rId10" display="https://podminky.urs.cz/item/CS_URS_2021_02/115001101"/>
    <hyperlink ref="F203" r:id="rId11" display="https://podminky.urs.cz/item/CS_URS_2021_02/115101202"/>
    <hyperlink ref="F209" r:id="rId12" display="https://podminky.urs.cz/item/CS_URS_2021_02/115101302"/>
    <hyperlink ref="F215" r:id="rId13" display="https://podminky.urs.cz/item/CS_URS_2021_02/119001422"/>
    <hyperlink ref="F220" r:id="rId14" display="https://podminky.urs.cz/item/CS_URS_2021_02/121112003"/>
    <hyperlink ref="F225" r:id="rId15" display="https://podminky.urs.cz/item/CS_URS_2021_02/132212212"/>
    <hyperlink ref="F230" r:id="rId16" display="https://podminky.urs.cz/item/CS_URS_2021_02/132251401"/>
    <hyperlink ref="F244" r:id="rId17" display="https://podminky.urs.cz/item/CS_URS_2021_02/132254204"/>
    <hyperlink ref="F249" r:id="rId18" display="https://podminky.urs.cz/item/CS_URS_2021_02/132312212"/>
    <hyperlink ref="F254" r:id="rId19" display="https://podminky.urs.cz/item/CS_URS_2021_02/132351401"/>
    <hyperlink ref="F259" r:id="rId20" display="https://podminky.urs.cz/item/CS_URS_2021_02/132354204"/>
    <hyperlink ref="F264" r:id="rId21" display="https://podminky.urs.cz/item/CS_URS_2021_02/132412212"/>
    <hyperlink ref="F269" r:id="rId22" display="https://podminky.urs.cz/item/CS_URS_2021_02/132454204"/>
    <hyperlink ref="F274" r:id="rId23" display="https://podminky.urs.cz/item/CS_URS_2021_02/132554204"/>
    <hyperlink ref="F279" r:id="rId24" display="https://podminky.urs.cz/item/CS_URS_2021_02/133212012"/>
    <hyperlink ref="F284" r:id="rId25" display="https://podminky.urs.cz/item/CS_URS_2021_02/133251102"/>
    <hyperlink ref="F289" r:id="rId26" display="https://podminky.urs.cz/item/CS_URS_2021_02/133312012"/>
    <hyperlink ref="F294" r:id="rId27" display="https://podminky.urs.cz/item/CS_URS_2021_02/133351102"/>
    <hyperlink ref="F299" r:id="rId28" display="https://podminky.urs.cz/item/CS_URS_2021_02/133412012"/>
    <hyperlink ref="F304" r:id="rId29" display="https://podminky.urs.cz/item/CS_URS_2021_02/133451102"/>
    <hyperlink ref="F309" r:id="rId30" display="https://podminky.urs.cz/item/CS_URS_2021_02/133551102"/>
    <hyperlink ref="F314" r:id="rId31" display="https://podminky.urs.cz/item/CS_URS_2021_02/138511201"/>
    <hyperlink ref="F319" r:id="rId32" display="https://podminky.urs.cz/item/CS_URS_2021_02/138511301"/>
    <hyperlink ref="F324" r:id="rId33" display="https://podminky.urs.cz/item/CS_URS_2021_02/139001101"/>
    <hyperlink ref="F464" r:id="rId34" display="https://podminky.urs.cz/item/CS_URS_2021_02/151101101"/>
    <hyperlink ref="F483" r:id="rId35" display="https://podminky.urs.cz/item/CS_URS_2021_02/151101102"/>
    <hyperlink ref="F507" r:id="rId36" display="https://podminky.urs.cz/item/CS_URS_2021_02/151101103"/>
    <hyperlink ref="F514" r:id="rId37" display="https://podminky.urs.cz/item/CS_URS_2021_02/151101111"/>
    <hyperlink ref="F519" r:id="rId38" display="https://podminky.urs.cz/item/CS_URS_2021_02/151101112"/>
    <hyperlink ref="F524" r:id="rId39" display="https://podminky.urs.cz/item/CS_URS_2021_02/151101113"/>
    <hyperlink ref="F529" r:id="rId40" display="https://podminky.urs.cz/item/CS_URS_2021_02/151101201"/>
    <hyperlink ref="F540" r:id="rId41" display="https://podminky.urs.cz/item/CS_URS_2021_02/151101211"/>
    <hyperlink ref="F545" r:id="rId42" display="https://podminky.urs.cz/item/CS_URS_2021_02/151101301"/>
    <hyperlink ref="F556" r:id="rId43" display="https://podminky.urs.cz/item/CS_URS_2021_02/151101311"/>
    <hyperlink ref="F561" r:id="rId44" display="https://podminky.urs.cz/item/CS_URS_2021_02/151401501"/>
    <hyperlink ref="F566" r:id="rId45" display="https://podminky.urs.cz/item/CS_URS_2021_02/162551108"/>
    <hyperlink ref="F576" r:id="rId46" display="https://podminky.urs.cz/item/CS_URS_2021_02/162551128"/>
    <hyperlink ref="F582" r:id="rId47" display="https://podminky.urs.cz/item/CS_URS_2021_02/162751117"/>
    <hyperlink ref="F592" r:id="rId48" display="https://podminky.urs.cz/item/CS_URS_2021_02/162751119"/>
    <hyperlink ref="F598" r:id="rId49" display="https://podminky.urs.cz/item/CS_URS_2021_02/162751137"/>
    <hyperlink ref="F607" r:id="rId50" display="https://podminky.urs.cz/item/CS_URS_2021_02/162751139"/>
    <hyperlink ref="F613" r:id="rId51" display="https://podminky.urs.cz/item/CS_URS_2021_02/162751157"/>
    <hyperlink ref="F619" r:id="rId52" display="https://podminky.urs.cz/item/CS_URS_2021_02/162751159"/>
    <hyperlink ref="F625" r:id="rId53" display="https://podminky.urs.cz/item/CS_URS_2021_02/167151101"/>
    <hyperlink ref="F633" r:id="rId54" display="https://podminky.urs.cz/item/CS_URS_2021_02/167151102"/>
    <hyperlink ref="F640" r:id="rId55" display="https://podminky.urs.cz/item/CS_URS_2021_02/171151111"/>
    <hyperlink ref="F647" r:id="rId56" display="https://podminky.urs.cz/item/CS_URS_2021_02/171201231"/>
    <hyperlink ref="F653" r:id="rId57" display="https://podminky.urs.cz/item/CS_URS_2021_02/171251201"/>
    <hyperlink ref="F662" r:id="rId58" display="https://podminky.urs.cz/item/CS_URS_2021_02/172153102"/>
    <hyperlink ref="F675" r:id="rId59" display="https://podminky.urs.cz/item/CS_URS_2021_02/174151101"/>
    <hyperlink ref="F690" r:id="rId60" display="https://podminky.urs.cz/item/CS_URS_2021_02/175111101"/>
    <hyperlink ref="F695" r:id="rId61" display="https://podminky.urs.cz/item/CS_URS_2021_02/175151101"/>
    <hyperlink ref="F708" r:id="rId62" display="https://podminky.urs.cz/item/CS_URS_2021_02/181311103"/>
    <hyperlink ref="F713" r:id="rId63" display="https://podminky.urs.cz/item/CS_URS_2021_02/181451131"/>
    <hyperlink ref="F722" r:id="rId64" display="https://podminky.urs.cz/item/CS_URS_2021_02/181913111"/>
    <hyperlink ref="F740" r:id="rId65" display="https://podminky.urs.cz/item/CS_URS_2021_02/181913112"/>
    <hyperlink ref="F776" r:id="rId66" display="https://podminky.urs.cz/item/CS_URS_2021_02/184802111"/>
    <hyperlink ref="F781" r:id="rId67" display="https://podminky.urs.cz/item/CS_URS_2021_02/184802611"/>
    <hyperlink ref="F787" r:id="rId68" display="https://podminky.urs.cz/item/CS_URS_2021_02/359901211"/>
    <hyperlink ref="F792" r:id="rId69" display="https://podminky.urs.cz/item/CS_URS_2021_02/359901212"/>
    <hyperlink ref="F798" r:id="rId70" display="https://podminky.urs.cz/item/CS_URS_2021_02/451573111"/>
    <hyperlink ref="F804" r:id="rId71" display="https://podminky.urs.cz/item/CS_URS_2021_02/452311131"/>
    <hyperlink ref="F809" r:id="rId72" display="https://podminky.urs.cz/item/CS_URS_2021_02/462512161"/>
    <hyperlink ref="F818" r:id="rId73" display="https://podminky.urs.cz/item/CS_URS_2021_02/564782111"/>
    <hyperlink ref="F838" r:id="rId74" display="https://podminky.urs.cz/item/CS_URS_2021_02/564821112"/>
    <hyperlink ref="F844" r:id="rId75" display="https://podminky.urs.cz/item/CS_URS_2021_02/564851111"/>
    <hyperlink ref="F851" r:id="rId76" display="https://podminky.urs.cz/item/CS_URS_2021_02/564861111"/>
    <hyperlink ref="F856" r:id="rId77" display="https://podminky.urs.cz/item/CS_URS_2021_02/565135111"/>
    <hyperlink ref="F861" r:id="rId78" display="https://podminky.urs.cz/item/CS_URS_2021_02/577134111"/>
    <hyperlink ref="F880" r:id="rId79" display="https://podminky.urs.cz/item/CS_URS_2021_02/577144111"/>
    <hyperlink ref="F906" r:id="rId80" display="https://podminky.urs.cz/item/CS_URS_2021_02/577146111"/>
    <hyperlink ref="F912" r:id="rId81" display="https://podminky.urs.cz/item/CS_URS_2021_02/871375241"/>
    <hyperlink ref="F917" r:id="rId82" display="https://podminky.urs.cz/item/CS_URS_2021_02/871445811"/>
    <hyperlink ref="F920" r:id="rId83" display="https://podminky.urs.cz/item/CS_URS_2021_02/877375211"/>
    <hyperlink ref="F933" r:id="rId84" display="https://podminky.urs.cz/item/CS_URS_2021_02/892372121"/>
    <hyperlink ref="F951" r:id="rId85" display="https://podminky.urs.cz/item/CS_URS_2021_02/899311112"/>
    <hyperlink ref="F956" r:id="rId86" display="https://podminky.urs.cz/item/CS_URS_2021_02/899311114"/>
    <hyperlink ref="F961" r:id="rId87" display="https://podminky.urs.cz/item/CS_URS_2021_02/899713111"/>
    <hyperlink ref="F967" r:id="rId88" display="https://podminky.urs.cz/item/CS_URS_2021_02/899722114"/>
    <hyperlink ref="F1056" r:id="rId89" display="https://podminky.urs.cz/item/CS_URS_2021_02/899911110"/>
    <hyperlink ref="F1060" r:id="rId90" display="https://podminky.urs.cz/item/CS_URS_2021_02/919732211"/>
    <hyperlink ref="F1088" r:id="rId91" display="https://podminky.urs.cz/item/CS_URS_2021_02/997002511"/>
    <hyperlink ref="F1093" r:id="rId92" display="https://podminky.urs.cz/item/CS_URS_2021_02/997002519"/>
    <hyperlink ref="F1099" r:id="rId93" display="https://podminky.urs.cz/item/CS_URS_2021_02/997013871"/>
    <hyperlink ref="F1104" r:id="rId94" display="https://podminky.urs.cz/item/CS_URS_2021_02/997221873"/>
    <hyperlink ref="F1110" r:id="rId95" display="https://podminky.urs.cz/item/CS_URS_2021_02/997221875"/>
    <hyperlink ref="F1117" r:id="rId96" display="https://podminky.urs.cz/item/CS_URS_2021_02/998276101"/>
  </hyperlinks>
  <pageMargins left="0.39375" right="0.39375" top="0.39375" bottom="0.39375" header="0" footer="0"/>
  <pageSetup paperSize="9" orientation="portrait" blackAndWhite="1" fitToHeight="100"/>
  <headerFooter>
    <oddFooter>&amp;CStrana &amp;P z &amp;N</oddFooter>
  </headerFooter>
  <drawing r:id="rId97"/>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c r="AZ2" s="285" t="s">
        <v>422</v>
      </c>
      <c r="BA2" s="285" t="s">
        <v>423</v>
      </c>
      <c r="BB2" s="285" t="s">
        <v>255</v>
      </c>
      <c r="BC2" s="285" t="s">
        <v>3669</v>
      </c>
      <c r="BD2" s="285" t="s">
        <v>88</v>
      </c>
    </row>
    <row r="3" s="1" customFormat="1" ht="6.96" customHeight="1">
      <c r="B3" s="148"/>
      <c r="C3" s="149"/>
      <c r="D3" s="149"/>
      <c r="E3" s="149"/>
      <c r="F3" s="149"/>
      <c r="G3" s="149"/>
      <c r="H3" s="149"/>
      <c r="I3" s="149"/>
      <c r="J3" s="149"/>
      <c r="K3" s="149"/>
      <c r="L3" s="21"/>
      <c r="AT3" s="18" t="s">
        <v>88</v>
      </c>
      <c r="AZ3" s="285" t="s">
        <v>425</v>
      </c>
      <c r="BA3" s="285" t="s">
        <v>426</v>
      </c>
      <c r="BB3" s="285" t="s">
        <v>255</v>
      </c>
      <c r="BC3" s="285" t="s">
        <v>3670</v>
      </c>
      <c r="BD3" s="285" t="s">
        <v>88</v>
      </c>
    </row>
    <row r="4" s="1" customFormat="1" ht="24.96" customHeight="1">
      <c r="B4" s="21"/>
      <c r="D4" s="150" t="s">
        <v>210</v>
      </c>
      <c r="L4" s="21"/>
      <c r="M4" s="151" t="s">
        <v>10</v>
      </c>
      <c r="AT4" s="18" t="s">
        <v>4</v>
      </c>
      <c r="AZ4" s="285" t="s">
        <v>428</v>
      </c>
      <c r="BA4" s="285" t="s">
        <v>429</v>
      </c>
      <c r="BB4" s="285" t="s">
        <v>255</v>
      </c>
      <c r="BC4" s="285" t="s">
        <v>3671</v>
      </c>
      <c r="BD4" s="285" t="s">
        <v>88</v>
      </c>
    </row>
    <row r="5" s="1" customFormat="1" ht="6.96" customHeight="1">
      <c r="B5" s="21"/>
      <c r="L5" s="21"/>
      <c r="AZ5" s="285" t="s">
        <v>431</v>
      </c>
      <c r="BA5" s="285" t="s">
        <v>432</v>
      </c>
      <c r="BB5" s="285" t="s">
        <v>255</v>
      </c>
      <c r="BC5" s="285" t="s">
        <v>3672</v>
      </c>
      <c r="BD5" s="285" t="s">
        <v>88</v>
      </c>
    </row>
    <row r="6" s="1" customFormat="1" ht="12" customHeight="1">
      <c r="B6" s="21"/>
      <c r="D6" s="152" t="s">
        <v>16</v>
      </c>
      <c r="L6" s="21"/>
      <c r="AZ6" s="285" t="s">
        <v>434</v>
      </c>
      <c r="BA6" s="285" t="s">
        <v>435</v>
      </c>
      <c r="BB6" s="285" t="s">
        <v>255</v>
      </c>
      <c r="BC6" s="285" t="s">
        <v>3673</v>
      </c>
      <c r="BD6" s="285" t="s">
        <v>88</v>
      </c>
    </row>
    <row r="7" s="1" customFormat="1" ht="26.25" customHeight="1">
      <c r="B7" s="21"/>
      <c r="E7" s="153" t="str">
        <f>'Rekapitulace stavby'!K6</f>
        <v>Zaječov rozšíření a intenzifikace ČOV Horní Kváň - kanalizace a vodovod</v>
      </c>
      <c r="F7" s="152"/>
      <c r="G7" s="152"/>
      <c r="H7" s="152"/>
      <c r="L7" s="21"/>
      <c r="AZ7" s="285" t="s">
        <v>2494</v>
      </c>
      <c r="BA7" s="285" t="s">
        <v>2495</v>
      </c>
      <c r="BB7" s="285" t="s">
        <v>255</v>
      </c>
      <c r="BC7" s="285" t="s">
        <v>3674</v>
      </c>
      <c r="BD7" s="285" t="s">
        <v>88</v>
      </c>
    </row>
    <row r="8">
      <c r="B8" s="21"/>
      <c r="D8" s="152" t="s">
        <v>211</v>
      </c>
      <c r="L8" s="21"/>
      <c r="AZ8" s="285" t="s">
        <v>2497</v>
      </c>
      <c r="BA8" s="285" t="s">
        <v>2498</v>
      </c>
      <c r="BB8" s="285" t="s">
        <v>255</v>
      </c>
      <c r="BC8" s="285" t="s">
        <v>3675</v>
      </c>
      <c r="BD8" s="285" t="s">
        <v>88</v>
      </c>
    </row>
    <row r="9" s="1" customFormat="1" ht="16.5" customHeight="1">
      <c r="B9" s="21"/>
      <c r="E9" s="153" t="s">
        <v>212</v>
      </c>
      <c r="F9" s="1"/>
      <c r="G9" s="1"/>
      <c r="H9" s="1"/>
      <c r="L9" s="21"/>
      <c r="AZ9" s="285" t="s">
        <v>2500</v>
      </c>
      <c r="BA9" s="285" t="s">
        <v>2501</v>
      </c>
      <c r="BB9" s="285" t="s">
        <v>255</v>
      </c>
      <c r="BC9" s="285" t="s">
        <v>3674</v>
      </c>
      <c r="BD9" s="285" t="s">
        <v>88</v>
      </c>
    </row>
    <row r="10" s="1" customFormat="1" ht="12" customHeight="1">
      <c r="B10" s="21"/>
      <c r="D10" s="152" t="s">
        <v>213</v>
      </c>
      <c r="L10" s="21"/>
      <c r="AZ10" s="285" t="s">
        <v>2502</v>
      </c>
      <c r="BA10" s="285" t="s">
        <v>2503</v>
      </c>
      <c r="BB10" s="285" t="s">
        <v>255</v>
      </c>
      <c r="BC10" s="285" t="s">
        <v>3675</v>
      </c>
      <c r="BD10" s="285" t="s">
        <v>88</v>
      </c>
    </row>
    <row r="11" s="2" customFormat="1" ht="16.5" customHeight="1">
      <c r="A11" s="39"/>
      <c r="B11" s="45"/>
      <c r="C11" s="39"/>
      <c r="D11" s="39"/>
      <c r="E11" s="154" t="s">
        <v>3147</v>
      </c>
      <c r="F11" s="39"/>
      <c r="G11" s="39"/>
      <c r="H11" s="39"/>
      <c r="I11" s="39"/>
      <c r="J11" s="39"/>
      <c r="K11" s="39"/>
      <c r="L11" s="64"/>
      <c r="S11" s="39"/>
      <c r="T11" s="39"/>
      <c r="U11" s="39"/>
      <c r="V11" s="39"/>
      <c r="W11" s="39"/>
      <c r="X11" s="39"/>
      <c r="Y11" s="39"/>
      <c r="Z11" s="39"/>
      <c r="AA11" s="39"/>
      <c r="AB11" s="39"/>
      <c r="AC11" s="39"/>
      <c r="AD11" s="39"/>
      <c r="AE11" s="39"/>
      <c r="AZ11" s="285" t="s">
        <v>452</v>
      </c>
      <c r="BA11" s="285" t="s">
        <v>453</v>
      </c>
      <c r="BB11" s="285" t="s">
        <v>255</v>
      </c>
      <c r="BC11" s="285" t="s">
        <v>3676</v>
      </c>
      <c r="BD11" s="285" t="s">
        <v>88</v>
      </c>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c r="AZ12" s="285" t="s">
        <v>456</v>
      </c>
      <c r="BA12" s="285" t="s">
        <v>457</v>
      </c>
      <c r="BB12" s="285" t="s">
        <v>246</v>
      </c>
      <c r="BC12" s="285" t="s">
        <v>3677</v>
      </c>
      <c r="BD12" s="285" t="s">
        <v>88</v>
      </c>
    </row>
    <row r="13" s="2" customFormat="1" ht="16.5" customHeight="1">
      <c r="A13" s="39"/>
      <c r="B13" s="45"/>
      <c r="C13" s="39"/>
      <c r="D13" s="39"/>
      <c r="E13" s="155" t="s">
        <v>3678</v>
      </c>
      <c r="F13" s="39"/>
      <c r="G13" s="39"/>
      <c r="H13" s="39"/>
      <c r="I13" s="39"/>
      <c r="J13" s="39"/>
      <c r="K13" s="39"/>
      <c r="L13" s="64"/>
      <c r="S13" s="39"/>
      <c r="T13" s="39"/>
      <c r="U13" s="39"/>
      <c r="V13" s="39"/>
      <c r="W13" s="39"/>
      <c r="X13" s="39"/>
      <c r="Y13" s="39"/>
      <c r="Z13" s="39"/>
      <c r="AA13" s="39"/>
      <c r="AB13" s="39"/>
      <c r="AC13" s="39"/>
      <c r="AD13" s="39"/>
      <c r="AE13" s="39"/>
      <c r="AZ13" s="285" t="s">
        <v>459</v>
      </c>
      <c r="BA13" s="285" t="s">
        <v>460</v>
      </c>
      <c r="BB13" s="285" t="s">
        <v>246</v>
      </c>
      <c r="BC13" s="285" t="s">
        <v>3679</v>
      </c>
      <c r="BD13" s="285" t="s">
        <v>88</v>
      </c>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c r="AZ14" s="285" t="s">
        <v>462</v>
      </c>
      <c r="BA14" s="285" t="s">
        <v>463</v>
      </c>
      <c r="BB14" s="285" t="s">
        <v>246</v>
      </c>
      <c r="BC14" s="285" t="s">
        <v>3680</v>
      </c>
      <c r="BD14" s="285" t="s">
        <v>88</v>
      </c>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c r="AZ15" s="285" t="s">
        <v>465</v>
      </c>
      <c r="BA15" s="285" t="s">
        <v>466</v>
      </c>
      <c r="BB15" s="285" t="s">
        <v>255</v>
      </c>
      <c r="BC15" s="285" t="s">
        <v>3681</v>
      </c>
      <c r="BD15" s="285" t="s">
        <v>88</v>
      </c>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c r="AZ16" s="285" t="s">
        <v>468</v>
      </c>
      <c r="BA16" s="285" t="s">
        <v>469</v>
      </c>
      <c r="BB16" s="285" t="s">
        <v>255</v>
      </c>
      <c r="BC16" s="285" t="s">
        <v>3682</v>
      </c>
      <c r="BD16" s="285" t="s">
        <v>88</v>
      </c>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c r="AZ17" s="285" t="s">
        <v>471</v>
      </c>
      <c r="BA17" s="285" t="s">
        <v>472</v>
      </c>
      <c r="BB17" s="285" t="s">
        <v>246</v>
      </c>
      <c r="BC17" s="285" t="s">
        <v>3683</v>
      </c>
      <c r="BD17" s="285" t="s">
        <v>88</v>
      </c>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c r="AZ18" s="285" t="s">
        <v>2533</v>
      </c>
      <c r="BA18" s="285" t="s">
        <v>2534</v>
      </c>
      <c r="BB18" s="285" t="s">
        <v>246</v>
      </c>
      <c r="BC18" s="285" t="s">
        <v>3684</v>
      </c>
      <c r="BD18" s="285" t="s">
        <v>88</v>
      </c>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c r="AZ19" s="285" t="s">
        <v>3685</v>
      </c>
      <c r="BA19" s="285" t="s">
        <v>3686</v>
      </c>
      <c r="BB19" s="285" t="s">
        <v>296</v>
      </c>
      <c r="BC19" s="285" t="s">
        <v>3687</v>
      </c>
      <c r="BD19" s="285" t="s">
        <v>88</v>
      </c>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c r="AZ20" s="285" t="s">
        <v>3688</v>
      </c>
      <c r="BA20" s="285" t="s">
        <v>3689</v>
      </c>
      <c r="BB20" s="285" t="s">
        <v>296</v>
      </c>
      <c r="BC20" s="285" t="s">
        <v>3690</v>
      </c>
      <c r="BD20" s="285" t="s">
        <v>88</v>
      </c>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c r="AZ21" s="285" t="s">
        <v>3186</v>
      </c>
      <c r="BA21" s="285" t="s">
        <v>3187</v>
      </c>
      <c r="BB21" s="285" t="s">
        <v>296</v>
      </c>
      <c r="BC21" s="285" t="s">
        <v>14</v>
      </c>
      <c r="BD21" s="285" t="s">
        <v>88</v>
      </c>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c r="AZ22" s="285" t="s">
        <v>833</v>
      </c>
      <c r="BA22" s="285" t="s">
        <v>1231</v>
      </c>
      <c r="BB22" s="285" t="s">
        <v>246</v>
      </c>
      <c r="BC22" s="285" t="s">
        <v>3691</v>
      </c>
      <c r="BD22" s="285" t="s">
        <v>88</v>
      </c>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c r="AZ23" s="285" t="s">
        <v>1233</v>
      </c>
      <c r="BA23" s="285" t="s">
        <v>1234</v>
      </c>
      <c r="BB23" s="285" t="s">
        <v>246</v>
      </c>
      <c r="BC23" s="285" t="s">
        <v>3692</v>
      </c>
      <c r="BD23" s="285" t="s">
        <v>88</v>
      </c>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c r="AZ24" s="285" t="s">
        <v>479</v>
      </c>
      <c r="BA24" s="285" t="s">
        <v>480</v>
      </c>
      <c r="BB24" s="285" t="s">
        <v>255</v>
      </c>
      <c r="BC24" s="285" t="s">
        <v>2010</v>
      </c>
      <c r="BD24" s="285" t="s">
        <v>88</v>
      </c>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c r="AZ25" s="285" t="s">
        <v>482</v>
      </c>
      <c r="BA25" s="285" t="s">
        <v>483</v>
      </c>
      <c r="BB25" s="285" t="s">
        <v>255</v>
      </c>
      <c r="BC25" s="285" t="s">
        <v>3693</v>
      </c>
      <c r="BD25" s="285" t="s">
        <v>88</v>
      </c>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c r="AZ26" s="285" t="s">
        <v>2013</v>
      </c>
      <c r="BA26" s="285" t="s">
        <v>2014</v>
      </c>
      <c r="BB26" s="285" t="s">
        <v>255</v>
      </c>
      <c r="BC26" s="285" t="s">
        <v>3694</v>
      </c>
      <c r="BD26" s="285" t="s">
        <v>88</v>
      </c>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c r="AZ27" s="285" t="s">
        <v>485</v>
      </c>
      <c r="BA27" s="285" t="s">
        <v>486</v>
      </c>
      <c r="BB27" s="285" t="s">
        <v>487</v>
      </c>
      <c r="BC27" s="285" t="s">
        <v>3695</v>
      </c>
      <c r="BD27" s="285" t="s">
        <v>88</v>
      </c>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c r="AZ28" s="285" t="s">
        <v>489</v>
      </c>
      <c r="BA28" s="285" t="s">
        <v>490</v>
      </c>
      <c r="BB28" s="285" t="s">
        <v>487</v>
      </c>
      <c r="BC28" s="285" t="s">
        <v>3696</v>
      </c>
      <c r="BD28" s="285" t="s">
        <v>88</v>
      </c>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c r="AZ29" s="285" t="s">
        <v>495</v>
      </c>
      <c r="BA29" s="285" t="s">
        <v>496</v>
      </c>
      <c r="BB29" s="285" t="s">
        <v>487</v>
      </c>
      <c r="BC29" s="285" t="s">
        <v>3697</v>
      </c>
      <c r="BD29" s="285" t="s">
        <v>88</v>
      </c>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c r="AZ30" s="285" t="s">
        <v>498</v>
      </c>
      <c r="BA30" s="285" t="s">
        <v>499</v>
      </c>
      <c r="BB30" s="285" t="s">
        <v>296</v>
      </c>
      <c r="BC30" s="285" t="s">
        <v>500</v>
      </c>
      <c r="BD30" s="285" t="s">
        <v>88</v>
      </c>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c r="AZ31" s="286" t="s">
        <v>501</v>
      </c>
      <c r="BA31" s="286" t="s">
        <v>502</v>
      </c>
      <c r="BB31" s="286" t="s">
        <v>296</v>
      </c>
      <c r="BC31" s="286" t="s">
        <v>503</v>
      </c>
      <c r="BD31" s="286" t="s">
        <v>88</v>
      </c>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c r="AZ32" s="285" t="s">
        <v>504</v>
      </c>
      <c r="BA32" s="285" t="s">
        <v>505</v>
      </c>
      <c r="BB32" s="285" t="s">
        <v>296</v>
      </c>
      <c r="BC32" s="285" t="s">
        <v>506</v>
      </c>
      <c r="BD32" s="285" t="s">
        <v>88</v>
      </c>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c r="AZ33" s="285" t="s">
        <v>507</v>
      </c>
      <c r="BA33" s="285" t="s">
        <v>508</v>
      </c>
      <c r="BB33" s="285" t="s">
        <v>296</v>
      </c>
      <c r="BC33" s="285" t="s">
        <v>509</v>
      </c>
      <c r="BD33" s="285" t="s">
        <v>88</v>
      </c>
    </row>
    <row r="34" s="2" customFormat="1" ht="25.44" customHeight="1">
      <c r="A34" s="39"/>
      <c r="B34" s="45"/>
      <c r="C34" s="39"/>
      <c r="D34" s="162" t="s">
        <v>40</v>
      </c>
      <c r="E34" s="39"/>
      <c r="F34" s="39"/>
      <c r="G34" s="39"/>
      <c r="H34" s="39"/>
      <c r="I34" s="39"/>
      <c r="J34" s="163">
        <f>ROUND(J133, 2)</f>
        <v>0</v>
      </c>
      <c r="K34" s="39"/>
      <c r="L34" s="64"/>
      <c r="S34" s="39"/>
      <c r="T34" s="39"/>
      <c r="U34" s="39"/>
      <c r="V34" s="39"/>
      <c r="W34" s="39"/>
      <c r="X34" s="39"/>
      <c r="Y34" s="39"/>
      <c r="Z34" s="39"/>
      <c r="AA34" s="39"/>
      <c r="AB34" s="39"/>
      <c r="AC34" s="39"/>
      <c r="AD34" s="39"/>
      <c r="AE34" s="39"/>
      <c r="AZ34" s="285" t="s">
        <v>510</v>
      </c>
      <c r="BA34" s="285" t="s">
        <v>511</v>
      </c>
      <c r="BB34" s="285" t="s">
        <v>296</v>
      </c>
      <c r="BC34" s="285" t="s">
        <v>512</v>
      </c>
      <c r="BD34" s="285" t="s">
        <v>88</v>
      </c>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c r="AZ35" s="285" t="s">
        <v>513</v>
      </c>
      <c r="BA35" s="285" t="s">
        <v>514</v>
      </c>
      <c r="BB35" s="285" t="s">
        <v>246</v>
      </c>
      <c r="BC35" s="285" t="s">
        <v>3698</v>
      </c>
      <c r="BD35" s="285" t="s">
        <v>88</v>
      </c>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c r="AZ36" s="285" t="s">
        <v>516</v>
      </c>
      <c r="BA36" s="285" t="s">
        <v>516</v>
      </c>
      <c r="BB36" s="285" t="s">
        <v>255</v>
      </c>
      <c r="BC36" s="285" t="s">
        <v>3699</v>
      </c>
      <c r="BD36" s="285" t="s">
        <v>88</v>
      </c>
    </row>
    <row r="37" s="2" customFormat="1" ht="14.4" customHeight="1">
      <c r="A37" s="39"/>
      <c r="B37" s="45"/>
      <c r="C37" s="39"/>
      <c r="D37" s="154" t="s">
        <v>44</v>
      </c>
      <c r="E37" s="152" t="s">
        <v>45</v>
      </c>
      <c r="F37" s="165">
        <f>ROUND((SUM(BE133:BE815)),  2)</f>
        <v>0</v>
      </c>
      <c r="G37" s="39"/>
      <c r="H37" s="39"/>
      <c r="I37" s="166">
        <v>0.20999999999999999</v>
      </c>
      <c r="J37" s="165">
        <f>ROUND(((SUM(BE133:BE815))*I37),  2)</f>
        <v>0</v>
      </c>
      <c r="K37" s="39"/>
      <c r="L37" s="64"/>
      <c r="S37" s="39"/>
      <c r="T37" s="39"/>
      <c r="U37" s="39"/>
      <c r="V37" s="39"/>
      <c r="W37" s="39"/>
      <c r="X37" s="39"/>
      <c r="Y37" s="39"/>
      <c r="Z37" s="39"/>
      <c r="AA37" s="39"/>
      <c r="AB37" s="39"/>
      <c r="AC37" s="39"/>
      <c r="AD37" s="39"/>
      <c r="AE37" s="39"/>
      <c r="AZ37" s="285" t="s">
        <v>518</v>
      </c>
      <c r="BA37" s="285" t="s">
        <v>518</v>
      </c>
      <c r="BB37" s="285" t="s">
        <v>246</v>
      </c>
      <c r="BC37" s="285" t="s">
        <v>3700</v>
      </c>
      <c r="BD37" s="285" t="s">
        <v>88</v>
      </c>
    </row>
    <row r="38" s="2" customFormat="1" ht="14.4" customHeight="1">
      <c r="A38" s="39"/>
      <c r="B38" s="45"/>
      <c r="C38" s="39"/>
      <c r="D38" s="39"/>
      <c r="E38" s="152" t="s">
        <v>46</v>
      </c>
      <c r="F38" s="165">
        <f>ROUND((SUM(BF133:BF815)),  2)</f>
        <v>0</v>
      </c>
      <c r="G38" s="39"/>
      <c r="H38" s="39"/>
      <c r="I38" s="166">
        <v>0.14999999999999999</v>
      </c>
      <c r="J38" s="165">
        <f>ROUND(((SUM(BF133:BF815))*I38),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ROUND((SUM(BG133:BG815)),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ROUND((SUM(BH133:BH815)),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ROUND((SUM(BI133:BI815)),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3147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03.2 - Kanalizační přípojky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J133</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222</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223</v>
      </c>
      <c r="E102" s="199"/>
      <c r="F102" s="199"/>
      <c r="G102" s="199"/>
      <c r="H102" s="199"/>
      <c r="I102" s="199"/>
      <c r="J102" s="200">
        <f>J135</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2020</v>
      </c>
      <c r="E103" s="199"/>
      <c r="F103" s="199"/>
      <c r="G103" s="199"/>
      <c r="H103" s="199"/>
      <c r="I103" s="199"/>
      <c r="J103" s="200">
        <f>J566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224</v>
      </c>
      <c r="E104" s="199"/>
      <c r="F104" s="199"/>
      <c r="G104" s="199"/>
      <c r="H104" s="199"/>
      <c r="I104" s="199"/>
      <c r="J104" s="200">
        <f>J577</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520</v>
      </c>
      <c r="E105" s="199"/>
      <c r="F105" s="199"/>
      <c r="G105" s="199"/>
      <c r="H105" s="199"/>
      <c r="I105" s="199"/>
      <c r="J105" s="200">
        <f>J584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521</v>
      </c>
      <c r="E106" s="199"/>
      <c r="F106" s="199"/>
      <c r="G106" s="199"/>
      <c r="H106" s="199"/>
      <c r="I106" s="199"/>
      <c r="J106" s="200">
        <f>J669</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225</v>
      </c>
      <c r="E107" s="199"/>
      <c r="F107" s="199"/>
      <c r="G107" s="199"/>
      <c r="H107" s="199"/>
      <c r="I107" s="199"/>
      <c r="J107" s="200">
        <f>J760</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522</v>
      </c>
      <c r="E108" s="199"/>
      <c r="F108" s="199"/>
      <c r="G108" s="199"/>
      <c r="H108" s="199"/>
      <c r="I108" s="199"/>
      <c r="J108" s="200">
        <f>J788</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523</v>
      </c>
      <c r="E109" s="199"/>
      <c r="F109" s="199"/>
      <c r="G109" s="199"/>
      <c r="H109" s="199"/>
      <c r="I109" s="199"/>
      <c r="J109" s="200">
        <f>J812</f>
        <v>0</v>
      </c>
      <c r="K109" s="133"/>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226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6.25" customHeight="1">
      <c r="A119" s="39"/>
      <c r="B119" s="40"/>
      <c r="C119" s="41"/>
      <c r="D119" s="41"/>
      <c r="E119" s="185" t="str">
        <f>E7</f>
        <v>Zaječov rozšíření a intenzifikace ČOV Horní Kváň - kanalizace a vodovod</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211</v>
      </c>
      <c r="D120" s="23"/>
      <c r="E120" s="23"/>
      <c r="F120" s="23"/>
      <c r="G120" s="23"/>
      <c r="H120" s="23"/>
      <c r="I120" s="23"/>
      <c r="J120" s="23"/>
      <c r="K120" s="23"/>
      <c r="L120" s="21"/>
    </row>
    <row r="121" s="1" customFormat="1" ht="16.5" customHeight="1">
      <c r="B121" s="22"/>
      <c r="C121" s="23"/>
      <c r="D121" s="23"/>
      <c r="E121" s="185" t="s">
        <v>212</v>
      </c>
      <c r="F121" s="23"/>
      <c r="G121" s="23"/>
      <c r="H121" s="23"/>
      <c r="I121" s="23"/>
      <c r="J121" s="23"/>
      <c r="K121" s="23"/>
      <c r="L121" s="21"/>
    </row>
    <row r="122" s="1" customFormat="1" ht="12" customHeight="1">
      <c r="B122" s="22"/>
      <c r="C122" s="33" t="s">
        <v>213</v>
      </c>
      <c r="D122" s="23"/>
      <c r="E122" s="23"/>
      <c r="F122" s="23"/>
      <c r="G122" s="23"/>
      <c r="H122" s="23"/>
      <c r="I122" s="23"/>
      <c r="J122" s="23"/>
      <c r="K122" s="23"/>
      <c r="L122" s="21"/>
    </row>
    <row r="123" s="2" customFormat="1" ht="16.5" customHeight="1">
      <c r="A123" s="39"/>
      <c r="B123" s="40"/>
      <c r="C123" s="41"/>
      <c r="D123" s="41"/>
      <c r="E123" s="186" t="s">
        <v>3147</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215</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SO 03.2 - Kanalizační přípojky</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obec Zaječov, místní část Kvaň, Nová Ves</v>
      </c>
      <c r="G127" s="41"/>
      <c r="H127" s="41"/>
      <c r="I127" s="33" t="s">
        <v>22</v>
      </c>
      <c r="J127" s="80" t="str">
        <f>IF(J16="","",J16)</f>
        <v>18. 8. 2021</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54.45" customHeight="1">
      <c r="A129" s="39"/>
      <c r="B129" s="40"/>
      <c r="C129" s="33" t="s">
        <v>24</v>
      </c>
      <c r="D129" s="41"/>
      <c r="E129" s="41"/>
      <c r="F129" s="28" t="str">
        <f>E19</f>
        <v>Obec Zaječov, Zaječov 265, 267 63 Zaječov</v>
      </c>
      <c r="G129" s="41"/>
      <c r="H129" s="41"/>
      <c r="I129" s="33" t="s">
        <v>32</v>
      </c>
      <c r="J129" s="37" t="str">
        <f>E25</f>
        <v>PIK VÍTEK s.r.o.,Kořenského 1025/7, 150 00 Praha 5</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30</v>
      </c>
      <c r="D130" s="41"/>
      <c r="E130" s="41"/>
      <c r="F130" s="28" t="str">
        <f>IF(E22="","",E22)</f>
        <v>Vyplň údaj</v>
      </c>
      <c r="G130" s="41"/>
      <c r="H130" s="41"/>
      <c r="I130" s="33" t="s">
        <v>37</v>
      </c>
      <c r="J130" s="37" t="str">
        <f>E28</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227</v>
      </c>
      <c r="D132" s="205" t="s">
        <v>65</v>
      </c>
      <c r="E132" s="205" t="s">
        <v>61</v>
      </c>
      <c r="F132" s="205" t="s">
        <v>62</v>
      </c>
      <c r="G132" s="205" t="s">
        <v>228</v>
      </c>
      <c r="H132" s="205" t="s">
        <v>229</v>
      </c>
      <c r="I132" s="205" t="s">
        <v>230</v>
      </c>
      <c r="J132" s="205" t="s">
        <v>219</v>
      </c>
      <c r="K132" s="206" t="s">
        <v>231</v>
      </c>
      <c r="L132" s="207"/>
      <c r="M132" s="101" t="s">
        <v>1</v>
      </c>
      <c r="N132" s="102" t="s">
        <v>44</v>
      </c>
      <c r="O132" s="102" t="s">
        <v>232</v>
      </c>
      <c r="P132" s="102" t="s">
        <v>233</v>
      </c>
      <c r="Q132" s="102" t="s">
        <v>234</v>
      </c>
      <c r="R132" s="102" t="s">
        <v>235</v>
      </c>
      <c r="S132" s="102" t="s">
        <v>236</v>
      </c>
      <c r="T132" s="103" t="s">
        <v>237</v>
      </c>
      <c r="U132" s="202"/>
      <c r="V132" s="202"/>
      <c r="W132" s="202"/>
      <c r="X132" s="202"/>
      <c r="Y132" s="202"/>
      <c r="Z132" s="202"/>
      <c r="AA132" s="202"/>
      <c r="AB132" s="202"/>
      <c r="AC132" s="202"/>
      <c r="AD132" s="202"/>
      <c r="AE132" s="202"/>
    </row>
    <row r="133" s="2" customFormat="1" ht="22.8" customHeight="1">
      <c r="A133" s="39"/>
      <c r="B133" s="40"/>
      <c r="C133" s="108" t="s">
        <v>238</v>
      </c>
      <c r="D133" s="41"/>
      <c r="E133" s="41"/>
      <c r="F133" s="41"/>
      <c r="G133" s="41"/>
      <c r="H133" s="41"/>
      <c r="I133" s="41"/>
      <c r="J133" s="208">
        <f>BK133</f>
        <v>0</v>
      </c>
      <c r="K133" s="41"/>
      <c r="L133" s="45"/>
      <c r="M133" s="104"/>
      <c r="N133" s="209"/>
      <c r="O133" s="105"/>
      <c r="P133" s="210">
        <f>P134</f>
        <v>0</v>
      </c>
      <c r="Q133" s="105"/>
      <c r="R133" s="210">
        <f>R134</f>
        <v>21.871178580000002</v>
      </c>
      <c r="S133" s="105"/>
      <c r="T133" s="211">
        <f>T134</f>
        <v>177.98136399999999</v>
      </c>
      <c r="U133" s="39"/>
      <c r="V133" s="39"/>
      <c r="W133" s="39"/>
      <c r="X133" s="39"/>
      <c r="Y133" s="39"/>
      <c r="Z133" s="39"/>
      <c r="AA133" s="39"/>
      <c r="AB133" s="39"/>
      <c r="AC133" s="39"/>
      <c r="AD133" s="39"/>
      <c r="AE133" s="39"/>
      <c r="AT133" s="18" t="s">
        <v>79</v>
      </c>
      <c r="AU133" s="18" t="s">
        <v>221</v>
      </c>
      <c r="BK133" s="212">
        <f>BK134</f>
        <v>0</v>
      </c>
    </row>
    <row r="134" s="12" customFormat="1" ht="25.92" customHeight="1">
      <c r="A134" s="12"/>
      <c r="B134" s="213"/>
      <c r="C134" s="214"/>
      <c r="D134" s="215" t="s">
        <v>79</v>
      </c>
      <c r="E134" s="216" t="s">
        <v>239</v>
      </c>
      <c r="F134" s="216" t="s">
        <v>240</v>
      </c>
      <c r="G134" s="214"/>
      <c r="H134" s="214"/>
      <c r="I134" s="217"/>
      <c r="J134" s="218">
        <f>BK134</f>
        <v>0</v>
      </c>
      <c r="K134" s="214"/>
      <c r="L134" s="219"/>
      <c r="M134" s="220"/>
      <c r="N134" s="221"/>
      <c r="O134" s="221"/>
      <c r="P134" s="222">
        <f>P135+P566+P577+P584+P669+P760+P788+P812</f>
        <v>0</v>
      </c>
      <c r="Q134" s="221"/>
      <c r="R134" s="222">
        <f>R135+R566+R577+R584+R669+R760+R788+R812</f>
        <v>21.871178580000002</v>
      </c>
      <c r="S134" s="221"/>
      <c r="T134" s="223">
        <f>T135+T566+T577+T584+T669+T760+T788+T812</f>
        <v>177.98136399999999</v>
      </c>
      <c r="U134" s="12"/>
      <c r="V134" s="12"/>
      <c r="W134" s="12"/>
      <c r="X134" s="12"/>
      <c r="Y134" s="12"/>
      <c r="Z134" s="12"/>
      <c r="AA134" s="12"/>
      <c r="AB134" s="12"/>
      <c r="AC134" s="12"/>
      <c r="AD134" s="12"/>
      <c r="AE134" s="12"/>
      <c r="AR134" s="224" t="s">
        <v>14</v>
      </c>
      <c r="AT134" s="225" t="s">
        <v>79</v>
      </c>
      <c r="AU134" s="225" t="s">
        <v>80</v>
      </c>
      <c r="AY134" s="224" t="s">
        <v>241</v>
      </c>
      <c r="BK134" s="226">
        <f>BK135+BK566+BK577+BK584+BK669+BK760+BK788+BK812</f>
        <v>0</v>
      </c>
    </row>
    <row r="135" s="12" customFormat="1" ht="22.8" customHeight="1">
      <c r="A135" s="12"/>
      <c r="B135" s="213"/>
      <c r="C135" s="214"/>
      <c r="D135" s="215" t="s">
        <v>79</v>
      </c>
      <c r="E135" s="227" t="s">
        <v>14</v>
      </c>
      <c r="F135" s="227" t="s">
        <v>242</v>
      </c>
      <c r="G135" s="214"/>
      <c r="H135" s="214"/>
      <c r="I135" s="217"/>
      <c r="J135" s="228">
        <f>BK135</f>
        <v>0</v>
      </c>
      <c r="K135" s="214"/>
      <c r="L135" s="219"/>
      <c r="M135" s="220"/>
      <c r="N135" s="221"/>
      <c r="O135" s="221"/>
      <c r="P135" s="222">
        <f>SUM(P136:P565)</f>
        <v>0</v>
      </c>
      <c r="Q135" s="221"/>
      <c r="R135" s="222">
        <f>SUM(R136:R565)</f>
        <v>9.2868975800000015</v>
      </c>
      <c r="S135" s="221"/>
      <c r="T135" s="223">
        <f>SUM(T136:T565)</f>
        <v>177.98136399999999</v>
      </c>
      <c r="U135" s="12"/>
      <c r="V135" s="12"/>
      <c r="W135" s="12"/>
      <c r="X135" s="12"/>
      <c r="Y135" s="12"/>
      <c r="Z135" s="12"/>
      <c r="AA135" s="12"/>
      <c r="AB135" s="12"/>
      <c r="AC135" s="12"/>
      <c r="AD135" s="12"/>
      <c r="AE135" s="12"/>
      <c r="AR135" s="224" t="s">
        <v>14</v>
      </c>
      <c r="AT135" s="225" t="s">
        <v>79</v>
      </c>
      <c r="AU135" s="225" t="s">
        <v>14</v>
      </c>
      <c r="AY135" s="224" t="s">
        <v>241</v>
      </c>
      <c r="BK135" s="226">
        <f>SUM(BK136:BK565)</f>
        <v>0</v>
      </c>
    </row>
    <row r="136" s="2" customFormat="1" ht="24.15" customHeight="1">
      <c r="A136" s="39"/>
      <c r="B136" s="40"/>
      <c r="C136" s="229" t="s">
        <v>14</v>
      </c>
      <c r="D136" s="229" t="s">
        <v>243</v>
      </c>
      <c r="E136" s="230" t="s">
        <v>524</v>
      </c>
      <c r="F136" s="231" t="s">
        <v>525</v>
      </c>
      <c r="G136" s="232" t="s">
        <v>246</v>
      </c>
      <c r="H136" s="233">
        <v>30.702000000000002</v>
      </c>
      <c r="I136" s="234"/>
      <c r="J136" s="235">
        <f>ROUND(I136*H136,2)</f>
        <v>0</v>
      </c>
      <c r="K136" s="231" t="s">
        <v>247</v>
      </c>
      <c r="L136" s="45"/>
      <c r="M136" s="236" t="s">
        <v>1</v>
      </c>
      <c r="N136" s="237" t="s">
        <v>45</v>
      </c>
      <c r="O136" s="92"/>
      <c r="P136" s="238">
        <f>O136*H136</f>
        <v>0</v>
      </c>
      <c r="Q136" s="238">
        <v>0</v>
      </c>
      <c r="R136" s="238">
        <f>Q136*H136</f>
        <v>0</v>
      </c>
      <c r="S136" s="238">
        <v>0.28999999999999998</v>
      </c>
      <c r="T136" s="239">
        <f>S136*H136</f>
        <v>8.9035799999999998</v>
      </c>
      <c r="U136" s="39"/>
      <c r="V136" s="39"/>
      <c r="W136" s="39"/>
      <c r="X136" s="39"/>
      <c r="Y136" s="39"/>
      <c r="Z136" s="39"/>
      <c r="AA136" s="39"/>
      <c r="AB136" s="39"/>
      <c r="AC136" s="39"/>
      <c r="AD136" s="39"/>
      <c r="AE136" s="39"/>
      <c r="AR136" s="240" t="s">
        <v>175</v>
      </c>
      <c r="AT136" s="240" t="s">
        <v>243</v>
      </c>
      <c r="AU136" s="240" t="s">
        <v>88</v>
      </c>
      <c r="AY136" s="18" t="s">
        <v>241</v>
      </c>
      <c r="BE136" s="241">
        <f>IF(N136="základní",J136,0)</f>
        <v>0</v>
      </c>
      <c r="BF136" s="241">
        <f>IF(N136="snížená",J136,0)</f>
        <v>0</v>
      </c>
      <c r="BG136" s="241">
        <f>IF(N136="zákl. přenesená",J136,0)</f>
        <v>0</v>
      </c>
      <c r="BH136" s="241">
        <f>IF(N136="sníž. přenesená",J136,0)</f>
        <v>0</v>
      </c>
      <c r="BI136" s="241">
        <f>IF(N136="nulová",J136,0)</f>
        <v>0</v>
      </c>
      <c r="BJ136" s="18" t="s">
        <v>14</v>
      </c>
      <c r="BK136" s="241">
        <f>ROUND(I136*H136,2)</f>
        <v>0</v>
      </c>
      <c r="BL136" s="18" t="s">
        <v>175</v>
      </c>
      <c r="BM136" s="240" t="s">
        <v>3701</v>
      </c>
    </row>
    <row r="137" s="2" customFormat="1">
      <c r="A137" s="39"/>
      <c r="B137" s="40"/>
      <c r="C137" s="41"/>
      <c r="D137" s="242" t="s">
        <v>249</v>
      </c>
      <c r="E137" s="41"/>
      <c r="F137" s="243" t="s">
        <v>527</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249</v>
      </c>
      <c r="AU137" s="18" t="s">
        <v>88</v>
      </c>
    </row>
    <row r="138" s="2" customFormat="1">
      <c r="A138" s="39"/>
      <c r="B138" s="40"/>
      <c r="C138" s="41"/>
      <c r="D138" s="247" t="s">
        <v>251</v>
      </c>
      <c r="E138" s="41"/>
      <c r="F138" s="248" t="s">
        <v>528</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251</v>
      </c>
      <c r="AU138" s="18" t="s">
        <v>88</v>
      </c>
    </row>
    <row r="139" s="15" customFormat="1">
      <c r="A139" s="15"/>
      <c r="B139" s="271"/>
      <c r="C139" s="272"/>
      <c r="D139" s="242" t="s">
        <v>259</v>
      </c>
      <c r="E139" s="273" t="s">
        <v>1</v>
      </c>
      <c r="F139" s="274" t="s">
        <v>529</v>
      </c>
      <c r="G139" s="272"/>
      <c r="H139" s="273" t="s">
        <v>1</v>
      </c>
      <c r="I139" s="275"/>
      <c r="J139" s="272"/>
      <c r="K139" s="272"/>
      <c r="L139" s="276"/>
      <c r="M139" s="277"/>
      <c r="N139" s="278"/>
      <c r="O139" s="278"/>
      <c r="P139" s="278"/>
      <c r="Q139" s="278"/>
      <c r="R139" s="278"/>
      <c r="S139" s="278"/>
      <c r="T139" s="279"/>
      <c r="U139" s="15"/>
      <c r="V139" s="15"/>
      <c r="W139" s="15"/>
      <c r="X139" s="15"/>
      <c r="Y139" s="15"/>
      <c r="Z139" s="15"/>
      <c r="AA139" s="15"/>
      <c r="AB139" s="15"/>
      <c r="AC139" s="15"/>
      <c r="AD139" s="15"/>
      <c r="AE139" s="15"/>
      <c r="AT139" s="280" t="s">
        <v>259</v>
      </c>
      <c r="AU139" s="280" t="s">
        <v>88</v>
      </c>
      <c r="AV139" s="15" t="s">
        <v>14</v>
      </c>
      <c r="AW139" s="15" t="s">
        <v>36</v>
      </c>
      <c r="AX139" s="15" t="s">
        <v>80</v>
      </c>
      <c r="AY139" s="280" t="s">
        <v>241</v>
      </c>
    </row>
    <row r="140" s="13" customFormat="1">
      <c r="A140" s="13"/>
      <c r="B140" s="249"/>
      <c r="C140" s="250"/>
      <c r="D140" s="242" t="s">
        <v>259</v>
      </c>
      <c r="E140" s="251" t="s">
        <v>1</v>
      </c>
      <c r="F140" s="252" t="s">
        <v>1246</v>
      </c>
      <c r="G140" s="250"/>
      <c r="H140" s="253">
        <v>22.423999999999999</v>
      </c>
      <c r="I140" s="254"/>
      <c r="J140" s="250"/>
      <c r="K140" s="250"/>
      <c r="L140" s="255"/>
      <c r="M140" s="256"/>
      <c r="N140" s="257"/>
      <c r="O140" s="257"/>
      <c r="P140" s="257"/>
      <c r="Q140" s="257"/>
      <c r="R140" s="257"/>
      <c r="S140" s="257"/>
      <c r="T140" s="258"/>
      <c r="U140" s="13"/>
      <c r="V140" s="13"/>
      <c r="W140" s="13"/>
      <c r="X140" s="13"/>
      <c r="Y140" s="13"/>
      <c r="Z140" s="13"/>
      <c r="AA140" s="13"/>
      <c r="AB140" s="13"/>
      <c r="AC140" s="13"/>
      <c r="AD140" s="13"/>
      <c r="AE140" s="13"/>
      <c r="AT140" s="259" t="s">
        <v>259</v>
      </c>
      <c r="AU140" s="259" t="s">
        <v>88</v>
      </c>
      <c r="AV140" s="13" t="s">
        <v>88</v>
      </c>
      <c r="AW140" s="13" t="s">
        <v>36</v>
      </c>
      <c r="AX140" s="13" t="s">
        <v>80</v>
      </c>
      <c r="AY140" s="259" t="s">
        <v>241</v>
      </c>
    </row>
    <row r="141" s="15" customFormat="1">
      <c r="A141" s="15"/>
      <c r="B141" s="271"/>
      <c r="C141" s="272"/>
      <c r="D141" s="242" t="s">
        <v>259</v>
      </c>
      <c r="E141" s="273" t="s">
        <v>1</v>
      </c>
      <c r="F141" s="274" t="s">
        <v>529</v>
      </c>
      <c r="G141" s="272"/>
      <c r="H141" s="273" t="s">
        <v>1</v>
      </c>
      <c r="I141" s="275"/>
      <c r="J141" s="272"/>
      <c r="K141" s="272"/>
      <c r="L141" s="276"/>
      <c r="M141" s="277"/>
      <c r="N141" s="278"/>
      <c r="O141" s="278"/>
      <c r="P141" s="278"/>
      <c r="Q141" s="278"/>
      <c r="R141" s="278"/>
      <c r="S141" s="278"/>
      <c r="T141" s="279"/>
      <c r="U141" s="15"/>
      <c r="V141" s="15"/>
      <c r="W141" s="15"/>
      <c r="X141" s="15"/>
      <c r="Y141" s="15"/>
      <c r="Z141" s="15"/>
      <c r="AA141" s="15"/>
      <c r="AB141" s="15"/>
      <c r="AC141" s="15"/>
      <c r="AD141" s="15"/>
      <c r="AE141" s="15"/>
      <c r="AT141" s="280" t="s">
        <v>259</v>
      </c>
      <c r="AU141" s="280" t="s">
        <v>88</v>
      </c>
      <c r="AV141" s="15" t="s">
        <v>14</v>
      </c>
      <c r="AW141" s="15" t="s">
        <v>36</v>
      </c>
      <c r="AX141" s="15" t="s">
        <v>80</v>
      </c>
      <c r="AY141" s="280" t="s">
        <v>241</v>
      </c>
    </row>
    <row r="142" s="13" customFormat="1">
      <c r="A142" s="13"/>
      <c r="B142" s="249"/>
      <c r="C142" s="250"/>
      <c r="D142" s="242" t="s">
        <v>259</v>
      </c>
      <c r="E142" s="251" t="s">
        <v>1</v>
      </c>
      <c r="F142" s="252" t="s">
        <v>530</v>
      </c>
      <c r="G142" s="250"/>
      <c r="H142" s="253">
        <v>8.2780000000000005</v>
      </c>
      <c r="I142" s="254"/>
      <c r="J142" s="250"/>
      <c r="K142" s="250"/>
      <c r="L142" s="255"/>
      <c r="M142" s="256"/>
      <c r="N142" s="257"/>
      <c r="O142" s="257"/>
      <c r="P142" s="257"/>
      <c r="Q142" s="257"/>
      <c r="R142" s="257"/>
      <c r="S142" s="257"/>
      <c r="T142" s="258"/>
      <c r="U142" s="13"/>
      <c r="V142" s="13"/>
      <c r="W142" s="13"/>
      <c r="X142" s="13"/>
      <c r="Y142" s="13"/>
      <c r="Z142" s="13"/>
      <c r="AA142" s="13"/>
      <c r="AB142" s="13"/>
      <c r="AC142" s="13"/>
      <c r="AD142" s="13"/>
      <c r="AE142" s="13"/>
      <c r="AT142" s="259" t="s">
        <v>259</v>
      </c>
      <c r="AU142" s="259" t="s">
        <v>88</v>
      </c>
      <c r="AV142" s="13" t="s">
        <v>88</v>
      </c>
      <c r="AW142" s="13" t="s">
        <v>36</v>
      </c>
      <c r="AX142" s="13" t="s">
        <v>80</v>
      </c>
      <c r="AY142" s="259" t="s">
        <v>241</v>
      </c>
    </row>
    <row r="143" s="14" customFormat="1">
      <c r="A143" s="14"/>
      <c r="B143" s="260"/>
      <c r="C143" s="261"/>
      <c r="D143" s="242" t="s">
        <v>259</v>
      </c>
      <c r="E143" s="262" t="s">
        <v>1</v>
      </c>
      <c r="F143" s="263" t="s">
        <v>261</v>
      </c>
      <c r="G143" s="261"/>
      <c r="H143" s="264">
        <v>30.702000000000002</v>
      </c>
      <c r="I143" s="265"/>
      <c r="J143" s="261"/>
      <c r="K143" s="261"/>
      <c r="L143" s="266"/>
      <c r="M143" s="267"/>
      <c r="N143" s="268"/>
      <c r="O143" s="268"/>
      <c r="P143" s="268"/>
      <c r="Q143" s="268"/>
      <c r="R143" s="268"/>
      <c r="S143" s="268"/>
      <c r="T143" s="269"/>
      <c r="U143" s="14"/>
      <c r="V143" s="14"/>
      <c r="W143" s="14"/>
      <c r="X143" s="14"/>
      <c r="Y143" s="14"/>
      <c r="Z143" s="14"/>
      <c r="AA143" s="14"/>
      <c r="AB143" s="14"/>
      <c r="AC143" s="14"/>
      <c r="AD143" s="14"/>
      <c r="AE143" s="14"/>
      <c r="AT143" s="270" t="s">
        <v>259</v>
      </c>
      <c r="AU143" s="270" t="s">
        <v>88</v>
      </c>
      <c r="AV143" s="14" t="s">
        <v>175</v>
      </c>
      <c r="AW143" s="14" t="s">
        <v>36</v>
      </c>
      <c r="AX143" s="14" t="s">
        <v>14</v>
      </c>
      <c r="AY143" s="270" t="s">
        <v>241</v>
      </c>
    </row>
    <row r="144" s="2" customFormat="1" ht="24.15" customHeight="1">
      <c r="A144" s="39"/>
      <c r="B144" s="40"/>
      <c r="C144" s="229" t="s">
        <v>88</v>
      </c>
      <c r="D144" s="229" t="s">
        <v>243</v>
      </c>
      <c r="E144" s="230" t="s">
        <v>1247</v>
      </c>
      <c r="F144" s="231" t="s">
        <v>1248</v>
      </c>
      <c r="G144" s="232" t="s">
        <v>246</v>
      </c>
      <c r="H144" s="233">
        <v>25.18</v>
      </c>
      <c r="I144" s="234"/>
      <c r="J144" s="235">
        <f>ROUND(I144*H144,2)</f>
        <v>0</v>
      </c>
      <c r="K144" s="231" t="s">
        <v>247</v>
      </c>
      <c r="L144" s="45"/>
      <c r="M144" s="236" t="s">
        <v>1</v>
      </c>
      <c r="N144" s="237" t="s">
        <v>45</v>
      </c>
      <c r="O144" s="92"/>
      <c r="P144" s="238">
        <f>O144*H144</f>
        <v>0</v>
      </c>
      <c r="Q144" s="238">
        <v>0</v>
      </c>
      <c r="R144" s="238">
        <f>Q144*H144</f>
        <v>0</v>
      </c>
      <c r="S144" s="238">
        <v>0.44</v>
      </c>
      <c r="T144" s="239">
        <f>S144*H144</f>
        <v>11.0792</v>
      </c>
      <c r="U144" s="39"/>
      <c r="V144" s="39"/>
      <c r="W144" s="39"/>
      <c r="X144" s="39"/>
      <c r="Y144" s="39"/>
      <c r="Z144" s="39"/>
      <c r="AA144" s="39"/>
      <c r="AB144" s="39"/>
      <c r="AC144" s="39"/>
      <c r="AD144" s="39"/>
      <c r="AE144" s="39"/>
      <c r="AR144" s="240" t="s">
        <v>175</v>
      </c>
      <c r="AT144" s="240" t="s">
        <v>243</v>
      </c>
      <c r="AU144" s="240" t="s">
        <v>88</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175</v>
      </c>
      <c r="BM144" s="240" t="s">
        <v>3702</v>
      </c>
    </row>
    <row r="145" s="2" customFormat="1">
      <c r="A145" s="39"/>
      <c r="B145" s="40"/>
      <c r="C145" s="41"/>
      <c r="D145" s="242" t="s">
        <v>249</v>
      </c>
      <c r="E145" s="41"/>
      <c r="F145" s="243" t="s">
        <v>1250</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88</v>
      </c>
    </row>
    <row r="146" s="2" customFormat="1">
      <c r="A146" s="39"/>
      <c r="B146" s="40"/>
      <c r="C146" s="41"/>
      <c r="D146" s="247" t="s">
        <v>251</v>
      </c>
      <c r="E146" s="41"/>
      <c r="F146" s="248" t="s">
        <v>1251</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251</v>
      </c>
      <c r="AU146" s="18" t="s">
        <v>88</v>
      </c>
    </row>
    <row r="147" s="15" customFormat="1">
      <c r="A147" s="15"/>
      <c r="B147" s="271"/>
      <c r="C147" s="272"/>
      <c r="D147" s="242" t="s">
        <v>259</v>
      </c>
      <c r="E147" s="273" t="s">
        <v>1</v>
      </c>
      <c r="F147" s="274" t="s">
        <v>1252</v>
      </c>
      <c r="G147" s="272"/>
      <c r="H147" s="273" t="s">
        <v>1</v>
      </c>
      <c r="I147" s="275"/>
      <c r="J147" s="272"/>
      <c r="K147" s="272"/>
      <c r="L147" s="276"/>
      <c r="M147" s="277"/>
      <c r="N147" s="278"/>
      <c r="O147" s="278"/>
      <c r="P147" s="278"/>
      <c r="Q147" s="278"/>
      <c r="R147" s="278"/>
      <c r="S147" s="278"/>
      <c r="T147" s="279"/>
      <c r="U147" s="15"/>
      <c r="V147" s="15"/>
      <c r="W147" s="15"/>
      <c r="X147" s="15"/>
      <c r="Y147" s="15"/>
      <c r="Z147" s="15"/>
      <c r="AA147" s="15"/>
      <c r="AB147" s="15"/>
      <c r="AC147" s="15"/>
      <c r="AD147" s="15"/>
      <c r="AE147" s="15"/>
      <c r="AT147" s="280" t="s">
        <v>259</v>
      </c>
      <c r="AU147" s="280" t="s">
        <v>88</v>
      </c>
      <c r="AV147" s="15" t="s">
        <v>14</v>
      </c>
      <c r="AW147" s="15" t="s">
        <v>36</v>
      </c>
      <c r="AX147" s="15" t="s">
        <v>80</v>
      </c>
      <c r="AY147" s="280" t="s">
        <v>241</v>
      </c>
    </row>
    <row r="148" s="13" customFormat="1">
      <c r="A148" s="13"/>
      <c r="B148" s="249"/>
      <c r="C148" s="250"/>
      <c r="D148" s="242" t="s">
        <v>259</v>
      </c>
      <c r="E148" s="251" t="s">
        <v>1</v>
      </c>
      <c r="F148" s="252" t="s">
        <v>1246</v>
      </c>
      <c r="G148" s="250"/>
      <c r="H148" s="253">
        <v>22.423999999999999</v>
      </c>
      <c r="I148" s="254"/>
      <c r="J148" s="250"/>
      <c r="K148" s="250"/>
      <c r="L148" s="255"/>
      <c r="M148" s="256"/>
      <c r="N148" s="257"/>
      <c r="O148" s="257"/>
      <c r="P148" s="257"/>
      <c r="Q148" s="257"/>
      <c r="R148" s="257"/>
      <c r="S148" s="257"/>
      <c r="T148" s="258"/>
      <c r="U148" s="13"/>
      <c r="V148" s="13"/>
      <c r="W148" s="13"/>
      <c r="X148" s="13"/>
      <c r="Y148" s="13"/>
      <c r="Z148" s="13"/>
      <c r="AA148" s="13"/>
      <c r="AB148" s="13"/>
      <c r="AC148" s="13"/>
      <c r="AD148" s="13"/>
      <c r="AE148" s="13"/>
      <c r="AT148" s="259" t="s">
        <v>259</v>
      </c>
      <c r="AU148" s="259" t="s">
        <v>88</v>
      </c>
      <c r="AV148" s="13" t="s">
        <v>88</v>
      </c>
      <c r="AW148" s="13" t="s">
        <v>36</v>
      </c>
      <c r="AX148" s="13" t="s">
        <v>80</v>
      </c>
      <c r="AY148" s="259" t="s">
        <v>241</v>
      </c>
    </row>
    <row r="149" s="15" customFormat="1">
      <c r="A149" s="15"/>
      <c r="B149" s="271"/>
      <c r="C149" s="272"/>
      <c r="D149" s="242" t="s">
        <v>259</v>
      </c>
      <c r="E149" s="273" t="s">
        <v>1</v>
      </c>
      <c r="F149" s="274" t="s">
        <v>1252</v>
      </c>
      <c r="G149" s="272"/>
      <c r="H149" s="273" t="s">
        <v>1</v>
      </c>
      <c r="I149" s="275"/>
      <c r="J149" s="272"/>
      <c r="K149" s="272"/>
      <c r="L149" s="276"/>
      <c r="M149" s="277"/>
      <c r="N149" s="278"/>
      <c r="O149" s="278"/>
      <c r="P149" s="278"/>
      <c r="Q149" s="278"/>
      <c r="R149" s="278"/>
      <c r="S149" s="278"/>
      <c r="T149" s="279"/>
      <c r="U149" s="15"/>
      <c r="V149" s="15"/>
      <c r="W149" s="15"/>
      <c r="X149" s="15"/>
      <c r="Y149" s="15"/>
      <c r="Z149" s="15"/>
      <c r="AA149" s="15"/>
      <c r="AB149" s="15"/>
      <c r="AC149" s="15"/>
      <c r="AD149" s="15"/>
      <c r="AE149" s="15"/>
      <c r="AT149" s="280" t="s">
        <v>259</v>
      </c>
      <c r="AU149" s="280" t="s">
        <v>88</v>
      </c>
      <c r="AV149" s="15" t="s">
        <v>14</v>
      </c>
      <c r="AW149" s="15" t="s">
        <v>36</v>
      </c>
      <c r="AX149" s="15" t="s">
        <v>80</v>
      </c>
      <c r="AY149" s="280" t="s">
        <v>241</v>
      </c>
    </row>
    <row r="150" s="13" customFormat="1">
      <c r="A150" s="13"/>
      <c r="B150" s="249"/>
      <c r="C150" s="250"/>
      <c r="D150" s="242" t="s">
        <v>259</v>
      </c>
      <c r="E150" s="251" t="s">
        <v>1</v>
      </c>
      <c r="F150" s="252" t="s">
        <v>1253</v>
      </c>
      <c r="G150" s="250"/>
      <c r="H150" s="253">
        <v>2.7559999999999998</v>
      </c>
      <c r="I150" s="254"/>
      <c r="J150" s="250"/>
      <c r="K150" s="250"/>
      <c r="L150" s="255"/>
      <c r="M150" s="256"/>
      <c r="N150" s="257"/>
      <c r="O150" s="257"/>
      <c r="P150" s="257"/>
      <c r="Q150" s="257"/>
      <c r="R150" s="257"/>
      <c r="S150" s="257"/>
      <c r="T150" s="258"/>
      <c r="U150" s="13"/>
      <c r="V150" s="13"/>
      <c r="W150" s="13"/>
      <c r="X150" s="13"/>
      <c r="Y150" s="13"/>
      <c r="Z150" s="13"/>
      <c r="AA150" s="13"/>
      <c r="AB150" s="13"/>
      <c r="AC150" s="13"/>
      <c r="AD150" s="13"/>
      <c r="AE150" s="13"/>
      <c r="AT150" s="259" t="s">
        <v>259</v>
      </c>
      <c r="AU150" s="259" t="s">
        <v>88</v>
      </c>
      <c r="AV150" s="13" t="s">
        <v>88</v>
      </c>
      <c r="AW150" s="13" t="s">
        <v>36</v>
      </c>
      <c r="AX150" s="13" t="s">
        <v>80</v>
      </c>
      <c r="AY150" s="259" t="s">
        <v>241</v>
      </c>
    </row>
    <row r="151" s="14" customFormat="1">
      <c r="A151" s="14"/>
      <c r="B151" s="260"/>
      <c r="C151" s="261"/>
      <c r="D151" s="242" t="s">
        <v>259</v>
      </c>
      <c r="E151" s="262" t="s">
        <v>1</v>
      </c>
      <c r="F151" s="263" t="s">
        <v>261</v>
      </c>
      <c r="G151" s="261"/>
      <c r="H151" s="264">
        <v>25.18</v>
      </c>
      <c r="I151" s="265"/>
      <c r="J151" s="261"/>
      <c r="K151" s="261"/>
      <c r="L151" s="266"/>
      <c r="M151" s="267"/>
      <c r="N151" s="268"/>
      <c r="O151" s="268"/>
      <c r="P151" s="268"/>
      <c r="Q151" s="268"/>
      <c r="R151" s="268"/>
      <c r="S151" s="268"/>
      <c r="T151" s="269"/>
      <c r="U151" s="14"/>
      <c r="V151" s="14"/>
      <c r="W151" s="14"/>
      <c r="X151" s="14"/>
      <c r="Y151" s="14"/>
      <c r="Z151" s="14"/>
      <c r="AA151" s="14"/>
      <c r="AB151" s="14"/>
      <c r="AC151" s="14"/>
      <c r="AD151" s="14"/>
      <c r="AE151" s="14"/>
      <c r="AT151" s="270" t="s">
        <v>259</v>
      </c>
      <c r="AU151" s="270" t="s">
        <v>88</v>
      </c>
      <c r="AV151" s="14" t="s">
        <v>175</v>
      </c>
      <c r="AW151" s="14" t="s">
        <v>36</v>
      </c>
      <c r="AX151" s="14" t="s">
        <v>14</v>
      </c>
      <c r="AY151" s="270" t="s">
        <v>241</v>
      </c>
    </row>
    <row r="152" s="2" customFormat="1" ht="16.5" customHeight="1">
      <c r="A152" s="39"/>
      <c r="B152" s="40"/>
      <c r="C152" s="229" t="s">
        <v>96</v>
      </c>
      <c r="D152" s="229" t="s">
        <v>243</v>
      </c>
      <c r="E152" s="230" t="s">
        <v>1739</v>
      </c>
      <c r="F152" s="231" t="s">
        <v>1740</v>
      </c>
      <c r="G152" s="232" t="s">
        <v>246</v>
      </c>
      <c r="H152" s="233">
        <v>439.60000000000002</v>
      </c>
      <c r="I152" s="234"/>
      <c r="J152" s="235">
        <f>ROUND(I152*H152,2)</f>
        <v>0</v>
      </c>
      <c r="K152" s="231" t="s">
        <v>247</v>
      </c>
      <c r="L152" s="45"/>
      <c r="M152" s="236" t="s">
        <v>1</v>
      </c>
      <c r="N152" s="237" t="s">
        <v>45</v>
      </c>
      <c r="O152" s="92"/>
      <c r="P152" s="238">
        <f>O152*H152</f>
        <v>0</v>
      </c>
      <c r="Q152" s="238">
        <v>0</v>
      </c>
      <c r="R152" s="238">
        <f>Q152*H152</f>
        <v>0</v>
      </c>
      <c r="S152" s="238">
        <v>0.098000000000000004</v>
      </c>
      <c r="T152" s="239">
        <f>S152*H152</f>
        <v>43.080800000000004</v>
      </c>
      <c r="U152" s="39"/>
      <c r="V152" s="39"/>
      <c r="W152" s="39"/>
      <c r="X152" s="39"/>
      <c r="Y152" s="39"/>
      <c r="Z152" s="39"/>
      <c r="AA152" s="39"/>
      <c r="AB152" s="39"/>
      <c r="AC152" s="39"/>
      <c r="AD152" s="39"/>
      <c r="AE152" s="39"/>
      <c r="AR152" s="240" t="s">
        <v>175</v>
      </c>
      <c r="AT152" s="240" t="s">
        <v>243</v>
      </c>
      <c r="AU152" s="240" t="s">
        <v>88</v>
      </c>
      <c r="AY152" s="18" t="s">
        <v>241</v>
      </c>
      <c r="BE152" s="241">
        <f>IF(N152="základní",J152,0)</f>
        <v>0</v>
      </c>
      <c r="BF152" s="241">
        <f>IF(N152="snížená",J152,0)</f>
        <v>0</v>
      </c>
      <c r="BG152" s="241">
        <f>IF(N152="zákl. přenesená",J152,0)</f>
        <v>0</v>
      </c>
      <c r="BH152" s="241">
        <f>IF(N152="sníž. přenesená",J152,0)</f>
        <v>0</v>
      </c>
      <c r="BI152" s="241">
        <f>IF(N152="nulová",J152,0)</f>
        <v>0</v>
      </c>
      <c r="BJ152" s="18" t="s">
        <v>14</v>
      </c>
      <c r="BK152" s="241">
        <f>ROUND(I152*H152,2)</f>
        <v>0</v>
      </c>
      <c r="BL152" s="18" t="s">
        <v>175</v>
      </c>
      <c r="BM152" s="240" t="s">
        <v>3703</v>
      </c>
    </row>
    <row r="153" s="2" customFormat="1">
      <c r="A153" s="39"/>
      <c r="B153" s="40"/>
      <c r="C153" s="41"/>
      <c r="D153" s="242" t="s">
        <v>249</v>
      </c>
      <c r="E153" s="41"/>
      <c r="F153" s="243" t="s">
        <v>1742</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249</v>
      </c>
      <c r="AU153" s="18" t="s">
        <v>88</v>
      </c>
    </row>
    <row r="154" s="2" customFormat="1">
      <c r="A154" s="39"/>
      <c r="B154" s="40"/>
      <c r="C154" s="41"/>
      <c r="D154" s="247" t="s">
        <v>251</v>
      </c>
      <c r="E154" s="41"/>
      <c r="F154" s="248" t="s">
        <v>1743</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251</v>
      </c>
      <c r="AU154" s="18" t="s">
        <v>88</v>
      </c>
    </row>
    <row r="155" s="15" customFormat="1">
      <c r="A155" s="15"/>
      <c r="B155" s="271"/>
      <c r="C155" s="272"/>
      <c r="D155" s="242" t="s">
        <v>259</v>
      </c>
      <c r="E155" s="273" t="s">
        <v>1</v>
      </c>
      <c r="F155" s="274" t="s">
        <v>1734</v>
      </c>
      <c r="G155" s="272"/>
      <c r="H155" s="273" t="s">
        <v>1</v>
      </c>
      <c r="I155" s="275"/>
      <c r="J155" s="272"/>
      <c r="K155" s="272"/>
      <c r="L155" s="276"/>
      <c r="M155" s="277"/>
      <c r="N155" s="278"/>
      <c r="O155" s="278"/>
      <c r="P155" s="278"/>
      <c r="Q155" s="278"/>
      <c r="R155" s="278"/>
      <c r="S155" s="278"/>
      <c r="T155" s="279"/>
      <c r="U155" s="15"/>
      <c r="V155" s="15"/>
      <c r="W155" s="15"/>
      <c r="X155" s="15"/>
      <c r="Y155" s="15"/>
      <c r="Z155" s="15"/>
      <c r="AA155" s="15"/>
      <c r="AB155" s="15"/>
      <c r="AC155" s="15"/>
      <c r="AD155" s="15"/>
      <c r="AE155" s="15"/>
      <c r="AT155" s="280" t="s">
        <v>259</v>
      </c>
      <c r="AU155" s="280" t="s">
        <v>88</v>
      </c>
      <c r="AV155" s="15" t="s">
        <v>14</v>
      </c>
      <c r="AW155" s="15" t="s">
        <v>36</v>
      </c>
      <c r="AX155" s="15" t="s">
        <v>80</v>
      </c>
      <c r="AY155" s="280" t="s">
        <v>241</v>
      </c>
    </row>
    <row r="156" s="13" customFormat="1">
      <c r="A156" s="13"/>
      <c r="B156" s="249"/>
      <c r="C156" s="250"/>
      <c r="D156" s="242" t="s">
        <v>259</v>
      </c>
      <c r="E156" s="251" t="s">
        <v>1</v>
      </c>
      <c r="F156" s="252" t="s">
        <v>1744</v>
      </c>
      <c r="G156" s="250"/>
      <c r="H156" s="253">
        <v>305.77499999999998</v>
      </c>
      <c r="I156" s="254"/>
      <c r="J156" s="250"/>
      <c r="K156" s="250"/>
      <c r="L156" s="255"/>
      <c r="M156" s="256"/>
      <c r="N156" s="257"/>
      <c r="O156" s="257"/>
      <c r="P156" s="257"/>
      <c r="Q156" s="257"/>
      <c r="R156" s="257"/>
      <c r="S156" s="257"/>
      <c r="T156" s="258"/>
      <c r="U156" s="13"/>
      <c r="V156" s="13"/>
      <c r="W156" s="13"/>
      <c r="X156" s="13"/>
      <c r="Y156" s="13"/>
      <c r="Z156" s="13"/>
      <c r="AA156" s="13"/>
      <c r="AB156" s="13"/>
      <c r="AC156" s="13"/>
      <c r="AD156" s="13"/>
      <c r="AE156" s="13"/>
      <c r="AT156" s="259" t="s">
        <v>259</v>
      </c>
      <c r="AU156" s="259" t="s">
        <v>88</v>
      </c>
      <c r="AV156" s="13" t="s">
        <v>88</v>
      </c>
      <c r="AW156" s="13" t="s">
        <v>36</v>
      </c>
      <c r="AX156" s="13" t="s">
        <v>80</v>
      </c>
      <c r="AY156" s="259" t="s">
        <v>241</v>
      </c>
    </row>
    <row r="157" s="13" customFormat="1">
      <c r="A157" s="13"/>
      <c r="B157" s="249"/>
      <c r="C157" s="250"/>
      <c r="D157" s="242" t="s">
        <v>259</v>
      </c>
      <c r="E157" s="251" t="s">
        <v>1</v>
      </c>
      <c r="F157" s="252" t="s">
        <v>1745</v>
      </c>
      <c r="G157" s="250"/>
      <c r="H157" s="253">
        <v>108.99</v>
      </c>
      <c r="I157" s="254"/>
      <c r="J157" s="250"/>
      <c r="K157" s="250"/>
      <c r="L157" s="255"/>
      <c r="M157" s="256"/>
      <c r="N157" s="257"/>
      <c r="O157" s="257"/>
      <c r="P157" s="257"/>
      <c r="Q157" s="257"/>
      <c r="R157" s="257"/>
      <c r="S157" s="257"/>
      <c r="T157" s="258"/>
      <c r="U157" s="13"/>
      <c r="V157" s="13"/>
      <c r="W157" s="13"/>
      <c r="X157" s="13"/>
      <c r="Y157" s="13"/>
      <c r="Z157" s="13"/>
      <c r="AA157" s="13"/>
      <c r="AB157" s="13"/>
      <c r="AC157" s="13"/>
      <c r="AD157" s="13"/>
      <c r="AE157" s="13"/>
      <c r="AT157" s="259" t="s">
        <v>259</v>
      </c>
      <c r="AU157" s="259" t="s">
        <v>88</v>
      </c>
      <c r="AV157" s="13" t="s">
        <v>88</v>
      </c>
      <c r="AW157" s="13" t="s">
        <v>36</v>
      </c>
      <c r="AX157" s="13" t="s">
        <v>80</v>
      </c>
      <c r="AY157" s="259" t="s">
        <v>241</v>
      </c>
    </row>
    <row r="158" s="13" customFormat="1">
      <c r="A158" s="13"/>
      <c r="B158" s="249"/>
      <c r="C158" s="250"/>
      <c r="D158" s="242" t="s">
        <v>259</v>
      </c>
      <c r="E158" s="251" t="s">
        <v>1</v>
      </c>
      <c r="F158" s="252" t="s">
        <v>545</v>
      </c>
      <c r="G158" s="250"/>
      <c r="H158" s="253">
        <v>24.835000000000001</v>
      </c>
      <c r="I158" s="254"/>
      <c r="J158" s="250"/>
      <c r="K158" s="250"/>
      <c r="L158" s="255"/>
      <c r="M158" s="256"/>
      <c r="N158" s="257"/>
      <c r="O158" s="257"/>
      <c r="P158" s="257"/>
      <c r="Q158" s="257"/>
      <c r="R158" s="257"/>
      <c r="S158" s="257"/>
      <c r="T158" s="258"/>
      <c r="U158" s="13"/>
      <c r="V158" s="13"/>
      <c r="W158" s="13"/>
      <c r="X158" s="13"/>
      <c r="Y158" s="13"/>
      <c r="Z158" s="13"/>
      <c r="AA158" s="13"/>
      <c r="AB158" s="13"/>
      <c r="AC158" s="13"/>
      <c r="AD158" s="13"/>
      <c r="AE158" s="13"/>
      <c r="AT158" s="259" t="s">
        <v>259</v>
      </c>
      <c r="AU158" s="259" t="s">
        <v>88</v>
      </c>
      <c r="AV158" s="13" t="s">
        <v>88</v>
      </c>
      <c r="AW158" s="13" t="s">
        <v>36</v>
      </c>
      <c r="AX158" s="13" t="s">
        <v>80</v>
      </c>
      <c r="AY158" s="259" t="s">
        <v>241</v>
      </c>
    </row>
    <row r="159" s="14" customFormat="1">
      <c r="A159" s="14"/>
      <c r="B159" s="260"/>
      <c r="C159" s="261"/>
      <c r="D159" s="242" t="s">
        <v>259</v>
      </c>
      <c r="E159" s="262" t="s">
        <v>1</v>
      </c>
      <c r="F159" s="263" t="s">
        <v>261</v>
      </c>
      <c r="G159" s="261"/>
      <c r="H159" s="264">
        <v>439.60000000000002</v>
      </c>
      <c r="I159" s="265"/>
      <c r="J159" s="261"/>
      <c r="K159" s="261"/>
      <c r="L159" s="266"/>
      <c r="M159" s="267"/>
      <c r="N159" s="268"/>
      <c r="O159" s="268"/>
      <c r="P159" s="268"/>
      <c r="Q159" s="268"/>
      <c r="R159" s="268"/>
      <c r="S159" s="268"/>
      <c r="T159" s="269"/>
      <c r="U159" s="14"/>
      <c r="V159" s="14"/>
      <c r="W159" s="14"/>
      <c r="X159" s="14"/>
      <c r="Y159" s="14"/>
      <c r="Z159" s="14"/>
      <c r="AA159" s="14"/>
      <c r="AB159" s="14"/>
      <c r="AC159" s="14"/>
      <c r="AD159" s="14"/>
      <c r="AE159" s="14"/>
      <c r="AT159" s="270" t="s">
        <v>259</v>
      </c>
      <c r="AU159" s="270" t="s">
        <v>88</v>
      </c>
      <c r="AV159" s="14" t="s">
        <v>175</v>
      </c>
      <c r="AW159" s="14" t="s">
        <v>36</v>
      </c>
      <c r="AX159" s="14" t="s">
        <v>14</v>
      </c>
      <c r="AY159" s="270" t="s">
        <v>241</v>
      </c>
    </row>
    <row r="160" s="2" customFormat="1" ht="24.15" customHeight="1">
      <c r="A160" s="39"/>
      <c r="B160" s="40"/>
      <c r="C160" s="229" t="s">
        <v>175</v>
      </c>
      <c r="D160" s="229" t="s">
        <v>243</v>
      </c>
      <c r="E160" s="230" t="s">
        <v>1746</v>
      </c>
      <c r="F160" s="231" t="s">
        <v>1747</v>
      </c>
      <c r="G160" s="232" t="s">
        <v>246</v>
      </c>
      <c r="H160" s="233">
        <v>67.271000000000001</v>
      </c>
      <c r="I160" s="234"/>
      <c r="J160" s="235">
        <f>ROUND(I160*H160,2)</f>
        <v>0</v>
      </c>
      <c r="K160" s="231" t="s">
        <v>247</v>
      </c>
      <c r="L160" s="45"/>
      <c r="M160" s="236" t="s">
        <v>1</v>
      </c>
      <c r="N160" s="237" t="s">
        <v>45</v>
      </c>
      <c r="O160" s="92"/>
      <c r="P160" s="238">
        <f>O160*H160</f>
        <v>0</v>
      </c>
      <c r="Q160" s="238">
        <v>0</v>
      </c>
      <c r="R160" s="238">
        <f>Q160*H160</f>
        <v>0</v>
      </c>
      <c r="S160" s="238">
        <v>0.22</v>
      </c>
      <c r="T160" s="239">
        <f>S160*H160</f>
        <v>14.799620000000001</v>
      </c>
      <c r="U160" s="39"/>
      <c r="V160" s="39"/>
      <c r="W160" s="39"/>
      <c r="X160" s="39"/>
      <c r="Y160" s="39"/>
      <c r="Z160" s="39"/>
      <c r="AA160" s="39"/>
      <c r="AB160" s="39"/>
      <c r="AC160" s="39"/>
      <c r="AD160" s="39"/>
      <c r="AE160" s="39"/>
      <c r="AR160" s="240" t="s">
        <v>175</v>
      </c>
      <c r="AT160" s="240" t="s">
        <v>243</v>
      </c>
      <c r="AU160" s="240" t="s">
        <v>88</v>
      </c>
      <c r="AY160" s="18" t="s">
        <v>241</v>
      </c>
      <c r="BE160" s="241">
        <f>IF(N160="základní",J160,0)</f>
        <v>0</v>
      </c>
      <c r="BF160" s="241">
        <f>IF(N160="snížená",J160,0)</f>
        <v>0</v>
      </c>
      <c r="BG160" s="241">
        <f>IF(N160="zákl. přenesená",J160,0)</f>
        <v>0</v>
      </c>
      <c r="BH160" s="241">
        <f>IF(N160="sníž. přenesená",J160,0)</f>
        <v>0</v>
      </c>
      <c r="BI160" s="241">
        <f>IF(N160="nulová",J160,0)</f>
        <v>0</v>
      </c>
      <c r="BJ160" s="18" t="s">
        <v>14</v>
      </c>
      <c r="BK160" s="241">
        <f>ROUND(I160*H160,2)</f>
        <v>0</v>
      </c>
      <c r="BL160" s="18" t="s">
        <v>175</v>
      </c>
      <c r="BM160" s="240" t="s">
        <v>3704</v>
      </c>
    </row>
    <row r="161" s="2" customFormat="1">
      <c r="A161" s="39"/>
      <c r="B161" s="40"/>
      <c r="C161" s="41"/>
      <c r="D161" s="242" t="s">
        <v>249</v>
      </c>
      <c r="E161" s="41"/>
      <c r="F161" s="243" t="s">
        <v>1749</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249</v>
      </c>
      <c r="AU161" s="18" t="s">
        <v>88</v>
      </c>
    </row>
    <row r="162" s="2" customFormat="1">
      <c r="A162" s="39"/>
      <c r="B162" s="40"/>
      <c r="C162" s="41"/>
      <c r="D162" s="247" t="s">
        <v>251</v>
      </c>
      <c r="E162" s="41"/>
      <c r="F162" s="248" t="s">
        <v>1750</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251</v>
      </c>
      <c r="AU162" s="18" t="s">
        <v>88</v>
      </c>
    </row>
    <row r="163" s="15" customFormat="1">
      <c r="A163" s="15"/>
      <c r="B163" s="271"/>
      <c r="C163" s="272"/>
      <c r="D163" s="242" t="s">
        <v>259</v>
      </c>
      <c r="E163" s="273" t="s">
        <v>1</v>
      </c>
      <c r="F163" s="274" t="s">
        <v>1734</v>
      </c>
      <c r="G163" s="272"/>
      <c r="H163" s="273" t="s">
        <v>1</v>
      </c>
      <c r="I163" s="275"/>
      <c r="J163" s="272"/>
      <c r="K163" s="272"/>
      <c r="L163" s="276"/>
      <c r="M163" s="277"/>
      <c r="N163" s="278"/>
      <c r="O163" s="278"/>
      <c r="P163" s="278"/>
      <c r="Q163" s="278"/>
      <c r="R163" s="278"/>
      <c r="S163" s="278"/>
      <c r="T163" s="279"/>
      <c r="U163" s="15"/>
      <c r="V163" s="15"/>
      <c r="W163" s="15"/>
      <c r="X163" s="15"/>
      <c r="Y163" s="15"/>
      <c r="Z163" s="15"/>
      <c r="AA163" s="15"/>
      <c r="AB163" s="15"/>
      <c r="AC163" s="15"/>
      <c r="AD163" s="15"/>
      <c r="AE163" s="15"/>
      <c r="AT163" s="280" t="s">
        <v>259</v>
      </c>
      <c r="AU163" s="280" t="s">
        <v>88</v>
      </c>
      <c r="AV163" s="15" t="s">
        <v>14</v>
      </c>
      <c r="AW163" s="15" t="s">
        <v>36</v>
      </c>
      <c r="AX163" s="15" t="s">
        <v>80</v>
      </c>
      <c r="AY163" s="280" t="s">
        <v>241</v>
      </c>
    </row>
    <row r="164" s="13" customFormat="1">
      <c r="A164" s="13"/>
      <c r="B164" s="249"/>
      <c r="C164" s="250"/>
      <c r="D164" s="242" t="s">
        <v>259</v>
      </c>
      <c r="E164" s="251" t="s">
        <v>1</v>
      </c>
      <c r="F164" s="252" t="s">
        <v>1256</v>
      </c>
      <c r="G164" s="250"/>
      <c r="H164" s="253">
        <v>67.271000000000001</v>
      </c>
      <c r="I164" s="254"/>
      <c r="J164" s="250"/>
      <c r="K164" s="250"/>
      <c r="L164" s="255"/>
      <c r="M164" s="256"/>
      <c r="N164" s="257"/>
      <c r="O164" s="257"/>
      <c r="P164" s="257"/>
      <c r="Q164" s="257"/>
      <c r="R164" s="257"/>
      <c r="S164" s="257"/>
      <c r="T164" s="258"/>
      <c r="U164" s="13"/>
      <c r="V164" s="13"/>
      <c r="W164" s="13"/>
      <c r="X164" s="13"/>
      <c r="Y164" s="13"/>
      <c r="Z164" s="13"/>
      <c r="AA164" s="13"/>
      <c r="AB164" s="13"/>
      <c r="AC164" s="13"/>
      <c r="AD164" s="13"/>
      <c r="AE164" s="13"/>
      <c r="AT164" s="259" t="s">
        <v>259</v>
      </c>
      <c r="AU164" s="259" t="s">
        <v>88</v>
      </c>
      <c r="AV164" s="13" t="s">
        <v>88</v>
      </c>
      <c r="AW164" s="13" t="s">
        <v>36</v>
      </c>
      <c r="AX164" s="13" t="s">
        <v>80</v>
      </c>
      <c r="AY164" s="259" t="s">
        <v>241</v>
      </c>
    </row>
    <row r="165" s="14" customFormat="1">
      <c r="A165" s="14"/>
      <c r="B165" s="260"/>
      <c r="C165" s="261"/>
      <c r="D165" s="242" t="s">
        <v>259</v>
      </c>
      <c r="E165" s="262" t="s">
        <v>1</v>
      </c>
      <c r="F165" s="263" t="s">
        <v>261</v>
      </c>
      <c r="G165" s="261"/>
      <c r="H165" s="264">
        <v>67.271000000000001</v>
      </c>
      <c r="I165" s="265"/>
      <c r="J165" s="261"/>
      <c r="K165" s="261"/>
      <c r="L165" s="266"/>
      <c r="M165" s="267"/>
      <c r="N165" s="268"/>
      <c r="O165" s="268"/>
      <c r="P165" s="268"/>
      <c r="Q165" s="268"/>
      <c r="R165" s="268"/>
      <c r="S165" s="268"/>
      <c r="T165" s="269"/>
      <c r="U165" s="14"/>
      <c r="V165" s="14"/>
      <c r="W165" s="14"/>
      <c r="X165" s="14"/>
      <c r="Y165" s="14"/>
      <c r="Z165" s="14"/>
      <c r="AA165" s="14"/>
      <c r="AB165" s="14"/>
      <c r="AC165" s="14"/>
      <c r="AD165" s="14"/>
      <c r="AE165" s="14"/>
      <c r="AT165" s="270" t="s">
        <v>259</v>
      </c>
      <c r="AU165" s="270" t="s">
        <v>88</v>
      </c>
      <c r="AV165" s="14" t="s">
        <v>175</v>
      </c>
      <c r="AW165" s="14" t="s">
        <v>36</v>
      </c>
      <c r="AX165" s="14" t="s">
        <v>14</v>
      </c>
      <c r="AY165" s="270" t="s">
        <v>241</v>
      </c>
    </row>
    <row r="166" s="2" customFormat="1" ht="24.15" customHeight="1">
      <c r="A166" s="39"/>
      <c r="B166" s="40"/>
      <c r="C166" s="229" t="s">
        <v>274</v>
      </c>
      <c r="D166" s="229" t="s">
        <v>243</v>
      </c>
      <c r="E166" s="230" t="s">
        <v>1751</v>
      </c>
      <c r="F166" s="231" t="s">
        <v>1752</v>
      </c>
      <c r="G166" s="232" t="s">
        <v>246</v>
      </c>
      <c r="H166" s="233">
        <v>122.807</v>
      </c>
      <c r="I166" s="234"/>
      <c r="J166" s="235">
        <f>ROUND(I166*H166,2)</f>
        <v>0</v>
      </c>
      <c r="K166" s="231" t="s">
        <v>247</v>
      </c>
      <c r="L166" s="45"/>
      <c r="M166" s="236" t="s">
        <v>1</v>
      </c>
      <c r="N166" s="237" t="s">
        <v>45</v>
      </c>
      <c r="O166" s="92"/>
      <c r="P166" s="238">
        <f>O166*H166</f>
        <v>0</v>
      </c>
      <c r="Q166" s="238">
        <v>0</v>
      </c>
      <c r="R166" s="238">
        <f>Q166*H166</f>
        <v>0</v>
      </c>
      <c r="S166" s="238">
        <v>0.17000000000000001</v>
      </c>
      <c r="T166" s="239">
        <f>S166*H166</f>
        <v>20.877190000000002</v>
      </c>
      <c r="U166" s="39"/>
      <c r="V166" s="39"/>
      <c r="W166" s="39"/>
      <c r="X166" s="39"/>
      <c r="Y166" s="39"/>
      <c r="Z166" s="39"/>
      <c r="AA166" s="39"/>
      <c r="AB166" s="39"/>
      <c r="AC166" s="39"/>
      <c r="AD166" s="39"/>
      <c r="AE166" s="39"/>
      <c r="AR166" s="240" t="s">
        <v>175</v>
      </c>
      <c r="AT166" s="240" t="s">
        <v>243</v>
      </c>
      <c r="AU166" s="240" t="s">
        <v>88</v>
      </c>
      <c r="AY166" s="18" t="s">
        <v>241</v>
      </c>
      <c r="BE166" s="241">
        <f>IF(N166="základní",J166,0)</f>
        <v>0</v>
      </c>
      <c r="BF166" s="241">
        <f>IF(N166="snížená",J166,0)</f>
        <v>0</v>
      </c>
      <c r="BG166" s="241">
        <f>IF(N166="zákl. přenesená",J166,0)</f>
        <v>0</v>
      </c>
      <c r="BH166" s="241">
        <f>IF(N166="sníž. přenesená",J166,0)</f>
        <v>0</v>
      </c>
      <c r="BI166" s="241">
        <f>IF(N166="nulová",J166,0)</f>
        <v>0</v>
      </c>
      <c r="BJ166" s="18" t="s">
        <v>14</v>
      </c>
      <c r="BK166" s="241">
        <f>ROUND(I166*H166,2)</f>
        <v>0</v>
      </c>
      <c r="BL166" s="18" t="s">
        <v>175</v>
      </c>
      <c r="BM166" s="240" t="s">
        <v>3705</v>
      </c>
    </row>
    <row r="167" s="2" customFormat="1">
      <c r="A167" s="39"/>
      <c r="B167" s="40"/>
      <c r="C167" s="41"/>
      <c r="D167" s="242" t="s">
        <v>249</v>
      </c>
      <c r="E167" s="41"/>
      <c r="F167" s="243" t="s">
        <v>1754</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249</v>
      </c>
      <c r="AU167" s="18" t="s">
        <v>88</v>
      </c>
    </row>
    <row r="168" s="2" customFormat="1">
      <c r="A168" s="39"/>
      <c r="B168" s="40"/>
      <c r="C168" s="41"/>
      <c r="D168" s="247" t="s">
        <v>251</v>
      </c>
      <c r="E168" s="41"/>
      <c r="F168" s="248" t="s">
        <v>1755</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251</v>
      </c>
      <c r="AU168" s="18" t="s">
        <v>88</v>
      </c>
    </row>
    <row r="169" s="15" customFormat="1">
      <c r="A169" s="15"/>
      <c r="B169" s="271"/>
      <c r="C169" s="272"/>
      <c r="D169" s="242" t="s">
        <v>259</v>
      </c>
      <c r="E169" s="273" t="s">
        <v>1</v>
      </c>
      <c r="F169" s="274" t="s">
        <v>536</v>
      </c>
      <c r="G169" s="272"/>
      <c r="H169" s="273" t="s">
        <v>1</v>
      </c>
      <c r="I169" s="275"/>
      <c r="J169" s="272"/>
      <c r="K169" s="272"/>
      <c r="L169" s="276"/>
      <c r="M169" s="277"/>
      <c r="N169" s="278"/>
      <c r="O169" s="278"/>
      <c r="P169" s="278"/>
      <c r="Q169" s="278"/>
      <c r="R169" s="278"/>
      <c r="S169" s="278"/>
      <c r="T169" s="279"/>
      <c r="U169" s="15"/>
      <c r="V169" s="15"/>
      <c r="W169" s="15"/>
      <c r="X169" s="15"/>
      <c r="Y169" s="15"/>
      <c r="Z169" s="15"/>
      <c r="AA169" s="15"/>
      <c r="AB169" s="15"/>
      <c r="AC169" s="15"/>
      <c r="AD169" s="15"/>
      <c r="AE169" s="15"/>
      <c r="AT169" s="280" t="s">
        <v>259</v>
      </c>
      <c r="AU169" s="280" t="s">
        <v>88</v>
      </c>
      <c r="AV169" s="15" t="s">
        <v>14</v>
      </c>
      <c r="AW169" s="15" t="s">
        <v>36</v>
      </c>
      <c r="AX169" s="15" t="s">
        <v>80</v>
      </c>
      <c r="AY169" s="280" t="s">
        <v>241</v>
      </c>
    </row>
    <row r="170" s="13" customFormat="1">
      <c r="A170" s="13"/>
      <c r="B170" s="249"/>
      <c r="C170" s="250"/>
      <c r="D170" s="242" t="s">
        <v>259</v>
      </c>
      <c r="E170" s="251" t="s">
        <v>1</v>
      </c>
      <c r="F170" s="252" t="s">
        <v>833</v>
      </c>
      <c r="G170" s="250"/>
      <c r="H170" s="253">
        <v>89.694000000000003</v>
      </c>
      <c r="I170" s="254"/>
      <c r="J170" s="250"/>
      <c r="K170" s="250"/>
      <c r="L170" s="255"/>
      <c r="M170" s="256"/>
      <c r="N170" s="257"/>
      <c r="O170" s="257"/>
      <c r="P170" s="257"/>
      <c r="Q170" s="257"/>
      <c r="R170" s="257"/>
      <c r="S170" s="257"/>
      <c r="T170" s="258"/>
      <c r="U170" s="13"/>
      <c r="V170" s="13"/>
      <c r="W170" s="13"/>
      <c r="X170" s="13"/>
      <c r="Y170" s="13"/>
      <c r="Z170" s="13"/>
      <c r="AA170" s="13"/>
      <c r="AB170" s="13"/>
      <c r="AC170" s="13"/>
      <c r="AD170" s="13"/>
      <c r="AE170" s="13"/>
      <c r="AT170" s="259" t="s">
        <v>259</v>
      </c>
      <c r="AU170" s="259" t="s">
        <v>88</v>
      </c>
      <c r="AV170" s="13" t="s">
        <v>88</v>
      </c>
      <c r="AW170" s="13" t="s">
        <v>36</v>
      </c>
      <c r="AX170" s="13" t="s">
        <v>80</v>
      </c>
      <c r="AY170" s="259" t="s">
        <v>241</v>
      </c>
    </row>
    <row r="171" s="13" customFormat="1">
      <c r="A171" s="13"/>
      <c r="B171" s="249"/>
      <c r="C171" s="250"/>
      <c r="D171" s="242" t="s">
        <v>259</v>
      </c>
      <c r="E171" s="251" t="s">
        <v>1</v>
      </c>
      <c r="F171" s="252" t="s">
        <v>456</v>
      </c>
      <c r="G171" s="250"/>
      <c r="H171" s="253">
        <v>33.113</v>
      </c>
      <c r="I171" s="254"/>
      <c r="J171" s="250"/>
      <c r="K171" s="250"/>
      <c r="L171" s="255"/>
      <c r="M171" s="256"/>
      <c r="N171" s="257"/>
      <c r="O171" s="257"/>
      <c r="P171" s="257"/>
      <c r="Q171" s="257"/>
      <c r="R171" s="257"/>
      <c r="S171" s="257"/>
      <c r="T171" s="258"/>
      <c r="U171" s="13"/>
      <c r="V171" s="13"/>
      <c r="W171" s="13"/>
      <c r="X171" s="13"/>
      <c r="Y171" s="13"/>
      <c r="Z171" s="13"/>
      <c r="AA171" s="13"/>
      <c r="AB171" s="13"/>
      <c r="AC171" s="13"/>
      <c r="AD171" s="13"/>
      <c r="AE171" s="13"/>
      <c r="AT171" s="259" t="s">
        <v>259</v>
      </c>
      <c r="AU171" s="259" t="s">
        <v>88</v>
      </c>
      <c r="AV171" s="13" t="s">
        <v>88</v>
      </c>
      <c r="AW171" s="13" t="s">
        <v>36</v>
      </c>
      <c r="AX171" s="13" t="s">
        <v>80</v>
      </c>
      <c r="AY171" s="259" t="s">
        <v>241</v>
      </c>
    </row>
    <row r="172" s="14" customFormat="1">
      <c r="A172" s="14"/>
      <c r="B172" s="260"/>
      <c r="C172" s="261"/>
      <c r="D172" s="242" t="s">
        <v>259</v>
      </c>
      <c r="E172" s="262" t="s">
        <v>1</v>
      </c>
      <c r="F172" s="263" t="s">
        <v>261</v>
      </c>
      <c r="G172" s="261"/>
      <c r="H172" s="264">
        <v>122.807</v>
      </c>
      <c r="I172" s="265"/>
      <c r="J172" s="261"/>
      <c r="K172" s="261"/>
      <c r="L172" s="266"/>
      <c r="M172" s="267"/>
      <c r="N172" s="268"/>
      <c r="O172" s="268"/>
      <c r="P172" s="268"/>
      <c r="Q172" s="268"/>
      <c r="R172" s="268"/>
      <c r="S172" s="268"/>
      <c r="T172" s="269"/>
      <c r="U172" s="14"/>
      <c r="V172" s="14"/>
      <c r="W172" s="14"/>
      <c r="X172" s="14"/>
      <c r="Y172" s="14"/>
      <c r="Z172" s="14"/>
      <c r="AA172" s="14"/>
      <c r="AB172" s="14"/>
      <c r="AC172" s="14"/>
      <c r="AD172" s="14"/>
      <c r="AE172" s="14"/>
      <c r="AT172" s="270" t="s">
        <v>259</v>
      </c>
      <c r="AU172" s="270" t="s">
        <v>88</v>
      </c>
      <c r="AV172" s="14" t="s">
        <v>175</v>
      </c>
      <c r="AW172" s="14" t="s">
        <v>36</v>
      </c>
      <c r="AX172" s="14" t="s">
        <v>14</v>
      </c>
      <c r="AY172" s="270" t="s">
        <v>241</v>
      </c>
    </row>
    <row r="173" s="2" customFormat="1" ht="24.15" customHeight="1">
      <c r="A173" s="39"/>
      <c r="B173" s="40"/>
      <c r="C173" s="229" t="s">
        <v>283</v>
      </c>
      <c r="D173" s="229" t="s">
        <v>243</v>
      </c>
      <c r="E173" s="230" t="s">
        <v>1759</v>
      </c>
      <c r="F173" s="231" t="s">
        <v>1760</v>
      </c>
      <c r="G173" s="232" t="s">
        <v>246</v>
      </c>
      <c r="H173" s="233">
        <v>92.105999999999995</v>
      </c>
      <c r="I173" s="234"/>
      <c r="J173" s="235">
        <f>ROUND(I173*H173,2)</f>
        <v>0</v>
      </c>
      <c r="K173" s="231" t="s">
        <v>247</v>
      </c>
      <c r="L173" s="45"/>
      <c r="M173" s="236" t="s">
        <v>1</v>
      </c>
      <c r="N173" s="237" t="s">
        <v>45</v>
      </c>
      <c r="O173" s="92"/>
      <c r="P173" s="238">
        <f>O173*H173</f>
        <v>0</v>
      </c>
      <c r="Q173" s="238">
        <v>0</v>
      </c>
      <c r="R173" s="238">
        <f>Q173*H173</f>
        <v>0</v>
      </c>
      <c r="S173" s="238">
        <v>0.28999999999999998</v>
      </c>
      <c r="T173" s="239">
        <f>S173*H173</f>
        <v>26.710739999999998</v>
      </c>
      <c r="U173" s="39"/>
      <c r="V173" s="39"/>
      <c r="W173" s="39"/>
      <c r="X173" s="39"/>
      <c r="Y173" s="39"/>
      <c r="Z173" s="39"/>
      <c r="AA173" s="39"/>
      <c r="AB173" s="39"/>
      <c r="AC173" s="39"/>
      <c r="AD173" s="39"/>
      <c r="AE173" s="39"/>
      <c r="AR173" s="240" t="s">
        <v>175</v>
      </c>
      <c r="AT173" s="240" t="s">
        <v>243</v>
      </c>
      <c r="AU173" s="240" t="s">
        <v>88</v>
      </c>
      <c r="AY173" s="18" t="s">
        <v>241</v>
      </c>
      <c r="BE173" s="241">
        <f>IF(N173="základní",J173,0)</f>
        <v>0</v>
      </c>
      <c r="BF173" s="241">
        <f>IF(N173="snížená",J173,0)</f>
        <v>0</v>
      </c>
      <c r="BG173" s="241">
        <f>IF(N173="zákl. přenesená",J173,0)</f>
        <v>0</v>
      </c>
      <c r="BH173" s="241">
        <f>IF(N173="sníž. přenesená",J173,0)</f>
        <v>0</v>
      </c>
      <c r="BI173" s="241">
        <f>IF(N173="nulová",J173,0)</f>
        <v>0</v>
      </c>
      <c r="BJ173" s="18" t="s">
        <v>14</v>
      </c>
      <c r="BK173" s="241">
        <f>ROUND(I173*H173,2)</f>
        <v>0</v>
      </c>
      <c r="BL173" s="18" t="s">
        <v>175</v>
      </c>
      <c r="BM173" s="240" t="s">
        <v>3706</v>
      </c>
    </row>
    <row r="174" s="2" customFormat="1">
      <c r="A174" s="39"/>
      <c r="B174" s="40"/>
      <c r="C174" s="41"/>
      <c r="D174" s="242" t="s">
        <v>249</v>
      </c>
      <c r="E174" s="41"/>
      <c r="F174" s="243" t="s">
        <v>1762</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249</v>
      </c>
      <c r="AU174" s="18" t="s">
        <v>88</v>
      </c>
    </row>
    <row r="175" s="2" customFormat="1">
      <c r="A175" s="39"/>
      <c r="B175" s="40"/>
      <c r="C175" s="41"/>
      <c r="D175" s="247" t="s">
        <v>251</v>
      </c>
      <c r="E175" s="41"/>
      <c r="F175" s="248" t="s">
        <v>1763</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251</v>
      </c>
      <c r="AU175" s="18" t="s">
        <v>88</v>
      </c>
    </row>
    <row r="176" s="15" customFormat="1">
      <c r="A176" s="15"/>
      <c r="B176" s="271"/>
      <c r="C176" s="272"/>
      <c r="D176" s="242" t="s">
        <v>259</v>
      </c>
      <c r="E176" s="273" t="s">
        <v>1</v>
      </c>
      <c r="F176" s="274" t="s">
        <v>543</v>
      </c>
      <c r="G176" s="272"/>
      <c r="H176" s="273" t="s">
        <v>1</v>
      </c>
      <c r="I176" s="275"/>
      <c r="J176" s="272"/>
      <c r="K176" s="272"/>
      <c r="L176" s="276"/>
      <c r="M176" s="277"/>
      <c r="N176" s="278"/>
      <c r="O176" s="278"/>
      <c r="P176" s="278"/>
      <c r="Q176" s="278"/>
      <c r="R176" s="278"/>
      <c r="S176" s="278"/>
      <c r="T176" s="279"/>
      <c r="U176" s="15"/>
      <c r="V176" s="15"/>
      <c r="W176" s="15"/>
      <c r="X176" s="15"/>
      <c r="Y176" s="15"/>
      <c r="Z176" s="15"/>
      <c r="AA176" s="15"/>
      <c r="AB176" s="15"/>
      <c r="AC176" s="15"/>
      <c r="AD176" s="15"/>
      <c r="AE176" s="15"/>
      <c r="AT176" s="280" t="s">
        <v>259</v>
      </c>
      <c r="AU176" s="280" t="s">
        <v>88</v>
      </c>
      <c r="AV176" s="15" t="s">
        <v>14</v>
      </c>
      <c r="AW176" s="15" t="s">
        <v>36</v>
      </c>
      <c r="AX176" s="15" t="s">
        <v>80</v>
      </c>
      <c r="AY176" s="280" t="s">
        <v>241</v>
      </c>
    </row>
    <row r="177" s="13" customFormat="1">
      <c r="A177" s="13"/>
      <c r="B177" s="249"/>
      <c r="C177" s="250"/>
      <c r="D177" s="242" t="s">
        <v>259</v>
      </c>
      <c r="E177" s="251" t="s">
        <v>1</v>
      </c>
      <c r="F177" s="252" t="s">
        <v>1256</v>
      </c>
      <c r="G177" s="250"/>
      <c r="H177" s="253">
        <v>67.271000000000001</v>
      </c>
      <c r="I177" s="254"/>
      <c r="J177" s="250"/>
      <c r="K177" s="250"/>
      <c r="L177" s="255"/>
      <c r="M177" s="256"/>
      <c r="N177" s="257"/>
      <c r="O177" s="257"/>
      <c r="P177" s="257"/>
      <c r="Q177" s="257"/>
      <c r="R177" s="257"/>
      <c r="S177" s="257"/>
      <c r="T177" s="258"/>
      <c r="U177" s="13"/>
      <c r="V177" s="13"/>
      <c r="W177" s="13"/>
      <c r="X177" s="13"/>
      <c r="Y177" s="13"/>
      <c r="Z177" s="13"/>
      <c r="AA177" s="13"/>
      <c r="AB177" s="13"/>
      <c r="AC177" s="13"/>
      <c r="AD177" s="13"/>
      <c r="AE177" s="13"/>
      <c r="AT177" s="259" t="s">
        <v>259</v>
      </c>
      <c r="AU177" s="259" t="s">
        <v>88</v>
      </c>
      <c r="AV177" s="13" t="s">
        <v>88</v>
      </c>
      <c r="AW177" s="13" t="s">
        <v>36</v>
      </c>
      <c r="AX177" s="13" t="s">
        <v>80</v>
      </c>
      <c r="AY177" s="259" t="s">
        <v>241</v>
      </c>
    </row>
    <row r="178" s="15" customFormat="1">
      <c r="A178" s="15"/>
      <c r="B178" s="271"/>
      <c r="C178" s="272"/>
      <c r="D178" s="242" t="s">
        <v>259</v>
      </c>
      <c r="E178" s="273" t="s">
        <v>1</v>
      </c>
      <c r="F178" s="274" t="s">
        <v>543</v>
      </c>
      <c r="G178" s="272"/>
      <c r="H178" s="273" t="s">
        <v>1</v>
      </c>
      <c r="I178" s="275"/>
      <c r="J178" s="272"/>
      <c r="K178" s="272"/>
      <c r="L178" s="276"/>
      <c r="M178" s="277"/>
      <c r="N178" s="278"/>
      <c r="O178" s="278"/>
      <c r="P178" s="278"/>
      <c r="Q178" s="278"/>
      <c r="R178" s="278"/>
      <c r="S178" s="278"/>
      <c r="T178" s="279"/>
      <c r="U178" s="15"/>
      <c r="V178" s="15"/>
      <c r="W178" s="15"/>
      <c r="X178" s="15"/>
      <c r="Y178" s="15"/>
      <c r="Z178" s="15"/>
      <c r="AA178" s="15"/>
      <c r="AB178" s="15"/>
      <c r="AC178" s="15"/>
      <c r="AD178" s="15"/>
      <c r="AE178" s="15"/>
      <c r="AT178" s="280" t="s">
        <v>259</v>
      </c>
      <c r="AU178" s="280" t="s">
        <v>88</v>
      </c>
      <c r="AV178" s="15" t="s">
        <v>14</v>
      </c>
      <c r="AW178" s="15" t="s">
        <v>36</v>
      </c>
      <c r="AX178" s="15" t="s">
        <v>80</v>
      </c>
      <c r="AY178" s="280" t="s">
        <v>241</v>
      </c>
    </row>
    <row r="179" s="13" customFormat="1">
      <c r="A179" s="13"/>
      <c r="B179" s="249"/>
      <c r="C179" s="250"/>
      <c r="D179" s="242" t="s">
        <v>259</v>
      </c>
      <c r="E179" s="251" t="s">
        <v>1</v>
      </c>
      <c r="F179" s="252" t="s">
        <v>545</v>
      </c>
      <c r="G179" s="250"/>
      <c r="H179" s="253">
        <v>24.835000000000001</v>
      </c>
      <c r="I179" s="254"/>
      <c r="J179" s="250"/>
      <c r="K179" s="250"/>
      <c r="L179" s="255"/>
      <c r="M179" s="256"/>
      <c r="N179" s="257"/>
      <c r="O179" s="257"/>
      <c r="P179" s="257"/>
      <c r="Q179" s="257"/>
      <c r="R179" s="257"/>
      <c r="S179" s="257"/>
      <c r="T179" s="258"/>
      <c r="U179" s="13"/>
      <c r="V179" s="13"/>
      <c r="W179" s="13"/>
      <c r="X179" s="13"/>
      <c r="Y179" s="13"/>
      <c r="Z179" s="13"/>
      <c r="AA179" s="13"/>
      <c r="AB179" s="13"/>
      <c r="AC179" s="13"/>
      <c r="AD179" s="13"/>
      <c r="AE179" s="13"/>
      <c r="AT179" s="259" t="s">
        <v>259</v>
      </c>
      <c r="AU179" s="259" t="s">
        <v>88</v>
      </c>
      <c r="AV179" s="13" t="s">
        <v>88</v>
      </c>
      <c r="AW179" s="13" t="s">
        <v>36</v>
      </c>
      <c r="AX179" s="13" t="s">
        <v>80</v>
      </c>
      <c r="AY179" s="259" t="s">
        <v>241</v>
      </c>
    </row>
    <row r="180" s="14" customFormat="1">
      <c r="A180" s="14"/>
      <c r="B180" s="260"/>
      <c r="C180" s="261"/>
      <c r="D180" s="242" t="s">
        <v>259</v>
      </c>
      <c r="E180" s="262" t="s">
        <v>1</v>
      </c>
      <c r="F180" s="263" t="s">
        <v>261</v>
      </c>
      <c r="G180" s="261"/>
      <c r="H180" s="264">
        <v>92.105999999999995</v>
      </c>
      <c r="I180" s="265"/>
      <c r="J180" s="261"/>
      <c r="K180" s="261"/>
      <c r="L180" s="266"/>
      <c r="M180" s="267"/>
      <c r="N180" s="268"/>
      <c r="O180" s="268"/>
      <c r="P180" s="268"/>
      <c r="Q180" s="268"/>
      <c r="R180" s="268"/>
      <c r="S180" s="268"/>
      <c r="T180" s="269"/>
      <c r="U180" s="14"/>
      <c r="V180" s="14"/>
      <c r="W180" s="14"/>
      <c r="X180" s="14"/>
      <c r="Y180" s="14"/>
      <c r="Z180" s="14"/>
      <c r="AA180" s="14"/>
      <c r="AB180" s="14"/>
      <c r="AC180" s="14"/>
      <c r="AD180" s="14"/>
      <c r="AE180" s="14"/>
      <c r="AT180" s="270" t="s">
        <v>259</v>
      </c>
      <c r="AU180" s="270" t="s">
        <v>88</v>
      </c>
      <c r="AV180" s="14" t="s">
        <v>175</v>
      </c>
      <c r="AW180" s="14" t="s">
        <v>36</v>
      </c>
      <c r="AX180" s="14" t="s">
        <v>14</v>
      </c>
      <c r="AY180" s="270" t="s">
        <v>241</v>
      </c>
    </row>
    <row r="181" s="2" customFormat="1" ht="24.15" customHeight="1">
      <c r="A181" s="39"/>
      <c r="B181" s="40"/>
      <c r="C181" s="229" t="s">
        <v>293</v>
      </c>
      <c r="D181" s="229" t="s">
        <v>243</v>
      </c>
      <c r="E181" s="230" t="s">
        <v>1764</v>
      </c>
      <c r="F181" s="231" t="s">
        <v>1765</v>
      </c>
      <c r="G181" s="232" t="s">
        <v>246</v>
      </c>
      <c r="H181" s="233">
        <v>75.537999999999997</v>
      </c>
      <c r="I181" s="234"/>
      <c r="J181" s="235">
        <f>ROUND(I181*H181,2)</f>
        <v>0</v>
      </c>
      <c r="K181" s="231" t="s">
        <v>247</v>
      </c>
      <c r="L181" s="45"/>
      <c r="M181" s="236" t="s">
        <v>1</v>
      </c>
      <c r="N181" s="237" t="s">
        <v>45</v>
      </c>
      <c r="O181" s="92"/>
      <c r="P181" s="238">
        <f>O181*H181</f>
        <v>0</v>
      </c>
      <c r="Q181" s="238">
        <v>0</v>
      </c>
      <c r="R181" s="238">
        <f>Q181*H181</f>
        <v>0</v>
      </c>
      <c r="S181" s="238">
        <v>0.44</v>
      </c>
      <c r="T181" s="239">
        <f>S181*H181</f>
        <v>33.236719999999998</v>
      </c>
      <c r="U181" s="39"/>
      <c r="V181" s="39"/>
      <c r="W181" s="39"/>
      <c r="X181" s="39"/>
      <c r="Y181" s="39"/>
      <c r="Z181" s="39"/>
      <c r="AA181" s="39"/>
      <c r="AB181" s="39"/>
      <c r="AC181" s="39"/>
      <c r="AD181" s="39"/>
      <c r="AE181" s="39"/>
      <c r="AR181" s="240" t="s">
        <v>175</v>
      </c>
      <c r="AT181" s="240" t="s">
        <v>243</v>
      </c>
      <c r="AU181" s="240" t="s">
        <v>88</v>
      </c>
      <c r="AY181" s="18" t="s">
        <v>241</v>
      </c>
      <c r="BE181" s="241">
        <f>IF(N181="základní",J181,0)</f>
        <v>0</v>
      </c>
      <c r="BF181" s="241">
        <f>IF(N181="snížená",J181,0)</f>
        <v>0</v>
      </c>
      <c r="BG181" s="241">
        <f>IF(N181="zákl. přenesená",J181,0)</f>
        <v>0</v>
      </c>
      <c r="BH181" s="241">
        <f>IF(N181="sníž. přenesená",J181,0)</f>
        <v>0</v>
      </c>
      <c r="BI181" s="241">
        <f>IF(N181="nulová",J181,0)</f>
        <v>0</v>
      </c>
      <c r="BJ181" s="18" t="s">
        <v>14</v>
      </c>
      <c r="BK181" s="241">
        <f>ROUND(I181*H181,2)</f>
        <v>0</v>
      </c>
      <c r="BL181" s="18" t="s">
        <v>175</v>
      </c>
      <c r="BM181" s="240" t="s">
        <v>3707</v>
      </c>
    </row>
    <row r="182" s="2" customFormat="1">
      <c r="A182" s="39"/>
      <c r="B182" s="40"/>
      <c r="C182" s="41"/>
      <c r="D182" s="242" t="s">
        <v>249</v>
      </c>
      <c r="E182" s="41"/>
      <c r="F182" s="243" t="s">
        <v>1767</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249</v>
      </c>
      <c r="AU182" s="18" t="s">
        <v>88</v>
      </c>
    </row>
    <row r="183" s="2" customFormat="1">
      <c r="A183" s="39"/>
      <c r="B183" s="40"/>
      <c r="C183" s="41"/>
      <c r="D183" s="247" t="s">
        <v>251</v>
      </c>
      <c r="E183" s="41"/>
      <c r="F183" s="248" t="s">
        <v>1768</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251</v>
      </c>
      <c r="AU183" s="18" t="s">
        <v>88</v>
      </c>
    </row>
    <row r="184" s="15" customFormat="1">
      <c r="A184" s="15"/>
      <c r="B184" s="271"/>
      <c r="C184" s="272"/>
      <c r="D184" s="242" t="s">
        <v>259</v>
      </c>
      <c r="E184" s="273" t="s">
        <v>1</v>
      </c>
      <c r="F184" s="274" t="s">
        <v>543</v>
      </c>
      <c r="G184" s="272"/>
      <c r="H184" s="273" t="s">
        <v>1</v>
      </c>
      <c r="I184" s="275"/>
      <c r="J184" s="272"/>
      <c r="K184" s="272"/>
      <c r="L184" s="276"/>
      <c r="M184" s="277"/>
      <c r="N184" s="278"/>
      <c r="O184" s="278"/>
      <c r="P184" s="278"/>
      <c r="Q184" s="278"/>
      <c r="R184" s="278"/>
      <c r="S184" s="278"/>
      <c r="T184" s="279"/>
      <c r="U184" s="15"/>
      <c r="V184" s="15"/>
      <c r="W184" s="15"/>
      <c r="X184" s="15"/>
      <c r="Y184" s="15"/>
      <c r="Z184" s="15"/>
      <c r="AA184" s="15"/>
      <c r="AB184" s="15"/>
      <c r="AC184" s="15"/>
      <c r="AD184" s="15"/>
      <c r="AE184" s="15"/>
      <c r="AT184" s="280" t="s">
        <v>259</v>
      </c>
      <c r="AU184" s="280" t="s">
        <v>88</v>
      </c>
      <c r="AV184" s="15" t="s">
        <v>14</v>
      </c>
      <c r="AW184" s="15" t="s">
        <v>36</v>
      </c>
      <c r="AX184" s="15" t="s">
        <v>80</v>
      </c>
      <c r="AY184" s="280" t="s">
        <v>241</v>
      </c>
    </row>
    <row r="185" s="13" customFormat="1">
      <c r="A185" s="13"/>
      <c r="B185" s="249"/>
      <c r="C185" s="250"/>
      <c r="D185" s="242" t="s">
        <v>259</v>
      </c>
      <c r="E185" s="251" t="s">
        <v>1</v>
      </c>
      <c r="F185" s="252" t="s">
        <v>1256</v>
      </c>
      <c r="G185" s="250"/>
      <c r="H185" s="253">
        <v>67.271000000000001</v>
      </c>
      <c r="I185" s="254"/>
      <c r="J185" s="250"/>
      <c r="K185" s="250"/>
      <c r="L185" s="255"/>
      <c r="M185" s="256"/>
      <c r="N185" s="257"/>
      <c r="O185" s="257"/>
      <c r="P185" s="257"/>
      <c r="Q185" s="257"/>
      <c r="R185" s="257"/>
      <c r="S185" s="257"/>
      <c r="T185" s="258"/>
      <c r="U185" s="13"/>
      <c r="V185" s="13"/>
      <c r="W185" s="13"/>
      <c r="X185" s="13"/>
      <c r="Y185" s="13"/>
      <c r="Z185" s="13"/>
      <c r="AA185" s="13"/>
      <c r="AB185" s="13"/>
      <c r="AC185" s="13"/>
      <c r="AD185" s="13"/>
      <c r="AE185" s="13"/>
      <c r="AT185" s="259" t="s">
        <v>259</v>
      </c>
      <c r="AU185" s="259" t="s">
        <v>88</v>
      </c>
      <c r="AV185" s="13" t="s">
        <v>88</v>
      </c>
      <c r="AW185" s="13" t="s">
        <v>36</v>
      </c>
      <c r="AX185" s="13" t="s">
        <v>80</v>
      </c>
      <c r="AY185" s="259" t="s">
        <v>241</v>
      </c>
    </row>
    <row r="186" s="15" customFormat="1">
      <c r="A186" s="15"/>
      <c r="B186" s="271"/>
      <c r="C186" s="272"/>
      <c r="D186" s="242" t="s">
        <v>259</v>
      </c>
      <c r="E186" s="273" t="s">
        <v>1</v>
      </c>
      <c r="F186" s="274" t="s">
        <v>543</v>
      </c>
      <c r="G186" s="272"/>
      <c r="H186" s="273" t="s">
        <v>1</v>
      </c>
      <c r="I186" s="275"/>
      <c r="J186" s="272"/>
      <c r="K186" s="272"/>
      <c r="L186" s="276"/>
      <c r="M186" s="277"/>
      <c r="N186" s="278"/>
      <c r="O186" s="278"/>
      <c r="P186" s="278"/>
      <c r="Q186" s="278"/>
      <c r="R186" s="278"/>
      <c r="S186" s="278"/>
      <c r="T186" s="279"/>
      <c r="U186" s="15"/>
      <c r="V186" s="15"/>
      <c r="W186" s="15"/>
      <c r="X186" s="15"/>
      <c r="Y186" s="15"/>
      <c r="Z186" s="15"/>
      <c r="AA186" s="15"/>
      <c r="AB186" s="15"/>
      <c r="AC186" s="15"/>
      <c r="AD186" s="15"/>
      <c r="AE186" s="15"/>
      <c r="AT186" s="280" t="s">
        <v>259</v>
      </c>
      <c r="AU186" s="280" t="s">
        <v>88</v>
      </c>
      <c r="AV186" s="15" t="s">
        <v>14</v>
      </c>
      <c r="AW186" s="15" t="s">
        <v>36</v>
      </c>
      <c r="AX186" s="15" t="s">
        <v>80</v>
      </c>
      <c r="AY186" s="280" t="s">
        <v>241</v>
      </c>
    </row>
    <row r="187" s="13" customFormat="1">
      <c r="A187" s="13"/>
      <c r="B187" s="249"/>
      <c r="C187" s="250"/>
      <c r="D187" s="242" t="s">
        <v>259</v>
      </c>
      <c r="E187" s="251" t="s">
        <v>1</v>
      </c>
      <c r="F187" s="252" t="s">
        <v>544</v>
      </c>
      <c r="G187" s="250"/>
      <c r="H187" s="253">
        <v>8.2669999999999995</v>
      </c>
      <c r="I187" s="254"/>
      <c r="J187" s="250"/>
      <c r="K187" s="250"/>
      <c r="L187" s="255"/>
      <c r="M187" s="256"/>
      <c r="N187" s="257"/>
      <c r="O187" s="257"/>
      <c r="P187" s="257"/>
      <c r="Q187" s="257"/>
      <c r="R187" s="257"/>
      <c r="S187" s="257"/>
      <c r="T187" s="258"/>
      <c r="U187" s="13"/>
      <c r="V187" s="13"/>
      <c r="W187" s="13"/>
      <c r="X187" s="13"/>
      <c r="Y187" s="13"/>
      <c r="Z187" s="13"/>
      <c r="AA187" s="13"/>
      <c r="AB187" s="13"/>
      <c r="AC187" s="13"/>
      <c r="AD187" s="13"/>
      <c r="AE187" s="13"/>
      <c r="AT187" s="259" t="s">
        <v>259</v>
      </c>
      <c r="AU187" s="259" t="s">
        <v>88</v>
      </c>
      <c r="AV187" s="13" t="s">
        <v>88</v>
      </c>
      <c r="AW187" s="13" t="s">
        <v>36</v>
      </c>
      <c r="AX187" s="13" t="s">
        <v>80</v>
      </c>
      <c r="AY187" s="259" t="s">
        <v>241</v>
      </c>
    </row>
    <row r="188" s="14" customFormat="1">
      <c r="A188" s="14"/>
      <c r="B188" s="260"/>
      <c r="C188" s="261"/>
      <c r="D188" s="242" t="s">
        <v>259</v>
      </c>
      <c r="E188" s="262" t="s">
        <v>1</v>
      </c>
      <c r="F188" s="263" t="s">
        <v>261</v>
      </c>
      <c r="G188" s="261"/>
      <c r="H188" s="264">
        <v>75.537999999999997</v>
      </c>
      <c r="I188" s="265"/>
      <c r="J188" s="261"/>
      <c r="K188" s="261"/>
      <c r="L188" s="266"/>
      <c r="M188" s="267"/>
      <c r="N188" s="268"/>
      <c r="O188" s="268"/>
      <c r="P188" s="268"/>
      <c r="Q188" s="268"/>
      <c r="R188" s="268"/>
      <c r="S188" s="268"/>
      <c r="T188" s="269"/>
      <c r="U188" s="14"/>
      <c r="V188" s="14"/>
      <c r="W188" s="14"/>
      <c r="X188" s="14"/>
      <c r="Y188" s="14"/>
      <c r="Z188" s="14"/>
      <c r="AA188" s="14"/>
      <c r="AB188" s="14"/>
      <c r="AC188" s="14"/>
      <c r="AD188" s="14"/>
      <c r="AE188" s="14"/>
      <c r="AT188" s="270" t="s">
        <v>259</v>
      </c>
      <c r="AU188" s="270" t="s">
        <v>88</v>
      </c>
      <c r="AV188" s="14" t="s">
        <v>175</v>
      </c>
      <c r="AW188" s="14" t="s">
        <v>36</v>
      </c>
      <c r="AX188" s="14" t="s">
        <v>14</v>
      </c>
      <c r="AY188" s="270" t="s">
        <v>241</v>
      </c>
    </row>
    <row r="189" s="2" customFormat="1" ht="24.15" customHeight="1">
      <c r="A189" s="39"/>
      <c r="B189" s="40"/>
      <c r="C189" s="229" t="s">
        <v>300</v>
      </c>
      <c r="D189" s="229" t="s">
        <v>243</v>
      </c>
      <c r="E189" s="230" t="s">
        <v>1769</v>
      </c>
      <c r="F189" s="231" t="s">
        <v>1770</v>
      </c>
      <c r="G189" s="232" t="s">
        <v>246</v>
      </c>
      <c r="H189" s="233">
        <v>146.53299999999999</v>
      </c>
      <c r="I189" s="234"/>
      <c r="J189" s="235">
        <f>ROUND(I189*H189,2)</f>
        <v>0</v>
      </c>
      <c r="K189" s="231" t="s">
        <v>247</v>
      </c>
      <c r="L189" s="45"/>
      <c r="M189" s="236" t="s">
        <v>1</v>
      </c>
      <c r="N189" s="237" t="s">
        <v>45</v>
      </c>
      <c r="O189" s="92"/>
      <c r="P189" s="238">
        <f>O189*H189</f>
        <v>0</v>
      </c>
      <c r="Q189" s="238">
        <v>0</v>
      </c>
      <c r="R189" s="238">
        <f>Q189*H189</f>
        <v>0</v>
      </c>
      <c r="S189" s="238">
        <v>0.098000000000000004</v>
      </c>
      <c r="T189" s="239">
        <f>S189*H189</f>
        <v>14.360234</v>
      </c>
      <c r="U189" s="39"/>
      <c r="V189" s="39"/>
      <c r="W189" s="39"/>
      <c r="X189" s="39"/>
      <c r="Y189" s="39"/>
      <c r="Z189" s="39"/>
      <c r="AA189" s="39"/>
      <c r="AB189" s="39"/>
      <c r="AC189" s="39"/>
      <c r="AD189" s="39"/>
      <c r="AE189" s="39"/>
      <c r="AR189" s="240" t="s">
        <v>175</v>
      </c>
      <c r="AT189" s="240" t="s">
        <v>243</v>
      </c>
      <c r="AU189" s="240" t="s">
        <v>88</v>
      </c>
      <c r="AY189" s="18" t="s">
        <v>241</v>
      </c>
      <c r="BE189" s="241">
        <f>IF(N189="základní",J189,0)</f>
        <v>0</v>
      </c>
      <c r="BF189" s="241">
        <f>IF(N189="snížená",J189,0)</f>
        <v>0</v>
      </c>
      <c r="BG189" s="241">
        <f>IF(N189="zákl. přenesená",J189,0)</f>
        <v>0</v>
      </c>
      <c r="BH189" s="241">
        <f>IF(N189="sníž. přenesená",J189,0)</f>
        <v>0</v>
      </c>
      <c r="BI189" s="241">
        <f>IF(N189="nulová",J189,0)</f>
        <v>0</v>
      </c>
      <c r="BJ189" s="18" t="s">
        <v>14</v>
      </c>
      <c r="BK189" s="241">
        <f>ROUND(I189*H189,2)</f>
        <v>0</v>
      </c>
      <c r="BL189" s="18" t="s">
        <v>175</v>
      </c>
      <c r="BM189" s="240" t="s">
        <v>3708</v>
      </c>
    </row>
    <row r="190" s="2" customFormat="1">
      <c r="A190" s="39"/>
      <c r="B190" s="40"/>
      <c r="C190" s="41"/>
      <c r="D190" s="242" t="s">
        <v>249</v>
      </c>
      <c r="E190" s="41"/>
      <c r="F190" s="243" t="s">
        <v>1772</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249</v>
      </c>
      <c r="AU190" s="18" t="s">
        <v>88</v>
      </c>
    </row>
    <row r="191" s="2" customFormat="1">
      <c r="A191" s="39"/>
      <c r="B191" s="40"/>
      <c r="C191" s="41"/>
      <c r="D191" s="247" t="s">
        <v>251</v>
      </c>
      <c r="E191" s="41"/>
      <c r="F191" s="248" t="s">
        <v>1773</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251</v>
      </c>
      <c r="AU191" s="18" t="s">
        <v>88</v>
      </c>
    </row>
    <row r="192" s="15" customFormat="1">
      <c r="A192" s="15"/>
      <c r="B192" s="271"/>
      <c r="C192" s="272"/>
      <c r="D192" s="242" t="s">
        <v>259</v>
      </c>
      <c r="E192" s="273" t="s">
        <v>1</v>
      </c>
      <c r="F192" s="274" t="s">
        <v>1756</v>
      </c>
      <c r="G192" s="272"/>
      <c r="H192" s="273" t="s">
        <v>1</v>
      </c>
      <c r="I192" s="275"/>
      <c r="J192" s="272"/>
      <c r="K192" s="272"/>
      <c r="L192" s="276"/>
      <c r="M192" s="277"/>
      <c r="N192" s="278"/>
      <c r="O192" s="278"/>
      <c r="P192" s="278"/>
      <c r="Q192" s="278"/>
      <c r="R192" s="278"/>
      <c r="S192" s="278"/>
      <c r="T192" s="279"/>
      <c r="U192" s="15"/>
      <c r="V192" s="15"/>
      <c r="W192" s="15"/>
      <c r="X192" s="15"/>
      <c r="Y192" s="15"/>
      <c r="Z192" s="15"/>
      <c r="AA192" s="15"/>
      <c r="AB192" s="15"/>
      <c r="AC192" s="15"/>
      <c r="AD192" s="15"/>
      <c r="AE192" s="15"/>
      <c r="AT192" s="280" t="s">
        <v>259</v>
      </c>
      <c r="AU192" s="280" t="s">
        <v>88</v>
      </c>
      <c r="AV192" s="15" t="s">
        <v>14</v>
      </c>
      <c r="AW192" s="15" t="s">
        <v>36</v>
      </c>
      <c r="AX192" s="15" t="s">
        <v>80</v>
      </c>
      <c r="AY192" s="280" t="s">
        <v>241</v>
      </c>
    </row>
    <row r="193" s="13" customFormat="1">
      <c r="A193" s="13"/>
      <c r="B193" s="249"/>
      <c r="C193" s="250"/>
      <c r="D193" s="242" t="s">
        <v>259</v>
      </c>
      <c r="E193" s="251" t="s">
        <v>1</v>
      </c>
      <c r="F193" s="252" t="s">
        <v>1774</v>
      </c>
      <c r="G193" s="250"/>
      <c r="H193" s="253">
        <v>101.925</v>
      </c>
      <c r="I193" s="254"/>
      <c r="J193" s="250"/>
      <c r="K193" s="250"/>
      <c r="L193" s="255"/>
      <c r="M193" s="256"/>
      <c r="N193" s="257"/>
      <c r="O193" s="257"/>
      <c r="P193" s="257"/>
      <c r="Q193" s="257"/>
      <c r="R193" s="257"/>
      <c r="S193" s="257"/>
      <c r="T193" s="258"/>
      <c r="U193" s="13"/>
      <c r="V193" s="13"/>
      <c r="W193" s="13"/>
      <c r="X193" s="13"/>
      <c r="Y193" s="13"/>
      <c r="Z193" s="13"/>
      <c r="AA193" s="13"/>
      <c r="AB193" s="13"/>
      <c r="AC193" s="13"/>
      <c r="AD193" s="13"/>
      <c r="AE193" s="13"/>
      <c r="AT193" s="259" t="s">
        <v>259</v>
      </c>
      <c r="AU193" s="259" t="s">
        <v>88</v>
      </c>
      <c r="AV193" s="13" t="s">
        <v>88</v>
      </c>
      <c r="AW193" s="13" t="s">
        <v>36</v>
      </c>
      <c r="AX193" s="13" t="s">
        <v>80</v>
      </c>
      <c r="AY193" s="259" t="s">
        <v>241</v>
      </c>
    </row>
    <row r="194" s="13" customFormat="1">
      <c r="A194" s="13"/>
      <c r="B194" s="249"/>
      <c r="C194" s="250"/>
      <c r="D194" s="242" t="s">
        <v>259</v>
      </c>
      <c r="E194" s="251" t="s">
        <v>1</v>
      </c>
      <c r="F194" s="252" t="s">
        <v>1775</v>
      </c>
      <c r="G194" s="250"/>
      <c r="H194" s="253">
        <v>36.329999999999998</v>
      </c>
      <c r="I194" s="254"/>
      <c r="J194" s="250"/>
      <c r="K194" s="250"/>
      <c r="L194" s="255"/>
      <c r="M194" s="256"/>
      <c r="N194" s="257"/>
      <c r="O194" s="257"/>
      <c r="P194" s="257"/>
      <c r="Q194" s="257"/>
      <c r="R194" s="257"/>
      <c r="S194" s="257"/>
      <c r="T194" s="258"/>
      <c r="U194" s="13"/>
      <c r="V194" s="13"/>
      <c r="W194" s="13"/>
      <c r="X194" s="13"/>
      <c r="Y194" s="13"/>
      <c r="Z194" s="13"/>
      <c r="AA194" s="13"/>
      <c r="AB194" s="13"/>
      <c r="AC194" s="13"/>
      <c r="AD194" s="13"/>
      <c r="AE194" s="13"/>
      <c r="AT194" s="259" t="s">
        <v>259</v>
      </c>
      <c r="AU194" s="259" t="s">
        <v>88</v>
      </c>
      <c r="AV194" s="13" t="s">
        <v>88</v>
      </c>
      <c r="AW194" s="13" t="s">
        <v>36</v>
      </c>
      <c r="AX194" s="13" t="s">
        <v>80</v>
      </c>
      <c r="AY194" s="259" t="s">
        <v>241</v>
      </c>
    </row>
    <row r="195" s="13" customFormat="1">
      <c r="A195" s="13"/>
      <c r="B195" s="249"/>
      <c r="C195" s="250"/>
      <c r="D195" s="242" t="s">
        <v>259</v>
      </c>
      <c r="E195" s="251" t="s">
        <v>1</v>
      </c>
      <c r="F195" s="252" t="s">
        <v>530</v>
      </c>
      <c r="G195" s="250"/>
      <c r="H195" s="253">
        <v>8.2780000000000005</v>
      </c>
      <c r="I195" s="254"/>
      <c r="J195" s="250"/>
      <c r="K195" s="250"/>
      <c r="L195" s="255"/>
      <c r="M195" s="256"/>
      <c r="N195" s="257"/>
      <c r="O195" s="257"/>
      <c r="P195" s="257"/>
      <c r="Q195" s="257"/>
      <c r="R195" s="257"/>
      <c r="S195" s="257"/>
      <c r="T195" s="258"/>
      <c r="U195" s="13"/>
      <c r="V195" s="13"/>
      <c r="W195" s="13"/>
      <c r="X195" s="13"/>
      <c r="Y195" s="13"/>
      <c r="Z195" s="13"/>
      <c r="AA195" s="13"/>
      <c r="AB195" s="13"/>
      <c r="AC195" s="13"/>
      <c r="AD195" s="13"/>
      <c r="AE195" s="13"/>
      <c r="AT195" s="259" t="s">
        <v>259</v>
      </c>
      <c r="AU195" s="259" t="s">
        <v>88</v>
      </c>
      <c r="AV195" s="13" t="s">
        <v>88</v>
      </c>
      <c r="AW195" s="13" t="s">
        <v>36</v>
      </c>
      <c r="AX195" s="13" t="s">
        <v>80</v>
      </c>
      <c r="AY195" s="259" t="s">
        <v>241</v>
      </c>
    </row>
    <row r="196" s="14" customFormat="1">
      <c r="A196" s="14"/>
      <c r="B196" s="260"/>
      <c r="C196" s="261"/>
      <c r="D196" s="242" t="s">
        <v>259</v>
      </c>
      <c r="E196" s="262" t="s">
        <v>1</v>
      </c>
      <c r="F196" s="263" t="s">
        <v>261</v>
      </c>
      <c r="G196" s="261"/>
      <c r="H196" s="264">
        <v>146.53299999999999</v>
      </c>
      <c r="I196" s="265"/>
      <c r="J196" s="261"/>
      <c r="K196" s="261"/>
      <c r="L196" s="266"/>
      <c r="M196" s="267"/>
      <c r="N196" s="268"/>
      <c r="O196" s="268"/>
      <c r="P196" s="268"/>
      <c r="Q196" s="268"/>
      <c r="R196" s="268"/>
      <c r="S196" s="268"/>
      <c r="T196" s="269"/>
      <c r="U196" s="14"/>
      <c r="V196" s="14"/>
      <c r="W196" s="14"/>
      <c r="X196" s="14"/>
      <c r="Y196" s="14"/>
      <c r="Z196" s="14"/>
      <c r="AA196" s="14"/>
      <c r="AB196" s="14"/>
      <c r="AC196" s="14"/>
      <c r="AD196" s="14"/>
      <c r="AE196" s="14"/>
      <c r="AT196" s="270" t="s">
        <v>259</v>
      </c>
      <c r="AU196" s="270" t="s">
        <v>88</v>
      </c>
      <c r="AV196" s="14" t="s">
        <v>175</v>
      </c>
      <c r="AW196" s="14" t="s">
        <v>36</v>
      </c>
      <c r="AX196" s="14" t="s">
        <v>14</v>
      </c>
      <c r="AY196" s="270" t="s">
        <v>241</v>
      </c>
    </row>
    <row r="197" s="2" customFormat="1" ht="24.15" customHeight="1">
      <c r="A197" s="39"/>
      <c r="B197" s="40"/>
      <c r="C197" s="229" t="s">
        <v>281</v>
      </c>
      <c r="D197" s="229" t="s">
        <v>243</v>
      </c>
      <c r="E197" s="230" t="s">
        <v>1776</v>
      </c>
      <c r="F197" s="231" t="s">
        <v>1777</v>
      </c>
      <c r="G197" s="232" t="s">
        <v>246</v>
      </c>
      <c r="H197" s="233">
        <v>22.423999999999999</v>
      </c>
      <c r="I197" s="234"/>
      <c r="J197" s="235">
        <f>ROUND(I197*H197,2)</f>
        <v>0</v>
      </c>
      <c r="K197" s="231" t="s">
        <v>247</v>
      </c>
      <c r="L197" s="45"/>
      <c r="M197" s="236" t="s">
        <v>1</v>
      </c>
      <c r="N197" s="237" t="s">
        <v>45</v>
      </c>
      <c r="O197" s="92"/>
      <c r="P197" s="238">
        <f>O197*H197</f>
        <v>0</v>
      </c>
      <c r="Q197" s="238">
        <v>0</v>
      </c>
      <c r="R197" s="238">
        <f>Q197*H197</f>
        <v>0</v>
      </c>
      <c r="S197" s="238">
        <v>0.22</v>
      </c>
      <c r="T197" s="239">
        <f>S197*H197</f>
        <v>4.9332799999999999</v>
      </c>
      <c r="U197" s="39"/>
      <c r="V197" s="39"/>
      <c r="W197" s="39"/>
      <c r="X197" s="39"/>
      <c r="Y197" s="39"/>
      <c r="Z197" s="39"/>
      <c r="AA197" s="39"/>
      <c r="AB197" s="39"/>
      <c r="AC197" s="39"/>
      <c r="AD197" s="39"/>
      <c r="AE197" s="39"/>
      <c r="AR197" s="240" t="s">
        <v>175</v>
      </c>
      <c r="AT197" s="240" t="s">
        <v>243</v>
      </c>
      <c r="AU197" s="240" t="s">
        <v>88</v>
      </c>
      <c r="AY197" s="18" t="s">
        <v>241</v>
      </c>
      <c r="BE197" s="241">
        <f>IF(N197="základní",J197,0)</f>
        <v>0</v>
      </c>
      <c r="BF197" s="241">
        <f>IF(N197="snížená",J197,0)</f>
        <v>0</v>
      </c>
      <c r="BG197" s="241">
        <f>IF(N197="zákl. přenesená",J197,0)</f>
        <v>0</v>
      </c>
      <c r="BH197" s="241">
        <f>IF(N197="sníž. přenesená",J197,0)</f>
        <v>0</v>
      </c>
      <c r="BI197" s="241">
        <f>IF(N197="nulová",J197,0)</f>
        <v>0</v>
      </c>
      <c r="BJ197" s="18" t="s">
        <v>14</v>
      </c>
      <c r="BK197" s="241">
        <f>ROUND(I197*H197,2)</f>
        <v>0</v>
      </c>
      <c r="BL197" s="18" t="s">
        <v>175</v>
      </c>
      <c r="BM197" s="240" t="s">
        <v>3709</v>
      </c>
    </row>
    <row r="198" s="2" customFormat="1">
      <c r="A198" s="39"/>
      <c r="B198" s="40"/>
      <c r="C198" s="41"/>
      <c r="D198" s="242" t="s">
        <v>249</v>
      </c>
      <c r="E198" s="41"/>
      <c r="F198" s="243" t="s">
        <v>1779</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249</v>
      </c>
      <c r="AU198" s="18" t="s">
        <v>88</v>
      </c>
    </row>
    <row r="199" s="2" customFormat="1">
      <c r="A199" s="39"/>
      <c r="B199" s="40"/>
      <c r="C199" s="41"/>
      <c r="D199" s="247" t="s">
        <v>251</v>
      </c>
      <c r="E199" s="41"/>
      <c r="F199" s="248" t="s">
        <v>1780</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251</v>
      </c>
      <c r="AU199" s="18" t="s">
        <v>88</v>
      </c>
    </row>
    <row r="200" s="15" customFormat="1">
      <c r="A200" s="15"/>
      <c r="B200" s="271"/>
      <c r="C200" s="272"/>
      <c r="D200" s="242" t="s">
        <v>259</v>
      </c>
      <c r="E200" s="273" t="s">
        <v>1</v>
      </c>
      <c r="F200" s="274" t="s">
        <v>1756</v>
      </c>
      <c r="G200" s="272"/>
      <c r="H200" s="273" t="s">
        <v>1</v>
      </c>
      <c r="I200" s="275"/>
      <c r="J200" s="272"/>
      <c r="K200" s="272"/>
      <c r="L200" s="276"/>
      <c r="M200" s="277"/>
      <c r="N200" s="278"/>
      <c r="O200" s="278"/>
      <c r="P200" s="278"/>
      <c r="Q200" s="278"/>
      <c r="R200" s="278"/>
      <c r="S200" s="278"/>
      <c r="T200" s="279"/>
      <c r="U200" s="15"/>
      <c r="V200" s="15"/>
      <c r="W200" s="15"/>
      <c r="X200" s="15"/>
      <c r="Y200" s="15"/>
      <c r="Z200" s="15"/>
      <c r="AA200" s="15"/>
      <c r="AB200" s="15"/>
      <c r="AC200" s="15"/>
      <c r="AD200" s="15"/>
      <c r="AE200" s="15"/>
      <c r="AT200" s="280" t="s">
        <v>259</v>
      </c>
      <c r="AU200" s="280" t="s">
        <v>88</v>
      </c>
      <c r="AV200" s="15" t="s">
        <v>14</v>
      </c>
      <c r="AW200" s="15" t="s">
        <v>36</v>
      </c>
      <c r="AX200" s="15" t="s">
        <v>80</v>
      </c>
      <c r="AY200" s="280" t="s">
        <v>241</v>
      </c>
    </row>
    <row r="201" s="13" customFormat="1">
      <c r="A201" s="13"/>
      <c r="B201" s="249"/>
      <c r="C201" s="250"/>
      <c r="D201" s="242" t="s">
        <v>259</v>
      </c>
      <c r="E201" s="251" t="s">
        <v>1</v>
      </c>
      <c r="F201" s="252" t="s">
        <v>1246</v>
      </c>
      <c r="G201" s="250"/>
      <c r="H201" s="253">
        <v>22.423999999999999</v>
      </c>
      <c r="I201" s="254"/>
      <c r="J201" s="250"/>
      <c r="K201" s="250"/>
      <c r="L201" s="255"/>
      <c r="M201" s="256"/>
      <c r="N201" s="257"/>
      <c r="O201" s="257"/>
      <c r="P201" s="257"/>
      <c r="Q201" s="257"/>
      <c r="R201" s="257"/>
      <c r="S201" s="257"/>
      <c r="T201" s="258"/>
      <c r="U201" s="13"/>
      <c r="V201" s="13"/>
      <c r="W201" s="13"/>
      <c r="X201" s="13"/>
      <c r="Y201" s="13"/>
      <c r="Z201" s="13"/>
      <c r="AA201" s="13"/>
      <c r="AB201" s="13"/>
      <c r="AC201" s="13"/>
      <c r="AD201" s="13"/>
      <c r="AE201" s="13"/>
      <c r="AT201" s="259" t="s">
        <v>259</v>
      </c>
      <c r="AU201" s="259" t="s">
        <v>88</v>
      </c>
      <c r="AV201" s="13" t="s">
        <v>88</v>
      </c>
      <c r="AW201" s="13" t="s">
        <v>36</v>
      </c>
      <c r="AX201" s="13" t="s">
        <v>80</v>
      </c>
      <c r="AY201" s="259" t="s">
        <v>241</v>
      </c>
    </row>
    <row r="202" s="14" customFormat="1">
      <c r="A202" s="14"/>
      <c r="B202" s="260"/>
      <c r="C202" s="261"/>
      <c r="D202" s="242" t="s">
        <v>259</v>
      </c>
      <c r="E202" s="262" t="s">
        <v>1</v>
      </c>
      <c r="F202" s="263" t="s">
        <v>261</v>
      </c>
      <c r="G202" s="261"/>
      <c r="H202" s="264">
        <v>22.423999999999999</v>
      </c>
      <c r="I202" s="265"/>
      <c r="J202" s="261"/>
      <c r="K202" s="261"/>
      <c r="L202" s="266"/>
      <c r="M202" s="267"/>
      <c r="N202" s="268"/>
      <c r="O202" s="268"/>
      <c r="P202" s="268"/>
      <c r="Q202" s="268"/>
      <c r="R202" s="268"/>
      <c r="S202" s="268"/>
      <c r="T202" s="269"/>
      <c r="U202" s="14"/>
      <c r="V202" s="14"/>
      <c r="W202" s="14"/>
      <c r="X202" s="14"/>
      <c r="Y202" s="14"/>
      <c r="Z202" s="14"/>
      <c r="AA202" s="14"/>
      <c r="AB202" s="14"/>
      <c r="AC202" s="14"/>
      <c r="AD202" s="14"/>
      <c r="AE202" s="14"/>
      <c r="AT202" s="270" t="s">
        <v>259</v>
      </c>
      <c r="AU202" s="270" t="s">
        <v>88</v>
      </c>
      <c r="AV202" s="14" t="s">
        <v>175</v>
      </c>
      <c r="AW202" s="14" t="s">
        <v>36</v>
      </c>
      <c r="AX202" s="14" t="s">
        <v>14</v>
      </c>
      <c r="AY202" s="270" t="s">
        <v>241</v>
      </c>
    </row>
    <row r="203" s="2" customFormat="1" ht="24.15" customHeight="1">
      <c r="A203" s="39"/>
      <c r="B203" s="40"/>
      <c r="C203" s="229" t="s">
        <v>309</v>
      </c>
      <c r="D203" s="229" t="s">
        <v>243</v>
      </c>
      <c r="E203" s="230" t="s">
        <v>581</v>
      </c>
      <c r="F203" s="231" t="s">
        <v>582</v>
      </c>
      <c r="G203" s="232" t="s">
        <v>296</v>
      </c>
      <c r="H203" s="233">
        <v>118.5</v>
      </c>
      <c r="I203" s="234"/>
      <c r="J203" s="235">
        <f>ROUND(I203*H203,2)</f>
        <v>0</v>
      </c>
      <c r="K203" s="231" t="s">
        <v>247</v>
      </c>
      <c r="L203" s="45"/>
      <c r="M203" s="236" t="s">
        <v>1</v>
      </c>
      <c r="N203" s="237" t="s">
        <v>45</v>
      </c>
      <c r="O203" s="92"/>
      <c r="P203" s="238">
        <f>O203*H203</f>
        <v>0</v>
      </c>
      <c r="Q203" s="238">
        <v>0.06053</v>
      </c>
      <c r="R203" s="238">
        <f>Q203*H203</f>
        <v>7.1728050000000003</v>
      </c>
      <c r="S203" s="238">
        <v>0</v>
      </c>
      <c r="T203" s="239">
        <f>S203*H203</f>
        <v>0</v>
      </c>
      <c r="U203" s="39"/>
      <c r="V203" s="39"/>
      <c r="W203" s="39"/>
      <c r="X203" s="39"/>
      <c r="Y203" s="39"/>
      <c r="Z203" s="39"/>
      <c r="AA203" s="39"/>
      <c r="AB203" s="39"/>
      <c r="AC203" s="39"/>
      <c r="AD203" s="39"/>
      <c r="AE203" s="39"/>
      <c r="AR203" s="240" t="s">
        <v>175</v>
      </c>
      <c r="AT203" s="240" t="s">
        <v>243</v>
      </c>
      <c r="AU203" s="240" t="s">
        <v>88</v>
      </c>
      <c r="AY203" s="18" t="s">
        <v>241</v>
      </c>
      <c r="BE203" s="241">
        <f>IF(N203="základní",J203,0)</f>
        <v>0</v>
      </c>
      <c r="BF203" s="241">
        <f>IF(N203="snížená",J203,0)</f>
        <v>0</v>
      </c>
      <c r="BG203" s="241">
        <f>IF(N203="zákl. přenesená",J203,0)</f>
        <v>0</v>
      </c>
      <c r="BH203" s="241">
        <f>IF(N203="sníž. přenesená",J203,0)</f>
        <v>0</v>
      </c>
      <c r="BI203" s="241">
        <f>IF(N203="nulová",J203,0)</f>
        <v>0</v>
      </c>
      <c r="BJ203" s="18" t="s">
        <v>14</v>
      </c>
      <c r="BK203" s="241">
        <f>ROUND(I203*H203,2)</f>
        <v>0</v>
      </c>
      <c r="BL203" s="18" t="s">
        <v>175</v>
      </c>
      <c r="BM203" s="240" t="s">
        <v>3710</v>
      </c>
    </row>
    <row r="204" s="2" customFormat="1">
      <c r="A204" s="39"/>
      <c r="B204" s="40"/>
      <c r="C204" s="41"/>
      <c r="D204" s="242" t="s">
        <v>249</v>
      </c>
      <c r="E204" s="41"/>
      <c r="F204" s="243" t="s">
        <v>584</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249</v>
      </c>
      <c r="AU204" s="18" t="s">
        <v>88</v>
      </c>
    </row>
    <row r="205" s="2" customFormat="1">
      <c r="A205" s="39"/>
      <c r="B205" s="40"/>
      <c r="C205" s="41"/>
      <c r="D205" s="247" t="s">
        <v>251</v>
      </c>
      <c r="E205" s="41"/>
      <c r="F205" s="248" t="s">
        <v>585</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251</v>
      </c>
      <c r="AU205" s="18" t="s">
        <v>88</v>
      </c>
    </row>
    <row r="206" s="13" customFormat="1">
      <c r="A206" s="13"/>
      <c r="B206" s="249"/>
      <c r="C206" s="250"/>
      <c r="D206" s="242" t="s">
        <v>259</v>
      </c>
      <c r="E206" s="251" t="s">
        <v>1</v>
      </c>
      <c r="F206" s="252" t="s">
        <v>3711</v>
      </c>
      <c r="G206" s="250"/>
      <c r="H206" s="253">
        <v>118.5</v>
      </c>
      <c r="I206" s="254"/>
      <c r="J206" s="250"/>
      <c r="K206" s="250"/>
      <c r="L206" s="255"/>
      <c r="M206" s="256"/>
      <c r="N206" s="257"/>
      <c r="O206" s="257"/>
      <c r="P206" s="257"/>
      <c r="Q206" s="257"/>
      <c r="R206" s="257"/>
      <c r="S206" s="257"/>
      <c r="T206" s="258"/>
      <c r="U206" s="13"/>
      <c r="V206" s="13"/>
      <c r="W206" s="13"/>
      <c r="X206" s="13"/>
      <c r="Y206" s="13"/>
      <c r="Z206" s="13"/>
      <c r="AA206" s="13"/>
      <c r="AB206" s="13"/>
      <c r="AC206" s="13"/>
      <c r="AD206" s="13"/>
      <c r="AE206" s="13"/>
      <c r="AT206" s="259" t="s">
        <v>259</v>
      </c>
      <c r="AU206" s="259" t="s">
        <v>88</v>
      </c>
      <c r="AV206" s="13" t="s">
        <v>88</v>
      </c>
      <c r="AW206" s="13" t="s">
        <v>36</v>
      </c>
      <c r="AX206" s="13" t="s">
        <v>80</v>
      </c>
      <c r="AY206" s="259" t="s">
        <v>241</v>
      </c>
    </row>
    <row r="207" s="14" customFormat="1">
      <c r="A207" s="14"/>
      <c r="B207" s="260"/>
      <c r="C207" s="261"/>
      <c r="D207" s="242" t="s">
        <v>259</v>
      </c>
      <c r="E207" s="262" t="s">
        <v>1</v>
      </c>
      <c r="F207" s="263" t="s">
        <v>261</v>
      </c>
      <c r="G207" s="261"/>
      <c r="H207" s="264">
        <v>118.5</v>
      </c>
      <c r="I207" s="265"/>
      <c r="J207" s="261"/>
      <c r="K207" s="261"/>
      <c r="L207" s="266"/>
      <c r="M207" s="267"/>
      <c r="N207" s="268"/>
      <c r="O207" s="268"/>
      <c r="P207" s="268"/>
      <c r="Q207" s="268"/>
      <c r="R207" s="268"/>
      <c r="S207" s="268"/>
      <c r="T207" s="269"/>
      <c r="U207" s="14"/>
      <c r="V207" s="14"/>
      <c r="W207" s="14"/>
      <c r="X207" s="14"/>
      <c r="Y207" s="14"/>
      <c r="Z207" s="14"/>
      <c r="AA207" s="14"/>
      <c r="AB207" s="14"/>
      <c r="AC207" s="14"/>
      <c r="AD207" s="14"/>
      <c r="AE207" s="14"/>
      <c r="AT207" s="270" t="s">
        <v>259</v>
      </c>
      <c r="AU207" s="270" t="s">
        <v>88</v>
      </c>
      <c r="AV207" s="14" t="s">
        <v>175</v>
      </c>
      <c r="AW207" s="14" t="s">
        <v>36</v>
      </c>
      <c r="AX207" s="14" t="s">
        <v>14</v>
      </c>
      <c r="AY207" s="270" t="s">
        <v>241</v>
      </c>
    </row>
    <row r="208" s="2" customFormat="1" ht="16.5" customHeight="1">
      <c r="A208" s="39"/>
      <c r="B208" s="40"/>
      <c r="C208" s="229" t="s">
        <v>313</v>
      </c>
      <c r="D208" s="229" t="s">
        <v>243</v>
      </c>
      <c r="E208" s="230" t="s">
        <v>244</v>
      </c>
      <c r="F208" s="231" t="s">
        <v>245</v>
      </c>
      <c r="G208" s="232" t="s">
        <v>246</v>
      </c>
      <c r="H208" s="233">
        <v>39.997</v>
      </c>
      <c r="I208" s="234"/>
      <c r="J208" s="235">
        <f>ROUND(I208*H208,2)</f>
        <v>0</v>
      </c>
      <c r="K208" s="231" t="s">
        <v>247</v>
      </c>
      <c r="L208" s="45"/>
      <c r="M208" s="236" t="s">
        <v>1</v>
      </c>
      <c r="N208" s="237" t="s">
        <v>45</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175</v>
      </c>
      <c r="AT208" s="240" t="s">
        <v>243</v>
      </c>
      <c r="AU208" s="240" t="s">
        <v>88</v>
      </c>
      <c r="AY208" s="18" t="s">
        <v>241</v>
      </c>
      <c r="BE208" s="241">
        <f>IF(N208="základní",J208,0)</f>
        <v>0</v>
      </c>
      <c r="BF208" s="241">
        <f>IF(N208="snížená",J208,0)</f>
        <v>0</v>
      </c>
      <c r="BG208" s="241">
        <f>IF(N208="zákl. přenesená",J208,0)</f>
        <v>0</v>
      </c>
      <c r="BH208" s="241">
        <f>IF(N208="sníž. přenesená",J208,0)</f>
        <v>0</v>
      </c>
      <c r="BI208" s="241">
        <f>IF(N208="nulová",J208,0)</f>
        <v>0</v>
      </c>
      <c r="BJ208" s="18" t="s">
        <v>14</v>
      </c>
      <c r="BK208" s="241">
        <f>ROUND(I208*H208,2)</f>
        <v>0</v>
      </c>
      <c r="BL208" s="18" t="s">
        <v>175</v>
      </c>
      <c r="BM208" s="240" t="s">
        <v>3712</v>
      </c>
    </row>
    <row r="209" s="2" customFormat="1">
      <c r="A209" s="39"/>
      <c r="B209" s="40"/>
      <c r="C209" s="41"/>
      <c r="D209" s="242" t="s">
        <v>249</v>
      </c>
      <c r="E209" s="41"/>
      <c r="F209" s="243" t="s">
        <v>250</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249</v>
      </c>
      <c r="AU209" s="18" t="s">
        <v>88</v>
      </c>
    </row>
    <row r="210" s="2" customFormat="1">
      <c r="A210" s="39"/>
      <c r="B210" s="40"/>
      <c r="C210" s="41"/>
      <c r="D210" s="247" t="s">
        <v>251</v>
      </c>
      <c r="E210" s="41"/>
      <c r="F210" s="248" t="s">
        <v>252</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251</v>
      </c>
      <c r="AU210" s="18" t="s">
        <v>88</v>
      </c>
    </row>
    <row r="211" s="13" customFormat="1">
      <c r="A211" s="13"/>
      <c r="B211" s="249"/>
      <c r="C211" s="250"/>
      <c r="D211" s="242" t="s">
        <v>259</v>
      </c>
      <c r="E211" s="251" t="s">
        <v>1</v>
      </c>
      <c r="F211" s="252" t="s">
        <v>513</v>
      </c>
      <c r="G211" s="250"/>
      <c r="H211" s="253">
        <v>39.997</v>
      </c>
      <c r="I211" s="254"/>
      <c r="J211" s="250"/>
      <c r="K211" s="250"/>
      <c r="L211" s="255"/>
      <c r="M211" s="256"/>
      <c r="N211" s="257"/>
      <c r="O211" s="257"/>
      <c r="P211" s="257"/>
      <c r="Q211" s="257"/>
      <c r="R211" s="257"/>
      <c r="S211" s="257"/>
      <c r="T211" s="258"/>
      <c r="U211" s="13"/>
      <c r="V211" s="13"/>
      <c r="W211" s="13"/>
      <c r="X211" s="13"/>
      <c r="Y211" s="13"/>
      <c r="Z211" s="13"/>
      <c r="AA211" s="13"/>
      <c r="AB211" s="13"/>
      <c r="AC211" s="13"/>
      <c r="AD211" s="13"/>
      <c r="AE211" s="13"/>
      <c r="AT211" s="259" t="s">
        <v>259</v>
      </c>
      <c r="AU211" s="259" t="s">
        <v>88</v>
      </c>
      <c r="AV211" s="13" t="s">
        <v>88</v>
      </c>
      <c r="AW211" s="13" t="s">
        <v>36</v>
      </c>
      <c r="AX211" s="13" t="s">
        <v>80</v>
      </c>
      <c r="AY211" s="259" t="s">
        <v>241</v>
      </c>
    </row>
    <row r="212" s="14" customFormat="1">
      <c r="A212" s="14"/>
      <c r="B212" s="260"/>
      <c r="C212" s="261"/>
      <c r="D212" s="242" t="s">
        <v>259</v>
      </c>
      <c r="E212" s="262" t="s">
        <v>1</v>
      </c>
      <c r="F212" s="263" t="s">
        <v>261</v>
      </c>
      <c r="G212" s="261"/>
      <c r="H212" s="264">
        <v>39.997</v>
      </c>
      <c r="I212" s="265"/>
      <c r="J212" s="261"/>
      <c r="K212" s="261"/>
      <c r="L212" s="266"/>
      <c r="M212" s="267"/>
      <c r="N212" s="268"/>
      <c r="O212" s="268"/>
      <c r="P212" s="268"/>
      <c r="Q212" s="268"/>
      <c r="R212" s="268"/>
      <c r="S212" s="268"/>
      <c r="T212" s="269"/>
      <c r="U212" s="14"/>
      <c r="V212" s="14"/>
      <c r="W212" s="14"/>
      <c r="X212" s="14"/>
      <c r="Y212" s="14"/>
      <c r="Z212" s="14"/>
      <c r="AA212" s="14"/>
      <c r="AB212" s="14"/>
      <c r="AC212" s="14"/>
      <c r="AD212" s="14"/>
      <c r="AE212" s="14"/>
      <c r="AT212" s="270" t="s">
        <v>259</v>
      </c>
      <c r="AU212" s="270" t="s">
        <v>88</v>
      </c>
      <c r="AV212" s="14" t="s">
        <v>175</v>
      </c>
      <c r="AW212" s="14" t="s">
        <v>36</v>
      </c>
      <c r="AX212" s="14" t="s">
        <v>14</v>
      </c>
      <c r="AY212" s="270" t="s">
        <v>241</v>
      </c>
    </row>
    <row r="213" s="2" customFormat="1" ht="24.15" customHeight="1">
      <c r="A213" s="39"/>
      <c r="B213" s="40"/>
      <c r="C213" s="229" t="s">
        <v>317</v>
      </c>
      <c r="D213" s="229" t="s">
        <v>243</v>
      </c>
      <c r="E213" s="230" t="s">
        <v>593</v>
      </c>
      <c r="F213" s="231" t="s">
        <v>594</v>
      </c>
      <c r="G213" s="232" t="s">
        <v>255</v>
      </c>
      <c r="H213" s="233">
        <v>47.460999999999999</v>
      </c>
      <c r="I213" s="234"/>
      <c r="J213" s="235">
        <f>ROUND(I213*H213,2)</f>
        <v>0</v>
      </c>
      <c r="K213" s="231" t="s">
        <v>247</v>
      </c>
      <c r="L213" s="45"/>
      <c r="M213" s="236" t="s">
        <v>1</v>
      </c>
      <c r="N213" s="237" t="s">
        <v>45</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175</v>
      </c>
      <c r="AT213" s="240" t="s">
        <v>243</v>
      </c>
      <c r="AU213" s="240" t="s">
        <v>88</v>
      </c>
      <c r="AY213" s="18" t="s">
        <v>241</v>
      </c>
      <c r="BE213" s="241">
        <f>IF(N213="základní",J213,0)</f>
        <v>0</v>
      </c>
      <c r="BF213" s="241">
        <f>IF(N213="snížená",J213,0)</f>
        <v>0</v>
      </c>
      <c r="BG213" s="241">
        <f>IF(N213="zákl. přenesená",J213,0)</f>
        <v>0</v>
      </c>
      <c r="BH213" s="241">
        <f>IF(N213="sníž. přenesená",J213,0)</f>
        <v>0</v>
      </c>
      <c r="BI213" s="241">
        <f>IF(N213="nulová",J213,0)</f>
        <v>0</v>
      </c>
      <c r="BJ213" s="18" t="s">
        <v>14</v>
      </c>
      <c r="BK213" s="241">
        <f>ROUND(I213*H213,2)</f>
        <v>0</v>
      </c>
      <c r="BL213" s="18" t="s">
        <v>175</v>
      </c>
      <c r="BM213" s="240" t="s">
        <v>3713</v>
      </c>
    </row>
    <row r="214" s="2" customFormat="1">
      <c r="A214" s="39"/>
      <c r="B214" s="40"/>
      <c r="C214" s="41"/>
      <c r="D214" s="242" t="s">
        <v>249</v>
      </c>
      <c r="E214" s="41"/>
      <c r="F214" s="243" t="s">
        <v>596</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249</v>
      </c>
      <c r="AU214" s="18" t="s">
        <v>88</v>
      </c>
    </row>
    <row r="215" s="2" customFormat="1">
      <c r="A215" s="39"/>
      <c r="B215" s="40"/>
      <c r="C215" s="41"/>
      <c r="D215" s="247" t="s">
        <v>251</v>
      </c>
      <c r="E215" s="41"/>
      <c r="F215" s="248" t="s">
        <v>597</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251</v>
      </c>
      <c r="AU215" s="18" t="s">
        <v>88</v>
      </c>
    </row>
    <row r="216" s="13" customFormat="1">
      <c r="A216" s="13"/>
      <c r="B216" s="249"/>
      <c r="C216" s="250"/>
      <c r="D216" s="242" t="s">
        <v>259</v>
      </c>
      <c r="E216" s="251" t="s">
        <v>1</v>
      </c>
      <c r="F216" s="252" t="s">
        <v>425</v>
      </c>
      <c r="G216" s="250"/>
      <c r="H216" s="253">
        <v>47.460999999999999</v>
      </c>
      <c r="I216" s="254"/>
      <c r="J216" s="250"/>
      <c r="K216" s="250"/>
      <c r="L216" s="255"/>
      <c r="M216" s="256"/>
      <c r="N216" s="257"/>
      <c r="O216" s="257"/>
      <c r="P216" s="257"/>
      <c r="Q216" s="257"/>
      <c r="R216" s="257"/>
      <c r="S216" s="257"/>
      <c r="T216" s="258"/>
      <c r="U216" s="13"/>
      <c r="V216" s="13"/>
      <c r="W216" s="13"/>
      <c r="X216" s="13"/>
      <c r="Y216" s="13"/>
      <c r="Z216" s="13"/>
      <c r="AA216" s="13"/>
      <c r="AB216" s="13"/>
      <c r="AC216" s="13"/>
      <c r="AD216" s="13"/>
      <c r="AE216" s="13"/>
      <c r="AT216" s="259" t="s">
        <v>259</v>
      </c>
      <c r="AU216" s="259" t="s">
        <v>88</v>
      </c>
      <c r="AV216" s="13" t="s">
        <v>88</v>
      </c>
      <c r="AW216" s="13" t="s">
        <v>36</v>
      </c>
      <c r="AX216" s="13" t="s">
        <v>80</v>
      </c>
      <c r="AY216" s="259" t="s">
        <v>241</v>
      </c>
    </row>
    <row r="217" s="14" customFormat="1">
      <c r="A217" s="14"/>
      <c r="B217" s="260"/>
      <c r="C217" s="261"/>
      <c r="D217" s="242" t="s">
        <v>259</v>
      </c>
      <c r="E217" s="262" t="s">
        <v>1</v>
      </c>
      <c r="F217" s="263" t="s">
        <v>261</v>
      </c>
      <c r="G217" s="261"/>
      <c r="H217" s="264">
        <v>47.460999999999999</v>
      </c>
      <c r="I217" s="265"/>
      <c r="J217" s="261"/>
      <c r="K217" s="261"/>
      <c r="L217" s="266"/>
      <c r="M217" s="267"/>
      <c r="N217" s="268"/>
      <c r="O217" s="268"/>
      <c r="P217" s="268"/>
      <c r="Q217" s="268"/>
      <c r="R217" s="268"/>
      <c r="S217" s="268"/>
      <c r="T217" s="269"/>
      <c r="U217" s="14"/>
      <c r="V217" s="14"/>
      <c r="W217" s="14"/>
      <c r="X217" s="14"/>
      <c r="Y217" s="14"/>
      <c r="Z217" s="14"/>
      <c r="AA217" s="14"/>
      <c r="AB217" s="14"/>
      <c r="AC217" s="14"/>
      <c r="AD217" s="14"/>
      <c r="AE217" s="14"/>
      <c r="AT217" s="270" t="s">
        <v>259</v>
      </c>
      <c r="AU217" s="270" t="s">
        <v>88</v>
      </c>
      <c r="AV217" s="14" t="s">
        <v>175</v>
      </c>
      <c r="AW217" s="14" t="s">
        <v>36</v>
      </c>
      <c r="AX217" s="14" t="s">
        <v>14</v>
      </c>
      <c r="AY217" s="270" t="s">
        <v>241</v>
      </c>
    </row>
    <row r="218" s="2" customFormat="1" ht="33" customHeight="1">
      <c r="A218" s="39"/>
      <c r="B218" s="40"/>
      <c r="C218" s="229" t="s">
        <v>325</v>
      </c>
      <c r="D218" s="229" t="s">
        <v>243</v>
      </c>
      <c r="E218" s="230" t="s">
        <v>1808</v>
      </c>
      <c r="F218" s="231" t="s">
        <v>1809</v>
      </c>
      <c r="G218" s="232" t="s">
        <v>255</v>
      </c>
      <c r="H218" s="233">
        <v>268.94600000000003</v>
      </c>
      <c r="I218" s="234"/>
      <c r="J218" s="235">
        <f>ROUND(I218*H218,2)</f>
        <v>0</v>
      </c>
      <c r="K218" s="231" t="s">
        <v>247</v>
      </c>
      <c r="L218" s="45"/>
      <c r="M218" s="236" t="s">
        <v>1</v>
      </c>
      <c r="N218" s="237" t="s">
        <v>45</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175</v>
      </c>
      <c r="AT218" s="240" t="s">
        <v>243</v>
      </c>
      <c r="AU218" s="240" t="s">
        <v>88</v>
      </c>
      <c r="AY218" s="18" t="s">
        <v>241</v>
      </c>
      <c r="BE218" s="241">
        <f>IF(N218="základní",J218,0)</f>
        <v>0</v>
      </c>
      <c r="BF218" s="241">
        <f>IF(N218="snížená",J218,0)</f>
        <v>0</v>
      </c>
      <c r="BG218" s="241">
        <f>IF(N218="zákl. přenesená",J218,0)</f>
        <v>0</v>
      </c>
      <c r="BH218" s="241">
        <f>IF(N218="sníž. přenesená",J218,0)</f>
        <v>0</v>
      </c>
      <c r="BI218" s="241">
        <f>IF(N218="nulová",J218,0)</f>
        <v>0</v>
      </c>
      <c r="BJ218" s="18" t="s">
        <v>14</v>
      </c>
      <c r="BK218" s="241">
        <f>ROUND(I218*H218,2)</f>
        <v>0</v>
      </c>
      <c r="BL218" s="18" t="s">
        <v>175</v>
      </c>
      <c r="BM218" s="240" t="s">
        <v>3714</v>
      </c>
    </row>
    <row r="219" s="2" customFormat="1">
      <c r="A219" s="39"/>
      <c r="B219" s="40"/>
      <c r="C219" s="41"/>
      <c r="D219" s="242" t="s">
        <v>249</v>
      </c>
      <c r="E219" s="41"/>
      <c r="F219" s="243" t="s">
        <v>1811</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249</v>
      </c>
      <c r="AU219" s="18" t="s">
        <v>88</v>
      </c>
    </row>
    <row r="220" s="2" customFormat="1">
      <c r="A220" s="39"/>
      <c r="B220" s="40"/>
      <c r="C220" s="41"/>
      <c r="D220" s="247" t="s">
        <v>251</v>
      </c>
      <c r="E220" s="41"/>
      <c r="F220" s="248" t="s">
        <v>1812</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251</v>
      </c>
      <c r="AU220" s="18" t="s">
        <v>88</v>
      </c>
    </row>
    <row r="221" s="13" customFormat="1">
      <c r="A221" s="13"/>
      <c r="B221" s="249"/>
      <c r="C221" s="250"/>
      <c r="D221" s="242" t="s">
        <v>259</v>
      </c>
      <c r="E221" s="251" t="s">
        <v>1</v>
      </c>
      <c r="F221" s="252" t="s">
        <v>428</v>
      </c>
      <c r="G221" s="250"/>
      <c r="H221" s="253">
        <v>268.94600000000003</v>
      </c>
      <c r="I221" s="254"/>
      <c r="J221" s="250"/>
      <c r="K221" s="250"/>
      <c r="L221" s="255"/>
      <c r="M221" s="256"/>
      <c r="N221" s="257"/>
      <c r="O221" s="257"/>
      <c r="P221" s="257"/>
      <c r="Q221" s="257"/>
      <c r="R221" s="257"/>
      <c r="S221" s="257"/>
      <c r="T221" s="258"/>
      <c r="U221" s="13"/>
      <c r="V221" s="13"/>
      <c r="W221" s="13"/>
      <c r="X221" s="13"/>
      <c r="Y221" s="13"/>
      <c r="Z221" s="13"/>
      <c r="AA221" s="13"/>
      <c r="AB221" s="13"/>
      <c r="AC221" s="13"/>
      <c r="AD221" s="13"/>
      <c r="AE221" s="13"/>
      <c r="AT221" s="259" t="s">
        <v>259</v>
      </c>
      <c r="AU221" s="259" t="s">
        <v>88</v>
      </c>
      <c r="AV221" s="13" t="s">
        <v>88</v>
      </c>
      <c r="AW221" s="13" t="s">
        <v>36</v>
      </c>
      <c r="AX221" s="13" t="s">
        <v>80</v>
      </c>
      <c r="AY221" s="259" t="s">
        <v>241</v>
      </c>
    </row>
    <row r="222" s="14" customFormat="1">
      <c r="A222" s="14"/>
      <c r="B222" s="260"/>
      <c r="C222" s="261"/>
      <c r="D222" s="242" t="s">
        <v>259</v>
      </c>
      <c r="E222" s="262" t="s">
        <v>1</v>
      </c>
      <c r="F222" s="263" t="s">
        <v>261</v>
      </c>
      <c r="G222" s="261"/>
      <c r="H222" s="264">
        <v>268.94600000000003</v>
      </c>
      <c r="I222" s="265"/>
      <c r="J222" s="261"/>
      <c r="K222" s="261"/>
      <c r="L222" s="266"/>
      <c r="M222" s="267"/>
      <c r="N222" s="268"/>
      <c r="O222" s="268"/>
      <c r="P222" s="268"/>
      <c r="Q222" s="268"/>
      <c r="R222" s="268"/>
      <c r="S222" s="268"/>
      <c r="T222" s="269"/>
      <c r="U222" s="14"/>
      <c r="V222" s="14"/>
      <c r="W222" s="14"/>
      <c r="X222" s="14"/>
      <c r="Y222" s="14"/>
      <c r="Z222" s="14"/>
      <c r="AA222" s="14"/>
      <c r="AB222" s="14"/>
      <c r="AC222" s="14"/>
      <c r="AD222" s="14"/>
      <c r="AE222" s="14"/>
      <c r="AT222" s="270" t="s">
        <v>259</v>
      </c>
      <c r="AU222" s="270" t="s">
        <v>88</v>
      </c>
      <c r="AV222" s="14" t="s">
        <v>175</v>
      </c>
      <c r="AW222" s="14" t="s">
        <v>36</v>
      </c>
      <c r="AX222" s="14" t="s">
        <v>14</v>
      </c>
      <c r="AY222" s="270" t="s">
        <v>241</v>
      </c>
    </row>
    <row r="223" s="2" customFormat="1" ht="24.15" customHeight="1">
      <c r="A223" s="39"/>
      <c r="B223" s="40"/>
      <c r="C223" s="229" t="s">
        <v>332</v>
      </c>
      <c r="D223" s="229" t="s">
        <v>243</v>
      </c>
      <c r="E223" s="230" t="s">
        <v>619</v>
      </c>
      <c r="F223" s="231" t="s">
        <v>620</v>
      </c>
      <c r="G223" s="232" t="s">
        <v>255</v>
      </c>
      <c r="H223" s="233">
        <v>166.114</v>
      </c>
      <c r="I223" s="234"/>
      <c r="J223" s="235">
        <f>ROUND(I223*H223,2)</f>
        <v>0</v>
      </c>
      <c r="K223" s="231" t="s">
        <v>247</v>
      </c>
      <c r="L223" s="45"/>
      <c r="M223" s="236" t="s">
        <v>1</v>
      </c>
      <c r="N223" s="237" t="s">
        <v>45</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175</v>
      </c>
      <c r="AT223" s="240" t="s">
        <v>243</v>
      </c>
      <c r="AU223" s="240" t="s">
        <v>88</v>
      </c>
      <c r="AY223" s="18" t="s">
        <v>241</v>
      </c>
      <c r="BE223" s="241">
        <f>IF(N223="základní",J223,0)</f>
        <v>0</v>
      </c>
      <c r="BF223" s="241">
        <f>IF(N223="snížená",J223,0)</f>
        <v>0</v>
      </c>
      <c r="BG223" s="241">
        <f>IF(N223="zákl. přenesená",J223,0)</f>
        <v>0</v>
      </c>
      <c r="BH223" s="241">
        <f>IF(N223="sníž. přenesená",J223,0)</f>
        <v>0</v>
      </c>
      <c r="BI223" s="241">
        <f>IF(N223="nulová",J223,0)</f>
        <v>0</v>
      </c>
      <c r="BJ223" s="18" t="s">
        <v>14</v>
      </c>
      <c r="BK223" s="241">
        <f>ROUND(I223*H223,2)</f>
        <v>0</v>
      </c>
      <c r="BL223" s="18" t="s">
        <v>175</v>
      </c>
      <c r="BM223" s="240" t="s">
        <v>3715</v>
      </c>
    </row>
    <row r="224" s="2" customFormat="1">
      <c r="A224" s="39"/>
      <c r="B224" s="40"/>
      <c r="C224" s="41"/>
      <c r="D224" s="242" t="s">
        <v>249</v>
      </c>
      <c r="E224" s="41"/>
      <c r="F224" s="243" t="s">
        <v>622</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249</v>
      </c>
      <c r="AU224" s="18" t="s">
        <v>88</v>
      </c>
    </row>
    <row r="225" s="2" customFormat="1">
      <c r="A225" s="39"/>
      <c r="B225" s="40"/>
      <c r="C225" s="41"/>
      <c r="D225" s="247" t="s">
        <v>251</v>
      </c>
      <c r="E225" s="41"/>
      <c r="F225" s="248" t="s">
        <v>623</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251</v>
      </c>
      <c r="AU225" s="18" t="s">
        <v>88</v>
      </c>
    </row>
    <row r="226" s="13" customFormat="1">
      <c r="A226" s="13"/>
      <c r="B226" s="249"/>
      <c r="C226" s="250"/>
      <c r="D226" s="242" t="s">
        <v>259</v>
      </c>
      <c r="E226" s="251" t="s">
        <v>1</v>
      </c>
      <c r="F226" s="252" t="s">
        <v>431</v>
      </c>
      <c r="G226" s="250"/>
      <c r="H226" s="253">
        <v>166.114</v>
      </c>
      <c r="I226" s="254"/>
      <c r="J226" s="250"/>
      <c r="K226" s="250"/>
      <c r="L226" s="255"/>
      <c r="M226" s="256"/>
      <c r="N226" s="257"/>
      <c r="O226" s="257"/>
      <c r="P226" s="257"/>
      <c r="Q226" s="257"/>
      <c r="R226" s="257"/>
      <c r="S226" s="257"/>
      <c r="T226" s="258"/>
      <c r="U226" s="13"/>
      <c r="V226" s="13"/>
      <c r="W226" s="13"/>
      <c r="X226" s="13"/>
      <c r="Y226" s="13"/>
      <c r="Z226" s="13"/>
      <c r="AA226" s="13"/>
      <c r="AB226" s="13"/>
      <c r="AC226" s="13"/>
      <c r="AD226" s="13"/>
      <c r="AE226" s="13"/>
      <c r="AT226" s="259" t="s">
        <v>259</v>
      </c>
      <c r="AU226" s="259" t="s">
        <v>88</v>
      </c>
      <c r="AV226" s="13" t="s">
        <v>88</v>
      </c>
      <c r="AW226" s="13" t="s">
        <v>36</v>
      </c>
      <c r="AX226" s="13" t="s">
        <v>80</v>
      </c>
      <c r="AY226" s="259" t="s">
        <v>241</v>
      </c>
    </row>
    <row r="227" s="14" customFormat="1">
      <c r="A227" s="14"/>
      <c r="B227" s="260"/>
      <c r="C227" s="261"/>
      <c r="D227" s="242" t="s">
        <v>259</v>
      </c>
      <c r="E227" s="262" t="s">
        <v>1</v>
      </c>
      <c r="F227" s="263" t="s">
        <v>261</v>
      </c>
      <c r="G227" s="261"/>
      <c r="H227" s="264">
        <v>166.114</v>
      </c>
      <c r="I227" s="265"/>
      <c r="J227" s="261"/>
      <c r="K227" s="261"/>
      <c r="L227" s="266"/>
      <c r="M227" s="267"/>
      <c r="N227" s="268"/>
      <c r="O227" s="268"/>
      <c r="P227" s="268"/>
      <c r="Q227" s="268"/>
      <c r="R227" s="268"/>
      <c r="S227" s="268"/>
      <c r="T227" s="269"/>
      <c r="U227" s="14"/>
      <c r="V227" s="14"/>
      <c r="W227" s="14"/>
      <c r="X227" s="14"/>
      <c r="Y227" s="14"/>
      <c r="Z227" s="14"/>
      <c r="AA227" s="14"/>
      <c r="AB227" s="14"/>
      <c r="AC227" s="14"/>
      <c r="AD227" s="14"/>
      <c r="AE227" s="14"/>
      <c r="AT227" s="270" t="s">
        <v>259</v>
      </c>
      <c r="AU227" s="270" t="s">
        <v>88</v>
      </c>
      <c r="AV227" s="14" t="s">
        <v>175</v>
      </c>
      <c r="AW227" s="14" t="s">
        <v>36</v>
      </c>
      <c r="AX227" s="14" t="s">
        <v>14</v>
      </c>
      <c r="AY227" s="270" t="s">
        <v>241</v>
      </c>
    </row>
    <row r="228" s="2" customFormat="1" ht="33" customHeight="1">
      <c r="A228" s="39"/>
      <c r="B228" s="40"/>
      <c r="C228" s="229" t="s">
        <v>8</v>
      </c>
      <c r="D228" s="229" t="s">
        <v>243</v>
      </c>
      <c r="E228" s="230" t="s">
        <v>1814</v>
      </c>
      <c r="F228" s="231" t="s">
        <v>1815</v>
      </c>
      <c r="G228" s="232" t="s">
        <v>255</v>
      </c>
      <c r="H228" s="233">
        <v>941.31100000000004</v>
      </c>
      <c r="I228" s="234"/>
      <c r="J228" s="235">
        <f>ROUND(I228*H228,2)</f>
        <v>0</v>
      </c>
      <c r="K228" s="231" t="s">
        <v>247</v>
      </c>
      <c r="L228" s="45"/>
      <c r="M228" s="236" t="s">
        <v>1</v>
      </c>
      <c r="N228" s="237" t="s">
        <v>45</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175</v>
      </c>
      <c r="AT228" s="240" t="s">
        <v>243</v>
      </c>
      <c r="AU228" s="240" t="s">
        <v>88</v>
      </c>
      <c r="AY228" s="18" t="s">
        <v>241</v>
      </c>
      <c r="BE228" s="241">
        <f>IF(N228="základní",J228,0)</f>
        <v>0</v>
      </c>
      <c r="BF228" s="241">
        <f>IF(N228="snížená",J228,0)</f>
        <v>0</v>
      </c>
      <c r="BG228" s="241">
        <f>IF(N228="zákl. přenesená",J228,0)</f>
        <v>0</v>
      </c>
      <c r="BH228" s="241">
        <f>IF(N228="sníž. přenesená",J228,0)</f>
        <v>0</v>
      </c>
      <c r="BI228" s="241">
        <f>IF(N228="nulová",J228,0)</f>
        <v>0</v>
      </c>
      <c r="BJ228" s="18" t="s">
        <v>14</v>
      </c>
      <c r="BK228" s="241">
        <f>ROUND(I228*H228,2)</f>
        <v>0</v>
      </c>
      <c r="BL228" s="18" t="s">
        <v>175</v>
      </c>
      <c r="BM228" s="240" t="s">
        <v>3716</v>
      </c>
    </row>
    <row r="229" s="2" customFormat="1">
      <c r="A229" s="39"/>
      <c r="B229" s="40"/>
      <c r="C229" s="41"/>
      <c r="D229" s="242" t="s">
        <v>249</v>
      </c>
      <c r="E229" s="41"/>
      <c r="F229" s="243" t="s">
        <v>1817</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249</v>
      </c>
      <c r="AU229" s="18" t="s">
        <v>88</v>
      </c>
    </row>
    <row r="230" s="2" customFormat="1">
      <c r="A230" s="39"/>
      <c r="B230" s="40"/>
      <c r="C230" s="41"/>
      <c r="D230" s="247" t="s">
        <v>251</v>
      </c>
      <c r="E230" s="41"/>
      <c r="F230" s="248" t="s">
        <v>1818</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251</v>
      </c>
      <c r="AU230" s="18" t="s">
        <v>88</v>
      </c>
    </row>
    <row r="231" s="13" customFormat="1">
      <c r="A231" s="13"/>
      <c r="B231" s="249"/>
      <c r="C231" s="250"/>
      <c r="D231" s="242" t="s">
        <v>259</v>
      </c>
      <c r="E231" s="251" t="s">
        <v>1</v>
      </c>
      <c r="F231" s="252" t="s">
        <v>434</v>
      </c>
      <c r="G231" s="250"/>
      <c r="H231" s="253">
        <v>941.31100000000004</v>
      </c>
      <c r="I231" s="254"/>
      <c r="J231" s="250"/>
      <c r="K231" s="250"/>
      <c r="L231" s="255"/>
      <c r="M231" s="256"/>
      <c r="N231" s="257"/>
      <c r="O231" s="257"/>
      <c r="P231" s="257"/>
      <c r="Q231" s="257"/>
      <c r="R231" s="257"/>
      <c r="S231" s="257"/>
      <c r="T231" s="258"/>
      <c r="U231" s="13"/>
      <c r="V231" s="13"/>
      <c r="W231" s="13"/>
      <c r="X231" s="13"/>
      <c r="Y231" s="13"/>
      <c r="Z231" s="13"/>
      <c r="AA231" s="13"/>
      <c r="AB231" s="13"/>
      <c r="AC231" s="13"/>
      <c r="AD231" s="13"/>
      <c r="AE231" s="13"/>
      <c r="AT231" s="259" t="s">
        <v>259</v>
      </c>
      <c r="AU231" s="259" t="s">
        <v>88</v>
      </c>
      <c r="AV231" s="13" t="s">
        <v>88</v>
      </c>
      <c r="AW231" s="13" t="s">
        <v>36</v>
      </c>
      <c r="AX231" s="13" t="s">
        <v>80</v>
      </c>
      <c r="AY231" s="259" t="s">
        <v>241</v>
      </c>
    </row>
    <row r="232" s="14" customFormat="1">
      <c r="A232" s="14"/>
      <c r="B232" s="260"/>
      <c r="C232" s="261"/>
      <c r="D232" s="242" t="s">
        <v>259</v>
      </c>
      <c r="E232" s="262" t="s">
        <v>1</v>
      </c>
      <c r="F232" s="263" t="s">
        <v>261</v>
      </c>
      <c r="G232" s="261"/>
      <c r="H232" s="264">
        <v>941.31100000000004</v>
      </c>
      <c r="I232" s="265"/>
      <c r="J232" s="261"/>
      <c r="K232" s="261"/>
      <c r="L232" s="266"/>
      <c r="M232" s="267"/>
      <c r="N232" s="268"/>
      <c r="O232" s="268"/>
      <c r="P232" s="268"/>
      <c r="Q232" s="268"/>
      <c r="R232" s="268"/>
      <c r="S232" s="268"/>
      <c r="T232" s="269"/>
      <c r="U232" s="14"/>
      <c r="V232" s="14"/>
      <c r="W232" s="14"/>
      <c r="X232" s="14"/>
      <c r="Y232" s="14"/>
      <c r="Z232" s="14"/>
      <c r="AA232" s="14"/>
      <c r="AB232" s="14"/>
      <c r="AC232" s="14"/>
      <c r="AD232" s="14"/>
      <c r="AE232" s="14"/>
      <c r="AT232" s="270" t="s">
        <v>259</v>
      </c>
      <c r="AU232" s="270" t="s">
        <v>88</v>
      </c>
      <c r="AV232" s="14" t="s">
        <v>175</v>
      </c>
      <c r="AW232" s="14" t="s">
        <v>36</v>
      </c>
      <c r="AX232" s="14" t="s">
        <v>14</v>
      </c>
      <c r="AY232" s="270" t="s">
        <v>241</v>
      </c>
    </row>
    <row r="233" s="2" customFormat="1" ht="24.15" customHeight="1">
      <c r="A233" s="39"/>
      <c r="B233" s="40"/>
      <c r="C233" s="229" t="s">
        <v>344</v>
      </c>
      <c r="D233" s="229" t="s">
        <v>243</v>
      </c>
      <c r="E233" s="230" t="s">
        <v>2564</v>
      </c>
      <c r="F233" s="231" t="s">
        <v>2565</v>
      </c>
      <c r="G233" s="232" t="s">
        <v>255</v>
      </c>
      <c r="H233" s="233">
        <v>11.865</v>
      </c>
      <c r="I233" s="234"/>
      <c r="J233" s="235">
        <f>ROUND(I233*H233,2)</f>
        <v>0</v>
      </c>
      <c r="K233" s="231" t="s">
        <v>247</v>
      </c>
      <c r="L233" s="45"/>
      <c r="M233" s="236" t="s">
        <v>1</v>
      </c>
      <c r="N233" s="237" t="s">
        <v>45</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175</v>
      </c>
      <c r="AT233" s="240" t="s">
        <v>243</v>
      </c>
      <c r="AU233" s="240" t="s">
        <v>88</v>
      </c>
      <c r="AY233" s="18" t="s">
        <v>241</v>
      </c>
      <c r="BE233" s="241">
        <f>IF(N233="základní",J233,0)</f>
        <v>0</v>
      </c>
      <c r="BF233" s="241">
        <f>IF(N233="snížená",J233,0)</f>
        <v>0</v>
      </c>
      <c r="BG233" s="241">
        <f>IF(N233="zákl. přenesená",J233,0)</f>
        <v>0</v>
      </c>
      <c r="BH233" s="241">
        <f>IF(N233="sníž. přenesená",J233,0)</f>
        <v>0</v>
      </c>
      <c r="BI233" s="241">
        <f>IF(N233="nulová",J233,0)</f>
        <v>0</v>
      </c>
      <c r="BJ233" s="18" t="s">
        <v>14</v>
      </c>
      <c r="BK233" s="241">
        <f>ROUND(I233*H233,2)</f>
        <v>0</v>
      </c>
      <c r="BL233" s="18" t="s">
        <v>175</v>
      </c>
      <c r="BM233" s="240" t="s">
        <v>3717</v>
      </c>
    </row>
    <row r="234" s="2" customFormat="1">
      <c r="A234" s="39"/>
      <c r="B234" s="40"/>
      <c r="C234" s="41"/>
      <c r="D234" s="242" t="s">
        <v>249</v>
      </c>
      <c r="E234" s="41"/>
      <c r="F234" s="243" t="s">
        <v>2567</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249</v>
      </c>
      <c r="AU234" s="18" t="s">
        <v>88</v>
      </c>
    </row>
    <row r="235" s="2" customFormat="1">
      <c r="A235" s="39"/>
      <c r="B235" s="40"/>
      <c r="C235" s="41"/>
      <c r="D235" s="247" t="s">
        <v>251</v>
      </c>
      <c r="E235" s="41"/>
      <c r="F235" s="248" t="s">
        <v>2568</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251</v>
      </c>
      <c r="AU235" s="18" t="s">
        <v>88</v>
      </c>
    </row>
    <row r="236" s="13" customFormat="1">
      <c r="A236" s="13"/>
      <c r="B236" s="249"/>
      <c r="C236" s="250"/>
      <c r="D236" s="242" t="s">
        <v>259</v>
      </c>
      <c r="E236" s="251" t="s">
        <v>1</v>
      </c>
      <c r="F236" s="252" t="s">
        <v>2494</v>
      </c>
      <c r="G236" s="250"/>
      <c r="H236" s="253">
        <v>11.865</v>
      </c>
      <c r="I236" s="254"/>
      <c r="J236" s="250"/>
      <c r="K236" s="250"/>
      <c r="L236" s="255"/>
      <c r="M236" s="256"/>
      <c r="N236" s="257"/>
      <c r="O236" s="257"/>
      <c r="P236" s="257"/>
      <c r="Q236" s="257"/>
      <c r="R236" s="257"/>
      <c r="S236" s="257"/>
      <c r="T236" s="258"/>
      <c r="U236" s="13"/>
      <c r="V236" s="13"/>
      <c r="W236" s="13"/>
      <c r="X236" s="13"/>
      <c r="Y236" s="13"/>
      <c r="Z236" s="13"/>
      <c r="AA236" s="13"/>
      <c r="AB236" s="13"/>
      <c r="AC236" s="13"/>
      <c r="AD236" s="13"/>
      <c r="AE236" s="13"/>
      <c r="AT236" s="259" t="s">
        <v>259</v>
      </c>
      <c r="AU236" s="259" t="s">
        <v>88</v>
      </c>
      <c r="AV236" s="13" t="s">
        <v>88</v>
      </c>
      <c r="AW236" s="13" t="s">
        <v>36</v>
      </c>
      <c r="AX236" s="13" t="s">
        <v>80</v>
      </c>
      <c r="AY236" s="259" t="s">
        <v>241</v>
      </c>
    </row>
    <row r="237" s="14" customFormat="1">
      <c r="A237" s="14"/>
      <c r="B237" s="260"/>
      <c r="C237" s="261"/>
      <c r="D237" s="242" t="s">
        <v>259</v>
      </c>
      <c r="E237" s="262" t="s">
        <v>1</v>
      </c>
      <c r="F237" s="263" t="s">
        <v>261</v>
      </c>
      <c r="G237" s="261"/>
      <c r="H237" s="264">
        <v>11.865</v>
      </c>
      <c r="I237" s="265"/>
      <c r="J237" s="261"/>
      <c r="K237" s="261"/>
      <c r="L237" s="266"/>
      <c r="M237" s="267"/>
      <c r="N237" s="268"/>
      <c r="O237" s="268"/>
      <c r="P237" s="268"/>
      <c r="Q237" s="268"/>
      <c r="R237" s="268"/>
      <c r="S237" s="268"/>
      <c r="T237" s="269"/>
      <c r="U237" s="14"/>
      <c r="V237" s="14"/>
      <c r="W237" s="14"/>
      <c r="X237" s="14"/>
      <c r="Y237" s="14"/>
      <c r="Z237" s="14"/>
      <c r="AA237" s="14"/>
      <c r="AB237" s="14"/>
      <c r="AC237" s="14"/>
      <c r="AD237" s="14"/>
      <c r="AE237" s="14"/>
      <c r="AT237" s="270" t="s">
        <v>259</v>
      </c>
      <c r="AU237" s="270" t="s">
        <v>88</v>
      </c>
      <c r="AV237" s="14" t="s">
        <v>175</v>
      </c>
      <c r="AW237" s="14" t="s">
        <v>36</v>
      </c>
      <c r="AX237" s="14" t="s">
        <v>14</v>
      </c>
      <c r="AY237" s="270" t="s">
        <v>241</v>
      </c>
    </row>
    <row r="238" s="2" customFormat="1" ht="33" customHeight="1">
      <c r="A238" s="39"/>
      <c r="B238" s="40"/>
      <c r="C238" s="229" t="s">
        <v>349</v>
      </c>
      <c r="D238" s="229" t="s">
        <v>243</v>
      </c>
      <c r="E238" s="230" t="s">
        <v>2569</v>
      </c>
      <c r="F238" s="231" t="s">
        <v>2570</v>
      </c>
      <c r="G238" s="232" t="s">
        <v>255</v>
      </c>
      <c r="H238" s="233">
        <v>67.236000000000004</v>
      </c>
      <c r="I238" s="234"/>
      <c r="J238" s="235">
        <f>ROUND(I238*H238,2)</f>
        <v>0</v>
      </c>
      <c r="K238" s="231" t="s">
        <v>247</v>
      </c>
      <c r="L238" s="45"/>
      <c r="M238" s="236" t="s">
        <v>1</v>
      </c>
      <c r="N238" s="237" t="s">
        <v>45</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175</v>
      </c>
      <c r="AT238" s="240" t="s">
        <v>243</v>
      </c>
      <c r="AU238" s="240" t="s">
        <v>88</v>
      </c>
      <c r="AY238" s="18" t="s">
        <v>241</v>
      </c>
      <c r="BE238" s="241">
        <f>IF(N238="základní",J238,0)</f>
        <v>0</v>
      </c>
      <c r="BF238" s="241">
        <f>IF(N238="snížená",J238,0)</f>
        <v>0</v>
      </c>
      <c r="BG238" s="241">
        <f>IF(N238="zákl. přenesená",J238,0)</f>
        <v>0</v>
      </c>
      <c r="BH238" s="241">
        <f>IF(N238="sníž. přenesená",J238,0)</f>
        <v>0</v>
      </c>
      <c r="BI238" s="241">
        <f>IF(N238="nulová",J238,0)</f>
        <v>0</v>
      </c>
      <c r="BJ238" s="18" t="s">
        <v>14</v>
      </c>
      <c r="BK238" s="241">
        <f>ROUND(I238*H238,2)</f>
        <v>0</v>
      </c>
      <c r="BL238" s="18" t="s">
        <v>175</v>
      </c>
      <c r="BM238" s="240" t="s">
        <v>3718</v>
      </c>
    </row>
    <row r="239" s="2" customFormat="1">
      <c r="A239" s="39"/>
      <c r="B239" s="40"/>
      <c r="C239" s="41"/>
      <c r="D239" s="242" t="s">
        <v>249</v>
      </c>
      <c r="E239" s="41"/>
      <c r="F239" s="243" t="s">
        <v>2572</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249</v>
      </c>
      <c r="AU239" s="18" t="s">
        <v>88</v>
      </c>
    </row>
    <row r="240" s="2" customFormat="1">
      <c r="A240" s="39"/>
      <c r="B240" s="40"/>
      <c r="C240" s="41"/>
      <c r="D240" s="247" t="s">
        <v>251</v>
      </c>
      <c r="E240" s="41"/>
      <c r="F240" s="248" t="s">
        <v>2573</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251</v>
      </c>
      <c r="AU240" s="18" t="s">
        <v>88</v>
      </c>
    </row>
    <row r="241" s="13" customFormat="1">
      <c r="A241" s="13"/>
      <c r="B241" s="249"/>
      <c r="C241" s="250"/>
      <c r="D241" s="242" t="s">
        <v>259</v>
      </c>
      <c r="E241" s="251" t="s">
        <v>1</v>
      </c>
      <c r="F241" s="252" t="s">
        <v>2497</v>
      </c>
      <c r="G241" s="250"/>
      <c r="H241" s="253">
        <v>67.236000000000004</v>
      </c>
      <c r="I241" s="254"/>
      <c r="J241" s="250"/>
      <c r="K241" s="250"/>
      <c r="L241" s="255"/>
      <c r="M241" s="256"/>
      <c r="N241" s="257"/>
      <c r="O241" s="257"/>
      <c r="P241" s="257"/>
      <c r="Q241" s="257"/>
      <c r="R241" s="257"/>
      <c r="S241" s="257"/>
      <c r="T241" s="258"/>
      <c r="U241" s="13"/>
      <c r="V241" s="13"/>
      <c r="W241" s="13"/>
      <c r="X241" s="13"/>
      <c r="Y241" s="13"/>
      <c r="Z241" s="13"/>
      <c r="AA241" s="13"/>
      <c r="AB241" s="13"/>
      <c r="AC241" s="13"/>
      <c r="AD241" s="13"/>
      <c r="AE241" s="13"/>
      <c r="AT241" s="259" t="s">
        <v>259</v>
      </c>
      <c r="AU241" s="259" t="s">
        <v>88</v>
      </c>
      <c r="AV241" s="13" t="s">
        <v>88</v>
      </c>
      <c r="AW241" s="13" t="s">
        <v>36</v>
      </c>
      <c r="AX241" s="13" t="s">
        <v>80</v>
      </c>
      <c r="AY241" s="259" t="s">
        <v>241</v>
      </c>
    </row>
    <row r="242" s="14" customFormat="1">
      <c r="A242" s="14"/>
      <c r="B242" s="260"/>
      <c r="C242" s="261"/>
      <c r="D242" s="242" t="s">
        <v>259</v>
      </c>
      <c r="E242" s="262" t="s">
        <v>1</v>
      </c>
      <c r="F242" s="263" t="s">
        <v>261</v>
      </c>
      <c r="G242" s="261"/>
      <c r="H242" s="264">
        <v>67.236000000000004</v>
      </c>
      <c r="I242" s="265"/>
      <c r="J242" s="261"/>
      <c r="K242" s="261"/>
      <c r="L242" s="266"/>
      <c r="M242" s="267"/>
      <c r="N242" s="268"/>
      <c r="O242" s="268"/>
      <c r="P242" s="268"/>
      <c r="Q242" s="268"/>
      <c r="R242" s="268"/>
      <c r="S242" s="268"/>
      <c r="T242" s="269"/>
      <c r="U242" s="14"/>
      <c r="V242" s="14"/>
      <c r="W242" s="14"/>
      <c r="X242" s="14"/>
      <c r="Y242" s="14"/>
      <c r="Z242" s="14"/>
      <c r="AA242" s="14"/>
      <c r="AB242" s="14"/>
      <c r="AC242" s="14"/>
      <c r="AD242" s="14"/>
      <c r="AE242" s="14"/>
      <c r="AT242" s="270" t="s">
        <v>259</v>
      </c>
      <c r="AU242" s="270" t="s">
        <v>88</v>
      </c>
      <c r="AV242" s="14" t="s">
        <v>175</v>
      </c>
      <c r="AW242" s="14" t="s">
        <v>36</v>
      </c>
      <c r="AX242" s="14" t="s">
        <v>14</v>
      </c>
      <c r="AY242" s="270" t="s">
        <v>241</v>
      </c>
    </row>
    <row r="243" s="2" customFormat="1" ht="33" customHeight="1">
      <c r="A243" s="39"/>
      <c r="B243" s="40"/>
      <c r="C243" s="229" t="s">
        <v>354</v>
      </c>
      <c r="D243" s="229" t="s">
        <v>243</v>
      </c>
      <c r="E243" s="230" t="s">
        <v>2574</v>
      </c>
      <c r="F243" s="231" t="s">
        <v>2575</v>
      </c>
      <c r="G243" s="232" t="s">
        <v>255</v>
      </c>
      <c r="H243" s="233">
        <v>67.236000000000004</v>
      </c>
      <c r="I243" s="234"/>
      <c r="J243" s="235">
        <f>ROUND(I243*H243,2)</f>
        <v>0</v>
      </c>
      <c r="K243" s="231" t="s">
        <v>247</v>
      </c>
      <c r="L243" s="45"/>
      <c r="M243" s="236" t="s">
        <v>1</v>
      </c>
      <c r="N243" s="237" t="s">
        <v>45</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175</v>
      </c>
      <c r="AT243" s="240" t="s">
        <v>243</v>
      </c>
      <c r="AU243" s="240" t="s">
        <v>88</v>
      </c>
      <c r="AY243" s="18" t="s">
        <v>241</v>
      </c>
      <c r="BE243" s="241">
        <f>IF(N243="základní",J243,0)</f>
        <v>0</v>
      </c>
      <c r="BF243" s="241">
        <f>IF(N243="snížená",J243,0)</f>
        <v>0</v>
      </c>
      <c r="BG243" s="241">
        <f>IF(N243="zákl. přenesená",J243,0)</f>
        <v>0</v>
      </c>
      <c r="BH243" s="241">
        <f>IF(N243="sníž. přenesená",J243,0)</f>
        <v>0</v>
      </c>
      <c r="BI243" s="241">
        <f>IF(N243="nulová",J243,0)</f>
        <v>0</v>
      </c>
      <c r="BJ243" s="18" t="s">
        <v>14</v>
      </c>
      <c r="BK243" s="241">
        <f>ROUND(I243*H243,2)</f>
        <v>0</v>
      </c>
      <c r="BL243" s="18" t="s">
        <v>175</v>
      </c>
      <c r="BM243" s="240" t="s">
        <v>3719</v>
      </c>
    </row>
    <row r="244" s="2" customFormat="1">
      <c r="A244" s="39"/>
      <c r="B244" s="40"/>
      <c r="C244" s="41"/>
      <c r="D244" s="242" t="s">
        <v>249</v>
      </c>
      <c r="E244" s="41"/>
      <c r="F244" s="243" t="s">
        <v>2577</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249</v>
      </c>
      <c r="AU244" s="18" t="s">
        <v>88</v>
      </c>
    </row>
    <row r="245" s="2" customFormat="1">
      <c r="A245" s="39"/>
      <c r="B245" s="40"/>
      <c r="C245" s="41"/>
      <c r="D245" s="247" t="s">
        <v>251</v>
      </c>
      <c r="E245" s="41"/>
      <c r="F245" s="248" t="s">
        <v>2578</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251</v>
      </c>
      <c r="AU245" s="18" t="s">
        <v>88</v>
      </c>
    </row>
    <row r="246" s="13" customFormat="1">
      <c r="A246" s="13"/>
      <c r="B246" s="249"/>
      <c r="C246" s="250"/>
      <c r="D246" s="242" t="s">
        <v>259</v>
      </c>
      <c r="E246" s="251" t="s">
        <v>1</v>
      </c>
      <c r="F246" s="252" t="s">
        <v>2502</v>
      </c>
      <c r="G246" s="250"/>
      <c r="H246" s="253">
        <v>67.236000000000004</v>
      </c>
      <c r="I246" s="254"/>
      <c r="J246" s="250"/>
      <c r="K246" s="250"/>
      <c r="L246" s="255"/>
      <c r="M246" s="256"/>
      <c r="N246" s="257"/>
      <c r="O246" s="257"/>
      <c r="P246" s="257"/>
      <c r="Q246" s="257"/>
      <c r="R246" s="257"/>
      <c r="S246" s="257"/>
      <c r="T246" s="258"/>
      <c r="U246" s="13"/>
      <c r="V246" s="13"/>
      <c r="W246" s="13"/>
      <c r="X246" s="13"/>
      <c r="Y246" s="13"/>
      <c r="Z246" s="13"/>
      <c r="AA246" s="13"/>
      <c r="AB246" s="13"/>
      <c r="AC246" s="13"/>
      <c r="AD246" s="13"/>
      <c r="AE246" s="13"/>
      <c r="AT246" s="259" t="s">
        <v>259</v>
      </c>
      <c r="AU246" s="259" t="s">
        <v>88</v>
      </c>
      <c r="AV246" s="13" t="s">
        <v>88</v>
      </c>
      <c r="AW246" s="13" t="s">
        <v>36</v>
      </c>
      <c r="AX246" s="13" t="s">
        <v>80</v>
      </c>
      <c r="AY246" s="259" t="s">
        <v>241</v>
      </c>
    </row>
    <row r="247" s="14" customFormat="1">
      <c r="A247" s="14"/>
      <c r="B247" s="260"/>
      <c r="C247" s="261"/>
      <c r="D247" s="242" t="s">
        <v>259</v>
      </c>
      <c r="E247" s="262" t="s">
        <v>1</v>
      </c>
      <c r="F247" s="263" t="s">
        <v>261</v>
      </c>
      <c r="G247" s="261"/>
      <c r="H247" s="264">
        <v>67.236000000000004</v>
      </c>
      <c r="I247" s="265"/>
      <c r="J247" s="261"/>
      <c r="K247" s="261"/>
      <c r="L247" s="266"/>
      <c r="M247" s="267"/>
      <c r="N247" s="268"/>
      <c r="O247" s="268"/>
      <c r="P247" s="268"/>
      <c r="Q247" s="268"/>
      <c r="R247" s="268"/>
      <c r="S247" s="268"/>
      <c r="T247" s="269"/>
      <c r="U247" s="14"/>
      <c r="V247" s="14"/>
      <c r="W247" s="14"/>
      <c r="X247" s="14"/>
      <c r="Y247" s="14"/>
      <c r="Z247" s="14"/>
      <c r="AA247" s="14"/>
      <c r="AB247" s="14"/>
      <c r="AC247" s="14"/>
      <c r="AD247" s="14"/>
      <c r="AE247" s="14"/>
      <c r="AT247" s="270" t="s">
        <v>259</v>
      </c>
      <c r="AU247" s="270" t="s">
        <v>88</v>
      </c>
      <c r="AV247" s="14" t="s">
        <v>175</v>
      </c>
      <c r="AW247" s="14" t="s">
        <v>36</v>
      </c>
      <c r="AX247" s="14" t="s">
        <v>14</v>
      </c>
      <c r="AY247" s="270" t="s">
        <v>241</v>
      </c>
    </row>
    <row r="248" s="2" customFormat="1" ht="33" customHeight="1">
      <c r="A248" s="39"/>
      <c r="B248" s="40"/>
      <c r="C248" s="229" t="s">
        <v>359</v>
      </c>
      <c r="D248" s="229" t="s">
        <v>243</v>
      </c>
      <c r="E248" s="230" t="s">
        <v>2615</v>
      </c>
      <c r="F248" s="231" t="s">
        <v>2616</v>
      </c>
      <c r="G248" s="232" t="s">
        <v>255</v>
      </c>
      <c r="H248" s="233">
        <v>11.865</v>
      </c>
      <c r="I248" s="234"/>
      <c r="J248" s="235">
        <f>ROUND(I248*H248,2)</f>
        <v>0</v>
      </c>
      <c r="K248" s="231" t="s">
        <v>247</v>
      </c>
      <c r="L248" s="45"/>
      <c r="M248" s="236" t="s">
        <v>1</v>
      </c>
      <c r="N248" s="237" t="s">
        <v>45</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175</v>
      </c>
      <c r="AT248" s="240" t="s">
        <v>243</v>
      </c>
      <c r="AU248" s="240" t="s">
        <v>88</v>
      </c>
      <c r="AY248" s="18" t="s">
        <v>241</v>
      </c>
      <c r="BE248" s="241">
        <f>IF(N248="základní",J248,0)</f>
        <v>0</v>
      </c>
      <c r="BF248" s="241">
        <f>IF(N248="snížená",J248,0)</f>
        <v>0</v>
      </c>
      <c r="BG248" s="241">
        <f>IF(N248="zákl. přenesená",J248,0)</f>
        <v>0</v>
      </c>
      <c r="BH248" s="241">
        <f>IF(N248="sníž. přenesená",J248,0)</f>
        <v>0</v>
      </c>
      <c r="BI248" s="241">
        <f>IF(N248="nulová",J248,0)</f>
        <v>0</v>
      </c>
      <c r="BJ248" s="18" t="s">
        <v>14</v>
      </c>
      <c r="BK248" s="241">
        <f>ROUND(I248*H248,2)</f>
        <v>0</v>
      </c>
      <c r="BL248" s="18" t="s">
        <v>175</v>
      </c>
      <c r="BM248" s="240" t="s">
        <v>3720</v>
      </c>
    </row>
    <row r="249" s="2" customFormat="1">
      <c r="A249" s="39"/>
      <c r="B249" s="40"/>
      <c r="C249" s="41"/>
      <c r="D249" s="242" t="s">
        <v>249</v>
      </c>
      <c r="E249" s="41"/>
      <c r="F249" s="243" t="s">
        <v>2618</v>
      </c>
      <c r="G249" s="41"/>
      <c r="H249" s="41"/>
      <c r="I249" s="244"/>
      <c r="J249" s="41"/>
      <c r="K249" s="41"/>
      <c r="L249" s="45"/>
      <c r="M249" s="245"/>
      <c r="N249" s="246"/>
      <c r="O249" s="92"/>
      <c r="P249" s="92"/>
      <c r="Q249" s="92"/>
      <c r="R249" s="92"/>
      <c r="S249" s="92"/>
      <c r="T249" s="93"/>
      <c r="U249" s="39"/>
      <c r="V249" s="39"/>
      <c r="W249" s="39"/>
      <c r="X249" s="39"/>
      <c r="Y249" s="39"/>
      <c r="Z249" s="39"/>
      <c r="AA249" s="39"/>
      <c r="AB249" s="39"/>
      <c r="AC249" s="39"/>
      <c r="AD249" s="39"/>
      <c r="AE249" s="39"/>
      <c r="AT249" s="18" t="s">
        <v>249</v>
      </c>
      <c r="AU249" s="18" t="s">
        <v>88</v>
      </c>
    </row>
    <row r="250" s="2" customFormat="1">
      <c r="A250" s="39"/>
      <c r="B250" s="40"/>
      <c r="C250" s="41"/>
      <c r="D250" s="247" t="s">
        <v>251</v>
      </c>
      <c r="E250" s="41"/>
      <c r="F250" s="248" t="s">
        <v>2619</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251</v>
      </c>
      <c r="AU250" s="18" t="s">
        <v>88</v>
      </c>
    </row>
    <row r="251" s="13" customFormat="1">
      <c r="A251" s="13"/>
      <c r="B251" s="249"/>
      <c r="C251" s="250"/>
      <c r="D251" s="242" t="s">
        <v>259</v>
      </c>
      <c r="E251" s="251" t="s">
        <v>1</v>
      </c>
      <c r="F251" s="252" t="s">
        <v>2500</v>
      </c>
      <c r="G251" s="250"/>
      <c r="H251" s="253">
        <v>11.865</v>
      </c>
      <c r="I251" s="254"/>
      <c r="J251" s="250"/>
      <c r="K251" s="250"/>
      <c r="L251" s="255"/>
      <c r="M251" s="256"/>
      <c r="N251" s="257"/>
      <c r="O251" s="257"/>
      <c r="P251" s="257"/>
      <c r="Q251" s="257"/>
      <c r="R251" s="257"/>
      <c r="S251" s="257"/>
      <c r="T251" s="258"/>
      <c r="U251" s="13"/>
      <c r="V251" s="13"/>
      <c r="W251" s="13"/>
      <c r="X251" s="13"/>
      <c r="Y251" s="13"/>
      <c r="Z251" s="13"/>
      <c r="AA251" s="13"/>
      <c r="AB251" s="13"/>
      <c r="AC251" s="13"/>
      <c r="AD251" s="13"/>
      <c r="AE251" s="13"/>
      <c r="AT251" s="259" t="s">
        <v>259</v>
      </c>
      <c r="AU251" s="259" t="s">
        <v>88</v>
      </c>
      <c r="AV251" s="13" t="s">
        <v>88</v>
      </c>
      <c r="AW251" s="13" t="s">
        <v>36</v>
      </c>
      <c r="AX251" s="13" t="s">
        <v>80</v>
      </c>
      <c r="AY251" s="259" t="s">
        <v>241</v>
      </c>
    </row>
    <row r="252" s="14" customFormat="1">
      <c r="A252" s="14"/>
      <c r="B252" s="260"/>
      <c r="C252" s="261"/>
      <c r="D252" s="242" t="s">
        <v>259</v>
      </c>
      <c r="E252" s="262" t="s">
        <v>1</v>
      </c>
      <c r="F252" s="263" t="s">
        <v>261</v>
      </c>
      <c r="G252" s="261"/>
      <c r="H252" s="264">
        <v>11.865</v>
      </c>
      <c r="I252" s="265"/>
      <c r="J252" s="261"/>
      <c r="K252" s="261"/>
      <c r="L252" s="266"/>
      <c r="M252" s="267"/>
      <c r="N252" s="268"/>
      <c r="O252" s="268"/>
      <c r="P252" s="268"/>
      <c r="Q252" s="268"/>
      <c r="R252" s="268"/>
      <c r="S252" s="268"/>
      <c r="T252" s="269"/>
      <c r="U252" s="14"/>
      <c r="V252" s="14"/>
      <c r="W252" s="14"/>
      <c r="X252" s="14"/>
      <c r="Y252" s="14"/>
      <c r="Z252" s="14"/>
      <c r="AA252" s="14"/>
      <c r="AB252" s="14"/>
      <c r="AC252" s="14"/>
      <c r="AD252" s="14"/>
      <c r="AE252" s="14"/>
      <c r="AT252" s="270" t="s">
        <v>259</v>
      </c>
      <c r="AU252" s="270" t="s">
        <v>88</v>
      </c>
      <c r="AV252" s="14" t="s">
        <v>175</v>
      </c>
      <c r="AW252" s="14" t="s">
        <v>36</v>
      </c>
      <c r="AX252" s="14" t="s">
        <v>14</v>
      </c>
      <c r="AY252" s="270" t="s">
        <v>241</v>
      </c>
    </row>
    <row r="253" s="2" customFormat="1" ht="24.15" customHeight="1">
      <c r="A253" s="39"/>
      <c r="B253" s="40"/>
      <c r="C253" s="229" t="s">
        <v>365</v>
      </c>
      <c r="D253" s="229" t="s">
        <v>243</v>
      </c>
      <c r="E253" s="230" t="s">
        <v>634</v>
      </c>
      <c r="F253" s="231" t="s">
        <v>635</v>
      </c>
      <c r="G253" s="232" t="s">
        <v>255</v>
      </c>
      <c r="H253" s="233">
        <v>336.18200000000002</v>
      </c>
      <c r="I253" s="234"/>
      <c r="J253" s="235">
        <f>ROUND(I253*H253,2)</f>
        <v>0</v>
      </c>
      <c r="K253" s="231" t="s">
        <v>247</v>
      </c>
      <c r="L253" s="45"/>
      <c r="M253" s="236" t="s">
        <v>1</v>
      </c>
      <c r="N253" s="237" t="s">
        <v>45</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175</v>
      </c>
      <c r="AT253" s="240" t="s">
        <v>243</v>
      </c>
      <c r="AU253" s="240" t="s">
        <v>88</v>
      </c>
      <c r="AY253" s="18" t="s">
        <v>241</v>
      </c>
      <c r="BE253" s="241">
        <f>IF(N253="základní",J253,0)</f>
        <v>0</v>
      </c>
      <c r="BF253" s="241">
        <f>IF(N253="snížená",J253,0)</f>
        <v>0</v>
      </c>
      <c r="BG253" s="241">
        <f>IF(N253="zákl. přenesená",J253,0)</f>
        <v>0</v>
      </c>
      <c r="BH253" s="241">
        <f>IF(N253="sníž. přenesená",J253,0)</f>
        <v>0</v>
      </c>
      <c r="BI253" s="241">
        <f>IF(N253="nulová",J253,0)</f>
        <v>0</v>
      </c>
      <c r="BJ253" s="18" t="s">
        <v>14</v>
      </c>
      <c r="BK253" s="241">
        <f>ROUND(I253*H253,2)</f>
        <v>0</v>
      </c>
      <c r="BL253" s="18" t="s">
        <v>175</v>
      </c>
      <c r="BM253" s="240" t="s">
        <v>3721</v>
      </c>
    </row>
    <row r="254" s="2" customFormat="1">
      <c r="A254" s="39"/>
      <c r="B254" s="40"/>
      <c r="C254" s="41"/>
      <c r="D254" s="242" t="s">
        <v>249</v>
      </c>
      <c r="E254" s="41"/>
      <c r="F254" s="243" t="s">
        <v>637</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249</v>
      </c>
      <c r="AU254" s="18" t="s">
        <v>88</v>
      </c>
    </row>
    <row r="255" s="2" customFormat="1">
      <c r="A255" s="39"/>
      <c r="B255" s="40"/>
      <c r="C255" s="41"/>
      <c r="D255" s="247" t="s">
        <v>251</v>
      </c>
      <c r="E255" s="41"/>
      <c r="F255" s="248" t="s">
        <v>638</v>
      </c>
      <c r="G255" s="41"/>
      <c r="H255" s="41"/>
      <c r="I255" s="244"/>
      <c r="J255" s="41"/>
      <c r="K255" s="41"/>
      <c r="L255" s="45"/>
      <c r="M255" s="245"/>
      <c r="N255" s="246"/>
      <c r="O255" s="92"/>
      <c r="P255" s="92"/>
      <c r="Q255" s="92"/>
      <c r="R255" s="92"/>
      <c r="S255" s="92"/>
      <c r="T255" s="93"/>
      <c r="U255" s="39"/>
      <c r="V255" s="39"/>
      <c r="W255" s="39"/>
      <c r="X255" s="39"/>
      <c r="Y255" s="39"/>
      <c r="Z255" s="39"/>
      <c r="AA255" s="39"/>
      <c r="AB255" s="39"/>
      <c r="AC255" s="39"/>
      <c r="AD255" s="39"/>
      <c r="AE255" s="39"/>
      <c r="AT255" s="18" t="s">
        <v>251</v>
      </c>
      <c r="AU255" s="18" t="s">
        <v>88</v>
      </c>
    </row>
    <row r="256" s="13" customFormat="1">
      <c r="A256" s="13"/>
      <c r="B256" s="249"/>
      <c r="C256" s="250"/>
      <c r="D256" s="242" t="s">
        <v>259</v>
      </c>
      <c r="E256" s="251" t="s">
        <v>3685</v>
      </c>
      <c r="F256" s="252" t="s">
        <v>3722</v>
      </c>
      <c r="G256" s="250"/>
      <c r="H256" s="253">
        <v>520.29999999999995</v>
      </c>
      <c r="I256" s="254"/>
      <c r="J256" s="250"/>
      <c r="K256" s="250"/>
      <c r="L256" s="255"/>
      <c r="M256" s="256"/>
      <c r="N256" s="257"/>
      <c r="O256" s="257"/>
      <c r="P256" s="257"/>
      <c r="Q256" s="257"/>
      <c r="R256" s="257"/>
      <c r="S256" s="257"/>
      <c r="T256" s="258"/>
      <c r="U256" s="13"/>
      <c r="V256" s="13"/>
      <c r="W256" s="13"/>
      <c r="X256" s="13"/>
      <c r="Y256" s="13"/>
      <c r="Z256" s="13"/>
      <c r="AA256" s="13"/>
      <c r="AB256" s="13"/>
      <c r="AC256" s="13"/>
      <c r="AD256" s="13"/>
      <c r="AE256" s="13"/>
      <c r="AT256" s="259" t="s">
        <v>259</v>
      </c>
      <c r="AU256" s="259" t="s">
        <v>88</v>
      </c>
      <c r="AV256" s="13" t="s">
        <v>88</v>
      </c>
      <c r="AW256" s="13" t="s">
        <v>36</v>
      </c>
      <c r="AX256" s="13" t="s">
        <v>80</v>
      </c>
      <c r="AY256" s="259" t="s">
        <v>241</v>
      </c>
    </row>
    <row r="257" s="13" customFormat="1">
      <c r="A257" s="13"/>
      <c r="B257" s="249"/>
      <c r="C257" s="250"/>
      <c r="D257" s="242" t="s">
        <v>259</v>
      </c>
      <c r="E257" s="251" t="s">
        <v>3688</v>
      </c>
      <c r="F257" s="252" t="s">
        <v>3723</v>
      </c>
      <c r="G257" s="250"/>
      <c r="H257" s="253">
        <v>1.1000000000000001</v>
      </c>
      <c r="I257" s="254"/>
      <c r="J257" s="250"/>
      <c r="K257" s="250"/>
      <c r="L257" s="255"/>
      <c r="M257" s="256"/>
      <c r="N257" s="257"/>
      <c r="O257" s="257"/>
      <c r="P257" s="257"/>
      <c r="Q257" s="257"/>
      <c r="R257" s="257"/>
      <c r="S257" s="257"/>
      <c r="T257" s="258"/>
      <c r="U257" s="13"/>
      <c r="V257" s="13"/>
      <c r="W257" s="13"/>
      <c r="X257" s="13"/>
      <c r="Y257" s="13"/>
      <c r="Z257" s="13"/>
      <c r="AA257" s="13"/>
      <c r="AB257" s="13"/>
      <c r="AC257" s="13"/>
      <c r="AD257" s="13"/>
      <c r="AE257" s="13"/>
      <c r="AT257" s="259" t="s">
        <v>259</v>
      </c>
      <c r="AU257" s="259" t="s">
        <v>88</v>
      </c>
      <c r="AV257" s="13" t="s">
        <v>88</v>
      </c>
      <c r="AW257" s="13" t="s">
        <v>36</v>
      </c>
      <c r="AX257" s="13" t="s">
        <v>80</v>
      </c>
      <c r="AY257" s="259" t="s">
        <v>241</v>
      </c>
    </row>
    <row r="258" s="13" customFormat="1">
      <c r="A258" s="13"/>
      <c r="B258" s="249"/>
      <c r="C258" s="250"/>
      <c r="D258" s="242" t="s">
        <v>259</v>
      </c>
      <c r="E258" s="251" t="s">
        <v>504</v>
      </c>
      <c r="F258" s="252" t="s">
        <v>642</v>
      </c>
      <c r="G258" s="250"/>
      <c r="H258" s="253">
        <v>0.59999999999999998</v>
      </c>
      <c r="I258" s="254"/>
      <c r="J258" s="250"/>
      <c r="K258" s="250"/>
      <c r="L258" s="255"/>
      <c r="M258" s="256"/>
      <c r="N258" s="257"/>
      <c r="O258" s="257"/>
      <c r="P258" s="257"/>
      <c r="Q258" s="257"/>
      <c r="R258" s="257"/>
      <c r="S258" s="257"/>
      <c r="T258" s="258"/>
      <c r="U258" s="13"/>
      <c r="V258" s="13"/>
      <c r="W258" s="13"/>
      <c r="X258" s="13"/>
      <c r="Y258" s="13"/>
      <c r="Z258" s="13"/>
      <c r="AA258" s="13"/>
      <c r="AB258" s="13"/>
      <c r="AC258" s="13"/>
      <c r="AD258" s="13"/>
      <c r="AE258" s="13"/>
      <c r="AT258" s="259" t="s">
        <v>259</v>
      </c>
      <c r="AU258" s="259" t="s">
        <v>88</v>
      </c>
      <c r="AV258" s="13" t="s">
        <v>88</v>
      </c>
      <c r="AW258" s="13" t="s">
        <v>36</v>
      </c>
      <c r="AX258" s="13" t="s">
        <v>80</v>
      </c>
      <c r="AY258" s="259" t="s">
        <v>241</v>
      </c>
    </row>
    <row r="259" s="13" customFormat="1">
      <c r="A259" s="13"/>
      <c r="B259" s="249"/>
      <c r="C259" s="250"/>
      <c r="D259" s="242" t="s">
        <v>259</v>
      </c>
      <c r="E259" s="251" t="s">
        <v>498</v>
      </c>
      <c r="F259" s="252" t="s">
        <v>643</v>
      </c>
      <c r="G259" s="250"/>
      <c r="H259" s="253">
        <v>0.28999999999999998</v>
      </c>
      <c r="I259" s="254"/>
      <c r="J259" s="250"/>
      <c r="K259" s="250"/>
      <c r="L259" s="255"/>
      <c r="M259" s="256"/>
      <c r="N259" s="257"/>
      <c r="O259" s="257"/>
      <c r="P259" s="257"/>
      <c r="Q259" s="257"/>
      <c r="R259" s="257"/>
      <c r="S259" s="257"/>
      <c r="T259" s="258"/>
      <c r="U259" s="13"/>
      <c r="V259" s="13"/>
      <c r="W259" s="13"/>
      <c r="X259" s="13"/>
      <c r="Y259" s="13"/>
      <c r="Z259" s="13"/>
      <c r="AA259" s="13"/>
      <c r="AB259" s="13"/>
      <c r="AC259" s="13"/>
      <c r="AD259" s="13"/>
      <c r="AE259" s="13"/>
      <c r="AT259" s="259" t="s">
        <v>259</v>
      </c>
      <c r="AU259" s="259" t="s">
        <v>88</v>
      </c>
      <c r="AV259" s="13" t="s">
        <v>88</v>
      </c>
      <c r="AW259" s="13" t="s">
        <v>36</v>
      </c>
      <c r="AX259" s="13" t="s">
        <v>80</v>
      </c>
      <c r="AY259" s="259" t="s">
        <v>241</v>
      </c>
    </row>
    <row r="260" s="13" customFormat="1">
      <c r="A260" s="13"/>
      <c r="B260" s="249"/>
      <c r="C260" s="250"/>
      <c r="D260" s="242" t="s">
        <v>259</v>
      </c>
      <c r="E260" s="251" t="s">
        <v>501</v>
      </c>
      <c r="F260" s="252" t="s">
        <v>644</v>
      </c>
      <c r="G260" s="250"/>
      <c r="H260" s="253">
        <v>0.29999999999999999</v>
      </c>
      <c r="I260" s="254"/>
      <c r="J260" s="250"/>
      <c r="K260" s="250"/>
      <c r="L260" s="255"/>
      <c r="M260" s="256"/>
      <c r="N260" s="257"/>
      <c r="O260" s="257"/>
      <c r="P260" s="257"/>
      <c r="Q260" s="257"/>
      <c r="R260" s="257"/>
      <c r="S260" s="257"/>
      <c r="T260" s="258"/>
      <c r="U260" s="13"/>
      <c r="V260" s="13"/>
      <c r="W260" s="13"/>
      <c r="X260" s="13"/>
      <c r="Y260" s="13"/>
      <c r="Z260" s="13"/>
      <c r="AA260" s="13"/>
      <c r="AB260" s="13"/>
      <c r="AC260" s="13"/>
      <c r="AD260" s="13"/>
      <c r="AE260" s="13"/>
      <c r="AT260" s="259" t="s">
        <v>259</v>
      </c>
      <c r="AU260" s="259" t="s">
        <v>88</v>
      </c>
      <c r="AV260" s="13" t="s">
        <v>88</v>
      </c>
      <c r="AW260" s="13" t="s">
        <v>36</v>
      </c>
      <c r="AX260" s="13" t="s">
        <v>80</v>
      </c>
      <c r="AY260" s="259" t="s">
        <v>241</v>
      </c>
    </row>
    <row r="261" s="13" customFormat="1">
      <c r="A261" s="13"/>
      <c r="B261" s="249"/>
      <c r="C261" s="250"/>
      <c r="D261" s="242" t="s">
        <v>259</v>
      </c>
      <c r="E261" s="251" t="s">
        <v>510</v>
      </c>
      <c r="F261" s="252" t="s">
        <v>645</v>
      </c>
      <c r="G261" s="250"/>
      <c r="H261" s="253">
        <v>0.14999999999999999</v>
      </c>
      <c r="I261" s="254"/>
      <c r="J261" s="250"/>
      <c r="K261" s="250"/>
      <c r="L261" s="255"/>
      <c r="M261" s="256"/>
      <c r="N261" s="257"/>
      <c r="O261" s="257"/>
      <c r="P261" s="257"/>
      <c r="Q261" s="257"/>
      <c r="R261" s="257"/>
      <c r="S261" s="257"/>
      <c r="T261" s="258"/>
      <c r="U261" s="13"/>
      <c r="V261" s="13"/>
      <c r="W261" s="13"/>
      <c r="X261" s="13"/>
      <c r="Y261" s="13"/>
      <c r="Z261" s="13"/>
      <c r="AA261" s="13"/>
      <c r="AB261" s="13"/>
      <c r="AC261" s="13"/>
      <c r="AD261" s="13"/>
      <c r="AE261" s="13"/>
      <c r="AT261" s="259" t="s">
        <v>259</v>
      </c>
      <c r="AU261" s="259" t="s">
        <v>88</v>
      </c>
      <c r="AV261" s="13" t="s">
        <v>88</v>
      </c>
      <c r="AW261" s="13" t="s">
        <v>36</v>
      </c>
      <c r="AX261" s="13" t="s">
        <v>80</v>
      </c>
      <c r="AY261" s="259" t="s">
        <v>241</v>
      </c>
    </row>
    <row r="262" s="13" customFormat="1">
      <c r="A262" s="13"/>
      <c r="B262" s="249"/>
      <c r="C262" s="250"/>
      <c r="D262" s="242" t="s">
        <v>259</v>
      </c>
      <c r="E262" s="251" t="s">
        <v>507</v>
      </c>
      <c r="F262" s="252" t="s">
        <v>646</v>
      </c>
      <c r="G262" s="250"/>
      <c r="H262" s="253">
        <v>0.10000000000000001</v>
      </c>
      <c r="I262" s="254"/>
      <c r="J262" s="250"/>
      <c r="K262" s="250"/>
      <c r="L262" s="255"/>
      <c r="M262" s="256"/>
      <c r="N262" s="257"/>
      <c r="O262" s="257"/>
      <c r="P262" s="257"/>
      <c r="Q262" s="257"/>
      <c r="R262" s="257"/>
      <c r="S262" s="257"/>
      <c r="T262" s="258"/>
      <c r="U262" s="13"/>
      <c r="V262" s="13"/>
      <c r="W262" s="13"/>
      <c r="X262" s="13"/>
      <c r="Y262" s="13"/>
      <c r="Z262" s="13"/>
      <c r="AA262" s="13"/>
      <c r="AB262" s="13"/>
      <c r="AC262" s="13"/>
      <c r="AD262" s="13"/>
      <c r="AE262" s="13"/>
      <c r="AT262" s="259" t="s">
        <v>259</v>
      </c>
      <c r="AU262" s="259" t="s">
        <v>88</v>
      </c>
      <c r="AV262" s="13" t="s">
        <v>88</v>
      </c>
      <c r="AW262" s="13" t="s">
        <v>36</v>
      </c>
      <c r="AX262" s="13" t="s">
        <v>80</v>
      </c>
      <c r="AY262" s="259" t="s">
        <v>241</v>
      </c>
    </row>
    <row r="263" s="14" customFormat="1">
      <c r="A263" s="14"/>
      <c r="B263" s="260"/>
      <c r="C263" s="261"/>
      <c r="D263" s="242" t="s">
        <v>259</v>
      </c>
      <c r="E263" s="262" t="s">
        <v>1</v>
      </c>
      <c r="F263" s="263" t="s">
        <v>261</v>
      </c>
      <c r="G263" s="261"/>
      <c r="H263" s="264">
        <v>522.83999999999992</v>
      </c>
      <c r="I263" s="265"/>
      <c r="J263" s="261"/>
      <c r="K263" s="261"/>
      <c r="L263" s="266"/>
      <c r="M263" s="267"/>
      <c r="N263" s="268"/>
      <c r="O263" s="268"/>
      <c r="P263" s="268"/>
      <c r="Q263" s="268"/>
      <c r="R263" s="268"/>
      <c r="S263" s="268"/>
      <c r="T263" s="269"/>
      <c r="U263" s="14"/>
      <c r="V263" s="14"/>
      <c r="W263" s="14"/>
      <c r="X263" s="14"/>
      <c r="Y263" s="14"/>
      <c r="Z263" s="14"/>
      <c r="AA263" s="14"/>
      <c r="AB263" s="14"/>
      <c r="AC263" s="14"/>
      <c r="AD263" s="14"/>
      <c r="AE263" s="14"/>
      <c r="AT263" s="270" t="s">
        <v>259</v>
      </c>
      <c r="AU263" s="270" t="s">
        <v>88</v>
      </c>
      <c r="AV263" s="14" t="s">
        <v>175</v>
      </c>
      <c r="AW263" s="14" t="s">
        <v>36</v>
      </c>
      <c r="AX263" s="14" t="s">
        <v>80</v>
      </c>
      <c r="AY263" s="270" t="s">
        <v>241</v>
      </c>
    </row>
    <row r="264" s="15" customFormat="1">
      <c r="A264" s="15"/>
      <c r="B264" s="271"/>
      <c r="C264" s="272"/>
      <c r="D264" s="242" t="s">
        <v>259</v>
      </c>
      <c r="E264" s="273" t="s">
        <v>1</v>
      </c>
      <c r="F264" s="274" t="s">
        <v>3724</v>
      </c>
      <c r="G264" s="272"/>
      <c r="H264" s="273" t="s">
        <v>1</v>
      </c>
      <c r="I264" s="275"/>
      <c r="J264" s="272"/>
      <c r="K264" s="272"/>
      <c r="L264" s="276"/>
      <c r="M264" s="277"/>
      <c r="N264" s="278"/>
      <c r="O264" s="278"/>
      <c r="P264" s="278"/>
      <c r="Q264" s="278"/>
      <c r="R264" s="278"/>
      <c r="S264" s="278"/>
      <c r="T264" s="279"/>
      <c r="U264" s="15"/>
      <c r="V264" s="15"/>
      <c r="W264" s="15"/>
      <c r="X264" s="15"/>
      <c r="Y264" s="15"/>
      <c r="Z264" s="15"/>
      <c r="AA264" s="15"/>
      <c r="AB264" s="15"/>
      <c r="AC264" s="15"/>
      <c r="AD264" s="15"/>
      <c r="AE264" s="15"/>
      <c r="AT264" s="280" t="s">
        <v>259</v>
      </c>
      <c r="AU264" s="280" t="s">
        <v>88</v>
      </c>
      <c r="AV264" s="15" t="s">
        <v>14</v>
      </c>
      <c r="AW264" s="15" t="s">
        <v>36</v>
      </c>
      <c r="AX264" s="15" t="s">
        <v>80</v>
      </c>
      <c r="AY264" s="280" t="s">
        <v>241</v>
      </c>
    </row>
    <row r="265" s="13" customFormat="1">
      <c r="A265" s="13"/>
      <c r="B265" s="249"/>
      <c r="C265" s="250"/>
      <c r="D265" s="242" t="s">
        <v>259</v>
      </c>
      <c r="E265" s="251" t="s">
        <v>1</v>
      </c>
      <c r="F265" s="252" t="s">
        <v>3725</v>
      </c>
      <c r="G265" s="250"/>
      <c r="H265" s="253">
        <v>1052.9749999999999</v>
      </c>
      <c r="I265" s="254"/>
      <c r="J265" s="250"/>
      <c r="K265" s="250"/>
      <c r="L265" s="255"/>
      <c r="M265" s="256"/>
      <c r="N265" s="257"/>
      <c r="O265" s="257"/>
      <c r="P265" s="257"/>
      <c r="Q265" s="257"/>
      <c r="R265" s="257"/>
      <c r="S265" s="257"/>
      <c r="T265" s="258"/>
      <c r="U265" s="13"/>
      <c r="V265" s="13"/>
      <c r="W265" s="13"/>
      <c r="X265" s="13"/>
      <c r="Y265" s="13"/>
      <c r="Z265" s="13"/>
      <c r="AA265" s="13"/>
      <c r="AB265" s="13"/>
      <c r="AC265" s="13"/>
      <c r="AD265" s="13"/>
      <c r="AE265" s="13"/>
      <c r="AT265" s="259" t="s">
        <v>259</v>
      </c>
      <c r="AU265" s="259" t="s">
        <v>88</v>
      </c>
      <c r="AV265" s="13" t="s">
        <v>88</v>
      </c>
      <c r="AW265" s="13" t="s">
        <v>36</v>
      </c>
      <c r="AX265" s="13" t="s">
        <v>80</v>
      </c>
      <c r="AY265" s="259" t="s">
        <v>241</v>
      </c>
    </row>
    <row r="266" s="15" customFormat="1">
      <c r="A266" s="15"/>
      <c r="B266" s="271"/>
      <c r="C266" s="272"/>
      <c r="D266" s="242" t="s">
        <v>259</v>
      </c>
      <c r="E266" s="273" t="s">
        <v>1</v>
      </c>
      <c r="F266" s="274" t="s">
        <v>3726</v>
      </c>
      <c r="G266" s="272"/>
      <c r="H266" s="273" t="s">
        <v>1</v>
      </c>
      <c r="I266" s="275"/>
      <c r="J266" s="272"/>
      <c r="K266" s="272"/>
      <c r="L266" s="276"/>
      <c r="M266" s="277"/>
      <c r="N266" s="278"/>
      <c r="O266" s="278"/>
      <c r="P266" s="278"/>
      <c r="Q266" s="278"/>
      <c r="R266" s="278"/>
      <c r="S266" s="278"/>
      <c r="T266" s="279"/>
      <c r="U266" s="15"/>
      <c r="V266" s="15"/>
      <c r="W266" s="15"/>
      <c r="X266" s="15"/>
      <c r="Y266" s="15"/>
      <c r="Z266" s="15"/>
      <c r="AA266" s="15"/>
      <c r="AB266" s="15"/>
      <c r="AC266" s="15"/>
      <c r="AD266" s="15"/>
      <c r="AE266" s="15"/>
      <c r="AT266" s="280" t="s">
        <v>259</v>
      </c>
      <c r="AU266" s="280" t="s">
        <v>88</v>
      </c>
      <c r="AV266" s="15" t="s">
        <v>14</v>
      </c>
      <c r="AW266" s="15" t="s">
        <v>36</v>
      </c>
      <c r="AX266" s="15" t="s">
        <v>80</v>
      </c>
      <c r="AY266" s="280" t="s">
        <v>241</v>
      </c>
    </row>
    <row r="267" s="13" customFormat="1">
      <c r="A267" s="13"/>
      <c r="B267" s="249"/>
      <c r="C267" s="250"/>
      <c r="D267" s="242" t="s">
        <v>259</v>
      </c>
      <c r="E267" s="251" t="s">
        <v>1</v>
      </c>
      <c r="F267" s="252" t="s">
        <v>3727</v>
      </c>
      <c r="G267" s="250"/>
      <c r="H267" s="253">
        <v>47.911000000000001</v>
      </c>
      <c r="I267" s="254"/>
      <c r="J267" s="250"/>
      <c r="K267" s="250"/>
      <c r="L267" s="255"/>
      <c r="M267" s="256"/>
      <c r="N267" s="257"/>
      <c r="O267" s="257"/>
      <c r="P267" s="257"/>
      <c r="Q267" s="257"/>
      <c r="R267" s="257"/>
      <c r="S267" s="257"/>
      <c r="T267" s="258"/>
      <c r="U267" s="13"/>
      <c r="V267" s="13"/>
      <c r="W267" s="13"/>
      <c r="X267" s="13"/>
      <c r="Y267" s="13"/>
      <c r="Z267" s="13"/>
      <c r="AA267" s="13"/>
      <c r="AB267" s="13"/>
      <c r="AC267" s="13"/>
      <c r="AD267" s="13"/>
      <c r="AE267" s="13"/>
      <c r="AT267" s="259" t="s">
        <v>259</v>
      </c>
      <c r="AU267" s="259" t="s">
        <v>88</v>
      </c>
      <c r="AV267" s="13" t="s">
        <v>88</v>
      </c>
      <c r="AW267" s="13" t="s">
        <v>36</v>
      </c>
      <c r="AX267" s="13" t="s">
        <v>80</v>
      </c>
      <c r="AY267" s="259" t="s">
        <v>241</v>
      </c>
    </row>
    <row r="268" s="15" customFormat="1">
      <c r="A268" s="15"/>
      <c r="B268" s="271"/>
      <c r="C268" s="272"/>
      <c r="D268" s="242" t="s">
        <v>259</v>
      </c>
      <c r="E268" s="273" t="s">
        <v>1</v>
      </c>
      <c r="F268" s="274" t="s">
        <v>3728</v>
      </c>
      <c r="G268" s="272"/>
      <c r="H268" s="273" t="s">
        <v>1</v>
      </c>
      <c r="I268" s="275"/>
      <c r="J268" s="272"/>
      <c r="K268" s="272"/>
      <c r="L268" s="276"/>
      <c r="M268" s="277"/>
      <c r="N268" s="278"/>
      <c r="O268" s="278"/>
      <c r="P268" s="278"/>
      <c r="Q268" s="278"/>
      <c r="R268" s="278"/>
      <c r="S268" s="278"/>
      <c r="T268" s="279"/>
      <c r="U268" s="15"/>
      <c r="V268" s="15"/>
      <c r="W268" s="15"/>
      <c r="X268" s="15"/>
      <c r="Y268" s="15"/>
      <c r="Z268" s="15"/>
      <c r="AA268" s="15"/>
      <c r="AB268" s="15"/>
      <c r="AC268" s="15"/>
      <c r="AD268" s="15"/>
      <c r="AE268" s="15"/>
      <c r="AT268" s="280" t="s">
        <v>259</v>
      </c>
      <c r="AU268" s="280" t="s">
        <v>88</v>
      </c>
      <c r="AV268" s="15" t="s">
        <v>14</v>
      </c>
      <c r="AW268" s="15" t="s">
        <v>36</v>
      </c>
      <c r="AX268" s="15" t="s">
        <v>80</v>
      </c>
      <c r="AY268" s="280" t="s">
        <v>241</v>
      </c>
    </row>
    <row r="269" s="13" customFormat="1">
      <c r="A269" s="13"/>
      <c r="B269" s="249"/>
      <c r="C269" s="250"/>
      <c r="D269" s="242" t="s">
        <v>259</v>
      </c>
      <c r="E269" s="251" t="s">
        <v>1</v>
      </c>
      <c r="F269" s="252" t="s">
        <v>3729</v>
      </c>
      <c r="G269" s="250"/>
      <c r="H269" s="253">
        <v>0</v>
      </c>
      <c r="I269" s="254"/>
      <c r="J269" s="250"/>
      <c r="K269" s="250"/>
      <c r="L269" s="255"/>
      <c r="M269" s="256"/>
      <c r="N269" s="257"/>
      <c r="O269" s="257"/>
      <c r="P269" s="257"/>
      <c r="Q269" s="257"/>
      <c r="R269" s="257"/>
      <c r="S269" s="257"/>
      <c r="T269" s="258"/>
      <c r="U269" s="13"/>
      <c r="V269" s="13"/>
      <c r="W269" s="13"/>
      <c r="X269" s="13"/>
      <c r="Y269" s="13"/>
      <c r="Z269" s="13"/>
      <c r="AA269" s="13"/>
      <c r="AB269" s="13"/>
      <c r="AC269" s="13"/>
      <c r="AD269" s="13"/>
      <c r="AE269" s="13"/>
      <c r="AT269" s="259" t="s">
        <v>259</v>
      </c>
      <c r="AU269" s="259" t="s">
        <v>88</v>
      </c>
      <c r="AV269" s="13" t="s">
        <v>88</v>
      </c>
      <c r="AW269" s="13" t="s">
        <v>36</v>
      </c>
      <c r="AX269" s="13" t="s">
        <v>80</v>
      </c>
      <c r="AY269" s="259" t="s">
        <v>241</v>
      </c>
    </row>
    <row r="270" s="15" customFormat="1">
      <c r="A270" s="15"/>
      <c r="B270" s="271"/>
      <c r="C270" s="272"/>
      <c r="D270" s="242" t="s">
        <v>259</v>
      </c>
      <c r="E270" s="273" t="s">
        <v>1</v>
      </c>
      <c r="F270" s="274" t="s">
        <v>3730</v>
      </c>
      <c r="G270" s="272"/>
      <c r="H270" s="273" t="s">
        <v>1</v>
      </c>
      <c r="I270" s="275"/>
      <c r="J270" s="272"/>
      <c r="K270" s="272"/>
      <c r="L270" s="276"/>
      <c r="M270" s="277"/>
      <c r="N270" s="278"/>
      <c r="O270" s="278"/>
      <c r="P270" s="278"/>
      <c r="Q270" s="278"/>
      <c r="R270" s="278"/>
      <c r="S270" s="278"/>
      <c r="T270" s="279"/>
      <c r="U270" s="15"/>
      <c r="V270" s="15"/>
      <c r="W270" s="15"/>
      <c r="X270" s="15"/>
      <c r="Y270" s="15"/>
      <c r="Z270" s="15"/>
      <c r="AA270" s="15"/>
      <c r="AB270" s="15"/>
      <c r="AC270" s="15"/>
      <c r="AD270" s="15"/>
      <c r="AE270" s="15"/>
      <c r="AT270" s="280" t="s">
        <v>259</v>
      </c>
      <c r="AU270" s="280" t="s">
        <v>88</v>
      </c>
      <c r="AV270" s="15" t="s">
        <v>14</v>
      </c>
      <c r="AW270" s="15" t="s">
        <v>36</v>
      </c>
      <c r="AX270" s="15" t="s">
        <v>80</v>
      </c>
      <c r="AY270" s="280" t="s">
        <v>241</v>
      </c>
    </row>
    <row r="271" s="13" customFormat="1">
      <c r="A271" s="13"/>
      <c r="B271" s="249"/>
      <c r="C271" s="250"/>
      <c r="D271" s="242" t="s">
        <v>259</v>
      </c>
      <c r="E271" s="251" t="s">
        <v>1</v>
      </c>
      <c r="F271" s="252" t="s">
        <v>3731</v>
      </c>
      <c r="G271" s="250"/>
      <c r="H271" s="253">
        <v>16.088000000000001</v>
      </c>
      <c r="I271" s="254"/>
      <c r="J271" s="250"/>
      <c r="K271" s="250"/>
      <c r="L271" s="255"/>
      <c r="M271" s="256"/>
      <c r="N271" s="257"/>
      <c r="O271" s="257"/>
      <c r="P271" s="257"/>
      <c r="Q271" s="257"/>
      <c r="R271" s="257"/>
      <c r="S271" s="257"/>
      <c r="T271" s="258"/>
      <c r="U271" s="13"/>
      <c r="V271" s="13"/>
      <c r="W271" s="13"/>
      <c r="X271" s="13"/>
      <c r="Y271" s="13"/>
      <c r="Z271" s="13"/>
      <c r="AA271" s="13"/>
      <c r="AB271" s="13"/>
      <c r="AC271" s="13"/>
      <c r="AD271" s="13"/>
      <c r="AE271" s="13"/>
      <c r="AT271" s="259" t="s">
        <v>259</v>
      </c>
      <c r="AU271" s="259" t="s">
        <v>88</v>
      </c>
      <c r="AV271" s="13" t="s">
        <v>88</v>
      </c>
      <c r="AW271" s="13" t="s">
        <v>36</v>
      </c>
      <c r="AX271" s="13" t="s">
        <v>80</v>
      </c>
      <c r="AY271" s="259" t="s">
        <v>241</v>
      </c>
    </row>
    <row r="272" s="15" customFormat="1">
      <c r="A272" s="15"/>
      <c r="B272" s="271"/>
      <c r="C272" s="272"/>
      <c r="D272" s="242" t="s">
        <v>259</v>
      </c>
      <c r="E272" s="273" t="s">
        <v>1</v>
      </c>
      <c r="F272" s="274" t="s">
        <v>3732</v>
      </c>
      <c r="G272" s="272"/>
      <c r="H272" s="273" t="s">
        <v>1</v>
      </c>
      <c r="I272" s="275"/>
      <c r="J272" s="272"/>
      <c r="K272" s="272"/>
      <c r="L272" s="276"/>
      <c r="M272" s="277"/>
      <c r="N272" s="278"/>
      <c r="O272" s="278"/>
      <c r="P272" s="278"/>
      <c r="Q272" s="278"/>
      <c r="R272" s="278"/>
      <c r="S272" s="278"/>
      <c r="T272" s="279"/>
      <c r="U272" s="15"/>
      <c r="V272" s="15"/>
      <c r="W272" s="15"/>
      <c r="X272" s="15"/>
      <c r="Y272" s="15"/>
      <c r="Z272" s="15"/>
      <c r="AA272" s="15"/>
      <c r="AB272" s="15"/>
      <c r="AC272" s="15"/>
      <c r="AD272" s="15"/>
      <c r="AE272" s="15"/>
      <c r="AT272" s="280" t="s">
        <v>259</v>
      </c>
      <c r="AU272" s="280" t="s">
        <v>88</v>
      </c>
      <c r="AV272" s="15" t="s">
        <v>14</v>
      </c>
      <c r="AW272" s="15" t="s">
        <v>36</v>
      </c>
      <c r="AX272" s="15" t="s">
        <v>80</v>
      </c>
      <c r="AY272" s="280" t="s">
        <v>241</v>
      </c>
    </row>
    <row r="273" s="13" customFormat="1">
      <c r="A273" s="13"/>
      <c r="B273" s="249"/>
      <c r="C273" s="250"/>
      <c r="D273" s="242" t="s">
        <v>259</v>
      </c>
      <c r="E273" s="251" t="s">
        <v>1</v>
      </c>
      <c r="F273" s="252" t="s">
        <v>3733</v>
      </c>
      <c r="G273" s="250"/>
      <c r="H273" s="253">
        <v>214.75100000000001</v>
      </c>
      <c r="I273" s="254"/>
      <c r="J273" s="250"/>
      <c r="K273" s="250"/>
      <c r="L273" s="255"/>
      <c r="M273" s="256"/>
      <c r="N273" s="257"/>
      <c r="O273" s="257"/>
      <c r="P273" s="257"/>
      <c r="Q273" s="257"/>
      <c r="R273" s="257"/>
      <c r="S273" s="257"/>
      <c r="T273" s="258"/>
      <c r="U273" s="13"/>
      <c r="V273" s="13"/>
      <c r="W273" s="13"/>
      <c r="X273" s="13"/>
      <c r="Y273" s="13"/>
      <c r="Z273" s="13"/>
      <c r="AA273" s="13"/>
      <c r="AB273" s="13"/>
      <c r="AC273" s="13"/>
      <c r="AD273" s="13"/>
      <c r="AE273" s="13"/>
      <c r="AT273" s="259" t="s">
        <v>259</v>
      </c>
      <c r="AU273" s="259" t="s">
        <v>88</v>
      </c>
      <c r="AV273" s="13" t="s">
        <v>88</v>
      </c>
      <c r="AW273" s="13" t="s">
        <v>36</v>
      </c>
      <c r="AX273" s="13" t="s">
        <v>80</v>
      </c>
      <c r="AY273" s="259" t="s">
        <v>241</v>
      </c>
    </row>
    <row r="274" s="15" customFormat="1">
      <c r="A274" s="15"/>
      <c r="B274" s="271"/>
      <c r="C274" s="272"/>
      <c r="D274" s="242" t="s">
        <v>259</v>
      </c>
      <c r="E274" s="273" t="s">
        <v>1</v>
      </c>
      <c r="F274" s="274" t="s">
        <v>3734</v>
      </c>
      <c r="G274" s="272"/>
      <c r="H274" s="273" t="s">
        <v>1</v>
      </c>
      <c r="I274" s="275"/>
      <c r="J274" s="272"/>
      <c r="K274" s="272"/>
      <c r="L274" s="276"/>
      <c r="M274" s="277"/>
      <c r="N274" s="278"/>
      <c r="O274" s="278"/>
      <c r="P274" s="278"/>
      <c r="Q274" s="278"/>
      <c r="R274" s="278"/>
      <c r="S274" s="278"/>
      <c r="T274" s="279"/>
      <c r="U274" s="15"/>
      <c r="V274" s="15"/>
      <c r="W274" s="15"/>
      <c r="X274" s="15"/>
      <c r="Y274" s="15"/>
      <c r="Z274" s="15"/>
      <c r="AA274" s="15"/>
      <c r="AB274" s="15"/>
      <c r="AC274" s="15"/>
      <c r="AD274" s="15"/>
      <c r="AE274" s="15"/>
      <c r="AT274" s="280" t="s">
        <v>259</v>
      </c>
      <c r="AU274" s="280" t="s">
        <v>88</v>
      </c>
      <c r="AV274" s="15" t="s">
        <v>14</v>
      </c>
      <c r="AW274" s="15" t="s">
        <v>36</v>
      </c>
      <c r="AX274" s="15" t="s">
        <v>80</v>
      </c>
      <c r="AY274" s="280" t="s">
        <v>241</v>
      </c>
    </row>
    <row r="275" s="13" customFormat="1">
      <c r="A275" s="13"/>
      <c r="B275" s="249"/>
      <c r="C275" s="250"/>
      <c r="D275" s="242" t="s">
        <v>259</v>
      </c>
      <c r="E275" s="251" t="s">
        <v>1</v>
      </c>
      <c r="F275" s="252" t="s">
        <v>3735</v>
      </c>
      <c r="G275" s="250"/>
      <c r="H275" s="253">
        <v>5.069</v>
      </c>
      <c r="I275" s="254"/>
      <c r="J275" s="250"/>
      <c r="K275" s="250"/>
      <c r="L275" s="255"/>
      <c r="M275" s="256"/>
      <c r="N275" s="257"/>
      <c r="O275" s="257"/>
      <c r="P275" s="257"/>
      <c r="Q275" s="257"/>
      <c r="R275" s="257"/>
      <c r="S275" s="257"/>
      <c r="T275" s="258"/>
      <c r="U275" s="13"/>
      <c r="V275" s="13"/>
      <c r="W275" s="13"/>
      <c r="X275" s="13"/>
      <c r="Y275" s="13"/>
      <c r="Z275" s="13"/>
      <c r="AA275" s="13"/>
      <c r="AB275" s="13"/>
      <c r="AC275" s="13"/>
      <c r="AD275" s="13"/>
      <c r="AE275" s="13"/>
      <c r="AT275" s="259" t="s">
        <v>259</v>
      </c>
      <c r="AU275" s="259" t="s">
        <v>88</v>
      </c>
      <c r="AV275" s="13" t="s">
        <v>88</v>
      </c>
      <c r="AW275" s="13" t="s">
        <v>36</v>
      </c>
      <c r="AX275" s="13" t="s">
        <v>80</v>
      </c>
      <c r="AY275" s="259" t="s">
        <v>241</v>
      </c>
    </row>
    <row r="276" s="15" customFormat="1">
      <c r="A276" s="15"/>
      <c r="B276" s="271"/>
      <c r="C276" s="272"/>
      <c r="D276" s="242" t="s">
        <v>259</v>
      </c>
      <c r="E276" s="273" t="s">
        <v>1</v>
      </c>
      <c r="F276" s="274" t="s">
        <v>3736</v>
      </c>
      <c r="G276" s="272"/>
      <c r="H276" s="273" t="s">
        <v>1</v>
      </c>
      <c r="I276" s="275"/>
      <c r="J276" s="272"/>
      <c r="K276" s="272"/>
      <c r="L276" s="276"/>
      <c r="M276" s="277"/>
      <c r="N276" s="278"/>
      <c r="O276" s="278"/>
      <c r="P276" s="278"/>
      <c r="Q276" s="278"/>
      <c r="R276" s="278"/>
      <c r="S276" s="278"/>
      <c r="T276" s="279"/>
      <c r="U276" s="15"/>
      <c r="V276" s="15"/>
      <c r="W276" s="15"/>
      <c r="X276" s="15"/>
      <c r="Y276" s="15"/>
      <c r="Z276" s="15"/>
      <c r="AA276" s="15"/>
      <c r="AB276" s="15"/>
      <c r="AC276" s="15"/>
      <c r="AD276" s="15"/>
      <c r="AE276" s="15"/>
      <c r="AT276" s="280" t="s">
        <v>259</v>
      </c>
      <c r="AU276" s="280" t="s">
        <v>88</v>
      </c>
      <c r="AV276" s="15" t="s">
        <v>14</v>
      </c>
      <c r="AW276" s="15" t="s">
        <v>36</v>
      </c>
      <c r="AX276" s="15" t="s">
        <v>80</v>
      </c>
      <c r="AY276" s="280" t="s">
        <v>241</v>
      </c>
    </row>
    <row r="277" s="13" customFormat="1">
      <c r="A277" s="13"/>
      <c r="B277" s="249"/>
      <c r="C277" s="250"/>
      <c r="D277" s="242" t="s">
        <v>259</v>
      </c>
      <c r="E277" s="251" t="s">
        <v>1</v>
      </c>
      <c r="F277" s="252" t="s">
        <v>3737</v>
      </c>
      <c r="G277" s="250"/>
      <c r="H277" s="253">
        <v>34.067</v>
      </c>
      <c r="I277" s="254"/>
      <c r="J277" s="250"/>
      <c r="K277" s="250"/>
      <c r="L277" s="255"/>
      <c r="M277" s="256"/>
      <c r="N277" s="257"/>
      <c r="O277" s="257"/>
      <c r="P277" s="257"/>
      <c r="Q277" s="257"/>
      <c r="R277" s="257"/>
      <c r="S277" s="257"/>
      <c r="T277" s="258"/>
      <c r="U277" s="13"/>
      <c r="V277" s="13"/>
      <c r="W277" s="13"/>
      <c r="X277" s="13"/>
      <c r="Y277" s="13"/>
      <c r="Z277" s="13"/>
      <c r="AA277" s="13"/>
      <c r="AB277" s="13"/>
      <c r="AC277" s="13"/>
      <c r="AD277" s="13"/>
      <c r="AE277" s="13"/>
      <c r="AT277" s="259" t="s">
        <v>259</v>
      </c>
      <c r="AU277" s="259" t="s">
        <v>88</v>
      </c>
      <c r="AV277" s="13" t="s">
        <v>88</v>
      </c>
      <c r="AW277" s="13" t="s">
        <v>36</v>
      </c>
      <c r="AX277" s="13" t="s">
        <v>80</v>
      </c>
      <c r="AY277" s="259" t="s">
        <v>241</v>
      </c>
    </row>
    <row r="278" s="13" customFormat="1">
      <c r="A278" s="13"/>
      <c r="B278" s="249"/>
      <c r="C278" s="250"/>
      <c r="D278" s="242" t="s">
        <v>259</v>
      </c>
      <c r="E278" s="251" t="s">
        <v>1</v>
      </c>
      <c r="F278" s="252" t="s">
        <v>3738</v>
      </c>
      <c r="G278" s="250"/>
      <c r="H278" s="253">
        <v>260</v>
      </c>
      <c r="I278" s="254"/>
      <c r="J278" s="250"/>
      <c r="K278" s="250"/>
      <c r="L278" s="255"/>
      <c r="M278" s="256"/>
      <c r="N278" s="257"/>
      <c r="O278" s="257"/>
      <c r="P278" s="257"/>
      <c r="Q278" s="257"/>
      <c r="R278" s="257"/>
      <c r="S278" s="257"/>
      <c r="T278" s="258"/>
      <c r="U278" s="13"/>
      <c r="V278" s="13"/>
      <c r="W278" s="13"/>
      <c r="X278" s="13"/>
      <c r="Y278" s="13"/>
      <c r="Z278" s="13"/>
      <c r="AA278" s="13"/>
      <c r="AB278" s="13"/>
      <c r="AC278" s="13"/>
      <c r="AD278" s="13"/>
      <c r="AE278" s="13"/>
      <c r="AT278" s="259" t="s">
        <v>259</v>
      </c>
      <c r="AU278" s="259" t="s">
        <v>88</v>
      </c>
      <c r="AV278" s="13" t="s">
        <v>88</v>
      </c>
      <c r="AW278" s="13" t="s">
        <v>36</v>
      </c>
      <c r="AX278" s="13" t="s">
        <v>80</v>
      </c>
      <c r="AY278" s="259" t="s">
        <v>241</v>
      </c>
    </row>
    <row r="279" s="13" customFormat="1">
      <c r="A279" s="13"/>
      <c r="B279" s="249"/>
      <c r="C279" s="250"/>
      <c r="D279" s="242" t="s">
        <v>259</v>
      </c>
      <c r="E279" s="251" t="s">
        <v>1</v>
      </c>
      <c r="F279" s="252" t="s">
        <v>3739</v>
      </c>
      <c r="G279" s="250"/>
      <c r="H279" s="253">
        <v>10</v>
      </c>
      <c r="I279" s="254"/>
      <c r="J279" s="250"/>
      <c r="K279" s="250"/>
      <c r="L279" s="255"/>
      <c r="M279" s="256"/>
      <c r="N279" s="257"/>
      <c r="O279" s="257"/>
      <c r="P279" s="257"/>
      <c r="Q279" s="257"/>
      <c r="R279" s="257"/>
      <c r="S279" s="257"/>
      <c r="T279" s="258"/>
      <c r="U279" s="13"/>
      <c r="V279" s="13"/>
      <c r="W279" s="13"/>
      <c r="X279" s="13"/>
      <c r="Y279" s="13"/>
      <c r="Z279" s="13"/>
      <c r="AA279" s="13"/>
      <c r="AB279" s="13"/>
      <c r="AC279" s="13"/>
      <c r="AD279" s="13"/>
      <c r="AE279" s="13"/>
      <c r="AT279" s="259" t="s">
        <v>259</v>
      </c>
      <c r="AU279" s="259" t="s">
        <v>88</v>
      </c>
      <c r="AV279" s="13" t="s">
        <v>88</v>
      </c>
      <c r="AW279" s="13" t="s">
        <v>36</v>
      </c>
      <c r="AX279" s="13" t="s">
        <v>80</v>
      </c>
      <c r="AY279" s="259" t="s">
        <v>241</v>
      </c>
    </row>
    <row r="280" s="13" customFormat="1">
      <c r="A280" s="13"/>
      <c r="B280" s="249"/>
      <c r="C280" s="250"/>
      <c r="D280" s="242" t="s">
        <v>259</v>
      </c>
      <c r="E280" s="251" t="s">
        <v>1</v>
      </c>
      <c r="F280" s="252" t="s">
        <v>3740</v>
      </c>
      <c r="G280" s="250"/>
      <c r="H280" s="253">
        <v>0</v>
      </c>
      <c r="I280" s="254"/>
      <c r="J280" s="250"/>
      <c r="K280" s="250"/>
      <c r="L280" s="255"/>
      <c r="M280" s="256"/>
      <c r="N280" s="257"/>
      <c r="O280" s="257"/>
      <c r="P280" s="257"/>
      <c r="Q280" s="257"/>
      <c r="R280" s="257"/>
      <c r="S280" s="257"/>
      <c r="T280" s="258"/>
      <c r="U280" s="13"/>
      <c r="V280" s="13"/>
      <c r="W280" s="13"/>
      <c r="X280" s="13"/>
      <c r="Y280" s="13"/>
      <c r="Z280" s="13"/>
      <c r="AA280" s="13"/>
      <c r="AB280" s="13"/>
      <c r="AC280" s="13"/>
      <c r="AD280" s="13"/>
      <c r="AE280" s="13"/>
      <c r="AT280" s="259" t="s">
        <v>259</v>
      </c>
      <c r="AU280" s="259" t="s">
        <v>88</v>
      </c>
      <c r="AV280" s="13" t="s">
        <v>88</v>
      </c>
      <c r="AW280" s="13" t="s">
        <v>36</v>
      </c>
      <c r="AX280" s="13" t="s">
        <v>80</v>
      </c>
      <c r="AY280" s="259" t="s">
        <v>241</v>
      </c>
    </row>
    <row r="281" s="13" customFormat="1">
      <c r="A281" s="13"/>
      <c r="B281" s="249"/>
      <c r="C281" s="250"/>
      <c r="D281" s="242" t="s">
        <v>259</v>
      </c>
      <c r="E281" s="251" t="s">
        <v>1</v>
      </c>
      <c r="F281" s="252" t="s">
        <v>3741</v>
      </c>
      <c r="G281" s="250"/>
      <c r="H281" s="253">
        <v>10</v>
      </c>
      <c r="I281" s="254"/>
      <c r="J281" s="250"/>
      <c r="K281" s="250"/>
      <c r="L281" s="255"/>
      <c r="M281" s="256"/>
      <c r="N281" s="257"/>
      <c r="O281" s="257"/>
      <c r="P281" s="257"/>
      <c r="Q281" s="257"/>
      <c r="R281" s="257"/>
      <c r="S281" s="257"/>
      <c r="T281" s="258"/>
      <c r="U281" s="13"/>
      <c r="V281" s="13"/>
      <c r="W281" s="13"/>
      <c r="X281" s="13"/>
      <c r="Y281" s="13"/>
      <c r="Z281" s="13"/>
      <c r="AA281" s="13"/>
      <c r="AB281" s="13"/>
      <c r="AC281" s="13"/>
      <c r="AD281" s="13"/>
      <c r="AE281" s="13"/>
      <c r="AT281" s="259" t="s">
        <v>259</v>
      </c>
      <c r="AU281" s="259" t="s">
        <v>88</v>
      </c>
      <c r="AV281" s="13" t="s">
        <v>88</v>
      </c>
      <c r="AW281" s="13" t="s">
        <v>36</v>
      </c>
      <c r="AX281" s="13" t="s">
        <v>80</v>
      </c>
      <c r="AY281" s="259" t="s">
        <v>241</v>
      </c>
    </row>
    <row r="282" s="13" customFormat="1">
      <c r="A282" s="13"/>
      <c r="B282" s="249"/>
      <c r="C282" s="250"/>
      <c r="D282" s="242" t="s">
        <v>259</v>
      </c>
      <c r="E282" s="251" t="s">
        <v>1</v>
      </c>
      <c r="F282" s="252" t="s">
        <v>3742</v>
      </c>
      <c r="G282" s="250"/>
      <c r="H282" s="253">
        <v>85</v>
      </c>
      <c r="I282" s="254"/>
      <c r="J282" s="250"/>
      <c r="K282" s="250"/>
      <c r="L282" s="255"/>
      <c r="M282" s="256"/>
      <c r="N282" s="257"/>
      <c r="O282" s="257"/>
      <c r="P282" s="257"/>
      <c r="Q282" s="257"/>
      <c r="R282" s="257"/>
      <c r="S282" s="257"/>
      <c r="T282" s="258"/>
      <c r="U282" s="13"/>
      <c r="V282" s="13"/>
      <c r="W282" s="13"/>
      <c r="X282" s="13"/>
      <c r="Y282" s="13"/>
      <c r="Z282" s="13"/>
      <c r="AA282" s="13"/>
      <c r="AB282" s="13"/>
      <c r="AC282" s="13"/>
      <c r="AD282" s="13"/>
      <c r="AE282" s="13"/>
      <c r="AT282" s="259" t="s">
        <v>259</v>
      </c>
      <c r="AU282" s="259" t="s">
        <v>88</v>
      </c>
      <c r="AV282" s="13" t="s">
        <v>88</v>
      </c>
      <c r="AW282" s="13" t="s">
        <v>36</v>
      </c>
      <c r="AX282" s="13" t="s">
        <v>80</v>
      </c>
      <c r="AY282" s="259" t="s">
        <v>241</v>
      </c>
    </row>
    <row r="283" s="13" customFormat="1">
      <c r="A283" s="13"/>
      <c r="B283" s="249"/>
      <c r="C283" s="250"/>
      <c r="D283" s="242" t="s">
        <v>259</v>
      </c>
      <c r="E283" s="251" t="s">
        <v>1</v>
      </c>
      <c r="F283" s="252" t="s">
        <v>3743</v>
      </c>
      <c r="G283" s="250"/>
      <c r="H283" s="253">
        <v>5</v>
      </c>
      <c r="I283" s="254"/>
      <c r="J283" s="250"/>
      <c r="K283" s="250"/>
      <c r="L283" s="255"/>
      <c r="M283" s="256"/>
      <c r="N283" s="257"/>
      <c r="O283" s="257"/>
      <c r="P283" s="257"/>
      <c r="Q283" s="257"/>
      <c r="R283" s="257"/>
      <c r="S283" s="257"/>
      <c r="T283" s="258"/>
      <c r="U283" s="13"/>
      <c r="V283" s="13"/>
      <c r="W283" s="13"/>
      <c r="X283" s="13"/>
      <c r="Y283" s="13"/>
      <c r="Z283" s="13"/>
      <c r="AA283" s="13"/>
      <c r="AB283" s="13"/>
      <c r="AC283" s="13"/>
      <c r="AD283" s="13"/>
      <c r="AE283" s="13"/>
      <c r="AT283" s="259" t="s">
        <v>259</v>
      </c>
      <c r="AU283" s="259" t="s">
        <v>88</v>
      </c>
      <c r="AV283" s="13" t="s">
        <v>88</v>
      </c>
      <c r="AW283" s="13" t="s">
        <v>36</v>
      </c>
      <c r="AX283" s="13" t="s">
        <v>80</v>
      </c>
      <c r="AY283" s="259" t="s">
        <v>241</v>
      </c>
    </row>
    <row r="284" s="13" customFormat="1">
      <c r="A284" s="13"/>
      <c r="B284" s="249"/>
      <c r="C284" s="250"/>
      <c r="D284" s="242" t="s">
        <v>259</v>
      </c>
      <c r="E284" s="251" t="s">
        <v>1</v>
      </c>
      <c r="F284" s="252" t="s">
        <v>3744</v>
      </c>
      <c r="G284" s="250"/>
      <c r="H284" s="253">
        <v>15</v>
      </c>
      <c r="I284" s="254"/>
      <c r="J284" s="250"/>
      <c r="K284" s="250"/>
      <c r="L284" s="255"/>
      <c r="M284" s="256"/>
      <c r="N284" s="257"/>
      <c r="O284" s="257"/>
      <c r="P284" s="257"/>
      <c r="Q284" s="257"/>
      <c r="R284" s="257"/>
      <c r="S284" s="257"/>
      <c r="T284" s="258"/>
      <c r="U284" s="13"/>
      <c r="V284" s="13"/>
      <c r="W284" s="13"/>
      <c r="X284" s="13"/>
      <c r="Y284" s="13"/>
      <c r="Z284" s="13"/>
      <c r="AA284" s="13"/>
      <c r="AB284" s="13"/>
      <c r="AC284" s="13"/>
      <c r="AD284" s="13"/>
      <c r="AE284" s="13"/>
      <c r="AT284" s="259" t="s">
        <v>259</v>
      </c>
      <c r="AU284" s="259" t="s">
        <v>88</v>
      </c>
      <c r="AV284" s="13" t="s">
        <v>88</v>
      </c>
      <c r="AW284" s="13" t="s">
        <v>36</v>
      </c>
      <c r="AX284" s="13" t="s">
        <v>80</v>
      </c>
      <c r="AY284" s="259" t="s">
        <v>241</v>
      </c>
    </row>
    <row r="285" s="15" customFormat="1">
      <c r="A285" s="15"/>
      <c r="B285" s="271"/>
      <c r="C285" s="272"/>
      <c r="D285" s="242" t="s">
        <v>259</v>
      </c>
      <c r="E285" s="273" t="s">
        <v>1</v>
      </c>
      <c r="F285" s="274" t="s">
        <v>3312</v>
      </c>
      <c r="G285" s="272"/>
      <c r="H285" s="273" t="s">
        <v>1</v>
      </c>
      <c r="I285" s="275"/>
      <c r="J285" s="272"/>
      <c r="K285" s="272"/>
      <c r="L285" s="276"/>
      <c r="M285" s="277"/>
      <c r="N285" s="278"/>
      <c r="O285" s="278"/>
      <c r="P285" s="278"/>
      <c r="Q285" s="278"/>
      <c r="R285" s="278"/>
      <c r="S285" s="278"/>
      <c r="T285" s="279"/>
      <c r="U285" s="15"/>
      <c r="V285" s="15"/>
      <c r="W285" s="15"/>
      <c r="X285" s="15"/>
      <c r="Y285" s="15"/>
      <c r="Z285" s="15"/>
      <c r="AA285" s="15"/>
      <c r="AB285" s="15"/>
      <c r="AC285" s="15"/>
      <c r="AD285" s="15"/>
      <c r="AE285" s="15"/>
      <c r="AT285" s="280" t="s">
        <v>259</v>
      </c>
      <c r="AU285" s="280" t="s">
        <v>88</v>
      </c>
      <c r="AV285" s="15" t="s">
        <v>14</v>
      </c>
      <c r="AW285" s="15" t="s">
        <v>36</v>
      </c>
      <c r="AX285" s="15" t="s">
        <v>80</v>
      </c>
      <c r="AY285" s="280" t="s">
        <v>241</v>
      </c>
    </row>
    <row r="286" s="13" customFormat="1">
      <c r="A286" s="13"/>
      <c r="B286" s="249"/>
      <c r="C286" s="250"/>
      <c r="D286" s="242" t="s">
        <v>259</v>
      </c>
      <c r="E286" s="251" t="s">
        <v>1</v>
      </c>
      <c r="F286" s="252" t="s">
        <v>3745</v>
      </c>
      <c r="G286" s="250"/>
      <c r="H286" s="253">
        <v>-88.572000000000003</v>
      </c>
      <c r="I286" s="254"/>
      <c r="J286" s="250"/>
      <c r="K286" s="250"/>
      <c r="L286" s="255"/>
      <c r="M286" s="256"/>
      <c r="N286" s="257"/>
      <c r="O286" s="257"/>
      <c r="P286" s="257"/>
      <c r="Q286" s="257"/>
      <c r="R286" s="257"/>
      <c r="S286" s="257"/>
      <c r="T286" s="258"/>
      <c r="U286" s="13"/>
      <c r="V286" s="13"/>
      <c r="W286" s="13"/>
      <c r="X286" s="13"/>
      <c r="Y286" s="13"/>
      <c r="Z286" s="13"/>
      <c r="AA286" s="13"/>
      <c r="AB286" s="13"/>
      <c r="AC286" s="13"/>
      <c r="AD286" s="13"/>
      <c r="AE286" s="13"/>
      <c r="AT286" s="259" t="s">
        <v>259</v>
      </c>
      <c r="AU286" s="259" t="s">
        <v>88</v>
      </c>
      <c r="AV286" s="13" t="s">
        <v>88</v>
      </c>
      <c r="AW286" s="13" t="s">
        <v>36</v>
      </c>
      <c r="AX286" s="13" t="s">
        <v>80</v>
      </c>
      <c r="AY286" s="259" t="s">
        <v>241</v>
      </c>
    </row>
    <row r="287" s="13" customFormat="1">
      <c r="A287" s="13"/>
      <c r="B287" s="249"/>
      <c r="C287" s="250"/>
      <c r="D287" s="242" t="s">
        <v>259</v>
      </c>
      <c r="E287" s="251" t="s">
        <v>1</v>
      </c>
      <c r="F287" s="252" t="s">
        <v>3746</v>
      </c>
      <c r="G287" s="250"/>
      <c r="H287" s="253">
        <v>-10.272</v>
      </c>
      <c r="I287" s="254"/>
      <c r="J287" s="250"/>
      <c r="K287" s="250"/>
      <c r="L287" s="255"/>
      <c r="M287" s="256"/>
      <c r="N287" s="257"/>
      <c r="O287" s="257"/>
      <c r="P287" s="257"/>
      <c r="Q287" s="257"/>
      <c r="R287" s="257"/>
      <c r="S287" s="257"/>
      <c r="T287" s="258"/>
      <c r="U287" s="13"/>
      <c r="V287" s="13"/>
      <c r="W287" s="13"/>
      <c r="X287" s="13"/>
      <c r="Y287" s="13"/>
      <c r="Z287" s="13"/>
      <c r="AA287" s="13"/>
      <c r="AB287" s="13"/>
      <c r="AC287" s="13"/>
      <c r="AD287" s="13"/>
      <c r="AE287" s="13"/>
      <c r="AT287" s="259" t="s">
        <v>259</v>
      </c>
      <c r="AU287" s="259" t="s">
        <v>88</v>
      </c>
      <c r="AV287" s="13" t="s">
        <v>88</v>
      </c>
      <c r="AW287" s="13" t="s">
        <v>36</v>
      </c>
      <c r="AX287" s="13" t="s">
        <v>80</v>
      </c>
      <c r="AY287" s="259" t="s">
        <v>241</v>
      </c>
    </row>
    <row r="288" s="13" customFormat="1">
      <c r="A288" s="13"/>
      <c r="B288" s="249"/>
      <c r="C288" s="250"/>
      <c r="D288" s="242" t="s">
        <v>259</v>
      </c>
      <c r="E288" s="251" t="s">
        <v>1</v>
      </c>
      <c r="F288" s="252" t="s">
        <v>3747</v>
      </c>
      <c r="G288" s="250"/>
      <c r="H288" s="253">
        <v>-9.141</v>
      </c>
      <c r="I288" s="254"/>
      <c r="J288" s="250"/>
      <c r="K288" s="250"/>
      <c r="L288" s="255"/>
      <c r="M288" s="256"/>
      <c r="N288" s="257"/>
      <c r="O288" s="257"/>
      <c r="P288" s="257"/>
      <c r="Q288" s="257"/>
      <c r="R288" s="257"/>
      <c r="S288" s="257"/>
      <c r="T288" s="258"/>
      <c r="U288" s="13"/>
      <c r="V288" s="13"/>
      <c r="W288" s="13"/>
      <c r="X288" s="13"/>
      <c r="Y288" s="13"/>
      <c r="Z288" s="13"/>
      <c r="AA288" s="13"/>
      <c r="AB288" s="13"/>
      <c r="AC288" s="13"/>
      <c r="AD288" s="13"/>
      <c r="AE288" s="13"/>
      <c r="AT288" s="259" t="s">
        <v>259</v>
      </c>
      <c r="AU288" s="259" t="s">
        <v>88</v>
      </c>
      <c r="AV288" s="13" t="s">
        <v>88</v>
      </c>
      <c r="AW288" s="13" t="s">
        <v>36</v>
      </c>
      <c r="AX288" s="13" t="s">
        <v>80</v>
      </c>
      <c r="AY288" s="259" t="s">
        <v>241</v>
      </c>
    </row>
    <row r="289" s="13" customFormat="1">
      <c r="A289" s="13"/>
      <c r="B289" s="249"/>
      <c r="C289" s="250"/>
      <c r="D289" s="242" t="s">
        <v>259</v>
      </c>
      <c r="E289" s="251" t="s">
        <v>1</v>
      </c>
      <c r="F289" s="252" t="s">
        <v>3748</v>
      </c>
      <c r="G289" s="250"/>
      <c r="H289" s="253">
        <v>-30.459</v>
      </c>
      <c r="I289" s="254"/>
      <c r="J289" s="250"/>
      <c r="K289" s="250"/>
      <c r="L289" s="255"/>
      <c r="M289" s="256"/>
      <c r="N289" s="257"/>
      <c r="O289" s="257"/>
      <c r="P289" s="257"/>
      <c r="Q289" s="257"/>
      <c r="R289" s="257"/>
      <c r="S289" s="257"/>
      <c r="T289" s="258"/>
      <c r="U289" s="13"/>
      <c r="V289" s="13"/>
      <c r="W289" s="13"/>
      <c r="X289" s="13"/>
      <c r="Y289" s="13"/>
      <c r="Z289" s="13"/>
      <c r="AA289" s="13"/>
      <c r="AB289" s="13"/>
      <c r="AC289" s="13"/>
      <c r="AD289" s="13"/>
      <c r="AE289" s="13"/>
      <c r="AT289" s="259" t="s">
        <v>259</v>
      </c>
      <c r="AU289" s="259" t="s">
        <v>88</v>
      </c>
      <c r="AV289" s="13" t="s">
        <v>88</v>
      </c>
      <c r="AW289" s="13" t="s">
        <v>36</v>
      </c>
      <c r="AX289" s="13" t="s">
        <v>80</v>
      </c>
      <c r="AY289" s="259" t="s">
        <v>241</v>
      </c>
    </row>
    <row r="290" s="15" customFormat="1">
      <c r="A290" s="15"/>
      <c r="B290" s="271"/>
      <c r="C290" s="272"/>
      <c r="D290" s="242" t="s">
        <v>259</v>
      </c>
      <c r="E290" s="273" t="s">
        <v>1</v>
      </c>
      <c r="F290" s="274" t="s">
        <v>3318</v>
      </c>
      <c r="G290" s="272"/>
      <c r="H290" s="273" t="s">
        <v>1</v>
      </c>
      <c r="I290" s="275"/>
      <c r="J290" s="272"/>
      <c r="K290" s="272"/>
      <c r="L290" s="276"/>
      <c r="M290" s="277"/>
      <c r="N290" s="278"/>
      <c r="O290" s="278"/>
      <c r="P290" s="278"/>
      <c r="Q290" s="278"/>
      <c r="R290" s="278"/>
      <c r="S290" s="278"/>
      <c r="T290" s="279"/>
      <c r="U290" s="15"/>
      <c r="V290" s="15"/>
      <c r="W290" s="15"/>
      <c r="X290" s="15"/>
      <c r="Y290" s="15"/>
      <c r="Z290" s="15"/>
      <c r="AA290" s="15"/>
      <c r="AB290" s="15"/>
      <c r="AC290" s="15"/>
      <c r="AD290" s="15"/>
      <c r="AE290" s="15"/>
      <c r="AT290" s="280" t="s">
        <v>259</v>
      </c>
      <c r="AU290" s="280" t="s">
        <v>88</v>
      </c>
      <c r="AV290" s="15" t="s">
        <v>14</v>
      </c>
      <c r="AW290" s="15" t="s">
        <v>36</v>
      </c>
      <c r="AX290" s="15" t="s">
        <v>80</v>
      </c>
      <c r="AY290" s="280" t="s">
        <v>241</v>
      </c>
    </row>
    <row r="291" s="13" customFormat="1">
      <c r="A291" s="13"/>
      <c r="B291" s="249"/>
      <c r="C291" s="250"/>
      <c r="D291" s="242" t="s">
        <v>259</v>
      </c>
      <c r="E291" s="251" t="s">
        <v>1</v>
      </c>
      <c r="F291" s="252" t="s">
        <v>3749</v>
      </c>
      <c r="G291" s="250"/>
      <c r="H291" s="253">
        <v>0</v>
      </c>
      <c r="I291" s="254"/>
      <c r="J291" s="250"/>
      <c r="K291" s="250"/>
      <c r="L291" s="255"/>
      <c r="M291" s="256"/>
      <c r="N291" s="257"/>
      <c r="O291" s="257"/>
      <c r="P291" s="257"/>
      <c r="Q291" s="257"/>
      <c r="R291" s="257"/>
      <c r="S291" s="257"/>
      <c r="T291" s="258"/>
      <c r="U291" s="13"/>
      <c r="V291" s="13"/>
      <c r="W291" s="13"/>
      <c r="X291" s="13"/>
      <c r="Y291" s="13"/>
      <c r="Z291" s="13"/>
      <c r="AA291" s="13"/>
      <c r="AB291" s="13"/>
      <c r="AC291" s="13"/>
      <c r="AD291" s="13"/>
      <c r="AE291" s="13"/>
      <c r="AT291" s="259" t="s">
        <v>259</v>
      </c>
      <c r="AU291" s="259" t="s">
        <v>88</v>
      </c>
      <c r="AV291" s="13" t="s">
        <v>88</v>
      </c>
      <c r="AW291" s="13" t="s">
        <v>36</v>
      </c>
      <c r="AX291" s="13" t="s">
        <v>80</v>
      </c>
      <c r="AY291" s="259" t="s">
        <v>241</v>
      </c>
    </row>
    <row r="292" s="13" customFormat="1">
      <c r="A292" s="13"/>
      <c r="B292" s="249"/>
      <c r="C292" s="250"/>
      <c r="D292" s="242" t="s">
        <v>259</v>
      </c>
      <c r="E292" s="251" t="s">
        <v>1</v>
      </c>
      <c r="F292" s="252" t="s">
        <v>3750</v>
      </c>
      <c r="G292" s="250"/>
      <c r="H292" s="253">
        <v>-2.2010000000000001</v>
      </c>
      <c r="I292" s="254"/>
      <c r="J292" s="250"/>
      <c r="K292" s="250"/>
      <c r="L292" s="255"/>
      <c r="M292" s="256"/>
      <c r="N292" s="257"/>
      <c r="O292" s="257"/>
      <c r="P292" s="257"/>
      <c r="Q292" s="257"/>
      <c r="R292" s="257"/>
      <c r="S292" s="257"/>
      <c r="T292" s="258"/>
      <c r="U292" s="13"/>
      <c r="V292" s="13"/>
      <c r="W292" s="13"/>
      <c r="X292" s="13"/>
      <c r="Y292" s="13"/>
      <c r="Z292" s="13"/>
      <c r="AA292" s="13"/>
      <c r="AB292" s="13"/>
      <c r="AC292" s="13"/>
      <c r="AD292" s="13"/>
      <c r="AE292" s="13"/>
      <c r="AT292" s="259" t="s">
        <v>259</v>
      </c>
      <c r="AU292" s="259" t="s">
        <v>88</v>
      </c>
      <c r="AV292" s="13" t="s">
        <v>88</v>
      </c>
      <c r="AW292" s="13" t="s">
        <v>36</v>
      </c>
      <c r="AX292" s="13" t="s">
        <v>80</v>
      </c>
      <c r="AY292" s="259" t="s">
        <v>241</v>
      </c>
    </row>
    <row r="293" s="13" customFormat="1">
      <c r="A293" s="13"/>
      <c r="B293" s="249"/>
      <c r="C293" s="250"/>
      <c r="D293" s="242" t="s">
        <v>259</v>
      </c>
      <c r="E293" s="251" t="s">
        <v>1</v>
      </c>
      <c r="F293" s="252" t="s">
        <v>3751</v>
      </c>
      <c r="G293" s="250"/>
      <c r="H293" s="253">
        <v>0</v>
      </c>
      <c r="I293" s="254"/>
      <c r="J293" s="250"/>
      <c r="K293" s="250"/>
      <c r="L293" s="255"/>
      <c r="M293" s="256"/>
      <c r="N293" s="257"/>
      <c r="O293" s="257"/>
      <c r="P293" s="257"/>
      <c r="Q293" s="257"/>
      <c r="R293" s="257"/>
      <c r="S293" s="257"/>
      <c r="T293" s="258"/>
      <c r="U293" s="13"/>
      <c r="V293" s="13"/>
      <c r="W293" s="13"/>
      <c r="X293" s="13"/>
      <c r="Y293" s="13"/>
      <c r="Z293" s="13"/>
      <c r="AA293" s="13"/>
      <c r="AB293" s="13"/>
      <c r="AC293" s="13"/>
      <c r="AD293" s="13"/>
      <c r="AE293" s="13"/>
      <c r="AT293" s="259" t="s">
        <v>259</v>
      </c>
      <c r="AU293" s="259" t="s">
        <v>88</v>
      </c>
      <c r="AV293" s="13" t="s">
        <v>88</v>
      </c>
      <c r="AW293" s="13" t="s">
        <v>36</v>
      </c>
      <c r="AX293" s="13" t="s">
        <v>80</v>
      </c>
      <c r="AY293" s="259" t="s">
        <v>241</v>
      </c>
    </row>
    <row r="294" s="13" customFormat="1">
      <c r="A294" s="13"/>
      <c r="B294" s="249"/>
      <c r="C294" s="250"/>
      <c r="D294" s="242" t="s">
        <v>259</v>
      </c>
      <c r="E294" s="251" t="s">
        <v>1</v>
      </c>
      <c r="F294" s="252" t="s">
        <v>3752</v>
      </c>
      <c r="G294" s="250"/>
      <c r="H294" s="253">
        <v>-1.419</v>
      </c>
      <c r="I294" s="254"/>
      <c r="J294" s="250"/>
      <c r="K294" s="250"/>
      <c r="L294" s="255"/>
      <c r="M294" s="256"/>
      <c r="N294" s="257"/>
      <c r="O294" s="257"/>
      <c r="P294" s="257"/>
      <c r="Q294" s="257"/>
      <c r="R294" s="257"/>
      <c r="S294" s="257"/>
      <c r="T294" s="258"/>
      <c r="U294" s="13"/>
      <c r="V294" s="13"/>
      <c r="W294" s="13"/>
      <c r="X294" s="13"/>
      <c r="Y294" s="13"/>
      <c r="Z294" s="13"/>
      <c r="AA294" s="13"/>
      <c r="AB294" s="13"/>
      <c r="AC294" s="13"/>
      <c r="AD294" s="13"/>
      <c r="AE294" s="13"/>
      <c r="AT294" s="259" t="s">
        <v>259</v>
      </c>
      <c r="AU294" s="259" t="s">
        <v>88</v>
      </c>
      <c r="AV294" s="13" t="s">
        <v>88</v>
      </c>
      <c r="AW294" s="13" t="s">
        <v>36</v>
      </c>
      <c r="AX294" s="13" t="s">
        <v>80</v>
      </c>
      <c r="AY294" s="259" t="s">
        <v>241</v>
      </c>
    </row>
    <row r="295" s="15" customFormat="1">
      <c r="A295" s="15"/>
      <c r="B295" s="271"/>
      <c r="C295" s="272"/>
      <c r="D295" s="242" t="s">
        <v>259</v>
      </c>
      <c r="E295" s="273" t="s">
        <v>1</v>
      </c>
      <c r="F295" s="274" t="s">
        <v>3324</v>
      </c>
      <c r="G295" s="272"/>
      <c r="H295" s="273" t="s">
        <v>1</v>
      </c>
      <c r="I295" s="275"/>
      <c r="J295" s="272"/>
      <c r="K295" s="272"/>
      <c r="L295" s="276"/>
      <c r="M295" s="277"/>
      <c r="N295" s="278"/>
      <c r="O295" s="278"/>
      <c r="P295" s="278"/>
      <c r="Q295" s="278"/>
      <c r="R295" s="278"/>
      <c r="S295" s="278"/>
      <c r="T295" s="279"/>
      <c r="U295" s="15"/>
      <c r="V295" s="15"/>
      <c r="W295" s="15"/>
      <c r="X295" s="15"/>
      <c r="Y295" s="15"/>
      <c r="Z295" s="15"/>
      <c r="AA295" s="15"/>
      <c r="AB295" s="15"/>
      <c r="AC295" s="15"/>
      <c r="AD295" s="15"/>
      <c r="AE295" s="15"/>
      <c r="AT295" s="280" t="s">
        <v>259</v>
      </c>
      <c r="AU295" s="280" t="s">
        <v>88</v>
      </c>
      <c r="AV295" s="15" t="s">
        <v>14</v>
      </c>
      <c r="AW295" s="15" t="s">
        <v>36</v>
      </c>
      <c r="AX295" s="15" t="s">
        <v>80</v>
      </c>
      <c r="AY295" s="280" t="s">
        <v>241</v>
      </c>
    </row>
    <row r="296" s="13" customFormat="1">
      <c r="A296" s="13"/>
      <c r="B296" s="249"/>
      <c r="C296" s="250"/>
      <c r="D296" s="242" t="s">
        <v>259</v>
      </c>
      <c r="E296" s="251" t="s">
        <v>1</v>
      </c>
      <c r="F296" s="252" t="s">
        <v>3749</v>
      </c>
      <c r="G296" s="250"/>
      <c r="H296" s="253">
        <v>0</v>
      </c>
      <c r="I296" s="254"/>
      <c r="J296" s="250"/>
      <c r="K296" s="250"/>
      <c r="L296" s="255"/>
      <c r="M296" s="256"/>
      <c r="N296" s="257"/>
      <c r="O296" s="257"/>
      <c r="P296" s="257"/>
      <c r="Q296" s="257"/>
      <c r="R296" s="257"/>
      <c r="S296" s="257"/>
      <c r="T296" s="258"/>
      <c r="U296" s="13"/>
      <c r="V296" s="13"/>
      <c r="W296" s="13"/>
      <c r="X296" s="13"/>
      <c r="Y296" s="13"/>
      <c r="Z296" s="13"/>
      <c r="AA296" s="13"/>
      <c r="AB296" s="13"/>
      <c r="AC296" s="13"/>
      <c r="AD296" s="13"/>
      <c r="AE296" s="13"/>
      <c r="AT296" s="259" t="s">
        <v>259</v>
      </c>
      <c r="AU296" s="259" t="s">
        <v>88</v>
      </c>
      <c r="AV296" s="13" t="s">
        <v>88</v>
      </c>
      <c r="AW296" s="13" t="s">
        <v>36</v>
      </c>
      <c r="AX296" s="13" t="s">
        <v>80</v>
      </c>
      <c r="AY296" s="259" t="s">
        <v>241</v>
      </c>
    </row>
    <row r="297" s="13" customFormat="1">
      <c r="A297" s="13"/>
      <c r="B297" s="249"/>
      <c r="C297" s="250"/>
      <c r="D297" s="242" t="s">
        <v>259</v>
      </c>
      <c r="E297" s="251" t="s">
        <v>1</v>
      </c>
      <c r="F297" s="252" t="s">
        <v>3753</v>
      </c>
      <c r="G297" s="250"/>
      <c r="H297" s="253">
        <v>0</v>
      </c>
      <c r="I297" s="254"/>
      <c r="J297" s="250"/>
      <c r="K297" s="250"/>
      <c r="L297" s="255"/>
      <c r="M297" s="256"/>
      <c r="N297" s="257"/>
      <c r="O297" s="257"/>
      <c r="P297" s="257"/>
      <c r="Q297" s="257"/>
      <c r="R297" s="257"/>
      <c r="S297" s="257"/>
      <c r="T297" s="258"/>
      <c r="U297" s="13"/>
      <c r="V297" s="13"/>
      <c r="W297" s="13"/>
      <c r="X297" s="13"/>
      <c r="Y297" s="13"/>
      <c r="Z297" s="13"/>
      <c r="AA297" s="13"/>
      <c r="AB297" s="13"/>
      <c r="AC297" s="13"/>
      <c r="AD297" s="13"/>
      <c r="AE297" s="13"/>
      <c r="AT297" s="259" t="s">
        <v>259</v>
      </c>
      <c r="AU297" s="259" t="s">
        <v>88</v>
      </c>
      <c r="AV297" s="13" t="s">
        <v>88</v>
      </c>
      <c r="AW297" s="13" t="s">
        <v>36</v>
      </c>
      <c r="AX297" s="13" t="s">
        <v>80</v>
      </c>
      <c r="AY297" s="259" t="s">
        <v>241</v>
      </c>
    </row>
    <row r="298" s="13" customFormat="1">
      <c r="A298" s="13"/>
      <c r="B298" s="249"/>
      <c r="C298" s="250"/>
      <c r="D298" s="242" t="s">
        <v>259</v>
      </c>
      <c r="E298" s="251" t="s">
        <v>1</v>
      </c>
      <c r="F298" s="252" t="s">
        <v>3751</v>
      </c>
      <c r="G298" s="250"/>
      <c r="H298" s="253">
        <v>0</v>
      </c>
      <c r="I298" s="254"/>
      <c r="J298" s="250"/>
      <c r="K298" s="250"/>
      <c r="L298" s="255"/>
      <c r="M298" s="256"/>
      <c r="N298" s="257"/>
      <c r="O298" s="257"/>
      <c r="P298" s="257"/>
      <c r="Q298" s="257"/>
      <c r="R298" s="257"/>
      <c r="S298" s="257"/>
      <c r="T298" s="258"/>
      <c r="U298" s="13"/>
      <c r="V298" s="13"/>
      <c r="W298" s="13"/>
      <c r="X298" s="13"/>
      <c r="Y298" s="13"/>
      <c r="Z298" s="13"/>
      <c r="AA298" s="13"/>
      <c r="AB298" s="13"/>
      <c r="AC298" s="13"/>
      <c r="AD298" s="13"/>
      <c r="AE298" s="13"/>
      <c r="AT298" s="259" t="s">
        <v>259</v>
      </c>
      <c r="AU298" s="259" t="s">
        <v>88</v>
      </c>
      <c r="AV298" s="13" t="s">
        <v>88</v>
      </c>
      <c r="AW298" s="13" t="s">
        <v>36</v>
      </c>
      <c r="AX298" s="13" t="s">
        <v>80</v>
      </c>
      <c r="AY298" s="259" t="s">
        <v>241</v>
      </c>
    </row>
    <row r="299" s="13" customFormat="1">
      <c r="A299" s="13"/>
      <c r="B299" s="249"/>
      <c r="C299" s="250"/>
      <c r="D299" s="242" t="s">
        <v>259</v>
      </c>
      <c r="E299" s="251" t="s">
        <v>1</v>
      </c>
      <c r="F299" s="252" t="s">
        <v>3754</v>
      </c>
      <c r="G299" s="250"/>
      <c r="H299" s="253">
        <v>0</v>
      </c>
      <c r="I299" s="254"/>
      <c r="J299" s="250"/>
      <c r="K299" s="250"/>
      <c r="L299" s="255"/>
      <c r="M299" s="256"/>
      <c r="N299" s="257"/>
      <c r="O299" s="257"/>
      <c r="P299" s="257"/>
      <c r="Q299" s="257"/>
      <c r="R299" s="257"/>
      <c r="S299" s="257"/>
      <c r="T299" s="258"/>
      <c r="U299" s="13"/>
      <c r="V299" s="13"/>
      <c r="W299" s="13"/>
      <c r="X299" s="13"/>
      <c r="Y299" s="13"/>
      <c r="Z299" s="13"/>
      <c r="AA299" s="13"/>
      <c r="AB299" s="13"/>
      <c r="AC299" s="13"/>
      <c r="AD299" s="13"/>
      <c r="AE299" s="13"/>
      <c r="AT299" s="259" t="s">
        <v>259</v>
      </c>
      <c r="AU299" s="259" t="s">
        <v>88</v>
      </c>
      <c r="AV299" s="13" t="s">
        <v>88</v>
      </c>
      <c r="AW299" s="13" t="s">
        <v>36</v>
      </c>
      <c r="AX299" s="13" t="s">
        <v>80</v>
      </c>
      <c r="AY299" s="259" t="s">
        <v>241</v>
      </c>
    </row>
    <row r="300" s="15" customFormat="1">
      <c r="A300" s="15"/>
      <c r="B300" s="271"/>
      <c r="C300" s="272"/>
      <c r="D300" s="242" t="s">
        <v>259</v>
      </c>
      <c r="E300" s="273" t="s">
        <v>1</v>
      </c>
      <c r="F300" s="274" t="s">
        <v>3330</v>
      </c>
      <c r="G300" s="272"/>
      <c r="H300" s="273" t="s">
        <v>1</v>
      </c>
      <c r="I300" s="275"/>
      <c r="J300" s="272"/>
      <c r="K300" s="272"/>
      <c r="L300" s="276"/>
      <c r="M300" s="277"/>
      <c r="N300" s="278"/>
      <c r="O300" s="278"/>
      <c r="P300" s="278"/>
      <c r="Q300" s="278"/>
      <c r="R300" s="278"/>
      <c r="S300" s="278"/>
      <c r="T300" s="279"/>
      <c r="U300" s="15"/>
      <c r="V300" s="15"/>
      <c r="W300" s="15"/>
      <c r="X300" s="15"/>
      <c r="Y300" s="15"/>
      <c r="Z300" s="15"/>
      <c r="AA300" s="15"/>
      <c r="AB300" s="15"/>
      <c r="AC300" s="15"/>
      <c r="AD300" s="15"/>
      <c r="AE300" s="15"/>
      <c r="AT300" s="280" t="s">
        <v>259</v>
      </c>
      <c r="AU300" s="280" t="s">
        <v>88</v>
      </c>
      <c r="AV300" s="15" t="s">
        <v>14</v>
      </c>
      <c r="AW300" s="15" t="s">
        <v>36</v>
      </c>
      <c r="AX300" s="15" t="s">
        <v>80</v>
      </c>
      <c r="AY300" s="280" t="s">
        <v>241</v>
      </c>
    </row>
    <row r="301" s="13" customFormat="1">
      <c r="A301" s="13"/>
      <c r="B301" s="249"/>
      <c r="C301" s="250"/>
      <c r="D301" s="242" t="s">
        <v>259</v>
      </c>
      <c r="E301" s="251" t="s">
        <v>1</v>
      </c>
      <c r="F301" s="252" t="s">
        <v>3749</v>
      </c>
      <c r="G301" s="250"/>
      <c r="H301" s="253">
        <v>0</v>
      </c>
      <c r="I301" s="254"/>
      <c r="J301" s="250"/>
      <c r="K301" s="250"/>
      <c r="L301" s="255"/>
      <c r="M301" s="256"/>
      <c r="N301" s="257"/>
      <c r="O301" s="257"/>
      <c r="P301" s="257"/>
      <c r="Q301" s="257"/>
      <c r="R301" s="257"/>
      <c r="S301" s="257"/>
      <c r="T301" s="258"/>
      <c r="U301" s="13"/>
      <c r="V301" s="13"/>
      <c r="W301" s="13"/>
      <c r="X301" s="13"/>
      <c r="Y301" s="13"/>
      <c r="Z301" s="13"/>
      <c r="AA301" s="13"/>
      <c r="AB301" s="13"/>
      <c r="AC301" s="13"/>
      <c r="AD301" s="13"/>
      <c r="AE301" s="13"/>
      <c r="AT301" s="259" t="s">
        <v>259</v>
      </c>
      <c r="AU301" s="259" t="s">
        <v>88</v>
      </c>
      <c r="AV301" s="13" t="s">
        <v>88</v>
      </c>
      <c r="AW301" s="13" t="s">
        <v>36</v>
      </c>
      <c r="AX301" s="13" t="s">
        <v>80</v>
      </c>
      <c r="AY301" s="259" t="s">
        <v>241</v>
      </c>
    </row>
    <row r="302" s="13" customFormat="1">
      <c r="A302" s="13"/>
      <c r="B302" s="249"/>
      <c r="C302" s="250"/>
      <c r="D302" s="242" t="s">
        <v>259</v>
      </c>
      <c r="E302" s="251" t="s">
        <v>1</v>
      </c>
      <c r="F302" s="252" t="s">
        <v>3753</v>
      </c>
      <c r="G302" s="250"/>
      <c r="H302" s="253">
        <v>0</v>
      </c>
      <c r="I302" s="254"/>
      <c r="J302" s="250"/>
      <c r="K302" s="250"/>
      <c r="L302" s="255"/>
      <c r="M302" s="256"/>
      <c r="N302" s="257"/>
      <c r="O302" s="257"/>
      <c r="P302" s="257"/>
      <c r="Q302" s="257"/>
      <c r="R302" s="257"/>
      <c r="S302" s="257"/>
      <c r="T302" s="258"/>
      <c r="U302" s="13"/>
      <c r="V302" s="13"/>
      <c r="W302" s="13"/>
      <c r="X302" s="13"/>
      <c r="Y302" s="13"/>
      <c r="Z302" s="13"/>
      <c r="AA302" s="13"/>
      <c r="AB302" s="13"/>
      <c r="AC302" s="13"/>
      <c r="AD302" s="13"/>
      <c r="AE302" s="13"/>
      <c r="AT302" s="259" t="s">
        <v>259</v>
      </c>
      <c r="AU302" s="259" t="s">
        <v>88</v>
      </c>
      <c r="AV302" s="13" t="s">
        <v>88</v>
      </c>
      <c r="AW302" s="13" t="s">
        <v>36</v>
      </c>
      <c r="AX302" s="13" t="s">
        <v>80</v>
      </c>
      <c r="AY302" s="259" t="s">
        <v>241</v>
      </c>
    </row>
    <row r="303" s="13" customFormat="1">
      <c r="A303" s="13"/>
      <c r="B303" s="249"/>
      <c r="C303" s="250"/>
      <c r="D303" s="242" t="s">
        <v>259</v>
      </c>
      <c r="E303" s="251" t="s">
        <v>1</v>
      </c>
      <c r="F303" s="252" t="s">
        <v>3755</v>
      </c>
      <c r="G303" s="250"/>
      <c r="H303" s="253">
        <v>-1.3200000000000001</v>
      </c>
      <c r="I303" s="254"/>
      <c r="J303" s="250"/>
      <c r="K303" s="250"/>
      <c r="L303" s="255"/>
      <c r="M303" s="256"/>
      <c r="N303" s="257"/>
      <c r="O303" s="257"/>
      <c r="P303" s="257"/>
      <c r="Q303" s="257"/>
      <c r="R303" s="257"/>
      <c r="S303" s="257"/>
      <c r="T303" s="258"/>
      <c r="U303" s="13"/>
      <c r="V303" s="13"/>
      <c r="W303" s="13"/>
      <c r="X303" s="13"/>
      <c r="Y303" s="13"/>
      <c r="Z303" s="13"/>
      <c r="AA303" s="13"/>
      <c r="AB303" s="13"/>
      <c r="AC303" s="13"/>
      <c r="AD303" s="13"/>
      <c r="AE303" s="13"/>
      <c r="AT303" s="259" t="s">
        <v>259</v>
      </c>
      <c r="AU303" s="259" t="s">
        <v>88</v>
      </c>
      <c r="AV303" s="13" t="s">
        <v>88</v>
      </c>
      <c r="AW303" s="13" t="s">
        <v>36</v>
      </c>
      <c r="AX303" s="13" t="s">
        <v>80</v>
      </c>
      <c r="AY303" s="259" t="s">
        <v>241</v>
      </c>
    </row>
    <row r="304" s="13" customFormat="1">
      <c r="A304" s="13"/>
      <c r="B304" s="249"/>
      <c r="C304" s="250"/>
      <c r="D304" s="242" t="s">
        <v>259</v>
      </c>
      <c r="E304" s="251" t="s">
        <v>1</v>
      </c>
      <c r="F304" s="252" t="s">
        <v>3756</v>
      </c>
      <c r="G304" s="250"/>
      <c r="H304" s="253">
        <v>-0.57799999999999996</v>
      </c>
      <c r="I304" s="254"/>
      <c r="J304" s="250"/>
      <c r="K304" s="250"/>
      <c r="L304" s="255"/>
      <c r="M304" s="256"/>
      <c r="N304" s="257"/>
      <c r="O304" s="257"/>
      <c r="P304" s="257"/>
      <c r="Q304" s="257"/>
      <c r="R304" s="257"/>
      <c r="S304" s="257"/>
      <c r="T304" s="258"/>
      <c r="U304" s="13"/>
      <c r="V304" s="13"/>
      <c r="W304" s="13"/>
      <c r="X304" s="13"/>
      <c r="Y304" s="13"/>
      <c r="Z304" s="13"/>
      <c r="AA304" s="13"/>
      <c r="AB304" s="13"/>
      <c r="AC304" s="13"/>
      <c r="AD304" s="13"/>
      <c r="AE304" s="13"/>
      <c r="AT304" s="259" t="s">
        <v>259</v>
      </c>
      <c r="AU304" s="259" t="s">
        <v>88</v>
      </c>
      <c r="AV304" s="13" t="s">
        <v>88</v>
      </c>
      <c r="AW304" s="13" t="s">
        <v>36</v>
      </c>
      <c r="AX304" s="13" t="s">
        <v>80</v>
      </c>
      <c r="AY304" s="259" t="s">
        <v>241</v>
      </c>
    </row>
    <row r="305" s="15" customFormat="1">
      <c r="A305" s="15"/>
      <c r="B305" s="271"/>
      <c r="C305" s="272"/>
      <c r="D305" s="242" t="s">
        <v>259</v>
      </c>
      <c r="E305" s="273" t="s">
        <v>1</v>
      </c>
      <c r="F305" s="274" t="s">
        <v>3335</v>
      </c>
      <c r="G305" s="272"/>
      <c r="H305" s="273" t="s">
        <v>1</v>
      </c>
      <c r="I305" s="275"/>
      <c r="J305" s="272"/>
      <c r="K305" s="272"/>
      <c r="L305" s="276"/>
      <c r="M305" s="277"/>
      <c r="N305" s="278"/>
      <c r="O305" s="278"/>
      <c r="P305" s="278"/>
      <c r="Q305" s="278"/>
      <c r="R305" s="278"/>
      <c r="S305" s="278"/>
      <c r="T305" s="279"/>
      <c r="U305" s="15"/>
      <c r="V305" s="15"/>
      <c r="W305" s="15"/>
      <c r="X305" s="15"/>
      <c r="Y305" s="15"/>
      <c r="Z305" s="15"/>
      <c r="AA305" s="15"/>
      <c r="AB305" s="15"/>
      <c r="AC305" s="15"/>
      <c r="AD305" s="15"/>
      <c r="AE305" s="15"/>
      <c r="AT305" s="280" t="s">
        <v>259</v>
      </c>
      <c r="AU305" s="280" t="s">
        <v>88</v>
      </c>
      <c r="AV305" s="15" t="s">
        <v>14</v>
      </c>
      <c r="AW305" s="15" t="s">
        <v>36</v>
      </c>
      <c r="AX305" s="15" t="s">
        <v>80</v>
      </c>
      <c r="AY305" s="280" t="s">
        <v>241</v>
      </c>
    </row>
    <row r="306" s="13" customFormat="1">
      <c r="A306" s="13"/>
      <c r="B306" s="249"/>
      <c r="C306" s="250"/>
      <c r="D306" s="242" t="s">
        <v>259</v>
      </c>
      <c r="E306" s="251" t="s">
        <v>1</v>
      </c>
      <c r="F306" s="252" t="s">
        <v>3749</v>
      </c>
      <c r="G306" s="250"/>
      <c r="H306" s="253">
        <v>0</v>
      </c>
      <c r="I306" s="254"/>
      <c r="J306" s="250"/>
      <c r="K306" s="250"/>
      <c r="L306" s="255"/>
      <c r="M306" s="256"/>
      <c r="N306" s="257"/>
      <c r="O306" s="257"/>
      <c r="P306" s="257"/>
      <c r="Q306" s="257"/>
      <c r="R306" s="257"/>
      <c r="S306" s="257"/>
      <c r="T306" s="258"/>
      <c r="U306" s="13"/>
      <c r="V306" s="13"/>
      <c r="W306" s="13"/>
      <c r="X306" s="13"/>
      <c r="Y306" s="13"/>
      <c r="Z306" s="13"/>
      <c r="AA306" s="13"/>
      <c r="AB306" s="13"/>
      <c r="AC306" s="13"/>
      <c r="AD306" s="13"/>
      <c r="AE306" s="13"/>
      <c r="AT306" s="259" t="s">
        <v>259</v>
      </c>
      <c r="AU306" s="259" t="s">
        <v>88</v>
      </c>
      <c r="AV306" s="13" t="s">
        <v>88</v>
      </c>
      <c r="AW306" s="13" t="s">
        <v>36</v>
      </c>
      <c r="AX306" s="13" t="s">
        <v>80</v>
      </c>
      <c r="AY306" s="259" t="s">
        <v>241</v>
      </c>
    </row>
    <row r="307" s="13" customFormat="1">
      <c r="A307" s="13"/>
      <c r="B307" s="249"/>
      <c r="C307" s="250"/>
      <c r="D307" s="242" t="s">
        <v>259</v>
      </c>
      <c r="E307" s="251" t="s">
        <v>1</v>
      </c>
      <c r="F307" s="252" t="s">
        <v>3757</v>
      </c>
      <c r="G307" s="250"/>
      <c r="H307" s="253">
        <v>-17.321999999999999</v>
      </c>
      <c r="I307" s="254"/>
      <c r="J307" s="250"/>
      <c r="K307" s="250"/>
      <c r="L307" s="255"/>
      <c r="M307" s="256"/>
      <c r="N307" s="257"/>
      <c r="O307" s="257"/>
      <c r="P307" s="257"/>
      <c r="Q307" s="257"/>
      <c r="R307" s="257"/>
      <c r="S307" s="257"/>
      <c r="T307" s="258"/>
      <c r="U307" s="13"/>
      <c r="V307" s="13"/>
      <c r="W307" s="13"/>
      <c r="X307" s="13"/>
      <c r="Y307" s="13"/>
      <c r="Z307" s="13"/>
      <c r="AA307" s="13"/>
      <c r="AB307" s="13"/>
      <c r="AC307" s="13"/>
      <c r="AD307" s="13"/>
      <c r="AE307" s="13"/>
      <c r="AT307" s="259" t="s">
        <v>259</v>
      </c>
      <c r="AU307" s="259" t="s">
        <v>88</v>
      </c>
      <c r="AV307" s="13" t="s">
        <v>88</v>
      </c>
      <c r="AW307" s="13" t="s">
        <v>36</v>
      </c>
      <c r="AX307" s="13" t="s">
        <v>80</v>
      </c>
      <c r="AY307" s="259" t="s">
        <v>241</v>
      </c>
    </row>
    <row r="308" s="13" customFormat="1">
      <c r="A308" s="13"/>
      <c r="B308" s="249"/>
      <c r="C308" s="250"/>
      <c r="D308" s="242" t="s">
        <v>259</v>
      </c>
      <c r="E308" s="251" t="s">
        <v>1</v>
      </c>
      <c r="F308" s="252" t="s">
        <v>3751</v>
      </c>
      <c r="G308" s="250"/>
      <c r="H308" s="253">
        <v>0</v>
      </c>
      <c r="I308" s="254"/>
      <c r="J308" s="250"/>
      <c r="K308" s="250"/>
      <c r="L308" s="255"/>
      <c r="M308" s="256"/>
      <c r="N308" s="257"/>
      <c r="O308" s="257"/>
      <c r="P308" s="257"/>
      <c r="Q308" s="257"/>
      <c r="R308" s="257"/>
      <c r="S308" s="257"/>
      <c r="T308" s="258"/>
      <c r="U308" s="13"/>
      <c r="V308" s="13"/>
      <c r="W308" s="13"/>
      <c r="X308" s="13"/>
      <c r="Y308" s="13"/>
      <c r="Z308" s="13"/>
      <c r="AA308" s="13"/>
      <c r="AB308" s="13"/>
      <c r="AC308" s="13"/>
      <c r="AD308" s="13"/>
      <c r="AE308" s="13"/>
      <c r="AT308" s="259" t="s">
        <v>259</v>
      </c>
      <c r="AU308" s="259" t="s">
        <v>88</v>
      </c>
      <c r="AV308" s="13" t="s">
        <v>88</v>
      </c>
      <c r="AW308" s="13" t="s">
        <v>36</v>
      </c>
      <c r="AX308" s="13" t="s">
        <v>80</v>
      </c>
      <c r="AY308" s="259" t="s">
        <v>241</v>
      </c>
    </row>
    <row r="309" s="13" customFormat="1">
      <c r="A309" s="13"/>
      <c r="B309" s="249"/>
      <c r="C309" s="250"/>
      <c r="D309" s="242" t="s">
        <v>259</v>
      </c>
      <c r="E309" s="251" t="s">
        <v>1</v>
      </c>
      <c r="F309" s="252" t="s">
        <v>3758</v>
      </c>
      <c r="G309" s="250"/>
      <c r="H309" s="253">
        <v>-6.7320000000000002</v>
      </c>
      <c r="I309" s="254"/>
      <c r="J309" s="250"/>
      <c r="K309" s="250"/>
      <c r="L309" s="255"/>
      <c r="M309" s="256"/>
      <c r="N309" s="257"/>
      <c r="O309" s="257"/>
      <c r="P309" s="257"/>
      <c r="Q309" s="257"/>
      <c r="R309" s="257"/>
      <c r="S309" s="257"/>
      <c r="T309" s="258"/>
      <c r="U309" s="13"/>
      <c r="V309" s="13"/>
      <c r="W309" s="13"/>
      <c r="X309" s="13"/>
      <c r="Y309" s="13"/>
      <c r="Z309" s="13"/>
      <c r="AA309" s="13"/>
      <c r="AB309" s="13"/>
      <c r="AC309" s="13"/>
      <c r="AD309" s="13"/>
      <c r="AE309" s="13"/>
      <c r="AT309" s="259" t="s">
        <v>259</v>
      </c>
      <c r="AU309" s="259" t="s">
        <v>88</v>
      </c>
      <c r="AV309" s="13" t="s">
        <v>88</v>
      </c>
      <c r="AW309" s="13" t="s">
        <v>36</v>
      </c>
      <c r="AX309" s="13" t="s">
        <v>80</v>
      </c>
      <c r="AY309" s="259" t="s">
        <v>241</v>
      </c>
    </row>
    <row r="310" s="15" customFormat="1">
      <c r="A310" s="15"/>
      <c r="B310" s="271"/>
      <c r="C310" s="272"/>
      <c r="D310" s="242" t="s">
        <v>259</v>
      </c>
      <c r="E310" s="273" t="s">
        <v>1</v>
      </c>
      <c r="F310" s="274" t="s">
        <v>3338</v>
      </c>
      <c r="G310" s="272"/>
      <c r="H310" s="273" t="s">
        <v>1</v>
      </c>
      <c r="I310" s="275"/>
      <c r="J310" s="272"/>
      <c r="K310" s="272"/>
      <c r="L310" s="276"/>
      <c r="M310" s="277"/>
      <c r="N310" s="278"/>
      <c r="O310" s="278"/>
      <c r="P310" s="278"/>
      <c r="Q310" s="278"/>
      <c r="R310" s="278"/>
      <c r="S310" s="278"/>
      <c r="T310" s="279"/>
      <c r="U310" s="15"/>
      <c r="V310" s="15"/>
      <c r="W310" s="15"/>
      <c r="X310" s="15"/>
      <c r="Y310" s="15"/>
      <c r="Z310" s="15"/>
      <c r="AA310" s="15"/>
      <c r="AB310" s="15"/>
      <c r="AC310" s="15"/>
      <c r="AD310" s="15"/>
      <c r="AE310" s="15"/>
      <c r="AT310" s="280" t="s">
        <v>259</v>
      </c>
      <c r="AU310" s="280" t="s">
        <v>88</v>
      </c>
      <c r="AV310" s="15" t="s">
        <v>14</v>
      </c>
      <c r="AW310" s="15" t="s">
        <v>36</v>
      </c>
      <c r="AX310" s="15" t="s">
        <v>80</v>
      </c>
      <c r="AY310" s="280" t="s">
        <v>241</v>
      </c>
    </row>
    <row r="311" s="13" customFormat="1">
      <c r="A311" s="13"/>
      <c r="B311" s="249"/>
      <c r="C311" s="250"/>
      <c r="D311" s="242" t="s">
        <v>259</v>
      </c>
      <c r="E311" s="251" t="s">
        <v>1</v>
      </c>
      <c r="F311" s="252" t="s">
        <v>3749</v>
      </c>
      <c r="G311" s="250"/>
      <c r="H311" s="253">
        <v>0</v>
      </c>
      <c r="I311" s="254"/>
      <c r="J311" s="250"/>
      <c r="K311" s="250"/>
      <c r="L311" s="255"/>
      <c r="M311" s="256"/>
      <c r="N311" s="257"/>
      <c r="O311" s="257"/>
      <c r="P311" s="257"/>
      <c r="Q311" s="257"/>
      <c r="R311" s="257"/>
      <c r="S311" s="257"/>
      <c r="T311" s="258"/>
      <c r="U311" s="13"/>
      <c r="V311" s="13"/>
      <c r="W311" s="13"/>
      <c r="X311" s="13"/>
      <c r="Y311" s="13"/>
      <c r="Z311" s="13"/>
      <c r="AA311" s="13"/>
      <c r="AB311" s="13"/>
      <c r="AC311" s="13"/>
      <c r="AD311" s="13"/>
      <c r="AE311" s="13"/>
      <c r="AT311" s="259" t="s">
        <v>259</v>
      </c>
      <c r="AU311" s="259" t="s">
        <v>88</v>
      </c>
      <c r="AV311" s="13" t="s">
        <v>88</v>
      </c>
      <c r="AW311" s="13" t="s">
        <v>36</v>
      </c>
      <c r="AX311" s="13" t="s">
        <v>80</v>
      </c>
      <c r="AY311" s="259" t="s">
        <v>241</v>
      </c>
    </row>
    <row r="312" s="13" customFormat="1">
      <c r="A312" s="13"/>
      <c r="B312" s="249"/>
      <c r="C312" s="250"/>
      <c r="D312" s="242" t="s">
        <v>259</v>
      </c>
      <c r="E312" s="251" t="s">
        <v>1</v>
      </c>
      <c r="F312" s="252" t="s">
        <v>3753</v>
      </c>
      <c r="G312" s="250"/>
      <c r="H312" s="253">
        <v>0</v>
      </c>
      <c r="I312" s="254"/>
      <c r="J312" s="250"/>
      <c r="K312" s="250"/>
      <c r="L312" s="255"/>
      <c r="M312" s="256"/>
      <c r="N312" s="257"/>
      <c r="O312" s="257"/>
      <c r="P312" s="257"/>
      <c r="Q312" s="257"/>
      <c r="R312" s="257"/>
      <c r="S312" s="257"/>
      <c r="T312" s="258"/>
      <c r="U312" s="13"/>
      <c r="V312" s="13"/>
      <c r="W312" s="13"/>
      <c r="X312" s="13"/>
      <c r="Y312" s="13"/>
      <c r="Z312" s="13"/>
      <c r="AA312" s="13"/>
      <c r="AB312" s="13"/>
      <c r="AC312" s="13"/>
      <c r="AD312" s="13"/>
      <c r="AE312" s="13"/>
      <c r="AT312" s="259" t="s">
        <v>259</v>
      </c>
      <c r="AU312" s="259" t="s">
        <v>88</v>
      </c>
      <c r="AV312" s="13" t="s">
        <v>88</v>
      </c>
      <c r="AW312" s="13" t="s">
        <v>36</v>
      </c>
      <c r="AX312" s="13" t="s">
        <v>80</v>
      </c>
      <c r="AY312" s="259" t="s">
        <v>241</v>
      </c>
    </row>
    <row r="313" s="13" customFormat="1">
      <c r="A313" s="13"/>
      <c r="B313" s="249"/>
      <c r="C313" s="250"/>
      <c r="D313" s="242" t="s">
        <v>259</v>
      </c>
      <c r="E313" s="251" t="s">
        <v>1</v>
      </c>
      <c r="F313" s="252" t="s">
        <v>3759</v>
      </c>
      <c r="G313" s="250"/>
      <c r="H313" s="253">
        <v>-0.56100000000000005</v>
      </c>
      <c r="I313" s="254"/>
      <c r="J313" s="250"/>
      <c r="K313" s="250"/>
      <c r="L313" s="255"/>
      <c r="M313" s="256"/>
      <c r="N313" s="257"/>
      <c r="O313" s="257"/>
      <c r="P313" s="257"/>
      <c r="Q313" s="257"/>
      <c r="R313" s="257"/>
      <c r="S313" s="257"/>
      <c r="T313" s="258"/>
      <c r="U313" s="13"/>
      <c r="V313" s="13"/>
      <c r="W313" s="13"/>
      <c r="X313" s="13"/>
      <c r="Y313" s="13"/>
      <c r="Z313" s="13"/>
      <c r="AA313" s="13"/>
      <c r="AB313" s="13"/>
      <c r="AC313" s="13"/>
      <c r="AD313" s="13"/>
      <c r="AE313" s="13"/>
      <c r="AT313" s="259" t="s">
        <v>259</v>
      </c>
      <c r="AU313" s="259" t="s">
        <v>88</v>
      </c>
      <c r="AV313" s="13" t="s">
        <v>88</v>
      </c>
      <c r="AW313" s="13" t="s">
        <v>36</v>
      </c>
      <c r="AX313" s="13" t="s">
        <v>80</v>
      </c>
      <c r="AY313" s="259" t="s">
        <v>241</v>
      </c>
    </row>
    <row r="314" s="13" customFormat="1">
      <c r="A314" s="13"/>
      <c r="B314" s="249"/>
      <c r="C314" s="250"/>
      <c r="D314" s="242" t="s">
        <v>259</v>
      </c>
      <c r="E314" s="251" t="s">
        <v>1</v>
      </c>
      <c r="F314" s="252" t="s">
        <v>3760</v>
      </c>
      <c r="G314" s="250"/>
      <c r="H314" s="253">
        <v>-0.11600000000000001</v>
      </c>
      <c r="I314" s="254"/>
      <c r="J314" s="250"/>
      <c r="K314" s="250"/>
      <c r="L314" s="255"/>
      <c r="M314" s="256"/>
      <c r="N314" s="257"/>
      <c r="O314" s="257"/>
      <c r="P314" s="257"/>
      <c r="Q314" s="257"/>
      <c r="R314" s="257"/>
      <c r="S314" s="257"/>
      <c r="T314" s="258"/>
      <c r="U314" s="13"/>
      <c r="V314" s="13"/>
      <c r="W314" s="13"/>
      <c r="X314" s="13"/>
      <c r="Y314" s="13"/>
      <c r="Z314" s="13"/>
      <c r="AA314" s="13"/>
      <c r="AB314" s="13"/>
      <c r="AC314" s="13"/>
      <c r="AD314" s="13"/>
      <c r="AE314" s="13"/>
      <c r="AT314" s="259" t="s">
        <v>259</v>
      </c>
      <c r="AU314" s="259" t="s">
        <v>88</v>
      </c>
      <c r="AV314" s="13" t="s">
        <v>88</v>
      </c>
      <c r="AW314" s="13" t="s">
        <v>36</v>
      </c>
      <c r="AX314" s="13" t="s">
        <v>80</v>
      </c>
      <c r="AY314" s="259" t="s">
        <v>241</v>
      </c>
    </row>
    <row r="315" s="15" customFormat="1">
      <c r="A315" s="15"/>
      <c r="B315" s="271"/>
      <c r="C315" s="272"/>
      <c r="D315" s="242" t="s">
        <v>259</v>
      </c>
      <c r="E315" s="273" t="s">
        <v>1</v>
      </c>
      <c r="F315" s="274" t="s">
        <v>3342</v>
      </c>
      <c r="G315" s="272"/>
      <c r="H315" s="273" t="s">
        <v>1</v>
      </c>
      <c r="I315" s="275"/>
      <c r="J315" s="272"/>
      <c r="K315" s="272"/>
      <c r="L315" s="276"/>
      <c r="M315" s="277"/>
      <c r="N315" s="278"/>
      <c r="O315" s="278"/>
      <c r="P315" s="278"/>
      <c r="Q315" s="278"/>
      <c r="R315" s="278"/>
      <c r="S315" s="278"/>
      <c r="T315" s="279"/>
      <c r="U315" s="15"/>
      <c r="V315" s="15"/>
      <c r="W315" s="15"/>
      <c r="X315" s="15"/>
      <c r="Y315" s="15"/>
      <c r="Z315" s="15"/>
      <c r="AA315" s="15"/>
      <c r="AB315" s="15"/>
      <c r="AC315" s="15"/>
      <c r="AD315" s="15"/>
      <c r="AE315" s="15"/>
      <c r="AT315" s="280" t="s">
        <v>259</v>
      </c>
      <c r="AU315" s="280" t="s">
        <v>88</v>
      </c>
      <c r="AV315" s="15" t="s">
        <v>14</v>
      </c>
      <c r="AW315" s="15" t="s">
        <v>36</v>
      </c>
      <c r="AX315" s="15" t="s">
        <v>80</v>
      </c>
      <c r="AY315" s="280" t="s">
        <v>241</v>
      </c>
    </row>
    <row r="316" s="13" customFormat="1">
      <c r="A316" s="13"/>
      <c r="B316" s="249"/>
      <c r="C316" s="250"/>
      <c r="D316" s="242" t="s">
        <v>259</v>
      </c>
      <c r="E316" s="251" t="s">
        <v>1</v>
      </c>
      <c r="F316" s="252" t="s">
        <v>3761</v>
      </c>
      <c r="G316" s="250"/>
      <c r="H316" s="253">
        <v>-1.1220000000000001</v>
      </c>
      <c r="I316" s="254"/>
      <c r="J316" s="250"/>
      <c r="K316" s="250"/>
      <c r="L316" s="255"/>
      <c r="M316" s="256"/>
      <c r="N316" s="257"/>
      <c r="O316" s="257"/>
      <c r="P316" s="257"/>
      <c r="Q316" s="257"/>
      <c r="R316" s="257"/>
      <c r="S316" s="257"/>
      <c r="T316" s="258"/>
      <c r="U316" s="13"/>
      <c r="V316" s="13"/>
      <c r="W316" s="13"/>
      <c r="X316" s="13"/>
      <c r="Y316" s="13"/>
      <c r="Z316" s="13"/>
      <c r="AA316" s="13"/>
      <c r="AB316" s="13"/>
      <c r="AC316" s="13"/>
      <c r="AD316" s="13"/>
      <c r="AE316" s="13"/>
      <c r="AT316" s="259" t="s">
        <v>259</v>
      </c>
      <c r="AU316" s="259" t="s">
        <v>88</v>
      </c>
      <c r="AV316" s="13" t="s">
        <v>88</v>
      </c>
      <c r="AW316" s="13" t="s">
        <v>36</v>
      </c>
      <c r="AX316" s="13" t="s">
        <v>80</v>
      </c>
      <c r="AY316" s="259" t="s">
        <v>241</v>
      </c>
    </row>
    <row r="317" s="13" customFormat="1">
      <c r="A317" s="13"/>
      <c r="B317" s="249"/>
      <c r="C317" s="250"/>
      <c r="D317" s="242" t="s">
        <v>259</v>
      </c>
      <c r="E317" s="251" t="s">
        <v>1</v>
      </c>
      <c r="F317" s="252" t="s">
        <v>3762</v>
      </c>
      <c r="G317" s="250"/>
      <c r="H317" s="253">
        <v>-3.3180000000000001</v>
      </c>
      <c r="I317" s="254"/>
      <c r="J317" s="250"/>
      <c r="K317" s="250"/>
      <c r="L317" s="255"/>
      <c r="M317" s="256"/>
      <c r="N317" s="257"/>
      <c r="O317" s="257"/>
      <c r="P317" s="257"/>
      <c r="Q317" s="257"/>
      <c r="R317" s="257"/>
      <c r="S317" s="257"/>
      <c r="T317" s="258"/>
      <c r="U317" s="13"/>
      <c r="V317" s="13"/>
      <c r="W317" s="13"/>
      <c r="X317" s="13"/>
      <c r="Y317" s="13"/>
      <c r="Z317" s="13"/>
      <c r="AA317" s="13"/>
      <c r="AB317" s="13"/>
      <c r="AC317" s="13"/>
      <c r="AD317" s="13"/>
      <c r="AE317" s="13"/>
      <c r="AT317" s="259" t="s">
        <v>259</v>
      </c>
      <c r="AU317" s="259" t="s">
        <v>88</v>
      </c>
      <c r="AV317" s="13" t="s">
        <v>88</v>
      </c>
      <c r="AW317" s="13" t="s">
        <v>36</v>
      </c>
      <c r="AX317" s="13" t="s">
        <v>80</v>
      </c>
      <c r="AY317" s="259" t="s">
        <v>241</v>
      </c>
    </row>
    <row r="318" s="13" customFormat="1">
      <c r="A318" s="13"/>
      <c r="B318" s="249"/>
      <c r="C318" s="250"/>
      <c r="D318" s="242" t="s">
        <v>259</v>
      </c>
      <c r="E318" s="251" t="s">
        <v>1</v>
      </c>
      <c r="F318" s="252" t="s">
        <v>3751</v>
      </c>
      <c r="G318" s="250"/>
      <c r="H318" s="253">
        <v>0</v>
      </c>
      <c r="I318" s="254"/>
      <c r="J318" s="250"/>
      <c r="K318" s="250"/>
      <c r="L318" s="255"/>
      <c r="M318" s="256"/>
      <c r="N318" s="257"/>
      <c r="O318" s="257"/>
      <c r="P318" s="257"/>
      <c r="Q318" s="257"/>
      <c r="R318" s="257"/>
      <c r="S318" s="257"/>
      <c r="T318" s="258"/>
      <c r="U318" s="13"/>
      <c r="V318" s="13"/>
      <c r="W318" s="13"/>
      <c r="X318" s="13"/>
      <c r="Y318" s="13"/>
      <c r="Z318" s="13"/>
      <c r="AA318" s="13"/>
      <c r="AB318" s="13"/>
      <c r="AC318" s="13"/>
      <c r="AD318" s="13"/>
      <c r="AE318" s="13"/>
      <c r="AT318" s="259" t="s">
        <v>259</v>
      </c>
      <c r="AU318" s="259" t="s">
        <v>88</v>
      </c>
      <c r="AV318" s="13" t="s">
        <v>88</v>
      </c>
      <c r="AW318" s="13" t="s">
        <v>36</v>
      </c>
      <c r="AX318" s="13" t="s">
        <v>80</v>
      </c>
      <c r="AY318" s="259" t="s">
        <v>241</v>
      </c>
    </row>
    <row r="319" s="13" customFormat="1">
      <c r="A319" s="13"/>
      <c r="B319" s="249"/>
      <c r="C319" s="250"/>
      <c r="D319" s="242" t="s">
        <v>259</v>
      </c>
      <c r="E319" s="251" t="s">
        <v>1</v>
      </c>
      <c r="F319" s="252" t="s">
        <v>3763</v>
      </c>
      <c r="G319" s="250"/>
      <c r="H319" s="253">
        <v>-0.69299999999999995</v>
      </c>
      <c r="I319" s="254"/>
      <c r="J319" s="250"/>
      <c r="K319" s="250"/>
      <c r="L319" s="255"/>
      <c r="M319" s="256"/>
      <c r="N319" s="257"/>
      <c r="O319" s="257"/>
      <c r="P319" s="257"/>
      <c r="Q319" s="257"/>
      <c r="R319" s="257"/>
      <c r="S319" s="257"/>
      <c r="T319" s="258"/>
      <c r="U319" s="13"/>
      <c r="V319" s="13"/>
      <c r="W319" s="13"/>
      <c r="X319" s="13"/>
      <c r="Y319" s="13"/>
      <c r="Z319" s="13"/>
      <c r="AA319" s="13"/>
      <c r="AB319" s="13"/>
      <c r="AC319" s="13"/>
      <c r="AD319" s="13"/>
      <c r="AE319" s="13"/>
      <c r="AT319" s="259" t="s">
        <v>259</v>
      </c>
      <c r="AU319" s="259" t="s">
        <v>88</v>
      </c>
      <c r="AV319" s="13" t="s">
        <v>88</v>
      </c>
      <c r="AW319" s="13" t="s">
        <v>36</v>
      </c>
      <c r="AX319" s="13" t="s">
        <v>80</v>
      </c>
      <c r="AY319" s="259" t="s">
        <v>241</v>
      </c>
    </row>
    <row r="320" s="14" customFormat="1">
      <c r="A320" s="14"/>
      <c r="B320" s="260"/>
      <c r="C320" s="261"/>
      <c r="D320" s="242" t="s">
        <v>259</v>
      </c>
      <c r="E320" s="262" t="s">
        <v>422</v>
      </c>
      <c r="F320" s="263" t="s">
        <v>261</v>
      </c>
      <c r="G320" s="261"/>
      <c r="H320" s="264">
        <v>1582.0349999999999</v>
      </c>
      <c r="I320" s="265"/>
      <c r="J320" s="261"/>
      <c r="K320" s="261"/>
      <c r="L320" s="266"/>
      <c r="M320" s="267"/>
      <c r="N320" s="268"/>
      <c r="O320" s="268"/>
      <c r="P320" s="268"/>
      <c r="Q320" s="268"/>
      <c r="R320" s="268"/>
      <c r="S320" s="268"/>
      <c r="T320" s="269"/>
      <c r="U320" s="14"/>
      <c r="V320" s="14"/>
      <c r="W320" s="14"/>
      <c r="X320" s="14"/>
      <c r="Y320" s="14"/>
      <c r="Z320" s="14"/>
      <c r="AA320" s="14"/>
      <c r="AB320" s="14"/>
      <c r="AC320" s="14"/>
      <c r="AD320" s="14"/>
      <c r="AE320" s="14"/>
      <c r="AT320" s="270" t="s">
        <v>259</v>
      </c>
      <c r="AU320" s="270" t="s">
        <v>88</v>
      </c>
      <c r="AV320" s="14" t="s">
        <v>175</v>
      </c>
      <c r="AW320" s="14" t="s">
        <v>36</v>
      </c>
      <c r="AX320" s="14" t="s">
        <v>80</v>
      </c>
      <c r="AY320" s="270" t="s">
        <v>241</v>
      </c>
    </row>
    <row r="321" s="13" customFormat="1">
      <c r="A321" s="13"/>
      <c r="B321" s="249"/>
      <c r="C321" s="250"/>
      <c r="D321" s="242" t="s">
        <v>259</v>
      </c>
      <c r="E321" s="251" t="s">
        <v>428</v>
      </c>
      <c r="F321" s="252" t="s">
        <v>2639</v>
      </c>
      <c r="G321" s="250"/>
      <c r="H321" s="253">
        <v>268.94600000000003</v>
      </c>
      <c r="I321" s="254"/>
      <c r="J321" s="250"/>
      <c r="K321" s="250"/>
      <c r="L321" s="255"/>
      <c r="M321" s="256"/>
      <c r="N321" s="257"/>
      <c r="O321" s="257"/>
      <c r="P321" s="257"/>
      <c r="Q321" s="257"/>
      <c r="R321" s="257"/>
      <c r="S321" s="257"/>
      <c r="T321" s="258"/>
      <c r="U321" s="13"/>
      <c r="V321" s="13"/>
      <c r="W321" s="13"/>
      <c r="X321" s="13"/>
      <c r="Y321" s="13"/>
      <c r="Z321" s="13"/>
      <c r="AA321" s="13"/>
      <c r="AB321" s="13"/>
      <c r="AC321" s="13"/>
      <c r="AD321" s="13"/>
      <c r="AE321" s="13"/>
      <c r="AT321" s="259" t="s">
        <v>259</v>
      </c>
      <c r="AU321" s="259" t="s">
        <v>88</v>
      </c>
      <c r="AV321" s="13" t="s">
        <v>88</v>
      </c>
      <c r="AW321" s="13" t="s">
        <v>36</v>
      </c>
      <c r="AX321" s="13" t="s">
        <v>80</v>
      </c>
      <c r="AY321" s="259" t="s">
        <v>241</v>
      </c>
    </row>
    <row r="322" s="13" customFormat="1">
      <c r="A322" s="13"/>
      <c r="B322" s="249"/>
      <c r="C322" s="250"/>
      <c r="D322" s="242" t="s">
        <v>259</v>
      </c>
      <c r="E322" s="251" t="s">
        <v>425</v>
      </c>
      <c r="F322" s="252" t="s">
        <v>2640</v>
      </c>
      <c r="G322" s="250"/>
      <c r="H322" s="253">
        <v>47.460999999999999</v>
      </c>
      <c r="I322" s="254"/>
      <c r="J322" s="250"/>
      <c r="K322" s="250"/>
      <c r="L322" s="255"/>
      <c r="M322" s="256"/>
      <c r="N322" s="257"/>
      <c r="O322" s="257"/>
      <c r="P322" s="257"/>
      <c r="Q322" s="257"/>
      <c r="R322" s="257"/>
      <c r="S322" s="257"/>
      <c r="T322" s="258"/>
      <c r="U322" s="13"/>
      <c r="V322" s="13"/>
      <c r="W322" s="13"/>
      <c r="X322" s="13"/>
      <c r="Y322" s="13"/>
      <c r="Z322" s="13"/>
      <c r="AA322" s="13"/>
      <c r="AB322" s="13"/>
      <c r="AC322" s="13"/>
      <c r="AD322" s="13"/>
      <c r="AE322" s="13"/>
      <c r="AT322" s="259" t="s">
        <v>259</v>
      </c>
      <c r="AU322" s="259" t="s">
        <v>88</v>
      </c>
      <c r="AV322" s="13" t="s">
        <v>88</v>
      </c>
      <c r="AW322" s="13" t="s">
        <v>36</v>
      </c>
      <c r="AX322" s="13" t="s">
        <v>80</v>
      </c>
      <c r="AY322" s="259" t="s">
        <v>241</v>
      </c>
    </row>
    <row r="323" s="13" customFormat="1">
      <c r="A323" s="13"/>
      <c r="B323" s="249"/>
      <c r="C323" s="250"/>
      <c r="D323" s="242" t="s">
        <v>259</v>
      </c>
      <c r="E323" s="251" t="s">
        <v>434</v>
      </c>
      <c r="F323" s="252" t="s">
        <v>2641</v>
      </c>
      <c r="G323" s="250"/>
      <c r="H323" s="253">
        <v>941.31100000000004</v>
      </c>
      <c r="I323" s="254"/>
      <c r="J323" s="250"/>
      <c r="K323" s="250"/>
      <c r="L323" s="255"/>
      <c r="M323" s="256"/>
      <c r="N323" s="257"/>
      <c r="O323" s="257"/>
      <c r="P323" s="257"/>
      <c r="Q323" s="257"/>
      <c r="R323" s="257"/>
      <c r="S323" s="257"/>
      <c r="T323" s="258"/>
      <c r="U323" s="13"/>
      <c r="V323" s="13"/>
      <c r="W323" s="13"/>
      <c r="X323" s="13"/>
      <c r="Y323" s="13"/>
      <c r="Z323" s="13"/>
      <c r="AA323" s="13"/>
      <c r="AB323" s="13"/>
      <c r="AC323" s="13"/>
      <c r="AD323" s="13"/>
      <c r="AE323" s="13"/>
      <c r="AT323" s="259" t="s">
        <v>259</v>
      </c>
      <c r="AU323" s="259" t="s">
        <v>88</v>
      </c>
      <c r="AV323" s="13" t="s">
        <v>88</v>
      </c>
      <c r="AW323" s="13" t="s">
        <v>36</v>
      </c>
      <c r="AX323" s="13" t="s">
        <v>80</v>
      </c>
      <c r="AY323" s="259" t="s">
        <v>241</v>
      </c>
    </row>
    <row r="324" s="13" customFormat="1">
      <c r="A324" s="13"/>
      <c r="B324" s="249"/>
      <c r="C324" s="250"/>
      <c r="D324" s="242" t="s">
        <v>259</v>
      </c>
      <c r="E324" s="251" t="s">
        <v>431</v>
      </c>
      <c r="F324" s="252" t="s">
        <v>2642</v>
      </c>
      <c r="G324" s="250"/>
      <c r="H324" s="253">
        <v>166.114</v>
      </c>
      <c r="I324" s="254"/>
      <c r="J324" s="250"/>
      <c r="K324" s="250"/>
      <c r="L324" s="255"/>
      <c r="M324" s="256"/>
      <c r="N324" s="257"/>
      <c r="O324" s="257"/>
      <c r="P324" s="257"/>
      <c r="Q324" s="257"/>
      <c r="R324" s="257"/>
      <c r="S324" s="257"/>
      <c r="T324" s="258"/>
      <c r="U324" s="13"/>
      <c r="V324" s="13"/>
      <c r="W324" s="13"/>
      <c r="X324" s="13"/>
      <c r="Y324" s="13"/>
      <c r="Z324" s="13"/>
      <c r="AA324" s="13"/>
      <c r="AB324" s="13"/>
      <c r="AC324" s="13"/>
      <c r="AD324" s="13"/>
      <c r="AE324" s="13"/>
      <c r="AT324" s="259" t="s">
        <v>259</v>
      </c>
      <c r="AU324" s="259" t="s">
        <v>88</v>
      </c>
      <c r="AV324" s="13" t="s">
        <v>88</v>
      </c>
      <c r="AW324" s="13" t="s">
        <v>36</v>
      </c>
      <c r="AX324" s="13" t="s">
        <v>80</v>
      </c>
      <c r="AY324" s="259" t="s">
        <v>241</v>
      </c>
    </row>
    <row r="325" s="13" customFormat="1">
      <c r="A325" s="13"/>
      <c r="B325" s="249"/>
      <c r="C325" s="250"/>
      <c r="D325" s="242" t="s">
        <v>259</v>
      </c>
      <c r="E325" s="251" t="s">
        <v>2497</v>
      </c>
      <c r="F325" s="252" t="s">
        <v>2643</v>
      </c>
      <c r="G325" s="250"/>
      <c r="H325" s="253">
        <v>67.236000000000004</v>
      </c>
      <c r="I325" s="254"/>
      <c r="J325" s="250"/>
      <c r="K325" s="250"/>
      <c r="L325" s="255"/>
      <c r="M325" s="256"/>
      <c r="N325" s="257"/>
      <c r="O325" s="257"/>
      <c r="P325" s="257"/>
      <c r="Q325" s="257"/>
      <c r="R325" s="257"/>
      <c r="S325" s="257"/>
      <c r="T325" s="258"/>
      <c r="U325" s="13"/>
      <c r="V325" s="13"/>
      <c r="W325" s="13"/>
      <c r="X325" s="13"/>
      <c r="Y325" s="13"/>
      <c r="Z325" s="13"/>
      <c r="AA325" s="13"/>
      <c r="AB325" s="13"/>
      <c r="AC325" s="13"/>
      <c r="AD325" s="13"/>
      <c r="AE325" s="13"/>
      <c r="AT325" s="259" t="s">
        <v>259</v>
      </c>
      <c r="AU325" s="259" t="s">
        <v>88</v>
      </c>
      <c r="AV325" s="13" t="s">
        <v>88</v>
      </c>
      <c r="AW325" s="13" t="s">
        <v>36</v>
      </c>
      <c r="AX325" s="13" t="s">
        <v>80</v>
      </c>
      <c r="AY325" s="259" t="s">
        <v>241</v>
      </c>
    </row>
    <row r="326" s="13" customFormat="1">
      <c r="A326" s="13"/>
      <c r="B326" s="249"/>
      <c r="C326" s="250"/>
      <c r="D326" s="242" t="s">
        <v>259</v>
      </c>
      <c r="E326" s="251" t="s">
        <v>2494</v>
      </c>
      <c r="F326" s="252" t="s">
        <v>2644</v>
      </c>
      <c r="G326" s="250"/>
      <c r="H326" s="253">
        <v>11.865</v>
      </c>
      <c r="I326" s="254"/>
      <c r="J326" s="250"/>
      <c r="K326" s="250"/>
      <c r="L326" s="255"/>
      <c r="M326" s="256"/>
      <c r="N326" s="257"/>
      <c r="O326" s="257"/>
      <c r="P326" s="257"/>
      <c r="Q326" s="257"/>
      <c r="R326" s="257"/>
      <c r="S326" s="257"/>
      <c r="T326" s="258"/>
      <c r="U326" s="13"/>
      <c r="V326" s="13"/>
      <c r="W326" s="13"/>
      <c r="X326" s="13"/>
      <c r="Y326" s="13"/>
      <c r="Z326" s="13"/>
      <c r="AA326" s="13"/>
      <c r="AB326" s="13"/>
      <c r="AC326" s="13"/>
      <c r="AD326" s="13"/>
      <c r="AE326" s="13"/>
      <c r="AT326" s="259" t="s">
        <v>259</v>
      </c>
      <c r="AU326" s="259" t="s">
        <v>88</v>
      </c>
      <c r="AV326" s="13" t="s">
        <v>88</v>
      </c>
      <c r="AW326" s="13" t="s">
        <v>36</v>
      </c>
      <c r="AX326" s="13" t="s">
        <v>80</v>
      </c>
      <c r="AY326" s="259" t="s">
        <v>241</v>
      </c>
    </row>
    <row r="327" s="13" customFormat="1">
      <c r="A327" s="13"/>
      <c r="B327" s="249"/>
      <c r="C327" s="250"/>
      <c r="D327" s="242" t="s">
        <v>259</v>
      </c>
      <c r="E327" s="251" t="s">
        <v>2502</v>
      </c>
      <c r="F327" s="252" t="s">
        <v>2645</v>
      </c>
      <c r="G327" s="250"/>
      <c r="H327" s="253">
        <v>67.236000000000004</v>
      </c>
      <c r="I327" s="254"/>
      <c r="J327" s="250"/>
      <c r="K327" s="250"/>
      <c r="L327" s="255"/>
      <c r="M327" s="256"/>
      <c r="N327" s="257"/>
      <c r="O327" s="257"/>
      <c r="P327" s="257"/>
      <c r="Q327" s="257"/>
      <c r="R327" s="257"/>
      <c r="S327" s="257"/>
      <c r="T327" s="258"/>
      <c r="U327" s="13"/>
      <c r="V327" s="13"/>
      <c r="W327" s="13"/>
      <c r="X327" s="13"/>
      <c r="Y327" s="13"/>
      <c r="Z327" s="13"/>
      <c r="AA327" s="13"/>
      <c r="AB327" s="13"/>
      <c r="AC327" s="13"/>
      <c r="AD327" s="13"/>
      <c r="AE327" s="13"/>
      <c r="AT327" s="259" t="s">
        <v>259</v>
      </c>
      <c r="AU327" s="259" t="s">
        <v>88</v>
      </c>
      <c r="AV327" s="13" t="s">
        <v>88</v>
      </c>
      <c r="AW327" s="13" t="s">
        <v>36</v>
      </c>
      <c r="AX327" s="13" t="s">
        <v>80</v>
      </c>
      <c r="AY327" s="259" t="s">
        <v>241</v>
      </c>
    </row>
    <row r="328" s="13" customFormat="1">
      <c r="A328" s="13"/>
      <c r="B328" s="249"/>
      <c r="C328" s="250"/>
      <c r="D328" s="242" t="s">
        <v>259</v>
      </c>
      <c r="E328" s="251" t="s">
        <v>2500</v>
      </c>
      <c r="F328" s="252" t="s">
        <v>2646</v>
      </c>
      <c r="G328" s="250"/>
      <c r="H328" s="253">
        <v>11.865</v>
      </c>
      <c r="I328" s="254"/>
      <c r="J328" s="250"/>
      <c r="K328" s="250"/>
      <c r="L328" s="255"/>
      <c r="M328" s="256"/>
      <c r="N328" s="257"/>
      <c r="O328" s="257"/>
      <c r="P328" s="257"/>
      <c r="Q328" s="257"/>
      <c r="R328" s="257"/>
      <c r="S328" s="257"/>
      <c r="T328" s="258"/>
      <c r="U328" s="13"/>
      <c r="V328" s="13"/>
      <c r="W328" s="13"/>
      <c r="X328" s="13"/>
      <c r="Y328" s="13"/>
      <c r="Z328" s="13"/>
      <c r="AA328" s="13"/>
      <c r="AB328" s="13"/>
      <c r="AC328" s="13"/>
      <c r="AD328" s="13"/>
      <c r="AE328" s="13"/>
      <c r="AT328" s="259" t="s">
        <v>259</v>
      </c>
      <c r="AU328" s="259" t="s">
        <v>88</v>
      </c>
      <c r="AV328" s="13" t="s">
        <v>88</v>
      </c>
      <c r="AW328" s="13" t="s">
        <v>36</v>
      </c>
      <c r="AX328" s="13" t="s">
        <v>80</v>
      </c>
      <c r="AY328" s="259" t="s">
        <v>241</v>
      </c>
    </row>
    <row r="329" s="14" customFormat="1">
      <c r="A329" s="14"/>
      <c r="B329" s="260"/>
      <c r="C329" s="261"/>
      <c r="D329" s="242" t="s">
        <v>259</v>
      </c>
      <c r="E329" s="262" t="s">
        <v>1</v>
      </c>
      <c r="F329" s="263" t="s">
        <v>261</v>
      </c>
      <c r="G329" s="261"/>
      <c r="H329" s="264">
        <v>1582.0340000000003</v>
      </c>
      <c r="I329" s="265"/>
      <c r="J329" s="261"/>
      <c r="K329" s="261"/>
      <c r="L329" s="266"/>
      <c r="M329" s="267"/>
      <c r="N329" s="268"/>
      <c r="O329" s="268"/>
      <c r="P329" s="268"/>
      <c r="Q329" s="268"/>
      <c r="R329" s="268"/>
      <c r="S329" s="268"/>
      <c r="T329" s="269"/>
      <c r="U329" s="14"/>
      <c r="V329" s="14"/>
      <c r="W329" s="14"/>
      <c r="X329" s="14"/>
      <c r="Y329" s="14"/>
      <c r="Z329" s="14"/>
      <c r="AA329" s="14"/>
      <c r="AB329" s="14"/>
      <c r="AC329" s="14"/>
      <c r="AD329" s="14"/>
      <c r="AE329" s="14"/>
      <c r="AT329" s="270" t="s">
        <v>259</v>
      </c>
      <c r="AU329" s="270" t="s">
        <v>88</v>
      </c>
      <c r="AV329" s="14" t="s">
        <v>175</v>
      </c>
      <c r="AW329" s="14" t="s">
        <v>36</v>
      </c>
      <c r="AX329" s="14" t="s">
        <v>80</v>
      </c>
      <c r="AY329" s="270" t="s">
        <v>241</v>
      </c>
    </row>
    <row r="330" s="13" customFormat="1">
      <c r="A330" s="13"/>
      <c r="B330" s="249"/>
      <c r="C330" s="250"/>
      <c r="D330" s="242" t="s">
        <v>259</v>
      </c>
      <c r="E330" s="251" t="s">
        <v>1</v>
      </c>
      <c r="F330" s="252" t="s">
        <v>2669</v>
      </c>
      <c r="G330" s="250"/>
      <c r="H330" s="253">
        <v>336.18200000000002</v>
      </c>
      <c r="I330" s="254"/>
      <c r="J330" s="250"/>
      <c r="K330" s="250"/>
      <c r="L330" s="255"/>
      <c r="M330" s="256"/>
      <c r="N330" s="257"/>
      <c r="O330" s="257"/>
      <c r="P330" s="257"/>
      <c r="Q330" s="257"/>
      <c r="R330" s="257"/>
      <c r="S330" s="257"/>
      <c r="T330" s="258"/>
      <c r="U330" s="13"/>
      <c r="V330" s="13"/>
      <c r="W330" s="13"/>
      <c r="X330" s="13"/>
      <c r="Y330" s="13"/>
      <c r="Z330" s="13"/>
      <c r="AA330" s="13"/>
      <c r="AB330" s="13"/>
      <c r="AC330" s="13"/>
      <c r="AD330" s="13"/>
      <c r="AE330" s="13"/>
      <c r="AT330" s="259" t="s">
        <v>259</v>
      </c>
      <c r="AU330" s="259" t="s">
        <v>88</v>
      </c>
      <c r="AV330" s="13" t="s">
        <v>88</v>
      </c>
      <c r="AW330" s="13" t="s">
        <v>36</v>
      </c>
      <c r="AX330" s="13" t="s">
        <v>80</v>
      </c>
      <c r="AY330" s="259" t="s">
        <v>241</v>
      </c>
    </row>
    <row r="331" s="14" customFormat="1">
      <c r="A331" s="14"/>
      <c r="B331" s="260"/>
      <c r="C331" s="261"/>
      <c r="D331" s="242" t="s">
        <v>259</v>
      </c>
      <c r="E331" s="262" t="s">
        <v>1</v>
      </c>
      <c r="F331" s="263" t="s">
        <v>261</v>
      </c>
      <c r="G331" s="261"/>
      <c r="H331" s="264">
        <v>336.18200000000002</v>
      </c>
      <c r="I331" s="265"/>
      <c r="J331" s="261"/>
      <c r="K331" s="261"/>
      <c r="L331" s="266"/>
      <c r="M331" s="267"/>
      <c r="N331" s="268"/>
      <c r="O331" s="268"/>
      <c r="P331" s="268"/>
      <c r="Q331" s="268"/>
      <c r="R331" s="268"/>
      <c r="S331" s="268"/>
      <c r="T331" s="269"/>
      <c r="U331" s="14"/>
      <c r="V331" s="14"/>
      <c r="W331" s="14"/>
      <c r="X331" s="14"/>
      <c r="Y331" s="14"/>
      <c r="Z331" s="14"/>
      <c r="AA331" s="14"/>
      <c r="AB331" s="14"/>
      <c r="AC331" s="14"/>
      <c r="AD331" s="14"/>
      <c r="AE331" s="14"/>
      <c r="AT331" s="270" t="s">
        <v>259</v>
      </c>
      <c r="AU331" s="270" t="s">
        <v>88</v>
      </c>
      <c r="AV331" s="14" t="s">
        <v>175</v>
      </c>
      <c r="AW331" s="14" t="s">
        <v>36</v>
      </c>
      <c r="AX331" s="14" t="s">
        <v>14</v>
      </c>
      <c r="AY331" s="270" t="s">
        <v>241</v>
      </c>
    </row>
    <row r="332" s="2" customFormat="1" ht="21.75" customHeight="1">
      <c r="A332" s="39"/>
      <c r="B332" s="40"/>
      <c r="C332" s="229" t="s">
        <v>7</v>
      </c>
      <c r="D332" s="229" t="s">
        <v>243</v>
      </c>
      <c r="E332" s="230" t="s">
        <v>660</v>
      </c>
      <c r="F332" s="231" t="s">
        <v>661</v>
      </c>
      <c r="G332" s="232" t="s">
        <v>246</v>
      </c>
      <c r="H332" s="233">
        <v>490.86200000000002</v>
      </c>
      <c r="I332" s="234"/>
      <c r="J332" s="235">
        <f>ROUND(I332*H332,2)</f>
        <v>0</v>
      </c>
      <c r="K332" s="231" t="s">
        <v>247</v>
      </c>
      <c r="L332" s="45"/>
      <c r="M332" s="236" t="s">
        <v>1</v>
      </c>
      <c r="N332" s="237" t="s">
        <v>45</v>
      </c>
      <c r="O332" s="92"/>
      <c r="P332" s="238">
        <f>O332*H332</f>
        <v>0</v>
      </c>
      <c r="Q332" s="238">
        <v>0.00084000000000000003</v>
      </c>
      <c r="R332" s="238">
        <f>Q332*H332</f>
        <v>0.41232408000000004</v>
      </c>
      <c r="S332" s="238">
        <v>0</v>
      </c>
      <c r="T332" s="239">
        <f>S332*H332</f>
        <v>0</v>
      </c>
      <c r="U332" s="39"/>
      <c r="V332" s="39"/>
      <c r="W332" s="39"/>
      <c r="X332" s="39"/>
      <c r="Y332" s="39"/>
      <c r="Z332" s="39"/>
      <c r="AA332" s="39"/>
      <c r="AB332" s="39"/>
      <c r="AC332" s="39"/>
      <c r="AD332" s="39"/>
      <c r="AE332" s="39"/>
      <c r="AR332" s="240" t="s">
        <v>175</v>
      </c>
      <c r="AT332" s="240" t="s">
        <v>243</v>
      </c>
      <c r="AU332" s="240" t="s">
        <v>88</v>
      </c>
      <c r="AY332" s="18" t="s">
        <v>241</v>
      </c>
      <c r="BE332" s="241">
        <f>IF(N332="základní",J332,0)</f>
        <v>0</v>
      </c>
      <c r="BF332" s="241">
        <f>IF(N332="snížená",J332,0)</f>
        <v>0</v>
      </c>
      <c r="BG332" s="241">
        <f>IF(N332="zákl. přenesená",J332,0)</f>
        <v>0</v>
      </c>
      <c r="BH332" s="241">
        <f>IF(N332="sníž. přenesená",J332,0)</f>
        <v>0</v>
      </c>
      <c r="BI332" s="241">
        <f>IF(N332="nulová",J332,0)</f>
        <v>0</v>
      </c>
      <c r="BJ332" s="18" t="s">
        <v>14</v>
      </c>
      <c r="BK332" s="241">
        <f>ROUND(I332*H332,2)</f>
        <v>0</v>
      </c>
      <c r="BL332" s="18" t="s">
        <v>175</v>
      </c>
      <c r="BM332" s="240" t="s">
        <v>3764</v>
      </c>
    </row>
    <row r="333" s="2" customFormat="1">
      <c r="A333" s="39"/>
      <c r="B333" s="40"/>
      <c r="C333" s="41"/>
      <c r="D333" s="242" t="s">
        <v>249</v>
      </c>
      <c r="E333" s="41"/>
      <c r="F333" s="243" t="s">
        <v>663</v>
      </c>
      <c r="G333" s="41"/>
      <c r="H333" s="41"/>
      <c r="I333" s="244"/>
      <c r="J333" s="41"/>
      <c r="K333" s="41"/>
      <c r="L333" s="45"/>
      <c r="M333" s="245"/>
      <c r="N333" s="246"/>
      <c r="O333" s="92"/>
      <c r="P333" s="92"/>
      <c r="Q333" s="92"/>
      <c r="R333" s="92"/>
      <c r="S333" s="92"/>
      <c r="T333" s="93"/>
      <c r="U333" s="39"/>
      <c r="V333" s="39"/>
      <c r="W333" s="39"/>
      <c r="X333" s="39"/>
      <c r="Y333" s="39"/>
      <c r="Z333" s="39"/>
      <c r="AA333" s="39"/>
      <c r="AB333" s="39"/>
      <c r="AC333" s="39"/>
      <c r="AD333" s="39"/>
      <c r="AE333" s="39"/>
      <c r="AT333" s="18" t="s">
        <v>249</v>
      </c>
      <c r="AU333" s="18" t="s">
        <v>88</v>
      </c>
    </row>
    <row r="334" s="2" customFormat="1">
      <c r="A334" s="39"/>
      <c r="B334" s="40"/>
      <c r="C334" s="41"/>
      <c r="D334" s="247" t="s">
        <v>251</v>
      </c>
      <c r="E334" s="41"/>
      <c r="F334" s="248" t="s">
        <v>664</v>
      </c>
      <c r="G334" s="41"/>
      <c r="H334" s="41"/>
      <c r="I334" s="244"/>
      <c r="J334" s="41"/>
      <c r="K334" s="41"/>
      <c r="L334" s="45"/>
      <c r="M334" s="245"/>
      <c r="N334" s="246"/>
      <c r="O334" s="92"/>
      <c r="P334" s="92"/>
      <c r="Q334" s="92"/>
      <c r="R334" s="92"/>
      <c r="S334" s="92"/>
      <c r="T334" s="93"/>
      <c r="U334" s="39"/>
      <c r="V334" s="39"/>
      <c r="W334" s="39"/>
      <c r="X334" s="39"/>
      <c r="Y334" s="39"/>
      <c r="Z334" s="39"/>
      <c r="AA334" s="39"/>
      <c r="AB334" s="39"/>
      <c r="AC334" s="39"/>
      <c r="AD334" s="39"/>
      <c r="AE334" s="39"/>
      <c r="AT334" s="18" t="s">
        <v>251</v>
      </c>
      <c r="AU334" s="18" t="s">
        <v>88</v>
      </c>
    </row>
    <row r="335" s="15" customFormat="1">
      <c r="A335" s="15"/>
      <c r="B335" s="271"/>
      <c r="C335" s="272"/>
      <c r="D335" s="242" t="s">
        <v>259</v>
      </c>
      <c r="E335" s="273" t="s">
        <v>1</v>
      </c>
      <c r="F335" s="274" t="s">
        <v>3730</v>
      </c>
      <c r="G335" s="272"/>
      <c r="H335" s="273" t="s">
        <v>1</v>
      </c>
      <c r="I335" s="275"/>
      <c r="J335" s="272"/>
      <c r="K335" s="272"/>
      <c r="L335" s="276"/>
      <c r="M335" s="277"/>
      <c r="N335" s="278"/>
      <c r="O335" s="278"/>
      <c r="P335" s="278"/>
      <c r="Q335" s="278"/>
      <c r="R335" s="278"/>
      <c r="S335" s="278"/>
      <c r="T335" s="279"/>
      <c r="U335" s="15"/>
      <c r="V335" s="15"/>
      <c r="W335" s="15"/>
      <c r="X335" s="15"/>
      <c r="Y335" s="15"/>
      <c r="Z335" s="15"/>
      <c r="AA335" s="15"/>
      <c r="AB335" s="15"/>
      <c r="AC335" s="15"/>
      <c r="AD335" s="15"/>
      <c r="AE335" s="15"/>
      <c r="AT335" s="280" t="s">
        <v>259</v>
      </c>
      <c r="AU335" s="280" t="s">
        <v>88</v>
      </c>
      <c r="AV335" s="15" t="s">
        <v>14</v>
      </c>
      <c r="AW335" s="15" t="s">
        <v>36</v>
      </c>
      <c r="AX335" s="15" t="s">
        <v>80</v>
      </c>
      <c r="AY335" s="280" t="s">
        <v>241</v>
      </c>
    </row>
    <row r="336" s="13" customFormat="1">
      <c r="A336" s="13"/>
      <c r="B336" s="249"/>
      <c r="C336" s="250"/>
      <c r="D336" s="242" t="s">
        <v>259</v>
      </c>
      <c r="E336" s="251" t="s">
        <v>1</v>
      </c>
      <c r="F336" s="252" t="s">
        <v>3765</v>
      </c>
      <c r="G336" s="250"/>
      <c r="H336" s="253">
        <v>29.25</v>
      </c>
      <c r="I336" s="254"/>
      <c r="J336" s="250"/>
      <c r="K336" s="250"/>
      <c r="L336" s="255"/>
      <c r="M336" s="256"/>
      <c r="N336" s="257"/>
      <c r="O336" s="257"/>
      <c r="P336" s="257"/>
      <c r="Q336" s="257"/>
      <c r="R336" s="257"/>
      <c r="S336" s="257"/>
      <c r="T336" s="258"/>
      <c r="U336" s="13"/>
      <c r="V336" s="13"/>
      <c r="W336" s="13"/>
      <c r="X336" s="13"/>
      <c r="Y336" s="13"/>
      <c r="Z336" s="13"/>
      <c r="AA336" s="13"/>
      <c r="AB336" s="13"/>
      <c r="AC336" s="13"/>
      <c r="AD336" s="13"/>
      <c r="AE336" s="13"/>
      <c r="AT336" s="259" t="s">
        <v>259</v>
      </c>
      <c r="AU336" s="259" t="s">
        <v>88</v>
      </c>
      <c r="AV336" s="13" t="s">
        <v>88</v>
      </c>
      <c r="AW336" s="13" t="s">
        <v>36</v>
      </c>
      <c r="AX336" s="13" t="s">
        <v>80</v>
      </c>
      <c r="AY336" s="259" t="s">
        <v>241</v>
      </c>
    </row>
    <row r="337" s="15" customFormat="1">
      <c r="A337" s="15"/>
      <c r="B337" s="271"/>
      <c r="C337" s="272"/>
      <c r="D337" s="242" t="s">
        <v>259</v>
      </c>
      <c r="E337" s="273" t="s">
        <v>1</v>
      </c>
      <c r="F337" s="274" t="s">
        <v>3732</v>
      </c>
      <c r="G337" s="272"/>
      <c r="H337" s="273" t="s">
        <v>1</v>
      </c>
      <c r="I337" s="275"/>
      <c r="J337" s="272"/>
      <c r="K337" s="272"/>
      <c r="L337" s="276"/>
      <c r="M337" s="277"/>
      <c r="N337" s="278"/>
      <c r="O337" s="278"/>
      <c r="P337" s="278"/>
      <c r="Q337" s="278"/>
      <c r="R337" s="278"/>
      <c r="S337" s="278"/>
      <c r="T337" s="279"/>
      <c r="U337" s="15"/>
      <c r="V337" s="15"/>
      <c r="W337" s="15"/>
      <c r="X337" s="15"/>
      <c r="Y337" s="15"/>
      <c r="Z337" s="15"/>
      <c r="AA337" s="15"/>
      <c r="AB337" s="15"/>
      <c r="AC337" s="15"/>
      <c r="AD337" s="15"/>
      <c r="AE337" s="15"/>
      <c r="AT337" s="280" t="s">
        <v>259</v>
      </c>
      <c r="AU337" s="280" t="s">
        <v>88</v>
      </c>
      <c r="AV337" s="15" t="s">
        <v>14</v>
      </c>
      <c r="AW337" s="15" t="s">
        <v>36</v>
      </c>
      <c r="AX337" s="15" t="s">
        <v>80</v>
      </c>
      <c r="AY337" s="280" t="s">
        <v>241</v>
      </c>
    </row>
    <row r="338" s="13" customFormat="1">
      <c r="A338" s="13"/>
      <c r="B338" s="249"/>
      <c r="C338" s="250"/>
      <c r="D338" s="242" t="s">
        <v>259</v>
      </c>
      <c r="E338" s="251" t="s">
        <v>1</v>
      </c>
      <c r="F338" s="252" t="s">
        <v>3766</v>
      </c>
      <c r="G338" s="250"/>
      <c r="H338" s="253">
        <v>390.45600000000002</v>
      </c>
      <c r="I338" s="254"/>
      <c r="J338" s="250"/>
      <c r="K338" s="250"/>
      <c r="L338" s="255"/>
      <c r="M338" s="256"/>
      <c r="N338" s="257"/>
      <c r="O338" s="257"/>
      <c r="P338" s="257"/>
      <c r="Q338" s="257"/>
      <c r="R338" s="257"/>
      <c r="S338" s="257"/>
      <c r="T338" s="258"/>
      <c r="U338" s="13"/>
      <c r="V338" s="13"/>
      <c r="W338" s="13"/>
      <c r="X338" s="13"/>
      <c r="Y338" s="13"/>
      <c r="Z338" s="13"/>
      <c r="AA338" s="13"/>
      <c r="AB338" s="13"/>
      <c r="AC338" s="13"/>
      <c r="AD338" s="13"/>
      <c r="AE338" s="13"/>
      <c r="AT338" s="259" t="s">
        <v>259</v>
      </c>
      <c r="AU338" s="259" t="s">
        <v>88</v>
      </c>
      <c r="AV338" s="13" t="s">
        <v>88</v>
      </c>
      <c r="AW338" s="13" t="s">
        <v>36</v>
      </c>
      <c r="AX338" s="13" t="s">
        <v>80</v>
      </c>
      <c r="AY338" s="259" t="s">
        <v>241</v>
      </c>
    </row>
    <row r="339" s="15" customFormat="1">
      <c r="A339" s="15"/>
      <c r="B339" s="271"/>
      <c r="C339" s="272"/>
      <c r="D339" s="242" t="s">
        <v>259</v>
      </c>
      <c r="E339" s="273" t="s">
        <v>1</v>
      </c>
      <c r="F339" s="274" t="s">
        <v>3734</v>
      </c>
      <c r="G339" s="272"/>
      <c r="H339" s="273" t="s">
        <v>1</v>
      </c>
      <c r="I339" s="275"/>
      <c r="J339" s="272"/>
      <c r="K339" s="272"/>
      <c r="L339" s="276"/>
      <c r="M339" s="277"/>
      <c r="N339" s="278"/>
      <c r="O339" s="278"/>
      <c r="P339" s="278"/>
      <c r="Q339" s="278"/>
      <c r="R339" s="278"/>
      <c r="S339" s="278"/>
      <c r="T339" s="279"/>
      <c r="U339" s="15"/>
      <c r="V339" s="15"/>
      <c r="W339" s="15"/>
      <c r="X339" s="15"/>
      <c r="Y339" s="15"/>
      <c r="Z339" s="15"/>
      <c r="AA339" s="15"/>
      <c r="AB339" s="15"/>
      <c r="AC339" s="15"/>
      <c r="AD339" s="15"/>
      <c r="AE339" s="15"/>
      <c r="AT339" s="280" t="s">
        <v>259</v>
      </c>
      <c r="AU339" s="280" t="s">
        <v>88</v>
      </c>
      <c r="AV339" s="15" t="s">
        <v>14</v>
      </c>
      <c r="AW339" s="15" t="s">
        <v>36</v>
      </c>
      <c r="AX339" s="15" t="s">
        <v>80</v>
      </c>
      <c r="AY339" s="280" t="s">
        <v>241</v>
      </c>
    </row>
    <row r="340" s="13" customFormat="1">
      <c r="A340" s="13"/>
      <c r="B340" s="249"/>
      <c r="C340" s="250"/>
      <c r="D340" s="242" t="s">
        <v>259</v>
      </c>
      <c r="E340" s="251" t="s">
        <v>1</v>
      </c>
      <c r="F340" s="252" t="s">
        <v>3767</v>
      </c>
      <c r="G340" s="250"/>
      <c r="H340" s="253">
        <v>9.2159999999999993</v>
      </c>
      <c r="I340" s="254"/>
      <c r="J340" s="250"/>
      <c r="K340" s="250"/>
      <c r="L340" s="255"/>
      <c r="M340" s="256"/>
      <c r="N340" s="257"/>
      <c r="O340" s="257"/>
      <c r="P340" s="257"/>
      <c r="Q340" s="257"/>
      <c r="R340" s="257"/>
      <c r="S340" s="257"/>
      <c r="T340" s="258"/>
      <c r="U340" s="13"/>
      <c r="V340" s="13"/>
      <c r="W340" s="13"/>
      <c r="X340" s="13"/>
      <c r="Y340" s="13"/>
      <c r="Z340" s="13"/>
      <c r="AA340" s="13"/>
      <c r="AB340" s="13"/>
      <c r="AC340" s="13"/>
      <c r="AD340" s="13"/>
      <c r="AE340" s="13"/>
      <c r="AT340" s="259" t="s">
        <v>259</v>
      </c>
      <c r="AU340" s="259" t="s">
        <v>88</v>
      </c>
      <c r="AV340" s="13" t="s">
        <v>88</v>
      </c>
      <c r="AW340" s="13" t="s">
        <v>36</v>
      </c>
      <c r="AX340" s="13" t="s">
        <v>80</v>
      </c>
      <c r="AY340" s="259" t="s">
        <v>241</v>
      </c>
    </row>
    <row r="341" s="15" customFormat="1">
      <c r="A341" s="15"/>
      <c r="B341" s="271"/>
      <c r="C341" s="272"/>
      <c r="D341" s="242" t="s">
        <v>259</v>
      </c>
      <c r="E341" s="273" t="s">
        <v>1</v>
      </c>
      <c r="F341" s="274" t="s">
        <v>3736</v>
      </c>
      <c r="G341" s="272"/>
      <c r="H341" s="273" t="s">
        <v>1</v>
      </c>
      <c r="I341" s="275"/>
      <c r="J341" s="272"/>
      <c r="K341" s="272"/>
      <c r="L341" s="276"/>
      <c r="M341" s="277"/>
      <c r="N341" s="278"/>
      <c r="O341" s="278"/>
      <c r="P341" s="278"/>
      <c r="Q341" s="278"/>
      <c r="R341" s="278"/>
      <c r="S341" s="278"/>
      <c r="T341" s="279"/>
      <c r="U341" s="15"/>
      <c r="V341" s="15"/>
      <c r="W341" s="15"/>
      <c r="X341" s="15"/>
      <c r="Y341" s="15"/>
      <c r="Z341" s="15"/>
      <c r="AA341" s="15"/>
      <c r="AB341" s="15"/>
      <c r="AC341" s="15"/>
      <c r="AD341" s="15"/>
      <c r="AE341" s="15"/>
      <c r="AT341" s="280" t="s">
        <v>259</v>
      </c>
      <c r="AU341" s="280" t="s">
        <v>88</v>
      </c>
      <c r="AV341" s="15" t="s">
        <v>14</v>
      </c>
      <c r="AW341" s="15" t="s">
        <v>36</v>
      </c>
      <c r="AX341" s="15" t="s">
        <v>80</v>
      </c>
      <c r="AY341" s="280" t="s">
        <v>241</v>
      </c>
    </row>
    <row r="342" s="13" customFormat="1">
      <c r="A342" s="13"/>
      <c r="B342" s="249"/>
      <c r="C342" s="250"/>
      <c r="D342" s="242" t="s">
        <v>259</v>
      </c>
      <c r="E342" s="251" t="s">
        <v>1</v>
      </c>
      <c r="F342" s="252" t="s">
        <v>3768</v>
      </c>
      <c r="G342" s="250"/>
      <c r="H342" s="253">
        <v>61.939999999999998</v>
      </c>
      <c r="I342" s="254"/>
      <c r="J342" s="250"/>
      <c r="K342" s="250"/>
      <c r="L342" s="255"/>
      <c r="M342" s="256"/>
      <c r="N342" s="257"/>
      <c r="O342" s="257"/>
      <c r="P342" s="257"/>
      <c r="Q342" s="257"/>
      <c r="R342" s="257"/>
      <c r="S342" s="257"/>
      <c r="T342" s="258"/>
      <c r="U342" s="13"/>
      <c r="V342" s="13"/>
      <c r="W342" s="13"/>
      <c r="X342" s="13"/>
      <c r="Y342" s="13"/>
      <c r="Z342" s="13"/>
      <c r="AA342" s="13"/>
      <c r="AB342" s="13"/>
      <c r="AC342" s="13"/>
      <c r="AD342" s="13"/>
      <c r="AE342" s="13"/>
      <c r="AT342" s="259" t="s">
        <v>259</v>
      </c>
      <c r="AU342" s="259" t="s">
        <v>88</v>
      </c>
      <c r="AV342" s="13" t="s">
        <v>88</v>
      </c>
      <c r="AW342" s="13" t="s">
        <v>36</v>
      </c>
      <c r="AX342" s="13" t="s">
        <v>80</v>
      </c>
      <c r="AY342" s="259" t="s">
        <v>241</v>
      </c>
    </row>
    <row r="343" s="14" customFormat="1">
      <c r="A343" s="14"/>
      <c r="B343" s="260"/>
      <c r="C343" s="261"/>
      <c r="D343" s="242" t="s">
        <v>259</v>
      </c>
      <c r="E343" s="262" t="s">
        <v>471</v>
      </c>
      <c r="F343" s="263" t="s">
        <v>261</v>
      </c>
      <c r="G343" s="261"/>
      <c r="H343" s="264">
        <v>490.86200000000002</v>
      </c>
      <c r="I343" s="265"/>
      <c r="J343" s="261"/>
      <c r="K343" s="261"/>
      <c r="L343" s="266"/>
      <c r="M343" s="267"/>
      <c r="N343" s="268"/>
      <c r="O343" s="268"/>
      <c r="P343" s="268"/>
      <c r="Q343" s="268"/>
      <c r="R343" s="268"/>
      <c r="S343" s="268"/>
      <c r="T343" s="269"/>
      <c r="U343" s="14"/>
      <c r="V343" s="14"/>
      <c r="W343" s="14"/>
      <c r="X343" s="14"/>
      <c r="Y343" s="14"/>
      <c r="Z343" s="14"/>
      <c r="AA343" s="14"/>
      <c r="AB343" s="14"/>
      <c r="AC343" s="14"/>
      <c r="AD343" s="14"/>
      <c r="AE343" s="14"/>
      <c r="AT343" s="270" t="s">
        <v>259</v>
      </c>
      <c r="AU343" s="270" t="s">
        <v>88</v>
      </c>
      <c r="AV343" s="14" t="s">
        <v>175</v>
      </c>
      <c r="AW343" s="14" t="s">
        <v>36</v>
      </c>
      <c r="AX343" s="14" t="s">
        <v>14</v>
      </c>
      <c r="AY343" s="270" t="s">
        <v>241</v>
      </c>
    </row>
    <row r="344" s="2" customFormat="1" ht="24.15" customHeight="1">
      <c r="A344" s="39"/>
      <c r="B344" s="40"/>
      <c r="C344" s="229" t="s">
        <v>376</v>
      </c>
      <c r="D344" s="229" t="s">
        <v>243</v>
      </c>
      <c r="E344" s="230" t="s">
        <v>2673</v>
      </c>
      <c r="F344" s="231" t="s">
        <v>2674</v>
      </c>
      <c r="G344" s="232" t="s">
        <v>246</v>
      </c>
      <c r="H344" s="233">
        <v>2001.6099999999999</v>
      </c>
      <c r="I344" s="234"/>
      <c r="J344" s="235">
        <f>ROUND(I344*H344,2)</f>
        <v>0</v>
      </c>
      <c r="K344" s="231" t="s">
        <v>247</v>
      </c>
      <c r="L344" s="45"/>
      <c r="M344" s="236" t="s">
        <v>1</v>
      </c>
      <c r="N344" s="237" t="s">
        <v>45</v>
      </c>
      <c r="O344" s="92"/>
      <c r="P344" s="238">
        <f>O344*H344</f>
        <v>0</v>
      </c>
      <c r="Q344" s="238">
        <v>0.00084999999999999995</v>
      </c>
      <c r="R344" s="238">
        <f>Q344*H344</f>
        <v>1.7013684999999998</v>
      </c>
      <c r="S344" s="238">
        <v>0</v>
      </c>
      <c r="T344" s="239">
        <f>S344*H344</f>
        <v>0</v>
      </c>
      <c r="U344" s="39"/>
      <c r="V344" s="39"/>
      <c r="W344" s="39"/>
      <c r="X344" s="39"/>
      <c r="Y344" s="39"/>
      <c r="Z344" s="39"/>
      <c r="AA344" s="39"/>
      <c r="AB344" s="39"/>
      <c r="AC344" s="39"/>
      <c r="AD344" s="39"/>
      <c r="AE344" s="39"/>
      <c r="AR344" s="240" t="s">
        <v>175</v>
      </c>
      <c r="AT344" s="240" t="s">
        <v>243</v>
      </c>
      <c r="AU344" s="240" t="s">
        <v>88</v>
      </c>
      <c r="AY344" s="18" t="s">
        <v>241</v>
      </c>
      <c r="BE344" s="241">
        <f>IF(N344="základní",J344,0)</f>
        <v>0</v>
      </c>
      <c r="BF344" s="241">
        <f>IF(N344="snížená",J344,0)</f>
        <v>0</v>
      </c>
      <c r="BG344" s="241">
        <f>IF(N344="zákl. přenesená",J344,0)</f>
        <v>0</v>
      </c>
      <c r="BH344" s="241">
        <f>IF(N344="sníž. přenesená",J344,0)</f>
        <v>0</v>
      </c>
      <c r="BI344" s="241">
        <f>IF(N344="nulová",J344,0)</f>
        <v>0</v>
      </c>
      <c r="BJ344" s="18" t="s">
        <v>14</v>
      </c>
      <c r="BK344" s="241">
        <f>ROUND(I344*H344,2)</f>
        <v>0</v>
      </c>
      <c r="BL344" s="18" t="s">
        <v>175</v>
      </c>
      <c r="BM344" s="240" t="s">
        <v>3769</v>
      </c>
    </row>
    <row r="345" s="2" customFormat="1">
      <c r="A345" s="39"/>
      <c r="B345" s="40"/>
      <c r="C345" s="41"/>
      <c r="D345" s="242" t="s">
        <v>249</v>
      </c>
      <c r="E345" s="41"/>
      <c r="F345" s="243" t="s">
        <v>2676</v>
      </c>
      <c r="G345" s="41"/>
      <c r="H345" s="41"/>
      <c r="I345" s="244"/>
      <c r="J345" s="41"/>
      <c r="K345" s="41"/>
      <c r="L345" s="45"/>
      <c r="M345" s="245"/>
      <c r="N345" s="246"/>
      <c r="O345" s="92"/>
      <c r="P345" s="92"/>
      <c r="Q345" s="92"/>
      <c r="R345" s="92"/>
      <c r="S345" s="92"/>
      <c r="T345" s="93"/>
      <c r="U345" s="39"/>
      <c r="V345" s="39"/>
      <c r="W345" s="39"/>
      <c r="X345" s="39"/>
      <c r="Y345" s="39"/>
      <c r="Z345" s="39"/>
      <c r="AA345" s="39"/>
      <c r="AB345" s="39"/>
      <c r="AC345" s="39"/>
      <c r="AD345" s="39"/>
      <c r="AE345" s="39"/>
      <c r="AT345" s="18" t="s">
        <v>249</v>
      </c>
      <c r="AU345" s="18" t="s">
        <v>88</v>
      </c>
    </row>
    <row r="346" s="2" customFormat="1">
      <c r="A346" s="39"/>
      <c r="B346" s="40"/>
      <c r="C346" s="41"/>
      <c r="D346" s="247" t="s">
        <v>251</v>
      </c>
      <c r="E346" s="41"/>
      <c r="F346" s="248" t="s">
        <v>2677</v>
      </c>
      <c r="G346" s="41"/>
      <c r="H346" s="41"/>
      <c r="I346" s="244"/>
      <c r="J346" s="41"/>
      <c r="K346" s="41"/>
      <c r="L346" s="45"/>
      <c r="M346" s="245"/>
      <c r="N346" s="246"/>
      <c r="O346" s="92"/>
      <c r="P346" s="92"/>
      <c r="Q346" s="92"/>
      <c r="R346" s="92"/>
      <c r="S346" s="92"/>
      <c r="T346" s="93"/>
      <c r="U346" s="39"/>
      <c r="V346" s="39"/>
      <c r="W346" s="39"/>
      <c r="X346" s="39"/>
      <c r="Y346" s="39"/>
      <c r="Z346" s="39"/>
      <c r="AA346" s="39"/>
      <c r="AB346" s="39"/>
      <c r="AC346" s="39"/>
      <c r="AD346" s="39"/>
      <c r="AE346" s="39"/>
      <c r="AT346" s="18" t="s">
        <v>251</v>
      </c>
      <c r="AU346" s="18" t="s">
        <v>88</v>
      </c>
    </row>
    <row r="347" s="15" customFormat="1">
      <c r="A347" s="15"/>
      <c r="B347" s="271"/>
      <c r="C347" s="272"/>
      <c r="D347" s="242" t="s">
        <v>259</v>
      </c>
      <c r="E347" s="273" t="s">
        <v>1</v>
      </c>
      <c r="F347" s="274" t="s">
        <v>3724</v>
      </c>
      <c r="G347" s="272"/>
      <c r="H347" s="273" t="s">
        <v>1</v>
      </c>
      <c r="I347" s="275"/>
      <c r="J347" s="272"/>
      <c r="K347" s="272"/>
      <c r="L347" s="276"/>
      <c r="M347" s="277"/>
      <c r="N347" s="278"/>
      <c r="O347" s="278"/>
      <c r="P347" s="278"/>
      <c r="Q347" s="278"/>
      <c r="R347" s="278"/>
      <c r="S347" s="278"/>
      <c r="T347" s="279"/>
      <c r="U347" s="15"/>
      <c r="V347" s="15"/>
      <c r="W347" s="15"/>
      <c r="X347" s="15"/>
      <c r="Y347" s="15"/>
      <c r="Z347" s="15"/>
      <c r="AA347" s="15"/>
      <c r="AB347" s="15"/>
      <c r="AC347" s="15"/>
      <c r="AD347" s="15"/>
      <c r="AE347" s="15"/>
      <c r="AT347" s="280" t="s">
        <v>259</v>
      </c>
      <c r="AU347" s="280" t="s">
        <v>88</v>
      </c>
      <c r="AV347" s="15" t="s">
        <v>14</v>
      </c>
      <c r="AW347" s="15" t="s">
        <v>36</v>
      </c>
      <c r="AX347" s="15" t="s">
        <v>80</v>
      </c>
      <c r="AY347" s="280" t="s">
        <v>241</v>
      </c>
    </row>
    <row r="348" s="13" customFormat="1">
      <c r="A348" s="13"/>
      <c r="B348" s="249"/>
      <c r="C348" s="250"/>
      <c r="D348" s="242" t="s">
        <v>259</v>
      </c>
      <c r="E348" s="251" t="s">
        <v>1</v>
      </c>
      <c r="F348" s="252" t="s">
        <v>3770</v>
      </c>
      <c r="G348" s="250"/>
      <c r="H348" s="253">
        <v>1914.5</v>
      </c>
      <c r="I348" s="254"/>
      <c r="J348" s="250"/>
      <c r="K348" s="250"/>
      <c r="L348" s="255"/>
      <c r="M348" s="256"/>
      <c r="N348" s="257"/>
      <c r="O348" s="257"/>
      <c r="P348" s="257"/>
      <c r="Q348" s="257"/>
      <c r="R348" s="257"/>
      <c r="S348" s="257"/>
      <c r="T348" s="258"/>
      <c r="U348" s="13"/>
      <c r="V348" s="13"/>
      <c r="W348" s="13"/>
      <c r="X348" s="13"/>
      <c r="Y348" s="13"/>
      <c r="Z348" s="13"/>
      <c r="AA348" s="13"/>
      <c r="AB348" s="13"/>
      <c r="AC348" s="13"/>
      <c r="AD348" s="13"/>
      <c r="AE348" s="13"/>
      <c r="AT348" s="259" t="s">
        <v>259</v>
      </c>
      <c r="AU348" s="259" t="s">
        <v>88</v>
      </c>
      <c r="AV348" s="13" t="s">
        <v>88</v>
      </c>
      <c r="AW348" s="13" t="s">
        <v>36</v>
      </c>
      <c r="AX348" s="13" t="s">
        <v>80</v>
      </c>
      <c r="AY348" s="259" t="s">
        <v>241</v>
      </c>
    </row>
    <row r="349" s="15" customFormat="1">
      <c r="A349" s="15"/>
      <c r="B349" s="271"/>
      <c r="C349" s="272"/>
      <c r="D349" s="242" t="s">
        <v>259</v>
      </c>
      <c r="E349" s="273" t="s">
        <v>1</v>
      </c>
      <c r="F349" s="274" t="s">
        <v>3726</v>
      </c>
      <c r="G349" s="272"/>
      <c r="H349" s="273" t="s">
        <v>1</v>
      </c>
      <c r="I349" s="275"/>
      <c r="J349" s="272"/>
      <c r="K349" s="272"/>
      <c r="L349" s="276"/>
      <c r="M349" s="277"/>
      <c r="N349" s="278"/>
      <c r="O349" s="278"/>
      <c r="P349" s="278"/>
      <c r="Q349" s="278"/>
      <c r="R349" s="278"/>
      <c r="S349" s="278"/>
      <c r="T349" s="279"/>
      <c r="U349" s="15"/>
      <c r="V349" s="15"/>
      <c r="W349" s="15"/>
      <c r="X349" s="15"/>
      <c r="Y349" s="15"/>
      <c r="Z349" s="15"/>
      <c r="AA349" s="15"/>
      <c r="AB349" s="15"/>
      <c r="AC349" s="15"/>
      <c r="AD349" s="15"/>
      <c r="AE349" s="15"/>
      <c r="AT349" s="280" t="s">
        <v>259</v>
      </c>
      <c r="AU349" s="280" t="s">
        <v>88</v>
      </c>
      <c r="AV349" s="15" t="s">
        <v>14</v>
      </c>
      <c r="AW349" s="15" t="s">
        <v>36</v>
      </c>
      <c r="AX349" s="15" t="s">
        <v>80</v>
      </c>
      <c r="AY349" s="280" t="s">
        <v>241</v>
      </c>
    </row>
    <row r="350" s="13" customFormat="1">
      <c r="A350" s="13"/>
      <c r="B350" s="249"/>
      <c r="C350" s="250"/>
      <c r="D350" s="242" t="s">
        <v>259</v>
      </c>
      <c r="E350" s="251" t="s">
        <v>1</v>
      </c>
      <c r="F350" s="252" t="s">
        <v>3771</v>
      </c>
      <c r="G350" s="250"/>
      <c r="H350" s="253">
        <v>87.109999999999999</v>
      </c>
      <c r="I350" s="254"/>
      <c r="J350" s="250"/>
      <c r="K350" s="250"/>
      <c r="L350" s="255"/>
      <c r="M350" s="256"/>
      <c r="N350" s="257"/>
      <c r="O350" s="257"/>
      <c r="P350" s="257"/>
      <c r="Q350" s="257"/>
      <c r="R350" s="257"/>
      <c r="S350" s="257"/>
      <c r="T350" s="258"/>
      <c r="U350" s="13"/>
      <c r="V350" s="13"/>
      <c r="W350" s="13"/>
      <c r="X350" s="13"/>
      <c r="Y350" s="13"/>
      <c r="Z350" s="13"/>
      <c r="AA350" s="13"/>
      <c r="AB350" s="13"/>
      <c r="AC350" s="13"/>
      <c r="AD350" s="13"/>
      <c r="AE350" s="13"/>
      <c r="AT350" s="259" t="s">
        <v>259</v>
      </c>
      <c r="AU350" s="259" t="s">
        <v>88</v>
      </c>
      <c r="AV350" s="13" t="s">
        <v>88</v>
      </c>
      <c r="AW350" s="13" t="s">
        <v>36</v>
      </c>
      <c r="AX350" s="13" t="s">
        <v>80</v>
      </c>
      <c r="AY350" s="259" t="s">
        <v>241</v>
      </c>
    </row>
    <row r="351" s="15" customFormat="1">
      <c r="A351" s="15"/>
      <c r="B351" s="271"/>
      <c r="C351" s="272"/>
      <c r="D351" s="242" t="s">
        <v>259</v>
      </c>
      <c r="E351" s="273" t="s">
        <v>1</v>
      </c>
      <c r="F351" s="274" t="s">
        <v>3728</v>
      </c>
      <c r="G351" s="272"/>
      <c r="H351" s="273" t="s">
        <v>1</v>
      </c>
      <c r="I351" s="275"/>
      <c r="J351" s="272"/>
      <c r="K351" s="272"/>
      <c r="L351" s="276"/>
      <c r="M351" s="277"/>
      <c r="N351" s="278"/>
      <c r="O351" s="278"/>
      <c r="P351" s="278"/>
      <c r="Q351" s="278"/>
      <c r="R351" s="278"/>
      <c r="S351" s="278"/>
      <c r="T351" s="279"/>
      <c r="U351" s="15"/>
      <c r="V351" s="15"/>
      <c r="W351" s="15"/>
      <c r="X351" s="15"/>
      <c r="Y351" s="15"/>
      <c r="Z351" s="15"/>
      <c r="AA351" s="15"/>
      <c r="AB351" s="15"/>
      <c r="AC351" s="15"/>
      <c r="AD351" s="15"/>
      <c r="AE351" s="15"/>
      <c r="AT351" s="280" t="s">
        <v>259</v>
      </c>
      <c r="AU351" s="280" t="s">
        <v>88</v>
      </c>
      <c r="AV351" s="15" t="s">
        <v>14</v>
      </c>
      <c r="AW351" s="15" t="s">
        <v>36</v>
      </c>
      <c r="AX351" s="15" t="s">
        <v>80</v>
      </c>
      <c r="AY351" s="280" t="s">
        <v>241</v>
      </c>
    </row>
    <row r="352" s="13" customFormat="1">
      <c r="A352" s="13"/>
      <c r="B352" s="249"/>
      <c r="C352" s="250"/>
      <c r="D352" s="242" t="s">
        <v>259</v>
      </c>
      <c r="E352" s="251" t="s">
        <v>1</v>
      </c>
      <c r="F352" s="252" t="s">
        <v>3729</v>
      </c>
      <c r="G352" s="250"/>
      <c r="H352" s="253">
        <v>0</v>
      </c>
      <c r="I352" s="254"/>
      <c r="J352" s="250"/>
      <c r="K352" s="250"/>
      <c r="L352" s="255"/>
      <c r="M352" s="256"/>
      <c r="N352" s="257"/>
      <c r="O352" s="257"/>
      <c r="P352" s="257"/>
      <c r="Q352" s="257"/>
      <c r="R352" s="257"/>
      <c r="S352" s="257"/>
      <c r="T352" s="258"/>
      <c r="U352" s="13"/>
      <c r="V352" s="13"/>
      <c r="W352" s="13"/>
      <c r="X352" s="13"/>
      <c r="Y352" s="13"/>
      <c r="Z352" s="13"/>
      <c r="AA352" s="13"/>
      <c r="AB352" s="13"/>
      <c r="AC352" s="13"/>
      <c r="AD352" s="13"/>
      <c r="AE352" s="13"/>
      <c r="AT352" s="259" t="s">
        <v>259</v>
      </c>
      <c r="AU352" s="259" t="s">
        <v>88</v>
      </c>
      <c r="AV352" s="13" t="s">
        <v>88</v>
      </c>
      <c r="AW352" s="13" t="s">
        <v>36</v>
      </c>
      <c r="AX352" s="13" t="s">
        <v>80</v>
      </c>
      <c r="AY352" s="259" t="s">
        <v>241</v>
      </c>
    </row>
    <row r="353" s="14" customFormat="1">
      <c r="A353" s="14"/>
      <c r="B353" s="260"/>
      <c r="C353" s="261"/>
      <c r="D353" s="242" t="s">
        <v>259</v>
      </c>
      <c r="E353" s="262" t="s">
        <v>2533</v>
      </c>
      <c r="F353" s="263" t="s">
        <v>261</v>
      </c>
      <c r="G353" s="261"/>
      <c r="H353" s="264">
        <v>2001.6099999999999</v>
      </c>
      <c r="I353" s="265"/>
      <c r="J353" s="261"/>
      <c r="K353" s="261"/>
      <c r="L353" s="266"/>
      <c r="M353" s="267"/>
      <c r="N353" s="268"/>
      <c r="O353" s="268"/>
      <c r="P353" s="268"/>
      <c r="Q353" s="268"/>
      <c r="R353" s="268"/>
      <c r="S353" s="268"/>
      <c r="T353" s="269"/>
      <c r="U353" s="14"/>
      <c r="V353" s="14"/>
      <c r="W353" s="14"/>
      <c r="X353" s="14"/>
      <c r="Y353" s="14"/>
      <c r="Z353" s="14"/>
      <c r="AA353" s="14"/>
      <c r="AB353" s="14"/>
      <c r="AC353" s="14"/>
      <c r="AD353" s="14"/>
      <c r="AE353" s="14"/>
      <c r="AT353" s="270" t="s">
        <v>259</v>
      </c>
      <c r="AU353" s="270" t="s">
        <v>88</v>
      </c>
      <c r="AV353" s="14" t="s">
        <v>175</v>
      </c>
      <c r="AW353" s="14" t="s">
        <v>36</v>
      </c>
      <c r="AX353" s="14" t="s">
        <v>14</v>
      </c>
      <c r="AY353" s="270" t="s">
        <v>241</v>
      </c>
    </row>
    <row r="354" s="2" customFormat="1" ht="24.15" customHeight="1">
      <c r="A354" s="39"/>
      <c r="B354" s="40"/>
      <c r="C354" s="229" t="s">
        <v>382</v>
      </c>
      <c r="D354" s="229" t="s">
        <v>243</v>
      </c>
      <c r="E354" s="230" t="s">
        <v>666</v>
      </c>
      <c r="F354" s="231" t="s">
        <v>667</v>
      </c>
      <c r="G354" s="232" t="s">
        <v>246</v>
      </c>
      <c r="H354" s="233">
        <v>490.86200000000002</v>
      </c>
      <c r="I354" s="234"/>
      <c r="J354" s="235">
        <f>ROUND(I354*H354,2)</f>
        <v>0</v>
      </c>
      <c r="K354" s="231" t="s">
        <v>247</v>
      </c>
      <c r="L354" s="45"/>
      <c r="M354" s="236" t="s">
        <v>1</v>
      </c>
      <c r="N354" s="237" t="s">
        <v>45</v>
      </c>
      <c r="O354" s="92"/>
      <c r="P354" s="238">
        <f>O354*H354</f>
        <v>0</v>
      </c>
      <c r="Q354" s="238">
        <v>0</v>
      </c>
      <c r="R354" s="238">
        <f>Q354*H354</f>
        <v>0</v>
      </c>
      <c r="S354" s="238">
        <v>0</v>
      </c>
      <c r="T354" s="239">
        <f>S354*H354</f>
        <v>0</v>
      </c>
      <c r="U354" s="39"/>
      <c r="V354" s="39"/>
      <c r="W354" s="39"/>
      <c r="X354" s="39"/>
      <c r="Y354" s="39"/>
      <c r="Z354" s="39"/>
      <c r="AA354" s="39"/>
      <c r="AB354" s="39"/>
      <c r="AC354" s="39"/>
      <c r="AD354" s="39"/>
      <c r="AE354" s="39"/>
      <c r="AR354" s="240" t="s">
        <v>175</v>
      </c>
      <c r="AT354" s="240" t="s">
        <v>243</v>
      </c>
      <c r="AU354" s="240" t="s">
        <v>88</v>
      </c>
      <c r="AY354" s="18" t="s">
        <v>241</v>
      </c>
      <c r="BE354" s="241">
        <f>IF(N354="základní",J354,0)</f>
        <v>0</v>
      </c>
      <c r="BF354" s="241">
        <f>IF(N354="snížená",J354,0)</f>
        <v>0</v>
      </c>
      <c r="BG354" s="241">
        <f>IF(N354="zákl. přenesená",J354,0)</f>
        <v>0</v>
      </c>
      <c r="BH354" s="241">
        <f>IF(N354="sníž. přenesená",J354,0)</f>
        <v>0</v>
      </c>
      <c r="BI354" s="241">
        <f>IF(N354="nulová",J354,0)</f>
        <v>0</v>
      </c>
      <c r="BJ354" s="18" t="s">
        <v>14</v>
      </c>
      <c r="BK354" s="241">
        <f>ROUND(I354*H354,2)</f>
        <v>0</v>
      </c>
      <c r="BL354" s="18" t="s">
        <v>175</v>
      </c>
      <c r="BM354" s="240" t="s">
        <v>3772</v>
      </c>
    </row>
    <row r="355" s="2" customFormat="1">
      <c r="A355" s="39"/>
      <c r="B355" s="40"/>
      <c r="C355" s="41"/>
      <c r="D355" s="242" t="s">
        <v>249</v>
      </c>
      <c r="E355" s="41"/>
      <c r="F355" s="243" t="s">
        <v>669</v>
      </c>
      <c r="G355" s="41"/>
      <c r="H355" s="41"/>
      <c r="I355" s="244"/>
      <c r="J355" s="41"/>
      <c r="K355" s="41"/>
      <c r="L355" s="45"/>
      <c r="M355" s="245"/>
      <c r="N355" s="246"/>
      <c r="O355" s="92"/>
      <c r="P355" s="92"/>
      <c r="Q355" s="92"/>
      <c r="R355" s="92"/>
      <c r="S355" s="92"/>
      <c r="T355" s="93"/>
      <c r="U355" s="39"/>
      <c r="V355" s="39"/>
      <c r="W355" s="39"/>
      <c r="X355" s="39"/>
      <c r="Y355" s="39"/>
      <c r="Z355" s="39"/>
      <c r="AA355" s="39"/>
      <c r="AB355" s="39"/>
      <c r="AC355" s="39"/>
      <c r="AD355" s="39"/>
      <c r="AE355" s="39"/>
      <c r="AT355" s="18" t="s">
        <v>249</v>
      </c>
      <c r="AU355" s="18" t="s">
        <v>88</v>
      </c>
    </row>
    <row r="356" s="2" customFormat="1">
      <c r="A356" s="39"/>
      <c r="B356" s="40"/>
      <c r="C356" s="41"/>
      <c r="D356" s="247" t="s">
        <v>251</v>
      </c>
      <c r="E356" s="41"/>
      <c r="F356" s="248" t="s">
        <v>670</v>
      </c>
      <c r="G356" s="41"/>
      <c r="H356" s="41"/>
      <c r="I356" s="244"/>
      <c r="J356" s="41"/>
      <c r="K356" s="41"/>
      <c r="L356" s="45"/>
      <c r="M356" s="245"/>
      <c r="N356" s="246"/>
      <c r="O356" s="92"/>
      <c r="P356" s="92"/>
      <c r="Q356" s="92"/>
      <c r="R356" s="92"/>
      <c r="S356" s="92"/>
      <c r="T356" s="93"/>
      <c r="U356" s="39"/>
      <c r="V356" s="39"/>
      <c r="W356" s="39"/>
      <c r="X356" s="39"/>
      <c r="Y356" s="39"/>
      <c r="Z356" s="39"/>
      <c r="AA356" s="39"/>
      <c r="AB356" s="39"/>
      <c r="AC356" s="39"/>
      <c r="AD356" s="39"/>
      <c r="AE356" s="39"/>
      <c r="AT356" s="18" t="s">
        <v>251</v>
      </c>
      <c r="AU356" s="18" t="s">
        <v>88</v>
      </c>
    </row>
    <row r="357" s="13" customFormat="1">
      <c r="A357" s="13"/>
      <c r="B357" s="249"/>
      <c r="C357" s="250"/>
      <c r="D357" s="242" t="s">
        <v>259</v>
      </c>
      <c r="E357" s="251" t="s">
        <v>1</v>
      </c>
      <c r="F357" s="252" t="s">
        <v>471</v>
      </c>
      <c r="G357" s="250"/>
      <c r="H357" s="253">
        <v>490.86200000000002</v>
      </c>
      <c r="I357" s="254"/>
      <c r="J357" s="250"/>
      <c r="K357" s="250"/>
      <c r="L357" s="255"/>
      <c r="M357" s="256"/>
      <c r="N357" s="257"/>
      <c r="O357" s="257"/>
      <c r="P357" s="257"/>
      <c r="Q357" s="257"/>
      <c r="R357" s="257"/>
      <c r="S357" s="257"/>
      <c r="T357" s="258"/>
      <c r="U357" s="13"/>
      <c r="V357" s="13"/>
      <c r="W357" s="13"/>
      <c r="X357" s="13"/>
      <c r="Y357" s="13"/>
      <c r="Z357" s="13"/>
      <c r="AA357" s="13"/>
      <c r="AB357" s="13"/>
      <c r="AC357" s="13"/>
      <c r="AD357" s="13"/>
      <c r="AE357" s="13"/>
      <c r="AT357" s="259" t="s">
        <v>259</v>
      </c>
      <c r="AU357" s="259" t="s">
        <v>88</v>
      </c>
      <c r="AV357" s="13" t="s">
        <v>88</v>
      </c>
      <c r="AW357" s="13" t="s">
        <v>36</v>
      </c>
      <c r="AX357" s="13" t="s">
        <v>80</v>
      </c>
      <c r="AY357" s="259" t="s">
        <v>241</v>
      </c>
    </row>
    <row r="358" s="14" customFormat="1">
      <c r="A358" s="14"/>
      <c r="B358" s="260"/>
      <c r="C358" s="261"/>
      <c r="D358" s="242" t="s">
        <v>259</v>
      </c>
      <c r="E358" s="262" t="s">
        <v>1</v>
      </c>
      <c r="F358" s="263" t="s">
        <v>261</v>
      </c>
      <c r="G358" s="261"/>
      <c r="H358" s="264">
        <v>490.86200000000002</v>
      </c>
      <c r="I358" s="265"/>
      <c r="J358" s="261"/>
      <c r="K358" s="261"/>
      <c r="L358" s="266"/>
      <c r="M358" s="267"/>
      <c r="N358" s="268"/>
      <c r="O358" s="268"/>
      <c r="P358" s="268"/>
      <c r="Q358" s="268"/>
      <c r="R358" s="268"/>
      <c r="S358" s="268"/>
      <c r="T358" s="269"/>
      <c r="U358" s="14"/>
      <c r="V358" s="14"/>
      <c r="W358" s="14"/>
      <c r="X358" s="14"/>
      <c r="Y358" s="14"/>
      <c r="Z358" s="14"/>
      <c r="AA358" s="14"/>
      <c r="AB358" s="14"/>
      <c r="AC358" s="14"/>
      <c r="AD358" s="14"/>
      <c r="AE358" s="14"/>
      <c r="AT358" s="270" t="s">
        <v>259</v>
      </c>
      <c r="AU358" s="270" t="s">
        <v>88</v>
      </c>
      <c r="AV358" s="14" t="s">
        <v>175</v>
      </c>
      <c r="AW358" s="14" t="s">
        <v>36</v>
      </c>
      <c r="AX358" s="14" t="s">
        <v>14</v>
      </c>
      <c r="AY358" s="270" t="s">
        <v>241</v>
      </c>
    </row>
    <row r="359" s="2" customFormat="1" ht="24.15" customHeight="1">
      <c r="A359" s="39"/>
      <c r="B359" s="40"/>
      <c r="C359" s="229" t="s">
        <v>388</v>
      </c>
      <c r="D359" s="229" t="s">
        <v>243</v>
      </c>
      <c r="E359" s="230" t="s">
        <v>2681</v>
      </c>
      <c r="F359" s="231" t="s">
        <v>2682</v>
      </c>
      <c r="G359" s="232" t="s">
        <v>246</v>
      </c>
      <c r="H359" s="233">
        <v>2001.6099999999999</v>
      </c>
      <c r="I359" s="234"/>
      <c r="J359" s="235">
        <f>ROUND(I359*H359,2)</f>
        <v>0</v>
      </c>
      <c r="K359" s="231" t="s">
        <v>247</v>
      </c>
      <c r="L359" s="45"/>
      <c r="M359" s="236" t="s">
        <v>1</v>
      </c>
      <c r="N359" s="237" t="s">
        <v>45</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175</v>
      </c>
      <c r="AT359" s="240" t="s">
        <v>243</v>
      </c>
      <c r="AU359" s="240" t="s">
        <v>88</v>
      </c>
      <c r="AY359" s="18" t="s">
        <v>241</v>
      </c>
      <c r="BE359" s="241">
        <f>IF(N359="základní",J359,0)</f>
        <v>0</v>
      </c>
      <c r="BF359" s="241">
        <f>IF(N359="snížená",J359,0)</f>
        <v>0</v>
      </c>
      <c r="BG359" s="241">
        <f>IF(N359="zákl. přenesená",J359,0)</f>
        <v>0</v>
      </c>
      <c r="BH359" s="241">
        <f>IF(N359="sníž. přenesená",J359,0)</f>
        <v>0</v>
      </c>
      <c r="BI359" s="241">
        <f>IF(N359="nulová",J359,0)</f>
        <v>0</v>
      </c>
      <c r="BJ359" s="18" t="s">
        <v>14</v>
      </c>
      <c r="BK359" s="241">
        <f>ROUND(I359*H359,2)</f>
        <v>0</v>
      </c>
      <c r="BL359" s="18" t="s">
        <v>175</v>
      </c>
      <c r="BM359" s="240" t="s">
        <v>3773</v>
      </c>
    </row>
    <row r="360" s="2" customFormat="1">
      <c r="A360" s="39"/>
      <c r="B360" s="40"/>
      <c r="C360" s="41"/>
      <c r="D360" s="242" t="s">
        <v>249</v>
      </c>
      <c r="E360" s="41"/>
      <c r="F360" s="243" t="s">
        <v>2684</v>
      </c>
      <c r="G360" s="41"/>
      <c r="H360" s="41"/>
      <c r="I360" s="244"/>
      <c r="J360" s="41"/>
      <c r="K360" s="41"/>
      <c r="L360" s="45"/>
      <c r="M360" s="245"/>
      <c r="N360" s="246"/>
      <c r="O360" s="92"/>
      <c r="P360" s="92"/>
      <c r="Q360" s="92"/>
      <c r="R360" s="92"/>
      <c r="S360" s="92"/>
      <c r="T360" s="93"/>
      <c r="U360" s="39"/>
      <c r="V360" s="39"/>
      <c r="W360" s="39"/>
      <c r="X360" s="39"/>
      <c r="Y360" s="39"/>
      <c r="Z360" s="39"/>
      <c r="AA360" s="39"/>
      <c r="AB360" s="39"/>
      <c r="AC360" s="39"/>
      <c r="AD360" s="39"/>
      <c r="AE360" s="39"/>
      <c r="AT360" s="18" t="s">
        <v>249</v>
      </c>
      <c r="AU360" s="18" t="s">
        <v>88</v>
      </c>
    </row>
    <row r="361" s="2" customFormat="1">
      <c r="A361" s="39"/>
      <c r="B361" s="40"/>
      <c r="C361" s="41"/>
      <c r="D361" s="247" t="s">
        <v>251</v>
      </c>
      <c r="E361" s="41"/>
      <c r="F361" s="248" t="s">
        <v>2685</v>
      </c>
      <c r="G361" s="41"/>
      <c r="H361" s="41"/>
      <c r="I361" s="244"/>
      <c r="J361" s="41"/>
      <c r="K361" s="41"/>
      <c r="L361" s="45"/>
      <c r="M361" s="245"/>
      <c r="N361" s="246"/>
      <c r="O361" s="92"/>
      <c r="P361" s="92"/>
      <c r="Q361" s="92"/>
      <c r="R361" s="92"/>
      <c r="S361" s="92"/>
      <c r="T361" s="93"/>
      <c r="U361" s="39"/>
      <c r="V361" s="39"/>
      <c r="W361" s="39"/>
      <c r="X361" s="39"/>
      <c r="Y361" s="39"/>
      <c r="Z361" s="39"/>
      <c r="AA361" s="39"/>
      <c r="AB361" s="39"/>
      <c r="AC361" s="39"/>
      <c r="AD361" s="39"/>
      <c r="AE361" s="39"/>
      <c r="AT361" s="18" t="s">
        <v>251</v>
      </c>
      <c r="AU361" s="18" t="s">
        <v>88</v>
      </c>
    </row>
    <row r="362" s="13" customFormat="1">
      <c r="A362" s="13"/>
      <c r="B362" s="249"/>
      <c r="C362" s="250"/>
      <c r="D362" s="242" t="s">
        <v>259</v>
      </c>
      <c r="E362" s="251" t="s">
        <v>1</v>
      </c>
      <c r="F362" s="252" t="s">
        <v>2533</v>
      </c>
      <c r="G362" s="250"/>
      <c r="H362" s="253">
        <v>2001.6099999999999</v>
      </c>
      <c r="I362" s="254"/>
      <c r="J362" s="250"/>
      <c r="K362" s="250"/>
      <c r="L362" s="255"/>
      <c r="M362" s="256"/>
      <c r="N362" s="257"/>
      <c r="O362" s="257"/>
      <c r="P362" s="257"/>
      <c r="Q362" s="257"/>
      <c r="R362" s="257"/>
      <c r="S362" s="257"/>
      <c r="T362" s="258"/>
      <c r="U362" s="13"/>
      <c r="V362" s="13"/>
      <c r="W362" s="13"/>
      <c r="X362" s="13"/>
      <c r="Y362" s="13"/>
      <c r="Z362" s="13"/>
      <c r="AA362" s="13"/>
      <c r="AB362" s="13"/>
      <c r="AC362" s="13"/>
      <c r="AD362" s="13"/>
      <c r="AE362" s="13"/>
      <c r="AT362" s="259" t="s">
        <v>259</v>
      </c>
      <c r="AU362" s="259" t="s">
        <v>88</v>
      </c>
      <c r="AV362" s="13" t="s">
        <v>88</v>
      </c>
      <c r="AW362" s="13" t="s">
        <v>36</v>
      </c>
      <c r="AX362" s="13" t="s">
        <v>80</v>
      </c>
      <c r="AY362" s="259" t="s">
        <v>241</v>
      </c>
    </row>
    <row r="363" s="14" customFormat="1">
      <c r="A363" s="14"/>
      <c r="B363" s="260"/>
      <c r="C363" s="261"/>
      <c r="D363" s="242" t="s">
        <v>259</v>
      </c>
      <c r="E363" s="262" t="s">
        <v>1</v>
      </c>
      <c r="F363" s="263" t="s">
        <v>261</v>
      </c>
      <c r="G363" s="261"/>
      <c r="H363" s="264">
        <v>2001.6099999999999</v>
      </c>
      <c r="I363" s="265"/>
      <c r="J363" s="261"/>
      <c r="K363" s="261"/>
      <c r="L363" s="266"/>
      <c r="M363" s="267"/>
      <c r="N363" s="268"/>
      <c r="O363" s="268"/>
      <c r="P363" s="268"/>
      <c r="Q363" s="268"/>
      <c r="R363" s="268"/>
      <c r="S363" s="268"/>
      <c r="T363" s="269"/>
      <c r="U363" s="14"/>
      <c r="V363" s="14"/>
      <c r="W363" s="14"/>
      <c r="X363" s="14"/>
      <c r="Y363" s="14"/>
      <c r="Z363" s="14"/>
      <c r="AA363" s="14"/>
      <c r="AB363" s="14"/>
      <c r="AC363" s="14"/>
      <c r="AD363" s="14"/>
      <c r="AE363" s="14"/>
      <c r="AT363" s="270" t="s">
        <v>259</v>
      </c>
      <c r="AU363" s="270" t="s">
        <v>88</v>
      </c>
      <c r="AV363" s="14" t="s">
        <v>175</v>
      </c>
      <c r="AW363" s="14" t="s">
        <v>36</v>
      </c>
      <c r="AX363" s="14" t="s">
        <v>14</v>
      </c>
      <c r="AY363" s="270" t="s">
        <v>241</v>
      </c>
    </row>
    <row r="364" s="2" customFormat="1" ht="37.8" customHeight="1">
      <c r="A364" s="39"/>
      <c r="B364" s="40"/>
      <c r="C364" s="229" t="s">
        <v>394</v>
      </c>
      <c r="D364" s="229" t="s">
        <v>243</v>
      </c>
      <c r="E364" s="230" t="s">
        <v>671</v>
      </c>
      <c r="F364" s="231" t="s">
        <v>672</v>
      </c>
      <c r="G364" s="232" t="s">
        <v>255</v>
      </c>
      <c r="H364" s="233">
        <v>568.34299999999996</v>
      </c>
      <c r="I364" s="234"/>
      <c r="J364" s="235">
        <f>ROUND(I364*H364,2)</f>
        <v>0</v>
      </c>
      <c r="K364" s="231" t="s">
        <v>247</v>
      </c>
      <c r="L364" s="45"/>
      <c r="M364" s="236" t="s">
        <v>1</v>
      </c>
      <c r="N364" s="237" t="s">
        <v>45</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175</v>
      </c>
      <c r="AT364" s="240" t="s">
        <v>243</v>
      </c>
      <c r="AU364" s="240" t="s">
        <v>88</v>
      </c>
      <c r="AY364" s="18" t="s">
        <v>241</v>
      </c>
      <c r="BE364" s="241">
        <f>IF(N364="základní",J364,0)</f>
        <v>0</v>
      </c>
      <c r="BF364" s="241">
        <f>IF(N364="snížená",J364,0)</f>
        <v>0</v>
      </c>
      <c r="BG364" s="241">
        <f>IF(N364="zákl. přenesená",J364,0)</f>
        <v>0</v>
      </c>
      <c r="BH364" s="241">
        <f>IF(N364="sníž. přenesená",J364,0)</f>
        <v>0</v>
      </c>
      <c r="BI364" s="241">
        <f>IF(N364="nulová",J364,0)</f>
        <v>0</v>
      </c>
      <c r="BJ364" s="18" t="s">
        <v>14</v>
      </c>
      <c r="BK364" s="241">
        <f>ROUND(I364*H364,2)</f>
        <v>0</v>
      </c>
      <c r="BL364" s="18" t="s">
        <v>175</v>
      </c>
      <c r="BM364" s="240" t="s">
        <v>3774</v>
      </c>
    </row>
    <row r="365" s="2" customFormat="1">
      <c r="A365" s="39"/>
      <c r="B365" s="40"/>
      <c r="C365" s="41"/>
      <c r="D365" s="242" t="s">
        <v>249</v>
      </c>
      <c r="E365" s="41"/>
      <c r="F365" s="243" t="s">
        <v>674</v>
      </c>
      <c r="G365" s="41"/>
      <c r="H365" s="41"/>
      <c r="I365" s="244"/>
      <c r="J365" s="41"/>
      <c r="K365" s="41"/>
      <c r="L365" s="45"/>
      <c r="M365" s="245"/>
      <c r="N365" s="246"/>
      <c r="O365" s="92"/>
      <c r="P365" s="92"/>
      <c r="Q365" s="92"/>
      <c r="R365" s="92"/>
      <c r="S365" s="92"/>
      <c r="T365" s="93"/>
      <c r="U365" s="39"/>
      <c r="V365" s="39"/>
      <c r="W365" s="39"/>
      <c r="X365" s="39"/>
      <c r="Y365" s="39"/>
      <c r="Z365" s="39"/>
      <c r="AA365" s="39"/>
      <c r="AB365" s="39"/>
      <c r="AC365" s="39"/>
      <c r="AD365" s="39"/>
      <c r="AE365" s="39"/>
      <c r="AT365" s="18" t="s">
        <v>249</v>
      </c>
      <c r="AU365" s="18" t="s">
        <v>88</v>
      </c>
    </row>
    <row r="366" s="2" customFormat="1">
      <c r="A366" s="39"/>
      <c r="B366" s="40"/>
      <c r="C366" s="41"/>
      <c r="D366" s="247" t="s">
        <v>251</v>
      </c>
      <c r="E366" s="41"/>
      <c r="F366" s="248" t="s">
        <v>675</v>
      </c>
      <c r="G366" s="41"/>
      <c r="H366" s="41"/>
      <c r="I366" s="244"/>
      <c r="J366" s="41"/>
      <c r="K366" s="41"/>
      <c r="L366" s="45"/>
      <c r="M366" s="245"/>
      <c r="N366" s="246"/>
      <c r="O366" s="92"/>
      <c r="P366" s="92"/>
      <c r="Q366" s="92"/>
      <c r="R366" s="92"/>
      <c r="S366" s="92"/>
      <c r="T366" s="93"/>
      <c r="U366" s="39"/>
      <c r="V366" s="39"/>
      <c r="W366" s="39"/>
      <c r="X366" s="39"/>
      <c r="Y366" s="39"/>
      <c r="Z366" s="39"/>
      <c r="AA366" s="39"/>
      <c r="AB366" s="39"/>
      <c r="AC366" s="39"/>
      <c r="AD366" s="39"/>
      <c r="AE366" s="39"/>
      <c r="AT366" s="18" t="s">
        <v>251</v>
      </c>
      <c r="AU366" s="18" t="s">
        <v>88</v>
      </c>
    </row>
    <row r="367" s="15" customFormat="1">
      <c r="A367" s="15"/>
      <c r="B367" s="271"/>
      <c r="C367" s="272"/>
      <c r="D367" s="242" t="s">
        <v>259</v>
      </c>
      <c r="E367" s="273" t="s">
        <v>1</v>
      </c>
      <c r="F367" s="274" t="s">
        <v>676</v>
      </c>
      <c r="G367" s="272"/>
      <c r="H367" s="273" t="s">
        <v>1</v>
      </c>
      <c r="I367" s="275"/>
      <c r="J367" s="272"/>
      <c r="K367" s="272"/>
      <c r="L367" s="276"/>
      <c r="M367" s="277"/>
      <c r="N367" s="278"/>
      <c r="O367" s="278"/>
      <c r="P367" s="278"/>
      <c r="Q367" s="278"/>
      <c r="R367" s="278"/>
      <c r="S367" s="278"/>
      <c r="T367" s="279"/>
      <c r="U367" s="15"/>
      <c r="V367" s="15"/>
      <c r="W367" s="15"/>
      <c r="X367" s="15"/>
      <c r="Y367" s="15"/>
      <c r="Z367" s="15"/>
      <c r="AA367" s="15"/>
      <c r="AB367" s="15"/>
      <c r="AC367" s="15"/>
      <c r="AD367" s="15"/>
      <c r="AE367" s="15"/>
      <c r="AT367" s="280" t="s">
        <v>259</v>
      </c>
      <c r="AU367" s="280" t="s">
        <v>88</v>
      </c>
      <c r="AV367" s="15" t="s">
        <v>14</v>
      </c>
      <c r="AW367" s="15" t="s">
        <v>36</v>
      </c>
      <c r="AX367" s="15" t="s">
        <v>80</v>
      </c>
      <c r="AY367" s="280" t="s">
        <v>241</v>
      </c>
    </row>
    <row r="368" s="13" customFormat="1">
      <c r="A368" s="13"/>
      <c r="B368" s="249"/>
      <c r="C368" s="250"/>
      <c r="D368" s="242" t="s">
        <v>259</v>
      </c>
      <c r="E368" s="251" t="s">
        <v>1</v>
      </c>
      <c r="F368" s="252" t="s">
        <v>677</v>
      </c>
      <c r="G368" s="250"/>
      <c r="H368" s="253">
        <v>316.40699999999998</v>
      </c>
      <c r="I368" s="254"/>
      <c r="J368" s="250"/>
      <c r="K368" s="250"/>
      <c r="L368" s="255"/>
      <c r="M368" s="256"/>
      <c r="N368" s="257"/>
      <c r="O368" s="257"/>
      <c r="P368" s="257"/>
      <c r="Q368" s="257"/>
      <c r="R368" s="257"/>
      <c r="S368" s="257"/>
      <c r="T368" s="258"/>
      <c r="U368" s="13"/>
      <c r="V368" s="13"/>
      <c r="W368" s="13"/>
      <c r="X368" s="13"/>
      <c r="Y368" s="13"/>
      <c r="Z368" s="13"/>
      <c r="AA368" s="13"/>
      <c r="AB368" s="13"/>
      <c r="AC368" s="13"/>
      <c r="AD368" s="13"/>
      <c r="AE368" s="13"/>
      <c r="AT368" s="259" t="s">
        <v>259</v>
      </c>
      <c r="AU368" s="259" t="s">
        <v>88</v>
      </c>
      <c r="AV368" s="13" t="s">
        <v>88</v>
      </c>
      <c r="AW368" s="13" t="s">
        <v>36</v>
      </c>
      <c r="AX368" s="13" t="s">
        <v>80</v>
      </c>
      <c r="AY368" s="259" t="s">
        <v>241</v>
      </c>
    </row>
    <row r="369" s="15" customFormat="1">
      <c r="A369" s="15"/>
      <c r="B369" s="271"/>
      <c r="C369" s="272"/>
      <c r="D369" s="242" t="s">
        <v>259</v>
      </c>
      <c r="E369" s="273" t="s">
        <v>1</v>
      </c>
      <c r="F369" s="274" t="s">
        <v>678</v>
      </c>
      <c r="G369" s="272"/>
      <c r="H369" s="273" t="s">
        <v>1</v>
      </c>
      <c r="I369" s="275"/>
      <c r="J369" s="272"/>
      <c r="K369" s="272"/>
      <c r="L369" s="276"/>
      <c r="M369" s="277"/>
      <c r="N369" s="278"/>
      <c r="O369" s="278"/>
      <c r="P369" s="278"/>
      <c r="Q369" s="278"/>
      <c r="R369" s="278"/>
      <c r="S369" s="278"/>
      <c r="T369" s="279"/>
      <c r="U369" s="15"/>
      <c r="V369" s="15"/>
      <c r="W369" s="15"/>
      <c r="X369" s="15"/>
      <c r="Y369" s="15"/>
      <c r="Z369" s="15"/>
      <c r="AA369" s="15"/>
      <c r="AB369" s="15"/>
      <c r="AC369" s="15"/>
      <c r="AD369" s="15"/>
      <c r="AE369" s="15"/>
      <c r="AT369" s="280" t="s">
        <v>259</v>
      </c>
      <c r="AU369" s="280" t="s">
        <v>88</v>
      </c>
      <c r="AV369" s="15" t="s">
        <v>14</v>
      </c>
      <c r="AW369" s="15" t="s">
        <v>36</v>
      </c>
      <c r="AX369" s="15" t="s">
        <v>80</v>
      </c>
      <c r="AY369" s="280" t="s">
        <v>241</v>
      </c>
    </row>
    <row r="370" s="13" customFormat="1">
      <c r="A370" s="13"/>
      <c r="B370" s="249"/>
      <c r="C370" s="250"/>
      <c r="D370" s="242" t="s">
        <v>259</v>
      </c>
      <c r="E370" s="251" t="s">
        <v>1</v>
      </c>
      <c r="F370" s="252" t="s">
        <v>679</v>
      </c>
      <c r="G370" s="250"/>
      <c r="H370" s="253">
        <v>245.93600000000001</v>
      </c>
      <c r="I370" s="254"/>
      <c r="J370" s="250"/>
      <c r="K370" s="250"/>
      <c r="L370" s="255"/>
      <c r="M370" s="256"/>
      <c r="N370" s="257"/>
      <c r="O370" s="257"/>
      <c r="P370" s="257"/>
      <c r="Q370" s="257"/>
      <c r="R370" s="257"/>
      <c r="S370" s="257"/>
      <c r="T370" s="258"/>
      <c r="U370" s="13"/>
      <c r="V370" s="13"/>
      <c r="W370" s="13"/>
      <c r="X370" s="13"/>
      <c r="Y370" s="13"/>
      <c r="Z370" s="13"/>
      <c r="AA370" s="13"/>
      <c r="AB370" s="13"/>
      <c r="AC370" s="13"/>
      <c r="AD370" s="13"/>
      <c r="AE370" s="13"/>
      <c r="AT370" s="259" t="s">
        <v>259</v>
      </c>
      <c r="AU370" s="259" t="s">
        <v>88</v>
      </c>
      <c r="AV370" s="13" t="s">
        <v>88</v>
      </c>
      <c r="AW370" s="13" t="s">
        <v>36</v>
      </c>
      <c r="AX370" s="13" t="s">
        <v>80</v>
      </c>
      <c r="AY370" s="259" t="s">
        <v>241</v>
      </c>
    </row>
    <row r="371" s="15" customFormat="1">
      <c r="A371" s="15"/>
      <c r="B371" s="271"/>
      <c r="C371" s="272"/>
      <c r="D371" s="242" t="s">
        <v>259</v>
      </c>
      <c r="E371" s="273" t="s">
        <v>1</v>
      </c>
      <c r="F371" s="274" t="s">
        <v>680</v>
      </c>
      <c r="G371" s="272"/>
      <c r="H371" s="273" t="s">
        <v>1</v>
      </c>
      <c r="I371" s="275"/>
      <c r="J371" s="272"/>
      <c r="K371" s="272"/>
      <c r="L371" s="276"/>
      <c r="M371" s="277"/>
      <c r="N371" s="278"/>
      <c r="O371" s="278"/>
      <c r="P371" s="278"/>
      <c r="Q371" s="278"/>
      <c r="R371" s="278"/>
      <c r="S371" s="278"/>
      <c r="T371" s="279"/>
      <c r="U371" s="15"/>
      <c r="V371" s="15"/>
      <c r="W371" s="15"/>
      <c r="X371" s="15"/>
      <c r="Y371" s="15"/>
      <c r="Z371" s="15"/>
      <c r="AA371" s="15"/>
      <c r="AB371" s="15"/>
      <c r="AC371" s="15"/>
      <c r="AD371" s="15"/>
      <c r="AE371" s="15"/>
      <c r="AT371" s="280" t="s">
        <v>259</v>
      </c>
      <c r="AU371" s="280" t="s">
        <v>88</v>
      </c>
      <c r="AV371" s="15" t="s">
        <v>14</v>
      </c>
      <c r="AW371" s="15" t="s">
        <v>36</v>
      </c>
      <c r="AX371" s="15" t="s">
        <v>80</v>
      </c>
      <c r="AY371" s="280" t="s">
        <v>241</v>
      </c>
    </row>
    <row r="372" s="13" customFormat="1">
      <c r="A372" s="13"/>
      <c r="B372" s="249"/>
      <c r="C372" s="250"/>
      <c r="D372" s="242" t="s">
        <v>259</v>
      </c>
      <c r="E372" s="251" t="s">
        <v>1</v>
      </c>
      <c r="F372" s="252" t="s">
        <v>681</v>
      </c>
      <c r="G372" s="250"/>
      <c r="H372" s="253">
        <v>6</v>
      </c>
      <c r="I372" s="254"/>
      <c r="J372" s="250"/>
      <c r="K372" s="250"/>
      <c r="L372" s="255"/>
      <c r="M372" s="256"/>
      <c r="N372" s="257"/>
      <c r="O372" s="257"/>
      <c r="P372" s="257"/>
      <c r="Q372" s="257"/>
      <c r="R372" s="257"/>
      <c r="S372" s="257"/>
      <c r="T372" s="258"/>
      <c r="U372" s="13"/>
      <c r="V372" s="13"/>
      <c r="W372" s="13"/>
      <c r="X372" s="13"/>
      <c r="Y372" s="13"/>
      <c r="Z372" s="13"/>
      <c r="AA372" s="13"/>
      <c r="AB372" s="13"/>
      <c r="AC372" s="13"/>
      <c r="AD372" s="13"/>
      <c r="AE372" s="13"/>
      <c r="AT372" s="259" t="s">
        <v>259</v>
      </c>
      <c r="AU372" s="259" t="s">
        <v>88</v>
      </c>
      <c r="AV372" s="13" t="s">
        <v>88</v>
      </c>
      <c r="AW372" s="13" t="s">
        <v>36</v>
      </c>
      <c r="AX372" s="13" t="s">
        <v>80</v>
      </c>
      <c r="AY372" s="259" t="s">
        <v>241</v>
      </c>
    </row>
    <row r="373" s="14" customFormat="1">
      <c r="A373" s="14"/>
      <c r="B373" s="260"/>
      <c r="C373" s="261"/>
      <c r="D373" s="242" t="s">
        <v>259</v>
      </c>
      <c r="E373" s="262" t="s">
        <v>1</v>
      </c>
      <c r="F373" s="263" t="s">
        <v>261</v>
      </c>
      <c r="G373" s="261"/>
      <c r="H373" s="264">
        <v>568.34299999999996</v>
      </c>
      <c r="I373" s="265"/>
      <c r="J373" s="261"/>
      <c r="K373" s="261"/>
      <c r="L373" s="266"/>
      <c r="M373" s="267"/>
      <c r="N373" s="268"/>
      <c r="O373" s="268"/>
      <c r="P373" s="268"/>
      <c r="Q373" s="268"/>
      <c r="R373" s="268"/>
      <c r="S373" s="268"/>
      <c r="T373" s="269"/>
      <c r="U373" s="14"/>
      <c r="V373" s="14"/>
      <c r="W373" s="14"/>
      <c r="X373" s="14"/>
      <c r="Y373" s="14"/>
      <c r="Z373" s="14"/>
      <c r="AA373" s="14"/>
      <c r="AB373" s="14"/>
      <c r="AC373" s="14"/>
      <c r="AD373" s="14"/>
      <c r="AE373" s="14"/>
      <c r="AT373" s="270" t="s">
        <v>259</v>
      </c>
      <c r="AU373" s="270" t="s">
        <v>88</v>
      </c>
      <c r="AV373" s="14" t="s">
        <v>175</v>
      </c>
      <c r="AW373" s="14" t="s">
        <v>36</v>
      </c>
      <c r="AX373" s="14" t="s">
        <v>14</v>
      </c>
      <c r="AY373" s="270" t="s">
        <v>241</v>
      </c>
    </row>
    <row r="374" s="2" customFormat="1" ht="37.8" customHeight="1">
      <c r="A374" s="39"/>
      <c r="B374" s="40"/>
      <c r="C374" s="229" t="s">
        <v>400</v>
      </c>
      <c r="D374" s="229" t="s">
        <v>243</v>
      </c>
      <c r="E374" s="230" t="s">
        <v>682</v>
      </c>
      <c r="F374" s="231" t="s">
        <v>683</v>
      </c>
      <c r="G374" s="232" t="s">
        <v>255</v>
      </c>
      <c r="H374" s="233">
        <v>1107.425</v>
      </c>
      <c r="I374" s="234"/>
      <c r="J374" s="235">
        <f>ROUND(I374*H374,2)</f>
        <v>0</v>
      </c>
      <c r="K374" s="231" t="s">
        <v>247</v>
      </c>
      <c r="L374" s="45"/>
      <c r="M374" s="236" t="s">
        <v>1</v>
      </c>
      <c r="N374" s="237" t="s">
        <v>45</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175</v>
      </c>
      <c r="AT374" s="240" t="s">
        <v>243</v>
      </c>
      <c r="AU374" s="240" t="s">
        <v>88</v>
      </c>
      <c r="AY374" s="18" t="s">
        <v>241</v>
      </c>
      <c r="BE374" s="241">
        <f>IF(N374="základní",J374,0)</f>
        <v>0</v>
      </c>
      <c r="BF374" s="241">
        <f>IF(N374="snížená",J374,0)</f>
        <v>0</v>
      </c>
      <c r="BG374" s="241">
        <f>IF(N374="zákl. přenesená",J374,0)</f>
        <v>0</v>
      </c>
      <c r="BH374" s="241">
        <f>IF(N374="sníž. přenesená",J374,0)</f>
        <v>0</v>
      </c>
      <c r="BI374" s="241">
        <f>IF(N374="nulová",J374,0)</f>
        <v>0</v>
      </c>
      <c r="BJ374" s="18" t="s">
        <v>14</v>
      </c>
      <c r="BK374" s="241">
        <f>ROUND(I374*H374,2)</f>
        <v>0</v>
      </c>
      <c r="BL374" s="18" t="s">
        <v>175</v>
      </c>
      <c r="BM374" s="240" t="s">
        <v>3775</v>
      </c>
    </row>
    <row r="375" s="2" customFormat="1">
      <c r="A375" s="39"/>
      <c r="B375" s="40"/>
      <c r="C375" s="41"/>
      <c r="D375" s="242" t="s">
        <v>249</v>
      </c>
      <c r="E375" s="41"/>
      <c r="F375" s="243" t="s">
        <v>685</v>
      </c>
      <c r="G375" s="41"/>
      <c r="H375" s="41"/>
      <c r="I375" s="244"/>
      <c r="J375" s="41"/>
      <c r="K375" s="41"/>
      <c r="L375" s="45"/>
      <c r="M375" s="245"/>
      <c r="N375" s="246"/>
      <c r="O375" s="92"/>
      <c r="P375" s="92"/>
      <c r="Q375" s="92"/>
      <c r="R375" s="92"/>
      <c r="S375" s="92"/>
      <c r="T375" s="93"/>
      <c r="U375" s="39"/>
      <c r="V375" s="39"/>
      <c r="W375" s="39"/>
      <c r="X375" s="39"/>
      <c r="Y375" s="39"/>
      <c r="Z375" s="39"/>
      <c r="AA375" s="39"/>
      <c r="AB375" s="39"/>
      <c r="AC375" s="39"/>
      <c r="AD375" s="39"/>
      <c r="AE375" s="39"/>
      <c r="AT375" s="18" t="s">
        <v>249</v>
      </c>
      <c r="AU375" s="18" t="s">
        <v>88</v>
      </c>
    </row>
    <row r="376" s="2" customFormat="1">
      <c r="A376" s="39"/>
      <c r="B376" s="40"/>
      <c r="C376" s="41"/>
      <c r="D376" s="247" t="s">
        <v>251</v>
      </c>
      <c r="E376" s="41"/>
      <c r="F376" s="248" t="s">
        <v>686</v>
      </c>
      <c r="G376" s="41"/>
      <c r="H376" s="41"/>
      <c r="I376" s="244"/>
      <c r="J376" s="41"/>
      <c r="K376" s="41"/>
      <c r="L376" s="45"/>
      <c r="M376" s="245"/>
      <c r="N376" s="246"/>
      <c r="O376" s="92"/>
      <c r="P376" s="92"/>
      <c r="Q376" s="92"/>
      <c r="R376" s="92"/>
      <c r="S376" s="92"/>
      <c r="T376" s="93"/>
      <c r="U376" s="39"/>
      <c r="V376" s="39"/>
      <c r="W376" s="39"/>
      <c r="X376" s="39"/>
      <c r="Y376" s="39"/>
      <c r="Z376" s="39"/>
      <c r="AA376" s="39"/>
      <c r="AB376" s="39"/>
      <c r="AC376" s="39"/>
      <c r="AD376" s="39"/>
      <c r="AE376" s="39"/>
      <c r="AT376" s="18" t="s">
        <v>251</v>
      </c>
      <c r="AU376" s="18" t="s">
        <v>88</v>
      </c>
    </row>
    <row r="377" s="15" customFormat="1">
      <c r="A377" s="15"/>
      <c r="B377" s="271"/>
      <c r="C377" s="272"/>
      <c r="D377" s="242" t="s">
        <v>259</v>
      </c>
      <c r="E377" s="273" t="s">
        <v>1</v>
      </c>
      <c r="F377" s="274" t="s">
        <v>676</v>
      </c>
      <c r="G377" s="272"/>
      <c r="H377" s="273" t="s">
        <v>1</v>
      </c>
      <c r="I377" s="275"/>
      <c r="J377" s="272"/>
      <c r="K377" s="272"/>
      <c r="L377" s="276"/>
      <c r="M377" s="277"/>
      <c r="N377" s="278"/>
      <c r="O377" s="278"/>
      <c r="P377" s="278"/>
      <c r="Q377" s="278"/>
      <c r="R377" s="278"/>
      <c r="S377" s="278"/>
      <c r="T377" s="279"/>
      <c r="U377" s="15"/>
      <c r="V377" s="15"/>
      <c r="W377" s="15"/>
      <c r="X377" s="15"/>
      <c r="Y377" s="15"/>
      <c r="Z377" s="15"/>
      <c r="AA377" s="15"/>
      <c r="AB377" s="15"/>
      <c r="AC377" s="15"/>
      <c r="AD377" s="15"/>
      <c r="AE377" s="15"/>
      <c r="AT377" s="280" t="s">
        <v>259</v>
      </c>
      <c r="AU377" s="280" t="s">
        <v>88</v>
      </c>
      <c r="AV377" s="15" t="s">
        <v>14</v>
      </c>
      <c r="AW377" s="15" t="s">
        <v>36</v>
      </c>
      <c r="AX377" s="15" t="s">
        <v>80</v>
      </c>
      <c r="AY377" s="280" t="s">
        <v>241</v>
      </c>
    </row>
    <row r="378" s="13" customFormat="1">
      <c r="A378" s="13"/>
      <c r="B378" s="249"/>
      <c r="C378" s="250"/>
      <c r="D378" s="242" t="s">
        <v>259</v>
      </c>
      <c r="E378" s="251" t="s">
        <v>1</v>
      </c>
      <c r="F378" s="252" t="s">
        <v>687</v>
      </c>
      <c r="G378" s="250"/>
      <c r="H378" s="253">
        <v>1107.425</v>
      </c>
      <c r="I378" s="254"/>
      <c r="J378" s="250"/>
      <c r="K378" s="250"/>
      <c r="L378" s="255"/>
      <c r="M378" s="256"/>
      <c r="N378" s="257"/>
      <c r="O378" s="257"/>
      <c r="P378" s="257"/>
      <c r="Q378" s="257"/>
      <c r="R378" s="257"/>
      <c r="S378" s="257"/>
      <c r="T378" s="258"/>
      <c r="U378" s="13"/>
      <c r="V378" s="13"/>
      <c r="W378" s="13"/>
      <c r="X378" s="13"/>
      <c r="Y378" s="13"/>
      <c r="Z378" s="13"/>
      <c r="AA378" s="13"/>
      <c r="AB378" s="13"/>
      <c r="AC378" s="13"/>
      <c r="AD378" s="13"/>
      <c r="AE378" s="13"/>
      <c r="AT378" s="259" t="s">
        <v>259</v>
      </c>
      <c r="AU378" s="259" t="s">
        <v>88</v>
      </c>
      <c r="AV378" s="13" t="s">
        <v>88</v>
      </c>
      <c r="AW378" s="13" t="s">
        <v>36</v>
      </c>
      <c r="AX378" s="13" t="s">
        <v>80</v>
      </c>
      <c r="AY378" s="259" t="s">
        <v>241</v>
      </c>
    </row>
    <row r="379" s="14" customFormat="1">
      <c r="A379" s="14"/>
      <c r="B379" s="260"/>
      <c r="C379" s="261"/>
      <c r="D379" s="242" t="s">
        <v>259</v>
      </c>
      <c r="E379" s="262" t="s">
        <v>1</v>
      </c>
      <c r="F379" s="263" t="s">
        <v>261</v>
      </c>
      <c r="G379" s="261"/>
      <c r="H379" s="264">
        <v>1107.425</v>
      </c>
      <c r="I379" s="265"/>
      <c r="J379" s="261"/>
      <c r="K379" s="261"/>
      <c r="L379" s="266"/>
      <c r="M379" s="267"/>
      <c r="N379" s="268"/>
      <c r="O379" s="268"/>
      <c r="P379" s="268"/>
      <c r="Q379" s="268"/>
      <c r="R379" s="268"/>
      <c r="S379" s="268"/>
      <c r="T379" s="269"/>
      <c r="U379" s="14"/>
      <c r="V379" s="14"/>
      <c r="W379" s="14"/>
      <c r="X379" s="14"/>
      <c r="Y379" s="14"/>
      <c r="Z379" s="14"/>
      <c r="AA379" s="14"/>
      <c r="AB379" s="14"/>
      <c r="AC379" s="14"/>
      <c r="AD379" s="14"/>
      <c r="AE379" s="14"/>
      <c r="AT379" s="270" t="s">
        <v>259</v>
      </c>
      <c r="AU379" s="270" t="s">
        <v>88</v>
      </c>
      <c r="AV379" s="14" t="s">
        <v>175</v>
      </c>
      <c r="AW379" s="14" t="s">
        <v>36</v>
      </c>
      <c r="AX379" s="14" t="s">
        <v>14</v>
      </c>
      <c r="AY379" s="270" t="s">
        <v>241</v>
      </c>
    </row>
    <row r="380" s="2" customFormat="1" ht="37.8" customHeight="1">
      <c r="A380" s="39"/>
      <c r="B380" s="40"/>
      <c r="C380" s="229" t="s">
        <v>406</v>
      </c>
      <c r="D380" s="229" t="s">
        <v>243</v>
      </c>
      <c r="E380" s="230" t="s">
        <v>688</v>
      </c>
      <c r="F380" s="231" t="s">
        <v>689</v>
      </c>
      <c r="G380" s="232" t="s">
        <v>255</v>
      </c>
      <c r="H380" s="233">
        <v>70.471000000000004</v>
      </c>
      <c r="I380" s="234"/>
      <c r="J380" s="235">
        <f>ROUND(I380*H380,2)</f>
        <v>0</v>
      </c>
      <c r="K380" s="231" t="s">
        <v>247</v>
      </c>
      <c r="L380" s="45"/>
      <c r="M380" s="236" t="s">
        <v>1</v>
      </c>
      <c r="N380" s="237" t="s">
        <v>45</v>
      </c>
      <c r="O380" s="92"/>
      <c r="P380" s="238">
        <f>O380*H380</f>
        <v>0</v>
      </c>
      <c r="Q380" s="238">
        <v>0</v>
      </c>
      <c r="R380" s="238">
        <f>Q380*H380</f>
        <v>0</v>
      </c>
      <c r="S380" s="238">
        <v>0</v>
      </c>
      <c r="T380" s="239">
        <f>S380*H380</f>
        <v>0</v>
      </c>
      <c r="U380" s="39"/>
      <c r="V380" s="39"/>
      <c r="W380" s="39"/>
      <c r="X380" s="39"/>
      <c r="Y380" s="39"/>
      <c r="Z380" s="39"/>
      <c r="AA380" s="39"/>
      <c r="AB380" s="39"/>
      <c r="AC380" s="39"/>
      <c r="AD380" s="39"/>
      <c r="AE380" s="39"/>
      <c r="AR380" s="240" t="s">
        <v>175</v>
      </c>
      <c r="AT380" s="240" t="s">
        <v>243</v>
      </c>
      <c r="AU380" s="240" t="s">
        <v>88</v>
      </c>
      <c r="AY380" s="18" t="s">
        <v>241</v>
      </c>
      <c r="BE380" s="241">
        <f>IF(N380="základní",J380,0)</f>
        <v>0</v>
      </c>
      <c r="BF380" s="241">
        <f>IF(N380="snížená",J380,0)</f>
        <v>0</v>
      </c>
      <c r="BG380" s="241">
        <f>IF(N380="zákl. přenesená",J380,0)</f>
        <v>0</v>
      </c>
      <c r="BH380" s="241">
        <f>IF(N380="sníž. přenesená",J380,0)</f>
        <v>0</v>
      </c>
      <c r="BI380" s="241">
        <f>IF(N380="nulová",J380,0)</f>
        <v>0</v>
      </c>
      <c r="BJ380" s="18" t="s">
        <v>14</v>
      </c>
      <c r="BK380" s="241">
        <f>ROUND(I380*H380,2)</f>
        <v>0</v>
      </c>
      <c r="BL380" s="18" t="s">
        <v>175</v>
      </c>
      <c r="BM380" s="240" t="s">
        <v>3776</v>
      </c>
    </row>
    <row r="381" s="2" customFormat="1">
      <c r="A381" s="39"/>
      <c r="B381" s="40"/>
      <c r="C381" s="41"/>
      <c r="D381" s="242" t="s">
        <v>249</v>
      </c>
      <c r="E381" s="41"/>
      <c r="F381" s="243" t="s">
        <v>691</v>
      </c>
      <c r="G381" s="41"/>
      <c r="H381" s="41"/>
      <c r="I381" s="244"/>
      <c r="J381" s="41"/>
      <c r="K381" s="41"/>
      <c r="L381" s="45"/>
      <c r="M381" s="245"/>
      <c r="N381" s="246"/>
      <c r="O381" s="92"/>
      <c r="P381" s="92"/>
      <c r="Q381" s="92"/>
      <c r="R381" s="92"/>
      <c r="S381" s="92"/>
      <c r="T381" s="93"/>
      <c r="U381" s="39"/>
      <c r="V381" s="39"/>
      <c r="W381" s="39"/>
      <c r="X381" s="39"/>
      <c r="Y381" s="39"/>
      <c r="Z381" s="39"/>
      <c r="AA381" s="39"/>
      <c r="AB381" s="39"/>
      <c r="AC381" s="39"/>
      <c r="AD381" s="39"/>
      <c r="AE381" s="39"/>
      <c r="AT381" s="18" t="s">
        <v>249</v>
      </c>
      <c r="AU381" s="18" t="s">
        <v>88</v>
      </c>
    </row>
    <row r="382" s="2" customFormat="1">
      <c r="A382" s="39"/>
      <c r="B382" s="40"/>
      <c r="C382" s="41"/>
      <c r="D382" s="247" t="s">
        <v>251</v>
      </c>
      <c r="E382" s="41"/>
      <c r="F382" s="248" t="s">
        <v>692</v>
      </c>
      <c r="G382" s="41"/>
      <c r="H382" s="41"/>
      <c r="I382" s="244"/>
      <c r="J382" s="41"/>
      <c r="K382" s="41"/>
      <c r="L382" s="45"/>
      <c r="M382" s="245"/>
      <c r="N382" s="246"/>
      <c r="O382" s="92"/>
      <c r="P382" s="92"/>
      <c r="Q382" s="92"/>
      <c r="R382" s="92"/>
      <c r="S382" s="92"/>
      <c r="T382" s="93"/>
      <c r="U382" s="39"/>
      <c r="V382" s="39"/>
      <c r="W382" s="39"/>
      <c r="X382" s="39"/>
      <c r="Y382" s="39"/>
      <c r="Z382" s="39"/>
      <c r="AA382" s="39"/>
      <c r="AB382" s="39"/>
      <c r="AC382" s="39"/>
      <c r="AD382" s="39"/>
      <c r="AE382" s="39"/>
      <c r="AT382" s="18" t="s">
        <v>251</v>
      </c>
      <c r="AU382" s="18" t="s">
        <v>88</v>
      </c>
    </row>
    <row r="383" s="15" customFormat="1">
      <c r="A383" s="15"/>
      <c r="B383" s="271"/>
      <c r="C383" s="272"/>
      <c r="D383" s="242" t="s">
        <v>259</v>
      </c>
      <c r="E383" s="273" t="s">
        <v>1</v>
      </c>
      <c r="F383" s="274" t="s">
        <v>693</v>
      </c>
      <c r="G383" s="272"/>
      <c r="H383" s="273" t="s">
        <v>1</v>
      </c>
      <c r="I383" s="275"/>
      <c r="J383" s="272"/>
      <c r="K383" s="272"/>
      <c r="L383" s="276"/>
      <c r="M383" s="277"/>
      <c r="N383" s="278"/>
      <c r="O383" s="278"/>
      <c r="P383" s="278"/>
      <c r="Q383" s="278"/>
      <c r="R383" s="278"/>
      <c r="S383" s="278"/>
      <c r="T383" s="279"/>
      <c r="U383" s="15"/>
      <c r="V383" s="15"/>
      <c r="W383" s="15"/>
      <c r="X383" s="15"/>
      <c r="Y383" s="15"/>
      <c r="Z383" s="15"/>
      <c r="AA383" s="15"/>
      <c r="AB383" s="15"/>
      <c r="AC383" s="15"/>
      <c r="AD383" s="15"/>
      <c r="AE383" s="15"/>
      <c r="AT383" s="280" t="s">
        <v>259</v>
      </c>
      <c r="AU383" s="280" t="s">
        <v>88</v>
      </c>
      <c r="AV383" s="15" t="s">
        <v>14</v>
      </c>
      <c r="AW383" s="15" t="s">
        <v>36</v>
      </c>
      <c r="AX383" s="15" t="s">
        <v>80</v>
      </c>
      <c r="AY383" s="280" t="s">
        <v>241</v>
      </c>
    </row>
    <row r="384" s="13" customFormat="1">
      <c r="A384" s="13"/>
      <c r="B384" s="249"/>
      <c r="C384" s="250"/>
      <c r="D384" s="242" t="s">
        <v>259</v>
      </c>
      <c r="E384" s="251" t="s">
        <v>1</v>
      </c>
      <c r="F384" s="252" t="s">
        <v>677</v>
      </c>
      <c r="G384" s="250"/>
      <c r="H384" s="253">
        <v>316.40699999999998</v>
      </c>
      <c r="I384" s="254"/>
      <c r="J384" s="250"/>
      <c r="K384" s="250"/>
      <c r="L384" s="255"/>
      <c r="M384" s="256"/>
      <c r="N384" s="257"/>
      <c r="O384" s="257"/>
      <c r="P384" s="257"/>
      <c r="Q384" s="257"/>
      <c r="R384" s="257"/>
      <c r="S384" s="257"/>
      <c r="T384" s="258"/>
      <c r="U384" s="13"/>
      <c r="V384" s="13"/>
      <c r="W384" s="13"/>
      <c r="X384" s="13"/>
      <c r="Y384" s="13"/>
      <c r="Z384" s="13"/>
      <c r="AA384" s="13"/>
      <c r="AB384" s="13"/>
      <c r="AC384" s="13"/>
      <c r="AD384" s="13"/>
      <c r="AE384" s="13"/>
      <c r="AT384" s="259" t="s">
        <v>259</v>
      </c>
      <c r="AU384" s="259" t="s">
        <v>88</v>
      </c>
      <c r="AV384" s="13" t="s">
        <v>88</v>
      </c>
      <c r="AW384" s="13" t="s">
        <v>36</v>
      </c>
      <c r="AX384" s="13" t="s">
        <v>80</v>
      </c>
      <c r="AY384" s="259" t="s">
        <v>241</v>
      </c>
    </row>
    <row r="385" s="15" customFormat="1">
      <c r="A385" s="15"/>
      <c r="B385" s="271"/>
      <c r="C385" s="272"/>
      <c r="D385" s="242" t="s">
        <v>259</v>
      </c>
      <c r="E385" s="273" t="s">
        <v>1</v>
      </c>
      <c r="F385" s="274" t="s">
        <v>696</v>
      </c>
      <c r="G385" s="272"/>
      <c r="H385" s="273" t="s">
        <v>1</v>
      </c>
      <c r="I385" s="275"/>
      <c r="J385" s="272"/>
      <c r="K385" s="272"/>
      <c r="L385" s="276"/>
      <c r="M385" s="277"/>
      <c r="N385" s="278"/>
      <c r="O385" s="278"/>
      <c r="P385" s="278"/>
      <c r="Q385" s="278"/>
      <c r="R385" s="278"/>
      <c r="S385" s="278"/>
      <c r="T385" s="279"/>
      <c r="U385" s="15"/>
      <c r="V385" s="15"/>
      <c r="W385" s="15"/>
      <c r="X385" s="15"/>
      <c r="Y385" s="15"/>
      <c r="Z385" s="15"/>
      <c r="AA385" s="15"/>
      <c r="AB385" s="15"/>
      <c r="AC385" s="15"/>
      <c r="AD385" s="15"/>
      <c r="AE385" s="15"/>
      <c r="AT385" s="280" t="s">
        <v>259</v>
      </c>
      <c r="AU385" s="280" t="s">
        <v>88</v>
      </c>
      <c r="AV385" s="15" t="s">
        <v>14</v>
      </c>
      <c r="AW385" s="15" t="s">
        <v>36</v>
      </c>
      <c r="AX385" s="15" t="s">
        <v>80</v>
      </c>
      <c r="AY385" s="280" t="s">
        <v>241</v>
      </c>
    </row>
    <row r="386" s="13" customFormat="1">
      <c r="A386" s="13"/>
      <c r="B386" s="249"/>
      <c r="C386" s="250"/>
      <c r="D386" s="242" t="s">
        <v>259</v>
      </c>
      <c r="E386" s="251" t="s">
        <v>1</v>
      </c>
      <c r="F386" s="252" t="s">
        <v>697</v>
      </c>
      <c r="G386" s="250"/>
      <c r="H386" s="253">
        <v>-245.93600000000001</v>
      </c>
      <c r="I386" s="254"/>
      <c r="J386" s="250"/>
      <c r="K386" s="250"/>
      <c r="L386" s="255"/>
      <c r="M386" s="256"/>
      <c r="N386" s="257"/>
      <c r="O386" s="257"/>
      <c r="P386" s="257"/>
      <c r="Q386" s="257"/>
      <c r="R386" s="257"/>
      <c r="S386" s="257"/>
      <c r="T386" s="258"/>
      <c r="U386" s="13"/>
      <c r="V386" s="13"/>
      <c r="W386" s="13"/>
      <c r="X386" s="13"/>
      <c r="Y386" s="13"/>
      <c r="Z386" s="13"/>
      <c r="AA386" s="13"/>
      <c r="AB386" s="13"/>
      <c r="AC386" s="13"/>
      <c r="AD386" s="13"/>
      <c r="AE386" s="13"/>
      <c r="AT386" s="259" t="s">
        <v>259</v>
      </c>
      <c r="AU386" s="259" t="s">
        <v>88</v>
      </c>
      <c r="AV386" s="13" t="s">
        <v>88</v>
      </c>
      <c r="AW386" s="13" t="s">
        <v>36</v>
      </c>
      <c r="AX386" s="13" t="s">
        <v>80</v>
      </c>
      <c r="AY386" s="259" t="s">
        <v>241</v>
      </c>
    </row>
    <row r="387" s="14" customFormat="1">
      <c r="A387" s="14"/>
      <c r="B387" s="260"/>
      <c r="C387" s="261"/>
      <c r="D387" s="242" t="s">
        <v>259</v>
      </c>
      <c r="E387" s="262" t="s">
        <v>479</v>
      </c>
      <c r="F387" s="263" t="s">
        <v>261</v>
      </c>
      <c r="G387" s="261"/>
      <c r="H387" s="264">
        <v>70.471000000000004</v>
      </c>
      <c r="I387" s="265"/>
      <c r="J387" s="261"/>
      <c r="K387" s="261"/>
      <c r="L387" s="266"/>
      <c r="M387" s="267"/>
      <c r="N387" s="268"/>
      <c r="O387" s="268"/>
      <c r="P387" s="268"/>
      <c r="Q387" s="268"/>
      <c r="R387" s="268"/>
      <c r="S387" s="268"/>
      <c r="T387" s="269"/>
      <c r="U387" s="14"/>
      <c r="V387" s="14"/>
      <c r="W387" s="14"/>
      <c r="X387" s="14"/>
      <c r="Y387" s="14"/>
      <c r="Z387" s="14"/>
      <c r="AA387" s="14"/>
      <c r="AB387" s="14"/>
      <c r="AC387" s="14"/>
      <c r="AD387" s="14"/>
      <c r="AE387" s="14"/>
      <c r="AT387" s="270" t="s">
        <v>259</v>
      </c>
      <c r="AU387" s="270" t="s">
        <v>88</v>
      </c>
      <c r="AV387" s="14" t="s">
        <v>175</v>
      </c>
      <c r="AW387" s="14" t="s">
        <v>36</v>
      </c>
      <c r="AX387" s="14" t="s">
        <v>14</v>
      </c>
      <c r="AY387" s="270" t="s">
        <v>241</v>
      </c>
    </row>
    <row r="388" s="2" customFormat="1" ht="37.8" customHeight="1">
      <c r="A388" s="39"/>
      <c r="B388" s="40"/>
      <c r="C388" s="229" t="s">
        <v>410</v>
      </c>
      <c r="D388" s="229" t="s">
        <v>243</v>
      </c>
      <c r="E388" s="230" t="s">
        <v>698</v>
      </c>
      <c r="F388" s="231" t="s">
        <v>699</v>
      </c>
      <c r="G388" s="232" t="s">
        <v>255</v>
      </c>
      <c r="H388" s="233">
        <v>916.12300000000005</v>
      </c>
      <c r="I388" s="234"/>
      <c r="J388" s="235">
        <f>ROUND(I388*H388,2)</f>
        <v>0</v>
      </c>
      <c r="K388" s="231" t="s">
        <v>247</v>
      </c>
      <c r="L388" s="45"/>
      <c r="M388" s="236" t="s">
        <v>1</v>
      </c>
      <c r="N388" s="237" t="s">
        <v>45</v>
      </c>
      <c r="O388" s="92"/>
      <c r="P388" s="238">
        <f>O388*H388</f>
        <v>0</v>
      </c>
      <c r="Q388" s="238">
        <v>0</v>
      </c>
      <c r="R388" s="238">
        <f>Q388*H388</f>
        <v>0</v>
      </c>
      <c r="S388" s="238">
        <v>0</v>
      </c>
      <c r="T388" s="239">
        <f>S388*H388</f>
        <v>0</v>
      </c>
      <c r="U388" s="39"/>
      <c r="V388" s="39"/>
      <c r="W388" s="39"/>
      <c r="X388" s="39"/>
      <c r="Y388" s="39"/>
      <c r="Z388" s="39"/>
      <c r="AA388" s="39"/>
      <c r="AB388" s="39"/>
      <c r="AC388" s="39"/>
      <c r="AD388" s="39"/>
      <c r="AE388" s="39"/>
      <c r="AR388" s="240" t="s">
        <v>175</v>
      </c>
      <c r="AT388" s="240" t="s">
        <v>243</v>
      </c>
      <c r="AU388" s="240" t="s">
        <v>88</v>
      </c>
      <c r="AY388" s="18" t="s">
        <v>241</v>
      </c>
      <c r="BE388" s="241">
        <f>IF(N388="základní",J388,0)</f>
        <v>0</v>
      </c>
      <c r="BF388" s="241">
        <f>IF(N388="snížená",J388,0)</f>
        <v>0</v>
      </c>
      <c r="BG388" s="241">
        <f>IF(N388="zákl. přenesená",J388,0)</f>
        <v>0</v>
      </c>
      <c r="BH388" s="241">
        <f>IF(N388="sníž. přenesená",J388,0)</f>
        <v>0</v>
      </c>
      <c r="BI388" s="241">
        <f>IF(N388="nulová",J388,0)</f>
        <v>0</v>
      </c>
      <c r="BJ388" s="18" t="s">
        <v>14</v>
      </c>
      <c r="BK388" s="241">
        <f>ROUND(I388*H388,2)</f>
        <v>0</v>
      </c>
      <c r="BL388" s="18" t="s">
        <v>175</v>
      </c>
      <c r="BM388" s="240" t="s">
        <v>3777</v>
      </c>
    </row>
    <row r="389" s="2" customFormat="1">
      <c r="A389" s="39"/>
      <c r="B389" s="40"/>
      <c r="C389" s="41"/>
      <c r="D389" s="242" t="s">
        <v>249</v>
      </c>
      <c r="E389" s="41"/>
      <c r="F389" s="243" t="s">
        <v>701</v>
      </c>
      <c r="G389" s="41"/>
      <c r="H389" s="41"/>
      <c r="I389" s="244"/>
      <c r="J389" s="41"/>
      <c r="K389" s="41"/>
      <c r="L389" s="45"/>
      <c r="M389" s="245"/>
      <c r="N389" s="246"/>
      <c r="O389" s="92"/>
      <c r="P389" s="92"/>
      <c r="Q389" s="92"/>
      <c r="R389" s="92"/>
      <c r="S389" s="92"/>
      <c r="T389" s="93"/>
      <c r="U389" s="39"/>
      <c r="V389" s="39"/>
      <c r="W389" s="39"/>
      <c r="X389" s="39"/>
      <c r="Y389" s="39"/>
      <c r="Z389" s="39"/>
      <c r="AA389" s="39"/>
      <c r="AB389" s="39"/>
      <c r="AC389" s="39"/>
      <c r="AD389" s="39"/>
      <c r="AE389" s="39"/>
      <c r="AT389" s="18" t="s">
        <v>249</v>
      </c>
      <c r="AU389" s="18" t="s">
        <v>88</v>
      </c>
    </row>
    <row r="390" s="2" customFormat="1">
      <c r="A390" s="39"/>
      <c r="B390" s="40"/>
      <c r="C390" s="41"/>
      <c r="D390" s="247" t="s">
        <v>251</v>
      </c>
      <c r="E390" s="41"/>
      <c r="F390" s="248" t="s">
        <v>702</v>
      </c>
      <c r="G390" s="41"/>
      <c r="H390" s="41"/>
      <c r="I390" s="244"/>
      <c r="J390" s="41"/>
      <c r="K390" s="41"/>
      <c r="L390" s="45"/>
      <c r="M390" s="245"/>
      <c r="N390" s="246"/>
      <c r="O390" s="92"/>
      <c r="P390" s="92"/>
      <c r="Q390" s="92"/>
      <c r="R390" s="92"/>
      <c r="S390" s="92"/>
      <c r="T390" s="93"/>
      <c r="U390" s="39"/>
      <c r="V390" s="39"/>
      <c r="W390" s="39"/>
      <c r="X390" s="39"/>
      <c r="Y390" s="39"/>
      <c r="Z390" s="39"/>
      <c r="AA390" s="39"/>
      <c r="AB390" s="39"/>
      <c r="AC390" s="39"/>
      <c r="AD390" s="39"/>
      <c r="AE390" s="39"/>
      <c r="AT390" s="18" t="s">
        <v>251</v>
      </c>
      <c r="AU390" s="18" t="s">
        <v>88</v>
      </c>
    </row>
    <row r="391" s="15" customFormat="1">
      <c r="A391" s="15"/>
      <c r="B391" s="271"/>
      <c r="C391" s="272"/>
      <c r="D391" s="242" t="s">
        <v>259</v>
      </c>
      <c r="E391" s="273" t="s">
        <v>1</v>
      </c>
      <c r="F391" s="274" t="s">
        <v>703</v>
      </c>
      <c r="G391" s="272"/>
      <c r="H391" s="273" t="s">
        <v>1</v>
      </c>
      <c r="I391" s="275"/>
      <c r="J391" s="272"/>
      <c r="K391" s="272"/>
      <c r="L391" s="276"/>
      <c r="M391" s="277"/>
      <c r="N391" s="278"/>
      <c r="O391" s="278"/>
      <c r="P391" s="278"/>
      <c r="Q391" s="278"/>
      <c r="R391" s="278"/>
      <c r="S391" s="278"/>
      <c r="T391" s="279"/>
      <c r="U391" s="15"/>
      <c r="V391" s="15"/>
      <c r="W391" s="15"/>
      <c r="X391" s="15"/>
      <c r="Y391" s="15"/>
      <c r="Z391" s="15"/>
      <c r="AA391" s="15"/>
      <c r="AB391" s="15"/>
      <c r="AC391" s="15"/>
      <c r="AD391" s="15"/>
      <c r="AE391" s="15"/>
      <c r="AT391" s="280" t="s">
        <v>259</v>
      </c>
      <c r="AU391" s="280" t="s">
        <v>88</v>
      </c>
      <c r="AV391" s="15" t="s">
        <v>14</v>
      </c>
      <c r="AW391" s="15" t="s">
        <v>36</v>
      </c>
      <c r="AX391" s="15" t="s">
        <v>80</v>
      </c>
      <c r="AY391" s="280" t="s">
        <v>241</v>
      </c>
    </row>
    <row r="392" s="13" customFormat="1">
      <c r="A392" s="13"/>
      <c r="B392" s="249"/>
      <c r="C392" s="250"/>
      <c r="D392" s="242" t="s">
        <v>259</v>
      </c>
      <c r="E392" s="251" t="s">
        <v>1</v>
      </c>
      <c r="F392" s="252" t="s">
        <v>704</v>
      </c>
      <c r="G392" s="250"/>
      <c r="H392" s="253">
        <v>916.12300000000005</v>
      </c>
      <c r="I392" s="254"/>
      <c r="J392" s="250"/>
      <c r="K392" s="250"/>
      <c r="L392" s="255"/>
      <c r="M392" s="256"/>
      <c r="N392" s="257"/>
      <c r="O392" s="257"/>
      <c r="P392" s="257"/>
      <c r="Q392" s="257"/>
      <c r="R392" s="257"/>
      <c r="S392" s="257"/>
      <c r="T392" s="258"/>
      <c r="U392" s="13"/>
      <c r="V392" s="13"/>
      <c r="W392" s="13"/>
      <c r="X392" s="13"/>
      <c r="Y392" s="13"/>
      <c r="Z392" s="13"/>
      <c r="AA392" s="13"/>
      <c r="AB392" s="13"/>
      <c r="AC392" s="13"/>
      <c r="AD392" s="13"/>
      <c r="AE392" s="13"/>
      <c r="AT392" s="259" t="s">
        <v>259</v>
      </c>
      <c r="AU392" s="259" t="s">
        <v>88</v>
      </c>
      <c r="AV392" s="13" t="s">
        <v>88</v>
      </c>
      <c r="AW392" s="13" t="s">
        <v>36</v>
      </c>
      <c r="AX392" s="13" t="s">
        <v>80</v>
      </c>
      <c r="AY392" s="259" t="s">
        <v>241</v>
      </c>
    </row>
    <row r="393" s="14" customFormat="1">
      <c r="A393" s="14"/>
      <c r="B393" s="260"/>
      <c r="C393" s="261"/>
      <c r="D393" s="242" t="s">
        <v>259</v>
      </c>
      <c r="E393" s="262" t="s">
        <v>1</v>
      </c>
      <c r="F393" s="263" t="s">
        <v>261</v>
      </c>
      <c r="G393" s="261"/>
      <c r="H393" s="264">
        <v>916.12300000000005</v>
      </c>
      <c r="I393" s="265"/>
      <c r="J393" s="261"/>
      <c r="K393" s="261"/>
      <c r="L393" s="266"/>
      <c r="M393" s="267"/>
      <c r="N393" s="268"/>
      <c r="O393" s="268"/>
      <c r="P393" s="268"/>
      <c r="Q393" s="268"/>
      <c r="R393" s="268"/>
      <c r="S393" s="268"/>
      <c r="T393" s="269"/>
      <c r="U393" s="14"/>
      <c r="V393" s="14"/>
      <c r="W393" s="14"/>
      <c r="X393" s="14"/>
      <c r="Y393" s="14"/>
      <c r="Z393" s="14"/>
      <c r="AA393" s="14"/>
      <c r="AB393" s="14"/>
      <c r="AC393" s="14"/>
      <c r="AD393" s="14"/>
      <c r="AE393" s="14"/>
      <c r="AT393" s="270" t="s">
        <v>259</v>
      </c>
      <c r="AU393" s="270" t="s">
        <v>88</v>
      </c>
      <c r="AV393" s="14" t="s">
        <v>175</v>
      </c>
      <c r="AW393" s="14" t="s">
        <v>36</v>
      </c>
      <c r="AX393" s="14" t="s">
        <v>14</v>
      </c>
      <c r="AY393" s="270" t="s">
        <v>241</v>
      </c>
    </row>
    <row r="394" s="2" customFormat="1" ht="37.8" customHeight="1">
      <c r="A394" s="39"/>
      <c r="B394" s="40"/>
      <c r="C394" s="229" t="s">
        <v>414</v>
      </c>
      <c r="D394" s="229" t="s">
        <v>243</v>
      </c>
      <c r="E394" s="230" t="s">
        <v>705</v>
      </c>
      <c r="F394" s="231" t="s">
        <v>706</v>
      </c>
      <c r="G394" s="232" t="s">
        <v>255</v>
      </c>
      <c r="H394" s="233">
        <v>1186.5260000000001</v>
      </c>
      <c r="I394" s="234"/>
      <c r="J394" s="235">
        <f>ROUND(I394*H394,2)</f>
        <v>0</v>
      </c>
      <c r="K394" s="231" t="s">
        <v>247</v>
      </c>
      <c r="L394" s="45"/>
      <c r="M394" s="236" t="s">
        <v>1</v>
      </c>
      <c r="N394" s="237" t="s">
        <v>45</v>
      </c>
      <c r="O394" s="92"/>
      <c r="P394" s="238">
        <f>O394*H394</f>
        <v>0</v>
      </c>
      <c r="Q394" s="238">
        <v>0</v>
      </c>
      <c r="R394" s="238">
        <f>Q394*H394</f>
        <v>0</v>
      </c>
      <c r="S394" s="238">
        <v>0</v>
      </c>
      <c r="T394" s="239">
        <f>S394*H394</f>
        <v>0</v>
      </c>
      <c r="U394" s="39"/>
      <c r="V394" s="39"/>
      <c r="W394" s="39"/>
      <c r="X394" s="39"/>
      <c r="Y394" s="39"/>
      <c r="Z394" s="39"/>
      <c r="AA394" s="39"/>
      <c r="AB394" s="39"/>
      <c r="AC394" s="39"/>
      <c r="AD394" s="39"/>
      <c r="AE394" s="39"/>
      <c r="AR394" s="240" t="s">
        <v>175</v>
      </c>
      <c r="AT394" s="240" t="s">
        <v>243</v>
      </c>
      <c r="AU394" s="240" t="s">
        <v>88</v>
      </c>
      <c r="AY394" s="18" t="s">
        <v>241</v>
      </c>
      <c r="BE394" s="241">
        <f>IF(N394="základní",J394,0)</f>
        <v>0</v>
      </c>
      <c r="BF394" s="241">
        <f>IF(N394="snížená",J394,0)</f>
        <v>0</v>
      </c>
      <c r="BG394" s="241">
        <f>IF(N394="zákl. přenesená",J394,0)</f>
        <v>0</v>
      </c>
      <c r="BH394" s="241">
        <f>IF(N394="sníž. přenesená",J394,0)</f>
        <v>0</v>
      </c>
      <c r="BI394" s="241">
        <f>IF(N394="nulová",J394,0)</f>
        <v>0</v>
      </c>
      <c r="BJ394" s="18" t="s">
        <v>14</v>
      </c>
      <c r="BK394" s="241">
        <f>ROUND(I394*H394,2)</f>
        <v>0</v>
      </c>
      <c r="BL394" s="18" t="s">
        <v>175</v>
      </c>
      <c r="BM394" s="240" t="s">
        <v>3778</v>
      </c>
    </row>
    <row r="395" s="2" customFormat="1">
      <c r="A395" s="39"/>
      <c r="B395" s="40"/>
      <c r="C395" s="41"/>
      <c r="D395" s="242" t="s">
        <v>249</v>
      </c>
      <c r="E395" s="41"/>
      <c r="F395" s="243" t="s">
        <v>708</v>
      </c>
      <c r="G395" s="41"/>
      <c r="H395" s="41"/>
      <c r="I395" s="244"/>
      <c r="J395" s="41"/>
      <c r="K395" s="41"/>
      <c r="L395" s="45"/>
      <c r="M395" s="245"/>
      <c r="N395" s="246"/>
      <c r="O395" s="92"/>
      <c r="P395" s="92"/>
      <c r="Q395" s="92"/>
      <c r="R395" s="92"/>
      <c r="S395" s="92"/>
      <c r="T395" s="93"/>
      <c r="U395" s="39"/>
      <c r="V395" s="39"/>
      <c r="W395" s="39"/>
      <c r="X395" s="39"/>
      <c r="Y395" s="39"/>
      <c r="Z395" s="39"/>
      <c r="AA395" s="39"/>
      <c r="AB395" s="39"/>
      <c r="AC395" s="39"/>
      <c r="AD395" s="39"/>
      <c r="AE395" s="39"/>
      <c r="AT395" s="18" t="s">
        <v>249</v>
      </c>
      <c r="AU395" s="18" t="s">
        <v>88</v>
      </c>
    </row>
    <row r="396" s="2" customFormat="1">
      <c r="A396" s="39"/>
      <c r="B396" s="40"/>
      <c r="C396" s="41"/>
      <c r="D396" s="247" t="s">
        <v>251</v>
      </c>
      <c r="E396" s="41"/>
      <c r="F396" s="248" t="s">
        <v>709</v>
      </c>
      <c r="G396" s="41"/>
      <c r="H396" s="41"/>
      <c r="I396" s="244"/>
      <c r="J396" s="41"/>
      <c r="K396" s="41"/>
      <c r="L396" s="45"/>
      <c r="M396" s="245"/>
      <c r="N396" s="246"/>
      <c r="O396" s="92"/>
      <c r="P396" s="92"/>
      <c r="Q396" s="92"/>
      <c r="R396" s="92"/>
      <c r="S396" s="92"/>
      <c r="T396" s="93"/>
      <c r="U396" s="39"/>
      <c r="V396" s="39"/>
      <c r="W396" s="39"/>
      <c r="X396" s="39"/>
      <c r="Y396" s="39"/>
      <c r="Z396" s="39"/>
      <c r="AA396" s="39"/>
      <c r="AB396" s="39"/>
      <c r="AC396" s="39"/>
      <c r="AD396" s="39"/>
      <c r="AE396" s="39"/>
      <c r="AT396" s="18" t="s">
        <v>251</v>
      </c>
      <c r="AU396" s="18" t="s">
        <v>88</v>
      </c>
    </row>
    <row r="397" s="15" customFormat="1">
      <c r="A397" s="15"/>
      <c r="B397" s="271"/>
      <c r="C397" s="272"/>
      <c r="D397" s="242" t="s">
        <v>259</v>
      </c>
      <c r="E397" s="273" t="s">
        <v>1</v>
      </c>
      <c r="F397" s="274" t="s">
        <v>710</v>
      </c>
      <c r="G397" s="272"/>
      <c r="H397" s="273" t="s">
        <v>1</v>
      </c>
      <c r="I397" s="275"/>
      <c r="J397" s="272"/>
      <c r="K397" s="272"/>
      <c r="L397" s="276"/>
      <c r="M397" s="277"/>
      <c r="N397" s="278"/>
      <c r="O397" s="278"/>
      <c r="P397" s="278"/>
      <c r="Q397" s="278"/>
      <c r="R397" s="278"/>
      <c r="S397" s="278"/>
      <c r="T397" s="279"/>
      <c r="U397" s="15"/>
      <c r="V397" s="15"/>
      <c r="W397" s="15"/>
      <c r="X397" s="15"/>
      <c r="Y397" s="15"/>
      <c r="Z397" s="15"/>
      <c r="AA397" s="15"/>
      <c r="AB397" s="15"/>
      <c r="AC397" s="15"/>
      <c r="AD397" s="15"/>
      <c r="AE397" s="15"/>
      <c r="AT397" s="280" t="s">
        <v>259</v>
      </c>
      <c r="AU397" s="280" t="s">
        <v>88</v>
      </c>
      <c r="AV397" s="15" t="s">
        <v>14</v>
      </c>
      <c r="AW397" s="15" t="s">
        <v>36</v>
      </c>
      <c r="AX397" s="15" t="s">
        <v>80</v>
      </c>
      <c r="AY397" s="280" t="s">
        <v>241</v>
      </c>
    </row>
    <row r="398" s="13" customFormat="1">
      <c r="A398" s="13"/>
      <c r="B398" s="249"/>
      <c r="C398" s="250"/>
      <c r="D398" s="242" t="s">
        <v>259</v>
      </c>
      <c r="E398" s="251" t="s">
        <v>1</v>
      </c>
      <c r="F398" s="252" t="s">
        <v>711</v>
      </c>
      <c r="G398" s="250"/>
      <c r="H398" s="253">
        <v>1107.425</v>
      </c>
      <c r="I398" s="254"/>
      <c r="J398" s="250"/>
      <c r="K398" s="250"/>
      <c r="L398" s="255"/>
      <c r="M398" s="256"/>
      <c r="N398" s="257"/>
      <c r="O398" s="257"/>
      <c r="P398" s="257"/>
      <c r="Q398" s="257"/>
      <c r="R398" s="257"/>
      <c r="S398" s="257"/>
      <c r="T398" s="258"/>
      <c r="U398" s="13"/>
      <c r="V398" s="13"/>
      <c r="W398" s="13"/>
      <c r="X398" s="13"/>
      <c r="Y398" s="13"/>
      <c r="Z398" s="13"/>
      <c r="AA398" s="13"/>
      <c r="AB398" s="13"/>
      <c r="AC398" s="13"/>
      <c r="AD398" s="13"/>
      <c r="AE398" s="13"/>
      <c r="AT398" s="259" t="s">
        <v>259</v>
      </c>
      <c r="AU398" s="259" t="s">
        <v>88</v>
      </c>
      <c r="AV398" s="13" t="s">
        <v>88</v>
      </c>
      <c r="AW398" s="13" t="s">
        <v>36</v>
      </c>
      <c r="AX398" s="13" t="s">
        <v>80</v>
      </c>
      <c r="AY398" s="259" t="s">
        <v>241</v>
      </c>
    </row>
    <row r="399" s="13" customFormat="1">
      <c r="A399" s="13"/>
      <c r="B399" s="249"/>
      <c r="C399" s="250"/>
      <c r="D399" s="242" t="s">
        <v>259</v>
      </c>
      <c r="E399" s="251" t="s">
        <v>1</v>
      </c>
      <c r="F399" s="252" t="s">
        <v>2693</v>
      </c>
      <c r="G399" s="250"/>
      <c r="H399" s="253">
        <v>79.100999999999999</v>
      </c>
      <c r="I399" s="254"/>
      <c r="J399" s="250"/>
      <c r="K399" s="250"/>
      <c r="L399" s="255"/>
      <c r="M399" s="256"/>
      <c r="N399" s="257"/>
      <c r="O399" s="257"/>
      <c r="P399" s="257"/>
      <c r="Q399" s="257"/>
      <c r="R399" s="257"/>
      <c r="S399" s="257"/>
      <c r="T399" s="258"/>
      <c r="U399" s="13"/>
      <c r="V399" s="13"/>
      <c r="W399" s="13"/>
      <c r="X399" s="13"/>
      <c r="Y399" s="13"/>
      <c r="Z399" s="13"/>
      <c r="AA399" s="13"/>
      <c r="AB399" s="13"/>
      <c r="AC399" s="13"/>
      <c r="AD399" s="13"/>
      <c r="AE399" s="13"/>
      <c r="AT399" s="259" t="s">
        <v>259</v>
      </c>
      <c r="AU399" s="259" t="s">
        <v>88</v>
      </c>
      <c r="AV399" s="13" t="s">
        <v>88</v>
      </c>
      <c r="AW399" s="13" t="s">
        <v>36</v>
      </c>
      <c r="AX399" s="13" t="s">
        <v>80</v>
      </c>
      <c r="AY399" s="259" t="s">
        <v>241</v>
      </c>
    </row>
    <row r="400" s="14" customFormat="1">
      <c r="A400" s="14"/>
      <c r="B400" s="260"/>
      <c r="C400" s="261"/>
      <c r="D400" s="242" t="s">
        <v>259</v>
      </c>
      <c r="E400" s="262" t="s">
        <v>482</v>
      </c>
      <c r="F400" s="263" t="s">
        <v>261</v>
      </c>
      <c r="G400" s="261"/>
      <c r="H400" s="264">
        <v>1186.5260000000001</v>
      </c>
      <c r="I400" s="265"/>
      <c r="J400" s="261"/>
      <c r="K400" s="261"/>
      <c r="L400" s="266"/>
      <c r="M400" s="267"/>
      <c r="N400" s="268"/>
      <c r="O400" s="268"/>
      <c r="P400" s="268"/>
      <c r="Q400" s="268"/>
      <c r="R400" s="268"/>
      <c r="S400" s="268"/>
      <c r="T400" s="269"/>
      <c r="U400" s="14"/>
      <c r="V400" s="14"/>
      <c r="W400" s="14"/>
      <c r="X400" s="14"/>
      <c r="Y400" s="14"/>
      <c r="Z400" s="14"/>
      <c r="AA400" s="14"/>
      <c r="AB400" s="14"/>
      <c r="AC400" s="14"/>
      <c r="AD400" s="14"/>
      <c r="AE400" s="14"/>
      <c r="AT400" s="270" t="s">
        <v>259</v>
      </c>
      <c r="AU400" s="270" t="s">
        <v>88</v>
      </c>
      <c r="AV400" s="14" t="s">
        <v>175</v>
      </c>
      <c r="AW400" s="14" t="s">
        <v>36</v>
      </c>
      <c r="AX400" s="14" t="s">
        <v>14</v>
      </c>
      <c r="AY400" s="270" t="s">
        <v>241</v>
      </c>
    </row>
    <row r="401" s="2" customFormat="1" ht="37.8" customHeight="1">
      <c r="A401" s="39"/>
      <c r="B401" s="40"/>
      <c r="C401" s="229" t="s">
        <v>418</v>
      </c>
      <c r="D401" s="229" t="s">
        <v>243</v>
      </c>
      <c r="E401" s="230" t="s">
        <v>713</v>
      </c>
      <c r="F401" s="231" t="s">
        <v>714</v>
      </c>
      <c r="G401" s="232" t="s">
        <v>255</v>
      </c>
      <c r="H401" s="233">
        <v>15424.838</v>
      </c>
      <c r="I401" s="234"/>
      <c r="J401" s="235">
        <f>ROUND(I401*H401,2)</f>
        <v>0</v>
      </c>
      <c r="K401" s="231" t="s">
        <v>247</v>
      </c>
      <c r="L401" s="45"/>
      <c r="M401" s="236" t="s">
        <v>1</v>
      </c>
      <c r="N401" s="237" t="s">
        <v>45</v>
      </c>
      <c r="O401" s="92"/>
      <c r="P401" s="238">
        <f>O401*H401</f>
        <v>0</v>
      </c>
      <c r="Q401" s="238">
        <v>0</v>
      </c>
      <c r="R401" s="238">
        <f>Q401*H401</f>
        <v>0</v>
      </c>
      <c r="S401" s="238">
        <v>0</v>
      </c>
      <c r="T401" s="239">
        <f>S401*H401</f>
        <v>0</v>
      </c>
      <c r="U401" s="39"/>
      <c r="V401" s="39"/>
      <c r="W401" s="39"/>
      <c r="X401" s="39"/>
      <c r="Y401" s="39"/>
      <c r="Z401" s="39"/>
      <c r="AA401" s="39"/>
      <c r="AB401" s="39"/>
      <c r="AC401" s="39"/>
      <c r="AD401" s="39"/>
      <c r="AE401" s="39"/>
      <c r="AR401" s="240" t="s">
        <v>175</v>
      </c>
      <c r="AT401" s="240" t="s">
        <v>243</v>
      </c>
      <c r="AU401" s="240" t="s">
        <v>88</v>
      </c>
      <c r="AY401" s="18" t="s">
        <v>241</v>
      </c>
      <c r="BE401" s="241">
        <f>IF(N401="základní",J401,0)</f>
        <v>0</v>
      </c>
      <c r="BF401" s="241">
        <f>IF(N401="snížená",J401,0)</f>
        <v>0</v>
      </c>
      <c r="BG401" s="241">
        <f>IF(N401="zákl. přenesená",J401,0)</f>
        <v>0</v>
      </c>
      <c r="BH401" s="241">
        <f>IF(N401="sníž. přenesená",J401,0)</f>
        <v>0</v>
      </c>
      <c r="BI401" s="241">
        <f>IF(N401="nulová",J401,0)</f>
        <v>0</v>
      </c>
      <c r="BJ401" s="18" t="s">
        <v>14</v>
      </c>
      <c r="BK401" s="241">
        <f>ROUND(I401*H401,2)</f>
        <v>0</v>
      </c>
      <c r="BL401" s="18" t="s">
        <v>175</v>
      </c>
      <c r="BM401" s="240" t="s">
        <v>3779</v>
      </c>
    </row>
    <row r="402" s="2" customFormat="1">
      <c r="A402" s="39"/>
      <c r="B402" s="40"/>
      <c r="C402" s="41"/>
      <c r="D402" s="242" t="s">
        <v>249</v>
      </c>
      <c r="E402" s="41"/>
      <c r="F402" s="243" t="s">
        <v>716</v>
      </c>
      <c r="G402" s="41"/>
      <c r="H402" s="41"/>
      <c r="I402" s="244"/>
      <c r="J402" s="41"/>
      <c r="K402" s="41"/>
      <c r="L402" s="45"/>
      <c r="M402" s="245"/>
      <c r="N402" s="246"/>
      <c r="O402" s="92"/>
      <c r="P402" s="92"/>
      <c r="Q402" s="92"/>
      <c r="R402" s="92"/>
      <c r="S402" s="92"/>
      <c r="T402" s="93"/>
      <c r="U402" s="39"/>
      <c r="V402" s="39"/>
      <c r="W402" s="39"/>
      <c r="X402" s="39"/>
      <c r="Y402" s="39"/>
      <c r="Z402" s="39"/>
      <c r="AA402" s="39"/>
      <c r="AB402" s="39"/>
      <c r="AC402" s="39"/>
      <c r="AD402" s="39"/>
      <c r="AE402" s="39"/>
      <c r="AT402" s="18" t="s">
        <v>249</v>
      </c>
      <c r="AU402" s="18" t="s">
        <v>88</v>
      </c>
    </row>
    <row r="403" s="2" customFormat="1">
      <c r="A403" s="39"/>
      <c r="B403" s="40"/>
      <c r="C403" s="41"/>
      <c r="D403" s="247" t="s">
        <v>251</v>
      </c>
      <c r="E403" s="41"/>
      <c r="F403" s="248" t="s">
        <v>717</v>
      </c>
      <c r="G403" s="41"/>
      <c r="H403" s="41"/>
      <c r="I403" s="244"/>
      <c r="J403" s="41"/>
      <c r="K403" s="41"/>
      <c r="L403" s="45"/>
      <c r="M403" s="245"/>
      <c r="N403" s="246"/>
      <c r="O403" s="92"/>
      <c r="P403" s="92"/>
      <c r="Q403" s="92"/>
      <c r="R403" s="92"/>
      <c r="S403" s="92"/>
      <c r="T403" s="93"/>
      <c r="U403" s="39"/>
      <c r="V403" s="39"/>
      <c r="W403" s="39"/>
      <c r="X403" s="39"/>
      <c r="Y403" s="39"/>
      <c r="Z403" s="39"/>
      <c r="AA403" s="39"/>
      <c r="AB403" s="39"/>
      <c r="AC403" s="39"/>
      <c r="AD403" s="39"/>
      <c r="AE403" s="39"/>
      <c r="AT403" s="18" t="s">
        <v>251</v>
      </c>
      <c r="AU403" s="18" t="s">
        <v>88</v>
      </c>
    </row>
    <row r="404" s="15" customFormat="1">
      <c r="A404" s="15"/>
      <c r="B404" s="271"/>
      <c r="C404" s="272"/>
      <c r="D404" s="242" t="s">
        <v>259</v>
      </c>
      <c r="E404" s="273" t="s">
        <v>1</v>
      </c>
      <c r="F404" s="274" t="s">
        <v>703</v>
      </c>
      <c r="G404" s="272"/>
      <c r="H404" s="273" t="s">
        <v>1</v>
      </c>
      <c r="I404" s="275"/>
      <c r="J404" s="272"/>
      <c r="K404" s="272"/>
      <c r="L404" s="276"/>
      <c r="M404" s="277"/>
      <c r="N404" s="278"/>
      <c r="O404" s="278"/>
      <c r="P404" s="278"/>
      <c r="Q404" s="278"/>
      <c r="R404" s="278"/>
      <c r="S404" s="278"/>
      <c r="T404" s="279"/>
      <c r="U404" s="15"/>
      <c r="V404" s="15"/>
      <c r="W404" s="15"/>
      <c r="X404" s="15"/>
      <c r="Y404" s="15"/>
      <c r="Z404" s="15"/>
      <c r="AA404" s="15"/>
      <c r="AB404" s="15"/>
      <c r="AC404" s="15"/>
      <c r="AD404" s="15"/>
      <c r="AE404" s="15"/>
      <c r="AT404" s="280" t="s">
        <v>259</v>
      </c>
      <c r="AU404" s="280" t="s">
        <v>88</v>
      </c>
      <c r="AV404" s="15" t="s">
        <v>14</v>
      </c>
      <c r="AW404" s="15" t="s">
        <v>36</v>
      </c>
      <c r="AX404" s="15" t="s">
        <v>80</v>
      </c>
      <c r="AY404" s="280" t="s">
        <v>241</v>
      </c>
    </row>
    <row r="405" s="13" customFormat="1">
      <c r="A405" s="13"/>
      <c r="B405" s="249"/>
      <c r="C405" s="250"/>
      <c r="D405" s="242" t="s">
        <v>259</v>
      </c>
      <c r="E405" s="251" t="s">
        <v>1</v>
      </c>
      <c r="F405" s="252" t="s">
        <v>718</v>
      </c>
      <c r="G405" s="250"/>
      <c r="H405" s="253">
        <v>15424.838</v>
      </c>
      <c r="I405" s="254"/>
      <c r="J405" s="250"/>
      <c r="K405" s="250"/>
      <c r="L405" s="255"/>
      <c r="M405" s="256"/>
      <c r="N405" s="257"/>
      <c r="O405" s="257"/>
      <c r="P405" s="257"/>
      <c r="Q405" s="257"/>
      <c r="R405" s="257"/>
      <c r="S405" s="257"/>
      <c r="T405" s="258"/>
      <c r="U405" s="13"/>
      <c r="V405" s="13"/>
      <c r="W405" s="13"/>
      <c r="X405" s="13"/>
      <c r="Y405" s="13"/>
      <c r="Z405" s="13"/>
      <c r="AA405" s="13"/>
      <c r="AB405" s="13"/>
      <c r="AC405" s="13"/>
      <c r="AD405" s="13"/>
      <c r="AE405" s="13"/>
      <c r="AT405" s="259" t="s">
        <v>259</v>
      </c>
      <c r="AU405" s="259" t="s">
        <v>88</v>
      </c>
      <c r="AV405" s="13" t="s">
        <v>88</v>
      </c>
      <c r="AW405" s="13" t="s">
        <v>36</v>
      </c>
      <c r="AX405" s="13" t="s">
        <v>80</v>
      </c>
      <c r="AY405" s="259" t="s">
        <v>241</v>
      </c>
    </row>
    <row r="406" s="14" customFormat="1">
      <c r="A406" s="14"/>
      <c r="B406" s="260"/>
      <c r="C406" s="261"/>
      <c r="D406" s="242" t="s">
        <v>259</v>
      </c>
      <c r="E406" s="262" t="s">
        <v>1</v>
      </c>
      <c r="F406" s="263" t="s">
        <v>261</v>
      </c>
      <c r="G406" s="261"/>
      <c r="H406" s="264">
        <v>15424.838</v>
      </c>
      <c r="I406" s="265"/>
      <c r="J406" s="261"/>
      <c r="K406" s="261"/>
      <c r="L406" s="266"/>
      <c r="M406" s="267"/>
      <c r="N406" s="268"/>
      <c r="O406" s="268"/>
      <c r="P406" s="268"/>
      <c r="Q406" s="268"/>
      <c r="R406" s="268"/>
      <c r="S406" s="268"/>
      <c r="T406" s="269"/>
      <c r="U406" s="14"/>
      <c r="V406" s="14"/>
      <c r="W406" s="14"/>
      <c r="X406" s="14"/>
      <c r="Y406" s="14"/>
      <c r="Z406" s="14"/>
      <c r="AA406" s="14"/>
      <c r="AB406" s="14"/>
      <c r="AC406" s="14"/>
      <c r="AD406" s="14"/>
      <c r="AE406" s="14"/>
      <c r="AT406" s="270" t="s">
        <v>259</v>
      </c>
      <c r="AU406" s="270" t="s">
        <v>88</v>
      </c>
      <c r="AV406" s="14" t="s">
        <v>175</v>
      </c>
      <c r="AW406" s="14" t="s">
        <v>36</v>
      </c>
      <c r="AX406" s="14" t="s">
        <v>14</v>
      </c>
      <c r="AY406" s="270" t="s">
        <v>241</v>
      </c>
    </row>
    <row r="407" s="2" customFormat="1" ht="37.8" customHeight="1">
      <c r="A407" s="39"/>
      <c r="B407" s="40"/>
      <c r="C407" s="229" t="s">
        <v>745</v>
      </c>
      <c r="D407" s="229" t="s">
        <v>243</v>
      </c>
      <c r="E407" s="230" t="s">
        <v>2076</v>
      </c>
      <c r="F407" s="231" t="s">
        <v>2077</v>
      </c>
      <c r="G407" s="232" t="s">
        <v>255</v>
      </c>
      <c r="H407" s="233">
        <v>79.100999999999999</v>
      </c>
      <c r="I407" s="234"/>
      <c r="J407" s="235">
        <f>ROUND(I407*H407,2)</f>
        <v>0</v>
      </c>
      <c r="K407" s="231" t="s">
        <v>247</v>
      </c>
      <c r="L407" s="45"/>
      <c r="M407" s="236" t="s">
        <v>1</v>
      </c>
      <c r="N407" s="237" t="s">
        <v>45</v>
      </c>
      <c r="O407" s="92"/>
      <c r="P407" s="238">
        <f>O407*H407</f>
        <v>0</v>
      </c>
      <c r="Q407" s="238">
        <v>0</v>
      </c>
      <c r="R407" s="238">
        <f>Q407*H407</f>
        <v>0</v>
      </c>
      <c r="S407" s="238">
        <v>0</v>
      </c>
      <c r="T407" s="239">
        <f>S407*H407</f>
        <v>0</v>
      </c>
      <c r="U407" s="39"/>
      <c r="V407" s="39"/>
      <c r="W407" s="39"/>
      <c r="X407" s="39"/>
      <c r="Y407" s="39"/>
      <c r="Z407" s="39"/>
      <c r="AA407" s="39"/>
      <c r="AB407" s="39"/>
      <c r="AC407" s="39"/>
      <c r="AD407" s="39"/>
      <c r="AE407" s="39"/>
      <c r="AR407" s="240" t="s">
        <v>175</v>
      </c>
      <c r="AT407" s="240" t="s">
        <v>243</v>
      </c>
      <c r="AU407" s="240" t="s">
        <v>88</v>
      </c>
      <c r="AY407" s="18" t="s">
        <v>241</v>
      </c>
      <c r="BE407" s="241">
        <f>IF(N407="základní",J407,0)</f>
        <v>0</v>
      </c>
      <c r="BF407" s="241">
        <f>IF(N407="snížená",J407,0)</f>
        <v>0</v>
      </c>
      <c r="BG407" s="241">
        <f>IF(N407="zákl. přenesená",J407,0)</f>
        <v>0</v>
      </c>
      <c r="BH407" s="241">
        <f>IF(N407="sníž. přenesená",J407,0)</f>
        <v>0</v>
      </c>
      <c r="BI407" s="241">
        <f>IF(N407="nulová",J407,0)</f>
        <v>0</v>
      </c>
      <c r="BJ407" s="18" t="s">
        <v>14</v>
      </c>
      <c r="BK407" s="241">
        <f>ROUND(I407*H407,2)</f>
        <v>0</v>
      </c>
      <c r="BL407" s="18" t="s">
        <v>175</v>
      </c>
      <c r="BM407" s="240" t="s">
        <v>3780</v>
      </c>
    </row>
    <row r="408" s="2" customFormat="1">
      <c r="A408" s="39"/>
      <c r="B408" s="40"/>
      <c r="C408" s="41"/>
      <c r="D408" s="242" t="s">
        <v>249</v>
      </c>
      <c r="E408" s="41"/>
      <c r="F408" s="243" t="s">
        <v>2079</v>
      </c>
      <c r="G408" s="41"/>
      <c r="H408" s="41"/>
      <c r="I408" s="244"/>
      <c r="J408" s="41"/>
      <c r="K408" s="41"/>
      <c r="L408" s="45"/>
      <c r="M408" s="245"/>
      <c r="N408" s="246"/>
      <c r="O408" s="92"/>
      <c r="P408" s="92"/>
      <c r="Q408" s="92"/>
      <c r="R408" s="92"/>
      <c r="S408" s="92"/>
      <c r="T408" s="93"/>
      <c r="U408" s="39"/>
      <c r="V408" s="39"/>
      <c r="W408" s="39"/>
      <c r="X408" s="39"/>
      <c r="Y408" s="39"/>
      <c r="Z408" s="39"/>
      <c r="AA408" s="39"/>
      <c r="AB408" s="39"/>
      <c r="AC408" s="39"/>
      <c r="AD408" s="39"/>
      <c r="AE408" s="39"/>
      <c r="AT408" s="18" t="s">
        <v>249</v>
      </c>
      <c r="AU408" s="18" t="s">
        <v>88</v>
      </c>
    </row>
    <row r="409" s="2" customFormat="1">
      <c r="A409" s="39"/>
      <c r="B409" s="40"/>
      <c r="C409" s="41"/>
      <c r="D409" s="247" t="s">
        <v>251</v>
      </c>
      <c r="E409" s="41"/>
      <c r="F409" s="248" t="s">
        <v>2080</v>
      </c>
      <c r="G409" s="41"/>
      <c r="H409" s="41"/>
      <c r="I409" s="244"/>
      <c r="J409" s="41"/>
      <c r="K409" s="41"/>
      <c r="L409" s="45"/>
      <c r="M409" s="245"/>
      <c r="N409" s="246"/>
      <c r="O409" s="92"/>
      <c r="P409" s="92"/>
      <c r="Q409" s="92"/>
      <c r="R409" s="92"/>
      <c r="S409" s="92"/>
      <c r="T409" s="93"/>
      <c r="U409" s="39"/>
      <c r="V409" s="39"/>
      <c r="W409" s="39"/>
      <c r="X409" s="39"/>
      <c r="Y409" s="39"/>
      <c r="Z409" s="39"/>
      <c r="AA409" s="39"/>
      <c r="AB409" s="39"/>
      <c r="AC409" s="39"/>
      <c r="AD409" s="39"/>
      <c r="AE409" s="39"/>
      <c r="AT409" s="18" t="s">
        <v>251</v>
      </c>
      <c r="AU409" s="18" t="s">
        <v>88</v>
      </c>
    </row>
    <row r="410" s="15" customFormat="1">
      <c r="A410" s="15"/>
      <c r="B410" s="271"/>
      <c r="C410" s="272"/>
      <c r="D410" s="242" t="s">
        <v>259</v>
      </c>
      <c r="E410" s="273" t="s">
        <v>1</v>
      </c>
      <c r="F410" s="274" t="s">
        <v>710</v>
      </c>
      <c r="G410" s="272"/>
      <c r="H410" s="273" t="s">
        <v>1</v>
      </c>
      <c r="I410" s="275"/>
      <c r="J410" s="272"/>
      <c r="K410" s="272"/>
      <c r="L410" s="276"/>
      <c r="M410" s="277"/>
      <c r="N410" s="278"/>
      <c r="O410" s="278"/>
      <c r="P410" s="278"/>
      <c r="Q410" s="278"/>
      <c r="R410" s="278"/>
      <c r="S410" s="278"/>
      <c r="T410" s="279"/>
      <c r="U410" s="15"/>
      <c r="V410" s="15"/>
      <c r="W410" s="15"/>
      <c r="X410" s="15"/>
      <c r="Y410" s="15"/>
      <c r="Z410" s="15"/>
      <c r="AA410" s="15"/>
      <c r="AB410" s="15"/>
      <c r="AC410" s="15"/>
      <c r="AD410" s="15"/>
      <c r="AE410" s="15"/>
      <c r="AT410" s="280" t="s">
        <v>259</v>
      </c>
      <c r="AU410" s="280" t="s">
        <v>88</v>
      </c>
      <c r="AV410" s="15" t="s">
        <v>14</v>
      </c>
      <c r="AW410" s="15" t="s">
        <v>36</v>
      </c>
      <c r="AX410" s="15" t="s">
        <v>80</v>
      </c>
      <c r="AY410" s="280" t="s">
        <v>241</v>
      </c>
    </row>
    <row r="411" s="13" customFormat="1">
      <c r="A411" s="13"/>
      <c r="B411" s="249"/>
      <c r="C411" s="250"/>
      <c r="D411" s="242" t="s">
        <v>259</v>
      </c>
      <c r="E411" s="251" t="s">
        <v>1</v>
      </c>
      <c r="F411" s="252" t="s">
        <v>2699</v>
      </c>
      <c r="G411" s="250"/>
      <c r="H411" s="253">
        <v>79.100999999999999</v>
      </c>
      <c r="I411" s="254"/>
      <c r="J411" s="250"/>
      <c r="K411" s="250"/>
      <c r="L411" s="255"/>
      <c r="M411" s="256"/>
      <c r="N411" s="257"/>
      <c r="O411" s="257"/>
      <c r="P411" s="257"/>
      <c r="Q411" s="257"/>
      <c r="R411" s="257"/>
      <c r="S411" s="257"/>
      <c r="T411" s="258"/>
      <c r="U411" s="13"/>
      <c r="V411" s="13"/>
      <c r="W411" s="13"/>
      <c r="X411" s="13"/>
      <c r="Y411" s="13"/>
      <c r="Z411" s="13"/>
      <c r="AA411" s="13"/>
      <c r="AB411" s="13"/>
      <c r="AC411" s="13"/>
      <c r="AD411" s="13"/>
      <c r="AE411" s="13"/>
      <c r="AT411" s="259" t="s">
        <v>259</v>
      </c>
      <c r="AU411" s="259" t="s">
        <v>88</v>
      </c>
      <c r="AV411" s="13" t="s">
        <v>88</v>
      </c>
      <c r="AW411" s="13" t="s">
        <v>36</v>
      </c>
      <c r="AX411" s="13" t="s">
        <v>80</v>
      </c>
      <c r="AY411" s="259" t="s">
        <v>241</v>
      </c>
    </row>
    <row r="412" s="14" customFormat="1">
      <c r="A412" s="14"/>
      <c r="B412" s="260"/>
      <c r="C412" s="261"/>
      <c r="D412" s="242" t="s">
        <v>259</v>
      </c>
      <c r="E412" s="262" t="s">
        <v>2013</v>
      </c>
      <c r="F412" s="263" t="s">
        <v>261</v>
      </c>
      <c r="G412" s="261"/>
      <c r="H412" s="264">
        <v>79.100999999999999</v>
      </c>
      <c r="I412" s="265"/>
      <c r="J412" s="261"/>
      <c r="K412" s="261"/>
      <c r="L412" s="266"/>
      <c r="M412" s="267"/>
      <c r="N412" s="268"/>
      <c r="O412" s="268"/>
      <c r="P412" s="268"/>
      <c r="Q412" s="268"/>
      <c r="R412" s="268"/>
      <c r="S412" s="268"/>
      <c r="T412" s="269"/>
      <c r="U412" s="14"/>
      <c r="V412" s="14"/>
      <c r="W412" s="14"/>
      <c r="X412" s="14"/>
      <c r="Y412" s="14"/>
      <c r="Z412" s="14"/>
      <c r="AA412" s="14"/>
      <c r="AB412" s="14"/>
      <c r="AC412" s="14"/>
      <c r="AD412" s="14"/>
      <c r="AE412" s="14"/>
      <c r="AT412" s="270" t="s">
        <v>259</v>
      </c>
      <c r="AU412" s="270" t="s">
        <v>88</v>
      </c>
      <c r="AV412" s="14" t="s">
        <v>175</v>
      </c>
      <c r="AW412" s="14" t="s">
        <v>36</v>
      </c>
      <c r="AX412" s="14" t="s">
        <v>14</v>
      </c>
      <c r="AY412" s="270" t="s">
        <v>241</v>
      </c>
    </row>
    <row r="413" s="2" customFormat="1" ht="37.8" customHeight="1">
      <c r="A413" s="39"/>
      <c r="B413" s="40"/>
      <c r="C413" s="229" t="s">
        <v>747</v>
      </c>
      <c r="D413" s="229" t="s">
        <v>243</v>
      </c>
      <c r="E413" s="230" t="s">
        <v>2082</v>
      </c>
      <c r="F413" s="231" t="s">
        <v>2083</v>
      </c>
      <c r="G413" s="232" t="s">
        <v>255</v>
      </c>
      <c r="H413" s="233">
        <v>1028.3130000000001</v>
      </c>
      <c r="I413" s="234"/>
      <c r="J413" s="235">
        <f>ROUND(I413*H413,2)</f>
        <v>0</v>
      </c>
      <c r="K413" s="231" t="s">
        <v>247</v>
      </c>
      <c r="L413" s="45"/>
      <c r="M413" s="236" t="s">
        <v>1</v>
      </c>
      <c r="N413" s="237" t="s">
        <v>45</v>
      </c>
      <c r="O413" s="92"/>
      <c r="P413" s="238">
        <f>O413*H413</f>
        <v>0</v>
      </c>
      <c r="Q413" s="238">
        <v>0</v>
      </c>
      <c r="R413" s="238">
        <f>Q413*H413</f>
        <v>0</v>
      </c>
      <c r="S413" s="238">
        <v>0</v>
      </c>
      <c r="T413" s="239">
        <f>S413*H413</f>
        <v>0</v>
      </c>
      <c r="U413" s="39"/>
      <c r="V413" s="39"/>
      <c r="W413" s="39"/>
      <c r="X413" s="39"/>
      <c r="Y413" s="39"/>
      <c r="Z413" s="39"/>
      <c r="AA413" s="39"/>
      <c r="AB413" s="39"/>
      <c r="AC413" s="39"/>
      <c r="AD413" s="39"/>
      <c r="AE413" s="39"/>
      <c r="AR413" s="240" t="s">
        <v>175</v>
      </c>
      <c r="AT413" s="240" t="s">
        <v>243</v>
      </c>
      <c r="AU413" s="240" t="s">
        <v>88</v>
      </c>
      <c r="AY413" s="18" t="s">
        <v>241</v>
      </c>
      <c r="BE413" s="241">
        <f>IF(N413="základní",J413,0)</f>
        <v>0</v>
      </c>
      <c r="BF413" s="241">
        <f>IF(N413="snížená",J413,0)</f>
        <v>0</v>
      </c>
      <c r="BG413" s="241">
        <f>IF(N413="zákl. přenesená",J413,0)</f>
        <v>0</v>
      </c>
      <c r="BH413" s="241">
        <f>IF(N413="sníž. přenesená",J413,0)</f>
        <v>0</v>
      </c>
      <c r="BI413" s="241">
        <f>IF(N413="nulová",J413,0)</f>
        <v>0</v>
      </c>
      <c r="BJ413" s="18" t="s">
        <v>14</v>
      </c>
      <c r="BK413" s="241">
        <f>ROUND(I413*H413,2)</f>
        <v>0</v>
      </c>
      <c r="BL413" s="18" t="s">
        <v>175</v>
      </c>
      <c r="BM413" s="240" t="s">
        <v>3781</v>
      </c>
    </row>
    <row r="414" s="2" customFormat="1">
      <c r="A414" s="39"/>
      <c r="B414" s="40"/>
      <c r="C414" s="41"/>
      <c r="D414" s="242" t="s">
        <v>249</v>
      </c>
      <c r="E414" s="41"/>
      <c r="F414" s="243" t="s">
        <v>2085</v>
      </c>
      <c r="G414" s="41"/>
      <c r="H414" s="41"/>
      <c r="I414" s="244"/>
      <c r="J414" s="41"/>
      <c r="K414" s="41"/>
      <c r="L414" s="45"/>
      <c r="M414" s="245"/>
      <c r="N414" s="246"/>
      <c r="O414" s="92"/>
      <c r="P414" s="92"/>
      <c r="Q414" s="92"/>
      <c r="R414" s="92"/>
      <c r="S414" s="92"/>
      <c r="T414" s="93"/>
      <c r="U414" s="39"/>
      <c r="V414" s="39"/>
      <c r="W414" s="39"/>
      <c r="X414" s="39"/>
      <c r="Y414" s="39"/>
      <c r="Z414" s="39"/>
      <c r="AA414" s="39"/>
      <c r="AB414" s="39"/>
      <c r="AC414" s="39"/>
      <c r="AD414" s="39"/>
      <c r="AE414" s="39"/>
      <c r="AT414" s="18" t="s">
        <v>249</v>
      </c>
      <c r="AU414" s="18" t="s">
        <v>88</v>
      </c>
    </row>
    <row r="415" s="2" customFormat="1">
      <c r="A415" s="39"/>
      <c r="B415" s="40"/>
      <c r="C415" s="41"/>
      <c r="D415" s="247" t="s">
        <v>251</v>
      </c>
      <c r="E415" s="41"/>
      <c r="F415" s="248" t="s">
        <v>2086</v>
      </c>
      <c r="G415" s="41"/>
      <c r="H415" s="41"/>
      <c r="I415" s="244"/>
      <c r="J415" s="41"/>
      <c r="K415" s="41"/>
      <c r="L415" s="45"/>
      <c r="M415" s="245"/>
      <c r="N415" s="246"/>
      <c r="O415" s="92"/>
      <c r="P415" s="92"/>
      <c r="Q415" s="92"/>
      <c r="R415" s="92"/>
      <c r="S415" s="92"/>
      <c r="T415" s="93"/>
      <c r="U415" s="39"/>
      <c r="V415" s="39"/>
      <c r="W415" s="39"/>
      <c r="X415" s="39"/>
      <c r="Y415" s="39"/>
      <c r="Z415" s="39"/>
      <c r="AA415" s="39"/>
      <c r="AB415" s="39"/>
      <c r="AC415" s="39"/>
      <c r="AD415" s="39"/>
      <c r="AE415" s="39"/>
      <c r="AT415" s="18" t="s">
        <v>251</v>
      </c>
      <c r="AU415" s="18" t="s">
        <v>88</v>
      </c>
    </row>
    <row r="416" s="15" customFormat="1">
      <c r="A416" s="15"/>
      <c r="B416" s="271"/>
      <c r="C416" s="272"/>
      <c r="D416" s="242" t="s">
        <v>259</v>
      </c>
      <c r="E416" s="273" t="s">
        <v>1</v>
      </c>
      <c r="F416" s="274" t="s">
        <v>703</v>
      </c>
      <c r="G416" s="272"/>
      <c r="H416" s="273" t="s">
        <v>1</v>
      </c>
      <c r="I416" s="275"/>
      <c r="J416" s="272"/>
      <c r="K416" s="272"/>
      <c r="L416" s="276"/>
      <c r="M416" s="277"/>
      <c r="N416" s="278"/>
      <c r="O416" s="278"/>
      <c r="P416" s="278"/>
      <c r="Q416" s="278"/>
      <c r="R416" s="278"/>
      <c r="S416" s="278"/>
      <c r="T416" s="279"/>
      <c r="U416" s="15"/>
      <c r="V416" s="15"/>
      <c r="W416" s="15"/>
      <c r="X416" s="15"/>
      <c r="Y416" s="15"/>
      <c r="Z416" s="15"/>
      <c r="AA416" s="15"/>
      <c r="AB416" s="15"/>
      <c r="AC416" s="15"/>
      <c r="AD416" s="15"/>
      <c r="AE416" s="15"/>
      <c r="AT416" s="280" t="s">
        <v>259</v>
      </c>
      <c r="AU416" s="280" t="s">
        <v>88</v>
      </c>
      <c r="AV416" s="15" t="s">
        <v>14</v>
      </c>
      <c r="AW416" s="15" t="s">
        <v>36</v>
      </c>
      <c r="AX416" s="15" t="s">
        <v>80</v>
      </c>
      <c r="AY416" s="280" t="s">
        <v>241</v>
      </c>
    </row>
    <row r="417" s="13" customFormat="1">
      <c r="A417" s="13"/>
      <c r="B417" s="249"/>
      <c r="C417" s="250"/>
      <c r="D417" s="242" t="s">
        <v>259</v>
      </c>
      <c r="E417" s="251" t="s">
        <v>1</v>
      </c>
      <c r="F417" s="252" t="s">
        <v>2087</v>
      </c>
      <c r="G417" s="250"/>
      <c r="H417" s="253">
        <v>1028.3130000000001</v>
      </c>
      <c r="I417" s="254"/>
      <c r="J417" s="250"/>
      <c r="K417" s="250"/>
      <c r="L417" s="255"/>
      <c r="M417" s="256"/>
      <c r="N417" s="257"/>
      <c r="O417" s="257"/>
      <c r="P417" s="257"/>
      <c r="Q417" s="257"/>
      <c r="R417" s="257"/>
      <c r="S417" s="257"/>
      <c r="T417" s="258"/>
      <c r="U417" s="13"/>
      <c r="V417" s="13"/>
      <c r="W417" s="13"/>
      <c r="X417" s="13"/>
      <c r="Y417" s="13"/>
      <c r="Z417" s="13"/>
      <c r="AA417" s="13"/>
      <c r="AB417" s="13"/>
      <c r="AC417" s="13"/>
      <c r="AD417" s="13"/>
      <c r="AE417" s="13"/>
      <c r="AT417" s="259" t="s">
        <v>259</v>
      </c>
      <c r="AU417" s="259" t="s">
        <v>88</v>
      </c>
      <c r="AV417" s="13" t="s">
        <v>88</v>
      </c>
      <c r="AW417" s="13" t="s">
        <v>36</v>
      </c>
      <c r="AX417" s="13" t="s">
        <v>80</v>
      </c>
      <c r="AY417" s="259" t="s">
        <v>241</v>
      </c>
    </row>
    <row r="418" s="14" customFormat="1">
      <c r="A418" s="14"/>
      <c r="B418" s="260"/>
      <c r="C418" s="261"/>
      <c r="D418" s="242" t="s">
        <v>259</v>
      </c>
      <c r="E418" s="262" t="s">
        <v>1</v>
      </c>
      <c r="F418" s="263" t="s">
        <v>261</v>
      </c>
      <c r="G418" s="261"/>
      <c r="H418" s="264">
        <v>1028.3130000000001</v>
      </c>
      <c r="I418" s="265"/>
      <c r="J418" s="261"/>
      <c r="K418" s="261"/>
      <c r="L418" s="266"/>
      <c r="M418" s="267"/>
      <c r="N418" s="268"/>
      <c r="O418" s="268"/>
      <c r="P418" s="268"/>
      <c r="Q418" s="268"/>
      <c r="R418" s="268"/>
      <c r="S418" s="268"/>
      <c r="T418" s="269"/>
      <c r="U418" s="14"/>
      <c r="V418" s="14"/>
      <c r="W418" s="14"/>
      <c r="X418" s="14"/>
      <c r="Y418" s="14"/>
      <c r="Z418" s="14"/>
      <c r="AA418" s="14"/>
      <c r="AB418" s="14"/>
      <c r="AC418" s="14"/>
      <c r="AD418" s="14"/>
      <c r="AE418" s="14"/>
      <c r="AT418" s="270" t="s">
        <v>259</v>
      </c>
      <c r="AU418" s="270" t="s">
        <v>88</v>
      </c>
      <c r="AV418" s="14" t="s">
        <v>175</v>
      </c>
      <c r="AW418" s="14" t="s">
        <v>36</v>
      </c>
      <c r="AX418" s="14" t="s">
        <v>14</v>
      </c>
      <c r="AY418" s="270" t="s">
        <v>241</v>
      </c>
    </row>
    <row r="419" s="2" customFormat="1" ht="24.15" customHeight="1">
      <c r="A419" s="39"/>
      <c r="B419" s="40"/>
      <c r="C419" s="229" t="s">
        <v>757</v>
      </c>
      <c r="D419" s="229" t="s">
        <v>243</v>
      </c>
      <c r="E419" s="230" t="s">
        <v>719</v>
      </c>
      <c r="F419" s="231" t="s">
        <v>720</v>
      </c>
      <c r="G419" s="232" t="s">
        <v>255</v>
      </c>
      <c r="H419" s="233">
        <v>322.40699999999998</v>
      </c>
      <c r="I419" s="234"/>
      <c r="J419" s="235">
        <f>ROUND(I419*H419,2)</f>
        <v>0</v>
      </c>
      <c r="K419" s="231" t="s">
        <v>247</v>
      </c>
      <c r="L419" s="45"/>
      <c r="M419" s="236" t="s">
        <v>1</v>
      </c>
      <c r="N419" s="237" t="s">
        <v>45</v>
      </c>
      <c r="O419" s="92"/>
      <c r="P419" s="238">
        <f>O419*H419</f>
        <v>0</v>
      </c>
      <c r="Q419" s="238">
        <v>0</v>
      </c>
      <c r="R419" s="238">
        <f>Q419*H419</f>
        <v>0</v>
      </c>
      <c r="S419" s="238">
        <v>0</v>
      </c>
      <c r="T419" s="239">
        <f>S419*H419</f>
        <v>0</v>
      </c>
      <c r="U419" s="39"/>
      <c r="V419" s="39"/>
      <c r="W419" s="39"/>
      <c r="X419" s="39"/>
      <c r="Y419" s="39"/>
      <c r="Z419" s="39"/>
      <c r="AA419" s="39"/>
      <c r="AB419" s="39"/>
      <c r="AC419" s="39"/>
      <c r="AD419" s="39"/>
      <c r="AE419" s="39"/>
      <c r="AR419" s="240" t="s">
        <v>175</v>
      </c>
      <c r="AT419" s="240" t="s">
        <v>243</v>
      </c>
      <c r="AU419" s="240" t="s">
        <v>88</v>
      </c>
      <c r="AY419" s="18" t="s">
        <v>241</v>
      </c>
      <c r="BE419" s="241">
        <f>IF(N419="základní",J419,0)</f>
        <v>0</v>
      </c>
      <c r="BF419" s="241">
        <f>IF(N419="snížená",J419,0)</f>
        <v>0</v>
      </c>
      <c r="BG419" s="241">
        <f>IF(N419="zákl. přenesená",J419,0)</f>
        <v>0</v>
      </c>
      <c r="BH419" s="241">
        <f>IF(N419="sníž. přenesená",J419,0)</f>
        <v>0</v>
      </c>
      <c r="BI419" s="241">
        <f>IF(N419="nulová",J419,0)</f>
        <v>0</v>
      </c>
      <c r="BJ419" s="18" t="s">
        <v>14</v>
      </c>
      <c r="BK419" s="241">
        <f>ROUND(I419*H419,2)</f>
        <v>0</v>
      </c>
      <c r="BL419" s="18" t="s">
        <v>175</v>
      </c>
      <c r="BM419" s="240" t="s">
        <v>3782</v>
      </c>
    </row>
    <row r="420" s="2" customFormat="1">
      <c r="A420" s="39"/>
      <c r="B420" s="40"/>
      <c r="C420" s="41"/>
      <c r="D420" s="242" t="s">
        <v>249</v>
      </c>
      <c r="E420" s="41"/>
      <c r="F420" s="243" t="s">
        <v>722</v>
      </c>
      <c r="G420" s="41"/>
      <c r="H420" s="41"/>
      <c r="I420" s="244"/>
      <c r="J420" s="41"/>
      <c r="K420" s="41"/>
      <c r="L420" s="45"/>
      <c r="M420" s="245"/>
      <c r="N420" s="246"/>
      <c r="O420" s="92"/>
      <c r="P420" s="92"/>
      <c r="Q420" s="92"/>
      <c r="R420" s="92"/>
      <c r="S420" s="92"/>
      <c r="T420" s="93"/>
      <c r="U420" s="39"/>
      <c r="V420" s="39"/>
      <c r="W420" s="39"/>
      <c r="X420" s="39"/>
      <c r="Y420" s="39"/>
      <c r="Z420" s="39"/>
      <c r="AA420" s="39"/>
      <c r="AB420" s="39"/>
      <c r="AC420" s="39"/>
      <c r="AD420" s="39"/>
      <c r="AE420" s="39"/>
      <c r="AT420" s="18" t="s">
        <v>249</v>
      </c>
      <c r="AU420" s="18" t="s">
        <v>88</v>
      </c>
    </row>
    <row r="421" s="2" customFormat="1">
      <c r="A421" s="39"/>
      <c r="B421" s="40"/>
      <c r="C421" s="41"/>
      <c r="D421" s="247" t="s">
        <v>251</v>
      </c>
      <c r="E421" s="41"/>
      <c r="F421" s="248" t="s">
        <v>723</v>
      </c>
      <c r="G421" s="41"/>
      <c r="H421" s="41"/>
      <c r="I421" s="244"/>
      <c r="J421" s="41"/>
      <c r="K421" s="41"/>
      <c r="L421" s="45"/>
      <c r="M421" s="245"/>
      <c r="N421" s="246"/>
      <c r="O421" s="92"/>
      <c r="P421" s="92"/>
      <c r="Q421" s="92"/>
      <c r="R421" s="92"/>
      <c r="S421" s="92"/>
      <c r="T421" s="93"/>
      <c r="U421" s="39"/>
      <c r="V421" s="39"/>
      <c r="W421" s="39"/>
      <c r="X421" s="39"/>
      <c r="Y421" s="39"/>
      <c r="Z421" s="39"/>
      <c r="AA421" s="39"/>
      <c r="AB421" s="39"/>
      <c r="AC421" s="39"/>
      <c r="AD421" s="39"/>
      <c r="AE421" s="39"/>
      <c r="AT421" s="18" t="s">
        <v>251</v>
      </c>
      <c r="AU421" s="18" t="s">
        <v>88</v>
      </c>
    </row>
    <row r="422" s="15" customFormat="1">
      <c r="A422" s="15"/>
      <c r="B422" s="271"/>
      <c r="C422" s="272"/>
      <c r="D422" s="242" t="s">
        <v>259</v>
      </c>
      <c r="E422" s="273" t="s">
        <v>1</v>
      </c>
      <c r="F422" s="274" t="s">
        <v>724</v>
      </c>
      <c r="G422" s="272"/>
      <c r="H422" s="273" t="s">
        <v>1</v>
      </c>
      <c r="I422" s="275"/>
      <c r="J422" s="272"/>
      <c r="K422" s="272"/>
      <c r="L422" s="276"/>
      <c r="M422" s="277"/>
      <c r="N422" s="278"/>
      <c r="O422" s="278"/>
      <c r="P422" s="278"/>
      <c r="Q422" s="278"/>
      <c r="R422" s="278"/>
      <c r="S422" s="278"/>
      <c r="T422" s="279"/>
      <c r="U422" s="15"/>
      <c r="V422" s="15"/>
      <c r="W422" s="15"/>
      <c r="X422" s="15"/>
      <c r="Y422" s="15"/>
      <c r="Z422" s="15"/>
      <c r="AA422" s="15"/>
      <c r="AB422" s="15"/>
      <c r="AC422" s="15"/>
      <c r="AD422" s="15"/>
      <c r="AE422" s="15"/>
      <c r="AT422" s="280" t="s">
        <v>259</v>
      </c>
      <c r="AU422" s="280" t="s">
        <v>88</v>
      </c>
      <c r="AV422" s="15" t="s">
        <v>14</v>
      </c>
      <c r="AW422" s="15" t="s">
        <v>36</v>
      </c>
      <c r="AX422" s="15" t="s">
        <v>80</v>
      </c>
      <c r="AY422" s="280" t="s">
        <v>241</v>
      </c>
    </row>
    <row r="423" s="13" customFormat="1">
      <c r="A423" s="13"/>
      <c r="B423" s="249"/>
      <c r="C423" s="250"/>
      <c r="D423" s="242" t="s">
        <v>259</v>
      </c>
      <c r="E423" s="251" t="s">
        <v>1</v>
      </c>
      <c r="F423" s="252" t="s">
        <v>677</v>
      </c>
      <c r="G423" s="250"/>
      <c r="H423" s="253">
        <v>316.40699999999998</v>
      </c>
      <c r="I423" s="254"/>
      <c r="J423" s="250"/>
      <c r="K423" s="250"/>
      <c r="L423" s="255"/>
      <c r="M423" s="256"/>
      <c r="N423" s="257"/>
      <c r="O423" s="257"/>
      <c r="P423" s="257"/>
      <c r="Q423" s="257"/>
      <c r="R423" s="257"/>
      <c r="S423" s="257"/>
      <c r="T423" s="258"/>
      <c r="U423" s="13"/>
      <c r="V423" s="13"/>
      <c r="W423" s="13"/>
      <c r="X423" s="13"/>
      <c r="Y423" s="13"/>
      <c r="Z423" s="13"/>
      <c r="AA423" s="13"/>
      <c r="AB423" s="13"/>
      <c r="AC423" s="13"/>
      <c r="AD423" s="13"/>
      <c r="AE423" s="13"/>
      <c r="AT423" s="259" t="s">
        <v>259</v>
      </c>
      <c r="AU423" s="259" t="s">
        <v>88</v>
      </c>
      <c r="AV423" s="13" t="s">
        <v>88</v>
      </c>
      <c r="AW423" s="13" t="s">
        <v>36</v>
      </c>
      <c r="AX423" s="13" t="s">
        <v>80</v>
      </c>
      <c r="AY423" s="259" t="s">
        <v>241</v>
      </c>
    </row>
    <row r="424" s="15" customFormat="1">
      <c r="A424" s="15"/>
      <c r="B424" s="271"/>
      <c r="C424" s="272"/>
      <c r="D424" s="242" t="s">
        <v>259</v>
      </c>
      <c r="E424" s="273" t="s">
        <v>1</v>
      </c>
      <c r="F424" s="274" t="s">
        <v>725</v>
      </c>
      <c r="G424" s="272"/>
      <c r="H424" s="273" t="s">
        <v>1</v>
      </c>
      <c r="I424" s="275"/>
      <c r="J424" s="272"/>
      <c r="K424" s="272"/>
      <c r="L424" s="276"/>
      <c r="M424" s="277"/>
      <c r="N424" s="278"/>
      <c r="O424" s="278"/>
      <c r="P424" s="278"/>
      <c r="Q424" s="278"/>
      <c r="R424" s="278"/>
      <c r="S424" s="278"/>
      <c r="T424" s="279"/>
      <c r="U424" s="15"/>
      <c r="V424" s="15"/>
      <c r="W424" s="15"/>
      <c r="X424" s="15"/>
      <c r="Y424" s="15"/>
      <c r="Z424" s="15"/>
      <c r="AA424" s="15"/>
      <c r="AB424" s="15"/>
      <c r="AC424" s="15"/>
      <c r="AD424" s="15"/>
      <c r="AE424" s="15"/>
      <c r="AT424" s="280" t="s">
        <v>259</v>
      </c>
      <c r="AU424" s="280" t="s">
        <v>88</v>
      </c>
      <c r="AV424" s="15" t="s">
        <v>14</v>
      </c>
      <c r="AW424" s="15" t="s">
        <v>36</v>
      </c>
      <c r="AX424" s="15" t="s">
        <v>80</v>
      </c>
      <c r="AY424" s="280" t="s">
        <v>241</v>
      </c>
    </row>
    <row r="425" s="13" customFormat="1">
      <c r="A425" s="13"/>
      <c r="B425" s="249"/>
      <c r="C425" s="250"/>
      <c r="D425" s="242" t="s">
        <v>259</v>
      </c>
      <c r="E425" s="251" t="s">
        <v>1</v>
      </c>
      <c r="F425" s="252" t="s">
        <v>681</v>
      </c>
      <c r="G425" s="250"/>
      <c r="H425" s="253">
        <v>6</v>
      </c>
      <c r="I425" s="254"/>
      <c r="J425" s="250"/>
      <c r="K425" s="250"/>
      <c r="L425" s="255"/>
      <c r="M425" s="256"/>
      <c r="N425" s="257"/>
      <c r="O425" s="257"/>
      <c r="P425" s="257"/>
      <c r="Q425" s="257"/>
      <c r="R425" s="257"/>
      <c r="S425" s="257"/>
      <c r="T425" s="258"/>
      <c r="U425" s="13"/>
      <c r="V425" s="13"/>
      <c r="W425" s="13"/>
      <c r="X425" s="13"/>
      <c r="Y425" s="13"/>
      <c r="Z425" s="13"/>
      <c r="AA425" s="13"/>
      <c r="AB425" s="13"/>
      <c r="AC425" s="13"/>
      <c r="AD425" s="13"/>
      <c r="AE425" s="13"/>
      <c r="AT425" s="259" t="s">
        <v>259</v>
      </c>
      <c r="AU425" s="259" t="s">
        <v>88</v>
      </c>
      <c r="AV425" s="13" t="s">
        <v>88</v>
      </c>
      <c r="AW425" s="13" t="s">
        <v>36</v>
      </c>
      <c r="AX425" s="13" t="s">
        <v>80</v>
      </c>
      <c r="AY425" s="259" t="s">
        <v>241</v>
      </c>
    </row>
    <row r="426" s="14" customFormat="1">
      <c r="A426" s="14"/>
      <c r="B426" s="260"/>
      <c r="C426" s="261"/>
      <c r="D426" s="242" t="s">
        <v>259</v>
      </c>
      <c r="E426" s="262" t="s">
        <v>1</v>
      </c>
      <c r="F426" s="263" t="s">
        <v>261</v>
      </c>
      <c r="G426" s="261"/>
      <c r="H426" s="264">
        <v>322.40699999999998</v>
      </c>
      <c r="I426" s="265"/>
      <c r="J426" s="261"/>
      <c r="K426" s="261"/>
      <c r="L426" s="266"/>
      <c r="M426" s="267"/>
      <c r="N426" s="268"/>
      <c r="O426" s="268"/>
      <c r="P426" s="268"/>
      <c r="Q426" s="268"/>
      <c r="R426" s="268"/>
      <c r="S426" s="268"/>
      <c r="T426" s="269"/>
      <c r="U426" s="14"/>
      <c r="V426" s="14"/>
      <c r="W426" s="14"/>
      <c r="X426" s="14"/>
      <c r="Y426" s="14"/>
      <c r="Z426" s="14"/>
      <c r="AA426" s="14"/>
      <c r="AB426" s="14"/>
      <c r="AC426" s="14"/>
      <c r="AD426" s="14"/>
      <c r="AE426" s="14"/>
      <c r="AT426" s="270" t="s">
        <v>259</v>
      </c>
      <c r="AU426" s="270" t="s">
        <v>88</v>
      </c>
      <c r="AV426" s="14" t="s">
        <v>175</v>
      </c>
      <c r="AW426" s="14" t="s">
        <v>36</v>
      </c>
      <c r="AX426" s="14" t="s">
        <v>14</v>
      </c>
      <c r="AY426" s="270" t="s">
        <v>241</v>
      </c>
    </row>
    <row r="427" s="2" customFormat="1" ht="24.15" customHeight="1">
      <c r="A427" s="39"/>
      <c r="B427" s="40"/>
      <c r="C427" s="229" t="s">
        <v>763</v>
      </c>
      <c r="D427" s="229" t="s">
        <v>243</v>
      </c>
      <c r="E427" s="230" t="s">
        <v>726</v>
      </c>
      <c r="F427" s="231" t="s">
        <v>727</v>
      </c>
      <c r="G427" s="232" t="s">
        <v>255</v>
      </c>
      <c r="H427" s="233">
        <v>1186.5260000000001</v>
      </c>
      <c r="I427" s="234"/>
      <c r="J427" s="235">
        <f>ROUND(I427*H427,2)</f>
        <v>0</v>
      </c>
      <c r="K427" s="231" t="s">
        <v>247</v>
      </c>
      <c r="L427" s="45"/>
      <c r="M427" s="236" t="s">
        <v>1</v>
      </c>
      <c r="N427" s="237" t="s">
        <v>45</v>
      </c>
      <c r="O427" s="92"/>
      <c r="P427" s="238">
        <f>O427*H427</f>
        <v>0</v>
      </c>
      <c r="Q427" s="238">
        <v>0</v>
      </c>
      <c r="R427" s="238">
        <f>Q427*H427</f>
        <v>0</v>
      </c>
      <c r="S427" s="238">
        <v>0</v>
      </c>
      <c r="T427" s="239">
        <f>S427*H427</f>
        <v>0</v>
      </c>
      <c r="U427" s="39"/>
      <c r="V427" s="39"/>
      <c r="W427" s="39"/>
      <c r="X427" s="39"/>
      <c r="Y427" s="39"/>
      <c r="Z427" s="39"/>
      <c r="AA427" s="39"/>
      <c r="AB427" s="39"/>
      <c r="AC427" s="39"/>
      <c r="AD427" s="39"/>
      <c r="AE427" s="39"/>
      <c r="AR427" s="240" t="s">
        <v>175</v>
      </c>
      <c r="AT427" s="240" t="s">
        <v>243</v>
      </c>
      <c r="AU427" s="240" t="s">
        <v>88</v>
      </c>
      <c r="AY427" s="18" t="s">
        <v>241</v>
      </c>
      <c r="BE427" s="241">
        <f>IF(N427="základní",J427,0)</f>
        <v>0</v>
      </c>
      <c r="BF427" s="241">
        <f>IF(N427="snížená",J427,0)</f>
        <v>0</v>
      </c>
      <c r="BG427" s="241">
        <f>IF(N427="zákl. přenesená",J427,0)</f>
        <v>0</v>
      </c>
      <c r="BH427" s="241">
        <f>IF(N427="sníž. přenesená",J427,0)</f>
        <v>0</v>
      </c>
      <c r="BI427" s="241">
        <f>IF(N427="nulová",J427,0)</f>
        <v>0</v>
      </c>
      <c r="BJ427" s="18" t="s">
        <v>14</v>
      </c>
      <c r="BK427" s="241">
        <f>ROUND(I427*H427,2)</f>
        <v>0</v>
      </c>
      <c r="BL427" s="18" t="s">
        <v>175</v>
      </c>
      <c r="BM427" s="240" t="s">
        <v>3783</v>
      </c>
    </row>
    <row r="428" s="2" customFormat="1">
      <c r="A428" s="39"/>
      <c r="B428" s="40"/>
      <c r="C428" s="41"/>
      <c r="D428" s="242" t="s">
        <v>249</v>
      </c>
      <c r="E428" s="41"/>
      <c r="F428" s="243" t="s">
        <v>729</v>
      </c>
      <c r="G428" s="41"/>
      <c r="H428" s="41"/>
      <c r="I428" s="244"/>
      <c r="J428" s="41"/>
      <c r="K428" s="41"/>
      <c r="L428" s="45"/>
      <c r="M428" s="245"/>
      <c r="N428" s="246"/>
      <c r="O428" s="92"/>
      <c r="P428" s="92"/>
      <c r="Q428" s="92"/>
      <c r="R428" s="92"/>
      <c r="S428" s="92"/>
      <c r="T428" s="93"/>
      <c r="U428" s="39"/>
      <c r="V428" s="39"/>
      <c r="W428" s="39"/>
      <c r="X428" s="39"/>
      <c r="Y428" s="39"/>
      <c r="Z428" s="39"/>
      <c r="AA428" s="39"/>
      <c r="AB428" s="39"/>
      <c r="AC428" s="39"/>
      <c r="AD428" s="39"/>
      <c r="AE428" s="39"/>
      <c r="AT428" s="18" t="s">
        <v>249</v>
      </c>
      <c r="AU428" s="18" t="s">
        <v>88</v>
      </c>
    </row>
    <row r="429" s="2" customFormat="1">
      <c r="A429" s="39"/>
      <c r="B429" s="40"/>
      <c r="C429" s="41"/>
      <c r="D429" s="247" t="s">
        <v>251</v>
      </c>
      <c r="E429" s="41"/>
      <c r="F429" s="248" t="s">
        <v>730</v>
      </c>
      <c r="G429" s="41"/>
      <c r="H429" s="41"/>
      <c r="I429" s="244"/>
      <c r="J429" s="41"/>
      <c r="K429" s="41"/>
      <c r="L429" s="45"/>
      <c r="M429" s="245"/>
      <c r="N429" s="246"/>
      <c r="O429" s="92"/>
      <c r="P429" s="92"/>
      <c r="Q429" s="92"/>
      <c r="R429" s="92"/>
      <c r="S429" s="92"/>
      <c r="T429" s="93"/>
      <c r="U429" s="39"/>
      <c r="V429" s="39"/>
      <c r="W429" s="39"/>
      <c r="X429" s="39"/>
      <c r="Y429" s="39"/>
      <c r="Z429" s="39"/>
      <c r="AA429" s="39"/>
      <c r="AB429" s="39"/>
      <c r="AC429" s="39"/>
      <c r="AD429" s="39"/>
      <c r="AE429" s="39"/>
      <c r="AT429" s="18" t="s">
        <v>251</v>
      </c>
      <c r="AU429" s="18" t="s">
        <v>88</v>
      </c>
    </row>
    <row r="430" s="15" customFormat="1">
      <c r="A430" s="15"/>
      <c r="B430" s="271"/>
      <c r="C430" s="272"/>
      <c r="D430" s="242" t="s">
        <v>259</v>
      </c>
      <c r="E430" s="273" t="s">
        <v>1</v>
      </c>
      <c r="F430" s="274" t="s">
        <v>731</v>
      </c>
      <c r="G430" s="272"/>
      <c r="H430" s="273" t="s">
        <v>1</v>
      </c>
      <c r="I430" s="275"/>
      <c r="J430" s="272"/>
      <c r="K430" s="272"/>
      <c r="L430" s="276"/>
      <c r="M430" s="277"/>
      <c r="N430" s="278"/>
      <c r="O430" s="278"/>
      <c r="P430" s="278"/>
      <c r="Q430" s="278"/>
      <c r="R430" s="278"/>
      <c r="S430" s="278"/>
      <c r="T430" s="279"/>
      <c r="U430" s="15"/>
      <c r="V430" s="15"/>
      <c r="W430" s="15"/>
      <c r="X430" s="15"/>
      <c r="Y430" s="15"/>
      <c r="Z430" s="15"/>
      <c r="AA430" s="15"/>
      <c r="AB430" s="15"/>
      <c r="AC430" s="15"/>
      <c r="AD430" s="15"/>
      <c r="AE430" s="15"/>
      <c r="AT430" s="280" t="s">
        <v>259</v>
      </c>
      <c r="AU430" s="280" t="s">
        <v>88</v>
      </c>
      <c r="AV430" s="15" t="s">
        <v>14</v>
      </c>
      <c r="AW430" s="15" t="s">
        <v>36</v>
      </c>
      <c r="AX430" s="15" t="s">
        <v>80</v>
      </c>
      <c r="AY430" s="280" t="s">
        <v>241</v>
      </c>
    </row>
    <row r="431" s="13" customFormat="1">
      <c r="A431" s="13"/>
      <c r="B431" s="249"/>
      <c r="C431" s="250"/>
      <c r="D431" s="242" t="s">
        <v>259</v>
      </c>
      <c r="E431" s="251" t="s">
        <v>1</v>
      </c>
      <c r="F431" s="252" t="s">
        <v>687</v>
      </c>
      <c r="G431" s="250"/>
      <c r="H431" s="253">
        <v>1107.425</v>
      </c>
      <c r="I431" s="254"/>
      <c r="J431" s="250"/>
      <c r="K431" s="250"/>
      <c r="L431" s="255"/>
      <c r="M431" s="256"/>
      <c r="N431" s="257"/>
      <c r="O431" s="257"/>
      <c r="P431" s="257"/>
      <c r="Q431" s="257"/>
      <c r="R431" s="257"/>
      <c r="S431" s="257"/>
      <c r="T431" s="258"/>
      <c r="U431" s="13"/>
      <c r="V431" s="13"/>
      <c r="W431" s="13"/>
      <c r="X431" s="13"/>
      <c r="Y431" s="13"/>
      <c r="Z431" s="13"/>
      <c r="AA431" s="13"/>
      <c r="AB431" s="13"/>
      <c r="AC431" s="13"/>
      <c r="AD431" s="13"/>
      <c r="AE431" s="13"/>
      <c r="AT431" s="259" t="s">
        <v>259</v>
      </c>
      <c r="AU431" s="259" t="s">
        <v>88</v>
      </c>
      <c r="AV431" s="13" t="s">
        <v>88</v>
      </c>
      <c r="AW431" s="13" t="s">
        <v>36</v>
      </c>
      <c r="AX431" s="13" t="s">
        <v>80</v>
      </c>
      <c r="AY431" s="259" t="s">
        <v>241</v>
      </c>
    </row>
    <row r="432" s="13" customFormat="1">
      <c r="A432" s="13"/>
      <c r="B432" s="249"/>
      <c r="C432" s="250"/>
      <c r="D432" s="242" t="s">
        <v>259</v>
      </c>
      <c r="E432" s="251" t="s">
        <v>1</v>
      </c>
      <c r="F432" s="252" t="s">
        <v>2705</v>
      </c>
      <c r="G432" s="250"/>
      <c r="H432" s="253">
        <v>79.100999999999999</v>
      </c>
      <c r="I432" s="254"/>
      <c r="J432" s="250"/>
      <c r="K432" s="250"/>
      <c r="L432" s="255"/>
      <c r="M432" s="256"/>
      <c r="N432" s="257"/>
      <c r="O432" s="257"/>
      <c r="P432" s="257"/>
      <c r="Q432" s="257"/>
      <c r="R432" s="257"/>
      <c r="S432" s="257"/>
      <c r="T432" s="258"/>
      <c r="U432" s="13"/>
      <c r="V432" s="13"/>
      <c r="W432" s="13"/>
      <c r="X432" s="13"/>
      <c r="Y432" s="13"/>
      <c r="Z432" s="13"/>
      <c r="AA432" s="13"/>
      <c r="AB432" s="13"/>
      <c r="AC432" s="13"/>
      <c r="AD432" s="13"/>
      <c r="AE432" s="13"/>
      <c r="AT432" s="259" t="s">
        <v>259</v>
      </c>
      <c r="AU432" s="259" t="s">
        <v>88</v>
      </c>
      <c r="AV432" s="13" t="s">
        <v>88</v>
      </c>
      <c r="AW432" s="13" t="s">
        <v>36</v>
      </c>
      <c r="AX432" s="13" t="s">
        <v>80</v>
      </c>
      <c r="AY432" s="259" t="s">
        <v>241</v>
      </c>
    </row>
    <row r="433" s="14" customFormat="1">
      <c r="A433" s="14"/>
      <c r="B433" s="260"/>
      <c r="C433" s="261"/>
      <c r="D433" s="242" t="s">
        <v>259</v>
      </c>
      <c r="E433" s="262" t="s">
        <v>1</v>
      </c>
      <c r="F433" s="263" t="s">
        <v>261</v>
      </c>
      <c r="G433" s="261"/>
      <c r="H433" s="264">
        <v>1186.5260000000001</v>
      </c>
      <c r="I433" s="265"/>
      <c r="J433" s="261"/>
      <c r="K433" s="261"/>
      <c r="L433" s="266"/>
      <c r="M433" s="267"/>
      <c r="N433" s="268"/>
      <c r="O433" s="268"/>
      <c r="P433" s="268"/>
      <c r="Q433" s="268"/>
      <c r="R433" s="268"/>
      <c r="S433" s="268"/>
      <c r="T433" s="269"/>
      <c r="U433" s="14"/>
      <c r="V433" s="14"/>
      <c r="W433" s="14"/>
      <c r="X433" s="14"/>
      <c r="Y433" s="14"/>
      <c r="Z433" s="14"/>
      <c r="AA433" s="14"/>
      <c r="AB433" s="14"/>
      <c r="AC433" s="14"/>
      <c r="AD433" s="14"/>
      <c r="AE433" s="14"/>
      <c r="AT433" s="270" t="s">
        <v>259</v>
      </c>
      <c r="AU433" s="270" t="s">
        <v>88</v>
      </c>
      <c r="AV433" s="14" t="s">
        <v>175</v>
      </c>
      <c r="AW433" s="14" t="s">
        <v>36</v>
      </c>
      <c r="AX433" s="14" t="s">
        <v>14</v>
      </c>
      <c r="AY433" s="270" t="s">
        <v>241</v>
      </c>
    </row>
    <row r="434" s="2" customFormat="1" ht="24.15" customHeight="1">
      <c r="A434" s="39"/>
      <c r="B434" s="40"/>
      <c r="C434" s="229" t="s">
        <v>772</v>
      </c>
      <c r="D434" s="229" t="s">
        <v>243</v>
      </c>
      <c r="E434" s="230" t="s">
        <v>732</v>
      </c>
      <c r="F434" s="231" t="s">
        <v>733</v>
      </c>
      <c r="G434" s="232" t="s">
        <v>255</v>
      </c>
      <c r="H434" s="233">
        <v>1336.098</v>
      </c>
      <c r="I434" s="234"/>
      <c r="J434" s="235">
        <f>ROUND(I434*H434,2)</f>
        <v>0</v>
      </c>
      <c r="K434" s="231" t="s">
        <v>247</v>
      </c>
      <c r="L434" s="45"/>
      <c r="M434" s="236" t="s">
        <v>1</v>
      </c>
      <c r="N434" s="237" t="s">
        <v>45</v>
      </c>
      <c r="O434" s="92"/>
      <c r="P434" s="238">
        <f>O434*H434</f>
        <v>0</v>
      </c>
      <c r="Q434" s="238">
        <v>0</v>
      </c>
      <c r="R434" s="238">
        <f>Q434*H434</f>
        <v>0</v>
      </c>
      <c r="S434" s="238">
        <v>0</v>
      </c>
      <c r="T434" s="239">
        <f>S434*H434</f>
        <v>0</v>
      </c>
      <c r="U434" s="39"/>
      <c r="V434" s="39"/>
      <c r="W434" s="39"/>
      <c r="X434" s="39"/>
      <c r="Y434" s="39"/>
      <c r="Z434" s="39"/>
      <c r="AA434" s="39"/>
      <c r="AB434" s="39"/>
      <c r="AC434" s="39"/>
      <c r="AD434" s="39"/>
      <c r="AE434" s="39"/>
      <c r="AR434" s="240" t="s">
        <v>175</v>
      </c>
      <c r="AT434" s="240" t="s">
        <v>243</v>
      </c>
      <c r="AU434" s="240" t="s">
        <v>88</v>
      </c>
      <c r="AY434" s="18" t="s">
        <v>241</v>
      </c>
      <c r="BE434" s="241">
        <f>IF(N434="základní",J434,0)</f>
        <v>0</v>
      </c>
      <c r="BF434" s="241">
        <f>IF(N434="snížená",J434,0)</f>
        <v>0</v>
      </c>
      <c r="BG434" s="241">
        <f>IF(N434="zákl. přenesená",J434,0)</f>
        <v>0</v>
      </c>
      <c r="BH434" s="241">
        <f>IF(N434="sníž. přenesená",J434,0)</f>
        <v>0</v>
      </c>
      <c r="BI434" s="241">
        <f>IF(N434="nulová",J434,0)</f>
        <v>0</v>
      </c>
      <c r="BJ434" s="18" t="s">
        <v>14</v>
      </c>
      <c r="BK434" s="241">
        <f>ROUND(I434*H434,2)</f>
        <v>0</v>
      </c>
      <c r="BL434" s="18" t="s">
        <v>175</v>
      </c>
      <c r="BM434" s="240" t="s">
        <v>3784</v>
      </c>
    </row>
    <row r="435" s="2" customFormat="1">
      <c r="A435" s="39"/>
      <c r="B435" s="40"/>
      <c r="C435" s="41"/>
      <c r="D435" s="242" t="s">
        <v>249</v>
      </c>
      <c r="E435" s="41"/>
      <c r="F435" s="243" t="s">
        <v>735</v>
      </c>
      <c r="G435" s="41"/>
      <c r="H435" s="41"/>
      <c r="I435" s="244"/>
      <c r="J435" s="41"/>
      <c r="K435" s="41"/>
      <c r="L435" s="45"/>
      <c r="M435" s="245"/>
      <c r="N435" s="246"/>
      <c r="O435" s="92"/>
      <c r="P435" s="92"/>
      <c r="Q435" s="92"/>
      <c r="R435" s="92"/>
      <c r="S435" s="92"/>
      <c r="T435" s="93"/>
      <c r="U435" s="39"/>
      <c r="V435" s="39"/>
      <c r="W435" s="39"/>
      <c r="X435" s="39"/>
      <c r="Y435" s="39"/>
      <c r="Z435" s="39"/>
      <c r="AA435" s="39"/>
      <c r="AB435" s="39"/>
      <c r="AC435" s="39"/>
      <c r="AD435" s="39"/>
      <c r="AE435" s="39"/>
      <c r="AT435" s="18" t="s">
        <v>249</v>
      </c>
      <c r="AU435" s="18" t="s">
        <v>88</v>
      </c>
    </row>
    <row r="436" s="2" customFormat="1">
      <c r="A436" s="39"/>
      <c r="B436" s="40"/>
      <c r="C436" s="41"/>
      <c r="D436" s="247" t="s">
        <v>251</v>
      </c>
      <c r="E436" s="41"/>
      <c r="F436" s="248" t="s">
        <v>736</v>
      </c>
      <c r="G436" s="41"/>
      <c r="H436" s="41"/>
      <c r="I436" s="244"/>
      <c r="J436" s="41"/>
      <c r="K436" s="41"/>
      <c r="L436" s="45"/>
      <c r="M436" s="245"/>
      <c r="N436" s="246"/>
      <c r="O436" s="92"/>
      <c r="P436" s="92"/>
      <c r="Q436" s="92"/>
      <c r="R436" s="92"/>
      <c r="S436" s="92"/>
      <c r="T436" s="93"/>
      <c r="U436" s="39"/>
      <c r="V436" s="39"/>
      <c r="W436" s="39"/>
      <c r="X436" s="39"/>
      <c r="Y436" s="39"/>
      <c r="Z436" s="39"/>
      <c r="AA436" s="39"/>
      <c r="AB436" s="39"/>
      <c r="AC436" s="39"/>
      <c r="AD436" s="39"/>
      <c r="AE436" s="39"/>
      <c r="AT436" s="18" t="s">
        <v>251</v>
      </c>
      <c r="AU436" s="18" t="s">
        <v>88</v>
      </c>
    </row>
    <row r="437" s="13" customFormat="1">
      <c r="A437" s="13"/>
      <c r="B437" s="249"/>
      <c r="C437" s="250"/>
      <c r="D437" s="242" t="s">
        <v>259</v>
      </c>
      <c r="E437" s="251" t="s">
        <v>1</v>
      </c>
      <c r="F437" s="252" t="s">
        <v>479</v>
      </c>
      <c r="G437" s="250"/>
      <c r="H437" s="253">
        <v>70.471000000000004</v>
      </c>
      <c r="I437" s="254"/>
      <c r="J437" s="250"/>
      <c r="K437" s="250"/>
      <c r="L437" s="255"/>
      <c r="M437" s="256"/>
      <c r="N437" s="257"/>
      <c r="O437" s="257"/>
      <c r="P437" s="257"/>
      <c r="Q437" s="257"/>
      <c r="R437" s="257"/>
      <c r="S437" s="257"/>
      <c r="T437" s="258"/>
      <c r="U437" s="13"/>
      <c r="V437" s="13"/>
      <c r="W437" s="13"/>
      <c r="X437" s="13"/>
      <c r="Y437" s="13"/>
      <c r="Z437" s="13"/>
      <c r="AA437" s="13"/>
      <c r="AB437" s="13"/>
      <c r="AC437" s="13"/>
      <c r="AD437" s="13"/>
      <c r="AE437" s="13"/>
      <c r="AT437" s="259" t="s">
        <v>259</v>
      </c>
      <c r="AU437" s="259" t="s">
        <v>88</v>
      </c>
      <c r="AV437" s="13" t="s">
        <v>88</v>
      </c>
      <c r="AW437" s="13" t="s">
        <v>36</v>
      </c>
      <c r="AX437" s="13" t="s">
        <v>80</v>
      </c>
      <c r="AY437" s="259" t="s">
        <v>241</v>
      </c>
    </row>
    <row r="438" s="13" customFormat="1">
      <c r="A438" s="13"/>
      <c r="B438" s="249"/>
      <c r="C438" s="250"/>
      <c r="D438" s="242" t="s">
        <v>259</v>
      </c>
      <c r="E438" s="251" t="s">
        <v>1</v>
      </c>
      <c r="F438" s="252" t="s">
        <v>482</v>
      </c>
      <c r="G438" s="250"/>
      <c r="H438" s="253">
        <v>1186.5260000000001</v>
      </c>
      <c r="I438" s="254"/>
      <c r="J438" s="250"/>
      <c r="K438" s="250"/>
      <c r="L438" s="255"/>
      <c r="M438" s="256"/>
      <c r="N438" s="257"/>
      <c r="O438" s="257"/>
      <c r="P438" s="257"/>
      <c r="Q438" s="257"/>
      <c r="R438" s="257"/>
      <c r="S438" s="257"/>
      <c r="T438" s="258"/>
      <c r="U438" s="13"/>
      <c r="V438" s="13"/>
      <c r="W438" s="13"/>
      <c r="X438" s="13"/>
      <c r="Y438" s="13"/>
      <c r="Z438" s="13"/>
      <c r="AA438" s="13"/>
      <c r="AB438" s="13"/>
      <c r="AC438" s="13"/>
      <c r="AD438" s="13"/>
      <c r="AE438" s="13"/>
      <c r="AT438" s="259" t="s">
        <v>259</v>
      </c>
      <c r="AU438" s="259" t="s">
        <v>88</v>
      </c>
      <c r="AV438" s="13" t="s">
        <v>88</v>
      </c>
      <c r="AW438" s="13" t="s">
        <v>36</v>
      </c>
      <c r="AX438" s="13" t="s">
        <v>80</v>
      </c>
      <c r="AY438" s="259" t="s">
        <v>241</v>
      </c>
    </row>
    <row r="439" s="13" customFormat="1">
      <c r="A439" s="13"/>
      <c r="B439" s="249"/>
      <c r="C439" s="250"/>
      <c r="D439" s="242" t="s">
        <v>259</v>
      </c>
      <c r="E439" s="251" t="s">
        <v>1</v>
      </c>
      <c r="F439" s="252" t="s">
        <v>2013</v>
      </c>
      <c r="G439" s="250"/>
      <c r="H439" s="253">
        <v>79.100999999999999</v>
      </c>
      <c r="I439" s="254"/>
      <c r="J439" s="250"/>
      <c r="K439" s="250"/>
      <c r="L439" s="255"/>
      <c r="M439" s="256"/>
      <c r="N439" s="257"/>
      <c r="O439" s="257"/>
      <c r="P439" s="257"/>
      <c r="Q439" s="257"/>
      <c r="R439" s="257"/>
      <c r="S439" s="257"/>
      <c r="T439" s="258"/>
      <c r="U439" s="13"/>
      <c r="V439" s="13"/>
      <c r="W439" s="13"/>
      <c r="X439" s="13"/>
      <c r="Y439" s="13"/>
      <c r="Z439" s="13"/>
      <c r="AA439" s="13"/>
      <c r="AB439" s="13"/>
      <c r="AC439" s="13"/>
      <c r="AD439" s="13"/>
      <c r="AE439" s="13"/>
      <c r="AT439" s="259" t="s">
        <v>259</v>
      </c>
      <c r="AU439" s="259" t="s">
        <v>88</v>
      </c>
      <c r="AV439" s="13" t="s">
        <v>88</v>
      </c>
      <c r="AW439" s="13" t="s">
        <v>36</v>
      </c>
      <c r="AX439" s="13" t="s">
        <v>80</v>
      </c>
      <c r="AY439" s="259" t="s">
        <v>241</v>
      </c>
    </row>
    <row r="440" s="14" customFormat="1">
      <c r="A440" s="14"/>
      <c r="B440" s="260"/>
      <c r="C440" s="261"/>
      <c r="D440" s="242" t="s">
        <v>259</v>
      </c>
      <c r="E440" s="262" t="s">
        <v>1</v>
      </c>
      <c r="F440" s="263" t="s">
        <v>261</v>
      </c>
      <c r="G440" s="261"/>
      <c r="H440" s="264">
        <v>1336.098</v>
      </c>
      <c r="I440" s="265"/>
      <c r="J440" s="261"/>
      <c r="K440" s="261"/>
      <c r="L440" s="266"/>
      <c r="M440" s="267"/>
      <c r="N440" s="268"/>
      <c r="O440" s="268"/>
      <c r="P440" s="268"/>
      <c r="Q440" s="268"/>
      <c r="R440" s="268"/>
      <c r="S440" s="268"/>
      <c r="T440" s="269"/>
      <c r="U440" s="14"/>
      <c r="V440" s="14"/>
      <c r="W440" s="14"/>
      <c r="X440" s="14"/>
      <c r="Y440" s="14"/>
      <c r="Z440" s="14"/>
      <c r="AA440" s="14"/>
      <c r="AB440" s="14"/>
      <c r="AC440" s="14"/>
      <c r="AD440" s="14"/>
      <c r="AE440" s="14"/>
      <c r="AT440" s="270" t="s">
        <v>259</v>
      </c>
      <c r="AU440" s="270" t="s">
        <v>88</v>
      </c>
      <c r="AV440" s="14" t="s">
        <v>175</v>
      </c>
      <c r="AW440" s="14" t="s">
        <v>36</v>
      </c>
      <c r="AX440" s="14" t="s">
        <v>14</v>
      </c>
      <c r="AY440" s="270" t="s">
        <v>241</v>
      </c>
    </row>
    <row r="441" s="2" customFormat="1" ht="33" customHeight="1">
      <c r="A441" s="39"/>
      <c r="B441" s="40"/>
      <c r="C441" s="229" t="s">
        <v>778</v>
      </c>
      <c r="D441" s="229" t="s">
        <v>243</v>
      </c>
      <c r="E441" s="230" t="s">
        <v>737</v>
      </c>
      <c r="F441" s="231" t="s">
        <v>738</v>
      </c>
      <c r="G441" s="232" t="s">
        <v>487</v>
      </c>
      <c r="H441" s="233">
        <v>2204.5619999999999</v>
      </c>
      <c r="I441" s="234"/>
      <c r="J441" s="235">
        <f>ROUND(I441*H441,2)</f>
        <v>0</v>
      </c>
      <c r="K441" s="231" t="s">
        <v>247</v>
      </c>
      <c r="L441" s="45"/>
      <c r="M441" s="236" t="s">
        <v>1</v>
      </c>
      <c r="N441" s="237" t="s">
        <v>45</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175</v>
      </c>
      <c r="AT441" s="240" t="s">
        <v>243</v>
      </c>
      <c r="AU441" s="240" t="s">
        <v>88</v>
      </c>
      <c r="AY441" s="18" t="s">
        <v>241</v>
      </c>
      <c r="BE441" s="241">
        <f>IF(N441="základní",J441,0)</f>
        <v>0</v>
      </c>
      <c r="BF441" s="241">
        <f>IF(N441="snížená",J441,0)</f>
        <v>0</v>
      </c>
      <c r="BG441" s="241">
        <f>IF(N441="zákl. přenesená",J441,0)</f>
        <v>0</v>
      </c>
      <c r="BH441" s="241">
        <f>IF(N441="sníž. přenesená",J441,0)</f>
        <v>0</v>
      </c>
      <c r="BI441" s="241">
        <f>IF(N441="nulová",J441,0)</f>
        <v>0</v>
      </c>
      <c r="BJ441" s="18" t="s">
        <v>14</v>
      </c>
      <c r="BK441" s="241">
        <f>ROUND(I441*H441,2)</f>
        <v>0</v>
      </c>
      <c r="BL441" s="18" t="s">
        <v>175</v>
      </c>
      <c r="BM441" s="240" t="s">
        <v>3785</v>
      </c>
    </row>
    <row r="442" s="2" customFormat="1">
      <c r="A442" s="39"/>
      <c r="B442" s="40"/>
      <c r="C442" s="41"/>
      <c r="D442" s="242" t="s">
        <v>249</v>
      </c>
      <c r="E442" s="41"/>
      <c r="F442" s="243" t="s">
        <v>740</v>
      </c>
      <c r="G442" s="41"/>
      <c r="H442" s="41"/>
      <c r="I442" s="244"/>
      <c r="J442" s="41"/>
      <c r="K442" s="41"/>
      <c r="L442" s="45"/>
      <c r="M442" s="245"/>
      <c r="N442" s="246"/>
      <c r="O442" s="92"/>
      <c r="P442" s="92"/>
      <c r="Q442" s="92"/>
      <c r="R442" s="92"/>
      <c r="S442" s="92"/>
      <c r="T442" s="93"/>
      <c r="U442" s="39"/>
      <c r="V442" s="39"/>
      <c r="W442" s="39"/>
      <c r="X442" s="39"/>
      <c r="Y442" s="39"/>
      <c r="Z442" s="39"/>
      <c r="AA442" s="39"/>
      <c r="AB442" s="39"/>
      <c r="AC442" s="39"/>
      <c r="AD442" s="39"/>
      <c r="AE442" s="39"/>
      <c r="AT442" s="18" t="s">
        <v>249</v>
      </c>
      <c r="AU442" s="18" t="s">
        <v>88</v>
      </c>
    </row>
    <row r="443" s="2" customFormat="1">
      <c r="A443" s="39"/>
      <c r="B443" s="40"/>
      <c r="C443" s="41"/>
      <c r="D443" s="247" t="s">
        <v>251</v>
      </c>
      <c r="E443" s="41"/>
      <c r="F443" s="248" t="s">
        <v>741</v>
      </c>
      <c r="G443" s="41"/>
      <c r="H443" s="41"/>
      <c r="I443" s="244"/>
      <c r="J443" s="41"/>
      <c r="K443" s="41"/>
      <c r="L443" s="45"/>
      <c r="M443" s="245"/>
      <c r="N443" s="246"/>
      <c r="O443" s="92"/>
      <c r="P443" s="92"/>
      <c r="Q443" s="92"/>
      <c r="R443" s="92"/>
      <c r="S443" s="92"/>
      <c r="T443" s="93"/>
      <c r="U443" s="39"/>
      <c r="V443" s="39"/>
      <c r="W443" s="39"/>
      <c r="X443" s="39"/>
      <c r="Y443" s="39"/>
      <c r="Z443" s="39"/>
      <c r="AA443" s="39"/>
      <c r="AB443" s="39"/>
      <c r="AC443" s="39"/>
      <c r="AD443" s="39"/>
      <c r="AE443" s="39"/>
      <c r="AT443" s="18" t="s">
        <v>251</v>
      </c>
      <c r="AU443" s="18" t="s">
        <v>88</v>
      </c>
    </row>
    <row r="444" s="2" customFormat="1">
      <c r="A444" s="39"/>
      <c r="B444" s="40"/>
      <c r="C444" s="41"/>
      <c r="D444" s="242" t="s">
        <v>742</v>
      </c>
      <c r="E444" s="41"/>
      <c r="F444" s="287" t="s">
        <v>743</v>
      </c>
      <c r="G444" s="41"/>
      <c r="H444" s="41"/>
      <c r="I444" s="244"/>
      <c r="J444" s="41"/>
      <c r="K444" s="41"/>
      <c r="L444" s="45"/>
      <c r="M444" s="245"/>
      <c r="N444" s="246"/>
      <c r="O444" s="92"/>
      <c r="P444" s="92"/>
      <c r="Q444" s="92"/>
      <c r="R444" s="92"/>
      <c r="S444" s="92"/>
      <c r="T444" s="93"/>
      <c r="U444" s="39"/>
      <c r="V444" s="39"/>
      <c r="W444" s="39"/>
      <c r="X444" s="39"/>
      <c r="Y444" s="39"/>
      <c r="Z444" s="39"/>
      <c r="AA444" s="39"/>
      <c r="AB444" s="39"/>
      <c r="AC444" s="39"/>
      <c r="AD444" s="39"/>
      <c r="AE444" s="39"/>
      <c r="AT444" s="18" t="s">
        <v>742</v>
      </c>
      <c r="AU444" s="18" t="s">
        <v>88</v>
      </c>
    </row>
    <row r="445" s="13" customFormat="1">
      <c r="A445" s="13"/>
      <c r="B445" s="249"/>
      <c r="C445" s="250"/>
      <c r="D445" s="242" t="s">
        <v>259</v>
      </c>
      <c r="E445" s="251" t="s">
        <v>1</v>
      </c>
      <c r="F445" s="252" t="s">
        <v>2712</v>
      </c>
      <c r="G445" s="250"/>
      <c r="H445" s="253">
        <v>2204.5619999999999</v>
      </c>
      <c r="I445" s="254"/>
      <c r="J445" s="250"/>
      <c r="K445" s="250"/>
      <c r="L445" s="255"/>
      <c r="M445" s="256"/>
      <c r="N445" s="257"/>
      <c r="O445" s="257"/>
      <c r="P445" s="257"/>
      <c r="Q445" s="257"/>
      <c r="R445" s="257"/>
      <c r="S445" s="257"/>
      <c r="T445" s="258"/>
      <c r="U445" s="13"/>
      <c r="V445" s="13"/>
      <c r="W445" s="13"/>
      <c r="X445" s="13"/>
      <c r="Y445" s="13"/>
      <c r="Z445" s="13"/>
      <c r="AA445" s="13"/>
      <c r="AB445" s="13"/>
      <c r="AC445" s="13"/>
      <c r="AD445" s="13"/>
      <c r="AE445" s="13"/>
      <c r="AT445" s="259" t="s">
        <v>259</v>
      </c>
      <c r="AU445" s="259" t="s">
        <v>88</v>
      </c>
      <c r="AV445" s="13" t="s">
        <v>88</v>
      </c>
      <c r="AW445" s="13" t="s">
        <v>36</v>
      </c>
      <c r="AX445" s="13" t="s">
        <v>80</v>
      </c>
      <c r="AY445" s="259" t="s">
        <v>241</v>
      </c>
    </row>
    <row r="446" s="14" customFormat="1">
      <c r="A446" s="14"/>
      <c r="B446" s="260"/>
      <c r="C446" s="261"/>
      <c r="D446" s="242" t="s">
        <v>259</v>
      </c>
      <c r="E446" s="262" t="s">
        <v>1</v>
      </c>
      <c r="F446" s="263" t="s">
        <v>261</v>
      </c>
      <c r="G446" s="261"/>
      <c r="H446" s="264">
        <v>2204.5619999999999</v>
      </c>
      <c r="I446" s="265"/>
      <c r="J446" s="261"/>
      <c r="K446" s="261"/>
      <c r="L446" s="266"/>
      <c r="M446" s="267"/>
      <c r="N446" s="268"/>
      <c r="O446" s="268"/>
      <c r="P446" s="268"/>
      <c r="Q446" s="268"/>
      <c r="R446" s="268"/>
      <c r="S446" s="268"/>
      <c r="T446" s="269"/>
      <c r="U446" s="14"/>
      <c r="V446" s="14"/>
      <c r="W446" s="14"/>
      <c r="X446" s="14"/>
      <c r="Y446" s="14"/>
      <c r="Z446" s="14"/>
      <c r="AA446" s="14"/>
      <c r="AB446" s="14"/>
      <c r="AC446" s="14"/>
      <c r="AD446" s="14"/>
      <c r="AE446" s="14"/>
      <c r="AT446" s="270" t="s">
        <v>259</v>
      </c>
      <c r="AU446" s="270" t="s">
        <v>88</v>
      </c>
      <c r="AV446" s="14" t="s">
        <v>175</v>
      </c>
      <c r="AW446" s="14" t="s">
        <v>36</v>
      </c>
      <c r="AX446" s="14" t="s">
        <v>14</v>
      </c>
      <c r="AY446" s="270" t="s">
        <v>241</v>
      </c>
    </row>
    <row r="447" s="2" customFormat="1" ht="16.5" customHeight="1">
      <c r="A447" s="39"/>
      <c r="B447" s="40"/>
      <c r="C447" s="229" t="s">
        <v>784</v>
      </c>
      <c r="D447" s="229" t="s">
        <v>243</v>
      </c>
      <c r="E447" s="230" t="s">
        <v>262</v>
      </c>
      <c r="F447" s="231" t="s">
        <v>263</v>
      </c>
      <c r="G447" s="232" t="s">
        <v>255</v>
      </c>
      <c r="H447" s="233">
        <v>1588.0340000000001</v>
      </c>
      <c r="I447" s="234"/>
      <c r="J447" s="235">
        <f>ROUND(I447*H447,2)</f>
        <v>0</v>
      </c>
      <c r="K447" s="231" t="s">
        <v>247</v>
      </c>
      <c r="L447" s="45"/>
      <c r="M447" s="236" t="s">
        <v>1</v>
      </c>
      <c r="N447" s="237" t="s">
        <v>45</v>
      </c>
      <c r="O447" s="92"/>
      <c r="P447" s="238">
        <f>O447*H447</f>
        <v>0</v>
      </c>
      <c r="Q447" s="238">
        <v>0</v>
      </c>
      <c r="R447" s="238">
        <f>Q447*H447</f>
        <v>0</v>
      </c>
      <c r="S447" s="238">
        <v>0</v>
      </c>
      <c r="T447" s="239">
        <f>S447*H447</f>
        <v>0</v>
      </c>
      <c r="U447" s="39"/>
      <c r="V447" s="39"/>
      <c r="W447" s="39"/>
      <c r="X447" s="39"/>
      <c r="Y447" s="39"/>
      <c r="Z447" s="39"/>
      <c r="AA447" s="39"/>
      <c r="AB447" s="39"/>
      <c r="AC447" s="39"/>
      <c r="AD447" s="39"/>
      <c r="AE447" s="39"/>
      <c r="AR447" s="240" t="s">
        <v>175</v>
      </c>
      <c r="AT447" s="240" t="s">
        <v>243</v>
      </c>
      <c r="AU447" s="240" t="s">
        <v>88</v>
      </c>
      <c r="AY447" s="18" t="s">
        <v>241</v>
      </c>
      <c r="BE447" s="241">
        <f>IF(N447="základní",J447,0)</f>
        <v>0</v>
      </c>
      <c r="BF447" s="241">
        <f>IF(N447="snížená",J447,0)</f>
        <v>0</v>
      </c>
      <c r="BG447" s="241">
        <f>IF(N447="zákl. přenesená",J447,0)</f>
        <v>0</v>
      </c>
      <c r="BH447" s="241">
        <f>IF(N447="sníž. přenesená",J447,0)</f>
        <v>0</v>
      </c>
      <c r="BI447" s="241">
        <f>IF(N447="nulová",J447,0)</f>
        <v>0</v>
      </c>
      <c r="BJ447" s="18" t="s">
        <v>14</v>
      </c>
      <c r="BK447" s="241">
        <f>ROUND(I447*H447,2)</f>
        <v>0</v>
      </c>
      <c r="BL447" s="18" t="s">
        <v>175</v>
      </c>
      <c r="BM447" s="240" t="s">
        <v>3786</v>
      </c>
    </row>
    <row r="448" s="2" customFormat="1">
      <c r="A448" s="39"/>
      <c r="B448" s="40"/>
      <c r="C448" s="41"/>
      <c r="D448" s="242" t="s">
        <v>249</v>
      </c>
      <c r="E448" s="41"/>
      <c r="F448" s="243" t="s">
        <v>265</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249</v>
      </c>
      <c r="AU448" s="18" t="s">
        <v>88</v>
      </c>
    </row>
    <row r="449" s="2" customFormat="1">
      <c r="A449" s="39"/>
      <c r="B449" s="40"/>
      <c r="C449" s="41"/>
      <c r="D449" s="247" t="s">
        <v>251</v>
      </c>
      <c r="E449" s="41"/>
      <c r="F449" s="248" t="s">
        <v>266</v>
      </c>
      <c r="G449" s="41"/>
      <c r="H449" s="41"/>
      <c r="I449" s="244"/>
      <c r="J449" s="41"/>
      <c r="K449" s="41"/>
      <c r="L449" s="45"/>
      <c r="M449" s="245"/>
      <c r="N449" s="246"/>
      <c r="O449" s="92"/>
      <c r="P449" s="92"/>
      <c r="Q449" s="92"/>
      <c r="R449" s="92"/>
      <c r="S449" s="92"/>
      <c r="T449" s="93"/>
      <c r="U449" s="39"/>
      <c r="V449" s="39"/>
      <c r="W449" s="39"/>
      <c r="X449" s="39"/>
      <c r="Y449" s="39"/>
      <c r="Z449" s="39"/>
      <c r="AA449" s="39"/>
      <c r="AB449" s="39"/>
      <c r="AC449" s="39"/>
      <c r="AD449" s="39"/>
      <c r="AE449" s="39"/>
      <c r="AT449" s="18" t="s">
        <v>251</v>
      </c>
      <c r="AU449" s="18" t="s">
        <v>88</v>
      </c>
    </row>
    <row r="450" s="13" customFormat="1">
      <c r="A450" s="13"/>
      <c r="B450" s="249"/>
      <c r="C450" s="250"/>
      <c r="D450" s="242" t="s">
        <v>259</v>
      </c>
      <c r="E450" s="251" t="s">
        <v>1</v>
      </c>
      <c r="F450" s="252" t="s">
        <v>3787</v>
      </c>
      <c r="G450" s="250"/>
      <c r="H450" s="253">
        <v>316.40699999999998</v>
      </c>
      <c r="I450" s="254"/>
      <c r="J450" s="250"/>
      <c r="K450" s="250"/>
      <c r="L450" s="255"/>
      <c r="M450" s="256"/>
      <c r="N450" s="257"/>
      <c r="O450" s="257"/>
      <c r="P450" s="257"/>
      <c r="Q450" s="257"/>
      <c r="R450" s="257"/>
      <c r="S450" s="257"/>
      <c r="T450" s="258"/>
      <c r="U450" s="13"/>
      <c r="V450" s="13"/>
      <c r="W450" s="13"/>
      <c r="X450" s="13"/>
      <c r="Y450" s="13"/>
      <c r="Z450" s="13"/>
      <c r="AA450" s="13"/>
      <c r="AB450" s="13"/>
      <c r="AC450" s="13"/>
      <c r="AD450" s="13"/>
      <c r="AE450" s="13"/>
      <c r="AT450" s="259" t="s">
        <v>259</v>
      </c>
      <c r="AU450" s="259" t="s">
        <v>88</v>
      </c>
      <c r="AV450" s="13" t="s">
        <v>88</v>
      </c>
      <c r="AW450" s="13" t="s">
        <v>36</v>
      </c>
      <c r="AX450" s="13" t="s">
        <v>80</v>
      </c>
      <c r="AY450" s="259" t="s">
        <v>241</v>
      </c>
    </row>
    <row r="451" s="13" customFormat="1">
      <c r="A451" s="13"/>
      <c r="B451" s="249"/>
      <c r="C451" s="250"/>
      <c r="D451" s="242" t="s">
        <v>259</v>
      </c>
      <c r="E451" s="251" t="s">
        <v>1</v>
      </c>
      <c r="F451" s="252" t="s">
        <v>3788</v>
      </c>
      <c r="G451" s="250"/>
      <c r="H451" s="253">
        <v>1107.425</v>
      </c>
      <c r="I451" s="254"/>
      <c r="J451" s="250"/>
      <c r="K451" s="250"/>
      <c r="L451" s="255"/>
      <c r="M451" s="256"/>
      <c r="N451" s="257"/>
      <c r="O451" s="257"/>
      <c r="P451" s="257"/>
      <c r="Q451" s="257"/>
      <c r="R451" s="257"/>
      <c r="S451" s="257"/>
      <c r="T451" s="258"/>
      <c r="U451" s="13"/>
      <c r="V451" s="13"/>
      <c r="W451" s="13"/>
      <c r="X451" s="13"/>
      <c r="Y451" s="13"/>
      <c r="Z451" s="13"/>
      <c r="AA451" s="13"/>
      <c r="AB451" s="13"/>
      <c r="AC451" s="13"/>
      <c r="AD451" s="13"/>
      <c r="AE451" s="13"/>
      <c r="AT451" s="259" t="s">
        <v>259</v>
      </c>
      <c r="AU451" s="259" t="s">
        <v>88</v>
      </c>
      <c r="AV451" s="13" t="s">
        <v>88</v>
      </c>
      <c r="AW451" s="13" t="s">
        <v>36</v>
      </c>
      <c r="AX451" s="13" t="s">
        <v>80</v>
      </c>
      <c r="AY451" s="259" t="s">
        <v>241</v>
      </c>
    </row>
    <row r="452" s="13" customFormat="1">
      <c r="A452" s="13"/>
      <c r="B452" s="249"/>
      <c r="C452" s="250"/>
      <c r="D452" s="242" t="s">
        <v>259</v>
      </c>
      <c r="E452" s="251" t="s">
        <v>1</v>
      </c>
      <c r="F452" s="252" t="s">
        <v>3789</v>
      </c>
      <c r="G452" s="250"/>
      <c r="H452" s="253">
        <v>79.100999999999999</v>
      </c>
      <c r="I452" s="254"/>
      <c r="J452" s="250"/>
      <c r="K452" s="250"/>
      <c r="L452" s="255"/>
      <c r="M452" s="256"/>
      <c r="N452" s="257"/>
      <c r="O452" s="257"/>
      <c r="P452" s="257"/>
      <c r="Q452" s="257"/>
      <c r="R452" s="257"/>
      <c r="S452" s="257"/>
      <c r="T452" s="258"/>
      <c r="U452" s="13"/>
      <c r="V452" s="13"/>
      <c r="W452" s="13"/>
      <c r="X452" s="13"/>
      <c r="Y452" s="13"/>
      <c r="Z452" s="13"/>
      <c r="AA452" s="13"/>
      <c r="AB452" s="13"/>
      <c r="AC452" s="13"/>
      <c r="AD452" s="13"/>
      <c r="AE452" s="13"/>
      <c r="AT452" s="259" t="s">
        <v>259</v>
      </c>
      <c r="AU452" s="259" t="s">
        <v>88</v>
      </c>
      <c r="AV452" s="13" t="s">
        <v>88</v>
      </c>
      <c r="AW452" s="13" t="s">
        <v>36</v>
      </c>
      <c r="AX452" s="13" t="s">
        <v>80</v>
      </c>
      <c r="AY452" s="259" t="s">
        <v>241</v>
      </c>
    </row>
    <row r="453" s="13" customFormat="1">
      <c r="A453" s="13"/>
      <c r="B453" s="249"/>
      <c r="C453" s="250"/>
      <c r="D453" s="242" t="s">
        <v>259</v>
      </c>
      <c r="E453" s="251" t="s">
        <v>1</v>
      </c>
      <c r="F453" s="252" t="s">
        <v>3790</v>
      </c>
      <c r="G453" s="250"/>
      <c r="H453" s="253">
        <v>79.100999999999999</v>
      </c>
      <c r="I453" s="254"/>
      <c r="J453" s="250"/>
      <c r="K453" s="250"/>
      <c r="L453" s="255"/>
      <c r="M453" s="256"/>
      <c r="N453" s="257"/>
      <c r="O453" s="257"/>
      <c r="P453" s="257"/>
      <c r="Q453" s="257"/>
      <c r="R453" s="257"/>
      <c r="S453" s="257"/>
      <c r="T453" s="258"/>
      <c r="U453" s="13"/>
      <c r="V453" s="13"/>
      <c r="W453" s="13"/>
      <c r="X453" s="13"/>
      <c r="Y453" s="13"/>
      <c r="Z453" s="13"/>
      <c r="AA453" s="13"/>
      <c r="AB453" s="13"/>
      <c r="AC453" s="13"/>
      <c r="AD453" s="13"/>
      <c r="AE453" s="13"/>
      <c r="AT453" s="259" t="s">
        <v>259</v>
      </c>
      <c r="AU453" s="259" t="s">
        <v>88</v>
      </c>
      <c r="AV453" s="13" t="s">
        <v>88</v>
      </c>
      <c r="AW453" s="13" t="s">
        <v>36</v>
      </c>
      <c r="AX453" s="13" t="s">
        <v>80</v>
      </c>
      <c r="AY453" s="259" t="s">
        <v>241</v>
      </c>
    </row>
    <row r="454" s="13" customFormat="1">
      <c r="A454" s="13"/>
      <c r="B454" s="249"/>
      <c r="C454" s="250"/>
      <c r="D454" s="242" t="s">
        <v>259</v>
      </c>
      <c r="E454" s="251" t="s">
        <v>1</v>
      </c>
      <c r="F454" s="252" t="s">
        <v>681</v>
      </c>
      <c r="G454" s="250"/>
      <c r="H454" s="253">
        <v>6</v>
      </c>
      <c r="I454" s="254"/>
      <c r="J454" s="250"/>
      <c r="K454" s="250"/>
      <c r="L454" s="255"/>
      <c r="M454" s="256"/>
      <c r="N454" s="257"/>
      <c r="O454" s="257"/>
      <c r="P454" s="257"/>
      <c r="Q454" s="257"/>
      <c r="R454" s="257"/>
      <c r="S454" s="257"/>
      <c r="T454" s="258"/>
      <c r="U454" s="13"/>
      <c r="V454" s="13"/>
      <c r="W454" s="13"/>
      <c r="X454" s="13"/>
      <c r="Y454" s="13"/>
      <c r="Z454" s="13"/>
      <c r="AA454" s="13"/>
      <c r="AB454" s="13"/>
      <c r="AC454" s="13"/>
      <c r="AD454" s="13"/>
      <c r="AE454" s="13"/>
      <c r="AT454" s="259" t="s">
        <v>259</v>
      </c>
      <c r="AU454" s="259" t="s">
        <v>88</v>
      </c>
      <c r="AV454" s="13" t="s">
        <v>88</v>
      </c>
      <c r="AW454" s="13" t="s">
        <v>36</v>
      </c>
      <c r="AX454" s="13" t="s">
        <v>80</v>
      </c>
      <c r="AY454" s="259" t="s">
        <v>241</v>
      </c>
    </row>
    <row r="455" s="14" customFormat="1">
      <c r="A455" s="14"/>
      <c r="B455" s="260"/>
      <c r="C455" s="261"/>
      <c r="D455" s="242" t="s">
        <v>259</v>
      </c>
      <c r="E455" s="262" t="s">
        <v>1</v>
      </c>
      <c r="F455" s="263" t="s">
        <v>261</v>
      </c>
      <c r="G455" s="261"/>
      <c r="H455" s="264">
        <v>1588.0340000000001</v>
      </c>
      <c r="I455" s="265"/>
      <c r="J455" s="261"/>
      <c r="K455" s="261"/>
      <c r="L455" s="266"/>
      <c r="M455" s="267"/>
      <c r="N455" s="268"/>
      <c r="O455" s="268"/>
      <c r="P455" s="268"/>
      <c r="Q455" s="268"/>
      <c r="R455" s="268"/>
      <c r="S455" s="268"/>
      <c r="T455" s="269"/>
      <c r="U455" s="14"/>
      <c r="V455" s="14"/>
      <c r="W455" s="14"/>
      <c r="X455" s="14"/>
      <c r="Y455" s="14"/>
      <c r="Z455" s="14"/>
      <c r="AA455" s="14"/>
      <c r="AB455" s="14"/>
      <c r="AC455" s="14"/>
      <c r="AD455" s="14"/>
      <c r="AE455" s="14"/>
      <c r="AT455" s="270" t="s">
        <v>259</v>
      </c>
      <c r="AU455" s="270" t="s">
        <v>88</v>
      </c>
      <c r="AV455" s="14" t="s">
        <v>175</v>
      </c>
      <c r="AW455" s="14" t="s">
        <v>36</v>
      </c>
      <c r="AX455" s="14" t="s">
        <v>14</v>
      </c>
      <c r="AY455" s="270" t="s">
        <v>241</v>
      </c>
    </row>
    <row r="456" s="2" customFormat="1" ht="24.15" customHeight="1">
      <c r="A456" s="39"/>
      <c r="B456" s="40"/>
      <c r="C456" s="229" t="s">
        <v>794</v>
      </c>
      <c r="D456" s="229" t="s">
        <v>243</v>
      </c>
      <c r="E456" s="230" t="s">
        <v>764</v>
      </c>
      <c r="F456" s="231" t="s">
        <v>765</v>
      </c>
      <c r="G456" s="232" t="s">
        <v>255</v>
      </c>
      <c r="H456" s="233">
        <v>1229.6790000000001</v>
      </c>
      <c r="I456" s="234"/>
      <c r="J456" s="235">
        <f>ROUND(I456*H456,2)</f>
        <v>0</v>
      </c>
      <c r="K456" s="231" t="s">
        <v>247</v>
      </c>
      <c r="L456" s="45"/>
      <c r="M456" s="236" t="s">
        <v>1</v>
      </c>
      <c r="N456" s="237" t="s">
        <v>45</v>
      </c>
      <c r="O456" s="92"/>
      <c r="P456" s="238">
        <f>O456*H456</f>
        <v>0</v>
      </c>
      <c r="Q456" s="238">
        <v>0</v>
      </c>
      <c r="R456" s="238">
        <f>Q456*H456</f>
        <v>0</v>
      </c>
      <c r="S456" s="238">
        <v>0</v>
      </c>
      <c r="T456" s="239">
        <f>S456*H456</f>
        <v>0</v>
      </c>
      <c r="U456" s="39"/>
      <c r="V456" s="39"/>
      <c r="W456" s="39"/>
      <c r="X456" s="39"/>
      <c r="Y456" s="39"/>
      <c r="Z456" s="39"/>
      <c r="AA456" s="39"/>
      <c r="AB456" s="39"/>
      <c r="AC456" s="39"/>
      <c r="AD456" s="39"/>
      <c r="AE456" s="39"/>
      <c r="AR456" s="240" t="s">
        <v>175</v>
      </c>
      <c r="AT456" s="240" t="s">
        <v>243</v>
      </c>
      <c r="AU456" s="240" t="s">
        <v>88</v>
      </c>
      <c r="AY456" s="18" t="s">
        <v>241</v>
      </c>
      <c r="BE456" s="241">
        <f>IF(N456="základní",J456,0)</f>
        <v>0</v>
      </c>
      <c r="BF456" s="241">
        <f>IF(N456="snížená",J456,0)</f>
        <v>0</v>
      </c>
      <c r="BG456" s="241">
        <f>IF(N456="zákl. přenesená",J456,0)</f>
        <v>0</v>
      </c>
      <c r="BH456" s="241">
        <f>IF(N456="sníž. přenesená",J456,0)</f>
        <v>0</v>
      </c>
      <c r="BI456" s="241">
        <f>IF(N456="nulová",J456,0)</f>
        <v>0</v>
      </c>
      <c r="BJ456" s="18" t="s">
        <v>14</v>
      </c>
      <c r="BK456" s="241">
        <f>ROUND(I456*H456,2)</f>
        <v>0</v>
      </c>
      <c r="BL456" s="18" t="s">
        <v>175</v>
      </c>
      <c r="BM456" s="240" t="s">
        <v>3791</v>
      </c>
    </row>
    <row r="457" s="2" customFormat="1">
      <c r="A457" s="39"/>
      <c r="B457" s="40"/>
      <c r="C457" s="41"/>
      <c r="D457" s="242" t="s">
        <v>249</v>
      </c>
      <c r="E457" s="41"/>
      <c r="F457" s="243" t="s">
        <v>767</v>
      </c>
      <c r="G457" s="41"/>
      <c r="H457" s="41"/>
      <c r="I457" s="244"/>
      <c r="J457" s="41"/>
      <c r="K457" s="41"/>
      <c r="L457" s="45"/>
      <c r="M457" s="245"/>
      <c r="N457" s="246"/>
      <c r="O457" s="92"/>
      <c r="P457" s="92"/>
      <c r="Q457" s="92"/>
      <c r="R457" s="92"/>
      <c r="S457" s="92"/>
      <c r="T457" s="93"/>
      <c r="U457" s="39"/>
      <c r="V457" s="39"/>
      <c r="W457" s="39"/>
      <c r="X457" s="39"/>
      <c r="Y457" s="39"/>
      <c r="Z457" s="39"/>
      <c r="AA457" s="39"/>
      <c r="AB457" s="39"/>
      <c r="AC457" s="39"/>
      <c r="AD457" s="39"/>
      <c r="AE457" s="39"/>
      <c r="AT457" s="18" t="s">
        <v>249</v>
      </c>
      <c r="AU457" s="18" t="s">
        <v>88</v>
      </c>
    </row>
    <row r="458" s="2" customFormat="1">
      <c r="A458" s="39"/>
      <c r="B458" s="40"/>
      <c r="C458" s="41"/>
      <c r="D458" s="247" t="s">
        <v>251</v>
      </c>
      <c r="E458" s="41"/>
      <c r="F458" s="248" t="s">
        <v>768</v>
      </c>
      <c r="G458" s="41"/>
      <c r="H458" s="41"/>
      <c r="I458" s="244"/>
      <c r="J458" s="41"/>
      <c r="K458" s="41"/>
      <c r="L458" s="45"/>
      <c r="M458" s="245"/>
      <c r="N458" s="246"/>
      <c r="O458" s="92"/>
      <c r="P458" s="92"/>
      <c r="Q458" s="92"/>
      <c r="R458" s="92"/>
      <c r="S458" s="92"/>
      <c r="T458" s="93"/>
      <c r="U458" s="39"/>
      <c r="V458" s="39"/>
      <c r="W458" s="39"/>
      <c r="X458" s="39"/>
      <c r="Y458" s="39"/>
      <c r="Z458" s="39"/>
      <c r="AA458" s="39"/>
      <c r="AB458" s="39"/>
      <c r="AC458" s="39"/>
      <c r="AD458" s="39"/>
      <c r="AE458" s="39"/>
      <c r="AT458" s="18" t="s">
        <v>251</v>
      </c>
      <c r="AU458" s="18" t="s">
        <v>88</v>
      </c>
    </row>
    <row r="459" s="13" customFormat="1">
      <c r="A459" s="13"/>
      <c r="B459" s="249"/>
      <c r="C459" s="250"/>
      <c r="D459" s="242" t="s">
        <v>259</v>
      </c>
      <c r="E459" s="251" t="s">
        <v>1</v>
      </c>
      <c r="F459" s="252" t="s">
        <v>422</v>
      </c>
      <c r="G459" s="250"/>
      <c r="H459" s="253">
        <v>1582.0350000000001</v>
      </c>
      <c r="I459" s="254"/>
      <c r="J459" s="250"/>
      <c r="K459" s="250"/>
      <c r="L459" s="255"/>
      <c r="M459" s="256"/>
      <c r="N459" s="257"/>
      <c r="O459" s="257"/>
      <c r="P459" s="257"/>
      <c r="Q459" s="257"/>
      <c r="R459" s="257"/>
      <c r="S459" s="257"/>
      <c r="T459" s="258"/>
      <c r="U459" s="13"/>
      <c r="V459" s="13"/>
      <c r="W459" s="13"/>
      <c r="X459" s="13"/>
      <c r="Y459" s="13"/>
      <c r="Z459" s="13"/>
      <c r="AA459" s="13"/>
      <c r="AB459" s="13"/>
      <c r="AC459" s="13"/>
      <c r="AD459" s="13"/>
      <c r="AE459" s="13"/>
      <c r="AT459" s="259" t="s">
        <v>259</v>
      </c>
      <c r="AU459" s="259" t="s">
        <v>88</v>
      </c>
      <c r="AV459" s="13" t="s">
        <v>88</v>
      </c>
      <c r="AW459" s="13" t="s">
        <v>36</v>
      </c>
      <c r="AX459" s="13" t="s">
        <v>80</v>
      </c>
      <c r="AY459" s="259" t="s">
        <v>241</v>
      </c>
    </row>
    <row r="460" s="13" customFormat="1">
      <c r="A460" s="13"/>
      <c r="B460" s="249"/>
      <c r="C460" s="250"/>
      <c r="D460" s="242" t="s">
        <v>259</v>
      </c>
      <c r="E460" s="251" t="s">
        <v>1</v>
      </c>
      <c r="F460" s="252" t="s">
        <v>769</v>
      </c>
      <c r="G460" s="250"/>
      <c r="H460" s="253">
        <v>-68.783000000000001</v>
      </c>
      <c r="I460" s="254"/>
      <c r="J460" s="250"/>
      <c r="K460" s="250"/>
      <c r="L460" s="255"/>
      <c r="M460" s="256"/>
      <c r="N460" s="257"/>
      <c r="O460" s="257"/>
      <c r="P460" s="257"/>
      <c r="Q460" s="257"/>
      <c r="R460" s="257"/>
      <c r="S460" s="257"/>
      <c r="T460" s="258"/>
      <c r="U460" s="13"/>
      <c r="V460" s="13"/>
      <c r="W460" s="13"/>
      <c r="X460" s="13"/>
      <c r="Y460" s="13"/>
      <c r="Z460" s="13"/>
      <c r="AA460" s="13"/>
      <c r="AB460" s="13"/>
      <c r="AC460" s="13"/>
      <c r="AD460" s="13"/>
      <c r="AE460" s="13"/>
      <c r="AT460" s="259" t="s">
        <v>259</v>
      </c>
      <c r="AU460" s="259" t="s">
        <v>88</v>
      </c>
      <c r="AV460" s="13" t="s">
        <v>88</v>
      </c>
      <c r="AW460" s="13" t="s">
        <v>36</v>
      </c>
      <c r="AX460" s="13" t="s">
        <v>80</v>
      </c>
      <c r="AY460" s="259" t="s">
        <v>241</v>
      </c>
    </row>
    <row r="461" s="13" customFormat="1">
      <c r="A461" s="13"/>
      <c r="B461" s="249"/>
      <c r="C461" s="250"/>
      <c r="D461" s="242" t="s">
        <v>259</v>
      </c>
      <c r="E461" s="251" t="s">
        <v>1</v>
      </c>
      <c r="F461" s="252" t="s">
        <v>770</v>
      </c>
      <c r="G461" s="250"/>
      <c r="H461" s="253">
        <v>-224.94499999999999</v>
      </c>
      <c r="I461" s="254"/>
      <c r="J461" s="250"/>
      <c r="K461" s="250"/>
      <c r="L461" s="255"/>
      <c r="M461" s="256"/>
      <c r="N461" s="257"/>
      <c r="O461" s="257"/>
      <c r="P461" s="257"/>
      <c r="Q461" s="257"/>
      <c r="R461" s="257"/>
      <c r="S461" s="257"/>
      <c r="T461" s="258"/>
      <c r="U461" s="13"/>
      <c r="V461" s="13"/>
      <c r="W461" s="13"/>
      <c r="X461" s="13"/>
      <c r="Y461" s="13"/>
      <c r="Z461" s="13"/>
      <c r="AA461" s="13"/>
      <c r="AB461" s="13"/>
      <c r="AC461" s="13"/>
      <c r="AD461" s="13"/>
      <c r="AE461" s="13"/>
      <c r="AT461" s="259" t="s">
        <v>259</v>
      </c>
      <c r="AU461" s="259" t="s">
        <v>88</v>
      </c>
      <c r="AV461" s="13" t="s">
        <v>88</v>
      </c>
      <c r="AW461" s="13" t="s">
        <v>36</v>
      </c>
      <c r="AX461" s="13" t="s">
        <v>80</v>
      </c>
      <c r="AY461" s="259" t="s">
        <v>241</v>
      </c>
    </row>
    <row r="462" s="13" customFormat="1">
      <c r="A462" s="13"/>
      <c r="B462" s="249"/>
      <c r="C462" s="250"/>
      <c r="D462" s="242" t="s">
        <v>259</v>
      </c>
      <c r="E462" s="251" t="s">
        <v>1</v>
      </c>
      <c r="F462" s="252" t="s">
        <v>3792</v>
      </c>
      <c r="G462" s="250"/>
      <c r="H462" s="253">
        <v>-36.759</v>
      </c>
      <c r="I462" s="254"/>
      <c r="J462" s="250"/>
      <c r="K462" s="250"/>
      <c r="L462" s="255"/>
      <c r="M462" s="256"/>
      <c r="N462" s="257"/>
      <c r="O462" s="257"/>
      <c r="P462" s="257"/>
      <c r="Q462" s="257"/>
      <c r="R462" s="257"/>
      <c r="S462" s="257"/>
      <c r="T462" s="258"/>
      <c r="U462" s="13"/>
      <c r="V462" s="13"/>
      <c r="W462" s="13"/>
      <c r="X462" s="13"/>
      <c r="Y462" s="13"/>
      <c r="Z462" s="13"/>
      <c r="AA462" s="13"/>
      <c r="AB462" s="13"/>
      <c r="AC462" s="13"/>
      <c r="AD462" s="13"/>
      <c r="AE462" s="13"/>
      <c r="AT462" s="259" t="s">
        <v>259</v>
      </c>
      <c r="AU462" s="259" t="s">
        <v>88</v>
      </c>
      <c r="AV462" s="13" t="s">
        <v>88</v>
      </c>
      <c r="AW462" s="13" t="s">
        <v>36</v>
      </c>
      <c r="AX462" s="13" t="s">
        <v>80</v>
      </c>
      <c r="AY462" s="259" t="s">
        <v>241</v>
      </c>
    </row>
    <row r="463" s="13" customFormat="1">
      <c r="A463" s="13"/>
      <c r="B463" s="249"/>
      <c r="C463" s="250"/>
      <c r="D463" s="242" t="s">
        <v>259</v>
      </c>
      <c r="E463" s="251" t="s">
        <v>1</v>
      </c>
      <c r="F463" s="252" t="s">
        <v>3793</v>
      </c>
      <c r="G463" s="250"/>
      <c r="H463" s="253">
        <v>-21.869</v>
      </c>
      <c r="I463" s="254"/>
      <c r="J463" s="250"/>
      <c r="K463" s="250"/>
      <c r="L463" s="255"/>
      <c r="M463" s="256"/>
      <c r="N463" s="257"/>
      <c r="O463" s="257"/>
      <c r="P463" s="257"/>
      <c r="Q463" s="257"/>
      <c r="R463" s="257"/>
      <c r="S463" s="257"/>
      <c r="T463" s="258"/>
      <c r="U463" s="13"/>
      <c r="V463" s="13"/>
      <c r="W463" s="13"/>
      <c r="X463" s="13"/>
      <c r="Y463" s="13"/>
      <c r="Z463" s="13"/>
      <c r="AA463" s="13"/>
      <c r="AB463" s="13"/>
      <c r="AC463" s="13"/>
      <c r="AD463" s="13"/>
      <c r="AE463" s="13"/>
      <c r="AT463" s="259" t="s">
        <v>259</v>
      </c>
      <c r="AU463" s="259" t="s">
        <v>88</v>
      </c>
      <c r="AV463" s="13" t="s">
        <v>88</v>
      </c>
      <c r="AW463" s="13" t="s">
        <v>36</v>
      </c>
      <c r="AX463" s="13" t="s">
        <v>80</v>
      </c>
      <c r="AY463" s="259" t="s">
        <v>241</v>
      </c>
    </row>
    <row r="464" s="14" customFormat="1">
      <c r="A464" s="14"/>
      <c r="B464" s="260"/>
      <c r="C464" s="261"/>
      <c r="D464" s="242" t="s">
        <v>259</v>
      </c>
      <c r="E464" s="262" t="s">
        <v>516</v>
      </c>
      <c r="F464" s="263" t="s">
        <v>261</v>
      </c>
      <c r="G464" s="261"/>
      <c r="H464" s="264">
        <v>1229.6790000000001</v>
      </c>
      <c r="I464" s="265"/>
      <c r="J464" s="261"/>
      <c r="K464" s="261"/>
      <c r="L464" s="266"/>
      <c r="M464" s="267"/>
      <c r="N464" s="268"/>
      <c r="O464" s="268"/>
      <c r="P464" s="268"/>
      <c r="Q464" s="268"/>
      <c r="R464" s="268"/>
      <c r="S464" s="268"/>
      <c r="T464" s="269"/>
      <c r="U464" s="14"/>
      <c r="V464" s="14"/>
      <c r="W464" s="14"/>
      <c r="X464" s="14"/>
      <c r="Y464" s="14"/>
      <c r="Z464" s="14"/>
      <c r="AA464" s="14"/>
      <c r="AB464" s="14"/>
      <c r="AC464" s="14"/>
      <c r="AD464" s="14"/>
      <c r="AE464" s="14"/>
      <c r="AT464" s="270" t="s">
        <v>259</v>
      </c>
      <c r="AU464" s="270" t="s">
        <v>88</v>
      </c>
      <c r="AV464" s="14" t="s">
        <v>175</v>
      </c>
      <c r="AW464" s="14" t="s">
        <v>36</v>
      </c>
      <c r="AX464" s="14" t="s">
        <v>14</v>
      </c>
      <c r="AY464" s="270" t="s">
        <v>241</v>
      </c>
    </row>
    <row r="465" s="2" customFormat="1" ht="16.5" customHeight="1">
      <c r="A465" s="39"/>
      <c r="B465" s="40"/>
      <c r="C465" s="288" t="s">
        <v>799</v>
      </c>
      <c r="D465" s="288" t="s">
        <v>758</v>
      </c>
      <c r="E465" s="289" t="s">
        <v>773</v>
      </c>
      <c r="F465" s="290" t="s">
        <v>774</v>
      </c>
      <c r="G465" s="291" t="s">
        <v>487</v>
      </c>
      <c r="H465" s="292">
        <v>2017.077</v>
      </c>
      <c r="I465" s="293"/>
      <c r="J465" s="294">
        <f>ROUND(I465*H465,2)</f>
        <v>0</v>
      </c>
      <c r="K465" s="290" t="s">
        <v>247</v>
      </c>
      <c r="L465" s="295"/>
      <c r="M465" s="296" t="s">
        <v>1</v>
      </c>
      <c r="N465" s="297" t="s">
        <v>45</v>
      </c>
      <c r="O465" s="92"/>
      <c r="P465" s="238">
        <f>O465*H465</f>
        <v>0</v>
      </c>
      <c r="Q465" s="238">
        <v>0</v>
      </c>
      <c r="R465" s="238">
        <f>Q465*H465</f>
        <v>0</v>
      </c>
      <c r="S465" s="238">
        <v>0</v>
      </c>
      <c r="T465" s="239">
        <f>S465*H465</f>
        <v>0</v>
      </c>
      <c r="U465" s="39"/>
      <c r="V465" s="39"/>
      <c r="W465" s="39"/>
      <c r="X465" s="39"/>
      <c r="Y465" s="39"/>
      <c r="Z465" s="39"/>
      <c r="AA465" s="39"/>
      <c r="AB465" s="39"/>
      <c r="AC465" s="39"/>
      <c r="AD465" s="39"/>
      <c r="AE465" s="39"/>
      <c r="AR465" s="240" t="s">
        <v>300</v>
      </c>
      <c r="AT465" s="240" t="s">
        <v>758</v>
      </c>
      <c r="AU465" s="240" t="s">
        <v>88</v>
      </c>
      <c r="AY465" s="18" t="s">
        <v>241</v>
      </c>
      <c r="BE465" s="241">
        <f>IF(N465="základní",J465,0)</f>
        <v>0</v>
      </c>
      <c r="BF465" s="241">
        <f>IF(N465="snížená",J465,0)</f>
        <v>0</v>
      </c>
      <c r="BG465" s="241">
        <f>IF(N465="zákl. přenesená",J465,0)</f>
        <v>0</v>
      </c>
      <c r="BH465" s="241">
        <f>IF(N465="sníž. přenesená",J465,0)</f>
        <v>0</v>
      </c>
      <c r="BI465" s="241">
        <f>IF(N465="nulová",J465,0)</f>
        <v>0</v>
      </c>
      <c r="BJ465" s="18" t="s">
        <v>14</v>
      </c>
      <c r="BK465" s="241">
        <f>ROUND(I465*H465,2)</f>
        <v>0</v>
      </c>
      <c r="BL465" s="18" t="s">
        <v>175</v>
      </c>
      <c r="BM465" s="240" t="s">
        <v>3794</v>
      </c>
    </row>
    <row r="466" s="2" customFormat="1">
      <c r="A466" s="39"/>
      <c r="B466" s="40"/>
      <c r="C466" s="41"/>
      <c r="D466" s="242" t="s">
        <v>249</v>
      </c>
      <c r="E466" s="41"/>
      <c r="F466" s="243" t="s">
        <v>774</v>
      </c>
      <c r="G466" s="41"/>
      <c r="H466" s="41"/>
      <c r="I466" s="244"/>
      <c r="J466" s="41"/>
      <c r="K466" s="41"/>
      <c r="L466" s="45"/>
      <c r="M466" s="245"/>
      <c r="N466" s="246"/>
      <c r="O466" s="92"/>
      <c r="P466" s="92"/>
      <c r="Q466" s="92"/>
      <c r="R466" s="92"/>
      <c r="S466" s="92"/>
      <c r="T466" s="93"/>
      <c r="U466" s="39"/>
      <c r="V466" s="39"/>
      <c r="W466" s="39"/>
      <c r="X466" s="39"/>
      <c r="Y466" s="39"/>
      <c r="Z466" s="39"/>
      <c r="AA466" s="39"/>
      <c r="AB466" s="39"/>
      <c r="AC466" s="39"/>
      <c r="AD466" s="39"/>
      <c r="AE466" s="39"/>
      <c r="AT466" s="18" t="s">
        <v>249</v>
      </c>
      <c r="AU466" s="18" t="s">
        <v>88</v>
      </c>
    </row>
    <row r="467" s="15" customFormat="1">
      <c r="A467" s="15"/>
      <c r="B467" s="271"/>
      <c r="C467" s="272"/>
      <c r="D467" s="242" t="s">
        <v>259</v>
      </c>
      <c r="E467" s="273" t="s">
        <v>1</v>
      </c>
      <c r="F467" s="274" t="s">
        <v>776</v>
      </c>
      <c r="G467" s="272"/>
      <c r="H467" s="273" t="s">
        <v>1</v>
      </c>
      <c r="I467" s="275"/>
      <c r="J467" s="272"/>
      <c r="K467" s="272"/>
      <c r="L467" s="276"/>
      <c r="M467" s="277"/>
      <c r="N467" s="278"/>
      <c r="O467" s="278"/>
      <c r="P467" s="278"/>
      <c r="Q467" s="278"/>
      <c r="R467" s="278"/>
      <c r="S467" s="278"/>
      <c r="T467" s="279"/>
      <c r="U467" s="15"/>
      <c r="V467" s="15"/>
      <c r="W467" s="15"/>
      <c r="X467" s="15"/>
      <c r="Y467" s="15"/>
      <c r="Z467" s="15"/>
      <c r="AA467" s="15"/>
      <c r="AB467" s="15"/>
      <c r="AC467" s="15"/>
      <c r="AD467" s="15"/>
      <c r="AE467" s="15"/>
      <c r="AT467" s="280" t="s">
        <v>259</v>
      </c>
      <c r="AU467" s="280" t="s">
        <v>88</v>
      </c>
      <c r="AV467" s="15" t="s">
        <v>14</v>
      </c>
      <c r="AW467" s="15" t="s">
        <v>36</v>
      </c>
      <c r="AX467" s="15" t="s">
        <v>80</v>
      </c>
      <c r="AY467" s="280" t="s">
        <v>241</v>
      </c>
    </row>
    <row r="468" s="13" customFormat="1">
      <c r="A468" s="13"/>
      <c r="B468" s="249"/>
      <c r="C468" s="250"/>
      <c r="D468" s="242" t="s">
        <v>259</v>
      </c>
      <c r="E468" s="251" t="s">
        <v>1</v>
      </c>
      <c r="F468" s="252" t="s">
        <v>777</v>
      </c>
      <c r="G468" s="250"/>
      <c r="H468" s="253">
        <v>2017.077</v>
      </c>
      <c r="I468" s="254"/>
      <c r="J468" s="250"/>
      <c r="K468" s="250"/>
      <c r="L468" s="255"/>
      <c r="M468" s="256"/>
      <c r="N468" s="257"/>
      <c r="O468" s="257"/>
      <c r="P468" s="257"/>
      <c r="Q468" s="257"/>
      <c r="R468" s="257"/>
      <c r="S468" s="257"/>
      <c r="T468" s="258"/>
      <c r="U468" s="13"/>
      <c r="V468" s="13"/>
      <c r="W468" s="13"/>
      <c r="X468" s="13"/>
      <c r="Y468" s="13"/>
      <c r="Z468" s="13"/>
      <c r="AA468" s="13"/>
      <c r="AB468" s="13"/>
      <c r="AC468" s="13"/>
      <c r="AD468" s="13"/>
      <c r="AE468" s="13"/>
      <c r="AT468" s="259" t="s">
        <v>259</v>
      </c>
      <c r="AU468" s="259" t="s">
        <v>88</v>
      </c>
      <c r="AV468" s="13" t="s">
        <v>88</v>
      </c>
      <c r="AW468" s="13" t="s">
        <v>36</v>
      </c>
      <c r="AX468" s="13" t="s">
        <v>80</v>
      </c>
      <c r="AY468" s="259" t="s">
        <v>241</v>
      </c>
    </row>
    <row r="469" s="14" customFormat="1">
      <c r="A469" s="14"/>
      <c r="B469" s="260"/>
      <c r="C469" s="261"/>
      <c r="D469" s="242" t="s">
        <v>259</v>
      </c>
      <c r="E469" s="262" t="s">
        <v>1</v>
      </c>
      <c r="F469" s="263" t="s">
        <v>261</v>
      </c>
      <c r="G469" s="261"/>
      <c r="H469" s="264">
        <v>2017.077</v>
      </c>
      <c r="I469" s="265"/>
      <c r="J469" s="261"/>
      <c r="K469" s="261"/>
      <c r="L469" s="266"/>
      <c r="M469" s="267"/>
      <c r="N469" s="268"/>
      <c r="O469" s="268"/>
      <c r="P469" s="268"/>
      <c r="Q469" s="268"/>
      <c r="R469" s="268"/>
      <c r="S469" s="268"/>
      <c r="T469" s="269"/>
      <c r="U469" s="14"/>
      <c r="V469" s="14"/>
      <c r="W469" s="14"/>
      <c r="X469" s="14"/>
      <c r="Y469" s="14"/>
      <c r="Z469" s="14"/>
      <c r="AA469" s="14"/>
      <c r="AB469" s="14"/>
      <c r="AC469" s="14"/>
      <c r="AD469" s="14"/>
      <c r="AE469" s="14"/>
      <c r="AT469" s="270" t="s">
        <v>259</v>
      </c>
      <c r="AU469" s="270" t="s">
        <v>88</v>
      </c>
      <c r="AV469" s="14" t="s">
        <v>175</v>
      </c>
      <c r="AW469" s="14" t="s">
        <v>36</v>
      </c>
      <c r="AX469" s="14" t="s">
        <v>14</v>
      </c>
      <c r="AY469" s="270" t="s">
        <v>241</v>
      </c>
    </row>
    <row r="470" s="2" customFormat="1" ht="24.15" customHeight="1">
      <c r="A470" s="39"/>
      <c r="B470" s="40"/>
      <c r="C470" s="229" t="s">
        <v>805</v>
      </c>
      <c r="D470" s="229" t="s">
        <v>243</v>
      </c>
      <c r="E470" s="230" t="s">
        <v>779</v>
      </c>
      <c r="F470" s="231" t="s">
        <v>780</v>
      </c>
      <c r="G470" s="232" t="s">
        <v>255</v>
      </c>
      <c r="H470" s="233">
        <v>89.977999999999994</v>
      </c>
      <c r="I470" s="234"/>
      <c r="J470" s="235">
        <f>ROUND(I470*H470,2)</f>
        <v>0</v>
      </c>
      <c r="K470" s="231" t="s">
        <v>247</v>
      </c>
      <c r="L470" s="45"/>
      <c r="M470" s="236" t="s">
        <v>1</v>
      </c>
      <c r="N470" s="237" t="s">
        <v>45</v>
      </c>
      <c r="O470" s="92"/>
      <c r="P470" s="238">
        <f>O470*H470</f>
        <v>0</v>
      </c>
      <c r="Q470" s="238">
        <v>0</v>
      </c>
      <c r="R470" s="238">
        <f>Q470*H470</f>
        <v>0</v>
      </c>
      <c r="S470" s="238">
        <v>0</v>
      </c>
      <c r="T470" s="239">
        <f>S470*H470</f>
        <v>0</v>
      </c>
      <c r="U470" s="39"/>
      <c r="V470" s="39"/>
      <c r="W470" s="39"/>
      <c r="X470" s="39"/>
      <c r="Y470" s="39"/>
      <c r="Z470" s="39"/>
      <c r="AA470" s="39"/>
      <c r="AB470" s="39"/>
      <c r="AC470" s="39"/>
      <c r="AD470" s="39"/>
      <c r="AE470" s="39"/>
      <c r="AR470" s="240" t="s">
        <v>175</v>
      </c>
      <c r="AT470" s="240" t="s">
        <v>243</v>
      </c>
      <c r="AU470" s="240" t="s">
        <v>88</v>
      </c>
      <c r="AY470" s="18" t="s">
        <v>241</v>
      </c>
      <c r="BE470" s="241">
        <f>IF(N470="základní",J470,0)</f>
        <v>0</v>
      </c>
      <c r="BF470" s="241">
        <f>IF(N470="snížená",J470,0)</f>
        <v>0</v>
      </c>
      <c r="BG470" s="241">
        <f>IF(N470="zákl. přenesená",J470,0)</f>
        <v>0</v>
      </c>
      <c r="BH470" s="241">
        <f>IF(N470="sníž. přenesená",J470,0)</f>
        <v>0</v>
      </c>
      <c r="BI470" s="241">
        <f>IF(N470="nulová",J470,0)</f>
        <v>0</v>
      </c>
      <c r="BJ470" s="18" t="s">
        <v>14</v>
      </c>
      <c r="BK470" s="241">
        <f>ROUND(I470*H470,2)</f>
        <v>0</v>
      </c>
      <c r="BL470" s="18" t="s">
        <v>175</v>
      </c>
      <c r="BM470" s="240" t="s">
        <v>3795</v>
      </c>
    </row>
    <row r="471" s="2" customFormat="1">
      <c r="A471" s="39"/>
      <c r="B471" s="40"/>
      <c r="C471" s="41"/>
      <c r="D471" s="242" t="s">
        <v>249</v>
      </c>
      <c r="E471" s="41"/>
      <c r="F471" s="243" t="s">
        <v>782</v>
      </c>
      <c r="G471" s="41"/>
      <c r="H471" s="41"/>
      <c r="I471" s="244"/>
      <c r="J471" s="41"/>
      <c r="K471" s="41"/>
      <c r="L471" s="45"/>
      <c r="M471" s="245"/>
      <c r="N471" s="246"/>
      <c r="O471" s="92"/>
      <c r="P471" s="92"/>
      <c r="Q471" s="92"/>
      <c r="R471" s="92"/>
      <c r="S471" s="92"/>
      <c r="T471" s="93"/>
      <c r="U471" s="39"/>
      <c r="V471" s="39"/>
      <c r="W471" s="39"/>
      <c r="X471" s="39"/>
      <c r="Y471" s="39"/>
      <c r="Z471" s="39"/>
      <c r="AA471" s="39"/>
      <c r="AB471" s="39"/>
      <c r="AC471" s="39"/>
      <c r="AD471" s="39"/>
      <c r="AE471" s="39"/>
      <c r="AT471" s="18" t="s">
        <v>249</v>
      </c>
      <c r="AU471" s="18" t="s">
        <v>88</v>
      </c>
    </row>
    <row r="472" s="2" customFormat="1">
      <c r="A472" s="39"/>
      <c r="B472" s="40"/>
      <c r="C472" s="41"/>
      <c r="D472" s="247" t="s">
        <v>251</v>
      </c>
      <c r="E472" s="41"/>
      <c r="F472" s="248" t="s">
        <v>783</v>
      </c>
      <c r="G472" s="41"/>
      <c r="H472" s="41"/>
      <c r="I472" s="244"/>
      <c r="J472" s="41"/>
      <c r="K472" s="41"/>
      <c r="L472" s="45"/>
      <c r="M472" s="245"/>
      <c r="N472" s="246"/>
      <c r="O472" s="92"/>
      <c r="P472" s="92"/>
      <c r="Q472" s="92"/>
      <c r="R472" s="92"/>
      <c r="S472" s="92"/>
      <c r="T472" s="93"/>
      <c r="U472" s="39"/>
      <c r="V472" s="39"/>
      <c r="W472" s="39"/>
      <c r="X472" s="39"/>
      <c r="Y472" s="39"/>
      <c r="Z472" s="39"/>
      <c r="AA472" s="39"/>
      <c r="AB472" s="39"/>
      <c r="AC472" s="39"/>
      <c r="AD472" s="39"/>
      <c r="AE472" s="39"/>
      <c r="AT472" s="18" t="s">
        <v>251</v>
      </c>
      <c r="AU472" s="18" t="s">
        <v>88</v>
      </c>
    </row>
    <row r="473" s="13" customFormat="1">
      <c r="A473" s="13"/>
      <c r="B473" s="249"/>
      <c r="C473" s="250"/>
      <c r="D473" s="242" t="s">
        <v>259</v>
      </c>
      <c r="E473" s="251" t="s">
        <v>1</v>
      </c>
      <c r="F473" s="252" t="s">
        <v>468</v>
      </c>
      <c r="G473" s="250"/>
      <c r="H473" s="253">
        <v>89.977999999999994</v>
      </c>
      <c r="I473" s="254"/>
      <c r="J473" s="250"/>
      <c r="K473" s="250"/>
      <c r="L473" s="255"/>
      <c r="M473" s="256"/>
      <c r="N473" s="257"/>
      <c r="O473" s="257"/>
      <c r="P473" s="257"/>
      <c r="Q473" s="257"/>
      <c r="R473" s="257"/>
      <c r="S473" s="257"/>
      <c r="T473" s="258"/>
      <c r="U473" s="13"/>
      <c r="V473" s="13"/>
      <c r="W473" s="13"/>
      <c r="X473" s="13"/>
      <c r="Y473" s="13"/>
      <c r="Z473" s="13"/>
      <c r="AA473" s="13"/>
      <c r="AB473" s="13"/>
      <c r="AC473" s="13"/>
      <c r="AD473" s="13"/>
      <c r="AE473" s="13"/>
      <c r="AT473" s="259" t="s">
        <v>259</v>
      </c>
      <c r="AU473" s="259" t="s">
        <v>88</v>
      </c>
      <c r="AV473" s="13" t="s">
        <v>88</v>
      </c>
      <c r="AW473" s="13" t="s">
        <v>36</v>
      </c>
      <c r="AX473" s="13" t="s">
        <v>80</v>
      </c>
      <c r="AY473" s="259" t="s">
        <v>241</v>
      </c>
    </row>
    <row r="474" s="14" customFormat="1">
      <c r="A474" s="14"/>
      <c r="B474" s="260"/>
      <c r="C474" s="261"/>
      <c r="D474" s="242" t="s">
        <v>259</v>
      </c>
      <c r="E474" s="262" t="s">
        <v>1</v>
      </c>
      <c r="F474" s="263" t="s">
        <v>261</v>
      </c>
      <c r="G474" s="261"/>
      <c r="H474" s="264">
        <v>89.977999999999994</v>
      </c>
      <c r="I474" s="265"/>
      <c r="J474" s="261"/>
      <c r="K474" s="261"/>
      <c r="L474" s="266"/>
      <c r="M474" s="267"/>
      <c r="N474" s="268"/>
      <c r="O474" s="268"/>
      <c r="P474" s="268"/>
      <c r="Q474" s="268"/>
      <c r="R474" s="268"/>
      <c r="S474" s="268"/>
      <c r="T474" s="269"/>
      <c r="U474" s="14"/>
      <c r="V474" s="14"/>
      <c r="W474" s="14"/>
      <c r="X474" s="14"/>
      <c r="Y474" s="14"/>
      <c r="Z474" s="14"/>
      <c r="AA474" s="14"/>
      <c r="AB474" s="14"/>
      <c r="AC474" s="14"/>
      <c r="AD474" s="14"/>
      <c r="AE474" s="14"/>
      <c r="AT474" s="270" t="s">
        <v>259</v>
      </c>
      <c r="AU474" s="270" t="s">
        <v>88</v>
      </c>
      <c r="AV474" s="14" t="s">
        <v>175</v>
      </c>
      <c r="AW474" s="14" t="s">
        <v>36</v>
      </c>
      <c r="AX474" s="14" t="s">
        <v>14</v>
      </c>
      <c r="AY474" s="270" t="s">
        <v>241</v>
      </c>
    </row>
    <row r="475" s="2" customFormat="1" ht="24.15" customHeight="1">
      <c r="A475" s="39"/>
      <c r="B475" s="40"/>
      <c r="C475" s="229" t="s">
        <v>813</v>
      </c>
      <c r="D475" s="229" t="s">
        <v>243</v>
      </c>
      <c r="E475" s="230" t="s">
        <v>785</v>
      </c>
      <c r="F475" s="231" t="s">
        <v>786</v>
      </c>
      <c r="G475" s="232" t="s">
        <v>255</v>
      </c>
      <c r="H475" s="233">
        <v>134.96700000000001</v>
      </c>
      <c r="I475" s="234"/>
      <c r="J475" s="235">
        <f>ROUND(I475*H475,2)</f>
        <v>0</v>
      </c>
      <c r="K475" s="231" t="s">
        <v>247</v>
      </c>
      <c r="L475" s="45"/>
      <c r="M475" s="236" t="s">
        <v>1</v>
      </c>
      <c r="N475" s="237" t="s">
        <v>45</v>
      </c>
      <c r="O475" s="92"/>
      <c r="P475" s="238">
        <f>O475*H475</f>
        <v>0</v>
      </c>
      <c r="Q475" s="238">
        <v>0</v>
      </c>
      <c r="R475" s="238">
        <f>Q475*H475</f>
        <v>0</v>
      </c>
      <c r="S475" s="238">
        <v>0</v>
      </c>
      <c r="T475" s="239">
        <f>S475*H475</f>
        <v>0</v>
      </c>
      <c r="U475" s="39"/>
      <c r="V475" s="39"/>
      <c r="W475" s="39"/>
      <c r="X475" s="39"/>
      <c r="Y475" s="39"/>
      <c r="Z475" s="39"/>
      <c r="AA475" s="39"/>
      <c r="AB475" s="39"/>
      <c r="AC475" s="39"/>
      <c r="AD475" s="39"/>
      <c r="AE475" s="39"/>
      <c r="AR475" s="240" t="s">
        <v>175</v>
      </c>
      <c r="AT475" s="240" t="s">
        <v>243</v>
      </c>
      <c r="AU475" s="240" t="s">
        <v>88</v>
      </c>
      <c r="AY475" s="18" t="s">
        <v>241</v>
      </c>
      <c r="BE475" s="241">
        <f>IF(N475="základní",J475,0)</f>
        <v>0</v>
      </c>
      <c r="BF475" s="241">
        <f>IF(N475="snížená",J475,0)</f>
        <v>0</v>
      </c>
      <c r="BG475" s="241">
        <f>IF(N475="zákl. přenesená",J475,0)</f>
        <v>0</v>
      </c>
      <c r="BH475" s="241">
        <f>IF(N475="sníž. přenesená",J475,0)</f>
        <v>0</v>
      </c>
      <c r="BI475" s="241">
        <f>IF(N475="nulová",J475,0)</f>
        <v>0</v>
      </c>
      <c r="BJ475" s="18" t="s">
        <v>14</v>
      </c>
      <c r="BK475" s="241">
        <f>ROUND(I475*H475,2)</f>
        <v>0</v>
      </c>
      <c r="BL475" s="18" t="s">
        <v>175</v>
      </c>
      <c r="BM475" s="240" t="s">
        <v>3796</v>
      </c>
    </row>
    <row r="476" s="2" customFormat="1">
      <c r="A476" s="39"/>
      <c r="B476" s="40"/>
      <c r="C476" s="41"/>
      <c r="D476" s="242" t="s">
        <v>249</v>
      </c>
      <c r="E476" s="41"/>
      <c r="F476" s="243" t="s">
        <v>788</v>
      </c>
      <c r="G476" s="41"/>
      <c r="H476" s="41"/>
      <c r="I476" s="244"/>
      <c r="J476" s="41"/>
      <c r="K476" s="41"/>
      <c r="L476" s="45"/>
      <c r="M476" s="245"/>
      <c r="N476" s="246"/>
      <c r="O476" s="92"/>
      <c r="P476" s="92"/>
      <c r="Q476" s="92"/>
      <c r="R476" s="92"/>
      <c r="S476" s="92"/>
      <c r="T476" s="93"/>
      <c r="U476" s="39"/>
      <c r="V476" s="39"/>
      <c r="W476" s="39"/>
      <c r="X476" s="39"/>
      <c r="Y476" s="39"/>
      <c r="Z476" s="39"/>
      <c r="AA476" s="39"/>
      <c r="AB476" s="39"/>
      <c r="AC476" s="39"/>
      <c r="AD476" s="39"/>
      <c r="AE476" s="39"/>
      <c r="AT476" s="18" t="s">
        <v>249</v>
      </c>
      <c r="AU476" s="18" t="s">
        <v>88</v>
      </c>
    </row>
    <row r="477" s="2" customFormat="1">
      <c r="A477" s="39"/>
      <c r="B477" s="40"/>
      <c r="C477" s="41"/>
      <c r="D477" s="247" t="s">
        <v>251</v>
      </c>
      <c r="E477" s="41"/>
      <c r="F477" s="248" t="s">
        <v>789</v>
      </c>
      <c r="G477" s="41"/>
      <c r="H477" s="41"/>
      <c r="I477" s="244"/>
      <c r="J477" s="41"/>
      <c r="K477" s="41"/>
      <c r="L477" s="45"/>
      <c r="M477" s="245"/>
      <c r="N477" s="246"/>
      <c r="O477" s="92"/>
      <c r="P477" s="92"/>
      <c r="Q477" s="92"/>
      <c r="R477" s="92"/>
      <c r="S477" s="92"/>
      <c r="T477" s="93"/>
      <c r="U477" s="39"/>
      <c r="V477" s="39"/>
      <c r="W477" s="39"/>
      <c r="X477" s="39"/>
      <c r="Y477" s="39"/>
      <c r="Z477" s="39"/>
      <c r="AA477" s="39"/>
      <c r="AB477" s="39"/>
      <c r="AC477" s="39"/>
      <c r="AD477" s="39"/>
      <c r="AE477" s="39"/>
      <c r="AT477" s="18" t="s">
        <v>251</v>
      </c>
      <c r="AU477" s="18" t="s">
        <v>88</v>
      </c>
    </row>
    <row r="478" s="13" customFormat="1">
      <c r="A478" s="13"/>
      <c r="B478" s="249"/>
      <c r="C478" s="250"/>
      <c r="D478" s="242" t="s">
        <v>259</v>
      </c>
      <c r="E478" s="251" t="s">
        <v>1</v>
      </c>
      <c r="F478" s="252" t="s">
        <v>3797</v>
      </c>
      <c r="G478" s="250"/>
      <c r="H478" s="253">
        <v>234.13499999999999</v>
      </c>
      <c r="I478" s="254"/>
      <c r="J478" s="250"/>
      <c r="K478" s="250"/>
      <c r="L478" s="255"/>
      <c r="M478" s="256"/>
      <c r="N478" s="257"/>
      <c r="O478" s="257"/>
      <c r="P478" s="257"/>
      <c r="Q478" s="257"/>
      <c r="R478" s="257"/>
      <c r="S478" s="257"/>
      <c r="T478" s="258"/>
      <c r="U478" s="13"/>
      <c r="V478" s="13"/>
      <c r="W478" s="13"/>
      <c r="X478" s="13"/>
      <c r="Y478" s="13"/>
      <c r="Z478" s="13"/>
      <c r="AA478" s="13"/>
      <c r="AB478" s="13"/>
      <c r="AC478" s="13"/>
      <c r="AD478" s="13"/>
      <c r="AE478" s="13"/>
      <c r="AT478" s="259" t="s">
        <v>259</v>
      </c>
      <c r="AU478" s="259" t="s">
        <v>88</v>
      </c>
      <c r="AV478" s="13" t="s">
        <v>88</v>
      </c>
      <c r="AW478" s="13" t="s">
        <v>36</v>
      </c>
      <c r="AX478" s="13" t="s">
        <v>80</v>
      </c>
      <c r="AY478" s="259" t="s">
        <v>241</v>
      </c>
    </row>
    <row r="479" s="13" customFormat="1">
      <c r="A479" s="13"/>
      <c r="B479" s="249"/>
      <c r="C479" s="250"/>
      <c r="D479" s="242" t="s">
        <v>259</v>
      </c>
      <c r="E479" s="251" t="s">
        <v>1</v>
      </c>
      <c r="F479" s="252" t="s">
        <v>3798</v>
      </c>
      <c r="G479" s="250"/>
      <c r="H479" s="253">
        <v>-9.1899999999999995</v>
      </c>
      <c r="I479" s="254"/>
      <c r="J479" s="250"/>
      <c r="K479" s="250"/>
      <c r="L479" s="255"/>
      <c r="M479" s="256"/>
      <c r="N479" s="257"/>
      <c r="O479" s="257"/>
      <c r="P479" s="257"/>
      <c r="Q479" s="257"/>
      <c r="R479" s="257"/>
      <c r="S479" s="257"/>
      <c r="T479" s="258"/>
      <c r="U479" s="13"/>
      <c r="V479" s="13"/>
      <c r="W479" s="13"/>
      <c r="X479" s="13"/>
      <c r="Y479" s="13"/>
      <c r="Z479" s="13"/>
      <c r="AA479" s="13"/>
      <c r="AB479" s="13"/>
      <c r="AC479" s="13"/>
      <c r="AD479" s="13"/>
      <c r="AE479" s="13"/>
      <c r="AT479" s="259" t="s">
        <v>259</v>
      </c>
      <c r="AU479" s="259" t="s">
        <v>88</v>
      </c>
      <c r="AV479" s="13" t="s">
        <v>88</v>
      </c>
      <c r="AW479" s="13" t="s">
        <v>36</v>
      </c>
      <c r="AX479" s="13" t="s">
        <v>80</v>
      </c>
      <c r="AY479" s="259" t="s">
        <v>241</v>
      </c>
    </row>
    <row r="480" s="14" customFormat="1">
      <c r="A480" s="14"/>
      <c r="B480" s="260"/>
      <c r="C480" s="261"/>
      <c r="D480" s="242" t="s">
        <v>259</v>
      </c>
      <c r="E480" s="262" t="s">
        <v>465</v>
      </c>
      <c r="F480" s="263" t="s">
        <v>261</v>
      </c>
      <c r="G480" s="261"/>
      <c r="H480" s="264">
        <v>224.94499999999999</v>
      </c>
      <c r="I480" s="265"/>
      <c r="J480" s="261"/>
      <c r="K480" s="261"/>
      <c r="L480" s="266"/>
      <c r="M480" s="267"/>
      <c r="N480" s="268"/>
      <c r="O480" s="268"/>
      <c r="P480" s="268"/>
      <c r="Q480" s="268"/>
      <c r="R480" s="268"/>
      <c r="S480" s="268"/>
      <c r="T480" s="269"/>
      <c r="U480" s="14"/>
      <c r="V480" s="14"/>
      <c r="W480" s="14"/>
      <c r="X480" s="14"/>
      <c r="Y480" s="14"/>
      <c r="Z480" s="14"/>
      <c r="AA480" s="14"/>
      <c r="AB480" s="14"/>
      <c r="AC480" s="14"/>
      <c r="AD480" s="14"/>
      <c r="AE480" s="14"/>
      <c r="AT480" s="270" t="s">
        <v>259</v>
      </c>
      <c r="AU480" s="270" t="s">
        <v>88</v>
      </c>
      <c r="AV480" s="14" t="s">
        <v>175</v>
      </c>
      <c r="AW480" s="14" t="s">
        <v>36</v>
      </c>
      <c r="AX480" s="14" t="s">
        <v>80</v>
      </c>
      <c r="AY480" s="270" t="s">
        <v>241</v>
      </c>
    </row>
    <row r="481" s="13" customFormat="1">
      <c r="A481" s="13"/>
      <c r="B481" s="249"/>
      <c r="C481" s="250"/>
      <c r="D481" s="242" t="s">
        <v>259</v>
      </c>
      <c r="E481" s="251" t="s">
        <v>791</v>
      </c>
      <c r="F481" s="252" t="s">
        <v>792</v>
      </c>
      <c r="G481" s="250"/>
      <c r="H481" s="253">
        <v>134.96700000000001</v>
      </c>
      <c r="I481" s="254"/>
      <c r="J481" s="250"/>
      <c r="K481" s="250"/>
      <c r="L481" s="255"/>
      <c r="M481" s="256"/>
      <c r="N481" s="257"/>
      <c r="O481" s="257"/>
      <c r="P481" s="257"/>
      <c r="Q481" s="257"/>
      <c r="R481" s="257"/>
      <c r="S481" s="257"/>
      <c r="T481" s="258"/>
      <c r="U481" s="13"/>
      <c r="V481" s="13"/>
      <c r="W481" s="13"/>
      <c r="X481" s="13"/>
      <c r="Y481" s="13"/>
      <c r="Z481" s="13"/>
      <c r="AA481" s="13"/>
      <c r="AB481" s="13"/>
      <c r="AC481" s="13"/>
      <c r="AD481" s="13"/>
      <c r="AE481" s="13"/>
      <c r="AT481" s="259" t="s">
        <v>259</v>
      </c>
      <c r="AU481" s="259" t="s">
        <v>88</v>
      </c>
      <c r="AV481" s="13" t="s">
        <v>88</v>
      </c>
      <c r="AW481" s="13" t="s">
        <v>36</v>
      </c>
      <c r="AX481" s="13" t="s">
        <v>14</v>
      </c>
      <c r="AY481" s="259" t="s">
        <v>241</v>
      </c>
    </row>
    <row r="482" s="13" customFormat="1">
      <c r="A482" s="13"/>
      <c r="B482" s="249"/>
      <c r="C482" s="250"/>
      <c r="D482" s="242" t="s">
        <v>259</v>
      </c>
      <c r="E482" s="251" t="s">
        <v>468</v>
      </c>
      <c r="F482" s="252" t="s">
        <v>793</v>
      </c>
      <c r="G482" s="250"/>
      <c r="H482" s="253">
        <v>89.977999999999994</v>
      </c>
      <c r="I482" s="254"/>
      <c r="J482" s="250"/>
      <c r="K482" s="250"/>
      <c r="L482" s="255"/>
      <c r="M482" s="256"/>
      <c r="N482" s="257"/>
      <c r="O482" s="257"/>
      <c r="P482" s="257"/>
      <c r="Q482" s="257"/>
      <c r="R482" s="257"/>
      <c r="S482" s="257"/>
      <c r="T482" s="258"/>
      <c r="U482" s="13"/>
      <c r="V482" s="13"/>
      <c r="W482" s="13"/>
      <c r="X482" s="13"/>
      <c r="Y482" s="13"/>
      <c r="Z482" s="13"/>
      <c r="AA482" s="13"/>
      <c r="AB482" s="13"/>
      <c r="AC482" s="13"/>
      <c r="AD482" s="13"/>
      <c r="AE482" s="13"/>
      <c r="AT482" s="259" t="s">
        <v>259</v>
      </c>
      <c r="AU482" s="259" t="s">
        <v>88</v>
      </c>
      <c r="AV482" s="13" t="s">
        <v>88</v>
      </c>
      <c r="AW482" s="13" t="s">
        <v>36</v>
      </c>
      <c r="AX482" s="13" t="s">
        <v>80</v>
      </c>
      <c r="AY482" s="259" t="s">
        <v>241</v>
      </c>
    </row>
    <row r="483" s="14" customFormat="1">
      <c r="A483" s="14"/>
      <c r="B483" s="260"/>
      <c r="C483" s="261"/>
      <c r="D483" s="242" t="s">
        <v>259</v>
      </c>
      <c r="E483" s="262" t="s">
        <v>1</v>
      </c>
      <c r="F483" s="263" t="s">
        <v>261</v>
      </c>
      <c r="G483" s="261"/>
      <c r="H483" s="264">
        <v>224.94499999999999</v>
      </c>
      <c r="I483" s="265"/>
      <c r="J483" s="261"/>
      <c r="K483" s="261"/>
      <c r="L483" s="266"/>
      <c r="M483" s="267"/>
      <c r="N483" s="268"/>
      <c r="O483" s="268"/>
      <c r="P483" s="268"/>
      <c r="Q483" s="268"/>
      <c r="R483" s="268"/>
      <c r="S483" s="268"/>
      <c r="T483" s="269"/>
      <c r="U483" s="14"/>
      <c r="V483" s="14"/>
      <c r="W483" s="14"/>
      <c r="X483" s="14"/>
      <c r="Y483" s="14"/>
      <c r="Z483" s="14"/>
      <c r="AA483" s="14"/>
      <c r="AB483" s="14"/>
      <c r="AC483" s="14"/>
      <c r="AD483" s="14"/>
      <c r="AE483" s="14"/>
      <c r="AT483" s="270" t="s">
        <v>259</v>
      </c>
      <c r="AU483" s="270" t="s">
        <v>88</v>
      </c>
      <c r="AV483" s="14" t="s">
        <v>175</v>
      </c>
      <c r="AW483" s="14" t="s">
        <v>36</v>
      </c>
      <c r="AX483" s="14" t="s">
        <v>80</v>
      </c>
      <c r="AY483" s="270" t="s">
        <v>241</v>
      </c>
    </row>
    <row r="484" s="2" customFormat="1" ht="16.5" customHeight="1">
      <c r="A484" s="39"/>
      <c r="B484" s="40"/>
      <c r="C484" s="288" t="s">
        <v>819</v>
      </c>
      <c r="D484" s="288" t="s">
        <v>758</v>
      </c>
      <c r="E484" s="289" t="s">
        <v>795</v>
      </c>
      <c r="F484" s="290" t="s">
        <v>796</v>
      </c>
      <c r="G484" s="291" t="s">
        <v>487</v>
      </c>
      <c r="H484" s="292">
        <v>461.22899999999998</v>
      </c>
      <c r="I484" s="293"/>
      <c r="J484" s="294">
        <f>ROUND(I484*H484,2)</f>
        <v>0</v>
      </c>
      <c r="K484" s="290" t="s">
        <v>247</v>
      </c>
      <c r="L484" s="295"/>
      <c r="M484" s="296" t="s">
        <v>1</v>
      </c>
      <c r="N484" s="297" t="s">
        <v>45</v>
      </c>
      <c r="O484" s="92"/>
      <c r="P484" s="238">
        <f>O484*H484</f>
        <v>0</v>
      </c>
      <c r="Q484" s="238">
        <v>0</v>
      </c>
      <c r="R484" s="238">
        <f>Q484*H484</f>
        <v>0</v>
      </c>
      <c r="S484" s="238">
        <v>0</v>
      </c>
      <c r="T484" s="239">
        <f>S484*H484</f>
        <v>0</v>
      </c>
      <c r="U484" s="39"/>
      <c r="V484" s="39"/>
      <c r="W484" s="39"/>
      <c r="X484" s="39"/>
      <c r="Y484" s="39"/>
      <c r="Z484" s="39"/>
      <c r="AA484" s="39"/>
      <c r="AB484" s="39"/>
      <c r="AC484" s="39"/>
      <c r="AD484" s="39"/>
      <c r="AE484" s="39"/>
      <c r="AR484" s="240" t="s">
        <v>300</v>
      </c>
      <c r="AT484" s="240" t="s">
        <v>758</v>
      </c>
      <c r="AU484" s="240" t="s">
        <v>88</v>
      </c>
      <c r="AY484" s="18" t="s">
        <v>241</v>
      </c>
      <c r="BE484" s="241">
        <f>IF(N484="základní",J484,0)</f>
        <v>0</v>
      </c>
      <c r="BF484" s="241">
        <f>IF(N484="snížená",J484,0)</f>
        <v>0</v>
      </c>
      <c r="BG484" s="241">
        <f>IF(N484="zákl. přenesená",J484,0)</f>
        <v>0</v>
      </c>
      <c r="BH484" s="241">
        <f>IF(N484="sníž. přenesená",J484,0)</f>
        <v>0</v>
      </c>
      <c r="BI484" s="241">
        <f>IF(N484="nulová",J484,0)</f>
        <v>0</v>
      </c>
      <c r="BJ484" s="18" t="s">
        <v>14</v>
      </c>
      <c r="BK484" s="241">
        <f>ROUND(I484*H484,2)</f>
        <v>0</v>
      </c>
      <c r="BL484" s="18" t="s">
        <v>175</v>
      </c>
      <c r="BM484" s="240" t="s">
        <v>3799</v>
      </c>
    </row>
    <row r="485" s="2" customFormat="1">
      <c r="A485" s="39"/>
      <c r="B485" s="40"/>
      <c r="C485" s="41"/>
      <c r="D485" s="242" t="s">
        <v>249</v>
      </c>
      <c r="E485" s="41"/>
      <c r="F485" s="243" t="s">
        <v>796</v>
      </c>
      <c r="G485" s="41"/>
      <c r="H485" s="41"/>
      <c r="I485" s="244"/>
      <c r="J485" s="41"/>
      <c r="K485" s="41"/>
      <c r="L485" s="45"/>
      <c r="M485" s="245"/>
      <c r="N485" s="246"/>
      <c r="O485" s="92"/>
      <c r="P485" s="92"/>
      <c r="Q485" s="92"/>
      <c r="R485" s="92"/>
      <c r="S485" s="92"/>
      <c r="T485" s="93"/>
      <c r="U485" s="39"/>
      <c r="V485" s="39"/>
      <c r="W485" s="39"/>
      <c r="X485" s="39"/>
      <c r="Y485" s="39"/>
      <c r="Z485" s="39"/>
      <c r="AA485" s="39"/>
      <c r="AB485" s="39"/>
      <c r="AC485" s="39"/>
      <c r="AD485" s="39"/>
      <c r="AE485" s="39"/>
      <c r="AT485" s="18" t="s">
        <v>249</v>
      </c>
      <c r="AU485" s="18" t="s">
        <v>88</v>
      </c>
    </row>
    <row r="486" s="13" customFormat="1">
      <c r="A486" s="13"/>
      <c r="B486" s="249"/>
      <c r="C486" s="250"/>
      <c r="D486" s="242" t="s">
        <v>259</v>
      </c>
      <c r="E486" s="251" t="s">
        <v>1</v>
      </c>
      <c r="F486" s="252" t="s">
        <v>798</v>
      </c>
      <c r="G486" s="250"/>
      <c r="H486" s="253">
        <v>461.22899999999998</v>
      </c>
      <c r="I486" s="254"/>
      <c r="J486" s="250"/>
      <c r="K486" s="250"/>
      <c r="L486" s="255"/>
      <c r="M486" s="256"/>
      <c r="N486" s="257"/>
      <c r="O486" s="257"/>
      <c r="P486" s="257"/>
      <c r="Q486" s="257"/>
      <c r="R486" s="257"/>
      <c r="S486" s="257"/>
      <c r="T486" s="258"/>
      <c r="U486" s="13"/>
      <c r="V486" s="13"/>
      <c r="W486" s="13"/>
      <c r="X486" s="13"/>
      <c r="Y486" s="13"/>
      <c r="Z486" s="13"/>
      <c r="AA486" s="13"/>
      <c r="AB486" s="13"/>
      <c r="AC486" s="13"/>
      <c r="AD486" s="13"/>
      <c r="AE486" s="13"/>
      <c r="AT486" s="259" t="s">
        <v>259</v>
      </c>
      <c r="AU486" s="259" t="s">
        <v>88</v>
      </c>
      <c r="AV486" s="13" t="s">
        <v>88</v>
      </c>
      <c r="AW486" s="13" t="s">
        <v>36</v>
      </c>
      <c r="AX486" s="13" t="s">
        <v>80</v>
      </c>
      <c r="AY486" s="259" t="s">
        <v>241</v>
      </c>
    </row>
    <row r="487" s="14" customFormat="1">
      <c r="A487" s="14"/>
      <c r="B487" s="260"/>
      <c r="C487" s="261"/>
      <c r="D487" s="242" t="s">
        <v>259</v>
      </c>
      <c r="E487" s="262" t="s">
        <v>1</v>
      </c>
      <c r="F487" s="263" t="s">
        <v>261</v>
      </c>
      <c r="G487" s="261"/>
      <c r="H487" s="264">
        <v>461.22899999999998</v>
      </c>
      <c r="I487" s="265"/>
      <c r="J487" s="261"/>
      <c r="K487" s="261"/>
      <c r="L487" s="266"/>
      <c r="M487" s="267"/>
      <c r="N487" s="268"/>
      <c r="O487" s="268"/>
      <c r="P487" s="268"/>
      <c r="Q487" s="268"/>
      <c r="R487" s="268"/>
      <c r="S487" s="268"/>
      <c r="T487" s="269"/>
      <c r="U487" s="14"/>
      <c r="V487" s="14"/>
      <c r="W487" s="14"/>
      <c r="X487" s="14"/>
      <c r="Y487" s="14"/>
      <c r="Z487" s="14"/>
      <c r="AA487" s="14"/>
      <c r="AB487" s="14"/>
      <c r="AC487" s="14"/>
      <c r="AD487" s="14"/>
      <c r="AE487" s="14"/>
      <c r="AT487" s="270" t="s">
        <v>259</v>
      </c>
      <c r="AU487" s="270" t="s">
        <v>88</v>
      </c>
      <c r="AV487" s="14" t="s">
        <v>175</v>
      </c>
      <c r="AW487" s="14" t="s">
        <v>36</v>
      </c>
      <c r="AX487" s="14" t="s">
        <v>14</v>
      </c>
      <c r="AY487" s="270" t="s">
        <v>241</v>
      </c>
    </row>
    <row r="488" s="2" customFormat="1" ht="24.15" customHeight="1">
      <c r="A488" s="39"/>
      <c r="B488" s="40"/>
      <c r="C488" s="229" t="s">
        <v>827</v>
      </c>
      <c r="D488" s="229" t="s">
        <v>243</v>
      </c>
      <c r="E488" s="230" t="s">
        <v>800</v>
      </c>
      <c r="F488" s="231" t="s">
        <v>801</v>
      </c>
      <c r="G488" s="232" t="s">
        <v>246</v>
      </c>
      <c r="H488" s="233">
        <v>39.997</v>
      </c>
      <c r="I488" s="234"/>
      <c r="J488" s="235">
        <f>ROUND(I488*H488,2)</f>
        <v>0</v>
      </c>
      <c r="K488" s="231" t="s">
        <v>247</v>
      </c>
      <c r="L488" s="45"/>
      <c r="M488" s="236" t="s">
        <v>1</v>
      </c>
      <c r="N488" s="237" t="s">
        <v>45</v>
      </c>
      <c r="O488" s="92"/>
      <c r="P488" s="238">
        <f>O488*H488</f>
        <v>0</v>
      </c>
      <c r="Q488" s="238">
        <v>0</v>
      </c>
      <c r="R488" s="238">
        <f>Q488*H488</f>
        <v>0</v>
      </c>
      <c r="S488" s="238">
        <v>0</v>
      </c>
      <c r="T488" s="239">
        <f>S488*H488</f>
        <v>0</v>
      </c>
      <c r="U488" s="39"/>
      <c r="V488" s="39"/>
      <c r="W488" s="39"/>
      <c r="X488" s="39"/>
      <c r="Y488" s="39"/>
      <c r="Z488" s="39"/>
      <c r="AA488" s="39"/>
      <c r="AB488" s="39"/>
      <c r="AC488" s="39"/>
      <c r="AD488" s="39"/>
      <c r="AE488" s="39"/>
      <c r="AR488" s="240" t="s">
        <v>175</v>
      </c>
      <c r="AT488" s="240" t="s">
        <v>243</v>
      </c>
      <c r="AU488" s="240" t="s">
        <v>88</v>
      </c>
      <c r="AY488" s="18" t="s">
        <v>241</v>
      </c>
      <c r="BE488" s="241">
        <f>IF(N488="základní",J488,0)</f>
        <v>0</v>
      </c>
      <c r="BF488" s="241">
        <f>IF(N488="snížená",J488,0)</f>
        <v>0</v>
      </c>
      <c r="BG488" s="241">
        <f>IF(N488="zákl. přenesená",J488,0)</f>
        <v>0</v>
      </c>
      <c r="BH488" s="241">
        <f>IF(N488="sníž. přenesená",J488,0)</f>
        <v>0</v>
      </c>
      <c r="BI488" s="241">
        <f>IF(N488="nulová",J488,0)</f>
        <v>0</v>
      </c>
      <c r="BJ488" s="18" t="s">
        <v>14</v>
      </c>
      <c r="BK488" s="241">
        <f>ROUND(I488*H488,2)</f>
        <v>0</v>
      </c>
      <c r="BL488" s="18" t="s">
        <v>175</v>
      </c>
      <c r="BM488" s="240" t="s">
        <v>3800</v>
      </c>
    </row>
    <row r="489" s="2" customFormat="1">
      <c r="A489" s="39"/>
      <c r="B489" s="40"/>
      <c r="C489" s="41"/>
      <c r="D489" s="242" t="s">
        <v>249</v>
      </c>
      <c r="E489" s="41"/>
      <c r="F489" s="243" t="s">
        <v>803</v>
      </c>
      <c r="G489" s="41"/>
      <c r="H489" s="41"/>
      <c r="I489" s="244"/>
      <c r="J489" s="41"/>
      <c r="K489" s="41"/>
      <c r="L489" s="45"/>
      <c r="M489" s="245"/>
      <c r="N489" s="246"/>
      <c r="O489" s="92"/>
      <c r="P489" s="92"/>
      <c r="Q489" s="92"/>
      <c r="R489" s="92"/>
      <c r="S489" s="92"/>
      <c r="T489" s="93"/>
      <c r="U489" s="39"/>
      <c r="V489" s="39"/>
      <c r="W489" s="39"/>
      <c r="X489" s="39"/>
      <c r="Y489" s="39"/>
      <c r="Z489" s="39"/>
      <c r="AA489" s="39"/>
      <c r="AB489" s="39"/>
      <c r="AC489" s="39"/>
      <c r="AD489" s="39"/>
      <c r="AE489" s="39"/>
      <c r="AT489" s="18" t="s">
        <v>249</v>
      </c>
      <c r="AU489" s="18" t="s">
        <v>88</v>
      </c>
    </row>
    <row r="490" s="2" customFormat="1">
      <c r="A490" s="39"/>
      <c r="B490" s="40"/>
      <c r="C490" s="41"/>
      <c r="D490" s="247" t="s">
        <v>251</v>
      </c>
      <c r="E490" s="41"/>
      <c r="F490" s="248" t="s">
        <v>804</v>
      </c>
      <c r="G490" s="41"/>
      <c r="H490" s="41"/>
      <c r="I490" s="244"/>
      <c r="J490" s="41"/>
      <c r="K490" s="41"/>
      <c r="L490" s="45"/>
      <c r="M490" s="245"/>
      <c r="N490" s="246"/>
      <c r="O490" s="92"/>
      <c r="P490" s="92"/>
      <c r="Q490" s="92"/>
      <c r="R490" s="92"/>
      <c r="S490" s="92"/>
      <c r="T490" s="93"/>
      <c r="U490" s="39"/>
      <c r="V490" s="39"/>
      <c r="W490" s="39"/>
      <c r="X490" s="39"/>
      <c r="Y490" s="39"/>
      <c r="Z490" s="39"/>
      <c r="AA490" s="39"/>
      <c r="AB490" s="39"/>
      <c r="AC490" s="39"/>
      <c r="AD490" s="39"/>
      <c r="AE490" s="39"/>
      <c r="AT490" s="18" t="s">
        <v>251</v>
      </c>
      <c r="AU490" s="18" t="s">
        <v>88</v>
      </c>
    </row>
    <row r="491" s="13" customFormat="1">
      <c r="A491" s="13"/>
      <c r="B491" s="249"/>
      <c r="C491" s="250"/>
      <c r="D491" s="242" t="s">
        <v>259</v>
      </c>
      <c r="E491" s="251" t="s">
        <v>1</v>
      </c>
      <c r="F491" s="252" t="s">
        <v>513</v>
      </c>
      <c r="G491" s="250"/>
      <c r="H491" s="253">
        <v>39.997</v>
      </c>
      <c r="I491" s="254"/>
      <c r="J491" s="250"/>
      <c r="K491" s="250"/>
      <c r="L491" s="255"/>
      <c r="M491" s="256"/>
      <c r="N491" s="257"/>
      <c r="O491" s="257"/>
      <c r="P491" s="257"/>
      <c r="Q491" s="257"/>
      <c r="R491" s="257"/>
      <c r="S491" s="257"/>
      <c r="T491" s="258"/>
      <c r="U491" s="13"/>
      <c r="V491" s="13"/>
      <c r="W491" s="13"/>
      <c r="X491" s="13"/>
      <c r="Y491" s="13"/>
      <c r="Z491" s="13"/>
      <c r="AA491" s="13"/>
      <c r="AB491" s="13"/>
      <c r="AC491" s="13"/>
      <c r="AD491" s="13"/>
      <c r="AE491" s="13"/>
      <c r="AT491" s="259" t="s">
        <v>259</v>
      </c>
      <c r="AU491" s="259" t="s">
        <v>88</v>
      </c>
      <c r="AV491" s="13" t="s">
        <v>88</v>
      </c>
      <c r="AW491" s="13" t="s">
        <v>36</v>
      </c>
      <c r="AX491" s="13" t="s">
        <v>80</v>
      </c>
      <c r="AY491" s="259" t="s">
        <v>241</v>
      </c>
    </row>
    <row r="492" s="14" customFormat="1">
      <c r="A492" s="14"/>
      <c r="B492" s="260"/>
      <c r="C492" s="261"/>
      <c r="D492" s="242" t="s">
        <v>259</v>
      </c>
      <c r="E492" s="262" t="s">
        <v>1</v>
      </c>
      <c r="F492" s="263" t="s">
        <v>261</v>
      </c>
      <c r="G492" s="261"/>
      <c r="H492" s="264">
        <v>39.997</v>
      </c>
      <c r="I492" s="265"/>
      <c r="J492" s="261"/>
      <c r="K492" s="261"/>
      <c r="L492" s="266"/>
      <c r="M492" s="267"/>
      <c r="N492" s="268"/>
      <c r="O492" s="268"/>
      <c r="P492" s="268"/>
      <c r="Q492" s="268"/>
      <c r="R492" s="268"/>
      <c r="S492" s="268"/>
      <c r="T492" s="269"/>
      <c r="U492" s="14"/>
      <c r="V492" s="14"/>
      <c r="W492" s="14"/>
      <c r="X492" s="14"/>
      <c r="Y492" s="14"/>
      <c r="Z492" s="14"/>
      <c r="AA492" s="14"/>
      <c r="AB492" s="14"/>
      <c r="AC492" s="14"/>
      <c r="AD492" s="14"/>
      <c r="AE492" s="14"/>
      <c r="AT492" s="270" t="s">
        <v>259</v>
      </c>
      <c r="AU492" s="270" t="s">
        <v>88</v>
      </c>
      <c r="AV492" s="14" t="s">
        <v>175</v>
      </c>
      <c r="AW492" s="14" t="s">
        <v>36</v>
      </c>
      <c r="AX492" s="14" t="s">
        <v>14</v>
      </c>
      <c r="AY492" s="270" t="s">
        <v>241</v>
      </c>
    </row>
    <row r="493" s="2" customFormat="1" ht="24.15" customHeight="1">
      <c r="A493" s="39"/>
      <c r="B493" s="40"/>
      <c r="C493" s="229" t="s">
        <v>837</v>
      </c>
      <c r="D493" s="229" t="s">
        <v>243</v>
      </c>
      <c r="E493" s="230" t="s">
        <v>806</v>
      </c>
      <c r="F493" s="231" t="s">
        <v>807</v>
      </c>
      <c r="G493" s="232" t="s">
        <v>246</v>
      </c>
      <c r="H493" s="233">
        <v>19.998999999999999</v>
      </c>
      <c r="I493" s="234"/>
      <c r="J493" s="235">
        <f>ROUND(I493*H493,2)</f>
        <v>0</v>
      </c>
      <c r="K493" s="231" t="s">
        <v>247</v>
      </c>
      <c r="L493" s="45"/>
      <c r="M493" s="236" t="s">
        <v>1</v>
      </c>
      <c r="N493" s="237" t="s">
        <v>45</v>
      </c>
      <c r="O493" s="92"/>
      <c r="P493" s="238">
        <f>O493*H493</f>
        <v>0</v>
      </c>
      <c r="Q493" s="238">
        <v>0</v>
      </c>
      <c r="R493" s="238">
        <f>Q493*H493</f>
        <v>0</v>
      </c>
      <c r="S493" s="238">
        <v>0</v>
      </c>
      <c r="T493" s="239">
        <f>S493*H493</f>
        <v>0</v>
      </c>
      <c r="U493" s="39"/>
      <c r="V493" s="39"/>
      <c r="W493" s="39"/>
      <c r="X493" s="39"/>
      <c r="Y493" s="39"/>
      <c r="Z493" s="39"/>
      <c r="AA493" s="39"/>
      <c r="AB493" s="39"/>
      <c r="AC493" s="39"/>
      <c r="AD493" s="39"/>
      <c r="AE493" s="39"/>
      <c r="AR493" s="240" t="s">
        <v>175</v>
      </c>
      <c r="AT493" s="240" t="s">
        <v>243</v>
      </c>
      <c r="AU493" s="240" t="s">
        <v>88</v>
      </c>
      <c r="AY493" s="18" t="s">
        <v>241</v>
      </c>
      <c r="BE493" s="241">
        <f>IF(N493="základní",J493,0)</f>
        <v>0</v>
      </c>
      <c r="BF493" s="241">
        <f>IF(N493="snížená",J493,0)</f>
        <v>0</v>
      </c>
      <c r="BG493" s="241">
        <f>IF(N493="zákl. přenesená",J493,0)</f>
        <v>0</v>
      </c>
      <c r="BH493" s="241">
        <f>IF(N493="sníž. přenesená",J493,0)</f>
        <v>0</v>
      </c>
      <c r="BI493" s="241">
        <f>IF(N493="nulová",J493,0)</f>
        <v>0</v>
      </c>
      <c r="BJ493" s="18" t="s">
        <v>14</v>
      </c>
      <c r="BK493" s="241">
        <f>ROUND(I493*H493,2)</f>
        <v>0</v>
      </c>
      <c r="BL493" s="18" t="s">
        <v>175</v>
      </c>
      <c r="BM493" s="240" t="s">
        <v>3801</v>
      </c>
    </row>
    <row r="494" s="2" customFormat="1">
      <c r="A494" s="39"/>
      <c r="B494" s="40"/>
      <c r="C494" s="41"/>
      <c r="D494" s="242" t="s">
        <v>249</v>
      </c>
      <c r="E494" s="41"/>
      <c r="F494" s="243" t="s">
        <v>809</v>
      </c>
      <c r="G494" s="41"/>
      <c r="H494" s="41"/>
      <c r="I494" s="244"/>
      <c r="J494" s="41"/>
      <c r="K494" s="41"/>
      <c r="L494" s="45"/>
      <c r="M494" s="245"/>
      <c r="N494" s="246"/>
      <c r="O494" s="92"/>
      <c r="P494" s="92"/>
      <c r="Q494" s="92"/>
      <c r="R494" s="92"/>
      <c r="S494" s="92"/>
      <c r="T494" s="93"/>
      <c r="U494" s="39"/>
      <c r="V494" s="39"/>
      <c r="W494" s="39"/>
      <c r="X494" s="39"/>
      <c r="Y494" s="39"/>
      <c r="Z494" s="39"/>
      <c r="AA494" s="39"/>
      <c r="AB494" s="39"/>
      <c r="AC494" s="39"/>
      <c r="AD494" s="39"/>
      <c r="AE494" s="39"/>
      <c r="AT494" s="18" t="s">
        <v>249</v>
      </c>
      <c r="AU494" s="18" t="s">
        <v>88</v>
      </c>
    </row>
    <row r="495" s="2" customFormat="1">
      <c r="A495" s="39"/>
      <c r="B495" s="40"/>
      <c r="C495" s="41"/>
      <c r="D495" s="247" t="s">
        <v>251</v>
      </c>
      <c r="E495" s="41"/>
      <c r="F495" s="248" t="s">
        <v>810</v>
      </c>
      <c r="G495" s="41"/>
      <c r="H495" s="41"/>
      <c r="I495" s="244"/>
      <c r="J495" s="41"/>
      <c r="K495" s="41"/>
      <c r="L495" s="45"/>
      <c r="M495" s="245"/>
      <c r="N495" s="246"/>
      <c r="O495" s="92"/>
      <c r="P495" s="92"/>
      <c r="Q495" s="92"/>
      <c r="R495" s="92"/>
      <c r="S495" s="92"/>
      <c r="T495" s="93"/>
      <c r="U495" s="39"/>
      <c r="V495" s="39"/>
      <c r="W495" s="39"/>
      <c r="X495" s="39"/>
      <c r="Y495" s="39"/>
      <c r="Z495" s="39"/>
      <c r="AA495" s="39"/>
      <c r="AB495" s="39"/>
      <c r="AC495" s="39"/>
      <c r="AD495" s="39"/>
      <c r="AE495" s="39"/>
      <c r="AT495" s="18" t="s">
        <v>251</v>
      </c>
      <c r="AU495" s="18" t="s">
        <v>88</v>
      </c>
    </row>
    <row r="496" s="15" customFormat="1">
      <c r="A496" s="15"/>
      <c r="B496" s="271"/>
      <c r="C496" s="272"/>
      <c r="D496" s="242" t="s">
        <v>259</v>
      </c>
      <c r="E496" s="273" t="s">
        <v>1</v>
      </c>
      <c r="F496" s="274" t="s">
        <v>811</v>
      </c>
      <c r="G496" s="272"/>
      <c r="H496" s="273" t="s">
        <v>1</v>
      </c>
      <c r="I496" s="275"/>
      <c r="J496" s="272"/>
      <c r="K496" s="272"/>
      <c r="L496" s="276"/>
      <c r="M496" s="277"/>
      <c r="N496" s="278"/>
      <c r="O496" s="278"/>
      <c r="P496" s="278"/>
      <c r="Q496" s="278"/>
      <c r="R496" s="278"/>
      <c r="S496" s="278"/>
      <c r="T496" s="279"/>
      <c r="U496" s="15"/>
      <c r="V496" s="15"/>
      <c r="W496" s="15"/>
      <c r="X496" s="15"/>
      <c r="Y496" s="15"/>
      <c r="Z496" s="15"/>
      <c r="AA496" s="15"/>
      <c r="AB496" s="15"/>
      <c r="AC496" s="15"/>
      <c r="AD496" s="15"/>
      <c r="AE496" s="15"/>
      <c r="AT496" s="280" t="s">
        <v>259</v>
      </c>
      <c r="AU496" s="280" t="s">
        <v>88</v>
      </c>
      <c r="AV496" s="15" t="s">
        <v>14</v>
      </c>
      <c r="AW496" s="15" t="s">
        <v>36</v>
      </c>
      <c r="AX496" s="15" t="s">
        <v>80</v>
      </c>
      <c r="AY496" s="280" t="s">
        <v>241</v>
      </c>
    </row>
    <row r="497" s="13" customFormat="1">
      <c r="A497" s="13"/>
      <c r="B497" s="249"/>
      <c r="C497" s="250"/>
      <c r="D497" s="242" t="s">
        <v>259</v>
      </c>
      <c r="E497" s="251" t="s">
        <v>1</v>
      </c>
      <c r="F497" s="252" t="s">
        <v>812</v>
      </c>
      <c r="G497" s="250"/>
      <c r="H497" s="253">
        <v>19.998999999999999</v>
      </c>
      <c r="I497" s="254"/>
      <c r="J497" s="250"/>
      <c r="K497" s="250"/>
      <c r="L497" s="255"/>
      <c r="M497" s="256"/>
      <c r="N497" s="257"/>
      <c r="O497" s="257"/>
      <c r="P497" s="257"/>
      <c r="Q497" s="257"/>
      <c r="R497" s="257"/>
      <c r="S497" s="257"/>
      <c r="T497" s="258"/>
      <c r="U497" s="13"/>
      <c r="V497" s="13"/>
      <c r="W497" s="13"/>
      <c r="X497" s="13"/>
      <c r="Y497" s="13"/>
      <c r="Z497" s="13"/>
      <c r="AA497" s="13"/>
      <c r="AB497" s="13"/>
      <c r="AC497" s="13"/>
      <c r="AD497" s="13"/>
      <c r="AE497" s="13"/>
      <c r="AT497" s="259" t="s">
        <v>259</v>
      </c>
      <c r="AU497" s="259" t="s">
        <v>88</v>
      </c>
      <c r="AV497" s="13" t="s">
        <v>88</v>
      </c>
      <c r="AW497" s="13" t="s">
        <v>36</v>
      </c>
      <c r="AX497" s="13" t="s">
        <v>80</v>
      </c>
      <c r="AY497" s="259" t="s">
        <v>241</v>
      </c>
    </row>
    <row r="498" s="14" customFormat="1">
      <c r="A498" s="14"/>
      <c r="B498" s="260"/>
      <c r="C498" s="261"/>
      <c r="D498" s="242" t="s">
        <v>259</v>
      </c>
      <c r="E498" s="262" t="s">
        <v>518</v>
      </c>
      <c r="F498" s="263" t="s">
        <v>261</v>
      </c>
      <c r="G498" s="261"/>
      <c r="H498" s="264">
        <v>19.998999999999999</v>
      </c>
      <c r="I498" s="265"/>
      <c r="J498" s="261"/>
      <c r="K498" s="261"/>
      <c r="L498" s="266"/>
      <c r="M498" s="267"/>
      <c r="N498" s="268"/>
      <c r="O498" s="268"/>
      <c r="P498" s="268"/>
      <c r="Q498" s="268"/>
      <c r="R498" s="268"/>
      <c r="S498" s="268"/>
      <c r="T498" s="269"/>
      <c r="U498" s="14"/>
      <c r="V498" s="14"/>
      <c r="W498" s="14"/>
      <c r="X498" s="14"/>
      <c r="Y498" s="14"/>
      <c r="Z498" s="14"/>
      <c r="AA498" s="14"/>
      <c r="AB498" s="14"/>
      <c r="AC498" s="14"/>
      <c r="AD498" s="14"/>
      <c r="AE498" s="14"/>
      <c r="AT498" s="270" t="s">
        <v>259</v>
      </c>
      <c r="AU498" s="270" t="s">
        <v>88</v>
      </c>
      <c r="AV498" s="14" t="s">
        <v>175</v>
      </c>
      <c r="AW498" s="14" t="s">
        <v>36</v>
      </c>
      <c r="AX498" s="14" t="s">
        <v>14</v>
      </c>
      <c r="AY498" s="270" t="s">
        <v>241</v>
      </c>
    </row>
    <row r="499" s="2" customFormat="1" ht="16.5" customHeight="1">
      <c r="A499" s="39"/>
      <c r="B499" s="40"/>
      <c r="C499" s="288" t="s">
        <v>843</v>
      </c>
      <c r="D499" s="288" t="s">
        <v>758</v>
      </c>
      <c r="E499" s="289" t="s">
        <v>814</v>
      </c>
      <c r="F499" s="290" t="s">
        <v>815</v>
      </c>
      <c r="G499" s="291" t="s">
        <v>816</v>
      </c>
      <c r="H499" s="292">
        <v>0.40000000000000002</v>
      </c>
      <c r="I499" s="293"/>
      <c r="J499" s="294">
        <f>ROUND(I499*H499,2)</f>
        <v>0</v>
      </c>
      <c r="K499" s="290" t="s">
        <v>247</v>
      </c>
      <c r="L499" s="295"/>
      <c r="M499" s="296" t="s">
        <v>1</v>
      </c>
      <c r="N499" s="297" t="s">
        <v>45</v>
      </c>
      <c r="O499" s="92"/>
      <c r="P499" s="238">
        <f>O499*H499</f>
        <v>0</v>
      </c>
      <c r="Q499" s="238">
        <v>0.001</v>
      </c>
      <c r="R499" s="238">
        <f>Q499*H499</f>
        <v>0.00040000000000000002</v>
      </c>
      <c r="S499" s="238">
        <v>0</v>
      </c>
      <c r="T499" s="239">
        <f>S499*H499</f>
        <v>0</v>
      </c>
      <c r="U499" s="39"/>
      <c r="V499" s="39"/>
      <c r="W499" s="39"/>
      <c r="X499" s="39"/>
      <c r="Y499" s="39"/>
      <c r="Z499" s="39"/>
      <c r="AA499" s="39"/>
      <c r="AB499" s="39"/>
      <c r="AC499" s="39"/>
      <c r="AD499" s="39"/>
      <c r="AE499" s="39"/>
      <c r="AR499" s="240" t="s">
        <v>300</v>
      </c>
      <c r="AT499" s="240" t="s">
        <v>758</v>
      </c>
      <c r="AU499" s="240" t="s">
        <v>88</v>
      </c>
      <c r="AY499" s="18" t="s">
        <v>241</v>
      </c>
      <c r="BE499" s="241">
        <f>IF(N499="základní",J499,0)</f>
        <v>0</v>
      </c>
      <c r="BF499" s="241">
        <f>IF(N499="snížená",J499,0)</f>
        <v>0</v>
      </c>
      <c r="BG499" s="241">
        <f>IF(N499="zákl. přenesená",J499,0)</f>
        <v>0</v>
      </c>
      <c r="BH499" s="241">
        <f>IF(N499="sníž. přenesená",J499,0)</f>
        <v>0</v>
      </c>
      <c r="BI499" s="241">
        <f>IF(N499="nulová",J499,0)</f>
        <v>0</v>
      </c>
      <c r="BJ499" s="18" t="s">
        <v>14</v>
      </c>
      <c r="BK499" s="241">
        <f>ROUND(I499*H499,2)</f>
        <v>0</v>
      </c>
      <c r="BL499" s="18" t="s">
        <v>175</v>
      </c>
      <c r="BM499" s="240" t="s">
        <v>3802</v>
      </c>
    </row>
    <row r="500" s="2" customFormat="1">
      <c r="A500" s="39"/>
      <c r="B500" s="40"/>
      <c r="C500" s="41"/>
      <c r="D500" s="242" t="s">
        <v>249</v>
      </c>
      <c r="E500" s="41"/>
      <c r="F500" s="243" t="s">
        <v>815</v>
      </c>
      <c r="G500" s="41"/>
      <c r="H500" s="41"/>
      <c r="I500" s="244"/>
      <c r="J500" s="41"/>
      <c r="K500" s="41"/>
      <c r="L500" s="45"/>
      <c r="M500" s="245"/>
      <c r="N500" s="246"/>
      <c r="O500" s="92"/>
      <c r="P500" s="92"/>
      <c r="Q500" s="92"/>
      <c r="R500" s="92"/>
      <c r="S500" s="92"/>
      <c r="T500" s="93"/>
      <c r="U500" s="39"/>
      <c r="V500" s="39"/>
      <c r="W500" s="39"/>
      <c r="X500" s="39"/>
      <c r="Y500" s="39"/>
      <c r="Z500" s="39"/>
      <c r="AA500" s="39"/>
      <c r="AB500" s="39"/>
      <c r="AC500" s="39"/>
      <c r="AD500" s="39"/>
      <c r="AE500" s="39"/>
      <c r="AT500" s="18" t="s">
        <v>249</v>
      </c>
      <c r="AU500" s="18" t="s">
        <v>88</v>
      </c>
    </row>
    <row r="501" s="13" customFormat="1">
      <c r="A501" s="13"/>
      <c r="B501" s="249"/>
      <c r="C501" s="250"/>
      <c r="D501" s="242" t="s">
        <v>259</v>
      </c>
      <c r="E501" s="250"/>
      <c r="F501" s="252" t="s">
        <v>3803</v>
      </c>
      <c r="G501" s="250"/>
      <c r="H501" s="253">
        <v>0.40000000000000002</v>
      </c>
      <c r="I501" s="254"/>
      <c r="J501" s="250"/>
      <c r="K501" s="250"/>
      <c r="L501" s="255"/>
      <c r="M501" s="256"/>
      <c r="N501" s="257"/>
      <c r="O501" s="257"/>
      <c r="P501" s="257"/>
      <c r="Q501" s="257"/>
      <c r="R501" s="257"/>
      <c r="S501" s="257"/>
      <c r="T501" s="258"/>
      <c r="U501" s="13"/>
      <c r="V501" s="13"/>
      <c r="W501" s="13"/>
      <c r="X501" s="13"/>
      <c r="Y501" s="13"/>
      <c r="Z501" s="13"/>
      <c r="AA501" s="13"/>
      <c r="AB501" s="13"/>
      <c r="AC501" s="13"/>
      <c r="AD501" s="13"/>
      <c r="AE501" s="13"/>
      <c r="AT501" s="259" t="s">
        <v>259</v>
      </c>
      <c r="AU501" s="259" t="s">
        <v>88</v>
      </c>
      <c r="AV501" s="13" t="s">
        <v>88</v>
      </c>
      <c r="AW501" s="13" t="s">
        <v>4</v>
      </c>
      <c r="AX501" s="13" t="s">
        <v>14</v>
      </c>
      <c r="AY501" s="259" t="s">
        <v>241</v>
      </c>
    </row>
    <row r="502" s="2" customFormat="1" ht="24.15" customHeight="1">
      <c r="A502" s="39"/>
      <c r="B502" s="40"/>
      <c r="C502" s="229" t="s">
        <v>849</v>
      </c>
      <c r="D502" s="229" t="s">
        <v>243</v>
      </c>
      <c r="E502" s="230" t="s">
        <v>820</v>
      </c>
      <c r="F502" s="231" t="s">
        <v>821</v>
      </c>
      <c r="G502" s="232" t="s">
        <v>246</v>
      </c>
      <c r="H502" s="233">
        <v>39.997</v>
      </c>
      <c r="I502" s="234"/>
      <c r="J502" s="235">
        <f>ROUND(I502*H502,2)</f>
        <v>0</v>
      </c>
      <c r="K502" s="231" t="s">
        <v>247</v>
      </c>
      <c r="L502" s="45"/>
      <c r="M502" s="236" t="s">
        <v>1</v>
      </c>
      <c r="N502" s="237" t="s">
        <v>45</v>
      </c>
      <c r="O502" s="92"/>
      <c r="P502" s="238">
        <f>O502*H502</f>
        <v>0</v>
      </c>
      <c r="Q502" s="238">
        <v>0</v>
      </c>
      <c r="R502" s="238">
        <f>Q502*H502</f>
        <v>0</v>
      </c>
      <c r="S502" s="238">
        <v>0</v>
      </c>
      <c r="T502" s="239">
        <f>S502*H502</f>
        <v>0</v>
      </c>
      <c r="U502" s="39"/>
      <c r="V502" s="39"/>
      <c r="W502" s="39"/>
      <c r="X502" s="39"/>
      <c r="Y502" s="39"/>
      <c r="Z502" s="39"/>
      <c r="AA502" s="39"/>
      <c r="AB502" s="39"/>
      <c r="AC502" s="39"/>
      <c r="AD502" s="39"/>
      <c r="AE502" s="39"/>
      <c r="AR502" s="240" t="s">
        <v>175</v>
      </c>
      <c r="AT502" s="240" t="s">
        <v>243</v>
      </c>
      <c r="AU502" s="240" t="s">
        <v>88</v>
      </c>
      <c r="AY502" s="18" t="s">
        <v>241</v>
      </c>
      <c r="BE502" s="241">
        <f>IF(N502="základní",J502,0)</f>
        <v>0</v>
      </c>
      <c r="BF502" s="241">
        <f>IF(N502="snížená",J502,0)</f>
        <v>0</v>
      </c>
      <c r="BG502" s="241">
        <f>IF(N502="zákl. přenesená",J502,0)</f>
        <v>0</v>
      </c>
      <c r="BH502" s="241">
        <f>IF(N502="sníž. přenesená",J502,0)</f>
        <v>0</v>
      </c>
      <c r="BI502" s="241">
        <f>IF(N502="nulová",J502,0)</f>
        <v>0</v>
      </c>
      <c r="BJ502" s="18" t="s">
        <v>14</v>
      </c>
      <c r="BK502" s="241">
        <f>ROUND(I502*H502,2)</f>
        <v>0</v>
      </c>
      <c r="BL502" s="18" t="s">
        <v>175</v>
      </c>
      <c r="BM502" s="240" t="s">
        <v>3804</v>
      </c>
    </row>
    <row r="503" s="2" customFormat="1">
      <c r="A503" s="39"/>
      <c r="B503" s="40"/>
      <c r="C503" s="41"/>
      <c r="D503" s="242" t="s">
        <v>249</v>
      </c>
      <c r="E503" s="41"/>
      <c r="F503" s="243" t="s">
        <v>823</v>
      </c>
      <c r="G503" s="41"/>
      <c r="H503" s="41"/>
      <c r="I503" s="244"/>
      <c r="J503" s="41"/>
      <c r="K503" s="41"/>
      <c r="L503" s="45"/>
      <c r="M503" s="245"/>
      <c r="N503" s="246"/>
      <c r="O503" s="92"/>
      <c r="P503" s="92"/>
      <c r="Q503" s="92"/>
      <c r="R503" s="92"/>
      <c r="S503" s="92"/>
      <c r="T503" s="93"/>
      <c r="U503" s="39"/>
      <c r="V503" s="39"/>
      <c r="W503" s="39"/>
      <c r="X503" s="39"/>
      <c r="Y503" s="39"/>
      <c r="Z503" s="39"/>
      <c r="AA503" s="39"/>
      <c r="AB503" s="39"/>
      <c r="AC503" s="39"/>
      <c r="AD503" s="39"/>
      <c r="AE503" s="39"/>
      <c r="AT503" s="18" t="s">
        <v>249</v>
      </c>
      <c r="AU503" s="18" t="s">
        <v>88</v>
      </c>
    </row>
    <row r="504" s="2" customFormat="1">
      <c r="A504" s="39"/>
      <c r="B504" s="40"/>
      <c r="C504" s="41"/>
      <c r="D504" s="247" t="s">
        <v>251</v>
      </c>
      <c r="E504" s="41"/>
      <c r="F504" s="248" t="s">
        <v>824</v>
      </c>
      <c r="G504" s="41"/>
      <c r="H504" s="41"/>
      <c r="I504" s="244"/>
      <c r="J504" s="41"/>
      <c r="K504" s="41"/>
      <c r="L504" s="45"/>
      <c r="M504" s="245"/>
      <c r="N504" s="246"/>
      <c r="O504" s="92"/>
      <c r="P504" s="92"/>
      <c r="Q504" s="92"/>
      <c r="R504" s="92"/>
      <c r="S504" s="92"/>
      <c r="T504" s="93"/>
      <c r="U504" s="39"/>
      <c r="V504" s="39"/>
      <c r="W504" s="39"/>
      <c r="X504" s="39"/>
      <c r="Y504" s="39"/>
      <c r="Z504" s="39"/>
      <c r="AA504" s="39"/>
      <c r="AB504" s="39"/>
      <c r="AC504" s="39"/>
      <c r="AD504" s="39"/>
      <c r="AE504" s="39"/>
      <c r="AT504" s="18" t="s">
        <v>251</v>
      </c>
      <c r="AU504" s="18" t="s">
        <v>88</v>
      </c>
    </row>
    <row r="505" s="15" customFormat="1">
      <c r="A505" s="15"/>
      <c r="B505" s="271"/>
      <c r="C505" s="272"/>
      <c r="D505" s="242" t="s">
        <v>259</v>
      </c>
      <c r="E505" s="273" t="s">
        <v>1</v>
      </c>
      <c r="F505" s="274" t="s">
        <v>3461</v>
      </c>
      <c r="G505" s="272"/>
      <c r="H505" s="273" t="s">
        <v>1</v>
      </c>
      <c r="I505" s="275"/>
      <c r="J505" s="272"/>
      <c r="K505" s="272"/>
      <c r="L505" s="276"/>
      <c r="M505" s="277"/>
      <c r="N505" s="278"/>
      <c r="O505" s="278"/>
      <c r="P505" s="278"/>
      <c r="Q505" s="278"/>
      <c r="R505" s="278"/>
      <c r="S505" s="278"/>
      <c r="T505" s="279"/>
      <c r="U505" s="15"/>
      <c r="V505" s="15"/>
      <c r="W505" s="15"/>
      <c r="X505" s="15"/>
      <c r="Y505" s="15"/>
      <c r="Z505" s="15"/>
      <c r="AA505" s="15"/>
      <c r="AB505" s="15"/>
      <c r="AC505" s="15"/>
      <c r="AD505" s="15"/>
      <c r="AE505" s="15"/>
      <c r="AT505" s="280" t="s">
        <v>259</v>
      </c>
      <c r="AU505" s="280" t="s">
        <v>88</v>
      </c>
      <c r="AV505" s="15" t="s">
        <v>14</v>
      </c>
      <c r="AW505" s="15" t="s">
        <v>36</v>
      </c>
      <c r="AX505" s="15" t="s">
        <v>80</v>
      </c>
      <c r="AY505" s="280" t="s">
        <v>241</v>
      </c>
    </row>
    <row r="506" s="13" customFormat="1">
      <c r="A506" s="13"/>
      <c r="B506" s="249"/>
      <c r="C506" s="250"/>
      <c r="D506" s="242" t="s">
        <v>259</v>
      </c>
      <c r="E506" s="251" t="s">
        <v>1</v>
      </c>
      <c r="F506" s="252" t="s">
        <v>3805</v>
      </c>
      <c r="G506" s="250"/>
      <c r="H506" s="253">
        <v>30.459</v>
      </c>
      <c r="I506" s="254"/>
      <c r="J506" s="250"/>
      <c r="K506" s="250"/>
      <c r="L506" s="255"/>
      <c r="M506" s="256"/>
      <c r="N506" s="257"/>
      <c r="O506" s="257"/>
      <c r="P506" s="257"/>
      <c r="Q506" s="257"/>
      <c r="R506" s="257"/>
      <c r="S506" s="257"/>
      <c r="T506" s="258"/>
      <c r="U506" s="13"/>
      <c r="V506" s="13"/>
      <c r="W506" s="13"/>
      <c r="X506" s="13"/>
      <c r="Y506" s="13"/>
      <c r="Z506" s="13"/>
      <c r="AA506" s="13"/>
      <c r="AB506" s="13"/>
      <c r="AC506" s="13"/>
      <c r="AD506" s="13"/>
      <c r="AE506" s="13"/>
      <c r="AT506" s="259" t="s">
        <v>259</v>
      </c>
      <c r="AU506" s="259" t="s">
        <v>88</v>
      </c>
      <c r="AV506" s="13" t="s">
        <v>88</v>
      </c>
      <c r="AW506" s="13" t="s">
        <v>36</v>
      </c>
      <c r="AX506" s="13" t="s">
        <v>80</v>
      </c>
      <c r="AY506" s="259" t="s">
        <v>241</v>
      </c>
    </row>
    <row r="507" s="15" customFormat="1">
      <c r="A507" s="15"/>
      <c r="B507" s="271"/>
      <c r="C507" s="272"/>
      <c r="D507" s="242" t="s">
        <v>259</v>
      </c>
      <c r="E507" s="273" t="s">
        <v>1</v>
      </c>
      <c r="F507" s="274" t="s">
        <v>3463</v>
      </c>
      <c r="G507" s="272"/>
      <c r="H507" s="273" t="s">
        <v>1</v>
      </c>
      <c r="I507" s="275"/>
      <c r="J507" s="272"/>
      <c r="K507" s="272"/>
      <c r="L507" s="276"/>
      <c r="M507" s="277"/>
      <c r="N507" s="278"/>
      <c r="O507" s="278"/>
      <c r="P507" s="278"/>
      <c r="Q507" s="278"/>
      <c r="R507" s="278"/>
      <c r="S507" s="278"/>
      <c r="T507" s="279"/>
      <c r="U507" s="15"/>
      <c r="V507" s="15"/>
      <c r="W507" s="15"/>
      <c r="X507" s="15"/>
      <c r="Y507" s="15"/>
      <c r="Z507" s="15"/>
      <c r="AA507" s="15"/>
      <c r="AB507" s="15"/>
      <c r="AC507" s="15"/>
      <c r="AD507" s="15"/>
      <c r="AE507" s="15"/>
      <c r="AT507" s="280" t="s">
        <v>259</v>
      </c>
      <c r="AU507" s="280" t="s">
        <v>88</v>
      </c>
      <c r="AV507" s="15" t="s">
        <v>14</v>
      </c>
      <c r="AW507" s="15" t="s">
        <v>36</v>
      </c>
      <c r="AX507" s="15" t="s">
        <v>80</v>
      </c>
      <c r="AY507" s="280" t="s">
        <v>241</v>
      </c>
    </row>
    <row r="508" s="13" customFormat="1">
      <c r="A508" s="13"/>
      <c r="B508" s="249"/>
      <c r="C508" s="250"/>
      <c r="D508" s="242" t="s">
        <v>259</v>
      </c>
      <c r="E508" s="251" t="s">
        <v>1</v>
      </c>
      <c r="F508" s="252" t="s">
        <v>3806</v>
      </c>
      <c r="G508" s="250"/>
      <c r="H508" s="253">
        <v>1.419</v>
      </c>
      <c r="I508" s="254"/>
      <c r="J508" s="250"/>
      <c r="K508" s="250"/>
      <c r="L508" s="255"/>
      <c r="M508" s="256"/>
      <c r="N508" s="257"/>
      <c r="O508" s="257"/>
      <c r="P508" s="257"/>
      <c r="Q508" s="257"/>
      <c r="R508" s="257"/>
      <c r="S508" s="257"/>
      <c r="T508" s="258"/>
      <c r="U508" s="13"/>
      <c r="V508" s="13"/>
      <c r="W508" s="13"/>
      <c r="X508" s="13"/>
      <c r="Y508" s="13"/>
      <c r="Z508" s="13"/>
      <c r="AA508" s="13"/>
      <c r="AB508" s="13"/>
      <c r="AC508" s="13"/>
      <c r="AD508" s="13"/>
      <c r="AE508" s="13"/>
      <c r="AT508" s="259" t="s">
        <v>259</v>
      </c>
      <c r="AU508" s="259" t="s">
        <v>88</v>
      </c>
      <c r="AV508" s="13" t="s">
        <v>88</v>
      </c>
      <c r="AW508" s="13" t="s">
        <v>36</v>
      </c>
      <c r="AX508" s="13" t="s">
        <v>80</v>
      </c>
      <c r="AY508" s="259" t="s">
        <v>241</v>
      </c>
    </row>
    <row r="509" s="15" customFormat="1">
      <c r="A509" s="15"/>
      <c r="B509" s="271"/>
      <c r="C509" s="272"/>
      <c r="D509" s="242" t="s">
        <v>259</v>
      </c>
      <c r="E509" s="273" t="s">
        <v>1</v>
      </c>
      <c r="F509" s="274" t="s">
        <v>3465</v>
      </c>
      <c r="G509" s="272"/>
      <c r="H509" s="273" t="s">
        <v>1</v>
      </c>
      <c r="I509" s="275"/>
      <c r="J509" s="272"/>
      <c r="K509" s="272"/>
      <c r="L509" s="276"/>
      <c r="M509" s="277"/>
      <c r="N509" s="278"/>
      <c r="O509" s="278"/>
      <c r="P509" s="278"/>
      <c r="Q509" s="278"/>
      <c r="R509" s="278"/>
      <c r="S509" s="278"/>
      <c r="T509" s="279"/>
      <c r="U509" s="15"/>
      <c r="V509" s="15"/>
      <c r="W509" s="15"/>
      <c r="X509" s="15"/>
      <c r="Y509" s="15"/>
      <c r="Z509" s="15"/>
      <c r="AA509" s="15"/>
      <c r="AB509" s="15"/>
      <c r="AC509" s="15"/>
      <c r="AD509" s="15"/>
      <c r="AE509" s="15"/>
      <c r="AT509" s="280" t="s">
        <v>259</v>
      </c>
      <c r="AU509" s="280" t="s">
        <v>88</v>
      </c>
      <c r="AV509" s="15" t="s">
        <v>14</v>
      </c>
      <c r="AW509" s="15" t="s">
        <v>36</v>
      </c>
      <c r="AX509" s="15" t="s">
        <v>80</v>
      </c>
      <c r="AY509" s="280" t="s">
        <v>241</v>
      </c>
    </row>
    <row r="510" s="13" customFormat="1">
      <c r="A510" s="13"/>
      <c r="B510" s="249"/>
      <c r="C510" s="250"/>
      <c r="D510" s="242" t="s">
        <v>259</v>
      </c>
      <c r="E510" s="251" t="s">
        <v>1</v>
      </c>
      <c r="F510" s="252" t="s">
        <v>3807</v>
      </c>
      <c r="G510" s="250"/>
      <c r="H510" s="253">
        <v>0</v>
      </c>
      <c r="I510" s="254"/>
      <c r="J510" s="250"/>
      <c r="K510" s="250"/>
      <c r="L510" s="255"/>
      <c r="M510" s="256"/>
      <c r="N510" s="257"/>
      <c r="O510" s="257"/>
      <c r="P510" s="257"/>
      <c r="Q510" s="257"/>
      <c r="R510" s="257"/>
      <c r="S510" s="257"/>
      <c r="T510" s="258"/>
      <c r="U510" s="13"/>
      <c r="V510" s="13"/>
      <c r="W510" s="13"/>
      <c r="X510" s="13"/>
      <c r="Y510" s="13"/>
      <c r="Z510" s="13"/>
      <c r="AA510" s="13"/>
      <c r="AB510" s="13"/>
      <c r="AC510" s="13"/>
      <c r="AD510" s="13"/>
      <c r="AE510" s="13"/>
      <c r="AT510" s="259" t="s">
        <v>259</v>
      </c>
      <c r="AU510" s="259" t="s">
        <v>88</v>
      </c>
      <c r="AV510" s="13" t="s">
        <v>88</v>
      </c>
      <c r="AW510" s="13" t="s">
        <v>36</v>
      </c>
      <c r="AX510" s="13" t="s">
        <v>80</v>
      </c>
      <c r="AY510" s="259" t="s">
        <v>241</v>
      </c>
    </row>
    <row r="511" s="15" customFormat="1">
      <c r="A511" s="15"/>
      <c r="B511" s="271"/>
      <c r="C511" s="272"/>
      <c r="D511" s="242" t="s">
        <v>259</v>
      </c>
      <c r="E511" s="273" t="s">
        <v>1</v>
      </c>
      <c r="F511" s="274" t="s">
        <v>3467</v>
      </c>
      <c r="G511" s="272"/>
      <c r="H511" s="273" t="s">
        <v>1</v>
      </c>
      <c r="I511" s="275"/>
      <c r="J511" s="272"/>
      <c r="K511" s="272"/>
      <c r="L511" s="276"/>
      <c r="M511" s="277"/>
      <c r="N511" s="278"/>
      <c r="O511" s="278"/>
      <c r="P511" s="278"/>
      <c r="Q511" s="278"/>
      <c r="R511" s="278"/>
      <c r="S511" s="278"/>
      <c r="T511" s="279"/>
      <c r="U511" s="15"/>
      <c r="V511" s="15"/>
      <c r="W511" s="15"/>
      <c r="X511" s="15"/>
      <c r="Y511" s="15"/>
      <c r="Z511" s="15"/>
      <c r="AA511" s="15"/>
      <c r="AB511" s="15"/>
      <c r="AC511" s="15"/>
      <c r="AD511" s="15"/>
      <c r="AE511" s="15"/>
      <c r="AT511" s="280" t="s">
        <v>259</v>
      </c>
      <c r="AU511" s="280" t="s">
        <v>88</v>
      </c>
      <c r="AV511" s="15" t="s">
        <v>14</v>
      </c>
      <c r="AW511" s="15" t="s">
        <v>36</v>
      </c>
      <c r="AX511" s="15" t="s">
        <v>80</v>
      </c>
      <c r="AY511" s="280" t="s">
        <v>241</v>
      </c>
    </row>
    <row r="512" s="13" customFormat="1">
      <c r="A512" s="13"/>
      <c r="B512" s="249"/>
      <c r="C512" s="250"/>
      <c r="D512" s="242" t="s">
        <v>259</v>
      </c>
      <c r="E512" s="251" t="s">
        <v>1</v>
      </c>
      <c r="F512" s="252" t="s">
        <v>3808</v>
      </c>
      <c r="G512" s="250"/>
      <c r="H512" s="253">
        <v>0.57799999999999996</v>
      </c>
      <c r="I512" s="254"/>
      <c r="J512" s="250"/>
      <c r="K512" s="250"/>
      <c r="L512" s="255"/>
      <c r="M512" s="256"/>
      <c r="N512" s="257"/>
      <c r="O512" s="257"/>
      <c r="P512" s="257"/>
      <c r="Q512" s="257"/>
      <c r="R512" s="257"/>
      <c r="S512" s="257"/>
      <c r="T512" s="258"/>
      <c r="U512" s="13"/>
      <c r="V512" s="13"/>
      <c r="W512" s="13"/>
      <c r="X512" s="13"/>
      <c r="Y512" s="13"/>
      <c r="Z512" s="13"/>
      <c r="AA512" s="13"/>
      <c r="AB512" s="13"/>
      <c r="AC512" s="13"/>
      <c r="AD512" s="13"/>
      <c r="AE512" s="13"/>
      <c r="AT512" s="259" t="s">
        <v>259</v>
      </c>
      <c r="AU512" s="259" t="s">
        <v>88</v>
      </c>
      <c r="AV512" s="13" t="s">
        <v>88</v>
      </c>
      <c r="AW512" s="13" t="s">
        <v>36</v>
      </c>
      <c r="AX512" s="13" t="s">
        <v>80</v>
      </c>
      <c r="AY512" s="259" t="s">
        <v>241</v>
      </c>
    </row>
    <row r="513" s="15" customFormat="1">
      <c r="A513" s="15"/>
      <c r="B513" s="271"/>
      <c r="C513" s="272"/>
      <c r="D513" s="242" t="s">
        <v>259</v>
      </c>
      <c r="E513" s="273" t="s">
        <v>1</v>
      </c>
      <c r="F513" s="274" t="s">
        <v>3469</v>
      </c>
      <c r="G513" s="272"/>
      <c r="H513" s="273" t="s">
        <v>1</v>
      </c>
      <c r="I513" s="275"/>
      <c r="J513" s="272"/>
      <c r="K513" s="272"/>
      <c r="L513" s="276"/>
      <c r="M513" s="277"/>
      <c r="N513" s="278"/>
      <c r="O513" s="278"/>
      <c r="P513" s="278"/>
      <c r="Q513" s="278"/>
      <c r="R513" s="278"/>
      <c r="S513" s="278"/>
      <c r="T513" s="279"/>
      <c r="U513" s="15"/>
      <c r="V513" s="15"/>
      <c r="W513" s="15"/>
      <c r="X513" s="15"/>
      <c r="Y513" s="15"/>
      <c r="Z513" s="15"/>
      <c r="AA513" s="15"/>
      <c r="AB513" s="15"/>
      <c r="AC513" s="15"/>
      <c r="AD513" s="15"/>
      <c r="AE513" s="15"/>
      <c r="AT513" s="280" t="s">
        <v>259</v>
      </c>
      <c r="AU513" s="280" t="s">
        <v>88</v>
      </c>
      <c r="AV513" s="15" t="s">
        <v>14</v>
      </c>
      <c r="AW513" s="15" t="s">
        <v>36</v>
      </c>
      <c r="AX513" s="15" t="s">
        <v>80</v>
      </c>
      <c r="AY513" s="280" t="s">
        <v>241</v>
      </c>
    </row>
    <row r="514" s="13" customFormat="1">
      <c r="A514" s="13"/>
      <c r="B514" s="249"/>
      <c r="C514" s="250"/>
      <c r="D514" s="242" t="s">
        <v>259</v>
      </c>
      <c r="E514" s="251" t="s">
        <v>1</v>
      </c>
      <c r="F514" s="252" t="s">
        <v>3809</v>
      </c>
      <c r="G514" s="250"/>
      <c r="H514" s="253">
        <v>6.7320000000000002</v>
      </c>
      <c r="I514" s="254"/>
      <c r="J514" s="250"/>
      <c r="K514" s="250"/>
      <c r="L514" s="255"/>
      <c r="M514" s="256"/>
      <c r="N514" s="257"/>
      <c r="O514" s="257"/>
      <c r="P514" s="257"/>
      <c r="Q514" s="257"/>
      <c r="R514" s="257"/>
      <c r="S514" s="257"/>
      <c r="T514" s="258"/>
      <c r="U514" s="13"/>
      <c r="V514" s="13"/>
      <c r="W514" s="13"/>
      <c r="X514" s="13"/>
      <c r="Y514" s="13"/>
      <c r="Z514" s="13"/>
      <c r="AA514" s="13"/>
      <c r="AB514" s="13"/>
      <c r="AC514" s="13"/>
      <c r="AD514" s="13"/>
      <c r="AE514" s="13"/>
      <c r="AT514" s="259" t="s">
        <v>259</v>
      </c>
      <c r="AU514" s="259" t="s">
        <v>88</v>
      </c>
      <c r="AV514" s="13" t="s">
        <v>88</v>
      </c>
      <c r="AW514" s="13" t="s">
        <v>36</v>
      </c>
      <c r="AX514" s="13" t="s">
        <v>80</v>
      </c>
      <c r="AY514" s="259" t="s">
        <v>241</v>
      </c>
    </row>
    <row r="515" s="15" customFormat="1">
      <c r="A515" s="15"/>
      <c r="B515" s="271"/>
      <c r="C515" s="272"/>
      <c r="D515" s="242" t="s">
        <v>259</v>
      </c>
      <c r="E515" s="273" t="s">
        <v>1</v>
      </c>
      <c r="F515" s="274" t="s">
        <v>3486</v>
      </c>
      <c r="G515" s="272"/>
      <c r="H515" s="273" t="s">
        <v>1</v>
      </c>
      <c r="I515" s="275"/>
      <c r="J515" s="272"/>
      <c r="K515" s="272"/>
      <c r="L515" s="276"/>
      <c r="M515" s="277"/>
      <c r="N515" s="278"/>
      <c r="O515" s="278"/>
      <c r="P515" s="278"/>
      <c r="Q515" s="278"/>
      <c r="R515" s="278"/>
      <c r="S515" s="278"/>
      <c r="T515" s="279"/>
      <c r="U515" s="15"/>
      <c r="V515" s="15"/>
      <c r="W515" s="15"/>
      <c r="X515" s="15"/>
      <c r="Y515" s="15"/>
      <c r="Z515" s="15"/>
      <c r="AA515" s="15"/>
      <c r="AB515" s="15"/>
      <c r="AC515" s="15"/>
      <c r="AD515" s="15"/>
      <c r="AE515" s="15"/>
      <c r="AT515" s="280" t="s">
        <v>259</v>
      </c>
      <c r="AU515" s="280" t="s">
        <v>88</v>
      </c>
      <c r="AV515" s="15" t="s">
        <v>14</v>
      </c>
      <c r="AW515" s="15" t="s">
        <v>36</v>
      </c>
      <c r="AX515" s="15" t="s">
        <v>80</v>
      </c>
      <c r="AY515" s="280" t="s">
        <v>241</v>
      </c>
    </row>
    <row r="516" s="13" customFormat="1">
      <c r="A516" s="13"/>
      <c r="B516" s="249"/>
      <c r="C516" s="250"/>
      <c r="D516" s="242" t="s">
        <v>259</v>
      </c>
      <c r="E516" s="251" t="s">
        <v>1</v>
      </c>
      <c r="F516" s="252" t="s">
        <v>3810</v>
      </c>
      <c r="G516" s="250"/>
      <c r="H516" s="253">
        <v>0.11600000000000001</v>
      </c>
      <c r="I516" s="254"/>
      <c r="J516" s="250"/>
      <c r="K516" s="250"/>
      <c r="L516" s="255"/>
      <c r="M516" s="256"/>
      <c r="N516" s="257"/>
      <c r="O516" s="257"/>
      <c r="P516" s="257"/>
      <c r="Q516" s="257"/>
      <c r="R516" s="257"/>
      <c r="S516" s="257"/>
      <c r="T516" s="258"/>
      <c r="U516" s="13"/>
      <c r="V516" s="13"/>
      <c r="W516" s="13"/>
      <c r="X516" s="13"/>
      <c r="Y516" s="13"/>
      <c r="Z516" s="13"/>
      <c r="AA516" s="13"/>
      <c r="AB516" s="13"/>
      <c r="AC516" s="13"/>
      <c r="AD516" s="13"/>
      <c r="AE516" s="13"/>
      <c r="AT516" s="259" t="s">
        <v>259</v>
      </c>
      <c r="AU516" s="259" t="s">
        <v>88</v>
      </c>
      <c r="AV516" s="13" t="s">
        <v>88</v>
      </c>
      <c r="AW516" s="13" t="s">
        <v>36</v>
      </c>
      <c r="AX516" s="13" t="s">
        <v>80</v>
      </c>
      <c r="AY516" s="259" t="s">
        <v>241</v>
      </c>
    </row>
    <row r="517" s="15" customFormat="1">
      <c r="A517" s="15"/>
      <c r="B517" s="271"/>
      <c r="C517" s="272"/>
      <c r="D517" s="242" t="s">
        <v>259</v>
      </c>
      <c r="E517" s="273" t="s">
        <v>1</v>
      </c>
      <c r="F517" s="274" t="s">
        <v>3470</v>
      </c>
      <c r="G517" s="272"/>
      <c r="H517" s="273" t="s">
        <v>1</v>
      </c>
      <c r="I517" s="275"/>
      <c r="J517" s="272"/>
      <c r="K517" s="272"/>
      <c r="L517" s="276"/>
      <c r="M517" s="277"/>
      <c r="N517" s="278"/>
      <c r="O517" s="278"/>
      <c r="P517" s="278"/>
      <c r="Q517" s="278"/>
      <c r="R517" s="278"/>
      <c r="S517" s="278"/>
      <c r="T517" s="279"/>
      <c r="U517" s="15"/>
      <c r="V517" s="15"/>
      <c r="W517" s="15"/>
      <c r="X517" s="15"/>
      <c r="Y517" s="15"/>
      <c r="Z517" s="15"/>
      <c r="AA517" s="15"/>
      <c r="AB517" s="15"/>
      <c r="AC517" s="15"/>
      <c r="AD517" s="15"/>
      <c r="AE517" s="15"/>
      <c r="AT517" s="280" t="s">
        <v>259</v>
      </c>
      <c r="AU517" s="280" t="s">
        <v>88</v>
      </c>
      <c r="AV517" s="15" t="s">
        <v>14</v>
      </c>
      <c r="AW517" s="15" t="s">
        <v>36</v>
      </c>
      <c r="AX517" s="15" t="s">
        <v>80</v>
      </c>
      <c r="AY517" s="280" t="s">
        <v>241</v>
      </c>
    </row>
    <row r="518" s="13" customFormat="1">
      <c r="A518" s="13"/>
      <c r="B518" s="249"/>
      <c r="C518" s="250"/>
      <c r="D518" s="242" t="s">
        <v>259</v>
      </c>
      <c r="E518" s="251" t="s">
        <v>1</v>
      </c>
      <c r="F518" s="252" t="s">
        <v>3811</v>
      </c>
      <c r="G518" s="250"/>
      <c r="H518" s="253">
        <v>0.69299999999999995</v>
      </c>
      <c r="I518" s="254"/>
      <c r="J518" s="250"/>
      <c r="K518" s="250"/>
      <c r="L518" s="255"/>
      <c r="M518" s="256"/>
      <c r="N518" s="257"/>
      <c r="O518" s="257"/>
      <c r="P518" s="257"/>
      <c r="Q518" s="257"/>
      <c r="R518" s="257"/>
      <c r="S518" s="257"/>
      <c r="T518" s="258"/>
      <c r="U518" s="13"/>
      <c r="V518" s="13"/>
      <c r="W518" s="13"/>
      <c r="X518" s="13"/>
      <c r="Y518" s="13"/>
      <c r="Z518" s="13"/>
      <c r="AA518" s="13"/>
      <c r="AB518" s="13"/>
      <c r="AC518" s="13"/>
      <c r="AD518" s="13"/>
      <c r="AE518" s="13"/>
      <c r="AT518" s="259" t="s">
        <v>259</v>
      </c>
      <c r="AU518" s="259" t="s">
        <v>88</v>
      </c>
      <c r="AV518" s="13" t="s">
        <v>88</v>
      </c>
      <c r="AW518" s="13" t="s">
        <v>36</v>
      </c>
      <c r="AX518" s="13" t="s">
        <v>80</v>
      </c>
      <c r="AY518" s="259" t="s">
        <v>241</v>
      </c>
    </row>
    <row r="519" s="14" customFormat="1">
      <c r="A519" s="14"/>
      <c r="B519" s="260"/>
      <c r="C519" s="261"/>
      <c r="D519" s="242" t="s">
        <v>259</v>
      </c>
      <c r="E519" s="262" t="s">
        <v>513</v>
      </c>
      <c r="F519" s="263" t="s">
        <v>261</v>
      </c>
      <c r="G519" s="261"/>
      <c r="H519" s="264">
        <v>39.997</v>
      </c>
      <c r="I519" s="265"/>
      <c r="J519" s="261"/>
      <c r="K519" s="261"/>
      <c r="L519" s="266"/>
      <c r="M519" s="267"/>
      <c r="N519" s="268"/>
      <c r="O519" s="268"/>
      <c r="P519" s="268"/>
      <c r="Q519" s="268"/>
      <c r="R519" s="268"/>
      <c r="S519" s="268"/>
      <c r="T519" s="269"/>
      <c r="U519" s="14"/>
      <c r="V519" s="14"/>
      <c r="W519" s="14"/>
      <c r="X519" s="14"/>
      <c r="Y519" s="14"/>
      <c r="Z519" s="14"/>
      <c r="AA519" s="14"/>
      <c r="AB519" s="14"/>
      <c r="AC519" s="14"/>
      <c r="AD519" s="14"/>
      <c r="AE519" s="14"/>
      <c r="AT519" s="270" t="s">
        <v>259</v>
      </c>
      <c r="AU519" s="270" t="s">
        <v>88</v>
      </c>
      <c r="AV519" s="14" t="s">
        <v>175</v>
      </c>
      <c r="AW519" s="14" t="s">
        <v>36</v>
      </c>
      <c r="AX519" s="14" t="s">
        <v>14</v>
      </c>
      <c r="AY519" s="270" t="s">
        <v>241</v>
      </c>
    </row>
    <row r="520" s="2" customFormat="1" ht="24.15" customHeight="1">
      <c r="A520" s="39"/>
      <c r="B520" s="40"/>
      <c r="C520" s="229" t="s">
        <v>856</v>
      </c>
      <c r="D520" s="229" t="s">
        <v>243</v>
      </c>
      <c r="E520" s="230" t="s">
        <v>828</v>
      </c>
      <c r="F520" s="231" t="s">
        <v>829</v>
      </c>
      <c r="G520" s="232" t="s">
        <v>246</v>
      </c>
      <c r="H520" s="233">
        <v>133.82900000000001</v>
      </c>
      <c r="I520" s="234"/>
      <c r="J520" s="235">
        <f>ROUND(I520*H520,2)</f>
        <v>0</v>
      </c>
      <c r="K520" s="231" t="s">
        <v>247</v>
      </c>
      <c r="L520" s="45"/>
      <c r="M520" s="236" t="s">
        <v>1</v>
      </c>
      <c r="N520" s="237" t="s">
        <v>45</v>
      </c>
      <c r="O520" s="92"/>
      <c r="P520" s="238">
        <f>O520*H520</f>
        <v>0</v>
      </c>
      <c r="Q520" s="238">
        <v>0</v>
      </c>
      <c r="R520" s="238">
        <f>Q520*H520</f>
        <v>0</v>
      </c>
      <c r="S520" s="238">
        <v>0</v>
      </c>
      <c r="T520" s="239">
        <f>S520*H520</f>
        <v>0</v>
      </c>
      <c r="U520" s="39"/>
      <c r="V520" s="39"/>
      <c r="W520" s="39"/>
      <c r="X520" s="39"/>
      <c r="Y520" s="39"/>
      <c r="Z520" s="39"/>
      <c r="AA520" s="39"/>
      <c r="AB520" s="39"/>
      <c r="AC520" s="39"/>
      <c r="AD520" s="39"/>
      <c r="AE520" s="39"/>
      <c r="AR520" s="240" t="s">
        <v>175</v>
      </c>
      <c r="AT520" s="240" t="s">
        <v>243</v>
      </c>
      <c r="AU520" s="240" t="s">
        <v>88</v>
      </c>
      <c r="AY520" s="18" t="s">
        <v>241</v>
      </c>
      <c r="BE520" s="241">
        <f>IF(N520="základní",J520,0)</f>
        <v>0</v>
      </c>
      <c r="BF520" s="241">
        <f>IF(N520="snížená",J520,0)</f>
        <v>0</v>
      </c>
      <c r="BG520" s="241">
        <f>IF(N520="zákl. přenesená",J520,0)</f>
        <v>0</v>
      </c>
      <c r="BH520" s="241">
        <f>IF(N520="sníž. přenesená",J520,0)</f>
        <v>0</v>
      </c>
      <c r="BI520" s="241">
        <f>IF(N520="nulová",J520,0)</f>
        <v>0</v>
      </c>
      <c r="BJ520" s="18" t="s">
        <v>14</v>
      </c>
      <c r="BK520" s="241">
        <f>ROUND(I520*H520,2)</f>
        <v>0</v>
      </c>
      <c r="BL520" s="18" t="s">
        <v>175</v>
      </c>
      <c r="BM520" s="240" t="s">
        <v>3812</v>
      </c>
    </row>
    <row r="521" s="2" customFormat="1">
      <c r="A521" s="39"/>
      <c r="B521" s="40"/>
      <c r="C521" s="41"/>
      <c r="D521" s="242" t="s">
        <v>249</v>
      </c>
      <c r="E521" s="41"/>
      <c r="F521" s="243" t="s">
        <v>831</v>
      </c>
      <c r="G521" s="41"/>
      <c r="H521" s="41"/>
      <c r="I521" s="244"/>
      <c r="J521" s="41"/>
      <c r="K521" s="41"/>
      <c r="L521" s="45"/>
      <c r="M521" s="245"/>
      <c r="N521" s="246"/>
      <c r="O521" s="92"/>
      <c r="P521" s="92"/>
      <c r="Q521" s="92"/>
      <c r="R521" s="92"/>
      <c r="S521" s="92"/>
      <c r="T521" s="93"/>
      <c r="U521" s="39"/>
      <c r="V521" s="39"/>
      <c r="W521" s="39"/>
      <c r="X521" s="39"/>
      <c r="Y521" s="39"/>
      <c r="Z521" s="39"/>
      <c r="AA521" s="39"/>
      <c r="AB521" s="39"/>
      <c r="AC521" s="39"/>
      <c r="AD521" s="39"/>
      <c r="AE521" s="39"/>
      <c r="AT521" s="18" t="s">
        <v>249</v>
      </c>
      <c r="AU521" s="18" t="s">
        <v>88</v>
      </c>
    </row>
    <row r="522" s="2" customFormat="1">
      <c r="A522" s="39"/>
      <c r="B522" s="40"/>
      <c r="C522" s="41"/>
      <c r="D522" s="247" t="s">
        <v>251</v>
      </c>
      <c r="E522" s="41"/>
      <c r="F522" s="248" t="s">
        <v>832</v>
      </c>
      <c r="G522" s="41"/>
      <c r="H522" s="41"/>
      <c r="I522" s="244"/>
      <c r="J522" s="41"/>
      <c r="K522" s="41"/>
      <c r="L522" s="45"/>
      <c r="M522" s="245"/>
      <c r="N522" s="246"/>
      <c r="O522" s="92"/>
      <c r="P522" s="92"/>
      <c r="Q522" s="92"/>
      <c r="R522" s="92"/>
      <c r="S522" s="92"/>
      <c r="T522" s="93"/>
      <c r="U522" s="39"/>
      <c r="V522" s="39"/>
      <c r="W522" s="39"/>
      <c r="X522" s="39"/>
      <c r="Y522" s="39"/>
      <c r="Z522" s="39"/>
      <c r="AA522" s="39"/>
      <c r="AB522" s="39"/>
      <c r="AC522" s="39"/>
      <c r="AD522" s="39"/>
      <c r="AE522" s="39"/>
      <c r="AT522" s="18" t="s">
        <v>251</v>
      </c>
      <c r="AU522" s="18" t="s">
        <v>88</v>
      </c>
    </row>
    <row r="523" s="15" customFormat="1">
      <c r="A523" s="15"/>
      <c r="B523" s="271"/>
      <c r="C523" s="272"/>
      <c r="D523" s="242" t="s">
        <v>259</v>
      </c>
      <c r="E523" s="273" t="s">
        <v>1</v>
      </c>
      <c r="F523" s="274" t="s">
        <v>3461</v>
      </c>
      <c r="G523" s="272"/>
      <c r="H523" s="273" t="s">
        <v>1</v>
      </c>
      <c r="I523" s="275"/>
      <c r="J523" s="272"/>
      <c r="K523" s="272"/>
      <c r="L523" s="276"/>
      <c r="M523" s="277"/>
      <c r="N523" s="278"/>
      <c r="O523" s="278"/>
      <c r="P523" s="278"/>
      <c r="Q523" s="278"/>
      <c r="R523" s="278"/>
      <c r="S523" s="278"/>
      <c r="T523" s="279"/>
      <c r="U523" s="15"/>
      <c r="V523" s="15"/>
      <c r="W523" s="15"/>
      <c r="X523" s="15"/>
      <c r="Y523" s="15"/>
      <c r="Z523" s="15"/>
      <c r="AA523" s="15"/>
      <c r="AB523" s="15"/>
      <c r="AC523" s="15"/>
      <c r="AD523" s="15"/>
      <c r="AE523" s="15"/>
      <c r="AT523" s="280" t="s">
        <v>259</v>
      </c>
      <c r="AU523" s="280" t="s">
        <v>88</v>
      </c>
      <c r="AV523" s="15" t="s">
        <v>14</v>
      </c>
      <c r="AW523" s="15" t="s">
        <v>36</v>
      </c>
      <c r="AX523" s="15" t="s">
        <v>80</v>
      </c>
      <c r="AY523" s="280" t="s">
        <v>241</v>
      </c>
    </row>
    <row r="524" s="13" customFormat="1">
      <c r="A524" s="13"/>
      <c r="B524" s="249"/>
      <c r="C524" s="250"/>
      <c r="D524" s="242" t="s">
        <v>259</v>
      </c>
      <c r="E524" s="251" t="s">
        <v>1</v>
      </c>
      <c r="F524" s="252" t="s">
        <v>3813</v>
      </c>
      <c r="G524" s="250"/>
      <c r="H524" s="253">
        <v>88.572000000000003</v>
      </c>
      <c r="I524" s="254"/>
      <c r="J524" s="250"/>
      <c r="K524" s="250"/>
      <c r="L524" s="255"/>
      <c r="M524" s="256"/>
      <c r="N524" s="257"/>
      <c r="O524" s="257"/>
      <c r="P524" s="257"/>
      <c r="Q524" s="257"/>
      <c r="R524" s="257"/>
      <c r="S524" s="257"/>
      <c r="T524" s="258"/>
      <c r="U524" s="13"/>
      <c r="V524" s="13"/>
      <c r="W524" s="13"/>
      <c r="X524" s="13"/>
      <c r="Y524" s="13"/>
      <c r="Z524" s="13"/>
      <c r="AA524" s="13"/>
      <c r="AB524" s="13"/>
      <c r="AC524" s="13"/>
      <c r="AD524" s="13"/>
      <c r="AE524" s="13"/>
      <c r="AT524" s="259" t="s">
        <v>259</v>
      </c>
      <c r="AU524" s="259" t="s">
        <v>88</v>
      </c>
      <c r="AV524" s="13" t="s">
        <v>88</v>
      </c>
      <c r="AW524" s="13" t="s">
        <v>36</v>
      </c>
      <c r="AX524" s="13" t="s">
        <v>80</v>
      </c>
      <c r="AY524" s="259" t="s">
        <v>241</v>
      </c>
    </row>
    <row r="525" s="13" customFormat="1">
      <c r="A525" s="13"/>
      <c r="B525" s="249"/>
      <c r="C525" s="250"/>
      <c r="D525" s="242" t="s">
        <v>259</v>
      </c>
      <c r="E525" s="251" t="s">
        <v>1</v>
      </c>
      <c r="F525" s="252" t="s">
        <v>3814</v>
      </c>
      <c r="G525" s="250"/>
      <c r="H525" s="253">
        <v>10.272</v>
      </c>
      <c r="I525" s="254"/>
      <c r="J525" s="250"/>
      <c r="K525" s="250"/>
      <c r="L525" s="255"/>
      <c r="M525" s="256"/>
      <c r="N525" s="257"/>
      <c r="O525" s="257"/>
      <c r="P525" s="257"/>
      <c r="Q525" s="257"/>
      <c r="R525" s="257"/>
      <c r="S525" s="257"/>
      <c r="T525" s="258"/>
      <c r="U525" s="13"/>
      <c r="V525" s="13"/>
      <c r="W525" s="13"/>
      <c r="X525" s="13"/>
      <c r="Y525" s="13"/>
      <c r="Z525" s="13"/>
      <c r="AA525" s="13"/>
      <c r="AB525" s="13"/>
      <c r="AC525" s="13"/>
      <c r="AD525" s="13"/>
      <c r="AE525" s="13"/>
      <c r="AT525" s="259" t="s">
        <v>259</v>
      </c>
      <c r="AU525" s="259" t="s">
        <v>88</v>
      </c>
      <c r="AV525" s="13" t="s">
        <v>88</v>
      </c>
      <c r="AW525" s="13" t="s">
        <v>36</v>
      </c>
      <c r="AX525" s="13" t="s">
        <v>80</v>
      </c>
      <c r="AY525" s="259" t="s">
        <v>241</v>
      </c>
    </row>
    <row r="526" s="13" customFormat="1">
      <c r="A526" s="13"/>
      <c r="B526" s="249"/>
      <c r="C526" s="250"/>
      <c r="D526" s="242" t="s">
        <v>259</v>
      </c>
      <c r="E526" s="251" t="s">
        <v>1</v>
      </c>
      <c r="F526" s="252" t="s">
        <v>3815</v>
      </c>
      <c r="G526" s="250"/>
      <c r="H526" s="253">
        <v>9.141</v>
      </c>
      <c r="I526" s="254"/>
      <c r="J526" s="250"/>
      <c r="K526" s="250"/>
      <c r="L526" s="255"/>
      <c r="M526" s="256"/>
      <c r="N526" s="257"/>
      <c r="O526" s="257"/>
      <c r="P526" s="257"/>
      <c r="Q526" s="257"/>
      <c r="R526" s="257"/>
      <c r="S526" s="257"/>
      <c r="T526" s="258"/>
      <c r="U526" s="13"/>
      <c r="V526" s="13"/>
      <c r="W526" s="13"/>
      <c r="X526" s="13"/>
      <c r="Y526" s="13"/>
      <c r="Z526" s="13"/>
      <c r="AA526" s="13"/>
      <c r="AB526" s="13"/>
      <c r="AC526" s="13"/>
      <c r="AD526" s="13"/>
      <c r="AE526" s="13"/>
      <c r="AT526" s="259" t="s">
        <v>259</v>
      </c>
      <c r="AU526" s="259" t="s">
        <v>88</v>
      </c>
      <c r="AV526" s="13" t="s">
        <v>88</v>
      </c>
      <c r="AW526" s="13" t="s">
        <v>36</v>
      </c>
      <c r="AX526" s="13" t="s">
        <v>80</v>
      </c>
      <c r="AY526" s="259" t="s">
        <v>241</v>
      </c>
    </row>
    <row r="527" s="15" customFormat="1">
      <c r="A527" s="15"/>
      <c r="B527" s="271"/>
      <c r="C527" s="272"/>
      <c r="D527" s="242" t="s">
        <v>259</v>
      </c>
      <c r="E527" s="273" t="s">
        <v>1</v>
      </c>
      <c r="F527" s="274" t="s">
        <v>3463</v>
      </c>
      <c r="G527" s="272"/>
      <c r="H527" s="273" t="s">
        <v>1</v>
      </c>
      <c r="I527" s="275"/>
      <c r="J527" s="272"/>
      <c r="K527" s="272"/>
      <c r="L527" s="276"/>
      <c r="M527" s="277"/>
      <c r="N527" s="278"/>
      <c r="O527" s="278"/>
      <c r="P527" s="278"/>
      <c r="Q527" s="278"/>
      <c r="R527" s="278"/>
      <c r="S527" s="278"/>
      <c r="T527" s="279"/>
      <c r="U527" s="15"/>
      <c r="V527" s="15"/>
      <c r="W527" s="15"/>
      <c r="X527" s="15"/>
      <c r="Y527" s="15"/>
      <c r="Z527" s="15"/>
      <c r="AA527" s="15"/>
      <c r="AB527" s="15"/>
      <c r="AC527" s="15"/>
      <c r="AD527" s="15"/>
      <c r="AE527" s="15"/>
      <c r="AT527" s="280" t="s">
        <v>259</v>
      </c>
      <c r="AU527" s="280" t="s">
        <v>88</v>
      </c>
      <c r="AV527" s="15" t="s">
        <v>14</v>
      </c>
      <c r="AW527" s="15" t="s">
        <v>36</v>
      </c>
      <c r="AX527" s="15" t="s">
        <v>80</v>
      </c>
      <c r="AY527" s="280" t="s">
        <v>241</v>
      </c>
    </row>
    <row r="528" s="13" customFormat="1">
      <c r="A528" s="13"/>
      <c r="B528" s="249"/>
      <c r="C528" s="250"/>
      <c r="D528" s="242" t="s">
        <v>259</v>
      </c>
      <c r="E528" s="251" t="s">
        <v>1</v>
      </c>
      <c r="F528" s="252" t="s">
        <v>3816</v>
      </c>
      <c r="G528" s="250"/>
      <c r="H528" s="253">
        <v>0</v>
      </c>
      <c r="I528" s="254"/>
      <c r="J528" s="250"/>
      <c r="K528" s="250"/>
      <c r="L528" s="255"/>
      <c r="M528" s="256"/>
      <c r="N528" s="257"/>
      <c r="O528" s="257"/>
      <c r="P528" s="257"/>
      <c r="Q528" s="257"/>
      <c r="R528" s="257"/>
      <c r="S528" s="257"/>
      <c r="T528" s="258"/>
      <c r="U528" s="13"/>
      <c r="V528" s="13"/>
      <c r="W528" s="13"/>
      <c r="X528" s="13"/>
      <c r="Y528" s="13"/>
      <c r="Z528" s="13"/>
      <c r="AA528" s="13"/>
      <c r="AB528" s="13"/>
      <c r="AC528" s="13"/>
      <c r="AD528" s="13"/>
      <c r="AE528" s="13"/>
      <c r="AT528" s="259" t="s">
        <v>259</v>
      </c>
      <c r="AU528" s="259" t="s">
        <v>88</v>
      </c>
      <c r="AV528" s="13" t="s">
        <v>88</v>
      </c>
      <c r="AW528" s="13" t="s">
        <v>36</v>
      </c>
      <c r="AX528" s="13" t="s">
        <v>80</v>
      </c>
      <c r="AY528" s="259" t="s">
        <v>241</v>
      </c>
    </row>
    <row r="529" s="13" customFormat="1">
      <c r="A529" s="13"/>
      <c r="B529" s="249"/>
      <c r="C529" s="250"/>
      <c r="D529" s="242" t="s">
        <v>259</v>
      </c>
      <c r="E529" s="251" t="s">
        <v>1</v>
      </c>
      <c r="F529" s="252" t="s">
        <v>3817</v>
      </c>
      <c r="G529" s="250"/>
      <c r="H529" s="253">
        <v>2.2010000000000001</v>
      </c>
      <c r="I529" s="254"/>
      <c r="J529" s="250"/>
      <c r="K529" s="250"/>
      <c r="L529" s="255"/>
      <c r="M529" s="256"/>
      <c r="N529" s="257"/>
      <c r="O529" s="257"/>
      <c r="P529" s="257"/>
      <c r="Q529" s="257"/>
      <c r="R529" s="257"/>
      <c r="S529" s="257"/>
      <c r="T529" s="258"/>
      <c r="U529" s="13"/>
      <c r="V529" s="13"/>
      <c r="W529" s="13"/>
      <c r="X529" s="13"/>
      <c r="Y529" s="13"/>
      <c r="Z529" s="13"/>
      <c r="AA529" s="13"/>
      <c r="AB529" s="13"/>
      <c r="AC529" s="13"/>
      <c r="AD529" s="13"/>
      <c r="AE529" s="13"/>
      <c r="AT529" s="259" t="s">
        <v>259</v>
      </c>
      <c r="AU529" s="259" t="s">
        <v>88</v>
      </c>
      <c r="AV529" s="13" t="s">
        <v>88</v>
      </c>
      <c r="AW529" s="13" t="s">
        <v>36</v>
      </c>
      <c r="AX529" s="13" t="s">
        <v>80</v>
      </c>
      <c r="AY529" s="259" t="s">
        <v>241</v>
      </c>
    </row>
    <row r="530" s="13" customFormat="1">
      <c r="A530" s="13"/>
      <c r="B530" s="249"/>
      <c r="C530" s="250"/>
      <c r="D530" s="242" t="s">
        <v>259</v>
      </c>
      <c r="E530" s="251" t="s">
        <v>1</v>
      </c>
      <c r="F530" s="252" t="s">
        <v>3818</v>
      </c>
      <c r="G530" s="250"/>
      <c r="H530" s="253">
        <v>0</v>
      </c>
      <c r="I530" s="254"/>
      <c r="J530" s="250"/>
      <c r="K530" s="250"/>
      <c r="L530" s="255"/>
      <c r="M530" s="256"/>
      <c r="N530" s="257"/>
      <c r="O530" s="257"/>
      <c r="P530" s="257"/>
      <c r="Q530" s="257"/>
      <c r="R530" s="257"/>
      <c r="S530" s="257"/>
      <c r="T530" s="258"/>
      <c r="U530" s="13"/>
      <c r="V530" s="13"/>
      <c r="W530" s="13"/>
      <c r="X530" s="13"/>
      <c r="Y530" s="13"/>
      <c r="Z530" s="13"/>
      <c r="AA530" s="13"/>
      <c r="AB530" s="13"/>
      <c r="AC530" s="13"/>
      <c r="AD530" s="13"/>
      <c r="AE530" s="13"/>
      <c r="AT530" s="259" t="s">
        <v>259</v>
      </c>
      <c r="AU530" s="259" t="s">
        <v>88</v>
      </c>
      <c r="AV530" s="13" t="s">
        <v>88</v>
      </c>
      <c r="AW530" s="13" t="s">
        <v>36</v>
      </c>
      <c r="AX530" s="13" t="s">
        <v>80</v>
      </c>
      <c r="AY530" s="259" t="s">
        <v>241</v>
      </c>
    </row>
    <row r="531" s="15" customFormat="1">
      <c r="A531" s="15"/>
      <c r="B531" s="271"/>
      <c r="C531" s="272"/>
      <c r="D531" s="242" t="s">
        <v>259</v>
      </c>
      <c r="E531" s="273" t="s">
        <v>1</v>
      </c>
      <c r="F531" s="274" t="s">
        <v>3465</v>
      </c>
      <c r="G531" s="272"/>
      <c r="H531" s="273" t="s">
        <v>1</v>
      </c>
      <c r="I531" s="275"/>
      <c r="J531" s="272"/>
      <c r="K531" s="272"/>
      <c r="L531" s="276"/>
      <c r="M531" s="277"/>
      <c r="N531" s="278"/>
      <c r="O531" s="278"/>
      <c r="P531" s="278"/>
      <c r="Q531" s="278"/>
      <c r="R531" s="278"/>
      <c r="S531" s="278"/>
      <c r="T531" s="279"/>
      <c r="U531" s="15"/>
      <c r="V531" s="15"/>
      <c r="W531" s="15"/>
      <c r="X531" s="15"/>
      <c r="Y531" s="15"/>
      <c r="Z531" s="15"/>
      <c r="AA531" s="15"/>
      <c r="AB531" s="15"/>
      <c r="AC531" s="15"/>
      <c r="AD531" s="15"/>
      <c r="AE531" s="15"/>
      <c r="AT531" s="280" t="s">
        <v>259</v>
      </c>
      <c r="AU531" s="280" t="s">
        <v>88</v>
      </c>
      <c r="AV531" s="15" t="s">
        <v>14</v>
      </c>
      <c r="AW531" s="15" t="s">
        <v>36</v>
      </c>
      <c r="AX531" s="15" t="s">
        <v>80</v>
      </c>
      <c r="AY531" s="280" t="s">
        <v>241</v>
      </c>
    </row>
    <row r="532" s="13" customFormat="1">
      <c r="A532" s="13"/>
      <c r="B532" s="249"/>
      <c r="C532" s="250"/>
      <c r="D532" s="242" t="s">
        <v>259</v>
      </c>
      <c r="E532" s="251" t="s">
        <v>1</v>
      </c>
      <c r="F532" s="252" t="s">
        <v>3816</v>
      </c>
      <c r="G532" s="250"/>
      <c r="H532" s="253">
        <v>0</v>
      </c>
      <c r="I532" s="254"/>
      <c r="J532" s="250"/>
      <c r="K532" s="250"/>
      <c r="L532" s="255"/>
      <c r="M532" s="256"/>
      <c r="N532" s="257"/>
      <c r="O532" s="257"/>
      <c r="P532" s="257"/>
      <c r="Q532" s="257"/>
      <c r="R532" s="257"/>
      <c r="S532" s="257"/>
      <c r="T532" s="258"/>
      <c r="U532" s="13"/>
      <c r="V532" s="13"/>
      <c r="W532" s="13"/>
      <c r="X532" s="13"/>
      <c r="Y532" s="13"/>
      <c r="Z532" s="13"/>
      <c r="AA532" s="13"/>
      <c r="AB532" s="13"/>
      <c r="AC532" s="13"/>
      <c r="AD532" s="13"/>
      <c r="AE532" s="13"/>
      <c r="AT532" s="259" t="s">
        <v>259</v>
      </c>
      <c r="AU532" s="259" t="s">
        <v>88</v>
      </c>
      <c r="AV532" s="13" t="s">
        <v>88</v>
      </c>
      <c r="AW532" s="13" t="s">
        <v>36</v>
      </c>
      <c r="AX532" s="13" t="s">
        <v>80</v>
      </c>
      <c r="AY532" s="259" t="s">
        <v>241</v>
      </c>
    </row>
    <row r="533" s="13" customFormat="1">
      <c r="A533" s="13"/>
      <c r="B533" s="249"/>
      <c r="C533" s="250"/>
      <c r="D533" s="242" t="s">
        <v>259</v>
      </c>
      <c r="E533" s="251" t="s">
        <v>1</v>
      </c>
      <c r="F533" s="252" t="s">
        <v>3819</v>
      </c>
      <c r="G533" s="250"/>
      <c r="H533" s="253">
        <v>0</v>
      </c>
      <c r="I533" s="254"/>
      <c r="J533" s="250"/>
      <c r="K533" s="250"/>
      <c r="L533" s="255"/>
      <c r="M533" s="256"/>
      <c r="N533" s="257"/>
      <c r="O533" s="257"/>
      <c r="P533" s="257"/>
      <c r="Q533" s="257"/>
      <c r="R533" s="257"/>
      <c r="S533" s="257"/>
      <c r="T533" s="258"/>
      <c r="U533" s="13"/>
      <c r="V533" s="13"/>
      <c r="W533" s="13"/>
      <c r="X533" s="13"/>
      <c r="Y533" s="13"/>
      <c r="Z533" s="13"/>
      <c r="AA533" s="13"/>
      <c r="AB533" s="13"/>
      <c r="AC533" s="13"/>
      <c r="AD533" s="13"/>
      <c r="AE533" s="13"/>
      <c r="AT533" s="259" t="s">
        <v>259</v>
      </c>
      <c r="AU533" s="259" t="s">
        <v>88</v>
      </c>
      <c r="AV533" s="13" t="s">
        <v>88</v>
      </c>
      <c r="AW533" s="13" t="s">
        <v>36</v>
      </c>
      <c r="AX533" s="13" t="s">
        <v>80</v>
      </c>
      <c r="AY533" s="259" t="s">
        <v>241</v>
      </c>
    </row>
    <row r="534" s="13" customFormat="1">
      <c r="A534" s="13"/>
      <c r="B534" s="249"/>
      <c r="C534" s="250"/>
      <c r="D534" s="242" t="s">
        <v>259</v>
      </c>
      <c r="E534" s="251" t="s">
        <v>1</v>
      </c>
      <c r="F534" s="252" t="s">
        <v>3818</v>
      </c>
      <c r="G534" s="250"/>
      <c r="H534" s="253">
        <v>0</v>
      </c>
      <c r="I534" s="254"/>
      <c r="J534" s="250"/>
      <c r="K534" s="250"/>
      <c r="L534" s="255"/>
      <c r="M534" s="256"/>
      <c r="N534" s="257"/>
      <c r="O534" s="257"/>
      <c r="P534" s="257"/>
      <c r="Q534" s="257"/>
      <c r="R534" s="257"/>
      <c r="S534" s="257"/>
      <c r="T534" s="258"/>
      <c r="U534" s="13"/>
      <c r="V534" s="13"/>
      <c r="W534" s="13"/>
      <c r="X534" s="13"/>
      <c r="Y534" s="13"/>
      <c r="Z534" s="13"/>
      <c r="AA534" s="13"/>
      <c r="AB534" s="13"/>
      <c r="AC534" s="13"/>
      <c r="AD534" s="13"/>
      <c r="AE534" s="13"/>
      <c r="AT534" s="259" t="s">
        <v>259</v>
      </c>
      <c r="AU534" s="259" t="s">
        <v>88</v>
      </c>
      <c r="AV534" s="13" t="s">
        <v>88</v>
      </c>
      <c r="AW534" s="13" t="s">
        <v>36</v>
      </c>
      <c r="AX534" s="13" t="s">
        <v>80</v>
      </c>
      <c r="AY534" s="259" t="s">
        <v>241</v>
      </c>
    </row>
    <row r="535" s="15" customFormat="1">
      <c r="A535" s="15"/>
      <c r="B535" s="271"/>
      <c r="C535" s="272"/>
      <c r="D535" s="242" t="s">
        <v>259</v>
      </c>
      <c r="E535" s="273" t="s">
        <v>1</v>
      </c>
      <c r="F535" s="274" t="s">
        <v>3467</v>
      </c>
      <c r="G535" s="272"/>
      <c r="H535" s="273" t="s">
        <v>1</v>
      </c>
      <c r="I535" s="275"/>
      <c r="J535" s="272"/>
      <c r="K535" s="272"/>
      <c r="L535" s="276"/>
      <c r="M535" s="277"/>
      <c r="N535" s="278"/>
      <c r="O535" s="278"/>
      <c r="P535" s="278"/>
      <c r="Q535" s="278"/>
      <c r="R535" s="278"/>
      <c r="S535" s="278"/>
      <c r="T535" s="279"/>
      <c r="U535" s="15"/>
      <c r="V535" s="15"/>
      <c r="W535" s="15"/>
      <c r="X535" s="15"/>
      <c r="Y535" s="15"/>
      <c r="Z535" s="15"/>
      <c r="AA535" s="15"/>
      <c r="AB535" s="15"/>
      <c r="AC535" s="15"/>
      <c r="AD535" s="15"/>
      <c r="AE535" s="15"/>
      <c r="AT535" s="280" t="s">
        <v>259</v>
      </c>
      <c r="AU535" s="280" t="s">
        <v>88</v>
      </c>
      <c r="AV535" s="15" t="s">
        <v>14</v>
      </c>
      <c r="AW535" s="15" t="s">
        <v>36</v>
      </c>
      <c r="AX535" s="15" t="s">
        <v>80</v>
      </c>
      <c r="AY535" s="280" t="s">
        <v>241</v>
      </c>
    </row>
    <row r="536" s="13" customFormat="1">
      <c r="A536" s="13"/>
      <c r="B536" s="249"/>
      <c r="C536" s="250"/>
      <c r="D536" s="242" t="s">
        <v>259</v>
      </c>
      <c r="E536" s="251" t="s">
        <v>1</v>
      </c>
      <c r="F536" s="252" t="s">
        <v>3816</v>
      </c>
      <c r="G536" s="250"/>
      <c r="H536" s="253">
        <v>0</v>
      </c>
      <c r="I536" s="254"/>
      <c r="J536" s="250"/>
      <c r="K536" s="250"/>
      <c r="L536" s="255"/>
      <c r="M536" s="256"/>
      <c r="N536" s="257"/>
      <c r="O536" s="257"/>
      <c r="P536" s="257"/>
      <c r="Q536" s="257"/>
      <c r="R536" s="257"/>
      <c r="S536" s="257"/>
      <c r="T536" s="258"/>
      <c r="U536" s="13"/>
      <c r="V536" s="13"/>
      <c r="W536" s="13"/>
      <c r="X536" s="13"/>
      <c r="Y536" s="13"/>
      <c r="Z536" s="13"/>
      <c r="AA536" s="13"/>
      <c r="AB536" s="13"/>
      <c r="AC536" s="13"/>
      <c r="AD536" s="13"/>
      <c r="AE536" s="13"/>
      <c r="AT536" s="259" t="s">
        <v>259</v>
      </c>
      <c r="AU536" s="259" t="s">
        <v>88</v>
      </c>
      <c r="AV536" s="13" t="s">
        <v>88</v>
      </c>
      <c r="AW536" s="13" t="s">
        <v>36</v>
      </c>
      <c r="AX536" s="13" t="s">
        <v>80</v>
      </c>
      <c r="AY536" s="259" t="s">
        <v>241</v>
      </c>
    </row>
    <row r="537" s="13" customFormat="1">
      <c r="A537" s="13"/>
      <c r="B537" s="249"/>
      <c r="C537" s="250"/>
      <c r="D537" s="242" t="s">
        <v>259</v>
      </c>
      <c r="E537" s="251" t="s">
        <v>1</v>
      </c>
      <c r="F537" s="252" t="s">
        <v>3819</v>
      </c>
      <c r="G537" s="250"/>
      <c r="H537" s="253">
        <v>0</v>
      </c>
      <c r="I537" s="254"/>
      <c r="J537" s="250"/>
      <c r="K537" s="250"/>
      <c r="L537" s="255"/>
      <c r="M537" s="256"/>
      <c r="N537" s="257"/>
      <c r="O537" s="257"/>
      <c r="P537" s="257"/>
      <c r="Q537" s="257"/>
      <c r="R537" s="257"/>
      <c r="S537" s="257"/>
      <c r="T537" s="258"/>
      <c r="U537" s="13"/>
      <c r="V537" s="13"/>
      <c r="W537" s="13"/>
      <c r="X537" s="13"/>
      <c r="Y537" s="13"/>
      <c r="Z537" s="13"/>
      <c r="AA537" s="13"/>
      <c r="AB537" s="13"/>
      <c r="AC537" s="13"/>
      <c r="AD537" s="13"/>
      <c r="AE537" s="13"/>
      <c r="AT537" s="259" t="s">
        <v>259</v>
      </c>
      <c r="AU537" s="259" t="s">
        <v>88</v>
      </c>
      <c r="AV537" s="13" t="s">
        <v>88</v>
      </c>
      <c r="AW537" s="13" t="s">
        <v>36</v>
      </c>
      <c r="AX537" s="13" t="s">
        <v>80</v>
      </c>
      <c r="AY537" s="259" t="s">
        <v>241</v>
      </c>
    </row>
    <row r="538" s="13" customFormat="1">
      <c r="A538" s="13"/>
      <c r="B538" s="249"/>
      <c r="C538" s="250"/>
      <c r="D538" s="242" t="s">
        <v>259</v>
      </c>
      <c r="E538" s="251" t="s">
        <v>1</v>
      </c>
      <c r="F538" s="252" t="s">
        <v>3820</v>
      </c>
      <c r="G538" s="250"/>
      <c r="H538" s="253">
        <v>1.3200000000000001</v>
      </c>
      <c r="I538" s="254"/>
      <c r="J538" s="250"/>
      <c r="K538" s="250"/>
      <c r="L538" s="255"/>
      <c r="M538" s="256"/>
      <c r="N538" s="257"/>
      <c r="O538" s="257"/>
      <c r="P538" s="257"/>
      <c r="Q538" s="257"/>
      <c r="R538" s="257"/>
      <c r="S538" s="257"/>
      <c r="T538" s="258"/>
      <c r="U538" s="13"/>
      <c r="V538" s="13"/>
      <c r="W538" s="13"/>
      <c r="X538" s="13"/>
      <c r="Y538" s="13"/>
      <c r="Z538" s="13"/>
      <c r="AA538" s="13"/>
      <c r="AB538" s="13"/>
      <c r="AC538" s="13"/>
      <c r="AD538" s="13"/>
      <c r="AE538" s="13"/>
      <c r="AT538" s="259" t="s">
        <v>259</v>
      </c>
      <c r="AU538" s="259" t="s">
        <v>88</v>
      </c>
      <c r="AV538" s="13" t="s">
        <v>88</v>
      </c>
      <c r="AW538" s="13" t="s">
        <v>36</v>
      </c>
      <c r="AX538" s="13" t="s">
        <v>80</v>
      </c>
      <c r="AY538" s="259" t="s">
        <v>241</v>
      </c>
    </row>
    <row r="539" s="15" customFormat="1">
      <c r="A539" s="15"/>
      <c r="B539" s="271"/>
      <c r="C539" s="272"/>
      <c r="D539" s="242" t="s">
        <v>259</v>
      </c>
      <c r="E539" s="273" t="s">
        <v>1</v>
      </c>
      <c r="F539" s="274" t="s">
        <v>3469</v>
      </c>
      <c r="G539" s="272"/>
      <c r="H539" s="273" t="s">
        <v>1</v>
      </c>
      <c r="I539" s="275"/>
      <c r="J539" s="272"/>
      <c r="K539" s="272"/>
      <c r="L539" s="276"/>
      <c r="M539" s="277"/>
      <c r="N539" s="278"/>
      <c r="O539" s="278"/>
      <c r="P539" s="278"/>
      <c r="Q539" s="278"/>
      <c r="R539" s="278"/>
      <c r="S539" s="278"/>
      <c r="T539" s="279"/>
      <c r="U539" s="15"/>
      <c r="V539" s="15"/>
      <c r="W539" s="15"/>
      <c r="X539" s="15"/>
      <c r="Y539" s="15"/>
      <c r="Z539" s="15"/>
      <c r="AA539" s="15"/>
      <c r="AB539" s="15"/>
      <c r="AC539" s="15"/>
      <c r="AD539" s="15"/>
      <c r="AE539" s="15"/>
      <c r="AT539" s="280" t="s">
        <v>259</v>
      </c>
      <c r="AU539" s="280" t="s">
        <v>88</v>
      </c>
      <c r="AV539" s="15" t="s">
        <v>14</v>
      </c>
      <c r="AW539" s="15" t="s">
        <v>36</v>
      </c>
      <c r="AX539" s="15" t="s">
        <v>80</v>
      </c>
      <c r="AY539" s="280" t="s">
        <v>241</v>
      </c>
    </row>
    <row r="540" s="13" customFormat="1">
      <c r="A540" s="13"/>
      <c r="B540" s="249"/>
      <c r="C540" s="250"/>
      <c r="D540" s="242" t="s">
        <v>259</v>
      </c>
      <c r="E540" s="251" t="s">
        <v>1</v>
      </c>
      <c r="F540" s="252" t="s">
        <v>3816</v>
      </c>
      <c r="G540" s="250"/>
      <c r="H540" s="253">
        <v>0</v>
      </c>
      <c r="I540" s="254"/>
      <c r="J540" s="250"/>
      <c r="K540" s="250"/>
      <c r="L540" s="255"/>
      <c r="M540" s="256"/>
      <c r="N540" s="257"/>
      <c r="O540" s="257"/>
      <c r="P540" s="257"/>
      <c r="Q540" s="257"/>
      <c r="R540" s="257"/>
      <c r="S540" s="257"/>
      <c r="T540" s="258"/>
      <c r="U540" s="13"/>
      <c r="V540" s="13"/>
      <c r="W540" s="13"/>
      <c r="X540" s="13"/>
      <c r="Y540" s="13"/>
      <c r="Z540" s="13"/>
      <c r="AA540" s="13"/>
      <c r="AB540" s="13"/>
      <c r="AC540" s="13"/>
      <c r="AD540" s="13"/>
      <c r="AE540" s="13"/>
      <c r="AT540" s="259" t="s">
        <v>259</v>
      </c>
      <c r="AU540" s="259" t="s">
        <v>88</v>
      </c>
      <c r="AV540" s="13" t="s">
        <v>88</v>
      </c>
      <c r="AW540" s="13" t="s">
        <v>36</v>
      </c>
      <c r="AX540" s="13" t="s">
        <v>80</v>
      </c>
      <c r="AY540" s="259" t="s">
        <v>241</v>
      </c>
    </row>
    <row r="541" s="13" customFormat="1">
      <c r="A541" s="13"/>
      <c r="B541" s="249"/>
      <c r="C541" s="250"/>
      <c r="D541" s="242" t="s">
        <v>259</v>
      </c>
      <c r="E541" s="251" t="s">
        <v>1</v>
      </c>
      <c r="F541" s="252" t="s">
        <v>3821</v>
      </c>
      <c r="G541" s="250"/>
      <c r="H541" s="253">
        <v>17.321999999999999</v>
      </c>
      <c r="I541" s="254"/>
      <c r="J541" s="250"/>
      <c r="K541" s="250"/>
      <c r="L541" s="255"/>
      <c r="M541" s="256"/>
      <c r="N541" s="257"/>
      <c r="O541" s="257"/>
      <c r="P541" s="257"/>
      <c r="Q541" s="257"/>
      <c r="R541" s="257"/>
      <c r="S541" s="257"/>
      <c r="T541" s="258"/>
      <c r="U541" s="13"/>
      <c r="V541" s="13"/>
      <c r="W541" s="13"/>
      <c r="X541" s="13"/>
      <c r="Y541" s="13"/>
      <c r="Z541" s="13"/>
      <c r="AA541" s="13"/>
      <c r="AB541" s="13"/>
      <c r="AC541" s="13"/>
      <c r="AD541" s="13"/>
      <c r="AE541" s="13"/>
      <c r="AT541" s="259" t="s">
        <v>259</v>
      </c>
      <c r="AU541" s="259" t="s">
        <v>88</v>
      </c>
      <c r="AV541" s="13" t="s">
        <v>88</v>
      </c>
      <c r="AW541" s="13" t="s">
        <v>36</v>
      </c>
      <c r="AX541" s="13" t="s">
        <v>80</v>
      </c>
      <c r="AY541" s="259" t="s">
        <v>241</v>
      </c>
    </row>
    <row r="542" s="13" customFormat="1">
      <c r="A542" s="13"/>
      <c r="B542" s="249"/>
      <c r="C542" s="250"/>
      <c r="D542" s="242" t="s">
        <v>259</v>
      </c>
      <c r="E542" s="251" t="s">
        <v>1</v>
      </c>
      <c r="F542" s="252" t="s">
        <v>3818</v>
      </c>
      <c r="G542" s="250"/>
      <c r="H542" s="253">
        <v>0</v>
      </c>
      <c r="I542" s="254"/>
      <c r="J542" s="250"/>
      <c r="K542" s="250"/>
      <c r="L542" s="255"/>
      <c r="M542" s="256"/>
      <c r="N542" s="257"/>
      <c r="O542" s="257"/>
      <c r="P542" s="257"/>
      <c r="Q542" s="257"/>
      <c r="R542" s="257"/>
      <c r="S542" s="257"/>
      <c r="T542" s="258"/>
      <c r="U542" s="13"/>
      <c r="V542" s="13"/>
      <c r="W542" s="13"/>
      <c r="X542" s="13"/>
      <c r="Y542" s="13"/>
      <c r="Z542" s="13"/>
      <c r="AA542" s="13"/>
      <c r="AB542" s="13"/>
      <c r="AC542" s="13"/>
      <c r="AD542" s="13"/>
      <c r="AE542" s="13"/>
      <c r="AT542" s="259" t="s">
        <v>259</v>
      </c>
      <c r="AU542" s="259" t="s">
        <v>88</v>
      </c>
      <c r="AV542" s="13" t="s">
        <v>88</v>
      </c>
      <c r="AW542" s="13" t="s">
        <v>36</v>
      </c>
      <c r="AX542" s="13" t="s">
        <v>80</v>
      </c>
      <c r="AY542" s="259" t="s">
        <v>241</v>
      </c>
    </row>
    <row r="543" s="15" customFormat="1">
      <c r="A543" s="15"/>
      <c r="B543" s="271"/>
      <c r="C543" s="272"/>
      <c r="D543" s="242" t="s">
        <v>259</v>
      </c>
      <c r="E543" s="273" t="s">
        <v>1</v>
      </c>
      <c r="F543" s="274" t="s">
        <v>3486</v>
      </c>
      <c r="G543" s="272"/>
      <c r="H543" s="273" t="s">
        <v>1</v>
      </c>
      <c r="I543" s="275"/>
      <c r="J543" s="272"/>
      <c r="K543" s="272"/>
      <c r="L543" s="276"/>
      <c r="M543" s="277"/>
      <c r="N543" s="278"/>
      <c r="O543" s="278"/>
      <c r="P543" s="278"/>
      <c r="Q543" s="278"/>
      <c r="R543" s="278"/>
      <c r="S543" s="278"/>
      <c r="T543" s="279"/>
      <c r="U543" s="15"/>
      <c r="V543" s="15"/>
      <c r="W543" s="15"/>
      <c r="X543" s="15"/>
      <c r="Y543" s="15"/>
      <c r="Z543" s="15"/>
      <c r="AA543" s="15"/>
      <c r="AB543" s="15"/>
      <c r="AC543" s="15"/>
      <c r="AD543" s="15"/>
      <c r="AE543" s="15"/>
      <c r="AT543" s="280" t="s">
        <v>259</v>
      </c>
      <c r="AU543" s="280" t="s">
        <v>88</v>
      </c>
      <c r="AV543" s="15" t="s">
        <v>14</v>
      </c>
      <c r="AW543" s="15" t="s">
        <v>36</v>
      </c>
      <c r="AX543" s="15" t="s">
        <v>80</v>
      </c>
      <c r="AY543" s="280" t="s">
        <v>241</v>
      </c>
    </row>
    <row r="544" s="13" customFormat="1">
      <c r="A544" s="13"/>
      <c r="B544" s="249"/>
      <c r="C544" s="250"/>
      <c r="D544" s="242" t="s">
        <v>259</v>
      </c>
      <c r="E544" s="251" t="s">
        <v>1</v>
      </c>
      <c r="F544" s="252" t="s">
        <v>3816</v>
      </c>
      <c r="G544" s="250"/>
      <c r="H544" s="253">
        <v>0</v>
      </c>
      <c r="I544" s="254"/>
      <c r="J544" s="250"/>
      <c r="K544" s="250"/>
      <c r="L544" s="255"/>
      <c r="M544" s="256"/>
      <c r="N544" s="257"/>
      <c r="O544" s="257"/>
      <c r="P544" s="257"/>
      <c r="Q544" s="257"/>
      <c r="R544" s="257"/>
      <c r="S544" s="257"/>
      <c r="T544" s="258"/>
      <c r="U544" s="13"/>
      <c r="V544" s="13"/>
      <c r="W544" s="13"/>
      <c r="X544" s="13"/>
      <c r="Y544" s="13"/>
      <c r="Z544" s="13"/>
      <c r="AA544" s="13"/>
      <c r="AB544" s="13"/>
      <c r="AC544" s="13"/>
      <c r="AD544" s="13"/>
      <c r="AE544" s="13"/>
      <c r="AT544" s="259" t="s">
        <v>259</v>
      </c>
      <c r="AU544" s="259" t="s">
        <v>88</v>
      </c>
      <c r="AV544" s="13" t="s">
        <v>88</v>
      </c>
      <c r="AW544" s="13" t="s">
        <v>36</v>
      </c>
      <c r="AX544" s="13" t="s">
        <v>80</v>
      </c>
      <c r="AY544" s="259" t="s">
        <v>241</v>
      </c>
    </row>
    <row r="545" s="13" customFormat="1">
      <c r="A545" s="13"/>
      <c r="B545" s="249"/>
      <c r="C545" s="250"/>
      <c r="D545" s="242" t="s">
        <v>259</v>
      </c>
      <c r="E545" s="251" t="s">
        <v>1</v>
      </c>
      <c r="F545" s="252" t="s">
        <v>3819</v>
      </c>
      <c r="G545" s="250"/>
      <c r="H545" s="253">
        <v>0</v>
      </c>
      <c r="I545" s="254"/>
      <c r="J545" s="250"/>
      <c r="K545" s="250"/>
      <c r="L545" s="255"/>
      <c r="M545" s="256"/>
      <c r="N545" s="257"/>
      <c r="O545" s="257"/>
      <c r="P545" s="257"/>
      <c r="Q545" s="257"/>
      <c r="R545" s="257"/>
      <c r="S545" s="257"/>
      <c r="T545" s="258"/>
      <c r="U545" s="13"/>
      <c r="V545" s="13"/>
      <c r="W545" s="13"/>
      <c r="X545" s="13"/>
      <c r="Y545" s="13"/>
      <c r="Z545" s="13"/>
      <c r="AA545" s="13"/>
      <c r="AB545" s="13"/>
      <c r="AC545" s="13"/>
      <c r="AD545" s="13"/>
      <c r="AE545" s="13"/>
      <c r="AT545" s="259" t="s">
        <v>259</v>
      </c>
      <c r="AU545" s="259" t="s">
        <v>88</v>
      </c>
      <c r="AV545" s="13" t="s">
        <v>88</v>
      </c>
      <c r="AW545" s="13" t="s">
        <v>36</v>
      </c>
      <c r="AX545" s="13" t="s">
        <v>80</v>
      </c>
      <c r="AY545" s="259" t="s">
        <v>241</v>
      </c>
    </row>
    <row r="546" s="13" customFormat="1">
      <c r="A546" s="13"/>
      <c r="B546" s="249"/>
      <c r="C546" s="250"/>
      <c r="D546" s="242" t="s">
        <v>259</v>
      </c>
      <c r="E546" s="251" t="s">
        <v>1</v>
      </c>
      <c r="F546" s="252" t="s">
        <v>3822</v>
      </c>
      <c r="G546" s="250"/>
      <c r="H546" s="253">
        <v>0.56100000000000005</v>
      </c>
      <c r="I546" s="254"/>
      <c r="J546" s="250"/>
      <c r="K546" s="250"/>
      <c r="L546" s="255"/>
      <c r="M546" s="256"/>
      <c r="N546" s="257"/>
      <c r="O546" s="257"/>
      <c r="P546" s="257"/>
      <c r="Q546" s="257"/>
      <c r="R546" s="257"/>
      <c r="S546" s="257"/>
      <c r="T546" s="258"/>
      <c r="U546" s="13"/>
      <c r="V546" s="13"/>
      <c r="W546" s="13"/>
      <c r="X546" s="13"/>
      <c r="Y546" s="13"/>
      <c r="Z546" s="13"/>
      <c r="AA546" s="13"/>
      <c r="AB546" s="13"/>
      <c r="AC546" s="13"/>
      <c r="AD546" s="13"/>
      <c r="AE546" s="13"/>
      <c r="AT546" s="259" t="s">
        <v>259</v>
      </c>
      <c r="AU546" s="259" t="s">
        <v>88</v>
      </c>
      <c r="AV546" s="13" t="s">
        <v>88</v>
      </c>
      <c r="AW546" s="13" t="s">
        <v>36</v>
      </c>
      <c r="AX546" s="13" t="s">
        <v>80</v>
      </c>
      <c r="AY546" s="259" t="s">
        <v>241</v>
      </c>
    </row>
    <row r="547" s="15" customFormat="1">
      <c r="A547" s="15"/>
      <c r="B547" s="271"/>
      <c r="C547" s="272"/>
      <c r="D547" s="242" t="s">
        <v>259</v>
      </c>
      <c r="E547" s="273" t="s">
        <v>1</v>
      </c>
      <c r="F547" s="274" t="s">
        <v>3470</v>
      </c>
      <c r="G547" s="272"/>
      <c r="H547" s="273" t="s">
        <v>1</v>
      </c>
      <c r="I547" s="275"/>
      <c r="J547" s="272"/>
      <c r="K547" s="272"/>
      <c r="L547" s="276"/>
      <c r="M547" s="277"/>
      <c r="N547" s="278"/>
      <c r="O547" s="278"/>
      <c r="P547" s="278"/>
      <c r="Q547" s="278"/>
      <c r="R547" s="278"/>
      <c r="S547" s="278"/>
      <c r="T547" s="279"/>
      <c r="U547" s="15"/>
      <c r="V547" s="15"/>
      <c r="W547" s="15"/>
      <c r="X547" s="15"/>
      <c r="Y547" s="15"/>
      <c r="Z547" s="15"/>
      <c r="AA547" s="15"/>
      <c r="AB547" s="15"/>
      <c r="AC547" s="15"/>
      <c r="AD547" s="15"/>
      <c r="AE547" s="15"/>
      <c r="AT547" s="280" t="s">
        <v>259</v>
      </c>
      <c r="AU547" s="280" t="s">
        <v>88</v>
      </c>
      <c r="AV547" s="15" t="s">
        <v>14</v>
      </c>
      <c r="AW547" s="15" t="s">
        <v>36</v>
      </c>
      <c r="AX547" s="15" t="s">
        <v>80</v>
      </c>
      <c r="AY547" s="280" t="s">
        <v>241</v>
      </c>
    </row>
    <row r="548" s="13" customFormat="1">
      <c r="A548" s="13"/>
      <c r="B548" s="249"/>
      <c r="C548" s="250"/>
      <c r="D548" s="242" t="s">
        <v>259</v>
      </c>
      <c r="E548" s="251" t="s">
        <v>1</v>
      </c>
      <c r="F548" s="252" t="s">
        <v>3823</v>
      </c>
      <c r="G548" s="250"/>
      <c r="H548" s="253">
        <v>1.1220000000000001</v>
      </c>
      <c r="I548" s="254"/>
      <c r="J548" s="250"/>
      <c r="K548" s="250"/>
      <c r="L548" s="255"/>
      <c r="M548" s="256"/>
      <c r="N548" s="257"/>
      <c r="O548" s="257"/>
      <c r="P548" s="257"/>
      <c r="Q548" s="257"/>
      <c r="R548" s="257"/>
      <c r="S548" s="257"/>
      <c r="T548" s="258"/>
      <c r="U548" s="13"/>
      <c r="V548" s="13"/>
      <c r="W548" s="13"/>
      <c r="X548" s="13"/>
      <c r="Y548" s="13"/>
      <c r="Z548" s="13"/>
      <c r="AA548" s="13"/>
      <c r="AB548" s="13"/>
      <c r="AC548" s="13"/>
      <c r="AD548" s="13"/>
      <c r="AE548" s="13"/>
      <c r="AT548" s="259" t="s">
        <v>259</v>
      </c>
      <c r="AU548" s="259" t="s">
        <v>88</v>
      </c>
      <c r="AV548" s="13" t="s">
        <v>88</v>
      </c>
      <c r="AW548" s="13" t="s">
        <v>36</v>
      </c>
      <c r="AX548" s="13" t="s">
        <v>80</v>
      </c>
      <c r="AY548" s="259" t="s">
        <v>241</v>
      </c>
    </row>
    <row r="549" s="13" customFormat="1">
      <c r="A549" s="13"/>
      <c r="B549" s="249"/>
      <c r="C549" s="250"/>
      <c r="D549" s="242" t="s">
        <v>259</v>
      </c>
      <c r="E549" s="251" t="s">
        <v>1</v>
      </c>
      <c r="F549" s="252" t="s">
        <v>3824</v>
      </c>
      <c r="G549" s="250"/>
      <c r="H549" s="253">
        <v>3.3180000000000001</v>
      </c>
      <c r="I549" s="254"/>
      <c r="J549" s="250"/>
      <c r="K549" s="250"/>
      <c r="L549" s="255"/>
      <c r="M549" s="256"/>
      <c r="N549" s="257"/>
      <c r="O549" s="257"/>
      <c r="P549" s="257"/>
      <c r="Q549" s="257"/>
      <c r="R549" s="257"/>
      <c r="S549" s="257"/>
      <c r="T549" s="258"/>
      <c r="U549" s="13"/>
      <c r="V549" s="13"/>
      <c r="W549" s="13"/>
      <c r="X549" s="13"/>
      <c r="Y549" s="13"/>
      <c r="Z549" s="13"/>
      <c r="AA549" s="13"/>
      <c r="AB549" s="13"/>
      <c r="AC549" s="13"/>
      <c r="AD549" s="13"/>
      <c r="AE549" s="13"/>
      <c r="AT549" s="259" t="s">
        <v>259</v>
      </c>
      <c r="AU549" s="259" t="s">
        <v>88</v>
      </c>
      <c r="AV549" s="13" t="s">
        <v>88</v>
      </c>
      <c r="AW549" s="13" t="s">
        <v>36</v>
      </c>
      <c r="AX549" s="13" t="s">
        <v>80</v>
      </c>
      <c r="AY549" s="259" t="s">
        <v>241</v>
      </c>
    </row>
    <row r="550" s="13" customFormat="1">
      <c r="A550" s="13"/>
      <c r="B550" s="249"/>
      <c r="C550" s="250"/>
      <c r="D550" s="242" t="s">
        <v>259</v>
      </c>
      <c r="E550" s="251" t="s">
        <v>1</v>
      </c>
      <c r="F550" s="252" t="s">
        <v>3818</v>
      </c>
      <c r="G550" s="250"/>
      <c r="H550" s="253">
        <v>0</v>
      </c>
      <c r="I550" s="254"/>
      <c r="J550" s="250"/>
      <c r="K550" s="250"/>
      <c r="L550" s="255"/>
      <c r="M550" s="256"/>
      <c r="N550" s="257"/>
      <c r="O550" s="257"/>
      <c r="P550" s="257"/>
      <c r="Q550" s="257"/>
      <c r="R550" s="257"/>
      <c r="S550" s="257"/>
      <c r="T550" s="258"/>
      <c r="U550" s="13"/>
      <c r="V550" s="13"/>
      <c r="W550" s="13"/>
      <c r="X550" s="13"/>
      <c r="Y550" s="13"/>
      <c r="Z550" s="13"/>
      <c r="AA550" s="13"/>
      <c r="AB550" s="13"/>
      <c r="AC550" s="13"/>
      <c r="AD550" s="13"/>
      <c r="AE550" s="13"/>
      <c r="AT550" s="259" t="s">
        <v>259</v>
      </c>
      <c r="AU550" s="259" t="s">
        <v>88</v>
      </c>
      <c r="AV550" s="13" t="s">
        <v>88</v>
      </c>
      <c r="AW550" s="13" t="s">
        <v>36</v>
      </c>
      <c r="AX550" s="13" t="s">
        <v>80</v>
      </c>
      <c r="AY550" s="259" t="s">
        <v>241</v>
      </c>
    </row>
    <row r="551" s="14" customFormat="1">
      <c r="A551" s="14"/>
      <c r="B551" s="260"/>
      <c r="C551" s="261"/>
      <c r="D551" s="242" t="s">
        <v>259</v>
      </c>
      <c r="E551" s="262" t="s">
        <v>1</v>
      </c>
      <c r="F551" s="263" t="s">
        <v>261</v>
      </c>
      <c r="G551" s="261"/>
      <c r="H551" s="264">
        <v>133.82900000000001</v>
      </c>
      <c r="I551" s="265"/>
      <c r="J551" s="261"/>
      <c r="K551" s="261"/>
      <c r="L551" s="266"/>
      <c r="M551" s="267"/>
      <c r="N551" s="268"/>
      <c r="O551" s="268"/>
      <c r="P551" s="268"/>
      <c r="Q551" s="268"/>
      <c r="R551" s="268"/>
      <c r="S551" s="268"/>
      <c r="T551" s="269"/>
      <c r="U551" s="14"/>
      <c r="V551" s="14"/>
      <c r="W551" s="14"/>
      <c r="X551" s="14"/>
      <c r="Y551" s="14"/>
      <c r="Z551" s="14"/>
      <c r="AA551" s="14"/>
      <c r="AB551" s="14"/>
      <c r="AC551" s="14"/>
      <c r="AD551" s="14"/>
      <c r="AE551" s="14"/>
      <c r="AT551" s="270" t="s">
        <v>259</v>
      </c>
      <c r="AU551" s="270" t="s">
        <v>88</v>
      </c>
      <c r="AV551" s="14" t="s">
        <v>175</v>
      </c>
      <c r="AW551" s="14" t="s">
        <v>36</v>
      </c>
      <c r="AX551" s="14" t="s">
        <v>80</v>
      </c>
      <c r="AY551" s="270" t="s">
        <v>241</v>
      </c>
    </row>
    <row r="552" s="13" customFormat="1">
      <c r="A552" s="13"/>
      <c r="B552" s="249"/>
      <c r="C552" s="250"/>
      <c r="D552" s="242" t="s">
        <v>259</v>
      </c>
      <c r="E552" s="251" t="s">
        <v>833</v>
      </c>
      <c r="F552" s="252" t="s">
        <v>3825</v>
      </c>
      <c r="G552" s="250"/>
      <c r="H552" s="253">
        <v>89.694000000000003</v>
      </c>
      <c r="I552" s="254"/>
      <c r="J552" s="250"/>
      <c r="K552" s="250"/>
      <c r="L552" s="255"/>
      <c r="M552" s="256"/>
      <c r="N552" s="257"/>
      <c r="O552" s="257"/>
      <c r="P552" s="257"/>
      <c r="Q552" s="257"/>
      <c r="R552" s="257"/>
      <c r="S552" s="257"/>
      <c r="T552" s="258"/>
      <c r="U552" s="13"/>
      <c r="V552" s="13"/>
      <c r="W552" s="13"/>
      <c r="X552" s="13"/>
      <c r="Y552" s="13"/>
      <c r="Z552" s="13"/>
      <c r="AA552" s="13"/>
      <c r="AB552" s="13"/>
      <c r="AC552" s="13"/>
      <c r="AD552" s="13"/>
      <c r="AE552" s="13"/>
      <c r="AT552" s="259" t="s">
        <v>259</v>
      </c>
      <c r="AU552" s="259" t="s">
        <v>88</v>
      </c>
      <c r="AV552" s="13" t="s">
        <v>88</v>
      </c>
      <c r="AW552" s="13" t="s">
        <v>36</v>
      </c>
      <c r="AX552" s="13" t="s">
        <v>80</v>
      </c>
      <c r="AY552" s="259" t="s">
        <v>241</v>
      </c>
    </row>
    <row r="553" s="13" customFormat="1">
      <c r="A553" s="13"/>
      <c r="B553" s="249"/>
      <c r="C553" s="250"/>
      <c r="D553" s="242" t="s">
        <v>259</v>
      </c>
      <c r="E553" s="251" t="s">
        <v>456</v>
      </c>
      <c r="F553" s="252" t="s">
        <v>3826</v>
      </c>
      <c r="G553" s="250"/>
      <c r="H553" s="253">
        <v>33.113</v>
      </c>
      <c r="I553" s="254"/>
      <c r="J553" s="250"/>
      <c r="K553" s="250"/>
      <c r="L553" s="255"/>
      <c r="M553" s="256"/>
      <c r="N553" s="257"/>
      <c r="O553" s="257"/>
      <c r="P553" s="257"/>
      <c r="Q553" s="257"/>
      <c r="R553" s="257"/>
      <c r="S553" s="257"/>
      <c r="T553" s="258"/>
      <c r="U553" s="13"/>
      <c r="V553" s="13"/>
      <c r="W553" s="13"/>
      <c r="X553" s="13"/>
      <c r="Y553" s="13"/>
      <c r="Z553" s="13"/>
      <c r="AA553" s="13"/>
      <c r="AB553" s="13"/>
      <c r="AC553" s="13"/>
      <c r="AD553" s="13"/>
      <c r="AE553" s="13"/>
      <c r="AT553" s="259" t="s">
        <v>259</v>
      </c>
      <c r="AU553" s="259" t="s">
        <v>88</v>
      </c>
      <c r="AV553" s="13" t="s">
        <v>88</v>
      </c>
      <c r="AW553" s="13" t="s">
        <v>36</v>
      </c>
      <c r="AX553" s="13" t="s">
        <v>80</v>
      </c>
      <c r="AY553" s="259" t="s">
        <v>241</v>
      </c>
    </row>
    <row r="554" s="13" customFormat="1">
      <c r="A554" s="13"/>
      <c r="B554" s="249"/>
      <c r="C554" s="250"/>
      <c r="D554" s="242" t="s">
        <v>259</v>
      </c>
      <c r="E554" s="251" t="s">
        <v>462</v>
      </c>
      <c r="F554" s="252" t="s">
        <v>3827</v>
      </c>
      <c r="G554" s="250"/>
      <c r="H554" s="253">
        <v>11.022</v>
      </c>
      <c r="I554" s="254"/>
      <c r="J554" s="250"/>
      <c r="K554" s="250"/>
      <c r="L554" s="255"/>
      <c r="M554" s="256"/>
      <c r="N554" s="257"/>
      <c r="O554" s="257"/>
      <c r="P554" s="257"/>
      <c r="Q554" s="257"/>
      <c r="R554" s="257"/>
      <c r="S554" s="257"/>
      <c r="T554" s="258"/>
      <c r="U554" s="13"/>
      <c r="V554" s="13"/>
      <c r="W554" s="13"/>
      <c r="X554" s="13"/>
      <c r="Y554" s="13"/>
      <c r="Z554" s="13"/>
      <c r="AA554" s="13"/>
      <c r="AB554" s="13"/>
      <c r="AC554" s="13"/>
      <c r="AD554" s="13"/>
      <c r="AE554" s="13"/>
      <c r="AT554" s="259" t="s">
        <v>259</v>
      </c>
      <c r="AU554" s="259" t="s">
        <v>88</v>
      </c>
      <c r="AV554" s="13" t="s">
        <v>88</v>
      </c>
      <c r="AW554" s="13" t="s">
        <v>36</v>
      </c>
      <c r="AX554" s="13" t="s">
        <v>80</v>
      </c>
      <c r="AY554" s="259" t="s">
        <v>241</v>
      </c>
    </row>
    <row r="555" s="14" customFormat="1">
      <c r="A555" s="14"/>
      <c r="B555" s="260"/>
      <c r="C555" s="261"/>
      <c r="D555" s="242" t="s">
        <v>259</v>
      </c>
      <c r="E555" s="262" t="s">
        <v>1</v>
      </c>
      <c r="F555" s="263" t="s">
        <v>261</v>
      </c>
      <c r="G555" s="261"/>
      <c r="H555" s="264">
        <v>133.82900000000001</v>
      </c>
      <c r="I555" s="265"/>
      <c r="J555" s="261"/>
      <c r="K555" s="261"/>
      <c r="L555" s="266"/>
      <c r="M555" s="267"/>
      <c r="N555" s="268"/>
      <c r="O555" s="268"/>
      <c r="P555" s="268"/>
      <c r="Q555" s="268"/>
      <c r="R555" s="268"/>
      <c r="S555" s="268"/>
      <c r="T555" s="269"/>
      <c r="U555" s="14"/>
      <c r="V555" s="14"/>
      <c r="W555" s="14"/>
      <c r="X555" s="14"/>
      <c r="Y555" s="14"/>
      <c r="Z555" s="14"/>
      <c r="AA555" s="14"/>
      <c r="AB555" s="14"/>
      <c r="AC555" s="14"/>
      <c r="AD555" s="14"/>
      <c r="AE555" s="14"/>
      <c r="AT555" s="270" t="s">
        <v>259</v>
      </c>
      <c r="AU555" s="270" t="s">
        <v>88</v>
      </c>
      <c r="AV555" s="14" t="s">
        <v>175</v>
      </c>
      <c r="AW555" s="14" t="s">
        <v>36</v>
      </c>
      <c r="AX555" s="14" t="s">
        <v>14</v>
      </c>
      <c r="AY555" s="270" t="s">
        <v>241</v>
      </c>
    </row>
    <row r="556" s="2" customFormat="1" ht="33" customHeight="1">
      <c r="A556" s="39"/>
      <c r="B556" s="40"/>
      <c r="C556" s="229" t="s">
        <v>866</v>
      </c>
      <c r="D556" s="229" t="s">
        <v>243</v>
      </c>
      <c r="E556" s="230" t="s">
        <v>838</v>
      </c>
      <c r="F556" s="231" t="s">
        <v>839</v>
      </c>
      <c r="G556" s="232" t="s">
        <v>246</v>
      </c>
      <c r="H556" s="233">
        <v>19.998999999999999</v>
      </c>
      <c r="I556" s="234"/>
      <c r="J556" s="235">
        <f>ROUND(I556*H556,2)</f>
        <v>0</v>
      </c>
      <c r="K556" s="231" t="s">
        <v>247</v>
      </c>
      <c r="L556" s="45"/>
      <c r="M556" s="236" t="s">
        <v>1</v>
      </c>
      <c r="N556" s="237" t="s">
        <v>45</v>
      </c>
      <c r="O556" s="92"/>
      <c r="P556" s="238">
        <f>O556*H556</f>
        <v>0</v>
      </c>
      <c r="Q556" s="238">
        <v>0</v>
      </c>
      <c r="R556" s="238">
        <f>Q556*H556</f>
        <v>0</v>
      </c>
      <c r="S556" s="238">
        <v>0</v>
      </c>
      <c r="T556" s="239">
        <f>S556*H556</f>
        <v>0</v>
      </c>
      <c r="U556" s="39"/>
      <c r="V556" s="39"/>
      <c r="W556" s="39"/>
      <c r="X556" s="39"/>
      <c r="Y556" s="39"/>
      <c r="Z556" s="39"/>
      <c r="AA556" s="39"/>
      <c r="AB556" s="39"/>
      <c r="AC556" s="39"/>
      <c r="AD556" s="39"/>
      <c r="AE556" s="39"/>
      <c r="AR556" s="240" t="s">
        <v>175</v>
      </c>
      <c r="AT556" s="240" t="s">
        <v>243</v>
      </c>
      <c r="AU556" s="240" t="s">
        <v>88</v>
      </c>
      <c r="AY556" s="18" t="s">
        <v>241</v>
      </c>
      <c r="BE556" s="241">
        <f>IF(N556="základní",J556,0)</f>
        <v>0</v>
      </c>
      <c r="BF556" s="241">
        <f>IF(N556="snížená",J556,0)</f>
        <v>0</v>
      </c>
      <c r="BG556" s="241">
        <f>IF(N556="zákl. přenesená",J556,0)</f>
        <v>0</v>
      </c>
      <c r="BH556" s="241">
        <f>IF(N556="sníž. přenesená",J556,0)</f>
        <v>0</v>
      </c>
      <c r="BI556" s="241">
        <f>IF(N556="nulová",J556,0)</f>
        <v>0</v>
      </c>
      <c r="BJ556" s="18" t="s">
        <v>14</v>
      </c>
      <c r="BK556" s="241">
        <f>ROUND(I556*H556,2)</f>
        <v>0</v>
      </c>
      <c r="BL556" s="18" t="s">
        <v>175</v>
      </c>
      <c r="BM556" s="240" t="s">
        <v>3828</v>
      </c>
    </row>
    <row r="557" s="2" customFormat="1">
      <c r="A557" s="39"/>
      <c r="B557" s="40"/>
      <c r="C557" s="41"/>
      <c r="D557" s="242" t="s">
        <v>249</v>
      </c>
      <c r="E557" s="41"/>
      <c r="F557" s="243" t="s">
        <v>841</v>
      </c>
      <c r="G557" s="41"/>
      <c r="H557" s="41"/>
      <c r="I557" s="244"/>
      <c r="J557" s="41"/>
      <c r="K557" s="41"/>
      <c r="L557" s="45"/>
      <c r="M557" s="245"/>
      <c r="N557" s="246"/>
      <c r="O557" s="92"/>
      <c r="P557" s="92"/>
      <c r="Q557" s="92"/>
      <c r="R557" s="92"/>
      <c r="S557" s="92"/>
      <c r="T557" s="93"/>
      <c r="U557" s="39"/>
      <c r="V557" s="39"/>
      <c r="W557" s="39"/>
      <c r="X557" s="39"/>
      <c r="Y557" s="39"/>
      <c r="Z557" s="39"/>
      <c r="AA557" s="39"/>
      <c r="AB557" s="39"/>
      <c r="AC557" s="39"/>
      <c r="AD557" s="39"/>
      <c r="AE557" s="39"/>
      <c r="AT557" s="18" t="s">
        <v>249</v>
      </c>
      <c r="AU557" s="18" t="s">
        <v>88</v>
      </c>
    </row>
    <row r="558" s="2" customFormat="1">
      <c r="A558" s="39"/>
      <c r="B558" s="40"/>
      <c r="C558" s="41"/>
      <c r="D558" s="247" t="s">
        <v>251</v>
      </c>
      <c r="E558" s="41"/>
      <c r="F558" s="248" t="s">
        <v>842</v>
      </c>
      <c r="G558" s="41"/>
      <c r="H558" s="41"/>
      <c r="I558" s="244"/>
      <c r="J558" s="41"/>
      <c r="K558" s="41"/>
      <c r="L558" s="45"/>
      <c r="M558" s="245"/>
      <c r="N558" s="246"/>
      <c r="O558" s="92"/>
      <c r="P558" s="92"/>
      <c r="Q558" s="92"/>
      <c r="R558" s="92"/>
      <c r="S558" s="92"/>
      <c r="T558" s="93"/>
      <c r="U558" s="39"/>
      <c r="V558" s="39"/>
      <c r="W558" s="39"/>
      <c r="X558" s="39"/>
      <c r="Y558" s="39"/>
      <c r="Z558" s="39"/>
      <c r="AA558" s="39"/>
      <c r="AB558" s="39"/>
      <c r="AC558" s="39"/>
      <c r="AD558" s="39"/>
      <c r="AE558" s="39"/>
      <c r="AT558" s="18" t="s">
        <v>251</v>
      </c>
      <c r="AU558" s="18" t="s">
        <v>88</v>
      </c>
    </row>
    <row r="559" s="13" customFormat="1">
      <c r="A559" s="13"/>
      <c r="B559" s="249"/>
      <c r="C559" s="250"/>
      <c r="D559" s="242" t="s">
        <v>259</v>
      </c>
      <c r="E559" s="251" t="s">
        <v>1</v>
      </c>
      <c r="F559" s="252" t="s">
        <v>518</v>
      </c>
      <c r="G559" s="250"/>
      <c r="H559" s="253">
        <v>19.998999999999999</v>
      </c>
      <c r="I559" s="254"/>
      <c r="J559" s="250"/>
      <c r="K559" s="250"/>
      <c r="L559" s="255"/>
      <c r="M559" s="256"/>
      <c r="N559" s="257"/>
      <c r="O559" s="257"/>
      <c r="P559" s="257"/>
      <c r="Q559" s="257"/>
      <c r="R559" s="257"/>
      <c r="S559" s="257"/>
      <c r="T559" s="258"/>
      <c r="U559" s="13"/>
      <c r="V559" s="13"/>
      <c r="W559" s="13"/>
      <c r="X559" s="13"/>
      <c r="Y559" s="13"/>
      <c r="Z559" s="13"/>
      <c r="AA559" s="13"/>
      <c r="AB559" s="13"/>
      <c r="AC559" s="13"/>
      <c r="AD559" s="13"/>
      <c r="AE559" s="13"/>
      <c r="AT559" s="259" t="s">
        <v>259</v>
      </c>
      <c r="AU559" s="259" t="s">
        <v>88</v>
      </c>
      <c r="AV559" s="13" t="s">
        <v>88</v>
      </c>
      <c r="AW559" s="13" t="s">
        <v>36</v>
      </c>
      <c r="AX559" s="13" t="s">
        <v>80</v>
      </c>
      <c r="AY559" s="259" t="s">
        <v>241</v>
      </c>
    </row>
    <row r="560" s="14" customFormat="1">
      <c r="A560" s="14"/>
      <c r="B560" s="260"/>
      <c r="C560" s="261"/>
      <c r="D560" s="242" t="s">
        <v>259</v>
      </c>
      <c r="E560" s="262" t="s">
        <v>1</v>
      </c>
      <c r="F560" s="263" t="s">
        <v>261</v>
      </c>
      <c r="G560" s="261"/>
      <c r="H560" s="264">
        <v>19.998999999999999</v>
      </c>
      <c r="I560" s="265"/>
      <c r="J560" s="261"/>
      <c r="K560" s="261"/>
      <c r="L560" s="266"/>
      <c r="M560" s="267"/>
      <c r="N560" s="268"/>
      <c r="O560" s="268"/>
      <c r="P560" s="268"/>
      <c r="Q560" s="268"/>
      <c r="R560" s="268"/>
      <c r="S560" s="268"/>
      <c r="T560" s="269"/>
      <c r="U560" s="14"/>
      <c r="V560" s="14"/>
      <c r="W560" s="14"/>
      <c r="X560" s="14"/>
      <c r="Y560" s="14"/>
      <c r="Z560" s="14"/>
      <c r="AA560" s="14"/>
      <c r="AB560" s="14"/>
      <c r="AC560" s="14"/>
      <c r="AD560" s="14"/>
      <c r="AE560" s="14"/>
      <c r="AT560" s="270" t="s">
        <v>259</v>
      </c>
      <c r="AU560" s="270" t="s">
        <v>88</v>
      </c>
      <c r="AV560" s="14" t="s">
        <v>175</v>
      </c>
      <c r="AW560" s="14" t="s">
        <v>36</v>
      </c>
      <c r="AX560" s="14" t="s">
        <v>14</v>
      </c>
      <c r="AY560" s="270" t="s">
        <v>241</v>
      </c>
    </row>
    <row r="561" s="2" customFormat="1" ht="24.15" customHeight="1">
      <c r="A561" s="39"/>
      <c r="B561" s="40"/>
      <c r="C561" s="229" t="s">
        <v>874</v>
      </c>
      <c r="D561" s="229" t="s">
        <v>243</v>
      </c>
      <c r="E561" s="230" t="s">
        <v>844</v>
      </c>
      <c r="F561" s="231" t="s">
        <v>845</v>
      </c>
      <c r="G561" s="232" t="s">
        <v>246</v>
      </c>
      <c r="H561" s="233">
        <v>19.998999999999999</v>
      </c>
      <c r="I561" s="234"/>
      <c r="J561" s="235">
        <f>ROUND(I561*H561,2)</f>
        <v>0</v>
      </c>
      <c r="K561" s="231" t="s">
        <v>247</v>
      </c>
      <c r="L561" s="45"/>
      <c r="M561" s="236" t="s">
        <v>1</v>
      </c>
      <c r="N561" s="237" t="s">
        <v>45</v>
      </c>
      <c r="O561" s="92"/>
      <c r="P561" s="238">
        <f>O561*H561</f>
        <v>0</v>
      </c>
      <c r="Q561" s="238">
        <v>0</v>
      </c>
      <c r="R561" s="238">
        <f>Q561*H561</f>
        <v>0</v>
      </c>
      <c r="S561" s="238">
        <v>0</v>
      </c>
      <c r="T561" s="239">
        <f>S561*H561</f>
        <v>0</v>
      </c>
      <c r="U561" s="39"/>
      <c r="V561" s="39"/>
      <c r="W561" s="39"/>
      <c r="X561" s="39"/>
      <c r="Y561" s="39"/>
      <c r="Z561" s="39"/>
      <c r="AA561" s="39"/>
      <c r="AB561" s="39"/>
      <c r="AC561" s="39"/>
      <c r="AD561" s="39"/>
      <c r="AE561" s="39"/>
      <c r="AR561" s="240" t="s">
        <v>175</v>
      </c>
      <c r="AT561" s="240" t="s">
        <v>243</v>
      </c>
      <c r="AU561" s="240" t="s">
        <v>88</v>
      </c>
      <c r="AY561" s="18" t="s">
        <v>241</v>
      </c>
      <c r="BE561" s="241">
        <f>IF(N561="základní",J561,0)</f>
        <v>0</v>
      </c>
      <c r="BF561" s="241">
        <f>IF(N561="snížená",J561,0)</f>
        <v>0</v>
      </c>
      <c r="BG561" s="241">
        <f>IF(N561="zákl. přenesená",J561,0)</f>
        <v>0</v>
      </c>
      <c r="BH561" s="241">
        <f>IF(N561="sníž. přenesená",J561,0)</f>
        <v>0</v>
      </c>
      <c r="BI561" s="241">
        <f>IF(N561="nulová",J561,0)</f>
        <v>0</v>
      </c>
      <c r="BJ561" s="18" t="s">
        <v>14</v>
      </c>
      <c r="BK561" s="241">
        <f>ROUND(I561*H561,2)</f>
        <v>0</v>
      </c>
      <c r="BL561" s="18" t="s">
        <v>175</v>
      </c>
      <c r="BM561" s="240" t="s">
        <v>3829</v>
      </c>
    </row>
    <row r="562" s="2" customFormat="1">
      <c r="A562" s="39"/>
      <c r="B562" s="40"/>
      <c r="C562" s="41"/>
      <c r="D562" s="242" t="s">
        <v>249</v>
      </c>
      <c r="E562" s="41"/>
      <c r="F562" s="243" t="s">
        <v>847</v>
      </c>
      <c r="G562" s="41"/>
      <c r="H562" s="41"/>
      <c r="I562" s="244"/>
      <c r="J562" s="41"/>
      <c r="K562" s="41"/>
      <c r="L562" s="45"/>
      <c r="M562" s="245"/>
      <c r="N562" s="246"/>
      <c r="O562" s="92"/>
      <c r="P562" s="92"/>
      <c r="Q562" s="92"/>
      <c r="R562" s="92"/>
      <c r="S562" s="92"/>
      <c r="T562" s="93"/>
      <c r="U562" s="39"/>
      <c r="V562" s="39"/>
      <c r="W562" s="39"/>
      <c r="X562" s="39"/>
      <c r="Y562" s="39"/>
      <c r="Z562" s="39"/>
      <c r="AA562" s="39"/>
      <c r="AB562" s="39"/>
      <c r="AC562" s="39"/>
      <c r="AD562" s="39"/>
      <c r="AE562" s="39"/>
      <c r="AT562" s="18" t="s">
        <v>249</v>
      </c>
      <c r="AU562" s="18" t="s">
        <v>88</v>
      </c>
    </row>
    <row r="563" s="2" customFormat="1">
      <c r="A563" s="39"/>
      <c r="B563" s="40"/>
      <c r="C563" s="41"/>
      <c r="D563" s="247" t="s">
        <v>251</v>
      </c>
      <c r="E563" s="41"/>
      <c r="F563" s="248" t="s">
        <v>848</v>
      </c>
      <c r="G563" s="41"/>
      <c r="H563" s="41"/>
      <c r="I563" s="244"/>
      <c r="J563" s="41"/>
      <c r="K563" s="41"/>
      <c r="L563" s="45"/>
      <c r="M563" s="245"/>
      <c r="N563" s="246"/>
      <c r="O563" s="92"/>
      <c r="P563" s="92"/>
      <c r="Q563" s="92"/>
      <c r="R563" s="92"/>
      <c r="S563" s="92"/>
      <c r="T563" s="93"/>
      <c r="U563" s="39"/>
      <c r="V563" s="39"/>
      <c r="W563" s="39"/>
      <c r="X563" s="39"/>
      <c r="Y563" s="39"/>
      <c r="Z563" s="39"/>
      <c r="AA563" s="39"/>
      <c r="AB563" s="39"/>
      <c r="AC563" s="39"/>
      <c r="AD563" s="39"/>
      <c r="AE563" s="39"/>
      <c r="AT563" s="18" t="s">
        <v>251</v>
      </c>
      <c r="AU563" s="18" t="s">
        <v>88</v>
      </c>
    </row>
    <row r="564" s="13" customFormat="1">
      <c r="A564" s="13"/>
      <c r="B564" s="249"/>
      <c r="C564" s="250"/>
      <c r="D564" s="242" t="s">
        <v>259</v>
      </c>
      <c r="E564" s="251" t="s">
        <v>1</v>
      </c>
      <c r="F564" s="252" t="s">
        <v>518</v>
      </c>
      <c r="G564" s="250"/>
      <c r="H564" s="253">
        <v>19.998999999999999</v>
      </c>
      <c r="I564" s="254"/>
      <c r="J564" s="250"/>
      <c r="K564" s="250"/>
      <c r="L564" s="255"/>
      <c r="M564" s="256"/>
      <c r="N564" s="257"/>
      <c r="O564" s="257"/>
      <c r="P564" s="257"/>
      <c r="Q564" s="257"/>
      <c r="R564" s="257"/>
      <c r="S564" s="257"/>
      <c r="T564" s="258"/>
      <c r="U564" s="13"/>
      <c r="V564" s="13"/>
      <c r="W564" s="13"/>
      <c r="X564" s="13"/>
      <c r="Y564" s="13"/>
      <c r="Z564" s="13"/>
      <c r="AA564" s="13"/>
      <c r="AB564" s="13"/>
      <c r="AC564" s="13"/>
      <c r="AD564" s="13"/>
      <c r="AE564" s="13"/>
      <c r="AT564" s="259" t="s">
        <v>259</v>
      </c>
      <c r="AU564" s="259" t="s">
        <v>88</v>
      </c>
      <c r="AV564" s="13" t="s">
        <v>88</v>
      </c>
      <c r="AW564" s="13" t="s">
        <v>36</v>
      </c>
      <c r="AX564" s="13" t="s">
        <v>80</v>
      </c>
      <c r="AY564" s="259" t="s">
        <v>241</v>
      </c>
    </row>
    <row r="565" s="14" customFormat="1">
      <c r="A565" s="14"/>
      <c r="B565" s="260"/>
      <c r="C565" s="261"/>
      <c r="D565" s="242" t="s">
        <v>259</v>
      </c>
      <c r="E565" s="262" t="s">
        <v>1</v>
      </c>
      <c r="F565" s="263" t="s">
        <v>261</v>
      </c>
      <c r="G565" s="261"/>
      <c r="H565" s="264">
        <v>19.998999999999999</v>
      </c>
      <c r="I565" s="265"/>
      <c r="J565" s="261"/>
      <c r="K565" s="261"/>
      <c r="L565" s="266"/>
      <c r="M565" s="267"/>
      <c r="N565" s="268"/>
      <c r="O565" s="268"/>
      <c r="P565" s="268"/>
      <c r="Q565" s="268"/>
      <c r="R565" s="268"/>
      <c r="S565" s="268"/>
      <c r="T565" s="269"/>
      <c r="U565" s="14"/>
      <c r="V565" s="14"/>
      <c r="W565" s="14"/>
      <c r="X565" s="14"/>
      <c r="Y565" s="14"/>
      <c r="Z565" s="14"/>
      <c r="AA565" s="14"/>
      <c r="AB565" s="14"/>
      <c r="AC565" s="14"/>
      <c r="AD565" s="14"/>
      <c r="AE565" s="14"/>
      <c r="AT565" s="270" t="s">
        <v>259</v>
      </c>
      <c r="AU565" s="270" t="s">
        <v>88</v>
      </c>
      <c r="AV565" s="14" t="s">
        <v>175</v>
      </c>
      <c r="AW565" s="14" t="s">
        <v>36</v>
      </c>
      <c r="AX565" s="14" t="s">
        <v>14</v>
      </c>
      <c r="AY565" s="270" t="s">
        <v>241</v>
      </c>
    </row>
    <row r="566" s="12" customFormat="1" ht="22.8" customHeight="1">
      <c r="A566" s="12"/>
      <c r="B566" s="213"/>
      <c r="C566" s="214"/>
      <c r="D566" s="215" t="s">
        <v>79</v>
      </c>
      <c r="E566" s="227" t="s">
        <v>96</v>
      </c>
      <c r="F566" s="227" t="s">
        <v>2125</v>
      </c>
      <c r="G566" s="214"/>
      <c r="H566" s="214"/>
      <c r="I566" s="217"/>
      <c r="J566" s="228">
        <f>BK566</f>
        <v>0</v>
      </c>
      <c r="K566" s="214"/>
      <c r="L566" s="219"/>
      <c r="M566" s="220"/>
      <c r="N566" s="221"/>
      <c r="O566" s="221"/>
      <c r="P566" s="222">
        <f>SUM(P567:P576)</f>
        <v>0</v>
      </c>
      <c r="Q566" s="221"/>
      <c r="R566" s="222">
        <f>SUM(R567:R576)</f>
        <v>0</v>
      </c>
      <c r="S566" s="221"/>
      <c r="T566" s="223">
        <f>SUM(T567:T576)</f>
        <v>0</v>
      </c>
      <c r="U566" s="12"/>
      <c r="V566" s="12"/>
      <c r="W566" s="12"/>
      <c r="X566" s="12"/>
      <c r="Y566" s="12"/>
      <c r="Z566" s="12"/>
      <c r="AA566" s="12"/>
      <c r="AB566" s="12"/>
      <c r="AC566" s="12"/>
      <c r="AD566" s="12"/>
      <c r="AE566" s="12"/>
      <c r="AR566" s="224" t="s">
        <v>14</v>
      </c>
      <c r="AT566" s="225" t="s">
        <v>79</v>
      </c>
      <c r="AU566" s="225" t="s">
        <v>14</v>
      </c>
      <c r="AY566" s="224" t="s">
        <v>241</v>
      </c>
      <c r="BK566" s="226">
        <f>SUM(BK567:BK576)</f>
        <v>0</v>
      </c>
    </row>
    <row r="567" s="2" customFormat="1" ht="21.75" customHeight="1">
      <c r="A567" s="39"/>
      <c r="B567" s="40"/>
      <c r="C567" s="229" t="s">
        <v>880</v>
      </c>
      <c r="D567" s="229" t="s">
        <v>243</v>
      </c>
      <c r="E567" s="230" t="s">
        <v>2772</v>
      </c>
      <c r="F567" s="231" t="s">
        <v>2773</v>
      </c>
      <c r="G567" s="232" t="s">
        <v>296</v>
      </c>
      <c r="H567" s="233">
        <v>520.29999999999995</v>
      </c>
      <c r="I567" s="234"/>
      <c r="J567" s="235">
        <f>ROUND(I567*H567,2)</f>
        <v>0</v>
      </c>
      <c r="K567" s="231" t="s">
        <v>247</v>
      </c>
      <c r="L567" s="45"/>
      <c r="M567" s="236" t="s">
        <v>1</v>
      </c>
      <c r="N567" s="237" t="s">
        <v>45</v>
      </c>
      <c r="O567" s="92"/>
      <c r="P567" s="238">
        <f>O567*H567</f>
        <v>0</v>
      </c>
      <c r="Q567" s="238">
        <v>0</v>
      </c>
      <c r="R567" s="238">
        <f>Q567*H567</f>
        <v>0</v>
      </c>
      <c r="S567" s="238">
        <v>0</v>
      </c>
      <c r="T567" s="239">
        <f>S567*H567</f>
        <v>0</v>
      </c>
      <c r="U567" s="39"/>
      <c r="V567" s="39"/>
      <c r="W567" s="39"/>
      <c r="X567" s="39"/>
      <c r="Y567" s="39"/>
      <c r="Z567" s="39"/>
      <c r="AA567" s="39"/>
      <c r="AB567" s="39"/>
      <c r="AC567" s="39"/>
      <c r="AD567" s="39"/>
      <c r="AE567" s="39"/>
      <c r="AR567" s="240" t="s">
        <v>175</v>
      </c>
      <c r="AT567" s="240" t="s">
        <v>243</v>
      </c>
      <c r="AU567" s="240" t="s">
        <v>88</v>
      </c>
      <c r="AY567" s="18" t="s">
        <v>241</v>
      </c>
      <c r="BE567" s="241">
        <f>IF(N567="základní",J567,0)</f>
        <v>0</v>
      </c>
      <c r="BF567" s="241">
        <f>IF(N567="snížená",J567,0)</f>
        <v>0</v>
      </c>
      <c r="BG567" s="241">
        <f>IF(N567="zákl. přenesená",J567,0)</f>
        <v>0</v>
      </c>
      <c r="BH567" s="241">
        <f>IF(N567="sníž. přenesená",J567,0)</f>
        <v>0</v>
      </c>
      <c r="BI567" s="241">
        <f>IF(N567="nulová",J567,0)</f>
        <v>0</v>
      </c>
      <c r="BJ567" s="18" t="s">
        <v>14</v>
      </c>
      <c r="BK567" s="241">
        <f>ROUND(I567*H567,2)</f>
        <v>0</v>
      </c>
      <c r="BL567" s="18" t="s">
        <v>175</v>
      </c>
      <c r="BM567" s="240" t="s">
        <v>3830</v>
      </c>
    </row>
    <row r="568" s="2" customFormat="1">
      <c r="A568" s="39"/>
      <c r="B568" s="40"/>
      <c r="C568" s="41"/>
      <c r="D568" s="242" t="s">
        <v>249</v>
      </c>
      <c r="E568" s="41"/>
      <c r="F568" s="243" t="s">
        <v>2775</v>
      </c>
      <c r="G568" s="41"/>
      <c r="H568" s="41"/>
      <c r="I568" s="244"/>
      <c r="J568" s="41"/>
      <c r="K568" s="41"/>
      <c r="L568" s="45"/>
      <c r="M568" s="245"/>
      <c r="N568" s="246"/>
      <c r="O568" s="92"/>
      <c r="P568" s="92"/>
      <c r="Q568" s="92"/>
      <c r="R568" s="92"/>
      <c r="S568" s="92"/>
      <c r="T568" s="93"/>
      <c r="U568" s="39"/>
      <c r="V568" s="39"/>
      <c r="W568" s="39"/>
      <c r="X568" s="39"/>
      <c r="Y568" s="39"/>
      <c r="Z568" s="39"/>
      <c r="AA568" s="39"/>
      <c r="AB568" s="39"/>
      <c r="AC568" s="39"/>
      <c r="AD568" s="39"/>
      <c r="AE568" s="39"/>
      <c r="AT568" s="18" t="s">
        <v>249</v>
      </c>
      <c r="AU568" s="18" t="s">
        <v>88</v>
      </c>
    </row>
    <row r="569" s="2" customFormat="1">
      <c r="A569" s="39"/>
      <c r="B569" s="40"/>
      <c r="C569" s="41"/>
      <c r="D569" s="247" t="s">
        <v>251</v>
      </c>
      <c r="E569" s="41"/>
      <c r="F569" s="248" t="s">
        <v>2776</v>
      </c>
      <c r="G569" s="41"/>
      <c r="H569" s="41"/>
      <c r="I569" s="244"/>
      <c r="J569" s="41"/>
      <c r="K569" s="41"/>
      <c r="L569" s="45"/>
      <c r="M569" s="245"/>
      <c r="N569" s="246"/>
      <c r="O569" s="92"/>
      <c r="P569" s="92"/>
      <c r="Q569" s="92"/>
      <c r="R569" s="92"/>
      <c r="S569" s="92"/>
      <c r="T569" s="93"/>
      <c r="U569" s="39"/>
      <c r="V569" s="39"/>
      <c r="W569" s="39"/>
      <c r="X569" s="39"/>
      <c r="Y569" s="39"/>
      <c r="Z569" s="39"/>
      <c r="AA569" s="39"/>
      <c r="AB569" s="39"/>
      <c r="AC569" s="39"/>
      <c r="AD569" s="39"/>
      <c r="AE569" s="39"/>
      <c r="AT569" s="18" t="s">
        <v>251</v>
      </c>
      <c r="AU569" s="18" t="s">
        <v>88</v>
      </c>
    </row>
    <row r="570" s="13" customFormat="1">
      <c r="A570" s="13"/>
      <c r="B570" s="249"/>
      <c r="C570" s="250"/>
      <c r="D570" s="242" t="s">
        <v>259</v>
      </c>
      <c r="E570" s="251" t="s">
        <v>1</v>
      </c>
      <c r="F570" s="252" t="s">
        <v>3831</v>
      </c>
      <c r="G570" s="250"/>
      <c r="H570" s="253">
        <v>520.29999999999995</v>
      </c>
      <c r="I570" s="254"/>
      <c r="J570" s="250"/>
      <c r="K570" s="250"/>
      <c r="L570" s="255"/>
      <c r="M570" s="256"/>
      <c r="N570" s="257"/>
      <c r="O570" s="257"/>
      <c r="P570" s="257"/>
      <c r="Q570" s="257"/>
      <c r="R570" s="257"/>
      <c r="S570" s="257"/>
      <c r="T570" s="258"/>
      <c r="U570" s="13"/>
      <c r="V570" s="13"/>
      <c r="W570" s="13"/>
      <c r="X570" s="13"/>
      <c r="Y570" s="13"/>
      <c r="Z570" s="13"/>
      <c r="AA570" s="13"/>
      <c r="AB570" s="13"/>
      <c r="AC570" s="13"/>
      <c r="AD570" s="13"/>
      <c r="AE570" s="13"/>
      <c r="AT570" s="259" t="s">
        <v>259</v>
      </c>
      <c r="AU570" s="259" t="s">
        <v>88</v>
      </c>
      <c r="AV570" s="13" t="s">
        <v>88</v>
      </c>
      <c r="AW570" s="13" t="s">
        <v>36</v>
      </c>
      <c r="AX570" s="13" t="s">
        <v>80</v>
      </c>
      <c r="AY570" s="259" t="s">
        <v>241</v>
      </c>
    </row>
    <row r="571" s="14" customFormat="1">
      <c r="A571" s="14"/>
      <c r="B571" s="260"/>
      <c r="C571" s="261"/>
      <c r="D571" s="242" t="s">
        <v>259</v>
      </c>
      <c r="E571" s="262" t="s">
        <v>1</v>
      </c>
      <c r="F571" s="263" t="s">
        <v>261</v>
      </c>
      <c r="G571" s="261"/>
      <c r="H571" s="264">
        <v>520.29999999999995</v>
      </c>
      <c r="I571" s="265"/>
      <c r="J571" s="261"/>
      <c r="K571" s="261"/>
      <c r="L571" s="266"/>
      <c r="M571" s="267"/>
      <c r="N571" s="268"/>
      <c r="O571" s="268"/>
      <c r="P571" s="268"/>
      <c r="Q571" s="268"/>
      <c r="R571" s="268"/>
      <c r="S571" s="268"/>
      <c r="T571" s="269"/>
      <c r="U571" s="14"/>
      <c r="V571" s="14"/>
      <c r="W571" s="14"/>
      <c r="X571" s="14"/>
      <c r="Y571" s="14"/>
      <c r="Z571" s="14"/>
      <c r="AA571" s="14"/>
      <c r="AB571" s="14"/>
      <c r="AC571" s="14"/>
      <c r="AD571" s="14"/>
      <c r="AE571" s="14"/>
      <c r="AT571" s="270" t="s">
        <v>259</v>
      </c>
      <c r="AU571" s="270" t="s">
        <v>88</v>
      </c>
      <c r="AV571" s="14" t="s">
        <v>175</v>
      </c>
      <c r="AW571" s="14" t="s">
        <v>36</v>
      </c>
      <c r="AX571" s="14" t="s">
        <v>14</v>
      </c>
      <c r="AY571" s="270" t="s">
        <v>241</v>
      </c>
    </row>
    <row r="572" s="2" customFormat="1" ht="21.75" customHeight="1">
      <c r="A572" s="39"/>
      <c r="B572" s="40"/>
      <c r="C572" s="229" t="s">
        <v>886</v>
      </c>
      <c r="D572" s="229" t="s">
        <v>243</v>
      </c>
      <c r="E572" s="230" t="s">
        <v>2778</v>
      </c>
      <c r="F572" s="231" t="s">
        <v>2779</v>
      </c>
      <c r="G572" s="232" t="s">
        <v>296</v>
      </c>
      <c r="H572" s="233">
        <v>520.29999999999995</v>
      </c>
      <c r="I572" s="234"/>
      <c r="J572" s="235">
        <f>ROUND(I572*H572,2)</f>
        <v>0</v>
      </c>
      <c r="K572" s="231" t="s">
        <v>247</v>
      </c>
      <c r="L572" s="45"/>
      <c r="M572" s="236" t="s">
        <v>1</v>
      </c>
      <c r="N572" s="237" t="s">
        <v>45</v>
      </c>
      <c r="O572" s="92"/>
      <c r="P572" s="238">
        <f>O572*H572</f>
        <v>0</v>
      </c>
      <c r="Q572" s="238">
        <v>0</v>
      </c>
      <c r="R572" s="238">
        <f>Q572*H572</f>
        <v>0</v>
      </c>
      <c r="S572" s="238">
        <v>0</v>
      </c>
      <c r="T572" s="239">
        <f>S572*H572</f>
        <v>0</v>
      </c>
      <c r="U572" s="39"/>
      <c r="V572" s="39"/>
      <c r="W572" s="39"/>
      <c r="X572" s="39"/>
      <c r="Y572" s="39"/>
      <c r="Z572" s="39"/>
      <c r="AA572" s="39"/>
      <c r="AB572" s="39"/>
      <c r="AC572" s="39"/>
      <c r="AD572" s="39"/>
      <c r="AE572" s="39"/>
      <c r="AR572" s="240" t="s">
        <v>175</v>
      </c>
      <c r="AT572" s="240" t="s">
        <v>243</v>
      </c>
      <c r="AU572" s="240" t="s">
        <v>88</v>
      </c>
      <c r="AY572" s="18" t="s">
        <v>241</v>
      </c>
      <c r="BE572" s="241">
        <f>IF(N572="základní",J572,0)</f>
        <v>0</v>
      </c>
      <c r="BF572" s="241">
        <f>IF(N572="snížená",J572,0)</f>
        <v>0</v>
      </c>
      <c r="BG572" s="241">
        <f>IF(N572="zákl. přenesená",J572,0)</f>
        <v>0</v>
      </c>
      <c r="BH572" s="241">
        <f>IF(N572="sníž. přenesená",J572,0)</f>
        <v>0</v>
      </c>
      <c r="BI572" s="241">
        <f>IF(N572="nulová",J572,0)</f>
        <v>0</v>
      </c>
      <c r="BJ572" s="18" t="s">
        <v>14</v>
      </c>
      <c r="BK572" s="241">
        <f>ROUND(I572*H572,2)</f>
        <v>0</v>
      </c>
      <c r="BL572" s="18" t="s">
        <v>175</v>
      </c>
      <c r="BM572" s="240" t="s">
        <v>3832</v>
      </c>
    </row>
    <row r="573" s="2" customFormat="1">
      <c r="A573" s="39"/>
      <c r="B573" s="40"/>
      <c r="C573" s="41"/>
      <c r="D573" s="242" t="s">
        <v>249</v>
      </c>
      <c r="E573" s="41"/>
      <c r="F573" s="243" t="s">
        <v>2781</v>
      </c>
      <c r="G573" s="41"/>
      <c r="H573" s="41"/>
      <c r="I573" s="244"/>
      <c r="J573" s="41"/>
      <c r="K573" s="41"/>
      <c r="L573" s="45"/>
      <c r="M573" s="245"/>
      <c r="N573" s="246"/>
      <c r="O573" s="92"/>
      <c r="P573" s="92"/>
      <c r="Q573" s="92"/>
      <c r="R573" s="92"/>
      <c r="S573" s="92"/>
      <c r="T573" s="93"/>
      <c r="U573" s="39"/>
      <c r="V573" s="39"/>
      <c r="W573" s="39"/>
      <c r="X573" s="39"/>
      <c r="Y573" s="39"/>
      <c r="Z573" s="39"/>
      <c r="AA573" s="39"/>
      <c r="AB573" s="39"/>
      <c r="AC573" s="39"/>
      <c r="AD573" s="39"/>
      <c r="AE573" s="39"/>
      <c r="AT573" s="18" t="s">
        <v>249</v>
      </c>
      <c r="AU573" s="18" t="s">
        <v>88</v>
      </c>
    </row>
    <row r="574" s="2" customFormat="1">
      <c r="A574" s="39"/>
      <c r="B574" s="40"/>
      <c r="C574" s="41"/>
      <c r="D574" s="247" t="s">
        <v>251</v>
      </c>
      <c r="E574" s="41"/>
      <c r="F574" s="248" t="s">
        <v>2782</v>
      </c>
      <c r="G574" s="41"/>
      <c r="H574" s="41"/>
      <c r="I574" s="244"/>
      <c r="J574" s="41"/>
      <c r="K574" s="41"/>
      <c r="L574" s="45"/>
      <c r="M574" s="245"/>
      <c r="N574" s="246"/>
      <c r="O574" s="92"/>
      <c r="P574" s="92"/>
      <c r="Q574" s="92"/>
      <c r="R574" s="92"/>
      <c r="S574" s="92"/>
      <c r="T574" s="93"/>
      <c r="U574" s="39"/>
      <c r="V574" s="39"/>
      <c r="W574" s="39"/>
      <c r="X574" s="39"/>
      <c r="Y574" s="39"/>
      <c r="Z574" s="39"/>
      <c r="AA574" s="39"/>
      <c r="AB574" s="39"/>
      <c r="AC574" s="39"/>
      <c r="AD574" s="39"/>
      <c r="AE574" s="39"/>
      <c r="AT574" s="18" t="s">
        <v>251</v>
      </c>
      <c r="AU574" s="18" t="s">
        <v>88</v>
      </c>
    </row>
    <row r="575" s="13" customFormat="1">
      <c r="A575" s="13"/>
      <c r="B575" s="249"/>
      <c r="C575" s="250"/>
      <c r="D575" s="242" t="s">
        <v>259</v>
      </c>
      <c r="E575" s="251" t="s">
        <v>1</v>
      </c>
      <c r="F575" s="252" t="s">
        <v>3833</v>
      </c>
      <c r="G575" s="250"/>
      <c r="H575" s="253">
        <v>520.29999999999995</v>
      </c>
      <c r="I575" s="254"/>
      <c r="J575" s="250"/>
      <c r="K575" s="250"/>
      <c r="L575" s="255"/>
      <c r="M575" s="256"/>
      <c r="N575" s="257"/>
      <c r="O575" s="257"/>
      <c r="P575" s="257"/>
      <c r="Q575" s="257"/>
      <c r="R575" s="257"/>
      <c r="S575" s="257"/>
      <c r="T575" s="258"/>
      <c r="U575" s="13"/>
      <c r="V575" s="13"/>
      <c r="W575" s="13"/>
      <c r="X575" s="13"/>
      <c r="Y575" s="13"/>
      <c r="Z575" s="13"/>
      <c r="AA575" s="13"/>
      <c r="AB575" s="13"/>
      <c r="AC575" s="13"/>
      <c r="AD575" s="13"/>
      <c r="AE575" s="13"/>
      <c r="AT575" s="259" t="s">
        <v>259</v>
      </c>
      <c r="AU575" s="259" t="s">
        <v>88</v>
      </c>
      <c r="AV575" s="13" t="s">
        <v>88</v>
      </c>
      <c r="AW575" s="13" t="s">
        <v>36</v>
      </c>
      <c r="AX575" s="13" t="s">
        <v>80</v>
      </c>
      <c r="AY575" s="259" t="s">
        <v>241</v>
      </c>
    </row>
    <row r="576" s="14" customFormat="1">
      <c r="A576" s="14"/>
      <c r="B576" s="260"/>
      <c r="C576" s="261"/>
      <c r="D576" s="242" t="s">
        <v>259</v>
      </c>
      <c r="E576" s="262" t="s">
        <v>1</v>
      </c>
      <c r="F576" s="263" t="s">
        <v>261</v>
      </c>
      <c r="G576" s="261"/>
      <c r="H576" s="264">
        <v>520.29999999999995</v>
      </c>
      <c r="I576" s="265"/>
      <c r="J576" s="261"/>
      <c r="K576" s="261"/>
      <c r="L576" s="266"/>
      <c r="M576" s="267"/>
      <c r="N576" s="268"/>
      <c r="O576" s="268"/>
      <c r="P576" s="268"/>
      <c r="Q576" s="268"/>
      <c r="R576" s="268"/>
      <c r="S576" s="268"/>
      <c r="T576" s="269"/>
      <c r="U576" s="14"/>
      <c r="V576" s="14"/>
      <c r="W576" s="14"/>
      <c r="X576" s="14"/>
      <c r="Y576" s="14"/>
      <c r="Z576" s="14"/>
      <c r="AA576" s="14"/>
      <c r="AB576" s="14"/>
      <c r="AC576" s="14"/>
      <c r="AD576" s="14"/>
      <c r="AE576" s="14"/>
      <c r="AT576" s="270" t="s">
        <v>259</v>
      </c>
      <c r="AU576" s="270" t="s">
        <v>88</v>
      </c>
      <c r="AV576" s="14" t="s">
        <v>175</v>
      </c>
      <c r="AW576" s="14" t="s">
        <v>36</v>
      </c>
      <c r="AX576" s="14" t="s">
        <v>14</v>
      </c>
      <c r="AY576" s="270" t="s">
        <v>241</v>
      </c>
    </row>
    <row r="577" s="12" customFormat="1" ht="22.8" customHeight="1">
      <c r="A577" s="12"/>
      <c r="B577" s="213"/>
      <c r="C577" s="214"/>
      <c r="D577" s="215" t="s">
        <v>79</v>
      </c>
      <c r="E577" s="227" t="s">
        <v>175</v>
      </c>
      <c r="F577" s="227" t="s">
        <v>267</v>
      </c>
      <c r="G577" s="214"/>
      <c r="H577" s="214"/>
      <c r="I577" s="217"/>
      <c r="J577" s="228">
        <f>BK577</f>
        <v>0</v>
      </c>
      <c r="K577" s="214"/>
      <c r="L577" s="219"/>
      <c r="M577" s="220"/>
      <c r="N577" s="221"/>
      <c r="O577" s="221"/>
      <c r="P577" s="222">
        <f>SUM(P578:P583)</f>
        <v>0</v>
      </c>
      <c r="Q577" s="221"/>
      <c r="R577" s="222">
        <f>SUM(R578:R583)</f>
        <v>0</v>
      </c>
      <c r="S577" s="221"/>
      <c r="T577" s="223">
        <f>SUM(T578:T583)</f>
        <v>0</v>
      </c>
      <c r="U577" s="12"/>
      <c r="V577" s="12"/>
      <c r="W577" s="12"/>
      <c r="X577" s="12"/>
      <c r="Y577" s="12"/>
      <c r="Z577" s="12"/>
      <c r="AA577" s="12"/>
      <c r="AB577" s="12"/>
      <c r="AC577" s="12"/>
      <c r="AD577" s="12"/>
      <c r="AE577" s="12"/>
      <c r="AR577" s="224" t="s">
        <v>14</v>
      </c>
      <c r="AT577" s="225" t="s">
        <v>79</v>
      </c>
      <c r="AU577" s="225" t="s">
        <v>14</v>
      </c>
      <c r="AY577" s="224" t="s">
        <v>241</v>
      </c>
      <c r="BK577" s="226">
        <f>SUM(BK578:BK583)</f>
        <v>0</v>
      </c>
    </row>
    <row r="578" s="2" customFormat="1" ht="16.5" customHeight="1">
      <c r="A578" s="39"/>
      <c r="B578" s="40"/>
      <c r="C578" s="229" t="s">
        <v>892</v>
      </c>
      <c r="D578" s="229" t="s">
        <v>243</v>
      </c>
      <c r="E578" s="230" t="s">
        <v>850</v>
      </c>
      <c r="F578" s="231" t="s">
        <v>851</v>
      </c>
      <c r="G578" s="232" t="s">
        <v>255</v>
      </c>
      <c r="H578" s="233">
        <v>68.783000000000001</v>
      </c>
      <c r="I578" s="234"/>
      <c r="J578" s="235">
        <f>ROUND(I578*H578,2)</f>
        <v>0</v>
      </c>
      <c r="K578" s="231" t="s">
        <v>247</v>
      </c>
      <c r="L578" s="45"/>
      <c r="M578" s="236" t="s">
        <v>1</v>
      </c>
      <c r="N578" s="237" t="s">
        <v>45</v>
      </c>
      <c r="O578" s="92"/>
      <c r="P578" s="238">
        <f>O578*H578</f>
        <v>0</v>
      </c>
      <c r="Q578" s="238">
        <v>0</v>
      </c>
      <c r="R578" s="238">
        <f>Q578*H578</f>
        <v>0</v>
      </c>
      <c r="S578" s="238">
        <v>0</v>
      </c>
      <c r="T578" s="239">
        <f>S578*H578</f>
        <v>0</v>
      </c>
      <c r="U578" s="39"/>
      <c r="V578" s="39"/>
      <c r="W578" s="39"/>
      <c r="X578" s="39"/>
      <c r="Y578" s="39"/>
      <c r="Z578" s="39"/>
      <c r="AA578" s="39"/>
      <c r="AB578" s="39"/>
      <c r="AC578" s="39"/>
      <c r="AD578" s="39"/>
      <c r="AE578" s="39"/>
      <c r="AR578" s="240" t="s">
        <v>175</v>
      </c>
      <c r="AT578" s="240" t="s">
        <v>243</v>
      </c>
      <c r="AU578" s="240" t="s">
        <v>88</v>
      </c>
      <c r="AY578" s="18" t="s">
        <v>241</v>
      </c>
      <c r="BE578" s="241">
        <f>IF(N578="základní",J578,0)</f>
        <v>0</v>
      </c>
      <c r="BF578" s="241">
        <f>IF(N578="snížená",J578,0)</f>
        <v>0</v>
      </c>
      <c r="BG578" s="241">
        <f>IF(N578="zákl. přenesená",J578,0)</f>
        <v>0</v>
      </c>
      <c r="BH578" s="241">
        <f>IF(N578="sníž. přenesená",J578,0)</f>
        <v>0</v>
      </c>
      <c r="BI578" s="241">
        <f>IF(N578="nulová",J578,0)</f>
        <v>0</v>
      </c>
      <c r="BJ578" s="18" t="s">
        <v>14</v>
      </c>
      <c r="BK578" s="241">
        <f>ROUND(I578*H578,2)</f>
        <v>0</v>
      </c>
      <c r="BL578" s="18" t="s">
        <v>175</v>
      </c>
      <c r="BM578" s="240" t="s">
        <v>3834</v>
      </c>
    </row>
    <row r="579" s="2" customFormat="1">
      <c r="A579" s="39"/>
      <c r="B579" s="40"/>
      <c r="C579" s="41"/>
      <c r="D579" s="242" t="s">
        <v>249</v>
      </c>
      <c r="E579" s="41"/>
      <c r="F579" s="243" t="s">
        <v>853</v>
      </c>
      <c r="G579" s="41"/>
      <c r="H579" s="41"/>
      <c r="I579" s="244"/>
      <c r="J579" s="41"/>
      <c r="K579" s="41"/>
      <c r="L579" s="45"/>
      <c r="M579" s="245"/>
      <c r="N579" s="246"/>
      <c r="O579" s="92"/>
      <c r="P579" s="92"/>
      <c r="Q579" s="92"/>
      <c r="R579" s="92"/>
      <c r="S579" s="92"/>
      <c r="T579" s="93"/>
      <c r="U579" s="39"/>
      <c r="V579" s="39"/>
      <c r="W579" s="39"/>
      <c r="X579" s="39"/>
      <c r="Y579" s="39"/>
      <c r="Z579" s="39"/>
      <c r="AA579" s="39"/>
      <c r="AB579" s="39"/>
      <c r="AC579" s="39"/>
      <c r="AD579" s="39"/>
      <c r="AE579" s="39"/>
      <c r="AT579" s="18" t="s">
        <v>249</v>
      </c>
      <c r="AU579" s="18" t="s">
        <v>88</v>
      </c>
    </row>
    <row r="580" s="2" customFormat="1">
      <c r="A580" s="39"/>
      <c r="B580" s="40"/>
      <c r="C580" s="41"/>
      <c r="D580" s="247" t="s">
        <v>251</v>
      </c>
      <c r="E580" s="41"/>
      <c r="F580" s="248" t="s">
        <v>854</v>
      </c>
      <c r="G580" s="41"/>
      <c r="H580" s="41"/>
      <c r="I580" s="244"/>
      <c r="J580" s="41"/>
      <c r="K580" s="41"/>
      <c r="L580" s="45"/>
      <c r="M580" s="245"/>
      <c r="N580" s="246"/>
      <c r="O580" s="92"/>
      <c r="P580" s="92"/>
      <c r="Q580" s="92"/>
      <c r="R580" s="92"/>
      <c r="S580" s="92"/>
      <c r="T580" s="93"/>
      <c r="U580" s="39"/>
      <c r="V580" s="39"/>
      <c r="W580" s="39"/>
      <c r="X580" s="39"/>
      <c r="Y580" s="39"/>
      <c r="Z580" s="39"/>
      <c r="AA580" s="39"/>
      <c r="AB580" s="39"/>
      <c r="AC580" s="39"/>
      <c r="AD580" s="39"/>
      <c r="AE580" s="39"/>
      <c r="AT580" s="18" t="s">
        <v>251</v>
      </c>
      <c r="AU580" s="18" t="s">
        <v>88</v>
      </c>
    </row>
    <row r="581" s="13" customFormat="1">
      <c r="A581" s="13"/>
      <c r="B581" s="249"/>
      <c r="C581" s="250"/>
      <c r="D581" s="242" t="s">
        <v>259</v>
      </c>
      <c r="E581" s="251" t="s">
        <v>1</v>
      </c>
      <c r="F581" s="252" t="s">
        <v>3835</v>
      </c>
      <c r="G581" s="250"/>
      <c r="H581" s="253">
        <v>57.232999999999997</v>
      </c>
      <c r="I581" s="254"/>
      <c r="J581" s="250"/>
      <c r="K581" s="250"/>
      <c r="L581" s="255"/>
      <c r="M581" s="256"/>
      <c r="N581" s="257"/>
      <c r="O581" s="257"/>
      <c r="P581" s="257"/>
      <c r="Q581" s="257"/>
      <c r="R581" s="257"/>
      <c r="S581" s="257"/>
      <c r="T581" s="258"/>
      <c r="U581" s="13"/>
      <c r="V581" s="13"/>
      <c r="W581" s="13"/>
      <c r="X581" s="13"/>
      <c r="Y581" s="13"/>
      <c r="Z581" s="13"/>
      <c r="AA581" s="13"/>
      <c r="AB581" s="13"/>
      <c r="AC581" s="13"/>
      <c r="AD581" s="13"/>
      <c r="AE581" s="13"/>
      <c r="AT581" s="259" t="s">
        <v>259</v>
      </c>
      <c r="AU581" s="259" t="s">
        <v>88</v>
      </c>
      <c r="AV581" s="13" t="s">
        <v>88</v>
      </c>
      <c r="AW581" s="13" t="s">
        <v>36</v>
      </c>
      <c r="AX581" s="13" t="s">
        <v>80</v>
      </c>
      <c r="AY581" s="259" t="s">
        <v>241</v>
      </c>
    </row>
    <row r="582" s="13" customFormat="1">
      <c r="A582" s="13"/>
      <c r="B582" s="249"/>
      <c r="C582" s="250"/>
      <c r="D582" s="242" t="s">
        <v>259</v>
      </c>
      <c r="E582" s="251" t="s">
        <v>1</v>
      </c>
      <c r="F582" s="252" t="s">
        <v>3836</v>
      </c>
      <c r="G582" s="250"/>
      <c r="H582" s="253">
        <v>11.550000000000001</v>
      </c>
      <c r="I582" s="254"/>
      <c r="J582" s="250"/>
      <c r="K582" s="250"/>
      <c r="L582" s="255"/>
      <c r="M582" s="256"/>
      <c r="N582" s="257"/>
      <c r="O582" s="257"/>
      <c r="P582" s="257"/>
      <c r="Q582" s="257"/>
      <c r="R582" s="257"/>
      <c r="S582" s="257"/>
      <c r="T582" s="258"/>
      <c r="U582" s="13"/>
      <c r="V582" s="13"/>
      <c r="W582" s="13"/>
      <c r="X582" s="13"/>
      <c r="Y582" s="13"/>
      <c r="Z582" s="13"/>
      <c r="AA582" s="13"/>
      <c r="AB582" s="13"/>
      <c r="AC582" s="13"/>
      <c r="AD582" s="13"/>
      <c r="AE582" s="13"/>
      <c r="AT582" s="259" t="s">
        <v>259</v>
      </c>
      <c r="AU582" s="259" t="s">
        <v>88</v>
      </c>
      <c r="AV582" s="13" t="s">
        <v>88</v>
      </c>
      <c r="AW582" s="13" t="s">
        <v>36</v>
      </c>
      <c r="AX582" s="13" t="s">
        <v>80</v>
      </c>
      <c r="AY582" s="259" t="s">
        <v>241</v>
      </c>
    </row>
    <row r="583" s="14" customFormat="1">
      <c r="A583" s="14"/>
      <c r="B583" s="260"/>
      <c r="C583" s="261"/>
      <c r="D583" s="242" t="s">
        <v>259</v>
      </c>
      <c r="E583" s="262" t="s">
        <v>452</v>
      </c>
      <c r="F583" s="263" t="s">
        <v>261</v>
      </c>
      <c r="G583" s="261"/>
      <c r="H583" s="264">
        <v>68.783000000000001</v>
      </c>
      <c r="I583" s="265"/>
      <c r="J583" s="261"/>
      <c r="K583" s="261"/>
      <c r="L583" s="266"/>
      <c r="M583" s="267"/>
      <c r="N583" s="268"/>
      <c r="O583" s="268"/>
      <c r="P583" s="268"/>
      <c r="Q583" s="268"/>
      <c r="R583" s="268"/>
      <c r="S583" s="268"/>
      <c r="T583" s="269"/>
      <c r="U583" s="14"/>
      <c r="V583" s="14"/>
      <c r="W583" s="14"/>
      <c r="X583" s="14"/>
      <c r="Y583" s="14"/>
      <c r="Z583" s="14"/>
      <c r="AA583" s="14"/>
      <c r="AB583" s="14"/>
      <c r="AC583" s="14"/>
      <c r="AD583" s="14"/>
      <c r="AE583" s="14"/>
      <c r="AT583" s="270" t="s">
        <v>259</v>
      </c>
      <c r="AU583" s="270" t="s">
        <v>88</v>
      </c>
      <c r="AV583" s="14" t="s">
        <v>175</v>
      </c>
      <c r="AW583" s="14" t="s">
        <v>36</v>
      </c>
      <c r="AX583" s="14" t="s">
        <v>14</v>
      </c>
      <c r="AY583" s="270" t="s">
        <v>241</v>
      </c>
    </row>
    <row r="584" s="12" customFormat="1" ht="22.8" customHeight="1">
      <c r="A584" s="12"/>
      <c r="B584" s="213"/>
      <c r="C584" s="214"/>
      <c r="D584" s="215" t="s">
        <v>79</v>
      </c>
      <c r="E584" s="227" t="s">
        <v>274</v>
      </c>
      <c r="F584" s="227" t="s">
        <v>865</v>
      </c>
      <c r="G584" s="214"/>
      <c r="H584" s="214"/>
      <c r="I584" s="217"/>
      <c r="J584" s="228">
        <f>BK584</f>
        <v>0</v>
      </c>
      <c r="K584" s="214"/>
      <c r="L584" s="219"/>
      <c r="M584" s="220"/>
      <c r="N584" s="221"/>
      <c r="O584" s="221"/>
      <c r="P584" s="222">
        <f>SUM(P585:P668)</f>
        <v>0</v>
      </c>
      <c r="Q584" s="221"/>
      <c r="R584" s="222">
        <f>SUM(R585:R668)</f>
        <v>0</v>
      </c>
      <c r="S584" s="221"/>
      <c r="T584" s="223">
        <f>SUM(T585:T668)</f>
        <v>0</v>
      </c>
      <c r="U584" s="12"/>
      <c r="V584" s="12"/>
      <c r="W584" s="12"/>
      <c r="X584" s="12"/>
      <c r="Y584" s="12"/>
      <c r="Z584" s="12"/>
      <c r="AA584" s="12"/>
      <c r="AB584" s="12"/>
      <c r="AC584" s="12"/>
      <c r="AD584" s="12"/>
      <c r="AE584" s="12"/>
      <c r="AR584" s="224" t="s">
        <v>14</v>
      </c>
      <c r="AT584" s="225" t="s">
        <v>79</v>
      </c>
      <c r="AU584" s="225" t="s">
        <v>14</v>
      </c>
      <c r="AY584" s="224" t="s">
        <v>241</v>
      </c>
      <c r="BK584" s="226">
        <f>SUM(BK585:BK668)</f>
        <v>0</v>
      </c>
    </row>
    <row r="585" s="2" customFormat="1" ht="16.5" customHeight="1">
      <c r="A585" s="39"/>
      <c r="B585" s="40"/>
      <c r="C585" s="229" t="s">
        <v>901</v>
      </c>
      <c r="D585" s="229" t="s">
        <v>243</v>
      </c>
      <c r="E585" s="230" t="s">
        <v>867</v>
      </c>
      <c r="F585" s="231" t="s">
        <v>868</v>
      </c>
      <c r="G585" s="232" t="s">
        <v>246</v>
      </c>
      <c r="H585" s="233">
        <v>97.674000000000007</v>
      </c>
      <c r="I585" s="234"/>
      <c r="J585" s="235">
        <f>ROUND(I585*H585,2)</f>
        <v>0</v>
      </c>
      <c r="K585" s="231" t="s">
        <v>247</v>
      </c>
      <c r="L585" s="45"/>
      <c r="M585" s="236" t="s">
        <v>1</v>
      </c>
      <c r="N585" s="237" t="s">
        <v>45</v>
      </c>
      <c r="O585" s="92"/>
      <c r="P585" s="238">
        <f>O585*H585</f>
        <v>0</v>
      </c>
      <c r="Q585" s="238">
        <v>0</v>
      </c>
      <c r="R585" s="238">
        <f>Q585*H585</f>
        <v>0</v>
      </c>
      <c r="S585" s="238">
        <v>0</v>
      </c>
      <c r="T585" s="239">
        <f>S585*H585</f>
        <v>0</v>
      </c>
      <c r="U585" s="39"/>
      <c r="V585" s="39"/>
      <c r="W585" s="39"/>
      <c r="X585" s="39"/>
      <c r="Y585" s="39"/>
      <c r="Z585" s="39"/>
      <c r="AA585" s="39"/>
      <c r="AB585" s="39"/>
      <c r="AC585" s="39"/>
      <c r="AD585" s="39"/>
      <c r="AE585" s="39"/>
      <c r="AR585" s="240" t="s">
        <v>175</v>
      </c>
      <c r="AT585" s="240" t="s">
        <v>243</v>
      </c>
      <c r="AU585" s="240" t="s">
        <v>88</v>
      </c>
      <c r="AY585" s="18" t="s">
        <v>241</v>
      </c>
      <c r="BE585" s="241">
        <f>IF(N585="základní",J585,0)</f>
        <v>0</v>
      </c>
      <c r="BF585" s="241">
        <f>IF(N585="snížená",J585,0)</f>
        <v>0</v>
      </c>
      <c r="BG585" s="241">
        <f>IF(N585="zákl. přenesená",J585,0)</f>
        <v>0</v>
      </c>
      <c r="BH585" s="241">
        <f>IF(N585="sníž. přenesená",J585,0)</f>
        <v>0</v>
      </c>
      <c r="BI585" s="241">
        <f>IF(N585="nulová",J585,0)</f>
        <v>0</v>
      </c>
      <c r="BJ585" s="18" t="s">
        <v>14</v>
      </c>
      <c r="BK585" s="241">
        <f>ROUND(I585*H585,2)</f>
        <v>0</v>
      </c>
      <c r="BL585" s="18" t="s">
        <v>175</v>
      </c>
      <c r="BM585" s="240" t="s">
        <v>3837</v>
      </c>
    </row>
    <row r="586" s="2" customFormat="1">
      <c r="A586" s="39"/>
      <c r="B586" s="40"/>
      <c r="C586" s="41"/>
      <c r="D586" s="242" t="s">
        <v>249</v>
      </c>
      <c r="E586" s="41"/>
      <c r="F586" s="243" t="s">
        <v>870</v>
      </c>
      <c r="G586" s="41"/>
      <c r="H586" s="41"/>
      <c r="I586" s="244"/>
      <c r="J586" s="41"/>
      <c r="K586" s="41"/>
      <c r="L586" s="45"/>
      <c r="M586" s="245"/>
      <c r="N586" s="246"/>
      <c r="O586" s="92"/>
      <c r="P586" s="92"/>
      <c r="Q586" s="92"/>
      <c r="R586" s="92"/>
      <c r="S586" s="92"/>
      <c r="T586" s="93"/>
      <c r="U586" s="39"/>
      <c r="V586" s="39"/>
      <c r="W586" s="39"/>
      <c r="X586" s="39"/>
      <c r="Y586" s="39"/>
      <c r="Z586" s="39"/>
      <c r="AA586" s="39"/>
      <c r="AB586" s="39"/>
      <c r="AC586" s="39"/>
      <c r="AD586" s="39"/>
      <c r="AE586" s="39"/>
      <c r="AT586" s="18" t="s">
        <v>249</v>
      </c>
      <c r="AU586" s="18" t="s">
        <v>88</v>
      </c>
    </row>
    <row r="587" s="2" customFormat="1">
      <c r="A587" s="39"/>
      <c r="B587" s="40"/>
      <c r="C587" s="41"/>
      <c r="D587" s="247" t="s">
        <v>251</v>
      </c>
      <c r="E587" s="41"/>
      <c r="F587" s="248" t="s">
        <v>871</v>
      </c>
      <c r="G587" s="41"/>
      <c r="H587" s="41"/>
      <c r="I587" s="244"/>
      <c r="J587" s="41"/>
      <c r="K587" s="41"/>
      <c r="L587" s="45"/>
      <c r="M587" s="245"/>
      <c r="N587" s="246"/>
      <c r="O587" s="92"/>
      <c r="P587" s="92"/>
      <c r="Q587" s="92"/>
      <c r="R587" s="92"/>
      <c r="S587" s="92"/>
      <c r="T587" s="93"/>
      <c r="U587" s="39"/>
      <c r="V587" s="39"/>
      <c r="W587" s="39"/>
      <c r="X587" s="39"/>
      <c r="Y587" s="39"/>
      <c r="Z587" s="39"/>
      <c r="AA587" s="39"/>
      <c r="AB587" s="39"/>
      <c r="AC587" s="39"/>
      <c r="AD587" s="39"/>
      <c r="AE587" s="39"/>
      <c r="AT587" s="18" t="s">
        <v>251</v>
      </c>
      <c r="AU587" s="18" t="s">
        <v>88</v>
      </c>
    </row>
    <row r="588" s="13" customFormat="1">
      <c r="A588" s="13"/>
      <c r="B588" s="249"/>
      <c r="C588" s="250"/>
      <c r="D588" s="242" t="s">
        <v>259</v>
      </c>
      <c r="E588" s="251" t="s">
        <v>1</v>
      </c>
      <c r="F588" s="252" t="s">
        <v>833</v>
      </c>
      <c r="G588" s="250"/>
      <c r="H588" s="253">
        <v>89.694000000000003</v>
      </c>
      <c r="I588" s="254"/>
      <c r="J588" s="250"/>
      <c r="K588" s="250"/>
      <c r="L588" s="255"/>
      <c r="M588" s="256"/>
      <c r="N588" s="257"/>
      <c r="O588" s="257"/>
      <c r="P588" s="257"/>
      <c r="Q588" s="257"/>
      <c r="R588" s="257"/>
      <c r="S588" s="257"/>
      <c r="T588" s="258"/>
      <c r="U588" s="13"/>
      <c r="V588" s="13"/>
      <c r="W588" s="13"/>
      <c r="X588" s="13"/>
      <c r="Y588" s="13"/>
      <c r="Z588" s="13"/>
      <c r="AA588" s="13"/>
      <c r="AB588" s="13"/>
      <c r="AC588" s="13"/>
      <c r="AD588" s="13"/>
      <c r="AE588" s="13"/>
      <c r="AT588" s="259" t="s">
        <v>259</v>
      </c>
      <c r="AU588" s="259" t="s">
        <v>88</v>
      </c>
      <c r="AV588" s="13" t="s">
        <v>88</v>
      </c>
      <c r="AW588" s="13" t="s">
        <v>36</v>
      </c>
      <c r="AX588" s="13" t="s">
        <v>80</v>
      </c>
      <c r="AY588" s="259" t="s">
        <v>241</v>
      </c>
    </row>
    <row r="589" s="15" customFormat="1">
      <c r="A589" s="15"/>
      <c r="B589" s="271"/>
      <c r="C589" s="272"/>
      <c r="D589" s="242" t="s">
        <v>259</v>
      </c>
      <c r="E589" s="273" t="s">
        <v>1</v>
      </c>
      <c r="F589" s="274" t="s">
        <v>872</v>
      </c>
      <c r="G589" s="272"/>
      <c r="H589" s="273" t="s">
        <v>1</v>
      </c>
      <c r="I589" s="275"/>
      <c r="J589" s="272"/>
      <c r="K589" s="272"/>
      <c r="L589" s="276"/>
      <c r="M589" s="277"/>
      <c r="N589" s="278"/>
      <c r="O589" s="278"/>
      <c r="P589" s="278"/>
      <c r="Q589" s="278"/>
      <c r="R589" s="278"/>
      <c r="S589" s="278"/>
      <c r="T589" s="279"/>
      <c r="U589" s="15"/>
      <c r="V589" s="15"/>
      <c r="W589" s="15"/>
      <c r="X589" s="15"/>
      <c r="Y589" s="15"/>
      <c r="Z589" s="15"/>
      <c r="AA589" s="15"/>
      <c r="AB589" s="15"/>
      <c r="AC589" s="15"/>
      <c r="AD589" s="15"/>
      <c r="AE589" s="15"/>
      <c r="AT589" s="280" t="s">
        <v>259</v>
      </c>
      <c r="AU589" s="280" t="s">
        <v>88</v>
      </c>
      <c r="AV589" s="15" t="s">
        <v>14</v>
      </c>
      <c r="AW589" s="15" t="s">
        <v>36</v>
      </c>
      <c r="AX589" s="15" t="s">
        <v>80</v>
      </c>
      <c r="AY589" s="280" t="s">
        <v>241</v>
      </c>
    </row>
    <row r="590" s="15" customFormat="1">
      <c r="A590" s="15"/>
      <c r="B590" s="271"/>
      <c r="C590" s="272"/>
      <c r="D590" s="242" t="s">
        <v>259</v>
      </c>
      <c r="E590" s="273" t="s">
        <v>1</v>
      </c>
      <c r="F590" s="274" t="s">
        <v>3463</v>
      </c>
      <c r="G590" s="272"/>
      <c r="H590" s="273" t="s">
        <v>1</v>
      </c>
      <c r="I590" s="275"/>
      <c r="J590" s="272"/>
      <c r="K590" s="272"/>
      <c r="L590" s="276"/>
      <c r="M590" s="277"/>
      <c r="N590" s="278"/>
      <c r="O590" s="278"/>
      <c r="P590" s="278"/>
      <c r="Q590" s="278"/>
      <c r="R590" s="278"/>
      <c r="S590" s="278"/>
      <c r="T590" s="279"/>
      <c r="U590" s="15"/>
      <c r="V590" s="15"/>
      <c r="W590" s="15"/>
      <c r="X590" s="15"/>
      <c r="Y590" s="15"/>
      <c r="Z590" s="15"/>
      <c r="AA590" s="15"/>
      <c r="AB590" s="15"/>
      <c r="AC590" s="15"/>
      <c r="AD590" s="15"/>
      <c r="AE590" s="15"/>
      <c r="AT590" s="280" t="s">
        <v>259</v>
      </c>
      <c r="AU590" s="280" t="s">
        <v>88</v>
      </c>
      <c r="AV590" s="15" t="s">
        <v>14</v>
      </c>
      <c r="AW590" s="15" t="s">
        <v>36</v>
      </c>
      <c r="AX590" s="15" t="s">
        <v>80</v>
      </c>
      <c r="AY590" s="280" t="s">
        <v>241</v>
      </c>
    </row>
    <row r="591" s="13" customFormat="1">
      <c r="A591" s="13"/>
      <c r="B591" s="249"/>
      <c r="C591" s="250"/>
      <c r="D591" s="242" t="s">
        <v>259</v>
      </c>
      <c r="E591" s="251" t="s">
        <v>1</v>
      </c>
      <c r="F591" s="252" t="s">
        <v>3838</v>
      </c>
      <c r="G591" s="250"/>
      <c r="H591" s="253">
        <v>0</v>
      </c>
      <c r="I591" s="254"/>
      <c r="J591" s="250"/>
      <c r="K591" s="250"/>
      <c r="L591" s="255"/>
      <c r="M591" s="256"/>
      <c r="N591" s="257"/>
      <c r="O591" s="257"/>
      <c r="P591" s="257"/>
      <c r="Q591" s="257"/>
      <c r="R591" s="257"/>
      <c r="S591" s="257"/>
      <c r="T591" s="258"/>
      <c r="U591" s="13"/>
      <c r="V591" s="13"/>
      <c r="W591" s="13"/>
      <c r="X591" s="13"/>
      <c r="Y591" s="13"/>
      <c r="Z591" s="13"/>
      <c r="AA591" s="13"/>
      <c r="AB591" s="13"/>
      <c r="AC591" s="13"/>
      <c r="AD591" s="13"/>
      <c r="AE591" s="13"/>
      <c r="AT591" s="259" t="s">
        <v>259</v>
      </c>
      <c r="AU591" s="259" t="s">
        <v>88</v>
      </c>
      <c r="AV591" s="13" t="s">
        <v>88</v>
      </c>
      <c r="AW591" s="13" t="s">
        <v>36</v>
      </c>
      <c r="AX591" s="13" t="s">
        <v>80</v>
      </c>
      <c r="AY591" s="259" t="s">
        <v>241</v>
      </c>
    </row>
    <row r="592" s="15" customFormat="1">
      <c r="A592" s="15"/>
      <c r="B592" s="271"/>
      <c r="C592" s="272"/>
      <c r="D592" s="242" t="s">
        <v>259</v>
      </c>
      <c r="E592" s="273" t="s">
        <v>1</v>
      </c>
      <c r="F592" s="274" t="s">
        <v>3465</v>
      </c>
      <c r="G592" s="272"/>
      <c r="H592" s="273" t="s">
        <v>1</v>
      </c>
      <c r="I592" s="275"/>
      <c r="J592" s="272"/>
      <c r="K592" s="272"/>
      <c r="L592" s="276"/>
      <c r="M592" s="277"/>
      <c r="N592" s="278"/>
      <c r="O592" s="278"/>
      <c r="P592" s="278"/>
      <c r="Q592" s="278"/>
      <c r="R592" s="278"/>
      <c r="S592" s="278"/>
      <c r="T592" s="279"/>
      <c r="U592" s="15"/>
      <c r="V592" s="15"/>
      <c r="W592" s="15"/>
      <c r="X592" s="15"/>
      <c r="Y592" s="15"/>
      <c r="Z592" s="15"/>
      <c r="AA592" s="15"/>
      <c r="AB592" s="15"/>
      <c r="AC592" s="15"/>
      <c r="AD592" s="15"/>
      <c r="AE592" s="15"/>
      <c r="AT592" s="280" t="s">
        <v>259</v>
      </c>
      <c r="AU592" s="280" t="s">
        <v>88</v>
      </c>
      <c r="AV592" s="15" t="s">
        <v>14</v>
      </c>
      <c r="AW592" s="15" t="s">
        <v>36</v>
      </c>
      <c r="AX592" s="15" t="s">
        <v>80</v>
      </c>
      <c r="AY592" s="280" t="s">
        <v>241</v>
      </c>
    </row>
    <row r="593" s="13" customFormat="1">
      <c r="A593" s="13"/>
      <c r="B593" s="249"/>
      <c r="C593" s="250"/>
      <c r="D593" s="242" t="s">
        <v>259</v>
      </c>
      <c r="E593" s="251" t="s">
        <v>1</v>
      </c>
      <c r="F593" s="252" t="s">
        <v>3838</v>
      </c>
      <c r="G593" s="250"/>
      <c r="H593" s="253">
        <v>0</v>
      </c>
      <c r="I593" s="254"/>
      <c r="J593" s="250"/>
      <c r="K593" s="250"/>
      <c r="L593" s="255"/>
      <c r="M593" s="256"/>
      <c r="N593" s="257"/>
      <c r="O593" s="257"/>
      <c r="P593" s="257"/>
      <c r="Q593" s="257"/>
      <c r="R593" s="257"/>
      <c r="S593" s="257"/>
      <c r="T593" s="258"/>
      <c r="U593" s="13"/>
      <c r="V593" s="13"/>
      <c r="W593" s="13"/>
      <c r="X593" s="13"/>
      <c r="Y593" s="13"/>
      <c r="Z593" s="13"/>
      <c r="AA593" s="13"/>
      <c r="AB593" s="13"/>
      <c r="AC593" s="13"/>
      <c r="AD593" s="13"/>
      <c r="AE593" s="13"/>
      <c r="AT593" s="259" t="s">
        <v>259</v>
      </c>
      <c r="AU593" s="259" t="s">
        <v>88</v>
      </c>
      <c r="AV593" s="13" t="s">
        <v>88</v>
      </c>
      <c r="AW593" s="13" t="s">
        <v>36</v>
      </c>
      <c r="AX593" s="13" t="s">
        <v>80</v>
      </c>
      <c r="AY593" s="259" t="s">
        <v>241</v>
      </c>
    </row>
    <row r="594" s="15" customFormat="1">
      <c r="A594" s="15"/>
      <c r="B594" s="271"/>
      <c r="C594" s="272"/>
      <c r="D594" s="242" t="s">
        <v>259</v>
      </c>
      <c r="E594" s="273" t="s">
        <v>1</v>
      </c>
      <c r="F594" s="274" t="s">
        <v>3467</v>
      </c>
      <c r="G594" s="272"/>
      <c r="H594" s="273" t="s">
        <v>1</v>
      </c>
      <c r="I594" s="275"/>
      <c r="J594" s="272"/>
      <c r="K594" s="272"/>
      <c r="L594" s="276"/>
      <c r="M594" s="277"/>
      <c r="N594" s="278"/>
      <c r="O594" s="278"/>
      <c r="P594" s="278"/>
      <c r="Q594" s="278"/>
      <c r="R594" s="278"/>
      <c r="S594" s="278"/>
      <c r="T594" s="279"/>
      <c r="U594" s="15"/>
      <c r="V594" s="15"/>
      <c r="W594" s="15"/>
      <c r="X594" s="15"/>
      <c r="Y594" s="15"/>
      <c r="Z594" s="15"/>
      <c r="AA594" s="15"/>
      <c r="AB594" s="15"/>
      <c r="AC594" s="15"/>
      <c r="AD594" s="15"/>
      <c r="AE594" s="15"/>
      <c r="AT594" s="280" t="s">
        <v>259</v>
      </c>
      <c r="AU594" s="280" t="s">
        <v>88</v>
      </c>
      <c r="AV594" s="15" t="s">
        <v>14</v>
      </c>
      <c r="AW594" s="15" t="s">
        <v>36</v>
      </c>
      <c r="AX594" s="15" t="s">
        <v>80</v>
      </c>
      <c r="AY594" s="280" t="s">
        <v>241</v>
      </c>
    </row>
    <row r="595" s="13" customFormat="1">
      <c r="A595" s="13"/>
      <c r="B595" s="249"/>
      <c r="C595" s="250"/>
      <c r="D595" s="242" t="s">
        <v>259</v>
      </c>
      <c r="E595" s="251" t="s">
        <v>1</v>
      </c>
      <c r="F595" s="252" t="s">
        <v>3839</v>
      </c>
      <c r="G595" s="250"/>
      <c r="H595" s="253">
        <v>5.5999999999999996</v>
      </c>
      <c r="I595" s="254"/>
      <c r="J595" s="250"/>
      <c r="K595" s="250"/>
      <c r="L595" s="255"/>
      <c r="M595" s="256"/>
      <c r="N595" s="257"/>
      <c r="O595" s="257"/>
      <c r="P595" s="257"/>
      <c r="Q595" s="257"/>
      <c r="R595" s="257"/>
      <c r="S595" s="257"/>
      <c r="T595" s="258"/>
      <c r="U595" s="13"/>
      <c r="V595" s="13"/>
      <c r="W595" s="13"/>
      <c r="X595" s="13"/>
      <c r="Y595" s="13"/>
      <c r="Z595" s="13"/>
      <c r="AA595" s="13"/>
      <c r="AB595" s="13"/>
      <c r="AC595" s="13"/>
      <c r="AD595" s="13"/>
      <c r="AE595" s="13"/>
      <c r="AT595" s="259" t="s">
        <v>259</v>
      </c>
      <c r="AU595" s="259" t="s">
        <v>88</v>
      </c>
      <c r="AV595" s="13" t="s">
        <v>88</v>
      </c>
      <c r="AW595" s="13" t="s">
        <v>36</v>
      </c>
      <c r="AX595" s="13" t="s">
        <v>80</v>
      </c>
      <c r="AY595" s="259" t="s">
        <v>241</v>
      </c>
    </row>
    <row r="596" s="15" customFormat="1">
      <c r="A596" s="15"/>
      <c r="B596" s="271"/>
      <c r="C596" s="272"/>
      <c r="D596" s="242" t="s">
        <v>259</v>
      </c>
      <c r="E596" s="273" t="s">
        <v>1</v>
      </c>
      <c r="F596" s="274" t="s">
        <v>3469</v>
      </c>
      <c r="G596" s="272"/>
      <c r="H596" s="273" t="s">
        <v>1</v>
      </c>
      <c r="I596" s="275"/>
      <c r="J596" s="272"/>
      <c r="K596" s="272"/>
      <c r="L596" s="276"/>
      <c r="M596" s="277"/>
      <c r="N596" s="278"/>
      <c r="O596" s="278"/>
      <c r="P596" s="278"/>
      <c r="Q596" s="278"/>
      <c r="R596" s="278"/>
      <c r="S596" s="278"/>
      <c r="T596" s="279"/>
      <c r="U596" s="15"/>
      <c r="V596" s="15"/>
      <c r="W596" s="15"/>
      <c r="X596" s="15"/>
      <c r="Y596" s="15"/>
      <c r="Z596" s="15"/>
      <c r="AA596" s="15"/>
      <c r="AB596" s="15"/>
      <c r="AC596" s="15"/>
      <c r="AD596" s="15"/>
      <c r="AE596" s="15"/>
      <c r="AT596" s="280" t="s">
        <v>259</v>
      </c>
      <c r="AU596" s="280" t="s">
        <v>88</v>
      </c>
      <c r="AV596" s="15" t="s">
        <v>14</v>
      </c>
      <c r="AW596" s="15" t="s">
        <v>36</v>
      </c>
      <c r="AX596" s="15" t="s">
        <v>80</v>
      </c>
      <c r="AY596" s="280" t="s">
        <v>241</v>
      </c>
    </row>
    <row r="597" s="13" customFormat="1">
      <c r="A597" s="13"/>
      <c r="B597" s="249"/>
      <c r="C597" s="250"/>
      <c r="D597" s="242" t="s">
        <v>259</v>
      </c>
      <c r="E597" s="251" t="s">
        <v>1</v>
      </c>
      <c r="F597" s="252" t="s">
        <v>3838</v>
      </c>
      <c r="G597" s="250"/>
      <c r="H597" s="253">
        <v>0</v>
      </c>
      <c r="I597" s="254"/>
      <c r="J597" s="250"/>
      <c r="K597" s="250"/>
      <c r="L597" s="255"/>
      <c r="M597" s="256"/>
      <c r="N597" s="257"/>
      <c r="O597" s="257"/>
      <c r="P597" s="257"/>
      <c r="Q597" s="257"/>
      <c r="R597" s="257"/>
      <c r="S597" s="257"/>
      <c r="T597" s="258"/>
      <c r="U597" s="13"/>
      <c r="V597" s="13"/>
      <c r="W597" s="13"/>
      <c r="X597" s="13"/>
      <c r="Y597" s="13"/>
      <c r="Z597" s="13"/>
      <c r="AA597" s="13"/>
      <c r="AB597" s="13"/>
      <c r="AC597" s="13"/>
      <c r="AD597" s="13"/>
      <c r="AE597" s="13"/>
      <c r="AT597" s="259" t="s">
        <v>259</v>
      </c>
      <c r="AU597" s="259" t="s">
        <v>88</v>
      </c>
      <c r="AV597" s="13" t="s">
        <v>88</v>
      </c>
      <c r="AW597" s="13" t="s">
        <v>36</v>
      </c>
      <c r="AX597" s="13" t="s">
        <v>80</v>
      </c>
      <c r="AY597" s="259" t="s">
        <v>241</v>
      </c>
    </row>
    <row r="598" s="15" customFormat="1">
      <c r="A598" s="15"/>
      <c r="B598" s="271"/>
      <c r="C598" s="272"/>
      <c r="D598" s="242" t="s">
        <v>259</v>
      </c>
      <c r="E598" s="273" t="s">
        <v>1</v>
      </c>
      <c r="F598" s="274" t="s">
        <v>3486</v>
      </c>
      <c r="G598" s="272"/>
      <c r="H598" s="273" t="s">
        <v>1</v>
      </c>
      <c r="I598" s="275"/>
      <c r="J598" s="272"/>
      <c r="K598" s="272"/>
      <c r="L598" s="276"/>
      <c r="M598" s="277"/>
      <c r="N598" s="278"/>
      <c r="O598" s="278"/>
      <c r="P598" s="278"/>
      <c r="Q598" s="278"/>
      <c r="R598" s="278"/>
      <c r="S598" s="278"/>
      <c r="T598" s="279"/>
      <c r="U598" s="15"/>
      <c r="V598" s="15"/>
      <c r="W598" s="15"/>
      <c r="X598" s="15"/>
      <c r="Y598" s="15"/>
      <c r="Z598" s="15"/>
      <c r="AA598" s="15"/>
      <c r="AB598" s="15"/>
      <c r="AC598" s="15"/>
      <c r="AD598" s="15"/>
      <c r="AE598" s="15"/>
      <c r="AT598" s="280" t="s">
        <v>259</v>
      </c>
      <c r="AU598" s="280" t="s">
        <v>88</v>
      </c>
      <c r="AV598" s="15" t="s">
        <v>14</v>
      </c>
      <c r="AW598" s="15" t="s">
        <v>36</v>
      </c>
      <c r="AX598" s="15" t="s">
        <v>80</v>
      </c>
      <c r="AY598" s="280" t="s">
        <v>241</v>
      </c>
    </row>
    <row r="599" s="13" customFormat="1">
      <c r="A599" s="13"/>
      <c r="B599" s="249"/>
      <c r="C599" s="250"/>
      <c r="D599" s="242" t="s">
        <v>259</v>
      </c>
      <c r="E599" s="251" t="s">
        <v>1</v>
      </c>
      <c r="F599" s="252" t="s">
        <v>3840</v>
      </c>
      <c r="G599" s="250"/>
      <c r="H599" s="253">
        <v>2.3799999999999999</v>
      </c>
      <c r="I599" s="254"/>
      <c r="J599" s="250"/>
      <c r="K599" s="250"/>
      <c r="L599" s="255"/>
      <c r="M599" s="256"/>
      <c r="N599" s="257"/>
      <c r="O599" s="257"/>
      <c r="P599" s="257"/>
      <c r="Q599" s="257"/>
      <c r="R599" s="257"/>
      <c r="S599" s="257"/>
      <c r="T599" s="258"/>
      <c r="U599" s="13"/>
      <c r="V599" s="13"/>
      <c r="W599" s="13"/>
      <c r="X599" s="13"/>
      <c r="Y599" s="13"/>
      <c r="Z599" s="13"/>
      <c r="AA599" s="13"/>
      <c r="AB599" s="13"/>
      <c r="AC599" s="13"/>
      <c r="AD599" s="13"/>
      <c r="AE599" s="13"/>
      <c r="AT599" s="259" t="s">
        <v>259</v>
      </c>
      <c r="AU599" s="259" t="s">
        <v>88</v>
      </c>
      <c r="AV599" s="13" t="s">
        <v>88</v>
      </c>
      <c r="AW599" s="13" t="s">
        <v>36</v>
      </c>
      <c r="AX599" s="13" t="s">
        <v>80</v>
      </c>
      <c r="AY599" s="259" t="s">
        <v>241</v>
      </c>
    </row>
    <row r="600" s="15" customFormat="1">
      <c r="A600" s="15"/>
      <c r="B600" s="271"/>
      <c r="C600" s="272"/>
      <c r="D600" s="242" t="s">
        <v>259</v>
      </c>
      <c r="E600" s="273" t="s">
        <v>1</v>
      </c>
      <c r="F600" s="274" t="s">
        <v>3470</v>
      </c>
      <c r="G600" s="272"/>
      <c r="H600" s="273" t="s">
        <v>1</v>
      </c>
      <c r="I600" s="275"/>
      <c r="J600" s="272"/>
      <c r="K600" s="272"/>
      <c r="L600" s="276"/>
      <c r="M600" s="277"/>
      <c r="N600" s="278"/>
      <c r="O600" s="278"/>
      <c r="P600" s="278"/>
      <c r="Q600" s="278"/>
      <c r="R600" s="278"/>
      <c r="S600" s="278"/>
      <c r="T600" s="279"/>
      <c r="U600" s="15"/>
      <c r="V600" s="15"/>
      <c r="W600" s="15"/>
      <c r="X600" s="15"/>
      <c r="Y600" s="15"/>
      <c r="Z600" s="15"/>
      <c r="AA600" s="15"/>
      <c r="AB600" s="15"/>
      <c r="AC600" s="15"/>
      <c r="AD600" s="15"/>
      <c r="AE600" s="15"/>
      <c r="AT600" s="280" t="s">
        <v>259</v>
      </c>
      <c r="AU600" s="280" t="s">
        <v>88</v>
      </c>
      <c r="AV600" s="15" t="s">
        <v>14</v>
      </c>
      <c r="AW600" s="15" t="s">
        <v>36</v>
      </c>
      <c r="AX600" s="15" t="s">
        <v>80</v>
      </c>
      <c r="AY600" s="280" t="s">
        <v>241</v>
      </c>
    </row>
    <row r="601" s="13" customFormat="1">
      <c r="A601" s="13"/>
      <c r="B601" s="249"/>
      <c r="C601" s="250"/>
      <c r="D601" s="242" t="s">
        <v>259</v>
      </c>
      <c r="E601" s="251" t="s">
        <v>1</v>
      </c>
      <c r="F601" s="252" t="s">
        <v>3838</v>
      </c>
      <c r="G601" s="250"/>
      <c r="H601" s="253">
        <v>0</v>
      </c>
      <c r="I601" s="254"/>
      <c r="J601" s="250"/>
      <c r="K601" s="250"/>
      <c r="L601" s="255"/>
      <c r="M601" s="256"/>
      <c r="N601" s="257"/>
      <c r="O601" s="257"/>
      <c r="P601" s="257"/>
      <c r="Q601" s="257"/>
      <c r="R601" s="257"/>
      <c r="S601" s="257"/>
      <c r="T601" s="258"/>
      <c r="U601" s="13"/>
      <c r="V601" s="13"/>
      <c r="W601" s="13"/>
      <c r="X601" s="13"/>
      <c r="Y601" s="13"/>
      <c r="Z601" s="13"/>
      <c r="AA601" s="13"/>
      <c r="AB601" s="13"/>
      <c r="AC601" s="13"/>
      <c r="AD601" s="13"/>
      <c r="AE601" s="13"/>
      <c r="AT601" s="259" t="s">
        <v>259</v>
      </c>
      <c r="AU601" s="259" t="s">
        <v>88</v>
      </c>
      <c r="AV601" s="13" t="s">
        <v>88</v>
      </c>
      <c r="AW601" s="13" t="s">
        <v>36</v>
      </c>
      <c r="AX601" s="13" t="s">
        <v>80</v>
      </c>
      <c r="AY601" s="259" t="s">
        <v>241</v>
      </c>
    </row>
    <row r="602" s="14" customFormat="1">
      <c r="A602" s="14"/>
      <c r="B602" s="260"/>
      <c r="C602" s="261"/>
      <c r="D602" s="242" t="s">
        <v>259</v>
      </c>
      <c r="E602" s="262" t="s">
        <v>1</v>
      </c>
      <c r="F602" s="263" t="s">
        <v>261</v>
      </c>
      <c r="G602" s="261"/>
      <c r="H602" s="264">
        <v>97.674000000000007</v>
      </c>
      <c r="I602" s="265"/>
      <c r="J602" s="261"/>
      <c r="K602" s="261"/>
      <c r="L602" s="266"/>
      <c r="M602" s="267"/>
      <c r="N602" s="268"/>
      <c r="O602" s="268"/>
      <c r="P602" s="268"/>
      <c r="Q602" s="268"/>
      <c r="R602" s="268"/>
      <c r="S602" s="268"/>
      <c r="T602" s="269"/>
      <c r="U602" s="14"/>
      <c r="V602" s="14"/>
      <c r="W602" s="14"/>
      <c r="X602" s="14"/>
      <c r="Y602" s="14"/>
      <c r="Z602" s="14"/>
      <c r="AA602" s="14"/>
      <c r="AB602" s="14"/>
      <c r="AC602" s="14"/>
      <c r="AD602" s="14"/>
      <c r="AE602" s="14"/>
      <c r="AT602" s="270" t="s">
        <v>259</v>
      </c>
      <c r="AU602" s="270" t="s">
        <v>88</v>
      </c>
      <c r="AV602" s="14" t="s">
        <v>175</v>
      </c>
      <c r="AW602" s="14" t="s">
        <v>36</v>
      </c>
      <c r="AX602" s="14" t="s">
        <v>14</v>
      </c>
      <c r="AY602" s="270" t="s">
        <v>241</v>
      </c>
    </row>
    <row r="603" s="2" customFormat="1" ht="16.5" customHeight="1">
      <c r="A603" s="39"/>
      <c r="B603" s="40"/>
      <c r="C603" s="229" t="s">
        <v>911</v>
      </c>
      <c r="D603" s="229" t="s">
        <v>243</v>
      </c>
      <c r="E603" s="230" t="s">
        <v>875</v>
      </c>
      <c r="F603" s="231" t="s">
        <v>876</v>
      </c>
      <c r="G603" s="232" t="s">
        <v>246</v>
      </c>
      <c r="H603" s="233">
        <v>33.113</v>
      </c>
      <c r="I603" s="234"/>
      <c r="J603" s="235">
        <f>ROUND(I603*H603,2)</f>
        <v>0</v>
      </c>
      <c r="K603" s="231" t="s">
        <v>247</v>
      </c>
      <c r="L603" s="45"/>
      <c r="M603" s="236" t="s">
        <v>1</v>
      </c>
      <c r="N603" s="237" t="s">
        <v>45</v>
      </c>
      <c r="O603" s="92"/>
      <c r="P603" s="238">
        <f>O603*H603</f>
        <v>0</v>
      </c>
      <c r="Q603" s="238">
        <v>0</v>
      </c>
      <c r="R603" s="238">
        <f>Q603*H603</f>
        <v>0</v>
      </c>
      <c r="S603" s="238">
        <v>0</v>
      </c>
      <c r="T603" s="239">
        <f>S603*H603</f>
        <v>0</v>
      </c>
      <c r="U603" s="39"/>
      <c r="V603" s="39"/>
      <c r="W603" s="39"/>
      <c r="X603" s="39"/>
      <c r="Y603" s="39"/>
      <c r="Z603" s="39"/>
      <c r="AA603" s="39"/>
      <c r="AB603" s="39"/>
      <c r="AC603" s="39"/>
      <c r="AD603" s="39"/>
      <c r="AE603" s="39"/>
      <c r="AR603" s="240" t="s">
        <v>175</v>
      </c>
      <c r="AT603" s="240" t="s">
        <v>243</v>
      </c>
      <c r="AU603" s="240" t="s">
        <v>88</v>
      </c>
      <c r="AY603" s="18" t="s">
        <v>241</v>
      </c>
      <c r="BE603" s="241">
        <f>IF(N603="základní",J603,0)</f>
        <v>0</v>
      </c>
      <c r="BF603" s="241">
        <f>IF(N603="snížená",J603,0)</f>
        <v>0</v>
      </c>
      <c r="BG603" s="241">
        <f>IF(N603="zákl. přenesená",J603,0)</f>
        <v>0</v>
      </c>
      <c r="BH603" s="241">
        <f>IF(N603="sníž. přenesená",J603,0)</f>
        <v>0</v>
      </c>
      <c r="BI603" s="241">
        <f>IF(N603="nulová",J603,0)</f>
        <v>0</v>
      </c>
      <c r="BJ603" s="18" t="s">
        <v>14</v>
      </c>
      <c r="BK603" s="241">
        <f>ROUND(I603*H603,2)</f>
        <v>0</v>
      </c>
      <c r="BL603" s="18" t="s">
        <v>175</v>
      </c>
      <c r="BM603" s="240" t="s">
        <v>3841</v>
      </c>
    </row>
    <row r="604" s="2" customFormat="1">
      <c r="A604" s="39"/>
      <c r="B604" s="40"/>
      <c r="C604" s="41"/>
      <c r="D604" s="242" t="s">
        <v>249</v>
      </c>
      <c r="E604" s="41"/>
      <c r="F604" s="243" t="s">
        <v>878</v>
      </c>
      <c r="G604" s="41"/>
      <c r="H604" s="41"/>
      <c r="I604" s="244"/>
      <c r="J604" s="41"/>
      <c r="K604" s="41"/>
      <c r="L604" s="45"/>
      <c r="M604" s="245"/>
      <c r="N604" s="246"/>
      <c r="O604" s="92"/>
      <c r="P604" s="92"/>
      <c r="Q604" s="92"/>
      <c r="R604" s="92"/>
      <c r="S604" s="92"/>
      <c r="T604" s="93"/>
      <c r="U604" s="39"/>
      <c r="V604" s="39"/>
      <c r="W604" s="39"/>
      <c r="X604" s="39"/>
      <c r="Y604" s="39"/>
      <c r="Z604" s="39"/>
      <c r="AA604" s="39"/>
      <c r="AB604" s="39"/>
      <c r="AC604" s="39"/>
      <c r="AD604" s="39"/>
      <c r="AE604" s="39"/>
      <c r="AT604" s="18" t="s">
        <v>249</v>
      </c>
      <c r="AU604" s="18" t="s">
        <v>88</v>
      </c>
    </row>
    <row r="605" s="2" customFormat="1">
      <c r="A605" s="39"/>
      <c r="B605" s="40"/>
      <c r="C605" s="41"/>
      <c r="D605" s="247" t="s">
        <v>251</v>
      </c>
      <c r="E605" s="41"/>
      <c r="F605" s="248" t="s">
        <v>879</v>
      </c>
      <c r="G605" s="41"/>
      <c r="H605" s="41"/>
      <c r="I605" s="244"/>
      <c r="J605" s="41"/>
      <c r="K605" s="41"/>
      <c r="L605" s="45"/>
      <c r="M605" s="245"/>
      <c r="N605" s="246"/>
      <c r="O605" s="92"/>
      <c r="P605" s="92"/>
      <c r="Q605" s="92"/>
      <c r="R605" s="92"/>
      <c r="S605" s="92"/>
      <c r="T605" s="93"/>
      <c r="U605" s="39"/>
      <c r="V605" s="39"/>
      <c r="W605" s="39"/>
      <c r="X605" s="39"/>
      <c r="Y605" s="39"/>
      <c r="Z605" s="39"/>
      <c r="AA605" s="39"/>
      <c r="AB605" s="39"/>
      <c r="AC605" s="39"/>
      <c r="AD605" s="39"/>
      <c r="AE605" s="39"/>
      <c r="AT605" s="18" t="s">
        <v>251</v>
      </c>
      <c r="AU605" s="18" t="s">
        <v>88</v>
      </c>
    </row>
    <row r="606" s="15" customFormat="1">
      <c r="A606" s="15"/>
      <c r="B606" s="271"/>
      <c r="C606" s="272"/>
      <c r="D606" s="242" t="s">
        <v>259</v>
      </c>
      <c r="E606" s="273" t="s">
        <v>1</v>
      </c>
      <c r="F606" s="274" t="s">
        <v>536</v>
      </c>
      <c r="G606" s="272"/>
      <c r="H606" s="273" t="s">
        <v>1</v>
      </c>
      <c r="I606" s="275"/>
      <c r="J606" s="272"/>
      <c r="K606" s="272"/>
      <c r="L606" s="276"/>
      <c r="M606" s="277"/>
      <c r="N606" s="278"/>
      <c r="O606" s="278"/>
      <c r="P606" s="278"/>
      <c r="Q606" s="278"/>
      <c r="R606" s="278"/>
      <c r="S606" s="278"/>
      <c r="T606" s="279"/>
      <c r="U606" s="15"/>
      <c r="V606" s="15"/>
      <c r="W606" s="15"/>
      <c r="X606" s="15"/>
      <c r="Y606" s="15"/>
      <c r="Z606" s="15"/>
      <c r="AA606" s="15"/>
      <c r="AB606" s="15"/>
      <c r="AC606" s="15"/>
      <c r="AD606" s="15"/>
      <c r="AE606" s="15"/>
      <c r="AT606" s="280" t="s">
        <v>259</v>
      </c>
      <c r="AU606" s="280" t="s">
        <v>88</v>
      </c>
      <c r="AV606" s="15" t="s">
        <v>14</v>
      </c>
      <c r="AW606" s="15" t="s">
        <v>36</v>
      </c>
      <c r="AX606" s="15" t="s">
        <v>80</v>
      </c>
      <c r="AY606" s="280" t="s">
        <v>241</v>
      </c>
    </row>
    <row r="607" s="13" customFormat="1">
      <c r="A607" s="13"/>
      <c r="B607" s="249"/>
      <c r="C607" s="250"/>
      <c r="D607" s="242" t="s">
        <v>259</v>
      </c>
      <c r="E607" s="251" t="s">
        <v>1</v>
      </c>
      <c r="F607" s="252" t="s">
        <v>456</v>
      </c>
      <c r="G607" s="250"/>
      <c r="H607" s="253">
        <v>33.113</v>
      </c>
      <c r="I607" s="254"/>
      <c r="J607" s="250"/>
      <c r="K607" s="250"/>
      <c r="L607" s="255"/>
      <c r="M607" s="256"/>
      <c r="N607" s="257"/>
      <c r="O607" s="257"/>
      <c r="P607" s="257"/>
      <c r="Q607" s="257"/>
      <c r="R607" s="257"/>
      <c r="S607" s="257"/>
      <c r="T607" s="258"/>
      <c r="U607" s="13"/>
      <c r="V607" s="13"/>
      <c r="W607" s="13"/>
      <c r="X607" s="13"/>
      <c r="Y607" s="13"/>
      <c r="Z607" s="13"/>
      <c r="AA607" s="13"/>
      <c r="AB607" s="13"/>
      <c r="AC607" s="13"/>
      <c r="AD607" s="13"/>
      <c r="AE607" s="13"/>
      <c r="AT607" s="259" t="s">
        <v>259</v>
      </c>
      <c r="AU607" s="259" t="s">
        <v>88</v>
      </c>
      <c r="AV607" s="13" t="s">
        <v>88</v>
      </c>
      <c r="AW607" s="13" t="s">
        <v>36</v>
      </c>
      <c r="AX607" s="13" t="s">
        <v>80</v>
      </c>
      <c r="AY607" s="259" t="s">
        <v>241</v>
      </c>
    </row>
    <row r="608" s="14" customFormat="1">
      <c r="A608" s="14"/>
      <c r="B608" s="260"/>
      <c r="C608" s="261"/>
      <c r="D608" s="242" t="s">
        <v>259</v>
      </c>
      <c r="E608" s="262" t="s">
        <v>1</v>
      </c>
      <c r="F608" s="263" t="s">
        <v>261</v>
      </c>
      <c r="G608" s="261"/>
      <c r="H608" s="264">
        <v>33.113</v>
      </c>
      <c r="I608" s="265"/>
      <c r="J608" s="261"/>
      <c r="K608" s="261"/>
      <c r="L608" s="266"/>
      <c r="M608" s="267"/>
      <c r="N608" s="268"/>
      <c r="O608" s="268"/>
      <c r="P608" s="268"/>
      <c r="Q608" s="268"/>
      <c r="R608" s="268"/>
      <c r="S608" s="268"/>
      <c r="T608" s="269"/>
      <c r="U608" s="14"/>
      <c r="V608" s="14"/>
      <c r="W608" s="14"/>
      <c r="X608" s="14"/>
      <c r="Y608" s="14"/>
      <c r="Z608" s="14"/>
      <c r="AA608" s="14"/>
      <c r="AB608" s="14"/>
      <c r="AC608" s="14"/>
      <c r="AD608" s="14"/>
      <c r="AE608" s="14"/>
      <c r="AT608" s="270" t="s">
        <v>259</v>
      </c>
      <c r="AU608" s="270" t="s">
        <v>88</v>
      </c>
      <c r="AV608" s="14" t="s">
        <v>175</v>
      </c>
      <c r="AW608" s="14" t="s">
        <v>36</v>
      </c>
      <c r="AX608" s="14" t="s">
        <v>14</v>
      </c>
      <c r="AY608" s="270" t="s">
        <v>241</v>
      </c>
    </row>
    <row r="609" s="2" customFormat="1" ht="16.5" customHeight="1">
      <c r="A609" s="39"/>
      <c r="B609" s="40"/>
      <c r="C609" s="229" t="s">
        <v>915</v>
      </c>
      <c r="D609" s="229" t="s">
        <v>243</v>
      </c>
      <c r="E609" s="230" t="s">
        <v>1473</v>
      </c>
      <c r="F609" s="231" t="s">
        <v>1474</v>
      </c>
      <c r="G609" s="232" t="s">
        <v>246</v>
      </c>
      <c r="H609" s="233">
        <v>179.38800000000001</v>
      </c>
      <c r="I609" s="234"/>
      <c r="J609" s="235">
        <f>ROUND(I609*H609,2)</f>
        <v>0</v>
      </c>
      <c r="K609" s="231" t="s">
        <v>247</v>
      </c>
      <c r="L609" s="45"/>
      <c r="M609" s="236" t="s">
        <v>1</v>
      </c>
      <c r="N609" s="237" t="s">
        <v>45</v>
      </c>
      <c r="O609" s="92"/>
      <c r="P609" s="238">
        <f>O609*H609</f>
        <v>0</v>
      </c>
      <c r="Q609" s="238">
        <v>0</v>
      </c>
      <c r="R609" s="238">
        <f>Q609*H609</f>
        <v>0</v>
      </c>
      <c r="S609" s="238">
        <v>0</v>
      </c>
      <c r="T609" s="239">
        <f>S609*H609</f>
        <v>0</v>
      </c>
      <c r="U609" s="39"/>
      <c r="V609" s="39"/>
      <c r="W609" s="39"/>
      <c r="X609" s="39"/>
      <c r="Y609" s="39"/>
      <c r="Z609" s="39"/>
      <c r="AA609" s="39"/>
      <c r="AB609" s="39"/>
      <c r="AC609" s="39"/>
      <c r="AD609" s="39"/>
      <c r="AE609" s="39"/>
      <c r="AR609" s="240" t="s">
        <v>175</v>
      </c>
      <c r="AT609" s="240" t="s">
        <v>243</v>
      </c>
      <c r="AU609" s="240" t="s">
        <v>88</v>
      </c>
      <c r="AY609" s="18" t="s">
        <v>241</v>
      </c>
      <c r="BE609" s="241">
        <f>IF(N609="základní",J609,0)</f>
        <v>0</v>
      </c>
      <c r="BF609" s="241">
        <f>IF(N609="snížená",J609,0)</f>
        <v>0</v>
      </c>
      <c r="BG609" s="241">
        <f>IF(N609="zákl. přenesená",J609,0)</f>
        <v>0</v>
      </c>
      <c r="BH609" s="241">
        <f>IF(N609="sníž. přenesená",J609,0)</f>
        <v>0</v>
      </c>
      <c r="BI609" s="241">
        <f>IF(N609="nulová",J609,0)</f>
        <v>0</v>
      </c>
      <c r="BJ609" s="18" t="s">
        <v>14</v>
      </c>
      <c r="BK609" s="241">
        <f>ROUND(I609*H609,2)</f>
        <v>0</v>
      </c>
      <c r="BL609" s="18" t="s">
        <v>175</v>
      </c>
      <c r="BM609" s="240" t="s">
        <v>3842</v>
      </c>
    </row>
    <row r="610" s="2" customFormat="1">
      <c r="A610" s="39"/>
      <c r="B610" s="40"/>
      <c r="C610" s="41"/>
      <c r="D610" s="242" t="s">
        <v>249</v>
      </c>
      <c r="E610" s="41"/>
      <c r="F610" s="243" t="s">
        <v>1476</v>
      </c>
      <c r="G610" s="41"/>
      <c r="H610" s="41"/>
      <c r="I610" s="244"/>
      <c r="J610" s="41"/>
      <c r="K610" s="41"/>
      <c r="L610" s="45"/>
      <c r="M610" s="245"/>
      <c r="N610" s="246"/>
      <c r="O610" s="92"/>
      <c r="P610" s="92"/>
      <c r="Q610" s="92"/>
      <c r="R610" s="92"/>
      <c r="S610" s="92"/>
      <c r="T610" s="93"/>
      <c r="U610" s="39"/>
      <c r="V610" s="39"/>
      <c r="W610" s="39"/>
      <c r="X610" s="39"/>
      <c r="Y610" s="39"/>
      <c r="Z610" s="39"/>
      <c r="AA610" s="39"/>
      <c r="AB610" s="39"/>
      <c r="AC610" s="39"/>
      <c r="AD610" s="39"/>
      <c r="AE610" s="39"/>
      <c r="AT610" s="18" t="s">
        <v>249</v>
      </c>
      <c r="AU610" s="18" t="s">
        <v>88</v>
      </c>
    </row>
    <row r="611" s="2" customFormat="1">
      <c r="A611" s="39"/>
      <c r="B611" s="40"/>
      <c r="C611" s="41"/>
      <c r="D611" s="247" t="s">
        <v>251</v>
      </c>
      <c r="E611" s="41"/>
      <c r="F611" s="248" t="s">
        <v>1477</v>
      </c>
      <c r="G611" s="41"/>
      <c r="H611" s="41"/>
      <c r="I611" s="244"/>
      <c r="J611" s="41"/>
      <c r="K611" s="41"/>
      <c r="L611" s="45"/>
      <c r="M611" s="245"/>
      <c r="N611" s="246"/>
      <c r="O611" s="92"/>
      <c r="P611" s="92"/>
      <c r="Q611" s="92"/>
      <c r="R611" s="92"/>
      <c r="S611" s="92"/>
      <c r="T611" s="93"/>
      <c r="U611" s="39"/>
      <c r="V611" s="39"/>
      <c r="W611" s="39"/>
      <c r="X611" s="39"/>
      <c r="Y611" s="39"/>
      <c r="Z611" s="39"/>
      <c r="AA611" s="39"/>
      <c r="AB611" s="39"/>
      <c r="AC611" s="39"/>
      <c r="AD611" s="39"/>
      <c r="AE611" s="39"/>
      <c r="AT611" s="18" t="s">
        <v>251</v>
      </c>
      <c r="AU611" s="18" t="s">
        <v>88</v>
      </c>
    </row>
    <row r="612" s="13" customFormat="1">
      <c r="A612" s="13"/>
      <c r="B612" s="249"/>
      <c r="C612" s="250"/>
      <c r="D612" s="242" t="s">
        <v>259</v>
      </c>
      <c r="E612" s="251" t="s">
        <v>1</v>
      </c>
      <c r="F612" s="252" t="s">
        <v>833</v>
      </c>
      <c r="G612" s="250"/>
      <c r="H612" s="253">
        <v>89.694000000000003</v>
      </c>
      <c r="I612" s="254"/>
      <c r="J612" s="250"/>
      <c r="K612" s="250"/>
      <c r="L612" s="255"/>
      <c r="M612" s="256"/>
      <c r="N612" s="257"/>
      <c r="O612" s="257"/>
      <c r="P612" s="257"/>
      <c r="Q612" s="257"/>
      <c r="R612" s="257"/>
      <c r="S612" s="257"/>
      <c r="T612" s="258"/>
      <c r="U612" s="13"/>
      <c r="V612" s="13"/>
      <c r="W612" s="13"/>
      <c r="X612" s="13"/>
      <c r="Y612" s="13"/>
      <c r="Z612" s="13"/>
      <c r="AA612" s="13"/>
      <c r="AB612" s="13"/>
      <c r="AC612" s="13"/>
      <c r="AD612" s="13"/>
      <c r="AE612" s="13"/>
      <c r="AT612" s="259" t="s">
        <v>259</v>
      </c>
      <c r="AU612" s="259" t="s">
        <v>88</v>
      </c>
      <c r="AV612" s="13" t="s">
        <v>88</v>
      </c>
      <c r="AW612" s="13" t="s">
        <v>36</v>
      </c>
      <c r="AX612" s="13" t="s">
        <v>80</v>
      </c>
      <c r="AY612" s="259" t="s">
        <v>241</v>
      </c>
    </row>
    <row r="613" s="15" customFormat="1">
      <c r="A613" s="15"/>
      <c r="B613" s="271"/>
      <c r="C613" s="272"/>
      <c r="D613" s="242" t="s">
        <v>259</v>
      </c>
      <c r="E613" s="273" t="s">
        <v>1</v>
      </c>
      <c r="F613" s="274" t="s">
        <v>1478</v>
      </c>
      <c r="G613" s="272"/>
      <c r="H613" s="273" t="s">
        <v>1</v>
      </c>
      <c r="I613" s="275"/>
      <c r="J613" s="272"/>
      <c r="K613" s="272"/>
      <c r="L613" s="276"/>
      <c r="M613" s="277"/>
      <c r="N613" s="278"/>
      <c r="O613" s="278"/>
      <c r="P613" s="278"/>
      <c r="Q613" s="278"/>
      <c r="R613" s="278"/>
      <c r="S613" s="278"/>
      <c r="T613" s="279"/>
      <c r="U613" s="15"/>
      <c r="V613" s="15"/>
      <c r="W613" s="15"/>
      <c r="X613" s="15"/>
      <c r="Y613" s="15"/>
      <c r="Z613" s="15"/>
      <c r="AA613" s="15"/>
      <c r="AB613" s="15"/>
      <c r="AC613" s="15"/>
      <c r="AD613" s="15"/>
      <c r="AE613" s="15"/>
      <c r="AT613" s="280" t="s">
        <v>259</v>
      </c>
      <c r="AU613" s="280" t="s">
        <v>88</v>
      </c>
      <c r="AV613" s="15" t="s">
        <v>14</v>
      </c>
      <c r="AW613" s="15" t="s">
        <v>36</v>
      </c>
      <c r="AX613" s="15" t="s">
        <v>80</v>
      </c>
      <c r="AY613" s="280" t="s">
        <v>241</v>
      </c>
    </row>
    <row r="614" s="13" customFormat="1">
      <c r="A614" s="13"/>
      <c r="B614" s="249"/>
      <c r="C614" s="250"/>
      <c r="D614" s="242" t="s">
        <v>259</v>
      </c>
      <c r="E614" s="251" t="s">
        <v>1</v>
      </c>
      <c r="F614" s="252" t="s">
        <v>833</v>
      </c>
      <c r="G614" s="250"/>
      <c r="H614" s="253">
        <v>89.694000000000003</v>
      </c>
      <c r="I614" s="254"/>
      <c r="J614" s="250"/>
      <c r="K614" s="250"/>
      <c r="L614" s="255"/>
      <c r="M614" s="256"/>
      <c r="N614" s="257"/>
      <c r="O614" s="257"/>
      <c r="P614" s="257"/>
      <c r="Q614" s="257"/>
      <c r="R614" s="257"/>
      <c r="S614" s="257"/>
      <c r="T614" s="258"/>
      <c r="U614" s="13"/>
      <c r="V614" s="13"/>
      <c r="W614" s="13"/>
      <c r="X614" s="13"/>
      <c r="Y614" s="13"/>
      <c r="Z614" s="13"/>
      <c r="AA614" s="13"/>
      <c r="AB614" s="13"/>
      <c r="AC614" s="13"/>
      <c r="AD614" s="13"/>
      <c r="AE614" s="13"/>
      <c r="AT614" s="259" t="s">
        <v>259</v>
      </c>
      <c r="AU614" s="259" t="s">
        <v>88</v>
      </c>
      <c r="AV614" s="13" t="s">
        <v>88</v>
      </c>
      <c r="AW614" s="13" t="s">
        <v>36</v>
      </c>
      <c r="AX614" s="13" t="s">
        <v>80</v>
      </c>
      <c r="AY614" s="259" t="s">
        <v>241</v>
      </c>
    </row>
    <row r="615" s="14" customFormat="1">
      <c r="A615" s="14"/>
      <c r="B615" s="260"/>
      <c r="C615" s="261"/>
      <c r="D615" s="242" t="s">
        <v>259</v>
      </c>
      <c r="E615" s="262" t="s">
        <v>1</v>
      </c>
      <c r="F615" s="263" t="s">
        <v>261</v>
      </c>
      <c r="G615" s="261"/>
      <c r="H615" s="264">
        <v>179.38800000000001</v>
      </c>
      <c r="I615" s="265"/>
      <c r="J615" s="261"/>
      <c r="K615" s="261"/>
      <c r="L615" s="266"/>
      <c r="M615" s="267"/>
      <c r="N615" s="268"/>
      <c r="O615" s="268"/>
      <c r="P615" s="268"/>
      <c r="Q615" s="268"/>
      <c r="R615" s="268"/>
      <c r="S615" s="268"/>
      <c r="T615" s="269"/>
      <c r="U615" s="14"/>
      <c r="V615" s="14"/>
      <c r="W615" s="14"/>
      <c r="X615" s="14"/>
      <c r="Y615" s="14"/>
      <c r="Z615" s="14"/>
      <c r="AA615" s="14"/>
      <c r="AB615" s="14"/>
      <c r="AC615" s="14"/>
      <c r="AD615" s="14"/>
      <c r="AE615" s="14"/>
      <c r="AT615" s="270" t="s">
        <v>259</v>
      </c>
      <c r="AU615" s="270" t="s">
        <v>88</v>
      </c>
      <c r="AV615" s="14" t="s">
        <v>175</v>
      </c>
      <c r="AW615" s="14" t="s">
        <v>36</v>
      </c>
      <c r="AX615" s="14" t="s">
        <v>14</v>
      </c>
      <c r="AY615" s="270" t="s">
        <v>241</v>
      </c>
    </row>
    <row r="616" s="2" customFormat="1" ht="16.5" customHeight="1">
      <c r="A616" s="39"/>
      <c r="B616" s="40"/>
      <c r="C616" s="229" t="s">
        <v>919</v>
      </c>
      <c r="D616" s="229" t="s">
        <v>243</v>
      </c>
      <c r="E616" s="230" t="s">
        <v>881</v>
      </c>
      <c r="F616" s="231" t="s">
        <v>882</v>
      </c>
      <c r="G616" s="232" t="s">
        <v>246</v>
      </c>
      <c r="H616" s="233">
        <v>33.113</v>
      </c>
      <c r="I616" s="234"/>
      <c r="J616" s="235">
        <f>ROUND(I616*H616,2)</f>
        <v>0</v>
      </c>
      <c r="K616" s="231" t="s">
        <v>247</v>
      </c>
      <c r="L616" s="45"/>
      <c r="M616" s="236" t="s">
        <v>1</v>
      </c>
      <c r="N616" s="237" t="s">
        <v>45</v>
      </c>
      <c r="O616" s="92"/>
      <c r="P616" s="238">
        <f>O616*H616</f>
        <v>0</v>
      </c>
      <c r="Q616" s="238">
        <v>0</v>
      </c>
      <c r="R616" s="238">
        <f>Q616*H616</f>
        <v>0</v>
      </c>
      <c r="S616" s="238">
        <v>0</v>
      </c>
      <c r="T616" s="239">
        <f>S616*H616</f>
        <v>0</v>
      </c>
      <c r="U616" s="39"/>
      <c r="V616" s="39"/>
      <c r="W616" s="39"/>
      <c r="X616" s="39"/>
      <c r="Y616" s="39"/>
      <c r="Z616" s="39"/>
      <c r="AA616" s="39"/>
      <c r="AB616" s="39"/>
      <c r="AC616" s="39"/>
      <c r="AD616" s="39"/>
      <c r="AE616" s="39"/>
      <c r="AR616" s="240" t="s">
        <v>175</v>
      </c>
      <c r="AT616" s="240" t="s">
        <v>243</v>
      </c>
      <c r="AU616" s="240" t="s">
        <v>88</v>
      </c>
      <c r="AY616" s="18" t="s">
        <v>241</v>
      </c>
      <c r="BE616" s="241">
        <f>IF(N616="základní",J616,0)</f>
        <v>0</v>
      </c>
      <c r="BF616" s="241">
        <f>IF(N616="snížená",J616,0)</f>
        <v>0</v>
      </c>
      <c r="BG616" s="241">
        <f>IF(N616="zákl. přenesená",J616,0)</f>
        <v>0</v>
      </c>
      <c r="BH616" s="241">
        <f>IF(N616="sníž. přenesená",J616,0)</f>
        <v>0</v>
      </c>
      <c r="BI616" s="241">
        <f>IF(N616="nulová",J616,0)</f>
        <v>0</v>
      </c>
      <c r="BJ616" s="18" t="s">
        <v>14</v>
      </c>
      <c r="BK616" s="241">
        <f>ROUND(I616*H616,2)</f>
        <v>0</v>
      </c>
      <c r="BL616" s="18" t="s">
        <v>175</v>
      </c>
      <c r="BM616" s="240" t="s">
        <v>3843</v>
      </c>
    </row>
    <row r="617" s="2" customFormat="1">
      <c r="A617" s="39"/>
      <c r="B617" s="40"/>
      <c r="C617" s="41"/>
      <c r="D617" s="242" t="s">
        <v>249</v>
      </c>
      <c r="E617" s="41"/>
      <c r="F617" s="243" t="s">
        <v>884</v>
      </c>
      <c r="G617" s="41"/>
      <c r="H617" s="41"/>
      <c r="I617" s="244"/>
      <c r="J617" s="41"/>
      <c r="K617" s="41"/>
      <c r="L617" s="45"/>
      <c r="M617" s="245"/>
      <c r="N617" s="246"/>
      <c r="O617" s="92"/>
      <c r="P617" s="92"/>
      <c r="Q617" s="92"/>
      <c r="R617" s="92"/>
      <c r="S617" s="92"/>
      <c r="T617" s="93"/>
      <c r="U617" s="39"/>
      <c r="V617" s="39"/>
      <c r="W617" s="39"/>
      <c r="X617" s="39"/>
      <c r="Y617" s="39"/>
      <c r="Z617" s="39"/>
      <c r="AA617" s="39"/>
      <c r="AB617" s="39"/>
      <c r="AC617" s="39"/>
      <c r="AD617" s="39"/>
      <c r="AE617" s="39"/>
      <c r="AT617" s="18" t="s">
        <v>249</v>
      </c>
      <c r="AU617" s="18" t="s">
        <v>88</v>
      </c>
    </row>
    <row r="618" s="2" customFormat="1">
      <c r="A618" s="39"/>
      <c r="B618" s="40"/>
      <c r="C618" s="41"/>
      <c r="D618" s="247" t="s">
        <v>251</v>
      </c>
      <c r="E618" s="41"/>
      <c r="F618" s="248" t="s">
        <v>885</v>
      </c>
      <c r="G618" s="41"/>
      <c r="H618" s="41"/>
      <c r="I618" s="244"/>
      <c r="J618" s="41"/>
      <c r="K618" s="41"/>
      <c r="L618" s="45"/>
      <c r="M618" s="245"/>
      <c r="N618" s="246"/>
      <c r="O618" s="92"/>
      <c r="P618" s="92"/>
      <c r="Q618" s="92"/>
      <c r="R618" s="92"/>
      <c r="S618" s="92"/>
      <c r="T618" s="93"/>
      <c r="U618" s="39"/>
      <c r="V618" s="39"/>
      <c r="W618" s="39"/>
      <c r="X618" s="39"/>
      <c r="Y618" s="39"/>
      <c r="Z618" s="39"/>
      <c r="AA618" s="39"/>
      <c r="AB618" s="39"/>
      <c r="AC618" s="39"/>
      <c r="AD618" s="39"/>
      <c r="AE618" s="39"/>
      <c r="AT618" s="18" t="s">
        <v>251</v>
      </c>
      <c r="AU618" s="18" t="s">
        <v>88</v>
      </c>
    </row>
    <row r="619" s="13" customFormat="1">
      <c r="A619" s="13"/>
      <c r="B619" s="249"/>
      <c r="C619" s="250"/>
      <c r="D619" s="242" t="s">
        <v>259</v>
      </c>
      <c r="E619" s="251" t="s">
        <v>1</v>
      </c>
      <c r="F619" s="252" t="s">
        <v>456</v>
      </c>
      <c r="G619" s="250"/>
      <c r="H619" s="253">
        <v>33.113</v>
      </c>
      <c r="I619" s="254"/>
      <c r="J619" s="250"/>
      <c r="K619" s="250"/>
      <c r="L619" s="255"/>
      <c r="M619" s="256"/>
      <c r="N619" s="257"/>
      <c r="O619" s="257"/>
      <c r="P619" s="257"/>
      <c r="Q619" s="257"/>
      <c r="R619" s="257"/>
      <c r="S619" s="257"/>
      <c r="T619" s="258"/>
      <c r="U619" s="13"/>
      <c r="V619" s="13"/>
      <c r="W619" s="13"/>
      <c r="X619" s="13"/>
      <c r="Y619" s="13"/>
      <c r="Z619" s="13"/>
      <c r="AA619" s="13"/>
      <c r="AB619" s="13"/>
      <c r="AC619" s="13"/>
      <c r="AD619" s="13"/>
      <c r="AE619" s="13"/>
      <c r="AT619" s="259" t="s">
        <v>259</v>
      </c>
      <c r="AU619" s="259" t="s">
        <v>88</v>
      </c>
      <c r="AV619" s="13" t="s">
        <v>88</v>
      </c>
      <c r="AW619" s="13" t="s">
        <v>36</v>
      </c>
      <c r="AX619" s="13" t="s">
        <v>80</v>
      </c>
      <c r="AY619" s="259" t="s">
        <v>241</v>
      </c>
    </row>
    <row r="620" s="14" customFormat="1">
      <c r="A620" s="14"/>
      <c r="B620" s="260"/>
      <c r="C620" s="261"/>
      <c r="D620" s="242" t="s">
        <v>259</v>
      </c>
      <c r="E620" s="262" t="s">
        <v>1</v>
      </c>
      <c r="F620" s="263" t="s">
        <v>261</v>
      </c>
      <c r="G620" s="261"/>
      <c r="H620" s="264">
        <v>33.113</v>
      </c>
      <c r="I620" s="265"/>
      <c r="J620" s="261"/>
      <c r="K620" s="261"/>
      <c r="L620" s="266"/>
      <c r="M620" s="267"/>
      <c r="N620" s="268"/>
      <c r="O620" s="268"/>
      <c r="P620" s="268"/>
      <c r="Q620" s="268"/>
      <c r="R620" s="268"/>
      <c r="S620" s="268"/>
      <c r="T620" s="269"/>
      <c r="U620" s="14"/>
      <c r="V620" s="14"/>
      <c r="W620" s="14"/>
      <c r="X620" s="14"/>
      <c r="Y620" s="14"/>
      <c r="Z620" s="14"/>
      <c r="AA620" s="14"/>
      <c r="AB620" s="14"/>
      <c r="AC620" s="14"/>
      <c r="AD620" s="14"/>
      <c r="AE620" s="14"/>
      <c r="AT620" s="270" t="s">
        <v>259</v>
      </c>
      <c r="AU620" s="270" t="s">
        <v>88</v>
      </c>
      <c r="AV620" s="14" t="s">
        <v>175</v>
      </c>
      <c r="AW620" s="14" t="s">
        <v>36</v>
      </c>
      <c r="AX620" s="14" t="s">
        <v>14</v>
      </c>
      <c r="AY620" s="270" t="s">
        <v>241</v>
      </c>
    </row>
    <row r="621" s="2" customFormat="1" ht="33" customHeight="1">
      <c r="A621" s="39"/>
      <c r="B621" s="40"/>
      <c r="C621" s="229" t="s">
        <v>923</v>
      </c>
      <c r="D621" s="229" t="s">
        <v>243</v>
      </c>
      <c r="E621" s="230" t="s">
        <v>887</v>
      </c>
      <c r="F621" s="231" t="s">
        <v>888</v>
      </c>
      <c r="G621" s="232" t="s">
        <v>246</v>
      </c>
      <c r="H621" s="233">
        <v>33.113</v>
      </c>
      <c r="I621" s="234"/>
      <c r="J621" s="235">
        <f>ROUND(I621*H621,2)</f>
        <v>0</v>
      </c>
      <c r="K621" s="231" t="s">
        <v>247</v>
      </c>
      <c r="L621" s="45"/>
      <c r="M621" s="236" t="s">
        <v>1</v>
      </c>
      <c r="N621" s="237" t="s">
        <v>45</v>
      </c>
      <c r="O621" s="92"/>
      <c r="P621" s="238">
        <f>O621*H621</f>
        <v>0</v>
      </c>
      <c r="Q621" s="238">
        <v>0</v>
      </c>
      <c r="R621" s="238">
        <f>Q621*H621</f>
        <v>0</v>
      </c>
      <c r="S621" s="238">
        <v>0</v>
      </c>
      <c r="T621" s="239">
        <f>S621*H621</f>
        <v>0</v>
      </c>
      <c r="U621" s="39"/>
      <c r="V621" s="39"/>
      <c r="W621" s="39"/>
      <c r="X621" s="39"/>
      <c r="Y621" s="39"/>
      <c r="Z621" s="39"/>
      <c r="AA621" s="39"/>
      <c r="AB621" s="39"/>
      <c r="AC621" s="39"/>
      <c r="AD621" s="39"/>
      <c r="AE621" s="39"/>
      <c r="AR621" s="240" t="s">
        <v>175</v>
      </c>
      <c r="AT621" s="240" t="s">
        <v>243</v>
      </c>
      <c r="AU621" s="240" t="s">
        <v>88</v>
      </c>
      <c r="AY621" s="18" t="s">
        <v>241</v>
      </c>
      <c r="BE621" s="241">
        <f>IF(N621="základní",J621,0)</f>
        <v>0</v>
      </c>
      <c r="BF621" s="241">
        <f>IF(N621="snížená",J621,0)</f>
        <v>0</v>
      </c>
      <c r="BG621" s="241">
        <f>IF(N621="zákl. přenesená",J621,0)</f>
        <v>0</v>
      </c>
      <c r="BH621" s="241">
        <f>IF(N621="sníž. přenesená",J621,0)</f>
        <v>0</v>
      </c>
      <c r="BI621" s="241">
        <f>IF(N621="nulová",J621,0)</f>
        <v>0</v>
      </c>
      <c r="BJ621" s="18" t="s">
        <v>14</v>
      </c>
      <c r="BK621" s="241">
        <f>ROUND(I621*H621,2)</f>
        <v>0</v>
      </c>
      <c r="BL621" s="18" t="s">
        <v>175</v>
      </c>
      <c r="BM621" s="240" t="s">
        <v>3844</v>
      </c>
    </row>
    <row r="622" s="2" customFormat="1">
      <c r="A622" s="39"/>
      <c r="B622" s="40"/>
      <c r="C622" s="41"/>
      <c r="D622" s="242" t="s">
        <v>249</v>
      </c>
      <c r="E622" s="41"/>
      <c r="F622" s="243" t="s">
        <v>890</v>
      </c>
      <c r="G622" s="41"/>
      <c r="H622" s="41"/>
      <c r="I622" s="244"/>
      <c r="J622" s="41"/>
      <c r="K622" s="41"/>
      <c r="L622" s="45"/>
      <c r="M622" s="245"/>
      <c r="N622" s="246"/>
      <c r="O622" s="92"/>
      <c r="P622" s="92"/>
      <c r="Q622" s="92"/>
      <c r="R622" s="92"/>
      <c r="S622" s="92"/>
      <c r="T622" s="93"/>
      <c r="U622" s="39"/>
      <c r="V622" s="39"/>
      <c r="W622" s="39"/>
      <c r="X622" s="39"/>
      <c r="Y622" s="39"/>
      <c r="Z622" s="39"/>
      <c r="AA622" s="39"/>
      <c r="AB622" s="39"/>
      <c r="AC622" s="39"/>
      <c r="AD622" s="39"/>
      <c r="AE622" s="39"/>
      <c r="AT622" s="18" t="s">
        <v>249</v>
      </c>
      <c r="AU622" s="18" t="s">
        <v>88</v>
      </c>
    </row>
    <row r="623" s="2" customFormat="1">
      <c r="A623" s="39"/>
      <c r="B623" s="40"/>
      <c r="C623" s="41"/>
      <c r="D623" s="247" t="s">
        <v>251</v>
      </c>
      <c r="E623" s="41"/>
      <c r="F623" s="248" t="s">
        <v>891</v>
      </c>
      <c r="G623" s="41"/>
      <c r="H623" s="41"/>
      <c r="I623" s="244"/>
      <c r="J623" s="41"/>
      <c r="K623" s="41"/>
      <c r="L623" s="45"/>
      <c r="M623" s="245"/>
      <c r="N623" s="246"/>
      <c r="O623" s="92"/>
      <c r="P623" s="92"/>
      <c r="Q623" s="92"/>
      <c r="R623" s="92"/>
      <c r="S623" s="92"/>
      <c r="T623" s="93"/>
      <c r="U623" s="39"/>
      <c r="V623" s="39"/>
      <c r="W623" s="39"/>
      <c r="X623" s="39"/>
      <c r="Y623" s="39"/>
      <c r="Z623" s="39"/>
      <c r="AA623" s="39"/>
      <c r="AB623" s="39"/>
      <c r="AC623" s="39"/>
      <c r="AD623" s="39"/>
      <c r="AE623" s="39"/>
      <c r="AT623" s="18" t="s">
        <v>251</v>
      </c>
      <c r="AU623" s="18" t="s">
        <v>88</v>
      </c>
    </row>
    <row r="624" s="13" customFormat="1">
      <c r="A624" s="13"/>
      <c r="B624" s="249"/>
      <c r="C624" s="250"/>
      <c r="D624" s="242" t="s">
        <v>259</v>
      </c>
      <c r="E624" s="251" t="s">
        <v>1</v>
      </c>
      <c r="F624" s="252" t="s">
        <v>456</v>
      </c>
      <c r="G624" s="250"/>
      <c r="H624" s="253">
        <v>33.113</v>
      </c>
      <c r="I624" s="254"/>
      <c r="J624" s="250"/>
      <c r="K624" s="250"/>
      <c r="L624" s="255"/>
      <c r="M624" s="256"/>
      <c r="N624" s="257"/>
      <c r="O624" s="257"/>
      <c r="P624" s="257"/>
      <c r="Q624" s="257"/>
      <c r="R624" s="257"/>
      <c r="S624" s="257"/>
      <c r="T624" s="258"/>
      <c r="U624" s="13"/>
      <c r="V624" s="13"/>
      <c r="W624" s="13"/>
      <c r="X624" s="13"/>
      <c r="Y624" s="13"/>
      <c r="Z624" s="13"/>
      <c r="AA624" s="13"/>
      <c r="AB624" s="13"/>
      <c r="AC624" s="13"/>
      <c r="AD624" s="13"/>
      <c r="AE624" s="13"/>
      <c r="AT624" s="259" t="s">
        <v>259</v>
      </c>
      <c r="AU624" s="259" t="s">
        <v>88</v>
      </c>
      <c r="AV624" s="13" t="s">
        <v>88</v>
      </c>
      <c r="AW624" s="13" t="s">
        <v>36</v>
      </c>
      <c r="AX624" s="13" t="s">
        <v>80</v>
      </c>
      <c r="AY624" s="259" t="s">
        <v>241</v>
      </c>
    </row>
    <row r="625" s="14" customFormat="1">
      <c r="A625" s="14"/>
      <c r="B625" s="260"/>
      <c r="C625" s="261"/>
      <c r="D625" s="242" t="s">
        <v>259</v>
      </c>
      <c r="E625" s="262" t="s">
        <v>1</v>
      </c>
      <c r="F625" s="263" t="s">
        <v>261</v>
      </c>
      <c r="G625" s="261"/>
      <c r="H625" s="264">
        <v>33.113</v>
      </c>
      <c r="I625" s="265"/>
      <c r="J625" s="261"/>
      <c r="K625" s="261"/>
      <c r="L625" s="266"/>
      <c r="M625" s="267"/>
      <c r="N625" s="268"/>
      <c r="O625" s="268"/>
      <c r="P625" s="268"/>
      <c r="Q625" s="268"/>
      <c r="R625" s="268"/>
      <c r="S625" s="268"/>
      <c r="T625" s="269"/>
      <c r="U625" s="14"/>
      <c r="V625" s="14"/>
      <c r="W625" s="14"/>
      <c r="X625" s="14"/>
      <c r="Y625" s="14"/>
      <c r="Z625" s="14"/>
      <c r="AA625" s="14"/>
      <c r="AB625" s="14"/>
      <c r="AC625" s="14"/>
      <c r="AD625" s="14"/>
      <c r="AE625" s="14"/>
      <c r="AT625" s="270" t="s">
        <v>259</v>
      </c>
      <c r="AU625" s="270" t="s">
        <v>88</v>
      </c>
      <c r="AV625" s="14" t="s">
        <v>175</v>
      </c>
      <c r="AW625" s="14" t="s">
        <v>36</v>
      </c>
      <c r="AX625" s="14" t="s">
        <v>14</v>
      </c>
      <c r="AY625" s="270" t="s">
        <v>241</v>
      </c>
    </row>
    <row r="626" s="2" customFormat="1" ht="33" customHeight="1">
      <c r="A626" s="39"/>
      <c r="B626" s="40"/>
      <c r="C626" s="229" t="s">
        <v>927</v>
      </c>
      <c r="D626" s="229" t="s">
        <v>243</v>
      </c>
      <c r="E626" s="230" t="s">
        <v>893</v>
      </c>
      <c r="F626" s="231" t="s">
        <v>894</v>
      </c>
      <c r="G626" s="232" t="s">
        <v>246</v>
      </c>
      <c r="H626" s="233">
        <v>145.31999999999999</v>
      </c>
      <c r="I626" s="234"/>
      <c r="J626" s="235">
        <f>ROUND(I626*H626,2)</f>
        <v>0</v>
      </c>
      <c r="K626" s="231" t="s">
        <v>247</v>
      </c>
      <c r="L626" s="45"/>
      <c r="M626" s="236" t="s">
        <v>1</v>
      </c>
      <c r="N626" s="237" t="s">
        <v>45</v>
      </c>
      <c r="O626" s="92"/>
      <c r="P626" s="238">
        <f>O626*H626</f>
        <v>0</v>
      </c>
      <c r="Q626" s="238">
        <v>0</v>
      </c>
      <c r="R626" s="238">
        <f>Q626*H626</f>
        <v>0</v>
      </c>
      <c r="S626" s="238">
        <v>0</v>
      </c>
      <c r="T626" s="239">
        <f>S626*H626</f>
        <v>0</v>
      </c>
      <c r="U626" s="39"/>
      <c r="V626" s="39"/>
      <c r="W626" s="39"/>
      <c r="X626" s="39"/>
      <c r="Y626" s="39"/>
      <c r="Z626" s="39"/>
      <c r="AA626" s="39"/>
      <c r="AB626" s="39"/>
      <c r="AC626" s="39"/>
      <c r="AD626" s="39"/>
      <c r="AE626" s="39"/>
      <c r="AR626" s="240" t="s">
        <v>175</v>
      </c>
      <c r="AT626" s="240" t="s">
        <v>243</v>
      </c>
      <c r="AU626" s="240" t="s">
        <v>88</v>
      </c>
      <c r="AY626" s="18" t="s">
        <v>241</v>
      </c>
      <c r="BE626" s="241">
        <f>IF(N626="základní",J626,0)</f>
        <v>0</v>
      </c>
      <c r="BF626" s="241">
        <f>IF(N626="snížená",J626,0)</f>
        <v>0</v>
      </c>
      <c r="BG626" s="241">
        <f>IF(N626="zákl. přenesená",J626,0)</f>
        <v>0</v>
      </c>
      <c r="BH626" s="241">
        <f>IF(N626="sníž. přenesená",J626,0)</f>
        <v>0</v>
      </c>
      <c r="BI626" s="241">
        <f>IF(N626="nulová",J626,0)</f>
        <v>0</v>
      </c>
      <c r="BJ626" s="18" t="s">
        <v>14</v>
      </c>
      <c r="BK626" s="241">
        <f>ROUND(I626*H626,2)</f>
        <v>0</v>
      </c>
      <c r="BL626" s="18" t="s">
        <v>175</v>
      </c>
      <c r="BM626" s="240" t="s">
        <v>3845</v>
      </c>
    </row>
    <row r="627" s="2" customFormat="1">
      <c r="A627" s="39"/>
      <c r="B627" s="40"/>
      <c r="C627" s="41"/>
      <c r="D627" s="242" t="s">
        <v>249</v>
      </c>
      <c r="E627" s="41"/>
      <c r="F627" s="243" t="s">
        <v>896</v>
      </c>
      <c r="G627" s="41"/>
      <c r="H627" s="41"/>
      <c r="I627" s="244"/>
      <c r="J627" s="41"/>
      <c r="K627" s="41"/>
      <c r="L627" s="45"/>
      <c r="M627" s="245"/>
      <c r="N627" s="246"/>
      <c r="O627" s="92"/>
      <c r="P627" s="92"/>
      <c r="Q627" s="92"/>
      <c r="R627" s="92"/>
      <c r="S627" s="92"/>
      <c r="T627" s="93"/>
      <c r="U627" s="39"/>
      <c r="V627" s="39"/>
      <c r="W627" s="39"/>
      <c r="X627" s="39"/>
      <c r="Y627" s="39"/>
      <c r="Z627" s="39"/>
      <c r="AA627" s="39"/>
      <c r="AB627" s="39"/>
      <c r="AC627" s="39"/>
      <c r="AD627" s="39"/>
      <c r="AE627" s="39"/>
      <c r="AT627" s="18" t="s">
        <v>249</v>
      </c>
      <c r="AU627" s="18" t="s">
        <v>88</v>
      </c>
    </row>
    <row r="628" s="2" customFormat="1">
      <c r="A628" s="39"/>
      <c r="B628" s="40"/>
      <c r="C628" s="41"/>
      <c r="D628" s="247" t="s">
        <v>251</v>
      </c>
      <c r="E628" s="41"/>
      <c r="F628" s="248" t="s">
        <v>897</v>
      </c>
      <c r="G628" s="41"/>
      <c r="H628" s="41"/>
      <c r="I628" s="244"/>
      <c r="J628" s="41"/>
      <c r="K628" s="41"/>
      <c r="L628" s="45"/>
      <c r="M628" s="245"/>
      <c r="N628" s="246"/>
      <c r="O628" s="92"/>
      <c r="P628" s="92"/>
      <c r="Q628" s="92"/>
      <c r="R628" s="92"/>
      <c r="S628" s="92"/>
      <c r="T628" s="93"/>
      <c r="U628" s="39"/>
      <c r="V628" s="39"/>
      <c r="W628" s="39"/>
      <c r="X628" s="39"/>
      <c r="Y628" s="39"/>
      <c r="Z628" s="39"/>
      <c r="AA628" s="39"/>
      <c r="AB628" s="39"/>
      <c r="AC628" s="39"/>
      <c r="AD628" s="39"/>
      <c r="AE628" s="39"/>
      <c r="AT628" s="18" t="s">
        <v>251</v>
      </c>
      <c r="AU628" s="18" t="s">
        <v>88</v>
      </c>
    </row>
    <row r="629" s="15" customFormat="1">
      <c r="A629" s="15"/>
      <c r="B629" s="271"/>
      <c r="C629" s="272"/>
      <c r="D629" s="242" t="s">
        <v>259</v>
      </c>
      <c r="E629" s="273" t="s">
        <v>1</v>
      </c>
      <c r="F629" s="274" t="s">
        <v>898</v>
      </c>
      <c r="G629" s="272"/>
      <c r="H629" s="273" t="s">
        <v>1</v>
      </c>
      <c r="I629" s="275"/>
      <c r="J629" s="272"/>
      <c r="K629" s="272"/>
      <c r="L629" s="276"/>
      <c r="M629" s="277"/>
      <c r="N629" s="278"/>
      <c r="O629" s="278"/>
      <c r="P629" s="278"/>
      <c r="Q629" s="278"/>
      <c r="R629" s="278"/>
      <c r="S629" s="278"/>
      <c r="T629" s="279"/>
      <c r="U629" s="15"/>
      <c r="V629" s="15"/>
      <c r="W629" s="15"/>
      <c r="X629" s="15"/>
      <c r="Y629" s="15"/>
      <c r="Z629" s="15"/>
      <c r="AA629" s="15"/>
      <c r="AB629" s="15"/>
      <c r="AC629" s="15"/>
      <c r="AD629" s="15"/>
      <c r="AE629" s="15"/>
      <c r="AT629" s="280" t="s">
        <v>259</v>
      </c>
      <c r="AU629" s="280" t="s">
        <v>88</v>
      </c>
      <c r="AV629" s="15" t="s">
        <v>14</v>
      </c>
      <c r="AW629" s="15" t="s">
        <v>36</v>
      </c>
      <c r="AX629" s="15" t="s">
        <v>80</v>
      </c>
      <c r="AY629" s="280" t="s">
        <v>241</v>
      </c>
    </row>
    <row r="630" s="15" customFormat="1">
      <c r="A630" s="15"/>
      <c r="B630" s="271"/>
      <c r="C630" s="272"/>
      <c r="D630" s="242" t="s">
        <v>259</v>
      </c>
      <c r="E630" s="273" t="s">
        <v>1</v>
      </c>
      <c r="F630" s="274" t="s">
        <v>3461</v>
      </c>
      <c r="G630" s="272"/>
      <c r="H630" s="273" t="s">
        <v>1</v>
      </c>
      <c r="I630" s="275"/>
      <c r="J630" s="272"/>
      <c r="K630" s="272"/>
      <c r="L630" s="276"/>
      <c r="M630" s="277"/>
      <c r="N630" s="278"/>
      <c r="O630" s="278"/>
      <c r="P630" s="278"/>
      <c r="Q630" s="278"/>
      <c r="R630" s="278"/>
      <c r="S630" s="278"/>
      <c r="T630" s="279"/>
      <c r="U630" s="15"/>
      <c r="V630" s="15"/>
      <c r="W630" s="15"/>
      <c r="X630" s="15"/>
      <c r="Y630" s="15"/>
      <c r="Z630" s="15"/>
      <c r="AA630" s="15"/>
      <c r="AB630" s="15"/>
      <c r="AC630" s="15"/>
      <c r="AD630" s="15"/>
      <c r="AE630" s="15"/>
      <c r="AT630" s="280" t="s">
        <v>259</v>
      </c>
      <c r="AU630" s="280" t="s">
        <v>88</v>
      </c>
      <c r="AV630" s="15" t="s">
        <v>14</v>
      </c>
      <c r="AW630" s="15" t="s">
        <v>36</v>
      </c>
      <c r="AX630" s="15" t="s">
        <v>80</v>
      </c>
      <c r="AY630" s="280" t="s">
        <v>241</v>
      </c>
    </row>
    <row r="631" s="13" customFormat="1">
      <c r="A631" s="13"/>
      <c r="B631" s="249"/>
      <c r="C631" s="250"/>
      <c r="D631" s="242" t="s">
        <v>259</v>
      </c>
      <c r="E631" s="251" t="s">
        <v>1</v>
      </c>
      <c r="F631" s="252" t="s">
        <v>3846</v>
      </c>
      <c r="G631" s="250"/>
      <c r="H631" s="253">
        <v>45.079999999999998</v>
      </c>
      <c r="I631" s="254"/>
      <c r="J631" s="250"/>
      <c r="K631" s="250"/>
      <c r="L631" s="255"/>
      <c r="M631" s="256"/>
      <c r="N631" s="257"/>
      <c r="O631" s="257"/>
      <c r="P631" s="257"/>
      <c r="Q631" s="257"/>
      <c r="R631" s="257"/>
      <c r="S631" s="257"/>
      <c r="T631" s="258"/>
      <c r="U631" s="13"/>
      <c r="V631" s="13"/>
      <c r="W631" s="13"/>
      <c r="X631" s="13"/>
      <c r="Y631" s="13"/>
      <c r="Z631" s="13"/>
      <c r="AA631" s="13"/>
      <c r="AB631" s="13"/>
      <c r="AC631" s="13"/>
      <c r="AD631" s="13"/>
      <c r="AE631" s="13"/>
      <c r="AT631" s="259" t="s">
        <v>259</v>
      </c>
      <c r="AU631" s="259" t="s">
        <v>88</v>
      </c>
      <c r="AV631" s="13" t="s">
        <v>88</v>
      </c>
      <c r="AW631" s="13" t="s">
        <v>36</v>
      </c>
      <c r="AX631" s="13" t="s">
        <v>80</v>
      </c>
      <c r="AY631" s="259" t="s">
        <v>241</v>
      </c>
    </row>
    <row r="632" s="15" customFormat="1">
      <c r="A632" s="15"/>
      <c r="B632" s="271"/>
      <c r="C632" s="272"/>
      <c r="D632" s="242" t="s">
        <v>259</v>
      </c>
      <c r="E632" s="273" t="s">
        <v>1</v>
      </c>
      <c r="F632" s="274" t="s">
        <v>3463</v>
      </c>
      <c r="G632" s="272"/>
      <c r="H632" s="273" t="s">
        <v>1</v>
      </c>
      <c r="I632" s="275"/>
      <c r="J632" s="272"/>
      <c r="K632" s="272"/>
      <c r="L632" s="276"/>
      <c r="M632" s="277"/>
      <c r="N632" s="278"/>
      <c r="O632" s="278"/>
      <c r="P632" s="278"/>
      <c r="Q632" s="278"/>
      <c r="R632" s="278"/>
      <c r="S632" s="278"/>
      <c r="T632" s="279"/>
      <c r="U632" s="15"/>
      <c r="V632" s="15"/>
      <c r="W632" s="15"/>
      <c r="X632" s="15"/>
      <c r="Y632" s="15"/>
      <c r="Z632" s="15"/>
      <c r="AA632" s="15"/>
      <c r="AB632" s="15"/>
      <c r="AC632" s="15"/>
      <c r="AD632" s="15"/>
      <c r="AE632" s="15"/>
      <c r="AT632" s="280" t="s">
        <v>259</v>
      </c>
      <c r="AU632" s="280" t="s">
        <v>88</v>
      </c>
      <c r="AV632" s="15" t="s">
        <v>14</v>
      </c>
      <c r="AW632" s="15" t="s">
        <v>36</v>
      </c>
      <c r="AX632" s="15" t="s">
        <v>80</v>
      </c>
      <c r="AY632" s="280" t="s">
        <v>241</v>
      </c>
    </row>
    <row r="633" s="13" customFormat="1">
      <c r="A633" s="13"/>
      <c r="B633" s="249"/>
      <c r="C633" s="250"/>
      <c r="D633" s="242" t="s">
        <v>259</v>
      </c>
      <c r="E633" s="251" t="s">
        <v>1</v>
      </c>
      <c r="F633" s="252" t="s">
        <v>3847</v>
      </c>
      <c r="G633" s="250"/>
      <c r="H633" s="253">
        <v>9.6600000000000001</v>
      </c>
      <c r="I633" s="254"/>
      <c r="J633" s="250"/>
      <c r="K633" s="250"/>
      <c r="L633" s="255"/>
      <c r="M633" s="256"/>
      <c r="N633" s="257"/>
      <c r="O633" s="257"/>
      <c r="P633" s="257"/>
      <c r="Q633" s="257"/>
      <c r="R633" s="257"/>
      <c r="S633" s="257"/>
      <c r="T633" s="258"/>
      <c r="U633" s="13"/>
      <c r="V633" s="13"/>
      <c r="W633" s="13"/>
      <c r="X633" s="13"/>
      <c r="Y633" s="13"/>
      <c r="Z633" s="13"/>
      <c r="AA633" s="13"/>
      <c r="AB633" s="13"/>
      <c r="AC633" s="13"/>
      <c r="AD633" s="13"/>
      <c r="AE633" s="13"/>
      <c r="AT633" s="259" t="s">
        <v>259</v>
      </c>
      <c r="AU633" s="259" t="s">
        <v>88</v>
      </c>
      <c r="AV633" s="13" t="s">
        <v>88</v>
      </c>
      <c r="AW633" s="13" t="s">
        <v>36</v>
      </c>
      <c r="AX633" s="13" t="s">
        <v>80</v>
      </c>
      <c r="AY633" s="259" t="s">
        <v>241</v>
      </c>
    </row>
    <row r="634" s="15" customFormat="1">
      <c r="A634" s="15"/>
      <c r="B634" s="271"/>
      <c r="C634" s="272"/>
      <c r="D634" s="242" t="s">
        <v>259</v>
      </c>
      <c r="E634" s="273" t="s">
        <v>1</v>
      </c>
      <c r="F634" s="274" t="s">
        <v>3465</v>
      </c>
      <c r="G634" s="272"/>
      <c r="H634" s="273" t="s">
        <v>1</v>
      </c>
      <c r="I634" s="275"/>
      <c r="J634" s="272"/>
      <c r="K634" s="272"/>
      <c r="L634" s="276"/>
      <c r="M634" s="277"/>
      <c r="N634" s="278"/>
      <c r="O634" s="278"/>
      <c r="P634" s="278"/>
      <c r="Q634" s="278"/>
      <c r="R634" s="278"/>
      <c r="S634" s="278"/>
      <c r="T634" s="279"/>
      <c r="U634" s="15"/>
      <c r="V634" s="15"/>
      <c r="W634" s="15"/>
      <c r="X634" s="15"/>
      <c r="Y634" s="15"/>
      <c r="Z634" s="15"/>
      <c r="AA634" s="15"/>
      <c r="AB634" s="15"/>
      <c r="AC634" s="15"/>
      <c r="AD634" s="15"/>
      <c r="AE634" s="15"/>
      <c r="AT634" s="280" t="s">
        <v>259</v>
      </c>
      <c r="AU634" s="280" t="s">
        <v>88</v>
      </c>
      <c r="AV634" s="15" t="s">
        <v>14</v>
      </c>
      <c r="AW634" s="15" t="s">
        <v>36</v>
      </c>
      <c r="AX634" s="15" t="s">
        <v>80</v>
      </c>
      <c r="AY634" s="280" t="s">
        <v>241</v>
      </c>
    </row>
    <row r="635" s="13" customFormat="1">
      <c r="A635" s="13"/>
      <c r="B635" s="249"/>
      <c r="C635" s="250"/>
      <c r="D635" s="242" t="s">
        <v>259</v>
      </c>
      <c r="E635" s="251" t="s">
        <v>1</v>
      </c>
      <c r="F635" s="252" t="s">
        <v>3848</v>
      </c>
      <c r="G635" s="250"/>
      <c r="H635" s="253">
        <v>0</v>
      </c>
      <c r="I635" s="254"/>
      <c r="J635" s="250"/>
      <c r="K635" s="250"/>
      <c r="L635" s="255"/>
      <c r="M635" s="256"/>
      <c r="N635" s="257"/>
      <c r="O635" s="257"/>
      <c r="P635" s="257"/>
      <c r="Q635" s="257"/>
      <c r="R635" s="257"/>
      <c r="S635" s="257"/>
      <c r="T635" s="258"/>
      <c r="U635" s="13"/>
      <c r="V635" s="13"/>
      <c r="W635" s="13"/>
      <c r="X635" s="13"/>
      <c r="Y635" s="13"/>
      <c r="Z635" s="13"/>
      <c r="AA635" s="13"/>
      <c r="AB635" s="13"/>
      <c r="AC635" s="13"/>
      <c r="AD635" s="13"/>
      <c r="AE635" s="13"/>
      <c r="AT635" s="259" t="s">
        <v>259</v>
      </c>
      <c r="AU635" s="259" t="s">
        <v>88</v>
      </c>
      <c r="AV635" s="13" t="s">
        <v>88</v>
      </c>
      <c r="AW635" s="13" t="s">
        <v>36</v>
      </c>
      <c r="AX635" s="13" t="s">
        <v>80</v>
      </c>
      <c r="AY635" s="259" t="s">
        <v>241</v>
      </c>
    </row>
    <row r="636" s="15" customFormat="1">
      <c r="A636" s="15"/>
      <c r="B636" s="271"/>
      <c r="C636" s="272"/>
      <c r="D636" s="242" t="s">
        <v>259</v>
      </c>
      <c r="E636" s="273" t="s">
        <v>1</v>
      </c>
      <c r="F636" s="274" t="s">
        <v>3467</v>
      </c>
      <c r="G636" s="272"/>
      <c r="H636" s="273" t="s">
        <v>1</v>
      </c>
      <c r="I636" s="275"/>
      <c r="J636" s="272"/>
      <c r="K636" s="272"/>
      <c r="L636" s="276"/>
      <c r="M636" s="277"/>
      <c r="N636" s="278"/>
      <c r="O636" s="278"/>
      <c r="P636" s="278"/>
      <c r="Q636" s="278"/>
      <c r="R636" s="278"/>
      <c r="S636" s="278"/>
      <c r="T636" s="279"/>
      <c r="U636" s="15"/>
      <c r="V636" s="15"/>
      <c r="W636" s="15"/>
      <c r="X636" s="15"/>
      <c r="Y636" s="15"/>
      <c r="Z636" s="15"/>
      <c r="AA636" s="15"/>
      <c r="AB636" s="15"/>
      <c r="AC636" s="15"/>
      <c r="AD636" s="15"/>
      <c r="AE636" s="15"/>
      <c r="AT636" s="280" t="s">
        <v>259</v>
      </c>
      <c r="AU636" s="280" t="s">
        <v>88</v>
      </c>
      <c r="AV636" s="15" t="s">
        <v>14</v>
      </c>
      <c r="AW636" s="15" t="s">
        <v>36</v>
      </c>
      <c r="AX636" s="15" t="s">
        <v>80</v>
      </c>
      <c r="AY636" s="280" t="s">
        <v>241</v>
      </c>
    </row>
    <row r="637" s="13" customFormat="1">
      <c r="A637" s="13"/>
      <c r="B637" s="249"/>
      <c r="C637" s="250"/>
      <c r="D637" s="242" t="s">
        <v>259</v>
      </c>
      <c r="E637" s="251" t="s">
        <v>1</v>
      </c>
      <c r="F637" s="252" t="s">
        <v>3848</v>
      </c>
      <c r="G637" s="250"/>
      <c r="H637" s="253">
        <v>0</v>
      </c>
      <c r="I637" s="254"/>
      <c r="J637" s="250"/>
      <c r="K637" s="250"/>
      <c r="L637" s="255"/>
      <c r="M637" s="256"/>
      <c r="N637" s="257"/>
      <c r="O637" s="257"/>
      <c r="P637" s="257"/>
      <c r="Q637" s="257"/>
      <c r="R637" s="257"/>
      <c r="S637" s="257"/>
      <c r="T637" s="258"/>
      <c r="U637" s="13"/>
      <c r="V637" s="13"/>
      <c r="W637" s="13"/>
      <c r="X637" s="13"/>
      <c r="Y637" s="13"/>
      <c r="Z637" s="13"/>
      <c r="AA637" s="13"/>
      <c r="AB637" s="13"/>
      <c r="AC637" s="13"/>
      <c r="AD637" s="13"/>
      <c r="AE637" s="13"/>
      <c r="AT637" s="259" t="s">
        <v>259</v>
      </c>
      <c r="AU637" s="259" t="s">
        <v>88</v>
      </c>
      <c r="AV637" s="13" t="s">
        <v>88</v>
      </c>
      <c r="AW637" s="13" t="s">
        <v>36</v>
      </c>
      <c r="AX637" s="13" t="s">
        <v>80</v>
      </c>
      <c r="AY637" s="259" t="s">
        <v>241</v>
      </c>
    </row>
    <row r="638" s="15" customFormat="1">
      <c r="A638" s="15"/>
      <c r="B638" s="271"/>
      <c r="C638" s="272"/>
      <c r="D638" s="242" t="s">
        <v>259</v>
      </c>
      <c r="E638" s="273" t="s">
        <v>1</v>
      </c>
      <c r="F638" s="274" t="s">
        <v>3469</v>
      </c>
      <c r="G638" s="272"/>
      <c r="H638" s="273" t="s">
        <v>1</v>
      </c>
      <c r="I638" s="275"/>
      <c r="J638" s="272"/>
      <c r="K638" s="272"/>
      <c r="L638" s="276"/>
      <c r="M638" s="277"/>
      <c r="N638" s="278"/>
      <c r="O638" s="278"/>
      <c r="P638" s="278"/>
      <c r="Q638" s="278"/>
      <c r="R638" s="278"/>
      <c r="S638" s="278"/>
      <c r="T638" s="279"/>
      <c r="U638" s="15"/>
      <c r="V638" s="15"/>
      <c r="W638" s="15"/>
      <c r="X638" s="15"/>
      <c r="Y638" s="15"/>
      <c r="Z638" s="15"/>
      <c r="AA638" s="15"/>
      <c r="AB638" s="15"/>
      <c r="AC638" s="15"/>
      <c r="AD638" s="15"/>
      <c r="AE638" s="15"/>
      <c r="AT638" s="280" t="s">
        <v>259</v>
      </c>
      <c r="AU638" s="280" t="s">
        <v>88</v>
      </c>
      <c r="AV638" s="15" t="s">
        <v>14</v>
      </c>
      <c r="AW638" s="15" t="s">
        <v>36</v>
      </c>
      <c r="AX638" s="15" t="s">
        <v>80</v>
      </c>
      <c r="AY638" s="280" t="s">
        <v>241</v>
      </c>
    </row>
    <row r="639" s="13" customFormat="1">
      <c r="A639" s="13"/>
      <c r="B639" s="249"/>
      <c r="C639" s="250"/>
      <c r="D639" s="242" t="s">
        <v>259</v>
      </c>
      <c r="E639" s="251" t="s">
        <v>1</v>
      </c>
      <c r="F639" s="252" t="s">
        <v>3849</v>
      </c>
      <c r="G639" s="250"/>
      <c r="H639" s="253">
        <v>76.019999999999996</v>
      </c>
      <c r="I639" s="254"/>
      <c r="J639" s="250"/>
      <c r="K639" s="250"/>
      <c r="L639" s="255"/>
      <c r="M639" s="256"/>
      <c r="N639" s="257"/>
      <c r="O639" s="257"/>
      <c r="P639" s="257"/>
      <c r="Q639" s="257"/>
      <c r="R639" s="257"/>
      <c r="S639" s="257"/>
      <c r="T639" s="258"/>
      <c r="U639" s="13"/>
      <c r="V639" s="13"/>
      <c r="W639" s="13"/>
      <c r="X639" s="13"/>
      <c r="Y639" s="13"/>
      <c r="Z639" s="13"/>
      <c r="AA639" s="13"/>
      <c r="AB639" s="13"/>
      <c r="AC639" s="13"/>
      <c r="AD639" s="13"/>
      <c r="AE639" s="13"/>
      <c r="AT639" s="259" t="s">
        <v>259</v>
      </c>
      <c r="AU639" s="259" t="s">
        <v>88</v>
      </c>
      <c r="AV639" s="13" t="s">
        <v>88</v>
      </c>
      <c r="AW639" s="13" t="s">
        <v>36</v>
      </c>
      <c r="AX639" s="13" t="s">
        <v>80</v>
      </c>
      <c r="AY639" s="259" t="s">
        <v>241</v>
      </c>
    </row>
    <row r="640" s="15" customFormat="1">
      <c r="A640" s="15"/>
      <c r="B640" s="271"/>
      <c r="C640" s="272"/>
      <c r="D640" s="242" t="s">
        <v>259</v>
      </c>
      <c r="E640" s="273" t="s">
        <v>1</v>
      </c>
      <c r="F640" s="274" t="s">
        <v>3486</v>
      </c>
      <c r="G640" s="272"/>
      <c r="H640" s="273" t="s">
        <v>1</v>
      </c>
      <c r="I640" s="275"/>
      <c r="J640" s="272"/>
      <c r="K640" s="272"/>
      <c r="L640" s="276"/>
      <c r="M640" s="277"/>
      <c r="N640" s="278"/>
      <c r="O640" s="278"/>
      <c r="P640" s="278"/>
      <c r="Q640" s="278"/>
      <c r="R640" s="278"/>
      <c r="S640" s="278"/>
      <c r="T640" s="279"/>
      <c r="U640" s="15"/>
      <c r="V640" s="15"/>
      <c r="W640" s="15"/>
      <c r="X640" s="15"/>
      <c r="Y640" s="15"/>
      <c r="Z640" s="15"/>
      <c r="AA640" s="15"/>
      <c r="AB640" s="15"/>
      <c r="AC640" s="15"/>
      <c r="AD640" s="15"/>
      <c r="AE640" s="15"/>
      <c r="AT640" s="280" t="s">
        <v>259</v>
      </c>
      <c r="AU640" s="280" t="s">
        <v>88</v>
      </c>
      <c r="AV640" s="15" t="s">
        <v>14</v>
      </c>
      <c r="AW640" s="15" t="s">
        <v>36</v>
      </c>
      <c r="AX640" s="15" t="s">
        <v>80</v>
      </c>
      <c r="AY640" s="280" t="s">
        <v>241</v>
      </c>
    </row>
    <row r="641" s="13" customFormat="1">
      <c r="A641" s="13"/>
      <c r="B641" s="249"/>
      <c r="C641" s="250"/>
      <c r="D641" s="242" t="s">
        <v>259</v>
      </c>
      <c r="E641" s="251" t="s">
        <v>1</v>
      </c>
      <c r="F641" s="252" t="s">
        <v>3848</v>
      </c>
      <c r="G641" s="250"/>
      <c r="H641" s="253">
        <v>0</v>
      </c>
      <c r="I641" s="254"/>
      <c r="J641" s="250"/>
      <c r="K641" s="250"/>
      <c r="L641" s="255"/>
      <c r="M641" s="256"/>
      <c r="N641" s="257"/>
      <c r="O641" s="257"/>
      <c r="P641" s="257"/>
      <c r="Q641" s="257"/>
      <c r="R641" s="257"/>
      <c r="S641" s="257"/>
      <c r="T641" s="258"/>
      <c r="U641" s="13"/>
      <c r="V641" s="13"/>
      <c r="W641" s="13"/>
      <c r="X641" s="13"/>
      <c r="Y641" s="13"/>
      <c r="Z641" s="13"/>
      <c r="AA641" s="13"/>
      <c r="AB641" s="13"/>
      <c r="AC641" s="13"/>
      <c r="AD641" s="13"/>
      <c r="AE641" s="13"/>
      <c r="AT641" s="259" t="s">
        <v>259</v>
      </c>
      <c r="AU641" s="259" t="s">
        <v>88</v>
      </c>
      <c r="AV641" s="13" t="s">
        <v>88</v>
      </c>
      <c r="AW641" s="13" t="s">
        <v>36</v>
      </c>
      <c r="AX641" s="13" t="s">
        <v>80</v>
      </c>
      <c r="AY641" s="259" t="s">
        <v>241</v>
      </c>
    </row>
    <row r="642" s="15" customFormat="1">
      <c r="A642" s="15"/>
      <c r="B642" s="271"/>
      <c r="C642" s="272"/>
      <c r="D642" s="242" t="s">
        <v>259</v>
      </c>
      <c r="E642" s="273" t="s">
        <v>1</v>
      </c>
      <c r="F642" s="274" t="s">
        <v>3470</v>
      </c>
      <c r="G642" s="272"/>
      <c r="H642" s="273" t="s">
        <v>1</v>
      </c>
      <c r="I642" s="275"/>
      <c r="J642" s="272"/>
      <c r="K642" s="272"/>
      <c r="L642" s="276"/>
      <c r="M642" s="277"/>
      <c r="N642" s="278"/>
      <c r="O642" s="278"/>
      <c r="P642" s="278"/>
      <c r="Q642" s="278"/>
      <c r="R642" s="278"/>
      <c r="S642" s="278"/>
      <c r="T642" s="279"/>
      <c r="U642" s="15"/>
      <c r="V642" s="15"/>
      <c r="W642" s="15"/>
      <c r="X642" s="15"/>
      <c r="Y642" s="15"/>
      <c r="Z642" s="15"/>
      <c r="AA642" s="15"/>
      <c r="AB642" s="15"/>
      <c r="AC642" s="15"/>
      <c r="AD642" s="15"/>
      <c r="AE642" s="15"/>
      <c r="AT642" s="280" t="s">
        <v>259</v>
      </c>
      <c r="AU642" s="280" t="s">
        <v>88</v>
      </c>
      <c r="AV642" s="15" t="s">
        <v>14</v>
      </c>
      <c r="AW642" s="15" t="s">
        <v>36</v>
      </c>
      <c r="AX642" s="15" t="s">
        <v>80</v>
      </c>
      <c r="AY642" s="280" t="s">
        <v>241</v>
      </c>
    </row>
    <row r="643" s="13" customFormat="1">
      <c r="A643" s="13"/>
      <c r="B643" s="249"/>
      <c r="C643" s="250"/>
      <c r="D643" s="242" t="s">
        <v>259</v>
      </c>
      <c r="E643" s="251" t="s">
        <v>1</v>
      </c>
      <c r="F643" s="252" t="s">
        <v>3850</v>
      </c>
      <c r="G643" s="250"/>
      <c r="H643" s="253">
        <v>14.560000000000001</v>
      </c>
      <c r="I643" s="254"/>
      <c r="J643" s="250"/>
      <c r="K643" s="250"/>
      <c r="L643" s="255"/>
      <c r="M643" s="256"/>
      <c r="N643" s="257"/>
      <c r="O643" s="257"/>
      <c r="P643" s="257"/>
      <c r="Q643" s="257"/>
      <c r="R643" s="257"/>
      <c r="S643" s="257"/>
      <c r="T643" s="258"/>
      <c r="U643" s="13"/>
      <c r="V643" s="13"/>
      <c r="W643" s="13"/>
      <c r="X643" s="13"/>
      <c r="Y643" s="13"/>
      <c r="Z643" s="13"/>
      <c r="AA643" s="13"/>
      <c r="AB643" s="13"/>
      <c r="AC643" s="13"/>
      <c r="AD643" s="13"/>
      <c r="AE643" s="13"/>
      <c r="AT643" s="259" t="s">
        <v>259</v>
      </c>
      <c r="AU643" s="259" t="s">
        <v>88</v>
      </c>
      <c r="AV643" s="13" t="s">
        <v>88</v>
      </c>
      <c r="AW643" s="13" t="s">
        <v>36</v>
      </c>
      <c r="AX643" s="13" t="s">
        <v>80</v>
      </c>
      <c r="AY643" s="259" t="s">
        <v>241</v>
      </c>
    </row>
    <row r="644" s="14" customFormat="1">
      <c r="A644" s="14"/>
      <c r="B644" s="260"/>
      <c r="C644" s="261"/>
      <c r="D644" s="242" t="s">
        <v>259</v>
      </c>
      <c r="E644" s="262" t="s">
        <v>459</v>
      </c>
      <c r="F644" s="263" t="s">
        <v>261</v>
      </c>
      <c r="G644" s="261"/>
      <c r="H644" s="264">
        <v>145.31999999999999</v>
      </c>
      <c r="I644" s="265"/>
      <c r="J644" s="261"/>
      <c r="K644" s="261"/>
      <c r="L644" s="266"/>
      <c r="M644" s="267"/>
      <c r="N644" s="268"/>
      <c r="O644" s="268"/>
      <c r="P644" s="268"/>
      <c r="Q644" s="268"/>
      <c r="R644" s="268"/>
      <c r="S644" s="268"/>
      <c r="T644" s="269"/>
      <c r="U644" s="14"/>
      <c r="V644" s="14"/>
      <c r="W644" s="14"/>
      <c r="X644" s="14"/>
      <c r="Y644" s="14"/>
      <c r="Z644" s="14"/>
      <c r="AA644" s="14"/>
      <c r="AB644" s="14"/>
      <c r="AC644" s="14"/>
      <c r="AD644" s="14"/>
      <c r="AE644" s="14"/>
      <c r="AT644" s="270" t="s">
        <v>259</v>
      </c>
      <c r="AU644" s="270" t="s">
        <v>88</v>
      </c>
      <c r="AV644" s="14" t="s">
        <v>175</v>
      </c>
      <c r="AW644" s="14" t="s">
        <v>36</v>
      </c>
      <c r="AX644" s="14" t="s">
        <v>14</v>
      </c>
      <c r="AY644" s="270" t="s">
        <v>241</v>
      </c>
    </row>
    <row r="645" s="2" customFormat="1" ht="33" customHeight="1">
      <c r="A645" s="39"/>
      <c r="B645" s="40"/>
      <c r="C645" s="229" t="s">
        <v>931</v>
      </c>
      <c r="D645" s="229" t="s">
        <v>243</v>
      </c>
      <c r="E645" s="230" t="s">
        <v>1487</v>
      </c>
      <c r="F645" s="231" t="s">
        <v>1488</v>
      </c>
      <c r="G645" s="232" t="s">
        <v>246</v>
      </c>
      <c r="H645" s="233">
        <v>407.69999999999999</v>
      </c>
      <c r="I645" s="234"/>
      <c r="J645" s="235">
        <f>ROUND(I645*H645,2)</f>
        <v>0</v>
      </c>
      <c r="K645" s="231" t="s">
        <v>247</v>
      </c>
      <c r="L645" s="45"/>
      <c r="M645" s="236" t="s">
        <v>1</v>
      </c>
      <c r="N645" s="237" t="s">
        <v>45</v>
      </c>
      <c r="O645" s="92"/>
      <c r="P645" s="238">
        <f>O645*H645</f>
        <v>0</v>
      </c>
      <c r="Q645" s="238">
        <v>0</v>
      </c>
      <c r="R645" s="238">
        <f>Q645*H645</f>
        <v>0</v>
      </c>
      <c r="S645" s="238">
        <v>0</v>
      </c>
      <c r="T645" s="239">
        <f>S645*H645</f>
        <v>0</v>
      </c>
      <c r="U645" s="39"/>
      <c r="V645" s="39"/>
      <c r="W645" s="39"/>
      <c r="X645" s="39"/>
      <c r="Y645" s="39"/>
      <c r="Z645" s="39"/>
      <c r="AA645" s="39"/>
      <c r="AB645" s="39"/>
      <c r="AC645" s="39"/>
      <c r="AD645" s="39"/>
      <c r="AE645" s="39"/>
      <c r="AR645" s="240" t="s">
        <v>175</v>
      </c>
      <c r="AT645" s="240" t="s">
        <v>243</v>
      </c>
      <c r="AU645" s="240" t="s">
        <v>88</v>
      </c>
      <c r="AY645" s="18" t="s">
        <v>241</v>
      </c>
      <c r="BE645" s="241">
        <f>IF(N645="základní",J645,0)</f>
        <v>0</v>
      </c>
      <c r="BF645" s="241">
        <f>IF(N645="snížená",J645,0)</f>
        <v>0</v>
      </c>
      <c r="BG645" s="241">
        <f>IF(N645="zákl. přenesená",J645,0)</f>
        <v>0</v>
      </c>
      <c r="BH645" s="241">
        <f>IF(N645="sníž. přenesená",J645,0)</f>
        <v>0</v>
      </c>
      <c r="BI645" s="241">
        <f>IF(N645="nulová",J645,0)</f>
        <v>0</v>
      </c>
      <c r="BJ645" s="18" t="s">
        <v>14</v>
      </c>
      <c r="BK645" s="241">
        <f>ROUND(I645*H645,2)</f>
        <v>0</v>
      </c>
      <c r="BL645" s="18" t="s">
        <v>175</v>
      </c>
      <c r="BM645" s="240" t="s">
        <v>3851</v>
      </c>
    </row>
    <row r="646" s="2" customFormat="1">
      <c r="A646" s="39"/>
      <c r="B646" s="40"/>
      <c r="C646" s="41"/>
      <c r="D646" s="242" t="s">
        <v>249</v>
      </c>
      <c r="E646" s="41"/>
      <c r="F646" s="243" t="s">
        <v>1490</v>
      </c>
      <c r="G646" s="41"/>
      <c r="H646" s="41"/>
      <c r="I646" s="244"/>
      <c r="J646" s="41"/>
      <c r="K646" s="41"/>
      <c r="L646" s="45"/>
      <c r="M646" s="245"/>
      <c r="N646" s="246"/>
      <c r="O646" s="92"/>
      <c r="P646" s="92"/>
      <c r="Q646" s="92"/>
      <c r="R646" s="92"/>
      <c r="S646" s="92"/>
      <c r="T646" s="93"/>
      <c r="U646" s="39"/>
      <c r="V646" s="39"/>
      <c r="W646" s="39"/>
      <c r="X646" s="39"/>
      <c r="Y646" s="39"/>
      <c r="Z646" s="39"/>
      <c r="AA646" s="39"/>
      <c r="AB646" s="39"/>
      <c r="AC646" s="39"/>
      <c r="AD646" s="39"/>
      <c r="AE646" s="39"/>
      <c r="AT646" s="18" t="s">
        <v>249</v>
      </c>
      <c r="AU646" s="18" t="s">
        <v>88</v>
      </c>
    </row>
    <row r="647" s="2" customFormat="1">
      <c r="A647" s="39"/>
      <c r="B647" s="40"/>
      <c r="C647" s="41"/>
      <c r="D647" s="247" t="s">
        <v>251</v>
      </c>
      <c r="E647" s="41"/>
      <c r="F647" s="248" t="s">
        <v>1491</v>
      </c>
      <c r="G647" s="41"/>
      <c r="H647" s="41"/>
      <c r="I647" s="244"/>
      <c r="J647" s="41"/>
      <c r="K647" s="41"/>
      <c r="L647" s="45"/>
      <c r="M647" s="245"/>
      <c r="N647" s="246"/>
      <c r="O647" s="92"/>
      <c r="P647" s="92"/>
      <c r="Q647" s="92"/>
      <c r="R647" s="92"/>
      <c r="S647" s="92"/>
      <c r="T647" s="93"/>
      <c r="U647" s="39"/>
      <c r="V647" s="39"/>
      <c r="W647" s="39"/>
      <c r="X647" s="39"/>
      <c r="Y647" s="39"/>
      <c r="Z647" s="39"/>
      <c r="AA647" s="39"/>
      <c r="AB647" s="39"/>
      <c r="AC647" s="39"/>
      <c r="AD647" s="39"/>
      <c r="AE647" s="39"/>
      <c r="AT647" s="18" t="s">
        <v>251</v>
      </c>
      <c r="AU647" s="18" t="s">
        <v>88</v>
      </c>
    </row>
    <row r="648" s="15" customFormat="1">
      <c r="A648" s="15"/>
      <c r="B648" s="271"/>
      <c r="C648" s="272"/>
      <c r="D648" s="242" t="s">
        <v>259</v>
      </c>
      <c r="E648" s="273" t="s">
        <v>1</v>
      </c>
      <c r="F648" s="274" t="s">
        <v>1492</v>
      </c>
      <c r="G648" s="272"/>
      <c r="H648" s="273" t="s">
        <v>1</v>
      </c>
      <c r="I648" s="275"/>
      <c r="J648" s="272"/>
      <c r="K648" s="272"/>
      <c r="L648" s="276"/>
      <c r="M648" s="277"/>
      <c r="N648" s="278"/>
      <c r="O648" s="278"/>
      <c r="P648" s="278"/>
      <c r="Q648" s="278"/>
      <c r="R648" s="278"/>
      <c r="S648" s="278"/>
      <c r="T648" s="279"/>
      <c r="U648" s="15"/>
      <c r="V648" s="15"/>
      <c r="W648" s="15"/>
      <c r="X648" s="15"/>
      <c r="Y648" s="15"/>
      <c r="Z648" s="15"/>
      <c r="AA648" s="15"/>
      <c r="AB648" s="15"/>
      <c r="AC648" s="15"/>
      <c r="AD648" s="15"/>
      <c r="AE648" s="15"/>
      <c r="AT648" s="280" t="s">
        <v>259</v>
      </c>
      <c r="AU648" s="280" t="s">
        <v>88</v>
      </c>
      <c r="AV648" s="15" t="s">
        <v>14</v>
      </c>
      <c r="AW648" s="15" t="s">
        <v>36</v>
      </c>
      <c r="AX648" s="15" t="s">
        <v>80</v>
      </c>
      <c r="AY648" s="280" t="s">
        <v>241</v>
      </c>
    </row>
    <row r="649" s="15" customFormat="1">
      <c r="A649" s="15"/>
      <c r="B649" s="271"/>
      <c r="C649" s="272"/>
      <c r="D649" s="242" t="s">
        <v>259</v>
      </c>
      <c r="E649" s="273" t="s">
        <v>1</v>
      </c>
      <c r="F649" s="274" t="s">
        <v>3461</v>
      </c>
      <c r="G649" s="272"/>
      <c r="H649" s="273" t="s">
        <v>1</v>
      </c>
      <c r="I649" s="275"/>
      <c r="J649" s="272"/>
      <c r="K649" s="272"/>
      <c r="L649" s="276"/>
      <c r="M649" s="277"/>
      <c r="N649" s="278"/>
      <c r="O649" s="278"/>
      <c r="P649" s="278"/>
      <c r="Q649" s="278"/>
      <c r="R649" s="278"/>
      <c r="S649" s="278"/>
      <c r="T649" s="279"/>
      <c r="U649" s="15"/>
      <c r="V649" s="15"/>
      <c r="W649" s="15"/>
      <c r="X649" s="15"/>
      <c r="Y649" s="15"/>
      <c r="Z649" s="15"/>
      <c r="AA649" s="15"/>
      <c r="AB649" s="15"/>
      <c r="AC649" s="15"/>
      <c r="AD649" s="15"/>
      <c r="AE649" s="15"/>
      <c r="AT649" s="280" t="s">
        <v>259</v>
      </c>
      <c r="AU649" s="280" t="s">
        <v>88</v>
      </c>
      <c r="AV649" s="15" t="s">
        <v>14</v>
      </c>
      <c r="AW649" s="15" t="s">
        <v>36</v>
      </c>
      <c r="AX649" s="15" t="s">
        <v>80</v>
      </c>
      <c r="AY649" s="280" t="s">
        <v>241</v>
      </c>
    </row>
    <row r="650" s="13" customFormat="1">
      <c r="A650" s="13"/>
      <c r="B650" s="249"/>
      <c r="C650" s="250"/>
      <c r="D650" s="242" t="s">
        <v>259</v>
      </c>
      <c r="E650" s="251" t="s">
        <v>1</v>
      </c>
      <c r="F650" s="252" t="s">
        <v>3852</v>
      </c>
      <c r="G650" s="250"/>
      <c r="H650" s="253">
        <v>402.60000000000002</v>
      </c>
      <c r="I650" s="254"/>
      <c r="J650" s="250"/>
      <c r="K650" s="250"/>
      <c r="L650" s="255"/>
      <c r="M650" s="256"/>
      <c r="N650" s="257"/>
      <c r="O650" s="257"/>
      <c r="P650" s="257"/>
      <c r="Q650" s="257"/>
      <c r="R650" s="257"/>
      <c r="S650" s="257"/>
      <c r="T650" s="258"/>
      <c r="U650" s="13"/>
      <c r="V650" s="13"/>
      <c r="W650" s="13"/>
      <c r="X650" s="13"/>
      <c r="Y650" s="13"/>
      <c r="Z650" s="13"/>
      <c r="AA650" s="13"/>
      <c r="AB650" s="13"/>
      <c r="AC650" s="13"/>
      <c r="AD650" s="13"/>
      <c r="AE650" s="13"/>
      <c r="AT650" s="259" t="s">
        <v>259</v>
      </c>
      <c r="AU650" s="259" t="s">
        <v>88</v>
      </c>
      <c r="AV650" s="13" t="s">
        <v>88</v>
      </c>
      <c r="AW650" s="13" t="s">
        <v>36</v>
      </c>
      <c r="AX650" s="13" t="s">
        <v>80</v>
      </c>
      <c r="AY650" s="259" t="s">
        <v>241</v>
      </c>
    </row>
    <row r="651" s="15" customFormat="1">
      <c r="A651" s="15"/>
      <c r="B651" s="271"/>
      <c r="C651" s="272"/>
      <c r="D651" s="242" t="s">
        <v>259</v>
      </c>
      <c r="E651" s="273" t="s">
        <v>1</v>
      </c>
      <c r="F651" s="274" t="s">
        <v>3463</v>
      </c>
      <c r="G651" s="272"/>
      <c r="H651" s="273" t="s">
        <v>1</v>
      </c>
      <c r="I651" s="275"/>
      <c r="J651" s="272"/>
      <c r="K651" s="272"/>
      <c r="L651" s="276"/>
      <c r="M651" s="277"/>
      <c r="N651" s="278"/>
      <c r="O651" s="278"/>
      <c r="P651" s="278"/>
      <c r="Q651" s="278"/>
      <c r="R651" s="278"/>
      <c r="S651" s="278"/>
      <c r="T651" s="279"/>
      <c r="U651" s="15"/>
      <c r="V651" s="15"/>
      <c r="W651" s="15"/>
      <c r="X651" s="15"/>
      <c r="Y651" s="15"/>
      <c r="Z651" s="15"/>
      <c r="AA651" s="15"/>
      <c r="AB651" s="15"/>
      <c r="AC651" s="15"/>
      <c r="AD651" s="15"/>
      <c r="AE651" s="15"/>
      <c r="AT651" s="280" t="s">
        <v>259</v>
      </c>
      <c r="AU651" s="280" t="s">
        <v>88</v>
      </c>
      <c r="AV651" s="15" t="s">
        <v>14</v>
      </c>
      <c r="AW651" s="15" t="s">
        <v>36</v>
      </c>
      <c r="AX651" s="15" t="s">
        <v>80</v>
      </c>
      <c r="AY651" s="280" t="s">
        <v>241</v>
      </c>
    </row>
    <row r="652" s="13" customFormat="1">
      <c r="A652" s="13"/>
      <c r="B652" s="249"/>
      <c r="C652" s="250"/>
      <c r="D652" s="242" t="s">
        <v>259</v>
      </c>
      <c r="E652" s="251" t="s">
        <v>1</v>
      </c>
      <c r="F652" s="252" t="s">
        <v>834</v>
      </c>
      <c r="G652" s="250"/>
      <c r="H652" s="253">
        <v>0</v>
      </c>
      <c r="I652" s="254"/>
      <c r="J652" s="250"/>
      <c r="K652" s="250"/>
      <c r="L652" s="255"/>
      <c r="M652" s="256"/>
      <c r="N652" s="257"/>
      <c r="O652" s="257"/>
      <c r="P652" s="257"/>
      <c r="Q652" s="257"/>
      <c r="R652" s="257"/>
      <c r="S652" s="257"/>
      <c r="T652" s="258"/>
      <c r="U652" s="13"/>
      <c r="V652" s="13"/>
      <c r="W652" s="13"/>
      <c r="X652" s="13"/>
      <c r="Y652" s="13"/>
      <c r="Z652" s="13"/>
      <c r="AA652" s="13"/>
      <c r="AB652" s="13"/>
      <c r="AC652" s="13"/>
      <c r="AD652" s="13"/>
      <c r="AE652" s="13"/>
      <c r="AT652" s="259" t="s">
        <v>259</v>
      </c>
      <c r="AU652" s="259" t="s">
        <v>88</v>
      </c>
      <c r="AV652" s="13" t="s">
        <v>88</v>
      </c>
      <c r="AW652" s="13" t="s">
        <v>36</v>
      </c>
      <c r="AX652" s="13" t="s">
        <v>80</v>
      </c>
      <c r="AY652" s="259" t="s">
        <v>241</v>
      </c>
    </row>
    <row r="653" s="15" customFormat="1">
      <c r="A653" s="15"/>
      <c r="B653" s="271"/>
      <c r="C653" s="272"/>
      <c r="D653" s="242" t="s">
        <v>259</v>
      </c>
      <c r="E653" s="273" t="s">
        <v>1</v>
      </c>
      <c r="F653" s="274" t="s">
        <v>3465</v>
      </c>
      <c r="G653" s="272"/>
      <c r="H653" s="273" t="s">
        <v>1</v>
      </c>
      <c r="I653" s="275"/>
      <c r="J653" s="272"/>
      <c r="K653" s="272"/>
      <c r="L653" s="276"/>
      <c r="M653" s="277"/>
      <c r="N653" s="278"/>
      <c r="O653" s="278"/>
      <c r="P653" s="278"/>
      <c r="Q653" s="278"/>
      <c r="R653" s="278"/>
      <c r="S653" s="278"/>
      <c r="T653" s="279"/>
      <c r="U653" s="15"/>
      <c r="V653" s="15"/>
      <c r="W653" s="15"/>
      <c r="X653" s="15"/>
      <c r="Y653" s="15"/>
      <c r="Z653" s="15"/>
      <c r="AA653" s="15"/>
      <c r="AB653" s="15"/>
      <c r="AC653" s="15"/>
      <c r="AD653" s="15"/>
      <c r="AE653" s="15"/>
      <c r="AT653" s="280" t="s">
        <v>259</v>
      </c>
      <c r="AU653" s="280" t="s">
        <v>88</v>
      </c>
      <c r="AV653" s="15" t="s">
        <v>14</v>
      </c>
      <c r="AW653" s="15" t="s">
        <v>36</v>
      </c>
      <c r="AX653" s="15" t="s">
        <v>80</v>
      </c>
      <c r="AY653" s="280" t="s">
        <v>241</v>
      </c>
    </row>
    <row r="654" s="13" customFormat="1">
      <c r="A654" s="13"/>
      <c r="B654" s="249"/>
      <c r="C654" s="250"/>
      <c r="D654" s="242" t="s">
        <v>259</v>
      </c>
      <c r="E654" s="251" t="s">
        <v>1</v>
      </c>
      <c r="F654" s="252" t="s">
        <v>834</v>
      </c>
      <c r="G654" s="250"/>
      <c r="H654" s="253">
        <v>0</v>
      </c>
      <c r="I654" s="254"/>
      <c r="J654" s="250"/>
      <c r="K654" s="250"/>
      <c r="L654" s="255"/>
      <c r="M654" s="256"/>
      <c r="N654" s="257"/>
      <c r="O654" s="257"/>
      <c r="P654" s="257"/>
      <c r="Q654" s="257"/>
      <c r="R654" s="257"/>
      <c r="S654" s="257"/>
      <c r="T654" s="258"/>
      <c r="U654" s="13"/>
      <c r="V654" s="13"/>
      <c r="W654" s="13"/>
      <c r="X654" s="13"/>
      <c r="Y654" s="13"/>
      <c r="Z654" s="13"/>
      <c r="AA654" s="13"/>
      <c r="AB654" s="13"/>
      <c r="AC654" s="13"/>
      <c r="AD654" s="13"/>
      <c r="AE654" s="13"/>
      <c r="AT654" s="259" t="s">
        <v>259</v>
      </c>
      <c r="AU654" s="259" t="s">
        <v>88</v>
      </c>
      <c r="AV654" s="13" t="s">
        <v>88</v>
      </c>
      <c r="AW654" s="13" t="s">
        <v>36</v>
      </c>
      <c r="AX654" s="13" t="s">
        <v>80</v>
      </c>
      <c r="AY654" s="259" t="s">
        <v>241</v>
      </c>
    </row>
    <row r="655" s="15" customFormat="1">
      <c r="A655" s="15"/>
      <c r="B655" s="271"/>
      <c r="C655" s="272"/>
      <c r="D655" s="242" t="s">
        <v>259</v>
      </c>
      <c r="E655" s="273" t="s">
        <v>1</v>
      </c>
      <c r="F655" s="274" t="s">
        <v>3467</v>
      </c>
      <c r="G655" s="272"/>
      <c r="H655" s="273" t="s">
        <v>1</v>
      </c>
      <c r="I655" s="275"/>
      <c r="J655" s="272"/>
      <c r="K655" s="272"/>
      <c r="L655" s="276"/>
      <c r="M655" s="277"/>
      <c r="N655" s="278"/>
      <c r="O655" s="278"/>
      <c r="P655" s="278"/>
      <c r="Q655" s="278"/>
      <c r="R655" s="278"/>
      <c r="S655" s="278"/>
      <c r="T655" s="279"/>
      <c r="U655" s="15"/>
      <c r="V655" s="15"/>
      <c r="W655" s="15"/>
      <c r="X655" s="15"/>
      <c r="Y655" s="15"/>
      <c r="Z655" s="15"/>
      <c r="AA655" s="15"/>
      <c r="AB655" s="15"/>
      <c r="AC655" s="15"/>
      <c r="AD655" s="15"/>
      <c r="AE655" s="15"/>
      <c r="AT655" s="280" t="s">
        <v>259</v>
      </c>
      <c r="AU655" s="280" t="s">
        <v>88</v>
      </c>
      <c r="AV655" s="15" t="s">
        <v>14</v>
      </c>
      <c r="AW655" s="15" t="s">
        <v>36</v>
      </c>
      <c r="AX655" s="15" t="s">
        <v>80</v>
      </c>
      <c r="AY655" s="280" t="s">
        <v>241</v>
      </c>
    </row>
    <row r="656" s="13" customFormat="1">
      <c r="A656" s="13"/>
      <c r="B656" s="249"/>
      <c r="C656" s="250"/>
      <c r="D656" s="242" t="s">
        <v>259</v>
      </c>
      <c r="E656" s="251" t="s">
        <v>1</v>
      </c>
      <c r="F656" s="252" t="s">
        <v>834</v>
      </c>
      <c r="G656" s="250"/>
      <c r="H656" s="253">
        <v>0</v>
      </c>
      <c r="I656" s="254"/>
      <c r="J656" s="250"/>
      <c r="K656" s="250"/>
      <c r="L656" s="255"/>
      <c r="M656" s="256"/>
      <c r="N656" s="257"/>
      <c r="O656" s="257"/>
      <c r="P656" s="257"/>
      <c r="Q656" s="257"/>
      <c r="R656" s="257"/>
      <c r="S656" s="257"/>
      <c r="T656" s="258"/>
      <c r="U656" s="13"/>
      <c r="V656" s="13"/>
      <c r="W656" s="13"/>
      <c r="X656" s="13"/>
      <c r="Y656" s="13"/>
      <c r="Z656" s="13"/>
      <c r="AA656" s="13"/>
      <c r="AB656" s="13"/>
      <c r="AC656" s="13"/>
      <c r="AD656" s="13"/>
      <c r="AE656" s="13"/>
      <c r="AT656" s="259" t="s">
        <v>259</v>
      </c>
      <c r="AU656" s="259" t="s">
        <v>88</v>
      </c>
      <c r="AV656" s="13" t="s">
        <v>88</v>
      </c>
      <c r="AW656" s="13" t="s">
        <v>36</v>
      </c>
      <c r="AX656" s="13" t="s">
        <v>80</v>
      </c>
      <c r="AY656" s="259" t="s">
        <v>241</v>
      </c>
    </row>
    <row r="657" s="15" customFormat="1">
      <c r="A657" s="15"/>
      <c r="B657" s="271"/>
      <c r="C657" s="272"/>
      <c r="D657" s="242" t="s">
        <v>259</v>
      </c>
      <c r="E657" s="273" t="s">
        <v>1</v>
      </c>
      <c r="F657" s="274" t="s">
        <v>3469</v>
      </c>
      <c r="G657" s="272"/>
      <c r="H657" s="273" t="s">
        <v>1</v>
      </c>
      <c r="I657" s="275"/>
      <c r="J657" s="272"/>
      <c r="K657" s="272"/>
      <c r="L657" s="276"/>
      <c r="M657" s="277"/>
      <c r="N657" s="278"/>
      <c r="O657" s="278"/>
      <c r="P657" s="278"/>
      <c r="Q657" s="278"/>
      <c r="R657" s="278"/>
      <c r="S657" s="278"/>
      <c r="T657" s="279"/>
      <c r="U657" s="15"/>
      <c r="V657" s="15"/>
      <c r="W657" s="15"/>
      <c r="X657" s="15"/>
      <c r="Y657" s="15"/>
      <c r="Z657" s="15"/>
      <c r="AA657" s="15"/>
      <c r="AB657" s="15"/>
      <c r="AC657" s="15"/>
      <c r="AD657" s="15"/>
      <c r="AE657" s="15"/>
      <c r="AT657" s="280" t="s">
        <v>259</v>
      </c>
      <c r="AU657" s="280" t="s">
        <v>88</v>
      </c>
      <c r="AV657" s="15" t="s">
        <v>14</v>
      </c>
      <c r="AW657" s="15" t="s">
        <v>36</v>
      </c>
      <c r="AX657" s="15" t="s">
        <v>80</v>
      </c>
      <c r="AY657" s="280" t="s">
        <v>241</v>
      </c>
    </row>
    <row r="658" s="13" customFormat="1">
      <c r="A658" s="13"/>
      <c r="B658" s="249"/>
      <c r="C658" s="250"/>
      <c r="D658" s="242" t="s">
        <v>259</v>
      </c>
      <c r="E658" s="251" t="s">
        <v>1</v>
      </c>
      <c r="F658" s="252" t="s">
        <v>834</v>
      </c>
      <c r="G658" s="250"/>
      <c r="H658" s="253">
        <v>0</v>
      </c>
      <c r="I658" s="254"/>
      <c r="J658" s="250"/>
      <c r="K658" s="250"/>
      <c r="L658" s="255"/>
      <c r="M658" s="256"/>
      <c r="N658" s="257"/>
      <c r="O658" s="257"/>
      <c r="P658" s="257"/>
      <c r="Q658" s="257"/>
      <c r="R658" s="257"/>
      <c r="S658" s="257"/>
      <c r="T658" s="258"/>
      <c r="U658" s="13"/>
      <c r="V658" s="13"/>
      <c r="W658" s="13"/>
      <c r="X658" s="13"/>
      <c r="Y658" s="13"/>
      <c r="Z658" s="13"/>
      <c r="AA658" s="13"/>
      <c r="AB658" s="13"/>
      <c r="AC658" s="13"/>
      <c r="AD658" s="13"/>
      <c r="AE658" s="13"/>
      <c r="AT658" s="259" t="s">
        <v>259</v>
      </c>
      <c r="AU658" s="259" t="s">
        <v>88</v>
      </c>
      <c r="AV658" s="13" t="s">
        <v>88</v>
      </c>
      <c r="AW658" s="13" t="s">
        <v>36</v>
      </c>
      <c r="AX658" s="13" t="s">
        <v>80</v>
      </c>
      <c r="AY658" s="259" t="s">
        <v>241</v>
      </c>
    </row>
    <row r="659" s="15" customFormat="1">
      <c r="A659" s="15"/>
      <c r="B659" s="271"/>
      <c r="C659" s="272"/>
      <c r="D659" s="242" t="s">
        <v>259</v>
      </c>
      <c r="E659" s="273" t="s">
        <v>1</v>
      </c>
      <c r="F659" s="274" t="s">
        <v>3486</v>
      </c>
      <c r="G659" s="272"/>
      <c r="H659" s="273" t="s">
        <v>1</v>
      </c>
      <c r="I659" s="275"/>
      <c r="J659" s="272"/>
      <c r="K659" s="272"/>
      <c r="L659" s="276"/>
      <c r="M659" s="277"/>
      <c r="N659" s="278"/>
      <c r="O659" s="278"/>
      <c r="P659" s="278"/>
      <c r="Q659" s="278"/>
      <c r="R659" s="278"/>
      <c r="S659" s="278"/>
      <c r="T659" s="279"/>
      <c r="U659" s="15"/>
      <c r="V659" s="15"/>
      <c r="W659" s="15"/>
      <c r="X659" s="15"/>
      <c r="Y659" s="15"/>
      <c r="Z659" s="15"/>
      <c r="AA659" s="15"/>
      <c r="AB659" s="15"/>
      <c r="AC659" s="15"/>
      <c r="AD659" s="15"/>
      <c r="AE659" s="15"/>
      <c r="AT659" s="280" t="s">
        <v>259</v>
      </c>
      <c r="AU659" s="280" t="s">
        <v>88</v>
      </c>
      <c r="AV659" s="15" t="s">
        <v>14</v>
      </c>
      <c r="AW659" s="15" t="s">
        <v>36</v>
      </c>
      <c r="AX659" s="15" t="s">
        <v>80</v>
      </c>
      <c r="AY659" s="280" t="s">
        <v>241</v>
      </c>
    </row>
    <row r="660" s="13" customFormat="1">
      <c r="A660" s="13"/>
      <c r="B660" s="249"/>
      <c r="C660" s="250"/>
      <c r="D660" s="242" t="s">
        <v>259</v>
      </c>
      <c r="E660" s="251" t="s">
        <v>1</v>
      </c>
      <c r="F660" s="252" t="s">
        <v>834</v>
      </c>
      <c r="G660" s="250"/>
      <c r="H660" s="253">
        <v>0</v>
      </c>
      <c r="I660" s="254"/>
      <c r="J660" s="250"/>
      <c r="K660" s="250"/>
      <c r="L660" s="255"/>
      <c r="M660" s="256"/>
      <c r="N660" s="257"/>
      <c r="O660" s="257"/>
      <c r="P660" s="257"/>
      <c r="Q660" s="257"/>
      <c r="R660" s="257"/>
      <c r="S660" s="257"/>
      <c r="T660" s="258"/>
      <c r="U660" s="13"/>
      <c r="V660" s="13"/>
      <c r="W660" s="13"/>
      <c r="X660" s="13"/>
      <c r="Y660" s="13"/>
      <c r="Z660" s="13"/>
      <c r="AA660" s="13"/>
      <c r="AB660" s="13"/>
      <c r="AC660" s="13"/>
      <c r="AD660" s="13"/>
      <c r="AE660" s="13"/>
      <c r="AT660" s="259" t="s">
        <v>259</v>
      </c>
      <c r="AU660" s="259" t="s">
        <v>88</v>
      </c>
      <c r="AV660" s="13" t="s">
        <v>88</v>
      </c>
      <c r="AW660" s="13" t="s">
        <v>36</v>
      </c>
      <c r="AX660" s="13" t="s">
        <v>80</v>
      </c>
      <c r="AY660" s="259" t="s">
        <v>241</v>
      </c>
    </row>
    <row r="661" s="15" customFormat="1">
      <c r="A661" s="15"/>
      <c r="B661" s="271"/>
      <c r="C661" s="272"/>
      <c r="D661" s="242" t="s">
        <v>259</v>
      </c>
      <c r="E661" s="273" t="s">
        <v>1</v>
      </c>
      <c r="F661" s="274" t="s">
        <v>3470</v>
      </c>
      <c r="G661" s="272"/>
      <c r="H661" s="273" t="s">
        <v>1</v>
      </c>
      <c r="I661" s="275"/>
      <c r="J661" s="272"/>
      <c r="K661" s="272"/>
      <c r="L661" s="276"/>
      <c r="M661" s="277"/>
      <c r="N661" s="278"/>
      <c r="O661" s="278"/>
      <c r="P661" s="278"/>
      <c r="Q661" s="278"/>
      <c r="R661" s="278"/>
      <c r="S661" s="278"/>
      <c r="T661" s="279"/>
      <c r="U661" s="15"/>
      <c r="V661" s="15"/>
      <c r="W661" s="15"/>
      <c r="X661" s="15"/>
      <c r="Y661" s="15"/>
      <c r="Z661" s="15"/>
      <c r="AA661" s="15"/>
      <c r="AB661" s="15"/>
      <c r="AC661" s="15"/>
      <c r="AD661" s="15"/>
      <c r="AE661" s="15"/>
      <c r="AT661" s="280" t="s">
        <v>259</v>
      </c>
      <c r="AU661" s="280" t="s">
        <v>88</v>
      </c>
      <c r="AV661" s="15" t="s">
        <v>14</v>
      </c>
      <c r="AW661" s="15" t="s">
        <v>36</v>
      </c>
      <c r="AX661" s="15" t="s">
        <v>80</v>
      </c>
      <c r="AY661" s="280" t="s">
        <v>241</v>
      </c>
    </row>
    <row r="662" s="13" customFormat="1">
      <c r="A662" s="13"/>
      <c r="B662" s="249"/>
      <c r="C662" s="250"/>
      <c r="D662" s="242" t="s">
        <v>259</v>
      </c>
      <c r="E662" s="251" t="s">
        <v>1</v>
      </c>
      <c r="F662" s="252" t="s">
        <v>3853</v>
      </c>
      <c r="G662" s="250"/>
      <c r="H662" s="253">
        <v>5.0999999999999996</v>
      </c>
      <c r="I662" s="254"/>
      <c r="J662" s="250"/>
      <c r="K662" s="250"/>
      <c r="L662" s="255"/>
      <c r="M662" s="256"/>
      <c r="N662" s="257"/>
      <c r="O662" s="257"/>
      <c r="P662" s="257"/>
      <c r="Q662" s="257"/>
      <c r="R662" s="257"/>
      <c r="S662" s="257"/>
      <c r="T662" s="258"/>
      <c r="U662" s="13"/>
      <c r="V662" s="13"/>
      <c r="W662" s="13"/>
      <c r="X662" s="13"/>
      <c r="Y662" s="13"/>
      <c r="Z662" s="13"/>
      <c r="AA662" s="13"/>
      <c r="AB662" s="13"/>
      <c r="AC662" s="13"/>
      <c r="AD662" s="13"/>
      <c r="AE662" s="13"/>
      <c r="AT662" s="259" t="s">
        <v>259</v>
      </c>
      <c r="AU662" s="259" t="s">
        <v>88</v>
      </c>
      <c r="AV662" s="13" t="s">
        <v>88</v>
      </c>
      <c r="AW662" s="13" t="s">
        <v>36</v>
      </c>
      <c r="AX662" s="13" t="s">
        <v>80</v>
      </c>
      <c r="AY662" s="259" t="s">
        <v>241</v>
      </c>
    </row>
    <row r="663" s="14" customFormat="1">
      <c r="A663" s="14"/>
      <c r="B663" s="260"/>
      <c r="C663" s="261"/>
      <c r="D663" s="242" t="s">
        <v>259</v>
      </c>
      <c r="E663" s="262" t="s">
        <v>1233</v>
      </c>
      <c r="F663" s="263" t="s">
        <v>261</v>
      </c>
      <c r="G663" s="261"/>
      <c r="H663" s="264">
        <v>407.69999999999999</v>
      </c>
      <c r="I663" s="265"/>
      <c r="J663" s="261"/>
      <c r="K663" s="261"/>
      <c r="L663" s="266"/>
      <c r="M663" s="267"/>
      <c r="N663" s="268"/>
      <c r="O663" s="268"/>
      <c r="P663" s="268"/>
      <c r="Q663" s="268"/>
      <c r="R663" s="268"/>
      <c r="S663" s="268"/>
      <c r="T663" s="269"/>
      <c r="U663" s="14"/>
      <c r="V663" s="14"/>
      <c r="W663" s="14"/>
      <c r="X663" s="14"/>
      <c r="Y663" s="14"/>
      <c r="Z663" s="14"/>
      <c r="AA663" s="14"/>
      <c r="AB663" s="14"/>
      <c r="AC663" s="14"/>
      <c r="AD663" s="14"/>
      <c r="AE663" s="14"/>
      <c r="AT663" s="270" t="s">
        <v>259</v>
      </c>
      <c r="AU663" s="270" t="s">
        <v>88</v>
      </c>
      <c r="AV663" s="14" t="s">
        <v>175</v>
      </c>
      <c r="AW663" s="14" t="s">
        <v>36</v>
      </c>
      <c r="AX663" s="14" t="s">
        <v>14</v>
      </c>
      <c r="AY663" s="270" t="s">
        <v>241</v>
      </c>
    </row>
    <row r="664" s="2" customFormat="1" ht="24.15" customHeight="1">
      <c r="A664" s="39"/>
      <c r="B664" s="40"/>
      <c r="C664" s="229" t="s">
        <v>935</v>
      </c>
      <c r="D664" s="229" t="s">
        <v>243</v>
      </c>
      <c r="E664" s="230" t="s">
        <v>1504</v>
      </c>
      <c r="F664" s="231" t="s">
        <v>1505</v>
      </c>
      <c r="G664" s="232" t="s">
        <v>246</v>
      </c>
      <c r="H664" s="233">
        <v>89.694000000000003</v>
      </c>
      <c r="I664" s="234"/>
      <c r="J664" s="235">
        <f>ROUND(I664*H664,2)</f>
        <v>0</v>
      </c>
      <c r="K664" s="231" t="s">
        <v>247</v>
      </c>
      <c r="L664" s="45"/>
      <c r="M664" s="236" t="s">
        <v>1</v>
      </c>
      <c r="N664" s="237" t="s">
        <v>45</v>
      </c>
      <c r="O664" s="92"/>
      <c r="P664" s="238">
        <f>O664*H664</f>
        <v>0</v>
      </c>
      <c r="Q664" s="238">
        <v>0</v>
      </c>
      <c r="R664" s="238">
        <f>Q664*H664</f>
        <v>0</v>
      </c>
      <c r="S664" s="238">
        <v>0</v>
      </c>
      <c r="T664" s="239">
        <f>S664*H664</f>
        <v>0</v>
      </c>
      <c r="U664" s="39"/>
      <c r="V664" s="39"/>
      <c r="W664" s="39"/>
      <c r="X664" s="39"/>
      <c r="Y664" s="39"/>
      <c r="Z664" s="39"/>
      <c r="AA664" s="39"/>
      <c r="AB664" s="39"/>
      <c r="AC664" s="39"/>
      <c r="AD664" s="39"/>
      <c r="AE664" s="39"/>
      <c r="AR664" s="240" t="s">
        <v>175</v>
      </c>
      <c r="AT664" s="240" t="s">
        <v>243</v>
      </c>
      <c r="AU664" s="240" t="s">
        <v>88</v>
      </c>
      <c r="AY664" s="18" t="s">
        <v>241</v>
      </c>
      <c r="BE664" s="241">
        <f>IF(N664="základní",J664,0)</f>
        <v>0</v>
      </c>
      <c r="BF664" s="241">
        <f>IF(N664="snížená",J664,0)</f>
        <v>0</v>
      </c>
      <c r="BG664" s="241">
        <f>IF(N664="zákl. přenesená",J664,0)</f>
        <v>0</v>
      </c>
      <c r="BH664" s="241">
        <f>IF(N664="sníž. přenesená",J664,0)</f>
        <v>0</v>
      </c>
      <c r="BI664" s="241">
        <f>IF(N664="nulová",J664,0)</f>
        <v>0</v>
      </c>
      <c r="BJ664" s="18" t="s">
        <v>14</v>
      </c>
      <c r="BK664" s="241">
        <f>ROUND(I664*H664,2)</f>
        <v>0</v>
      </c>
      <c r="BL664" s="18" t="s">
        <v>175</v>
      </c>
      <c r="BM664" s="240" t="s">
        <v>3854</v>
      </c>
    </row>
    <row r="665" s="2" customFormat="1">
      <c r="A665" s="39"/>
      <c r="B665" s="40"/>
      <c r="C665" s="41"/>
      <c r="D665" s="242" t="s">
        <v>249</v>
      </c>
      <c r="E665" s="41"/>
      <c r="F665" s="243" t="s">
        <v>1507</v>
      </c>
      <c r="G665" s="41"/>
      <c r="H665" s="41"/>
      <c r="I665" s="244"/>
      <c r="J665" s="41"/>
      <c r="K665" s="41"/>
      <c r="L665" s="45"/>
      <c r="M665" s="245"/>
      <c r="N665" s="246"/>
      <c r="O665" s="92"/>
      <c r="P665" s="92"/>
      <c r="Q665" s="92"/>
      <c r="R665" s="92"/>
      <c r="S665" s="92"/>
      <c r="T665" s="93"/>
      <c r="U665" s="39"/>
      <c r="V665" s="39"/>
      <c r="W665" s="39"/>
      <c r="X665" s="39"/>
      <c r="Y665" s="39"/>
      <c r="Z665" s="39"/>
      <c r="AA665" s="39"/>
      <c r="AB665" s="39"/>
      <c r="AC665" s="39"/>
      <c r="AD665" s="39"/>
      <c r="AE665" s="39"/>
      <c r="AT665" s="18" t="s">
        <v>249</v>
      </c>
      <c r="AU665" s="18" t="s">
        <v>88</v>
      </c>
    </row>
    <row r="666" s="2" customFormat="1">
      <c r="A666" s="39"/>
      <c r="B666" s="40"/>
      <c r="C666" s="41"/>
      <c r="D666" s="247" t="s">
        <v>251</v>
      </c>
      <c r="E666" s="41"/>
      <c r="F666" s="248" t="s">
        <v>1508</v>
      </c>
      <c r="G666" s="41"/>
      <c r="H666" s="41"/>
      <c r="I666" s="244"/>
      <c r="J666" s="41"/>
      <c r="K666" s="41"/>
      <c r="L666" s="45"/>
      <c r="M666" s="245"/>
      <c r="N666" s="246"/>
      <c r="O666" s="92"/>
      <c r="P666" s="92"/>
      <c r="Q666" s="92"/>
      <c r="R666" s="92"/>
      <c r="S666" s="92"/>
      <c r="T666" s="93"/>
      <c r="U666" s="39"/>
      <c r="V666" s="39"/>
      <c r="W666" s="39"/>
      <c r="X666" s="39"/>
      <c r="Y666" s="39"/>
      <c r="Z666" s="39"/>
      <c r="AA666" s="39"/>
      <c r="AB666" s="39"/>
      <c r="AC666" s="39"/>
      <c r="AD666" s="39"/>
      <c r="AE666" s="39"/>
      <c r="AT666" s="18" t="s">
        <v>251</v>
      </c>
      <c r="AU666" s="18" t="s">
        <v>88</v>
      </c>
    </row>
    <row r="667" s="13" customFormat="1">
      <c r="A667" s="13"/>
      <c r="B667" s="249"/>
      <c r="C667" s="250"/>
      <c r="D667" s="242" t="s">
        <v>259</v>
      </c>
      <c r="E667" s="251" t="s">
        <v>1</v>
      </c>
      <c r="F667" s="252" t="s">
        <v>833</v>
      </c>
      <c r="G667" s="250"/>
      <c r="H667" s="253">
        <v>89.694000000000003</v>
      </c>
      <c r="I667" s="254"/>
      <c r="J667" s="250"/>
      <c r="K667" s="250"/>
      <c r="L667" s="255"/>
      <c r="M667" s="256"/>
      <c r="N667" s="257"/>
      <c r="O667" s="257"/>
      <c r="P667" s="257"/>
      <c r="Q667" s="257"/>
      <c r="R667" s="257"/>
      <c r="S667" s="257"/>
      <c r="T667" s="258"/>
      <c r="U667" s="13"/>
      <c r="V667" s="13"/>
      <c r="W667" s="13"/>
      <c r="X667" s="13"/>
      <c r="Y667" s="13"/>
      <c r="Z667" s="13"/>
      <c r="AA667" s="13"/>
      <c r="AB667" s="13"/>
      <c r="AC667" s="13"/>
      <c r="AD667" s="13"/>
      <c r="AE667" s="13"/>
      <c r="AT667" s="259" t="s">
        <v>259</v>
      </c>
      <c r="AU667" s="259" t="s">
        <v>88</v>
      </c>
      <c r="AV667" s="13" t="s">
        <v>88</v>
      </c>
      <c r="AW667" s="13" t="s">
        <v>36</v>
      </c>
      <c r="AX667" s="13" t="s">
        <v>80</v>
      </c>
      <c r="AY667" s="259" t="s">
        <v>241</v>
      </c>
    </row>
    <row r="668" s="14" customFormat="1">
      <c r="A668" s="14"/>
      <c r="B668" s="260"/>
      <c r="C668" s="261"/>
      <c r="D668" s="242" t="s">
        <v>259</v>
      </c>
      <c r="E668" s="262" t="s">
        <v>1</v>
      </c>
      <c r="F668" s="263" t="s">
        <v>261</v>
      </c>
      <c r="G668" s="261"/>
      <c r="H668" s="264">
        <v>89.694000000000003</v>
      </c>
      <c r="I668" s="265"/>
      <c r="J668" s="261"/>
      <c r="K668" s="261"/>
      <c r="L668" s="266"/>
      <c r="M668" s="267"/>
      <c r="N668" s="268"/>
      <c r="O668" s="268"/>
      <c r="P668" s="268"/>
      <c r="Q668" s="268"/>
      <c r="R668" s="268"/>
      <c r="S668" s="268"/>
      <c r="T668" s="269"/>
      <c r="U668" s="14"/>
      <c r="V668" s="14"/>
      <c r="W668" s="14"/>
      <c r="X668" s="14"/>
      <c r="Y668" s="14"/>
      <c r="Z668" s="14"/>
      <c r="AA668" s="14"/>
      <c r="AB668" s="14"/>
      <c r="AC668" s="14"/>
      <c r="AD668" s="14"/>
      <c r="AE668" s="14"/>
      <c r="AT668" s="270" t="s">
        <v>259</v>
      </c>
      <c r="AU668" s="270" t="s">
        <v>88</v>
      </c>
      <c r="AV668" s="14" t="s">
        <v>175</v>
      </c>
      <c r="AW668" s="14" t="s">
        <v>36</v>
      </c>
      <c r="AX668" s="14" t="s">
        <v>14</v>
      </c>
      <c r="AY668" s="270" t="s">
        <v>241</v>
      </c>
    </row>
    <row r="669" s="12" customFormat="1" ht="22.8" customHeight="1">
      <c r="A669" s="12"/>
      <c r="B669" s="213"/>
      <c r="C669" s="214"/>
      <c r="D669" s="215" t="s">
        <v>79</v>
      </c>
      <c r="E669" s="227" t="s">
        <v>300</v>
      </c>
      <c r="F669" s="227" t="s">
        <v>900</v>
      </c>
      <c r="G669" s="214"/>
      <c r="H669" s="214"/>
      <c r="I669" s="217"/>
      <c r="J669" s="228">
        <f>BK669</f>
        <v>0</v>
      </c>
      <c r="K669" s="214"/>
      <c r="L669" s="219"/>
      <c r="M669" s="220"/>
      <c r="N669" s="221"/>
      <c r="O669" s="221"/>
      <c r="P669" s="222">
        <f>SUM(P670:P759)</f>
        <v>0</v>
      </c>
      <c r="Q669" s="221"/>
      <c r="R669" s="222">
        <f>SUM(R670:R759)</f>
        <v>12.434403999999999</v>
      </c>
      <c r="S669" s="221"/>
      <c r="T669" s="223">
        <f>SUM(T670:T759)</f>
        <v>0</v>
      </c>
      <c r="U669" s="12"/>
      <c r="V669" s="12"/>
      <c r="W669" s="12"/>
      <c r="X669" s="12"/>
      <c r="Y669" s="12"/>
      <c r="Z669" s="12"/>
      <c r="AA669" s="12"/>
      <c r="AB669" s="12"/>
      <c r="AC669" s="12"/>
      <c r="AD669" s="12"/>
      <c r="AE669" s="12"/>
      <c r="AR669" s="224" t="s">
        <v>14</v>
      </c>
      <c r="AT669" s="225" t="s">
        <v>79</v>
      </c>
      <c r="AU669" s="225" t="s">
        <v>14</v>
      </c>
      <c r="AY669" s="224" t="s">
        <v>241</v>
      </c>
      <c r="BK669" s="226">
        <f>SUM(BK670:BK759)</f>
        <v>0</v>
      </c>
    </row>
    <row r="670" s="2" customFormat="1" ht="24.15" customHeight="1">
      <c r="A670" s="39"/>
      <c r="B670" s="40"/>
      <c r="C670" s="229" t="s">
        <v>942</v>
      </c>
      <c r="D670" s="229" t="s">
        <v>243</v>
      </c>
      <c r="E670" s="230" t="s">
        <v>3855</v>
      </c>
      <c r="F670" s="231" t="s">
        <v>3856</v>
      </c>
      <c r="G670" s="232" t="s">
        <v>296</v>
      </c>
      <c r="H670" s="233">
        <v>520.29999999999995</v>
      </c>
      <c r="I670" s="234"/>
      <c r="J670" s="235">
        <f>ROUND(I670*H670,2)</f>
        <v>0</v>
      </c>
      <c r="K670" s="231" t="s">
        <v>247</v>
      </c>
      <c r="L670" s="45"/>
      <c r="M670" s="236" t="s">
        <v>1</v>
      </c>
      <c r="N670" s="237" t="s">
        <v>45</v>
      </c>
      <c r="O670" s="92"/>
      <c r="P670" s="238">
        <f>O670*H670</f>
        <v>0</v>
      </c>
      <c r="Q670" s="238">
        <v>0.0042199999999999998</v>
      </c>
      <c r="R670" s="238">
        <f>Q670*H670</f>
        <v>2.1956659999999997</v>
      </c>
      <c r="S670" s="238">
        <v>0</v>
      </c>
      <c r="T670" s="239">
        <f>S670*H670</f>
        <v>0</v>
      </c>
      <c r="U670" s="39"/>
      <c r="V670" s="39"/>
      <c r="W670" s="39"/>
      <c r="X670" s="39"/>
      <c r="Y670" s="39"/>
      <c r="Z670" s="39"/>
      <c r="AA670" s="39"/>
      <c r="AB670" s="39"/>
      <c r="AC670" s="39"/>
      <c r="AD670" s="39"/>
      <c r="AE670" s="39"/>
      <c r="AR670" s="240" t="s">
        <v>175</v>
      </c>
      <c r="AT670" s="240" t="s">
        <v>243</v>
      </c>
      <c r="AU670" s="240" t="s">
        <v>88</v>
      </c>
      <c r="AY670" s="18" t="s">
        <v>241</v>
      </c>
      <c r="BE670" s="241">
        <f>IF(N670="základní",J670,0)</f>
        <v>0</v>
      </c>
      <c r="BF670" s="241">
        <f>IF(N670="snížená",J670,0)</f>
        <v>0</v>
      </c>
      <c r="BG670" s="241">
        <f>IF(N670="zákl. přenesená",J670,0)</f>
        <v>0</v>
      </c>
      <c r="BH670" s="241">
        <f>IF(N670="sníž. přenesená",J670,0)</f>
        <v>0</v>
      </c>
      <c r="BI670" s="241">
        <f>IF(N670="nulová",J670,0)</f>
        <v>0</v>
      </c>
      <c r="BJ670" s="18" t="s">
        <v>14</v>
      </c>
      <c r="BK670" s="241">
        <f>ROUND(I670*H670,2)</f>
        <v>0</v>
      </c>
      <c r="BL670" s="18" t="s">
        <v>175</v>
      </c>
      <c r="BM670" s="240" t="s">
        <v>3857</v>
      </c>
    </row>
    <row r="671" s="2" customFormat="1">
      <c r="A671" s="39"/>
      <c r="B671" s="40"/>
      <c r="C671" s="41"/>
      <c r="D671" s="242" t="s">
        <v>249</v>
      </c>
      <c r="E671" s="41"/>
      <c r="F671" s="243" t="s">
        <v>3858</v>
      </c>
      <c r="G671" s="41"/>
      <c r="H671" s="41"/>
      <c r="I671" s="244"/>
      <c r="J671" s="41"/>
      <c r="K671" s="41"/>
      <c r="L671" s="45"/>
      <c r="M671" s="245"/>
      <c r="N671" s="246"/>
      <c r="O671" s="92"/>
      <c r="P671" s="92"/>
      <c r="Q671" s="92"/>
      <c r="R671" s="92"/>
      <c r="S671" s="92"/>
      <c r="T671" s="93"/>
      <c r="U671" s="39"/>
      <c r="V671" s="39"/>
      <c r="W671" s="39"/>
      <c r="X671" s="39"/>
      <c r="Y671" s="39"/>
      <c r="Z671" s="39"/>
      <c r="AA671" s="39"/>
      <c r="AB671" s="39"/>
      <c r="AC671" s="39"/>
      <c r="AD671" s="39"/>
      <c r="AE671" s="39"/>
      <c r="AT671" s="18" t="s">
        <v>249</v>
      </c>
      <c r="AU671" s="18" t="s">
        <v>88</v>
      </c>
    </row>
    <row r="672" s="2" customFormat="1">
      <c r="A672" s="39"/>
      <c r="B672" s="40"/>
      <c r="C672" s="41"/>
      <c r="D672" s="247" t="s">
        <v>251</v>
      </c>
      <c r="E672" s="41"/>
      <c r="F672" s="248" t="s">
        <v>3859</v>
      </c>
      <c r="G672" s="41"/>
      <c r="H672" s="41"/>
      <c r="I672" s="244"/>
      <c r="J672" s="41"/>
      <c r="K672" s="41"/>
      <c r="L672" s="45"/>
      <c r="M672" s="245"/>
      <c r="N672" s="246"/>
      <c r="O672" s="92"/>
      <c r="P672" s="92"/>
      <c r="Q672" s="92"/>
      <c r="R672" s="92"/>
      <c r="S672" s="92"/>
      <c r="T672" s="93"/>
      <c r="U672" s="39"/>
      <c r="V672" s="39"/>
      <c r="W672" s="39"/>
      <c r="X672" s="39"/>
      <c r="Y672" s="39"/>
      <c r="Z672" s="39"/>
      <c r="AA672" s="39"/>
      <c r="AB672" s="39"/>
      <c r="AC672" s="39"/>
      <c r="AD672" s="39"/>
      <c r="AE672" s="39"/>
      <c r="AT672" s="18" t="s">
        <v>251</v>
      </c>
      <c r="AU672" s="18" t="s">
        <v>88</v>
      </c>
    </row>
    <row r="673" s="13" customFormat="1">
      <c r="A673" s="13"/>
      <c r="B673" s="249"/>
      <c r="C673" s="250"/>
      <c r="D673" s="242" t="s">
        <v>259</v>
      </c>
      <c r="E673" s="251" t="s">
        <v>1</v>
      </c>
      <c r="F673" s="252" t="s">
        <v>3685</v>
      </c>
      <c r="G673" s="250"/>
      <c r="H673" s="253">
        <v>520.29999999999995</v>
      </c>
      <c r="I673" s="254"/>
      <c r="J673" s="250"/>
      <c r="K673" s="250"/>
      <c r="L673" s="255"/>
      <c r="M673" s="256"/>
      <c r="N673" s="257"/>
      <c r="O673" s="257"/>
      <c r="P673" s="257"/>
      <c r="Q673" s="257"/>
      <c r="R673" s="257"/>
      <c r="S673" s="257"/>
      <c r="T673" s="258"/>
      <c r="U673" s="13"/>
      <c r="V673" s="13"/>
      <c r="W673" s="13"/>
      <c r="X673" s="13"/>
      <c r="Y673" s="13"/>
      <c r="Z673" s="13"/>
      <c r="AA673" s="13"/>
      <c r="AB673" s="13"/>
      <c r="AC673" s="13"/>
      <c r="AD673" s="13"/>
      <c r="AE673" s="13"/>
      <c r="AT673" s="259" t="s">
        <v>259</v>
      </c>
      <c r="AU673" s="259" t="s">
        <v>88</v>
      </c>
      <c r="AV673" s="13" t="s">
        <v>88</v>
      </c>
      <c r="AW673" s="13" t="s">
        <v>36</v>
      </c>
      <c r="AX673" s="13" t="s">
        <v>80</v>
      </c>
      <c r="AY673" s="259" t="s">
        <v>241</v>
      </c>
    </row>
    <row r="674" s="14" customFormat="1">
      <c r="A674" s="14"/>
      <c r="B674" s="260"/>
      <c r="C674" s="261"/>
      <c r="D674" s="242" t="s">
        <v>259</v>
      </c>
      <c r="E674" s="262" t="s">
        <v>1</v>
      </c>
      <c r="F674" s="263" t="s">
        <v>261</v>
      </c>
      <c r="G674" s="261"/>
      <c r="H674" s="264">
        <v>520.29999999999995</v>
      </c>
      <c r="I674" s="265"/>
      <c r="J674" s="261"/>
      <c r="K674" s="261"/>
      <c r="L674" s="266"/>
      <c r="M674" s="267"/>
      <c r="N674" s="268"/>
      <c r="O674" s="268"/>
      <c r="P674" s="268"/>
      <c r="Q674" s="268"/>
      <c r="R674" s="268"/>
      <c r="S674" s="268"/>
      <c r="T674" s="269"/>
      <c r="U674" s="14"/>
      <c r="V674" s="14"/>
      <c r="W674" s="14"/>
      <c r="X674" s="14"/>
      <c r="Y674" s="14"/>
      <c r="Z674" s="14"/>
      <c r="AA674" s="14"/>
      <c r="AB674" s="14"/>
      <c r="AC674" s="14"/>
      <c r="AD674" s="14"/>
      <c r="AE674" s="14"/>
      <c r="AT674" s="270" t="s">
        <v>259</v>
      </c>
      <c r="AU674" s="270" t="s">
        <v>88</v>
      </c>
      <c r="AV674" s="14" t="s">
        <v>175</v>
      </c>
      <c r="AW674" s="14" t="s">
        <v>36</v>
      </c>
      <c r="AX674" s="14" t="s">
        <v>14</v>
      </c>
      <c r="AY674" s="270" t="s">
        <v>241</v>
      </c>
    </row>
    <row r="675" s="2" customFormat="1" ht="24.15" customHeight="1">
      <c r="A675" s="39"/>
      <c r="B675" s="40"/>
      <c r="C675" s="288" t="s">
        <v>946</v>
      </c>
      <c r="D675" s="288" t="s">
        <v>758</v>
      </c>
      <c r="E675" s="289" t="s">
        <v>3860</v>
      </c>
      <c r="F675" s="290" t="s">
        <v>3861</v>
      </c>
      <c r="G675" s="291" t="s">
        <v>303</v>
      </c>
      <c r="H675" s="292">
        <v>150</v>
      </c>
      <c r="I675" s="293"/>
      <c r="J675" s="294">
        <f>ROUND(I675*H675,2)</f>
        <v>0</v>
      </c>
      <c r="K675" s="290" t="s">
        <v>247</v>
      </c>
      <c r="L675" s="295"/>
      <c r="M675" s="296" t="s">
        <v>1</v>
      </c>
      <c r="N675" s="297" t="s">
        <v>45</v>
      </c>
      <c r="O675" s="92"/>
      <c r="P675" s="238">
        <f>O675*H675</f>
        <v>0</v>
      </c>
      <c r="Q675" s="238">
        <v>0.00010000000000000001</v>
      </c>
      <c r="R675" s="238">
        <f>Q675*H675</f>
        <v>0.015000000000000001</v>
      </c>
      <c r="S675" s="238">
        <v>0</v>
      </c>
      <c r="T675" s="239">
        <f>S675*H675</f>
        <v>0</v>
      </c>
      <c r="U675" s="39"/>
      <c r="V675" s="39"/>
      <c r="W675" s="39"/>
      <c r="X675" s="39"/>
      <c r="Y675" s="39"/>
      <c r="Z675" s="39"/>
      <c r="AA675" s="39"/>
      <c r="AB675" s="39"/>
      <c r="AC675" s="39"/>
      <c r="AD675" s="39"/>
      <c r="AE675" s="39"/>
      <c r="AR675" s="240" t="s">
        <v>300</v>
      </c>
      <c r="AT675" s="240" t="s">
        <v>758</v>
      </c>
      <c r="AU675" s="240" t="s">
        <v>88</v>
      </c>
      <c r="AY675" s="18" t="s">
        <v>241</v>
      </c>
      <c r="BE675" s="241">
        <f>IF(N675="základní",J675,0)</f>
        <v>0</v>
      </c>
      <c r="BF675" s="241">
        <f>IF(N675="snížená",J675,0)</f>
        <v>0</v>
      </c>
      <c r="BG675" s="241">
        <f>IF(N675="zákl. přenesená",J675,0)</f>
        <v>0</v>
      </c>
      <c r="BH675" s="241">
        <f>IF(N675="sníž. přenesená",J675,0)</f>
        <v>0</v>
      </c>
      <c r="BI675" s="241">
        <f>IF(N675="nulová",J675,0)</f>
        <v>0</v>
      </c>
      <c r="BJ675" s="18" t="s">
        <v>14</v>
      </c>
      <c r="BK675" s="241">
        <f>ROUND(I675*H675,2)</f>
        <v>0</v>
      </c>
      <c r="BL675" s="18" t="s">
        <v>175</v>
      </c>
      <c r="BM675" s="240" t="s">
        <v>3862</v>
      </c>
    </row>
    <row r="676" s="2" customFormat="1">
      <c r="A676" s="39"/>
      <c r="B676" s="40"/>
      <c r="C676" s="41"/>
      <c r="D676" s="242" t="s">
        <v>249</v>
      </c>
      <c r="E676" s="41"/>
      <c r="F676" s="243" t="s">
        <v>3861</v>
      </c>
      <c r="G676" s="41"/>
      <c r="H676" s="41"/>
      <c r="I676" s="244"/>
      <c r="J676" s="41"/>
      <c r="K676" s="41"/>
      <c r="L676" s="45"/>
      <c r="M676" s="245"/>
      <c r="N676" s="246"/>
      <c r="O676" s="92"/>
      <c r="P676" s="92"/>
      <c r="Q676" s="92"/>
      <c r="R676" s="92"/>
      <c r="S676" s="92"/>
      <c r="T676" s="93"/>
      <c r="U676" s="39"/>
      <c r="V676" s="39"/>
      <c r="W676" s="39"/>
      <c r="X676" s="39"/>
      <c r="Y676" s="39"/>
      <c r="Z676" s="39"/>
      <c r="AA676" s="39"/>
      <c r="AB676" s="39"/>
      <c r="AC676" s="39"/>
      <c r="AD676" s="39"/>
      <c r="AE676" s="39"/>
      <c r="AT676" s="18" t="s">
        <v>249</v>
      </c>
      <c r="AU676" s="18" t="s">
        <v>88</v>
      </c>
    </row>
    <row r="677" s="2" customFormat="1" ht="16.5" customHeight="1">
      <c r="A677" s="39"/>
      <c r="B677" s="40"/>
      <c r="C677" s="229" t="s">
        <v>952</v>
      </c>
      <c r="D677" s="229" t="s">
        <v>243</v>
      </c>
      <c r="E677" s="230" t="s">
        <v>3863</v>
      </c>
      <c r="F677" s="231" t="s">
        <v>3864</v>
      </c>
      <c r="G677" s="232" t="s">
        <v>303</v>
      </c>
      <c r="H677" s="233">
        <v>2</v>
      </c>
      <c r="I677" s="234"/>
      <c r="J677" s="235">
        <f>ROUND(I677*H677,2)</f>
        <v>0</v>
      </c>
      <c r="K677" s="231" t="s">
        <v>247</v>
      </c>
      <c r="L677" s="45"/>
      <c r="M677" s="236" t="s">
        <v>1</v>
      </c>
      <c r="N677" s="237" t="s">
        <v>45</v>
      </c>
      <c r="O677" s="92"/>
      <c r="P677" s="238">
        <f>O677*H677</f>
        <v>0</v>
      </c>
      <c r="Q677" s="238">
        <v>0</v>
      </c>
      <c r="R677" s="238">
        <f>Q677*H677</f>
        <v>0</v>
      </c>
      <c r="S677" s="238">
        <v>0</v>
      </c>
      <c r="T677" s="239">
        <f>S677*H677</f>
        <v>0</v>
      </c>
      <c r="U677" s="39"/>
      <c r="V677" s="39"/>
      <c r="W677" s="39"/>
      <c r="X677" s="39"/>
      <c r="Y677" s="39"/>
      <c r="Z677" s="39"/>
      <c r="AA677" s="39"/>
      <c r="AB677" s="39"/>
      <c r="AC677" s="39"/>
      <c r="AD677" s="39"/>
      <c r="AE677" s="39"/>
      <c r="AR677" s="240" t="s">
        <v>175</v>
      </c>
      <c r="AT677" s="240" t="s">
        <v>243</v>
      </c>
      <c r="AU677" s="240" t="s">
        <v>88</v>
      </c>
      <c r="AY677" s="18" t="s">
        <v>241</v>
      </c>
      <c r="BE677" s="241">
        <f>IF(N677="základní",J677,0)</f>
        <v>0</v>
      </c>
      <c r="BF677" s="241">
        <f>IF(N677="snížená",J677,0)</f>
        <v>0</v>
      </c>
      <c r="BG677" s="241">
        <f>IF(N677="zákl. přenesená",J677,0)</f>
        <v>0</v>
      </c>
      <c r="BH677" s="241">
        <f>IF(N677="sníž. přenesená",J677,0)</f>
        <v>0</v>
      </c>
      <c r="BI677" s="241">
        <f>IF(N677="nulová",J677,0)</f>
        <v>0</v>
      </c>
      <c r="BJ677" s="18" t="s">
        <v>14</v>
      </c>
      <c r="BK677" s="241">
        <f>ROUND(I677*H677,2)</f>
        <v>0</v>
      </c>
      <c r="BL677" s="18" t="s">
        <v>175</v>
      </c>
      <c r="BM677" s="240" t="s">
        <v>3865</v>
      </c>
    </row>
    <row r="678" s="2" customFormat="1">
      <c r="A678" s="39"/>
      <c r="B678" s="40"/>
      <c r="C678" s="41"/>
      <c r="D678" s="242" t="s">
        <v>249</v>
      </c>
      <c r="E678" s="41"/>
      <c r="F678" s="243" t="s">
        <v>3866</v>
      </c>
      <c r="G678" s="41"/>
      <c r="H678" s="41"/>
      <c r="I678" s="244"/>
      <c r="J678" s="41"/>
      <c r="K678" s="41"/>
      <c r="L678" s="45"/>
      <c r="M678" s="245"/>
      <c r="N678" s="246"/>
      <c r="O678" s="92"/>
      <c r="P678" s="92"/>
      <c r="Q678" s="92"/>
      <c r="R678" s="92"/>
      <c r="S678" s="92"/>
      <c r="T678" s="93"/>
      <c r="U678" s="39"/>
      <c r="V678" s="39"/>
      <c r="W678" s="39"/>
      <c r="X678" s="39"/>
      <c r="Y678" s="39"/>
      <c r="Z678" s="39"/>
      <c r="AA678" s="39"/>
      <c r="AB678" s="39"/>
      <c r="AC678" s="39"/>
      <c r="AD678" s="39"/>
      <c r="AE678" s="39"/>
      <c r="AT678" s="18" t="s">
        <v>249</v>
      </c>
      <c r="AU678" s="18" t="s">
        <v>88</v>
      </c>
    </row>
    <row r="679" s="2" customFormat="1">
      <c r="A679" s="39"/>
      <c r="B679" s="40"/>
      <c r="C679" s="41"/>
      <c r="D679" s="247" t="s">
        <v>251</v>
      </c>
      <c r="E679" s="41"/>
      <c r="F679" s="248" t="s">
        <v>3867</v>
      </c>
      <c r="G679" s="41"/>
      <c r="H679" s="41"/>
      <c r="I679" s="244"/>
      <c r="J679" s="41"/>
      <c r="K679" s="41"/>
      <c r="L679" s="45"/>
      <c r="M679" s="245"/>
      <c r="N679" s="246"/>
      <c r="O679" s="92"/>
      <c r="P679" s="92"/>
      <c r="Q679" s="92"/>
      <c r="R679" s="92"/>
      <c r="S679" s="92"/>
      <c r="T679" s="93"/>
      <c r="U679" s="39"/>
      <c r="V679" s="39"/>
      <c r="W679" s="39"/>
      <c r="X679" s="39"/>
      <c r="Y679" s="39"/>
      <c r="Z679" s="39"/>
      <c r="AA679" s="39"/>
      <c r="AB679" s="39"/>
      <c r="AC679" s="39"/>
      <c r="AD679" s="39"/>
      <c r="AE679" s="39"/>
      <c r="AT679" s="18" t="s">
        <v>251</v>
      </c>
      <c r="AU679" s="18" t="s">
        <v>88</v>
      </c>
    </row>
    <row r="680" s="13" customFormat="1">
      <c r="A680" s="13"/>
      <c r="B680" s="249"/>
      <c r="C680" s="250"/>
      <c r="D680" s="242" t="s">
        <v>259</v>
      </c>
      <c r="E680" s="251" t="s">
        <v>1</v>
      </c>
      <c r="F680" s="252" t="s">
        <v>3868</v>
      </c>
      <c r="G680" s="250"/>
      <c r="H680" s="253">
        <v>1</v>
      </c>
      <c r="I680" s="254"/>
      <c r="J680" s="250"/>
      <c r="K680" s="250"/>
      <c r="L680" s="255"/>
      <c r="M680" s="256"/>
      <c r="N680" s="257"/>
      <c r="O680" s="257"/>
      <c r="P680" s="257"/>
      <c r="Q680" s="257"/>
      <c r="R680" s="257"/>
      <c r="S680" s="257"/>
      <c r="T680" s="258"/>
      <c r="U680" s="13"/>
      <c r="V680" s="13"/>
      <c r="W680" s="13"/>
      <c r="X680" s="13"/>
      <c r="Y680" s="13"/>
      <c r="Z680" s="13"/>
      <c r="AA680" s="13"/>
      <c r="AB680" s="13"/>
      <c r="AC680" s="13"/>
      <c r="AD680" s="13"/>
      <c r="AE680" s="13"/>
      <c r="AT680" s="259" t="s">
        <v>259</v>
      </c>
      <c r="AU680" s="259" t="s">
        <v>88</v>
      </c>
      <c r="AV680" s="13" t="s">
        <v>88</v>
      </c>
      <c r="AW680" s="13" t="s">
        <v>36</v>
      </c>
      <c r="AX680" s="13" t="s">
        <v>80</v>
      </c>
      <c r="AY680" s="259" t="s">
        <v>241</v>
      </c>
    </row>
    <row r="681" s="13" customFormat="1">
      <c r="A681" s="13"/>
      <c r="B681" s="249"/>
      <c r="C681" s="250"/>
      <c r="D681" s="242" t="s">
        <v>259</v>
      </c>
      <c r="E681" s="251" t="s">
        <v>1</v>
      </c>
      <c r="F681" s="252" t="s">
        <v>3869</v>
      </c>
      <c r="G681" s="250"/>
      <c r="H681" s="253">
        <v>1</v>
      </c>
      <c r="I681" s="254"/>
      <c r="J681" s="250"/>
      <c r="K681" s="250"/>
      <c r="L681" s="255"/>
      <c r="M681" s="256"/>
      <c r="N681" s="257"/>
      <c r="O681" s="257"/>
      <c r="P681" s="257"/>
      <c r="Q681" s="257"/>
      <c r="R681" s="257"/>
      <c r="S681" s="257"/>
      <c r="T681" s="258"/>
      <c r="U681" s="13"/>
      <c r="V681" s="13"/>
      <c r="W681" s="13"/>
      <c r="X681" s="13"/>
      <c r="Y681" s="13"/>
      <c r="Z681" s="13"/>
      <c r="AA681" s="13"/>
      <c r="AB681" s="13"/>
      <c r="AC681" s="13"/>
      <c r="AD681" s="13"/>
      <c r="AE681" s="13"/>
      <c r="AT681" s="259" t="s">
        <v>259</v>
      </c>
      <c r="AU681" s="259" t="s">
        <v>88</v>
      </c>
      <c r="AV681" s="13" t="s">
        <v>88</v>
      </c>
      <c r="AW681" s="13" t="s">
        <v>36</v>
      </c>
      <c r="AX681" s="13" t="s">
        <v>80</v>
      </c>
      <c r="AY681" s="259" t="s">
        <v>241</v>
      </c>
    </row>
    <row r="682" s="14" customFormat="1">
      <c r="A682" s="14"/>
      <c r="B682" s="260"/>
      <c r="C682" s="261"/>
      <c r="D682" s="242" t="s">
        <v>259</v>
      </c>
      <c r="E682" s="262" t="s">
        <v>1</v>
      </c>
      <c r="F682" s="263" t="s">
        <v>261</v>
      </c>
      <c r="G682" s="261"/>
      <c r="H682" s="264">
        <v>2</v>
      </c>
      <c r="I682" s="265"/>
      <c r="J682" s="261"/>
      <c r="K682" s="261"/>
      <c r="L682" s="266"/>
      <c r="M682" s="267"/>
      <c r="N682" s="268"/>
      <c r="O682" s="268"/>
      <c r="P682" s="268"/>
      <c r="Q682" s="268"/>
      <c r="R682" s="268"/>
      <c r="S682" s="268"/>
      <c r="T682" s="269"/>
      <c r="U682" s="14"/>
      <c r="V682" s="14"/>
      <c r="W682" s="14"/>
      <c r="X682" s="14"/>
      <c r="Y682" s="14"/>
      <c r="Z682" s="14"/>
      <c r="AA682" s="14"/>
      <c r="AB682" s="14"/>
      <c r="AC682" s="14"/>
      <c r="AD682" s="14"/>
      <c r="AE682" s="14"/>
      <c r="AT682" s="270" t="s">
        <v>259</v>
      </c>
      <c r="AU682" s="270" t="s">
        <v>88</v>
      </c>
      <c r="AV682" s="14" t="s">
        <v>175</v>
      </c>
      <c r="AW682" s="14" t="s">
        <v>36</v>
      </c>
      <c r="AX682" s="14" t="s">
        <v>14</v>
      </c>
      <c r="AY682" s="270" t="s">
        <v>241</v>
      </c>
    </row>
    <row r="683" s="2" customFormat="1" ht="16.5" customHeight="1">
      <c r="A683" s="39"/>
      <c r="B683" s="40"/>
      <c r="C683" s="288" t="s">
        <v>957</v>
      </c>
      <c r="D683" s="288" t="s">
        <v>758</v>
      </c>
      <c r="E683" s="289" t="s">
        <v>3870</v>
      </c>
      <c r="F683" s="290" t="s">
        <v>3871</v>
      </c>
      <c r="G683" s="291" t="s">
        <v>303</v>
      </c>
      <c r="H683" s="292">
        <v>2</v>
      </c>
      <c r="I683" s="293"/>
      <c r="J683" s="294">
        <f>ROUND(I683*H683,2)</f>
        <v>0</v>
      </c>
      <c r="K683" s="290" t="s">
        <v>247</v>
      </c>
      <c r="L683" s="295"/>
      <c r="M683" s="296" t="s">
        <v>1</v>
      </c>
      <c r="N683" s="297" t="s">
        <v>45</v>
      </c>
      <c r="O683" s="92"/>
      <c r="P683" s="238">
        <f>O683*H683</f>
        <v>0</v>
      </c>
      <c r="Q683" s="238">
        <v>0.00029</v>
      </c>
      <c r="R683" s="238">
        <f>Q683*H683</f>
        <v>0.00058</v>
      </c>
      <c r="S683" s="238">
        <v>0</v>
      </c>
      <c r="T683" s="239">
        <f>S683*H683</f>
        <v>0</v>
      </c>
      <c r="U683" s="39"/>
      <c r="V683" s="39"/>
      <c r="W683" s="39"/>
      <c r="X683" s="39"/>
      <c r="Y683" s="39"/>
      <c r="Z683" s="39"/>
      <c r="AA683" s="39"/>
      <c r="AB683" s="39"/>
      <c r="AC683" s="39"/>
      <c r="AD683" s="39"/>
      <c r="AE683" s="39"/>
      <c r="AR683" s="240" t="s">
        <v>300</v>
      </c>
      <c r="AT683" s="240" t="s">
        <v>758</v>
      </c>
      <c r="AU683" s="240" t="s">
        <v>88</v>
      </c>
      <c r="AY683" s="18" t="s">
        <v>241</v>
      </c>
      <c r="BE683" s="241">
        <f>IF(N683="základní",J683,0)</f>
        <v>0</v>
      </c>
      <c r="BF683" s="241">
        <f>IF(N683="snížená",J683,0)</f>
        <v>0</v>
      </c>
      <c r="BG683" s="241">
        <f>IF(N683="zákl. přenesená",J683,0)</f>
        <v>0</v>
      </c>
      <c r="BH683" s="241">
        <f>IF(N683="sníž. přenesená",J683,0)</f>
        <v>0</v>
      </c>
      <c r="BI683" s="241">
        <f>IF(N683="nulová",J683,0)</f>
        <v>0</v>
      </c>
      <c r="BJ683" s="18" t="s">
        <v>14</v>
      </c>
      <c r="BK683" s="241">
        <f>ROUND(I683*H683,2)</f>
        <v>0</v>
      </c>
      <c r="BL683" s="18" t="s">
        <v>175</v>
      </c>
      <c r="BM683" s="240" t="s">
        <v>3872</v>
      </c>
    </row>
    <row r="684" s="2" customFormat="1">
      <c r="A684" s="39"/>
      <c r="B684" s="40"/>
      <c r="C684" s="41"/>
      <c r="D684" s="242" t="s">
        <v>249</v>
      </c>
      <c r="E684" s="41"/>
      <c r="F684" s="243" t="s">
        <v>3871</v>
      </c>
      <c r="G684" s="41"/>
      <c r="H684" s="41"/>
      <c r="I684" s="244"/>
      <c r="J684" s="41"/>
      <c r="K684" s="41"/>
      <c r="L684" s="45"/>
      <c r="M684" s="245"/>
      <c r="N684" s="246"/>
      <c r="O684" s="92"/>
      <c r="P684" s="92"/>
      <c r="Q684" s="92"/>
      <c r="R684" s="92"/>
      <c r="S684" s="92"/>
      <c r="T684" s="93"/>
      <c r="U684" s="39"/>
      <c r="V684" s="39"/>
      <c r="W684" s="39"/>
      <c r="X684" s="39"/>
      <c r="Y684" s="39"/>
      <c r="Z684" s="39"/>
      <c r="AA684" s="39"/>
      <c r="AB684" s="39"/>
      <c r="AC684" s="39"/>
      <c r="AD684" s="39"/>
      <c r="AE684" s="39"/>
      <c r="AT684" s="18" t="s">
        <v>249</v>
      </c>
      <c r="AU684" s="18" t="s">
        <v>88</v>
      </c>
    </row>
    <row r="685" s="2" customFormat="1" ht="33" customHeight="1">
      <c r="A685" s="39"/>
      <c r="B685" s="40"/>
      <c r="C685" s="229" t="s">
        <v>967</v>
      </c>
      <c r="D685" s="229" t="s">
        <v>243</v>
      </c>
      <c r="E685" s="230" t="s">
        <v>3873</v>
      </c>
      <c r="F685" s="231" t="s">
        <v>3874</v>
      </c>
      <c r="G685" s="232" t="s">
        <v>303</v>
      </c>
      <c r="H685" s="233">
        <v>79</v>
      </c>
      <c r="I685" s="234"/>
      <c r="J685" s="235">
        <f>ROUND(I685*H685,2)</f>
        <v>0</v>
      </c>
      <c r="K685" s="231" t="s">
        <v>247</v>
      </c>
      <c r="L685" s="45"/>
      <c r="M685" s="236" t="s">
        <v>1</v>
      </c>
      <c r="N685" s="237" t="s">
        <v>45</v>
      </c>
      <c r="O685" s="92"/>
      <c r="P685" s="238">
        <f>O685*H685</f>
        <v>0</v>
      </c>
      <c r="Q685" s="238">
        <v>2.0000000000000002E-05</v>
      </c>
      <c r="R685" s="238">
        <f>Q685*H685</f>
        <v>0.00158</v>
      </c>
      <c r="S685" s="238">
        <v>0</v>
      </c>
      <c r="T685" s="239">
        <f>S685*H685</f>
        <v>0</v>
      </c>
      <c r="U685" s="39"/>
      <c r="V685" s="39"/>
      <c r="W685" s="39"/>
      <c r="X685" s="39"/>
      <c r="Y685" s="39"/>
      <c r="Z685" s="39"/>
      <c r="AA685" s="39"/>
      <c r="AB685" s="39"/>
      <c r="AC685" s="39"/>
      <c r="AD685" s="39"/>
      <c r="AE685" s="39"/>
      <c r="AR685" s="240" t="s">
        <v>175</v>
      </c>
      <c r="AT685" s="240" t="s">
        <v>243</v>
      </c>
      <c r="AU685" s="240" t="s">
        <v>88</v>
      </c>
      <c r="AY685" s="18" t="s">
        <v>241</v>
      </c>
      <c r="BE685" s="241">
        <f>IF(N685="základní",J685,0)</f>
        <v>0</v>
      </c>
      <c r="BF685" s="241">
        <f>IF(N685="snížená",J685,0)</f>
        <v>0</v>
      </c>
      <c r="BG685" s="241">
        <f>IF(N685="zákl. přenesená",J685,0)</f>
        <v>0</v>
      </c>
      <c r="BH685" s="241">
        <f>IF(N685="sníž. přenesená",J685,0)</f>
        <v>0</v>
      </c>
      <c r="BI685" s="241">
        <f>IF(N685="nulová",J685,0)</f>
        <v>0</v>
      </c>
      <c r="BJ685" s="18" t="s">
        <v>14</v>
      </c>
      <c r="BK685" s="241">
        <f>ROUND(I685*H685,2)</f>
        <v>0</v>
      </c>
      <c r="BL685" s="18" t="s">
        <v>175</v>
      </c>
      <c r="BM685" s="240" t="s">
        <v>3875</v>
      </c>
    </row>
    <row r="686" s="2" customFormat="1">
      <c r="A686" s="39"/>
      <c r="B686" s="40"/>
      <c r="C686" s="41"/>
      <c r="D686" s="242" t="s">
        <v>249</v>
      </c>
      <c r="E686" s="41"/>
      <c r="F686" s="243" t="s">
        <v>3876</v>
      </c>
      <c r="G686" s="41"/>
      <c r="H686" s="41"/>
      <c r="I686" s="244"/>
      <c r="J686" s="41"/>
      <c r="K686" s="41"/>
      <c r="L686" s="45"/>
      <c r="M686" s="245"/>
      <c r="N686" s="246"/>
      <c r="O686" s="92"/>
      <c r="P686" s="92"/>
      <c r="Q686" s="92"/>
      <c r="R686" s="92"/>
      <c r="S686" s="92"/>
      <c r="T686" s="93"/>
      <c r="U686" s="39"/>
      <c r="V686" s="39"/>
      <c r="W686" s="39"/>
      <c r="X686" s="39"/>
      <c r="Y686" s="39"/>
      <c r="Z686" s="39"/>
      <c r="AA686" s="39"/>
      <c r="AB686" s="39"/>
      <c r="AC686" s="39"/>
      <c r="AD686" s="39"/>
      <c r="AE686" s="39"/>
      <c r="AT686" s="18" t="s">
        <v>249</v>
      </c>
      <c r="AU686" s="18" t="s">
        <v>88</v>
      </c>
    </row>
    <row r="687" s="2" customFormat="1">
      <c r="A687" s="39"/>
      <c r="B687" s="40"/>
      <c r="C687" s="41"/>
      <c r="D687" s="247" t="s">
        <v>251</v>
      </c>
      <c r="E687" s="41"/>
      <c r="F687" s="248" t="s">
        <v>3877</v>
      </c>
      <c r="G687" s="41"/>
      <c r="H687" s="41"/>
      <c r="I687" s="244"/>
      <c r="J687" s="41"/>
      <c r="K687" s="41"/>
      <c r="L687" s="45"/>
      <c r="M687" s="245"/>
      <c r="N687" s="246"/>
      <c r="O687" s="92"/>
      <c r="P687" s="92"/>
      <c r="Q687" s="92"/>
      <c r="R687" s="92"/>
      <c r="S687" s="92"/>
      <c r="T687" s="93"/>
      <c r="U687" s="39"/>
      <c r="V687" s="39"/>
      <c r="W687" s="39"/>
      <c r="X687" s="39"/>
      <c r="Y687" s="39"/>
      <c r="Z687" s="39"/>
      <c r="AA687" s="39"/>
      <c r="AB687" s="39"/>
      <c r="AC687" s="39"/>
      <c r="AD687" s="39"/>
      <c r="AE687" s="39"/>
      <c r="AT687" s="18" t="s">
        <v>251</v>
      </c>
      <c r="AU687" s="18" t="s">
        <v>88</v>
      </c>
    </row>
    <row r="688" s="13" customFormat="1">
      <c r="A688" s="13"/>
      <c r="B688" s="249"/>
      <c r="C688" s="250"/>
      <c r="D688" s="242" t="s">
        <v>259</v>
      </c>
      <c r="E688" s="251" t="s">
        <v>1</v>
      </c>
      <c r="F688" s="252" t="s">
        <v>3878</v>
      </c>
      <c r="G688" s="250"/>
      <c r="H688" s="253">
        <v>54</v>
      </c>
      <c r="I688" s="254"/>
      <c r="J688" s="250"/>
      <c r="K688" s="250"/>
      <c r="L688" s="255"/>
      <c r="M688" s="256"/>
      <c r="N688" s="257"/>
      <c r="O688" s="257"/>
      <c r="P688" s="257"/>
      <c r="Q688" s="257"/>
      <c r="R688" s="257"/>
      <c r="S688" s="257"/>
      <c r="T688" s="258"/>
      <c r="U688" s="13"/>
      <c r="V688" s="13"/>
      <c r="W688" s="13"/>
      <c r="X688" s="13"/>
      <c r="Y688" s="13"/>
      <c r="Z688" s="13"/>
      <c r="AA688" s="13"/>
      <c r="AB688" s="13"/>
      <c r="AC688" s="13"/>
      <c r="AD688" s="13"/>
      <c r="AE688" s="13"/>
      <c r="AT688" s="259" t="s">
        <v>259</v>
      </c>
      <c r="AU688" s="259" t="s">
        <v>88</v>
      </c>
      <c r="AV688" s="13" t="s">
        <v>88</v>
      </c>
      <c r="AW688" s="13" t="s">
        <v>36</v>
      </c>
      <c r="AX688" s="13" t="s">
        <v>80</v>
      </c>
      <c r="AY688" s="259" t="s">
        <v>241</v>
      </c>
    </row>
    <row r="689" s="13" customFormat="1">
      <c r="A689" s="13"/>
      <c r="B689" s="249"/>
      <c r="C689" s="250"/>
      <c r="D689" s="242" t="s">
        <v>259</v>
      </c>
      <c r="E689" s="251" t="s">
        <v>1</v>
      </c>
      <c r="F689" s="252" t="s">
        <v>3879</v>
      </c>
      <c r="G689" s="250"/>
      <c r="H689" s="253">
        <v>2</v>
      </c>
      <c r="I689" s="254"/>
      <c r="J689" s="250"/>
      <c r="K689" s="250"/>
      <c r="L689" s="255"/>
      <c r="M689" s="256"/>
      <c r="N689" s="257"/>
      <c r="O689" s="257"/>
      <c r="P689" s="257"/>
      <c r="Q689" s="257"/>
      <c r="R689" s="257"/>
      <c r="S689" s="257"/>
      <c r="T689" s="258"/>
      <c r="U689" s="13"/>
      <c r="V689" s="13"/>
      <c r="W689" s="13"/>
      <c r="X689" s="13"/>
      <c r="Y689" s="13"/>
      <c r="Z689" s="13"/>
      <c r="AA689" s="13"/>
      <c r="AB689" s="13"/>
      <c r="AC689" s="13"/>
      <c r="AD689" s="13"/>
      <c r="AE689" s="13"/>
      <c r="AT689" s="259" t="s">
        <v>259</v>
      </c>
      <c r="AU689" s="259" t="s">
        <v>88</v>
      </c>
      <c r="AV689" s="13" t="s">
        <v>88</v>
      </c>
      <c r="AW689" s="13" t="s">
        <v>36</v>
      </c>
      <c r="AX689" s="13" t="s">
        <v>80</v>
      </c>
      <c r="AY689" s="259" t="s">
        <v>241</v>
      </c>
    </row>
    <row r="690" s="13" customFormat="1">
      <c r="A690" s="13"/>
      <c r="B690" s="249"/>
      <c r="C690" s="250"/>
      <c r="D690" s="242" t="s">
        <v>259</v>
      </c>
      <c r="E690" s="251" t="s">
        <v>1</v>
      </c>
      <c r="F690" s="252" t="s">
        <v>3880</v>
      </c>
      <c r="G690" s="250"/>
      <c r="H690" s="253">
        <v>0</v>
      </c>
      <c r="I690" s="254"/>
      <c r="J690" s="250"/>
      <c r="K690" s="250"/>
      <c r="L690" s="255"/>
      <c r="M690" s="256"/>
      <c r="N690" s="257"/>
      <c r="O690" s="257"/>
      <c r="P690" s="257"/>
      <c r="Q690" s="257"/>
      <c r="R690" s="257"/>
      <c r="S690" s="257"/>
      <c r="T690" s="258"/>
      <c r="U690" s="13"/>
      <c r="V690" s="13"/>
      <c r="W690" s="13"/>
      <c r="X690" s="13"/>
      <c r="Y690" s="13"/>
      <c r="Z690" s="13"/>
      <c r="AA690" s="13"/>
      <c r="AB690" s="13"/>
      <c r="AC690" s="13"/>
      <c r="AD690" s="13"/>
      <c r="AE690" s="13"/>
      <c r="AT690" s="259" t="s">
        <v>259</v>
      </c>
      <c r="AU690" s="259" t="s">
        <v>88</v>
      </c>
      <c r="AV690" s="13" t="s">
        <v>88</v>
      </c>
      <c r="AW690" s="13" t="s">
        <v>36</v>
      </c>
      <c r="AX690" s="13" t="s">
        <v>80</v>
      </c>
      <c r="AY690" s="259" t="s">
        <v>241</v>
      </c>
    </row>
    <row r="691" s="13" customFormat="1">
      <c r="A691" s="13"/>
      <c r="B691" s="249"/>
      <c r="C691" s="250"/>
      <c r="D691" s="242" t="s">
        <v>259</v>
      </c>
      <c r="E691" s="251" t="s">
        <v>1</v>
      </c>
      <c r="F691" s="252" t="s">
        <v>3881</v>
      </c>
      <c r="G691" s="250"/>
      <c r="H691" s="253">
        <v>2</v>
      </c>
      <c r="I691" s="254"/>
      <c r="J691" s="250"/>
      <c r="K691" s="250"/>
      <c r="L691" s="255"/>
      <c r="M691" s="256"/>
      <c r="N691" s="257"/>
      <c r="O691" s="257"/>
      <c r="P691" s="257"/>
      <c r="Q691" s="257"/>
      <c r="R691" s="257"/>
      <c r="S691" s="257"/>
      <c r="T691" s="258"/>
      <c r="U691" s="13"/>
      <c r="V691" s="13"/>
      <c r="W691" s="13"/>
      <c r="X691" s="13"/>
      <c r="Y691" s="13"/>
      <c r="Z691" s="13"/>
      <c r="AA691" s="13"/>
      <c r="AB691" s="13"/>
      <c r="AC691" s="13"/>
      <c r="AD691" s="13"/>
      <c r="AE691" s="13"/>
      <c r="AT691" s="259" t="s">
        <v>259</v>
      </c>
      <c r="AU691" s="259" t="s">
        <v>88</v>
      </c>
      <c r="AV691" s="13" t="s">
        <v>88</v>
      </c>
      <c r="AW691" s="13" t="s">
        <v>36</v>
      </c>
      <c r="AX691" s="13" t="s">
        <v>80</v>
      </c>
      <c r="AY691" s="259" t="s">
        <v>241</v>
      </c>
    </row>
    <row r="692" s="13" customFormat="1">
      <c r="A692" s="13"/>
      <c r="B692" s="249"/>
      <c r="C692" s="250"/>
      <c r="D692" s="242" t="s">
        <v>259</v>
      </c>
      <c r="E692" s="251" t="s">
        <v>1</v>
      </c>
      <c r="F692" s="252" t="s">
        <v>3882</v>
      </c>
      <c r="G692" s="250"/>
      <c r="H692" s="253">
        <v>17</v>
      </c>
      <c r="I692" s="254"/>
      <c r="J692" s="250"/>
      <c r="K692" s="250"/>
      <c r="L692" s="255"/>
      <c r="M692" s="256"/>
      <c r="N692" s="257"/>
      <c r="O692" s="257"/>
      <c r="P692" s="257"/>
      <c r="Q692" s="257"/>
      <c r="R692" s="257"/>
      <c r="S692" s="257"/>
      <c r="T692" s="258"/>
      <c r="U692" s="13"/>
      <c r="V692" s="13"/>
      <c r="W692" s="13"/>
      <c r="X692" s="13"/>
      <c r="Y692" s="13"/>
      <c r="Z692" s="13"/>
      <c r="AA692" s="13"/>
      <c r="AB692" s="13"/>
      <c r="AC692" s="13"/>
      <c r="AD692" s="13"/>
      <c r="AE692" s="13"/>
      <c r="AT692" s="259" t="s">
        <v>259</v>
      </c>
      <c r="AU692" s="259" t="s">
        <v>88</v>
      </c>
      <c r="AV692" s="13" t="s">
        <v>88</v>
      </c>
      <c r="AW692" s="13" t="s">
        <v>36</v>
      </c>
      <c r="AX692" s="13" t="s">
        <v>80</v>
      </c>
      <c r="AY692" s="259" t="s">
        <v>241</v>
      </c>
    </row>
    <row r="693" s="13" customFormat="1">
      <c r="A693" s="13"/>
      <c r="B693" s="249"/>
      <c r="C693" s="250"/>
      <c r="D693" s="242" t="s">
        <v>259</v>
      </c>
      <c r="E693" s="251" t="s">
        <v>1</v>
      </c>
      <c r="F693" s="252" t="s">
        <v>3883</v>
      </c>
      <c r="G693" s="250"/>
      <c r="H693" s="253">
        <v>1</v>
      </c>
      <c r="I693" s="254"/>
      <c r="J693" s="250"/>
      <c r="K693" s="250"/>
      <c r="L693" s="255"/>
      <c r="M693" s="256"/>
      <c r="N693" s="257"/>
      <c r="O693" s="257"/>
      <c r="P693" s="257"/>
      <c r="Q693" s="257"/>
      <c r="R693" s="257"/>
      <c r="S693" s="257"/>
      <c r="T693" s="258"/>
      <c r="U693" s="13"/>
      <c r="V693" s="13"/>
      <c r="W693" s="13"/>
      <c r="X693" s="13"/>
      <c r="Y693" s="13"/>
      <c r="Z693" s="13"/>
      <c r="AA693" s="13"/>
      <c r="AB693" s="13"/>
      <c r="AC693" s="13"/>
      <c r="AD693" s="13"/>
      <c r="AE693" s="13"/>
      <c r="AT693" s="259" t="s">
        <v>259</v>
      </c>
      <c r="AU693" s="259" t="s">
        <v>88</v>
      </c>
      <c r="AV693" s="13" t="s">
        <v>88</v>
      </c>
      <c r="AW693" s="13" t="s">
        <v>36</v>
      </c>
      <c r="AX693" s="13" t="s">
        <v>80</v>
      </c>
      <c r="AY693" s="259" t="s">
        <v>241</v>
      </c>
    </row>
    <row r="694" s="13" customFormat="1">
      <c r="A694" s="13"/>
      <c r="B694" s="249"/>
      <c r="C694" s="250"/>
      <c r="D694" s="242" t="s">
        <v>259</v>
      </c>
      <c r="E694" s="251" t="s">
        <v>1</v>
      </c>
      <c r="F694" s="252" t="s">
        <v>3884</v>
      </c>
      <c r="G694" s="250"/>
      <c r="H694" s="253">
        <v>3</v>
      </c>
      <c r="I694" s="254"/>
      <c r="J694" s="250"/>
      <c r="K694" s="250"/>
      <c r="L694" s="255"/>
      <c r="M694" s="256"/>
      <c r="N694" s="257"/>
      <c r="O694" s="257"/>
      <c r="P694" s="257"/>
      <c r="Q694" s="257"/>
      <c r="R694" s="257"/>
      <c r="S694" s="257"/>
      <c r="T694" s="258"/>
      <c r="U694" s="13"/>
      <c r="V694" s="13"/>
      <c r="W694" s="13"/>
      <c r="X694" s="13"/>
      <c r="Y694" s="13"/>
      <c r="Z694" s="13"/>
      <c r="AA694" s="13"/>
      <c r="AB694" s="13"/>
      <c r="AC694" s="13"/>
      <c r="AD694" s="13"/>
      <c r="AE694" s="13"/>
      <c r="AT694" s="259" t="s">
        <v>259</v>
      </c>
      <c r="AU694" s="259" t="s">
        <v>88</v>
      </c>
      <c r="AV694" s="13" t="s">
        <v>88</v>
      </c>
      <c r="AW694" s="13" t="s">
        <v>36</v>
      </c>
      <c r="AX694" s="13" t="s">
        <v>80</v>
      </c>
      <c r="AY694" s="259" t="s">
        <v>241</v>
      </c>
    </row>
    <row r="695" s="14" customFormat="1">
      <c r="A695" s="14"/>
      <c r="B695" s="260"/>
      <c r="C695" s="261"/>
      <c r="D695" s="242" t="s">
        <v>259</v>
      </c>
      <c r="E695" s="262" t="s">
        <v>1</v>
      </c>
      <c r="F695" s="263" t="s">
        <v>261</v>
      </c>
      <c r="G695" s="261"/>
      <c r="H695" s="264">
        <v>79</v>
      </c>
      <c r="I695" s="265"/>
      <c r="J695" s="261"/>
      <c r="K695" s="261"/>
      <c r="L695" s="266"/>
      <c r="M695" s="267"/>
      <c r="N695" s="268"/>
      <c r="O695" s="268"/>
      <c r="P695" s="268"/>
      <c r="Q695" s="268"/>
      <c r="R695" s="268"/>
      <c r="S695" s="268"/>
      <c r="T695" s="269"/>
      <c r="U695" s="14"/>
      <c r="V695" s="14"/>
      <c r="W695" s="14"/>
      <c r="X695" s="14"/>
      <c r="Y695" s="14"/>
      <c r="Z695" s="14"/>
      <c r="AA695" s="14"/>
      <c r="AB695" s="14"/>
      <c r="AC695" s="14"/>
      <c r="AD695" s="14"/>
      <c r="AE695" s="14"/>
      <c r="AT695" s="270" t="s">
        <v>259</v>
      </c>
      <c r="AU695" s="270" t="s">
        <v>88</v>
      </c>
      <c r="AV695" s="14" t="s">
        <v>175</v>
      </c>
      <c r="AW695" s="14" t="s">
        <v>36</v>
      </c>
      <c r="AX695" s="14" t="s">
        <v>14</v>
      </c>
      <c r="AY695" s="270" t="s">
        <v>241</v>
      </c>
    </row>
    <row r="696" s="2" customFormat="1" ht="24.15" customHeight="1">
      <c r="A696" s="39"/>
      <c r="B696" s="40"/>
      <c r="C696" s="288" t="s">
        <v>972</v>
      </c>
      <c r="D696" s="288" t="s">
        <v>758</v>
      </c>
      <c r="E696" s="289" t="s">
        <v>3885</v>
      </c>
      <c r="F696" s="290" t="s">
        <v>3886</v>
      </c>
      <c r="G696" s="291" t="s">
        <v>303</v>
      </c>
      <c r="H696" s="292">
        <v>79</v>
      </c>
      <c r="I696" s="293"/>
      <c r="J696" s="294">
        <f>ROUND(I696*H696,2)</f>
        <v>0</v>
      </c>
      <c r="K696" s="290" t="s">
        <v>247</v>
      </c>
      <c r="L696" s="295"/>
      <c r="M696" s="296" t="s">
        <v>1</v>
      </c>
      <c r="N696" s="297" t="s">
        <v>45</v>
      </c>
      <c r="O696" s="92"/>
      <c r="P696" s="238">
        <f>O696*H696</f>
        <v>0</v>
      </c>
      <c r="Q696" s="238">
        <v>0.0071000000000000004</v>
      </c>
      <c r="R696" s="238">
        <f>Q696*H696</f>
        <v>0.56090000000000007</v>
      </c>
      <c r="S696" s="238">
        <v>0</v>
      </c>
      <c r="T696" s="239">
        <f>S696*H696</f>
        <v>0</v>
      </c>
      <c r="U696" s="39"/>
      <c r="V696" s="39"/>
      <c r="W696" s="39"/>
      <c r="X696" s="39"/>
      <c r="Y696" s="39"/>
      <c r="Z696" s="39"/>
      <c r="AA696" s="39"/>
      <c r="AB696" s="39"/>
      <c r="AC696" s="39"/>
      <c r="AD696" s="39"/>
      <c r="AE696" s="39"/>
      <c r="AR696" s="240" t="s">
        <v>300</v>
      </c>
      <c r="AT696" s="240" t="s">
        <v>758</v>
      </c>
      <c r="AU696" s="240" t="s">
        <v>88</v>
      </c>
      <c r="AY696" s="18" t="s">
        <v>241</v>
      </c>
      <c r="BE696" s="241">
        <f>IF(N696="základní",J696,0)</f>
        <v>0</v>
      </c>
      <c r="BF696" s="241">
        <f>IF(N696="snížená",J696,0)</f>
        <v>0</v>
      </c>
      <c r="BG696" s="241">
        <f>IF(N696="zákl. přenesená",J696,0)</f>
        <v>0</v>
      </c>
      <c r="BH696" s="241">
        <f>IF(N696="sníž. přenesená",J696,0)</f>
        <v>0</v>
      </c>
      <c r="BI696" s="241">
        <f>IF(N696="nulová",J696,0)</f>
        <v>0</v>
      </c>
      <c r="BJ696" s="18" t="s">
        <v>14</v>
      </c>
      <c r="BK696" s="241">
        <f>ROUND(I696*H696,2)</f>
        <v>0</v>
      </c>
      <c r="BL696" s="18" t="s">
        <v>175</v>
      </c>
      <c r="BM696" s="240" t="s">
        <v>3887</v>
      </c>
    </row>
    <row r="697" s="2" customFormat="1">
      <c r="A697" s="39"/>
      <c r="B697" s="40"/>
      <c r="C697" s="41"/>
      <c r="D697" s="242" t="s">
        <v>249</v>
      </c>
      <c r="E697" s="41"/>
      <c r="F697" s="243" t="s">
        <v>3886</v>
      </c>
      <c r="G697" s="41"/>
      <c r="H697" s="41"/>
      <c r="I697" s="244"/>
      <c r="J697" s="41"/>
      <c r="K697" s="41"/>
      <c r="L697" s="45"/>
      <c r="M697" s="245"/>
      <c r="N697" s="246"/>
      <c r="O697" s="92"/>
      <c r="P697" s="92"/>
      <c r="Q697" s="92"/>
      <c r="R697" s="92"/>
      <c r="S697" s="92"/>
      <c r="T697" s="93"/>
      <c r="U697" s="39"/>
      <c r="V697" s="39"/>
      <c r="W697" s="39"/>
      <c r="X697" s="39"/>
      <c r="Y697" s="39"/>
      <c r="Z697" s="39"/>
      <c r="AA697" s="39"/>
      <c r="AB697" s="39"/>
      <c r="AC697" s="39"/>
      <c r="AD697" s="39"/>
      <c r="AE697" s="39"/>
      <c r="AT697" s="18" t="s">
        <v>249</v>
      </c>
      <c r="AU697" s="18" t="s">
        <v>88</v>
      </c>
    </row>
    <row r="698" s="2" customFormat="1" ht="24.15" customHeight="1">
      <c r="A698" s="39"/>
      <c r="B698" s="40"/>
      <c r="C698" s="229" t="s">
        <v>980</v>
      </c>
      <c r="D698" s="229" t="s">
        <v>243</v>
      </c>
      <c r="E698" s="230" t="s">
        <v>2836</v>
      </c>
      <c r="F698" s="231" t="s">
        <v>2837</v>
      </c>
      <c r="G698" s="232" t="s">
        <v>2838</v>
      </c>
      <c r="H698" s="233">
        <v>79</v>
      </c>
      <c r="I698" s="234"/>
      <c r="J698" s="235">
        <f>ROUND(I698*H698,2)</f>
        <v>0</v>
      </c>
      <c r="K698" s="231" t="s">
        <v>247</v>
      </c>
      <c r="L698" s="45"/>
      <c r="M698" s="236" t="s">
        <v>1</v>
      </c>
      <c r="N698" s="237" t="s">
        <v>45</v>
      </c>
      <c r="O698" s="92"/>
      <c r="P698" s="238">
        <f>O698*H698</f>
        <v>0</v>
      </c>
      <c r="Q698" s="238">
        <v>0.00010000000000000001</v>
      </c>
      <c r="R698" s="238">
        <f>Q698*H698</f>
        <v>0.0079000000000000008</v>
      </c>
      <c r="S698" s="238">
        <v>0</v>
      </c>
      <c r="T698" s="239">
        <f>S698*H698</f>
        <v>0</v>
      </c>
      <c r="U698" s="39"/>
      <c r="V698" s="39"/>
      <c r="W698" s="39"/>
      <c r="X698" s="39"/>
      <c r="Y698" s="39"/>
      <c r="Z698" s="39"/>
      <c r="AA698" s="39"/>
      <c r="AB698" s="39"/>
      <c r="AC698" s="39"/>
      <c r="AD698" s="39"/>
      <c r="AE698" s="39"/>
      <c r="AR698" s="240" t="s">
        <v>175</v>
      </c>
      <c r="AT698" s="240" t="s">
        <v>243</v>
      </c>
      <c r="AU698" s="240" t="s">
        <v>88</v>
      </c>
      <c r="AY698" s="18" t="s">
        <v>241</v>
      </c>
      <c r="BE698" s="241">
        <f>IF(N698="základní",J698,0)</f>
        <v>0</v>
      </c>
      <c r="BF698" s="241">
        <f>IF(N698="snížená",J698,0)</f>
        <v>0</v>
      </c>
      <c r="BG698" s="241">
        <f>IF(N698="zákl. přenesená",J698,0)</f>
        <v>0</v>
      </c>
      <c r="BH698" s="241">
        <f>IF(N698="sníž. přenesená",J698,0)</f>
        <v>0</v>
      </c>
      <c r="BI698" s="241">
        <f>IF(N698="nulová",J698,0)</f>
        <v>0</v>
      </c>
      <c r="BJ698" s="18" t="s">
        <v>14</v>
      </c>
      <c r="BK698" s="241">
        <f>ROUND(I698*H698,2)</f>
        <v>0</v>
      </c>
      <c r="BL698" s="18" t="s">
        <v>175</v>
      </c>
      <c r="BM698" s="240" t="s">
        <v>3888</v>
      </c>
    </row>
    <row r="699" s="2" customFormat="1">
      <c r="A699" s="39"/>
      <c r="B699" s="40"/>
      <c r="C699" s="41"/>
      <c r="D699" s="242" t="s">
        <v>249</v>
      </c>
      <c r="E699" s="41"/>
      <c r="F699" s="243" t="s">
        <v>2840</v>
      </c>
      <c r="G699" s="41"/>
      <c r="H699" s="41"/>
      <c r="I699" s="244"/>
      <c r="J699" s="41"/>
      <c r="K699" s="41"/>
      <c r="L699" s="45"/>
      <c r="M699" s="245"/>
      <c r="N699" s="246"/>
      <c r="O699" s="92"/>
      <c r="P699" s="92"/>
      <c r="Q699" s="92"/>
      <c r="R699" s="92"/>
      <c r="S699" s="92"/>
      <c r="T699" s="93"/>
      <c r="U699" s="39"/>
      <c r="V699" s="39"/>
      <c r="W699" s="39"/>
      <c r="X699" s="39"/>
      <c r="Y699" s="39"/>
      <c r="Z699" s="39"/>
      <c r="AA699" s="39"/>
      <c r="AB699" s="39"/>
      <c r="AC699" s="39"/>
      <c r="AD699" s="39"/>
      <c r="AE699" s="39"/>
      <c r="AT699" s="18" t="s">
        <v>249</v>
      </c>
      <c r="AU699" s="18" t="s">
        <v>88</v>
      </c>
    </row>
    <row r="700" s="2" customFormat="1">
      <c r="A700" s="39"/>
      <c r="B700" s="40"/>
      <c r="C700" s="41"/>
      <c r="D700" s="247" t="s">
        <v>251</v>
      </c>
      <c r="E700" s="41"/>
      <c r="F700" s="248" t="s">
        <v>2841</v>
      </c>
      <c r="G700" s="41"/>
      <c r="H700" s="41"/>
      <c r="I700" s="244"/>
      <c r="J700" s="41"/>
      <c r="K700" s="41"/>
      <c r="L700" s="45"/>
      <c r="M700" s="245"/>
      <c r="N700" s="246"/>
      <c r="O700" s="92"/>
      <c r="P700" s="92"/>
      <c r="Q700" s="92"/>
      <c r="R700" s="92"/>
      <c r="S700" s="92"/>
      <c r="T700" s="93"/>
      <c r="U700" s="39"/>
      <c r="V700" s="39"/>
      <c r="W700" s="39"/>
      <c r="X700" s="39"/>
      <c r="Y700" s="39"/>
      <c r="Z700" s="39"/>
      <c r="AA700" s="39"/>
      <c r="AB700" s="39"/>
      <c r="AC700" s="39"/>
      <c r="AD700" s="39"/>
      <c r="AE700" s="39"/>
      <c r="AT700" s="18" t="s">
        <v>251</v>
      </c>
      <c r="AU700" s="18" t="s">
        <v>88</v>
      </c>
    </row>
    <row r="701" s="13" customFormat="1">
      <c r="A701" s="13"/>
      <c r="B701" s="249"/>
      <c r="C701" s="250"/>
      <c r="D701" s="242" t="s">
        <v>259</v>
      </c>
      <c r="E701" s="251" t="s">
        <v>1</v>
      </c>
      <c r="F701" s="252" t="s">
        <v>3878</v>
      </c>
      <c r="G701" s="250"/>
      <c r="H701" s="253">
        <v>54</v>
      </c>
      <c r="I701" s="254"/>
      <c r="J701" s="250"/>
      <c r="K701" s="250"/>
      <c r="L701" s="255"/>
      <c r="M701" s="256"/>
      <c r="N701" s="257"/>
      <c r="O701" s="257"/>
      <c r="P701" s="257"/>
      <c r="Q701" s="257"/>
      <c r="R701" s="257"/>
      <c r="S701" s="257"/>
      <c r="T701" s="258"/>
      <c r="U701" s="13"/>
      <c r="V701" s="13"/>
      <c r="W701" s="13"/>
      <c r="X701" s="13"/>
      <c r="Y701" s="13"/>
      <c r="Z701" s="13"/>
      <c r="AA701" s="13"/>
      <c r="AB701" s="13"/>
      <c r="AC701" s="13"/>
      <c r="AD701" s="13"/>
      <c r="AE701" s="13"/>
      <c r="AT701" s="259" t="s">
        <v>259</v>
      </c>
      <c r="AU701" s="259" t="s">
        <v>88</v>
      </c>
      <c r="AV701" s="13" t="s">
        <v>88</v>
      </c>
      <c r="AW701" s="13" t="s">
        <v>36</v>
      </c>
      <c r="AX701" s="13" t="s">
        <v>80</v>
      </c>
      <c r="AY701" s="259" t="s">
        <v>241</v>
      </c>
    </row>
    <row r="702" s="13" customFormat="1">
      <c r="A702" s="13"/>
      <c r="B702" s="249"/>
      <c r="C702" s="250"/>
      <c r="D702" s="242" t="s">
        <v>259</v>
      </c>
      <c r="E702" s="251" t="s">
        <v>1</v>
      </c>
      <c r="F702" s="252" t="s">
        <v>3879</v>
      </c>
      <c r="G702" s="250"/>
      <c r="H702" s="253">
        <v>2</v>
      </c>
      <c r="I702" s="254"/>
      <c r="J702" s="250"/>
      <c r="K702" s="250"/>
      <c r="L702" s="255"/>
      <c r="M702" s="256"/>
      <c r="N702" s="257"/>
      <c r="O702" s="257"/>
      <c r="P702" s="257"/>
      <c r="Q702" s="257"/>
      <c r="R702" s="257"/>
      <c r="S702" s="257"/>
      <c r="T702" s="258"/>
      <c r="U702" s="13"/>
      <c r="V702" s="13"/>
      <c r="W702" s="13"/>
      <c r="X702" s="13"/>
      <c r="Y702" s="13"/>
      <c r="Z702" s="13"/>
      <c r="AA702" s="13"/>
      <c r="AB702" s="13"/>
      <c r="AC702" s="13"/>
      <c r="AD702" s="13"/>
      <c r="AE702" s="13"/>
      <c r="AT702" s="259" t="s">
        <v>259</v>
      </c>
      <c r="AU702" s="259" t="s">
        <v>88</v>
      </c>
      <c r="AV702" s="13" t="s">
        <v>88</v>
      </c>
      <c r="AW702" s="13" t="s">
        <v>36</v>
      </c>
      <c r="AX702" s="13" t="s">
        <v>80</v>
      </c>
      <c r="AY702" s="259" t="s">
        <v>241</v>
      </c>
    </row>
    <row r="703" s="13" customFormat="1">
      <c r="A703" s="13"/>
      <c r="B703" s="249"/>
      <c r="C703" s="250"/>
      <c r="D703" s="242" t="s">
        <v>259</v>
      </c>
      <c r="E703" s="251" t="s">
        <v>1</v>
      </c>
      <c r="F703" s="252" t="s">
        <v>3880</v>
      </c>
      <c r="G703" s="250"/>
      <c r="H703" s="253">
        <v>0</v>
      </c>
      <c r="I703" s="254"/>
      <c r="J703" s="250"/>
      <c r="K703" s="250"/>
      <c r="L703" s="255"/>
      <c r="M703" s="256"/>
      <c r="N703" s="257"/>
      <c r="O703" s="257"/>
      <c r="P703" s="257"/>
      <c r="Q703" s="257"/>
      <c r="R703" s="257"/>
      <c r="S703" s="257"/>
      <c r="T703" s="258"/>
      <c r="U703" s="13"/>
      <c r="V703" s="13"/>
      <c r="W703" s="13"/>
      <c r="X703" s="13"/>
      <c r="Y703" s="13"/>
      <c r="Z703" s="13"/>
      <c r="AA703" s="13"/>
      <c r="AB703" s="13"/>
      <c r="AC703" s="13"/>
      <c r="AD703" s="13"/>
      <c r="AE703" s="13"/>
      <c r="AT703" s="259" t="s">
        <v>259</v>
      </c>
      <c r="AU703" s="259" t="s">
        <v>88</v>
      </c>
      <c r="AV703" s="13" t="s">
        <v>88</v>
      </c>
      <c r="AW703" s="13" t="s">
        <v>36</v>
      </c>
      <c r="AX703" s="13" t="s">
        <v>80</v>
      </c>
      <c r="AY703" s="259" t="s">
        <v>241</v>
      </c>
    </row>
    <row r="704" s="13" customFormat="1">
      <c r="A704" s="13"/>
      <c r="B704" s="249"/>
      <c r="C704" s="250"/>
      <c r="D704" s="242" t="s">
        <v>259</v>
      </c>
      <c r="E704" s="251" t="s">
        <v>1</v>
      </c>
      <c r="F704" s="252" t="s">
        <v>3881</v>
      </c>
      <c r="G704" s="250"/>
      <c r="H704" s="253">
        <v>2</v>
      </c>
      <c r="I704" s="254"/>
      <c r="J704" s="250"/>
      <c r="K704" s="250"/>
      <c r="L704" s="255"/>
      <c r="M704" s="256"/>
      <c r="N704" s="257"/>
      <c r="O704" s="257"/>
      <c r="P704" s="257"/>
      <c r="Q704" s="257"/>
      <c r="R704" s="257"/>
      <c r="S704" s="257"/>
      <c r="T704" s="258"/>
      <c r="U704" s="13"/>
      <c r="V704" s="13"/>
      <c r="W704" s="13"/>
      <c r="X704" s="13"/>
      <c r="Y704" s="13"/>
      <c r="Z704" s="13"/>
      <c r="AA704" s="13"/>
      <c r="AB704" s="13"/>
      <c r="AC704" s="13"/>
      <c r="AD704" s="13"/>
      <c r="AE704" s="13"/>
      <c r="AT704" s="259" t="s">
        <v>259</v>
      </c>
      <c r="AU704" s="259" t="s">
        <v>88</v>
      </c>
      <c r="AV704" s="13" t="s">
        <v>88</v>
      </c>
      <c r="AW704" s="13" t="s">
        <v>36</v>
      </c>
      <c r="AX704" s="13" t="s">
        <v>80</v>
      </c>
      <c r="AY704" s="259" t="s">
        <v>241</v>
      </c>
    </row>
    <row r="705" s="13" customFormat="1">
      <c r="A705" s="13"/>
      <c r="B705" s="249"/>
      <c r="C705" s="250"/>
      <c r="D705" s="242" t="s">
        <v>259</v>
      </c>
      <c r="E705" s="251" t="s">
        <v>1</v>
      </c>
      <c r="F705" s="252" t="s">
        <v>3882</v>
      </c>
      <c r="G705" s="250"/>
      <c r="H705" s="253">
        <v>17</v>
      </c>
      <c r="I705" s="254"/>
      <c r="J705" s="250"/>
      <c r="K705" s="250"/>
      <c r="L705" s="255"/>
      <c r="M705" s="256"/>
      <c r="N705" s="257"/>
      <c r="O705" s="257"/>
      <c r="P705" s="257"/>
      <c r="Q705" s="257"/>
      <c r="R705" s="257"/>
      <c r="S705" s="257"/>
      <c r="T705" s="258"/>
      <c r="U705" s="13"/>
      <c r="V705" s="13"/>
      <c r="W705" s="13"/>
      <c r="X705" s="13"/>
      <c r="Y705" s="13"/>
      <c r="Z705" s="13"/>
      <c r="AA705" s="13"/>
      <c r="AB705" s="13"/>
      <c r="AC705" s="13"/>
      <c r="AD705" s="13"/>
      <c r="AE705" s="13"/>
      <c r="AT705" s="259" t="s">
        <v>259</v>
      </c>
      <c r="AU705" s="259" t="s">
        <v>88</v>
      </c>
      <c r="AV705" s="13" t="s">
        <v>88</v>
      </c>
      <c r="AW705" s="13" t="s">
        <v>36</v>
      </c>
      <c r="AX705" s="13" t="s">
        <v>80</v>
      </c>
      <c r="AY705" s="259" t="s">
        <v>241</v>
      </c>
    </row>
    <row r="706" s="13" customFormat="1">
      <c r="A706" s="13"/>
      <c r="B706" s="249"/>
      <c r="C706" s="250"/>
      <c r="D706" s="242" t="s">
        <v>259</v>
      </c>
      <c r="E706" s="251" t="s">
        <v>1</v>
      </c>
      <c r="F706" s="252" t="s">
        <v>3883</v>
      </c>
      <c r="G706" s="250"/>
      <c r="H706" s="253">
        <v>1</v>
      </c>
      <c r="I706" s="254"/>
      <c r="J706" s="250"/>
      <c r="K706" s="250"/>
      <c r="L706" s="255"/>
      <c r="M706" s="256"/>
      <c r="N706" s="257"/>
      <c r="O706" s="257"/>
      <c r="P706" s="257"/>
      <c r="Q706" s="257"/>
      <c r="R706" s="257"/>
      <c r="S706" s="257"/>
      <c r="T706" s="258"/>
      <c r="U706" s="13"/>
      <c r="V706" s="13"/>
      <c r="W706" s="13"/>
      <c r="X706" s="13"/>
      <c r="Y706" s="13"/>
      <c r="Z706" s="13"/>
      <c r="AA706" s="13"/>
      <c r="AB706" s="13"/>
      <c r="AC706" s="13"/>
      <c r="AD706" s="13"/>
      <c r="AE706" s="13"/>
      <c r="AT706" s="259" t="s">
        <v>259</v>
      </c>
      <c r="AU706" s="259" t="s">
        <v>88</v>
      </c>
      <c r="AV706" s="13" t="s">
        <v>88</v>
      </c>
      <c r="AW706" s="13" t="s">
        <v>36</v>
      </c>
      <c r="AX706" s="13" t="s">
        <v>80</v>
      </c>
      <c r="AY706" s="259" t="s">
        <v>241</v>
      </c>
    </row>
    <row r="707" s="13" customFormat="1">
      <c r="A707" s="13"/>
      <c r="B707" s="249"/>
      <c r="C707" s="250"/>
      <c r="D707" s="242" t="s">
        <v>259</v>
      </c>
      <c r="E707" s="251" t="s">
        <v>1</v>
      </c>
      <c r="F707" s="252" t="s">
        <v>3884</v>
      </c>
      <c r="G707" s="250"/>
      <c r="H707" s="253">
        <v>3</v>
      </c>
      <c r="I707" s="254"/>
      <c r="J707" s="250"/>
      <c r="K707" s="250"/>
      <c r="L707" s="255"/>
      <c r="M707" s="256"/>
      <c r="N707" s="257"/>
      <c r="O707" s="257"/>
      <c r="P707" s="257"/>
      <c r="Q707" s="257"/>
      <c r="R707" s="257"/>
      <c r="S707" s="257"/>
      <c r="T707" s="258"/>
      <c r="U707" s="13"/>
      <c r="V707" s="13"/>
      <c r="W707" s="13"/>
      <c r="X707" s="13"/>
      <c r="Y707" s="13"/>
      <c r="Z707" s="13"/>
      <c r="AA707" s="13"/>
      <c r="AB707" s="13"/>
      <c r="AC707" s="13"/>
      <c r="AD707" s="13"/>
      <c r="AE707" s="13"/>
      <c r="AT707" s="259" t="s">
        <v>259</v>
      </c>
      <c r="AU707" s="259" t="s">
        <v>88</v>
      </c>
      <c r="AV707" s="13" t="s">
        <v>88</v>
      </c>
      <c r="AW707" s="13" t="s">
        <v>36</v>
      </c>
      <c r="AX707" s="13" t="s">
        <v>80</v>
      </c>
      <c r="AY707" s="259" t="s">
        <v>241</v>
      </c>
    </row>
    <row r="708" s="14" customFormat="1">
      <c r="A708" s="14"/>
      <c r="B708" s="260"/>
      <c r="C708" s="261"/>
      <c r="D708" s="242" t="s">
        <v>259</v>
      </c>
      <c r="E708" s="262" t="s">
        <v>1</v>
      </c>
      <c r="F708" s="263" t="s">
        <v>261</v>
      </c>
      <c r="G708" s="261"/>
      <c r="H708" s="264">
        <v>79</v>
      </c>
      <c r="I708" s="265"/>
      <c r="J708" s="261"/>
      <c r="K708" s="261"/>
      <c r="L708" s="266"/>
      <c r="M708" s="267"/>
      <c r="N708" s="268"/>
      <c r="O708" s="268"/>
      <c r="P708" s="268"/>
      <c r="Q708" s="268"/>
      <c r="R708" s="268"/>
      <c r="S708" s="268"/>
      <c r="T708" s="269"/>
      <c r="U708" s="14"/>
      <c r="V708" s="14"/>
      <c r="W708" s="14"/>
      <c r="X708" s="14"/>
      <c r="Y708" s="14"/>
      <c r="Z708" s="14"/>
      <c r="AA708" s="14"/>
      <c r="AB708" s="14"/>
      <c r="AC708" s="14"/>
      <c r="AD708" s="14"/>
      <c r="AE708" s="14"/>
      <c r="AT708" s="270" t="s">
        <v>259</v>
      </c>
      <c r="AU708" s="270" t="s">
        <v>88</v>
      </c>
      <c r="AV708" s="14" t="s">
        <v>175</v>
      </c>
      <c r="AW708" s="14" t="s">
        <v>36</v>
      </c>
      <c r="AX708" s="14" t="s">
        <v>14</v>
      </c>
      <c r="AY708" s="270" t="s">
        <v>241</v>
      </c>
    </row>
    <row r="709" s="2" customFormat="1" ht="24.15" customHeight="1">
      <c r="A709" s="39"/>
      <c r="B709" s="40"/>
      <c r="C709" s="229" t="s">
        <v>985</v>
      </c>
      <c r="D709" s="229" t="s">
        <v>243</v>
      </c>
      <c r="E709" s="230" t="s">
        <v>3889</v>
      </c>
      <c r="F709" s="231" t="s">
        <v>3890</v>
      </c>
      <c r="G709" s="232" t="s">
        <v>303</v>
      </c>
      <c r="H709" s="233">
        <v>77</v>
      </c>
      <c r="I709" s="234"/>
      <c r="J709" s="235">
        <f>ROUND(I709*H709,2)</f>
        <v>0</v>
      </c>
      <c r="K709" s="231" t="s">
        <v>247</v>
      </c>
      <c r="L709" s="45"/>
      <c r="M709" s="236" t="s">
        <v>1</v>
      </c>
      <c r="N709" s="237" t="s">
        <v>45</v>
      </c>
      <c r="O709" s="92"/>
      <c r="P709" s="238">
        <f>O709*H709</f>
        <v>0</v>
      </c>
      <c r="Q709" s="238">
        <v>0.040050000000000002</v>
      </c>
      <c r="R709" s="238">
        <f>Q709*H709</f>
        <v>3.08385</v>
      </c>
      <c r="S709" s="238">
        <v>0</v>
      </c>
      <c r="T709" s="239">
        <f>S709*H709</f>
        <v>0</v>
      </c>
      <c r="U709" s="39"/>
      <c r="V709" s="39"/>
      <c r="W709" s="39"/>
      <c r="X709" s="39"/>
      <c r="Y709" s="39"/>
      <c r="Z709" s="39"/>
      <c r="AA709" s="39"/>
      <c r="AB709" s="39"/>
      <c r="AC709" s="39"/>
      <c r="AD709" s="39"/>
      <c r="AE709" s="39"/>
      <c r="AR709" s="240" t="s">
        <v>175</v>
      </c>
      <c r="AT709" s="240" t="s">
        <v>243</v>
      </c>
      <c r="AU709" s="240" t="s">
        <v>88</v>
      </c>
      <c r="AY709" s="18" t="s">
        <v>241</v>
      </c>
      <c r="BE709" s="241">
        <f>IF(N709="základní",J709,0)</f>
        <v>0</v>
      </c>
      <c r="BF709" s="241">
        <f>IF(N709="snížená",J709,0)</f>
        <v>0</v>
      </c>
      <c r="BG709" s="241">
        <f>IF(N709="zákl. přenesená",J709,0)</f>
        <v>0</v>
      </c>
      <c r="BH709" s="241">
        <f>IF(N709="sníž. přenesená",J709,0)</f>
        <v>0</v>
      </c>
      <c r="BI709" s="241">
        <f>IF(N709="nulová",J709,0)</f>
        <v>0</v>
      </c>
      <c r="BJ709" s="18" t="s">
        <v>14</v>
      </c>
      <c r="BK709" s="241">
        <f>ROUND(I709*H709,2)</f>
        <v>0</v>
      </c>
      <c r="BL709" s="18" t="s">
        <v>175</v>
      </c>
      <c r="BM709" s="240" t="s">
        <v>3891</v>
      </c>
    </row>
    <row r="710" s="2" customFormat="1">
      <c r="A710" s="39"/>
      <c r="B710" s="40"/>
      <c r="C710" s="41"/>
      <c r="D710" s="242" t="s">
        <v>249</v>
      </c>
      <c r="E710" s="41"/>
      <c r="F710" s="243" t="s">
        <v>3892</v>
      </c>
      <c r="G710" s="41"/>
      <c r="H710" s="41"/>
      <c r="I710" s="244"/>
      <c r="J710" s="41"/>
      <c r="K710" s="41"/>
      <c r="L710" s="45"/>
      <c r="M710" s="245"/>
      <c r="N710" s="246"/>
      <c r="O710" s="92"/>
      <c r="P710" s="92"/>
      <c r="Q710" s="92"/>
      <c r="R710" s="92"/>
      <c r="S710" s="92"/>
      <c r="T710" s="93"/>
      <c r="U710" s="39"/>
      <c r="V710" s="39"/>
      <c r="W710" s="39"/>
      <c r="X710" s="39"/>
      <c r="Y710" s="39"/>
      <c r="Z710" s="39"/>
      <c r="AA710" s="39"/>
      <c r="AB710" s="39"/>
      <c r="AC710" s="39"/>
      <c r="AD710" s="39"/>
      <c r="AE710" s="39"/>
      <c r="AT710" s="18" t="s">
        <v>249</v>
      </c>
      <c r="AU710" s="18" t="s">
        <v>88</v>
      </c>
    </row>
    <row r="711" s="2" customFormat="1">
      <c r="A711" s="39"/>
      <c r="B711" s="40"/>
      <c r="C711" s="41"/>
      <c r="D711" s="247" t="s">
        <v>251</v>
      </c>
      <c r="E711" s="41"/>
      <c r="F711" s="248" t="s">
        <v>3893</v>
      </c>
      <c r="G711" s="41"/>
      <c r="H711" s="41"/>
      <c r="I711" s="244"/>
      <c r="J711" s="41"/>
      <c r="K711" s="41"/>
      <c r="L711" s="45"/>
      <c r="M711" s="245"/>
      <c r="N711" s="246"/>
      <c r="O711" s="92"/>
      <c r="P711" s="92"/>
      <c r="Q711" s="92"/>
      <c r="R711" s="92"/>
      <c r="S711" s="92"/>
      <c r="T711" s="93"/>
      <c r="U711" s="39"/>
      <c r="V711" s="39"/>
      <c r="W711" s="39"/>
      <c r="X711" s="39"/>
      <c r="Y711" s="39"/>
      <c r="Z711" s="39"/>
      <c r="AA711" s="39"/>
      <c r="AB711" s="39"/>
      <c r="AC711" s="39"/>
      <c r="AD711" s="39"/>
      <c r="AE711" s="39"/>
      <c r="AT711" s="18" t="s">
        <v>251</v>
      </c>
      <c r="AU711" s="18" t="s">
        <v>88</v>
      </c>
    </row>
    <row r="712" s="13" customFormat="1">
      <c r="A712" s="13"/>
      <c r="B712" s="249"/>
      <c r="C712" s="250"/>
      <c r="D712" s="242" t="s">
        <v>259</v>
      </c>
      <c r="E712" s="251" t="s">
        <v>1</v>
      </c>
      <c r="F712" s="252" t="s">
        <v>3894</v>
      </c>
      <c r="G712" s="250"/>
      <c r="H712" s="253">
        <v>52</v>
      </c>
      <c r="I712" s="254"/>
      <c r="J712" s="250"/>
      <c r="K712" s="250"/>
      <c r="L712" s="255"/>
      <c r="M712" s="256"/>
      <c r="N712" s="257"/>
      <c r="O712" s="257"/>
      <c r="P712" s="257"/>
      <c r="Q712" s="257"/>
      <c r="R712" s="257"/>
      <c r="S712" s="257"/>
      <c r="T712" s="258"/>
      <c r="U712" s="13"/>
      <c r="V712" s="13"/>
      <c r="W712" s="13"/>
      <c r="X712" s="13"/>
      <c r="Y712" s="13"/>
      <c r="Z712" s="13"/>
      <c r="AA712" s="13"/>
      <c r="AB712" s="13"/>
      <c r="AC712" s="13"/>
      <c r="AD712" s="13"/>
      <c r="AE712" s="13"/>
      <c r="AT712" s="259" t="s">
        <v>259</v>
      </c>
      <c r="AU712" s="259" t="s">
        <v>88</v>
      </c>
      <c r="AV712" s="13" t="s">
        <v>88</v>
      </c>
      <c r="AW712" s="13" t="s">
        <v>36</v>
      </c>
      <c r="AX712" s="13" t="s">
        <v>80</v>
      </c>
      <c r="AY712" s="259" t="s">
        <v>241</v>
      </c>
    </row>
    <row r="713" s="13" customFormat="1">
      <c r="A713" s="13"/>
      <c r="B713" s="249"/>
      <c r="C713" s="250"/>
      <c r="D713" s="242" t="s">
        <v>259</v>
      </c>
      <c r="E713" s="251" t="s">
        <v>1</v>
      </c>
      <c r="F713" s="252" t="s">
        <v>3879</v>
      </c>
      <c r="G713" s="250"/>
      <c r="H713" s="253">
        <v>2</v>
      </c>
      <c r="I713" s="254"/>
      <c r="J713" s="250"/>
      <c r="K713" s="250"/>
      <c r="L713" s="255"/>
      <c r="M713" s="256"/>
      <c r="N713" s="257"/>
      <c r="O713" s="257"/>
      <c r="P713" s="257"/>
      <c r="Q713" s="257"/>
      <c r="R713" s="257"/>
      <c r="S713" s="257"/>
      <c r="T713" s="258"/>
      <c r="U713" s="13"/>
      <c r="V713" s="13"/>
      <c r="W713" s="13"/>
      <c r="X713" s="13"/>
      <c r="Y713" s="13"/>
      <c r="Z713" s="13"/>
      <c r="AA713" s="13"/>
      <c r="AB713" s="13"/>
      <c r="AC713" s="13"/>
      <c r="AD713" s="13"/>
      <c r="AE713" s="13"/>
      <c r="AT713" s="259" t="s">
        <v>259</v>
      </c>
      <c r="AU713" s="259" t="s">
        <v>88</v>
      </c>
      <c r="AV713" s="13" t="s">
        <v>88</v>
      </c>
      <c r="AW713" s="13" t="s">
        <v>36</v>
      </c>
      <c r="AX713" s="13" t="s">
        <v>80</v>
      </c>
      <c r="AY713" s="259" t="s">
        <v>241</v>
      </c>
    </row>
    <row r="714" s="13" customFormat="1">
      <c r="A714" s="13"/>
      <c r="B714" s="249"/>
      <c r="C714" s="250"/>
      <c r="D714" s="242" t="s">
        <v>259</v>
      </c>
      <c r="E714" s="251" t="s">
        <v>1</v>
      </c>
      <c r="F714" s="252" t="s">
        <v>3880</v>
      </c>
      <c r="G714" s="250"/>
      <c r="H714" s="253">
        <v>0</v>
      </c>
      <c r="I714" s="254"/>
      <c r="J714" s="250"/>
      <c r="K714" s="250"/>
      <c r="L714" s="255"/>
      <c r="M714" s="256"/>
      <c r="N714" s="257"/>
      <c r="O714" s="257"/>
      <c r="P714" s="257"/>
      <c r="Q714" s="257"/>
      <c r="R714" s="257"/>
      <c r="S714" s="257"/>
      <c r="T714" s="258"/>
      <c r="U714" s="13"/>
      <c r="V714" s="13"/>
      <c r="W714" s="13"/>
      <c r="X714" s="13"/>
      <c r="Y714" s="13"/>
      <c r="Z714" s="13"/>
      <c r="AA714" s="13"/>
      <c r="AB714" s="13"/>
      <c r="AC714" s="13"/>
      <c r="AD714" s="13"/>
      <c r="AE714" s="13"/>
      <c r="AT714" s="259" t="s">
        <v>259</v>
      </c>
      <c r="AU714" s="259" t="s">
        <v>88</v>
      </c>
      <c r="AV714" s="13" t="s">
        <v>88</v>
      </c>
      <c r="AW714" s="13" t="s">
        <v>36</v>
      </c>
      <c r="AX714" s="13" t="s">
        <v>80</v>
      </c>
      <c r="AY714" s="259" t="s">
        <v>241</v>
      </c>
    </row>
    <row r="715" s="13" customFormat="1">
      <c r="A715" s="13"/>
      <c r="B715" s="249"/>
      <c r="C715" s="250"/>
      <c r="D715" s="242" t="s">
        <v>259</v>
      </c>
      <c r="E715" s="251" t="s">
        <v>1</v>
      </c>
      <c r="F715" s="252" t="s">
        <v>3881</v>
      </c>
      <c r="G715" s="250"/>
      <c r="H715" s="253">
        <v>2</v>
      </c>
      <c r="I715" s="254"/>
      <c r="J715" s="250"/>
      <c r="K715" s="250"/>
      <c r="L715" s="255"/>
      <c r="M715" s="256"/>
      <c r="N715" s="257"/>
      <c r="O715" s="257"/>
      <c r="P715" s="257"/>
      <c r="Q715" s="257"/>
      <c r="R715" s="257"/>
      <c r="S715" s="257"/>
      <c r="T715" s="258"/>
      <c r="U715" s="13"/>
      <c r="V715" s="13"/>
      <c r="W715" s="13"/>
      <c r="X715" s="13"/>
      <c r="Y715" s="13"/>
      <c r="Z715" s="13"/>
      <c r="AA715" s="13"/>
      <c r="AB715" s="13"/>
      <c r="AC715" s="13"/>
      <c r="AD715" s="13"/>
      <c r="AE715" s="13"/>
      <c r="AT715" s="259" t="s">
        <v>259</v>
      </c>
      <c r="AU715" s="259" t="s">
        <v>88</v>
      </c>
      <c r="AV715" s="13" t="s">
        <v>88</v>
      </c>
      <c r="AW715" s="13" t="s">
        <v>36</v>
      </c>
      <c r="AX715" s="13" t="s">
        <v>80</v>
      </c>
      <c r="AY715" s="259" t="s">
        <v>241</v>
      </c>
    </row>
    <row r="716" s="13" customFormat="1">
      <c r="A716" s="13"/>
      <c r="B716" s="249"/>
      <c r="C716" s="250"/>
      <c r="D716" s="242" t="s">
        <v>259</v>
      </c>
      <c r="E716" s="251" t="s">
        <v>1</v>
      </c>
      <c r="F716" s="252" t="s">
        <v>3882</v>
      </c>
      <c r="G716" s="250"/>
      <c r="H716" s="253">
        <v>17</v>
      </c>
      <c r="I716" s="254"/>
      <c r="J716" s="250"/>
      <c r="K716" s="250"/>
      <c r="L716" s="255"/>
      <c r="M716" s="256"/>
      <c r="N716" s="257"/>
      <c r="O716" s="257"/>
      <c r="P716" s="257"/>
      <c r="Q716" s="257"/>
      <c r="R716" s="257"/>
      <c r="S716" s="257"/>
      <c r="T716" s="258"/>
      <c r="U716" s="13"/>
      <c r="V716" s="13"/>
      <c r="W716" s="13"/>
      <c r="X716" s="13"/>
      <c r="Y716" s="13"/>
      <c r="Z716" s="13"/>
      <c r="AA716" s="13"/>
      <c r="AB716" s="13"/>
      <c r="AC716" s="13"/>
      <c r="AD716" s="13"/>
      <c r="AE716" s="13"/>
      <c r="AT716" s="259" t="s">
        <v>259</v>
      </c>
      <c r="AU716" s="259" t="s">
        <v>88</v>
      </c>
      <c r="AV716" s="13" t="s">
        <v>88</v>
      </c>
      <c r="AW716" s="13" t="s">
        <v>36</v>
      </c>
      <c r="AX716" s="13" t="s">
        <v>80</v>
      </c>
      <c r="AY716" s="259" t="s">
        <v>241</v>
      </c>
    </row>
    <row r="717" s="13" customFormat="1">
      <c r="A717" s="13"/>
      <c r="B717" s="249"/>
      <c r="C717" s="250"/>
      <c r="D717" s="242" t="s">
        <v>259</v>
      </c>
      <c r="E717" s="251" t="s">
        <v>1</v>
      </c>
      <c r="F717" s="252" t="s">
        <v>3883</v>
      </c>
      <c r="G717" s="250"/>
      <c r="H717" s="253">
        <v>1</v>
      </c>
      <c r="I717" s="254"/>
      <c r="J717" s="250"/>
      <c r="K717" s="250"/>
      <c r="L717" s="255"/>
      <c r="M717" s="256"/>
      <c r="N717" s="257"/>
      <c r="O717" s="257"/>
      <c r="P717" s="257"/>
      <c r="Q717" s="257"/>
      <c r="R717" s="257"/>
      <c r="S717" s="257"/>
      <c r="T717" s="258"/>
      <c r="U717" s="13"/>
      <c r="V717" s="13"/>
      <c r="W717" s="13"/>
      <c r="X717" s="13"/>
      <c r="Y717" s="13"/>
      <c r="Z717" s="13"/>
      <c r="AA717" s="13"/>
      <c r="AB717" s="13"/>
      <c r="AC717" s="13"/>
      <c r="AD717" s="13"/>
      <c r="AE717" s="13"/>
      <c r="AT717" s="259" t="s">
        <v>259</v>
      </c>
      <c r="AU717" s="259" t="s">
        <v>88</v>
      </c>
      <c r="AV717" s="13" t="s">
        <v>88</v>
      </c>
      <c r="AW717" s="13" t="s">
        <v>36</v>
      </c>
      <c r="AX717" s="13" t="s">
        <v>80</v>
      </c>
      <c r="AY717" s="259" t="s">
        <v>241</v>
      </c>
    </row>
    <row r="718" s="13" customFormat="1">
      <c r="A718" s="13"/>
      <c r="B718" s="249"/>
      <c r="C718" s="250"/>
      <c r="D718" s="242" t="s">
        <v>259</v>
      </c>
      <c r="E718" s="251" t="s">
        <v>1</v>
      </c>
      <c r="F718" s="252" t="s">
        <v>3884</v>
      </c>
      <c r="G718" s="250"/>
      <c r="H718" s="253">
        <v>3</v>
      </c>
      <c r="I718" s="254"/>
      <c r="J718" s="250"/>
      <c r="K718" s="250"/>
      <c r="L718" s="255"/>
      <c r="M718" s="256"/>
      <c r="N718" s="257"/>
      <c r="O718" s="257"/>
      <c r="P718" s="257"/>
      <c r="Q718" s="257"/>
      <c r="R718" s="257"/>
      <c r="S718" s="257"/>
      <c r="T718" s="258"/>
      <c r="U718" s="13"/>
      <c r="V718" s="13"/>
      <c r="W718" s="13"/>
      <c r="X718" s="13"/>
      <c r="Y718" s="13"/>
      <c r="Z718" s="13"/>
      <c r="AA718" s="13"/>
      <c r="AB718" s="13"/>
      <c r="AC718" s="13"/>
      <c r="AD718" s="13"/>
      <c r="AE718" s="13"/>
      <c r="AT718" s="259" t="s">
        <v>259</v>
      </c>
      <c r="AU718" s="259" t="s">
        <v>88</v>
      </c>
      <c r="AV718" s="13" t="s">
        <v>88</v>
      </c>
      <c r="AW718" s="13" t="s">
        <v>36</v>
      </c>
      <c r="AX718" s="13" t="s">
        <v>80</v>
      </c>
      <c r="AY718" s="259" t="s">
        <v>241</v>
      </c>
    </row>
    <row r="719" s="14" customFormat="1">
      <c r="A719" s="14"/>
      <c r="B719" s="260"/>
      <c r="C719" s="261"/>
      <c r="D719" s="242" t="s">
        <v>259</v>
      </c>
      <c r="E719" s="262" t="s">
        <v>1</v>
      </c>
      <c r="F719" s="263" t="s">
        <v>261</v>
      </c>
      <c r="G719" s="261"/>
      <c r="H719" s="264">
        <v>77</v>
      </c>
      <c r="I719" s="265"/>
      <c r="J719" s="261"/>
      <c r="K719" s="261"/>
      <c r="L719" s="266"/>
      <c r="M719" s="267"/>
      <c r="N719" s="268"/>
      <c r="O719" s="268"/>
      <c r="P719" s="268"/>
      <c r="Q719" s="268"/>
      <c r="R719" s="268"/>
      <c r="S719" s="268"/>
      <c r="T719" s="269"/>
      <c r="U719" s="14"/>
      <c r="V719" s="14"/>
      <c r="W719" s="14"/>
      <c r="X719" s="14"/>
      <c r="Y719" s="14"/>
      <c r="Z719" s="14"/>
      <c r="AA719" s="14"/>
      <c r="AB719" s="14"/>
      <c r="AC719" s="14"/>
      <c r="AD719" s="14"/>
      <c r="AE719" s="14"/>
      <c r="AT719" s="270" t="s">
        <v>259</v>
      </c>
      <c r="AU719" s="270" t="s">
        <v>88</v>
      </c>
      <c r="AV719" s="14" t="s">
        <v>175</v>
      </c>
      <c r="AW719" s="14" t="s">
        <v>36</v>
      </c>
      <c r="AX719" s="14" t="s">
        <v>14</v>
      </c>
      <c r="AY719" s="270" t="s">
        <v>241</v>
      </c>
    </row>
    <row r="720" s="2" customFormat="1" ht="33" customHeight="1">
      <c r="A720" s="39"/>
      <c r="B720" s="40"/>
      <c r="C720" s="229" t="s">
        <v>991</v>
      </c>
      <c r="D720" s="229" t="s">
        <v>243</v>
      </c>
      <c r="E720" s="230" t="s">
        <v>3895</v>
      </c>
      <c r="F720" s="231" t="s">
        <v>3896</v>
      </c>
      <c r="G720" s="232" t="s">
        <v>303</v>
      </c>
      <c r="H720" s="233">
        <v>60</v>
      </c>
      <c r="I720" s="234"/>
      <c r="J720" s="235">
        <f>ROUND(I720*H720,2)</f>
        <v>0</v>
      </c>
      <c r="K720" s="231" t="s">
        <v>247</v>
      </c>
      <c r="L720" s="45"/>
      <c r="M720" s="236" t="s">
        <v>1</v>
      </c>
      <c r="N720" s="237" t="s">
        <v>45</v>
      </c>
      <c r="O720" s="92"/>
      <c r="P720" s="238">
        <f>O720*H720</f>
        <v>0</v>
      </c>
      <c r="Q720" s="238">
        <v>0.0081399999999999997</v>
      </c>
      <c r="R720" s="238">
        <f>Q720*H720</f>
        <v>0.4884</v>
      </c>
      <c r="S720" s="238">
        <v>0</v>
      </c>
      <c r="T720" s="239">
        <f>S720*H720</f>
        <v>0</v>
      </c>
      <c r="U720" s="39"/>
      <c r="V720" s="39"/>
      <c r="W720" s="39"/>
      <c r="X720" s="39"/>
      <c r="Y720" s="39"/>
      <c r="Z720" s="39"/>
      <c r="AA720" s="39"/>
      <c r="AB720" s="39"/>
      <c r="AC720" s="39"/>
      <c r="AD720" s="39"/>
      <c r="AE720" s="39"/>
      <c r="AR720" s="240" t="s">
        <v>175</v>
      </c>
      <c r="AT720" s="240" t="s">
        <v>243</v>
      </c>
      <c r="AU720" s="240" t="s">
        <v>88</v>
      </c>
      <c r="AY720" s="18" t="s">
        <v>241</v>
      </c>
      <c r="BE720" s="241">
        <f>IF(N720="základní",J720,0)</f>
        <v>0</v>
      </c>
      <c r="BF720" s="241">
        <f>IF(N720="snížená",J720,0)</f>
        <v>0</v>
      </c>
      <c r="BG720" s="241">
        <f>IF(N720="zákl. přenesená",J720,0)</f>
        <v>0</v>
      </c>
      <c r="BH720" s="241">
        <f>IF(N720="sníž. přenesená",J720,0)</f>
        <v>0</v>
      </c>
      <c r="BI720" s="241">
        <f>IF(N720="nulová",J720,0)</f>
        <v>0</v>
      </c>
      <c r="BJ720" s="18" t="s">
        <v>14</v>
      </c>
      <c r="BK720" s="241">
        <f>ROUND(I720*H720,2)</f>
        <v>0</v>
      </c>
      <c r="BL720" s="18" t="s">
        <v>175</v>
      </c>
      <c r="BM720" s="240" t="s">
        <v>3897</v>
      </c>
    </row>
    <row r="721" s="2" customFormat="1">
      <c r="A721" s="39"/>
      <c r="B721" s="40"/>
      <c r="C721" s="41"/>
      <c r="D721" s="242" t="s">
        <v>249</v>
      </c>
      <c r="E721" s="41"/>
      <c r="F721" s="243" t="s">
        <v>3898</v>
      </c>
      <c r="G721" s="41"/>
      <c r="H721" s="41"/>
      <c r="I721" s="244"/>
      <c r="J721" s="41"/>
      <c r="K721" s="41"/>
      <c r="L721" s="45"/>
      <c r="M721" s="245"/>
      <c r="N721" s="246"/>
      <c r="O721" s="92"/>
      <c r="P721" s="92"/>
      <c r="Q721" s="92"/>
      <c r="R721" s="92"/>
      <c r="S721" s="92"/>
      <c r="T721" s="93"/>
      <c r="U721" s="39"/>
      <c r="V721" s="39"/>
      <c r="W721" s="39"/>
      <c r="X721" s="39"/>
      <c r="Y721" s="39"/>
      <c r="Z721" s="39"/>
      <c r="AA721" s="39"/>
      <c r="AB721" s="39"/>
      <c r="AC721" s="39"/>
      <c r="AD721" s="39"/>
      <c r="AE721" s="39"/>
      <c r="AT721" s="18" t="s">
        <v>249</v>
      </c>
      <c r="AU721" s="18" t="s">
        <v>88</v>
      </c>
    </row>
    <row r="722" s="2" customFormat="1">
      <c r="A722" s="39"/>
      <c r="B722" s="40"/>
      <c r="C722" s="41"/>
      <c r="D722" s="247" t="s">
        <v>251</v>
      </c>
      <c r="E722" s="41"/>
      <c r="F722" s="248" t="s">
        <v>3899</v>
      </c>
      <c r="G722" s="41"/>
      <c r="H722" s="41"/>
      <c r="I722" s="244"/>
      <c r="J722" s="41"/>
      <c r="K722" s="41"/>
      <c r="L722" s="45"/>
      <c r="M722" s="245"/>
      <c r="N722" s="246"/>
      <c r="O722" s="92"/>
      <c r="P722" s="92"/>
      <c r="Q722" s="92"/>
      <c r="R722" s="92"/>
      <c r="S722" s="92"/>
      <c r="T722" s="93"/>
      <c r="U722" s="39"/>
      <c r="V722" s="39"/>
      <c r="W722" s="39"/>
      <c r="X722" s="39"/>
      <c r="Y722" s="39"/>
      <c r="Z722" s="39"/>
      <c r="AA722" s="39"/>
      <c r="AB722" s="39"/>
      <c r="AC722" s="39"/>
      <c r="AD722" s="39"/>
      <c r="AE722" s="39"/>
      <c r="AT722" s="18" t="s">
        <v>251</v>
      </c>
      <c r="AU722" s="18" t="s">
        <v>88</v>
      </c>
    </row>
    <row r="723" s="2" customFormat="1" ht="33" customHeight="1">
      <c r="A723" s="39"/>
      <c r="B723" s="40"/>
      <c r="C723" s="229" t="s">
        <v>997</v>
      </c>
      <c r="D723" s="229" t="s">
        <v>243</v>
      </c>
      <c r="E723" s="230" t="s">
        <v>3900</v>
      </c>
      <c r="F723" s="231" t="s">
        <v>3901</v>
      </c>
      <c r="G723" s="232" t="s">
        <v>303</v>
      </c>
      <c r="H723" s="233">
        <v>10</v>
      </c>
      <c r="I723" s="234"/>
      <c r="J723" s="235">
        <f>ROUND(I723*H723,2)</f>
        <v>0</v>
      </c>
      <c r="K723" s="231" t="s">
        <v>247</v>
      </c>
      <c r="L723" s="45"/>
      <c r="M723" s="236" t="s">
        <v>1</v>
      </c>
      <c r="N723" s="237" t="s">
        <v>45</v>
      </c>
      <c r="O723" s="92"/>
      <c r="P723" s="238">
        <f>O723*H723</f>
        <v>0</v>
      </c>
      <c r="Q723" s="238">
        <v>0.011950000000000001</v>
      </c>
      <c r="R723" s="238">
        <f>Q723*H723</f>
        <v>0.11950000000000001</v>
      </c>
      <c r="S723" s="238">
        <v>0</v>
      </c>
      <c r="T723" s="239">
        <f>S723*H723</f>
        <v>0</v>
      </c>
      <c r="U723" s="39"/>
      <c r="V723" s="39"/>
      <c r="W723" s="39"/>
      <c r="X723" s="39"/>
      <c r="Y723" s="39"/>
      <c r="Z723" s="39"/>
      <c r="AA723" s="39"/>
      <c r="AB723" s="39"/>
      <c r="AC723" s="39"/>
      <c r="AD723" s="39"/>
      <c r="AE723" s="39"/>
      <c r="AR723" s="240" t="s">
        <v>175</v>
      </c>
      <c r="AT723" s="240" t="s">
        <v>243</v>
      </c>
      <c r="AU723" s="240" t="s">
        <v>88</v>
      </c>
      <c r="AY723" s="18" t="s">
        <v>241</v>
      </c>
      <c r="BE723" s="241">
        <f>IF(N723="základní",J723,0)</f>
        <v>0</v>
      </c>
      <c r="BF723" s="241">
        <f>IF(N723="snížená",J723,0)</f>
        <v>0</v>
      </c>
      <c r="BG723" s="241">
        <f>IF(N723="zákl. přenesená",J723,0)</f>
        <v>0</v>
      </c>
      <c r="BH723" s="241">
        <f>IF(N723="sníž. přenesená",J723,0)</f>
        <v>0</v>
      </c>
      <c r="BI723" s="241">
        <f>IF(N723="nulová",J723,0)</f>
        <v>0</v>
      </c>
      <c r="BJ723" s="18" t="s">
        <v>14</v>
      </c>
      <c r="BK723" s="241">
        <f>ROUND(I723*H723,2)</f>
        <v>0</v>
      </c>
      <c r="BL723" s="18" t="s">
        <v>175</v>
      </c>
      <c r="BM723" s="240" t="s">
        <v>3902</v>
      </c>
    </row>
    <row r="724" s="2" customFormat="1">
      <c r="A724" s="39"/>
      <c r="B724" s="40"/>
      <c r="C724" s="41"/>
      <c r="D724" s="242" t="s">
        <v>249</v>
      </c>
      <c r="E724" s="41"/>
      <c r="F724" s="243" t="s">
        <v>3903</v>
      </c>
      <c r="G724" s="41"/>
      <c r="H724" s="41"/>
      <c r="I724" s="244"/>
      <c r="J724" s="41"/>
      <c r="K724" s="41"/>
      <c r="L724" s="45"/>
      <c r="M724" s="245"/>
      <c r="N724" s="246"/>
      <c r="O724" s="92"/>
      <c r="P724" s="92"/>
      <c r="Q724" s="92"/>
      <c r="R724" s="92"/>
      <c r="S724" s="92"/>
      <c r="T724" s="93"/>
      <c r="U724" s="39"/>
      <c r="V724" s="39"/>
      <c r="W724" s="39"/>
      <c r="X724" s="39"/>
      <c r="Y724" s="39"/>
      <c r="Z724" s="39"/>
      <c r="AA724" s="39"/>
      <c r="AB724" s="39"/>
      <c r="AC724" s="39"/>
      <c r="AD724" s="39"/>
      <c r="AE724" s="39"/>
      <c r="AT724" s="18" t="s">
        <v>249</v>
      </c>
      <c r="AU724" s="18" t="s">
        <v>88</v>
      </c>
    </row>
    <row r="725" s="2" customFormat="1">
      <c r="A725" s="39"/>
      <c r="B725" s="40"/>
      <c r="C725" s="41"/>
      <c r="D725" s="247" t="s">
        <v>251</v>
      </c>
      <c r="E725" s="41"/>
      <c r="F725" s="248" t="s">
        <v>3904</v>
      </c>
      <c r="G725" s="41"/>
      <c r="H725" s="41"/>
      <c r="I725" s="244"/>
      <c r="J725" s="41"/>
      <c r="K725" s="41"/>
      <c r="L725" s="45"/>
      <c r="M725" s="245"/>
      <c r="N725" s="246"/>
      <c r="O725" s="92"/>
      <c r="P725" s="92"/>
      <c r="Q725" s="92"/>
      <c r="R725" s="92"/>
      <c r="S725" s="92"/>
      <c r="T725" s="93"/>
      <c r="U725" s="39"/>
      <c r="V725" s="39"/>
      <c r="W725" s="39"/>
      <c r="X725" s="39"/>
      <c r="Y725" s="39"/>
      <c r="Z725" s="39"/>
      <c r="AA725" s="39"/>
      <c r="AB725" s="39"/>
      <c r="AC725" s="39"/>
      <c r="AD725" s="39"/>
      <c r="AE725" s="39"/>
      <c r="AT725" s="18" t="s">
        <v>251</v>
      </c>
      <c r="AU725" s="18" t="s">
        <v>88</v>
      </c>
    </row>
    <row r="726" s="2" customFormat="1" ht="33" customHeight="1">
      <c r="A726" s="39"/>
      <c r="B726" s="40"/>
      <c r="C726" s="229" t="s">
        <v>1001</v>
      </c>
      <c r="D726" s="229" t="s">
        <v>243</v>
      </c>
      <c r="E726" s="230" t="s">
        <v>3905</v>
      </c>
      <c r="F726" s="231" t="s">
        <v>3906</v>
      </c>
      <c r="G726" s="232" t="s">
        <v>303</v>
      </c>
      <c r="H726" s="233">
        <v>7</v>
      </c>
      <c r="I726" s="234"/>
      <c r="J726" s="235">
        <f>ROUND(I726*H726,2)</f>
        <v>0</v>
      </c>
      <c r="K726" s="231" t="s">
        <v>247</v>
      </c>
      <c r="L726" s="45"/>
      <c r="M726" s="236" t="s">
        <v>1</v>
      </c>
      <c r="N726" s="237" t="s">
        <v>45</v>
      </c>
      <c r="O726" s="92"/>
      <c r="P726" s="238">
        <f>O726*H726</f>
        <v>0</v>
      </c>
      <c r="Q726" s="238">
        <v>0.023709999999999998</v>
      </c>
      <c r="R726" s="238">
        <f>Q726*H726</f>
        <v>0.16596999999999998</v>
      </c>
      <c r="S726" s="238">
        <v>0</v>
      </c>
      <c r="T726" s="239">
        <f>S726*H726</f>
        <v>0</v>
      </c>
      <c r="U726" s="39"/>
      <c r="V726" s="39"/>
      <c r="W726" s="39"/>
      <c r="X726" s="39"/>
      <c r="Y726" s="39"/>
      <c r="Z726" s="39"/>
      <c r="AA726" s="39"/>
      <c r="AB726" s="39"/>
      <c r="AC726" s="39"/>
      <c r="AD726" s="39"/>
      <c r="AE726" s="39"/>
      <c r="AR726" s="240" t="s">
        <v>175</v>
      </c>
      <c r="AT726" s="240" t="s">
        <v>243</v>
      </c>
      <c r="AU726" s="240" t="s">
        <v>88</v>
      </c>
      <c r="AY726" s="18" t="s">
        <v>241</v>
      </c>
      <c r="BE726" s="241">
        <f>IF(N726="základní",J726,0)</f>
        <v>0</v>
      </c>
      <c r="BF726" s="241">
        <f>IF(N726="snížená",J726,0)</f>
        <v>0</v>
      </c>
      <c r="BG726" s="241">
        <f>IF(N726="zákl. přenesená",J726,0)</f>
        <v>0</v>
      </c>
      <c r="BH726" s="241">
        <f>IF(N726="sníž. přenesená",J726,0)</f>
        <v>0</v>
      </c>
      <c r="BI726" s="241">
        <f>IF(N726="nulová",J726,0)</f>
        <v>0</v>
      </c>
      <c r="BJ726" s="18" t="s">
        <v>14</v>
      </c>
      <c r="BK726" s="241">
        <f>ROUND(I726*H726,2)</f>
        <v>0</v>
      </c>
      <c r="BL726" s="18" t="s">
        <v>175</v>
      </c>
      <c r="BM726" s="240" t="s">
        <v>3907</v>
      </c>
    </row>
    <row r="727" s="2" customFormat="1">
      <c r="A727" s="39"/>
      <c r="B727" s="40"/>
      <c r="C727" s="41"/>
      <c r="D727" s="242" t="s">
        <v>249</v>
      </c>
      <c r="E727" s="41"/>
      <c r="F727" s="243" t="s">
        <v>3908</v>
      </c>
      <c r="G727" s="41"/>
      <c r="H727" s="41"/>
      <c r="I727" s="244"/>
      <c r="J727" s="41"/>
      <c r="K727" s="41"/>
      <c r="L727" s="45"/>
      <c r="M727" s="245"/>
      <c r="N727" s="246"/>
      <c r="O727" s="92"/>
      <c r="P727" s="92"/>
      <c r="Q727" s="92"/>
      <c r="R727" s="92"/>
      <c r="S727" s="92"/>
      <c r="T727" s="93"/>
      <c r="U727" s="39"/>
      <c r="V727" s="39"/>
      <c r="W727" s="39"/>
      <c r="X727" s="39"/>
      <c r="Y727" s="39"/>
      <c r="Z727" s="39"/>
      <c r="AA727" s="39"/>
      <c r="AB727" s="39"/>
      <c r="AC727" s="39"/>
      <c r="AD727" s="39"/>
      <c r="AE727" s="39"/>
      <c r="AT727" s="18" t="s">
        <v>249</v>
      </c>
      <c r="AU727" s="18" t="s">
        <v>88</v>
      </c>
    </row>
    <row r="728" s="2" customFormat="1">
      <c r="A728" s="39"/>
      <c r="B728" s="40"/>
      <c r="C728" s="41"/>
      <c r="D728" s="247" t="s">
        <v>251</v>
      </c>
      <c r="E728" s="41"/>
      <c r="F728" s="248" t="s">
        <v>3909</v>
      </c>
      <c r="G728" s="41"/>
      <c r="H728" s="41"/>
      <c r="I728" s="244"/>
      <c r="J728" s="41"/>
      <c r="K728" s="41"/>
      <c r="L728" s="45"/>
      <c r="M728" s="245"/>
      <c r="N728" s="246"/>
      <c r="O728" s="92"/>
      <c r="P728" s="92"/>
      <c r="Q728" s="92"/>
      <c r="R728" s="92"/>
      <c r="S728" s="92"/>
      <c r="T728" s="93"/>
      <c r="U728" s="39"/>
      <c r="V728" s="39"/>
      <c r="W728" s="39"/>
      <c r="X728" s="39"/>
      <c r="Y728" s="39"/>
      <c r="Z728" s="39"/>
      <c r="AA728" s="39"/>
      <c r="AB728" s="39"/>
      <c r="AC728" s="39"/>
      <c r="AD728" s="39"/>
      <c r="AE728" s="39"/>
      <c r="AT728" s="18" t="s">
        <v>251</v>
      </c>
      <c r="AU728" s="18" t="s">
        <v>88</v>
      </c>
    </row>
    <row r="729" s="2" customFormat="1" ht="24.15" customHeight="1">
      <c r="A729" s="39"/>
      <c r="B729" s="40"/>
      <c r="C729" s="229" t="s">
        <v>1006</v>
      </c>
      <c r="D729" s="229" t="s">
        <v>243</v>
      </c>
      <c r="E729" s="230" t="s">
        <v>3910</v>
      </c>
      <c r="F729" s="231" t="s">
        <v>3911</v>
      </c>
      <c r="G729" s="232" t="s">
        <v>303</v>
      </c>
      <c r="H729" s="233">
        <v>77</v>
      </c>
      <c r="I729" s="234"/>
      <c r="J729" s="235">
        <f>ROUND(I729*H729,2)</f>
        <v>0</v>
      </c>
      <c r="K729" s="231" t="s">
        <v>247</v>
      </c>
      <c r="L729" s="45"/>
      <c r="M729" s="236" t="s">
        <v>1</v>
      </c>
      <c r="N729" s="237" t="s">
        <v>45</v>
      </c>
      <c r="O729" s="92"/>
      <c r="P729" s="238">
        <f>O729*H729</f>
        <v>0</v>
      </c>
      <c r="Q729" s="238">
        <v>0</v>
      </c>
      <c r="R729" s="238">
        <f>Q729*H729</f>
        <v>0</v>
      </c>
      <c r="S729" s="238">
        <v>0</v>
      </c>
      <c r="T729" s="239">
        <f>S729*H729</f>
        <v>0</v>
      </c>
      <c r="U729" s="39"/>
      <c r="V729" s="39"/>
      <c r="W729" s="39"/>
      <c r="X729" s="39"/>
      <c r="Y729" s="39"/>
      <c r="Z729" s="39"/>
      <c r="AA729" s="39"/>
      <c r="AB729" s="39"/>
      <c r="AC729" s="39"/>
      <c r="AD729" s="39"/>
      <c r="AE729" s="39"/>
      <c r="AR729" s="240" t="s">
        <v>175</v>
      </c>
      <c r="AT729" s="240" t="s">
        <v>243</v>
      </c>
      <c r="AU729" s="240" t="s">
        <v>88</v>
      </c>
      <c r="AY729" s="18" t="s">
        <v>241</v>
      </c>
      <c r="BE729" s="241">
        <f>IF(N729="základní",J729,0)</f>
        <v>0</v>
      </c>
      <c r="BF729" s="241">
        <f>IF(N729="snížená",J729,0)</f>
        <v>0</v>
      </c>
      <c r="BG729" s="241">
        <f>IF(N729="zákl. přenesená",J729,0)</f>
        <v>0</v>
      </c>
      <c r="BH729" s="241">
        <f>IF(N729="sníž. přenesená",J729,0)</f>
        <v>0</v>
      </c>
      <c r="BI729" s="241">
        <f>IF(N729="nulová",J729,0)</f>
        <v>0</v>
      </c>
      <c r="BJ729" s="18" t="s">
        <v>14</v>
      </c>
      <c r="BK729" s="241">
        <f>ROUND(I729*H729,2)</f>
        <v>0</v>
      </c>
      <c r="BL729" s="18" t="s">
        <v>175</v>
      </c>
      <c r="BM729" s="240" t="s">
        <v>3912</v>
      </c>
    </row>
    <row r="730" s="2" customFormat="1">
      <c r="A730" s="39"/>
      <c r="B730" s="40"/>
      <c r="C730" s="41"/>
      <c r="D730" s="242" t="s">
        <v>249</v>
      </c>
      <c r="E730" s="41"/>
      <c r="F730" s="243" t="s">
        <v>3913</v>
      </c>
      <c r="G730" s="41"/>
      <c r="H730" s="41"/>
      <c r="I730" s="244"/>
      <c r="J730" s="41"/>
      <c r="K730" s="41"/>
      <c r="L730" s="45"/>
      <c r="M730" s="245"/>
      <c r="N730" s="246"/>
      <c r="O730" s="92"/>
      <c r="P730" s="92"/>
      <c r="Q730" s="92"/>
      <c r="R730" s="92"/>
      <c r="S730" s="92"/>
      <c r="T730" s="93"/>
      <c r="U730" s="39"/>
      <c r="V730" s="39"/>
      <c r="W730" s="39"/>
      <c r="X730" s="39"/>
      <c r="Y730" s="39"/>
      <c r="Z730" s="39"/>
      <c r="AA730" s="39"/>
      <c r="AB730" s="39"/>
      <c r="AC730" s="39"/>
      <c r="AD730" s="39"/>
      <c r="AE730" s="39"/>
      <c r="AT730" s="18" t="s">
        <v>249</v>
      </c>
      <c r="AU730" s="18" t="s">
        <v>88</v>
      </c>
    </row>
    <row r="731" s="2" customFormat="1">
      <c r="A731" s="39"/>
      <c r="B731" s="40"/>
      <c r="C731" s="41"/>
      <c r="D731" s="247" t="s">
        <v>251</v>
      </c>
      <c r="E731" s="41"/>
      <c r="F731" s="248" t="s">
        <v>3914</v>
      </c>
      <c r="G731" s="41"/>
      <c r="H731" s="41"/>
      <c r="I731" s="244"/>
      <c r="J731" s="41"/>
      <c r="K731" s="41"/>
      <c r="L731" s="45"/>
      <c r="M731" s="245"/>
      <c r="N731" s="246"/>
      <c r="O731" s="92"/>
      <c r="P731" s="92"/>
      <c r="Q731" s="92"/>
      <c r="R731" s="92"/>
      <c r="S731" s="92"/>
      <c r="T731" s="93"/>
      <c r="U731" s="39"/>
      <c r="V731" s="39"/>
      <c r="W731" s="39"/>
      <c r="X731" s="39"/>
      <c r="Y731" s="39"/>
      <c r="Z731" s="39"/>
      <c r="AA731" s="39"/>
      <c r="AB731" s="39"/>
      <c r="AC731" s="39"/>
      <c r="AD731" s="39"/>
      <c r="AE731" s="39"/>
      <c r="AT731" s="18" t="s">
        <v>251</v>
      </c>
      <c r="AU731" s="18" t="s">
        <v>88</v>
      </c>
    </row>
    <row r="732" s="2" customFormat="1" ht="24.15" customHeight="1">
      <c r="A732" s="39"/>
      <c r="B732" s="40"/>
      <c r="C732" s="229" t="s">
        <v>1010</v>
      </c>
      <c r="D732" s="229" t="s">
        <v>243</v>
      </c>
      <c r="E732" s="230" t="s">
        <v>3915</v>
      </c>
      <c r="F732" s="231" t="s">
        <v>3916</v>
      </c>
      <c r="G732" s="232" t="s">
        <v>303</v>
      </c>
      <c r="H732" s="233">
        <v>70</v>
      </c>
      <c r="I732" s="234"/>
      <c r="J732" s="235">
        <f>ROUND(I732*H732,2)</f>
        <v>0</v>
      </c>
      <c r="K732" s="231" t="s">
        <v>247</v>
      </c>
      <c r="L732" s="45"/>
      <c r="M732" s="236" t="s">
        <v>1</v>
      </c>
      <c r="N732" s="237" t="s">
        <v>45</v>
      </c>
      <c r="O732" s="92"/>
      <c r="P732" s="238">
        <f>O732*H732</f>
        <v>0</v>
      </c>
      <c r="Q732" s="238">
        <v>0.0101</v>
      </c>
      <c r="R732" s="238">
        <f>Q732*H732</f>
        <v>0.70699999999999996</v>
      </c>
      <c r="S732" s="238">
        <v>0</v>
      </c>
      <c r="T732" s="239">
        <f>S732*H732</f>
        <v>0</v>
      </c>
      <c r="U732" s="39"/>
      <c r="V732" s="39"/>
      <c r="W732" s="39"/>
      <c r="X732" s="39"/>
      <c r="Y732" s="39"/>
      <c r="Z732" s="39"/>
      <c r="AA732" s="39"/>
      <c r="AB732" s="39"/>
      <c r="AC732" s="39"/>
      <c r="AD732" s="39"/>
      <c r="AE732" s="39"/>
      <c r="AR732" s="240" t="s">
        <v>175</v>
      </c>
      <c r="AT732" s="240" t="s">
        <v>243</v>
      </c>
      <c r="AU732" s="240" t="s">
        <v>88</v>
      </c>
      <c r="AY732" s="18" t="s">
        <v>241</v>
      </c>
      <c r="BE732" s="241">
        <f>IF(N732="základní",J732,0)</f>
        <v>0</v>
      </c>
      <c r="BF732" s="241">
        <f>IF(N732="snížená",J732,0)</f>
        <v>0</v>
      </c>
      <c r="BG732" s="241">
        <f>IF(N732="zákl. přenesená",J732,0)</f>
        <v>0</v>
      </c>
      <c r="BH732" s="241">
        <f>IF(N732="sníž. přenesená",J732,0)</f>
        <v>0</v>
      </c>
      <c r="BI732" s="241">
        <f>IF(N732="nulová",J732,0)</f>
        <v>0</v>
      </c>
      <c r="BJ732" s="18" t="s">
        <v>14</v>
      </c>
      <c r="BK732" s="241">
        <f>ROUND(I732*H732,2)</f>
        <v>0</v>
      </c>
      <c r="BL732" s="18" t="s">
        <v>175</v>
      </c>
      <c r="BM732" s="240" t="s">
        <v>3917</v>
      </c>
    </row>
    <row r="733" s="2" customFormat="1">
      <c r="A733" s="39"/>
      <c r="B733" s="40"/>
      <c r="C733" s="41"/>
      <c r="D733" s="242" t="s">
        <v>249</v>
      </c>
      <c r="E733" s="41"/>
      <c r="F733" s="243" t="s">
        <v>3918</v>
      </c>
      <c r="G733" s="41"/>
      <c r="H733" s="41"/>
      <c r="I733" s="244"/>
      <c r="J733" s="41"/>
      <c r="K733" s="41"/>
      <c r="L733" s="45"/>
      <c r="M733" s="245"/>
      <c r="N733" s="246"/>
      <c r="O733" s="92"/>
      <c r="P733" s="92"/>
      <c r="Q733" s="92"/>
      <c r="R733" s="92"/>
      <c r="S733" s="92"/>
      <c r="T733" s="93"/>
      <c r="U733" s="39"/>
      <c r="V733" s="39"/>
      <c r="W733" s="39"/>
      <c r="X733" s="39"/>
      <c r="Y733" s="39"/>
      <c r="Z733" s="39"/>
      <c r="AA733" s="39"/>
      <c r="AB733" s="39"/>
      <c r="AC733" s="39"/>
      <c r="AD733" s="39"/>
      <c r="AE733" s="39"/>
      <c r="AT733" s="18" t="s">
        <v>249</v>
      </c>
      <c r="AU733" s="18" t="s">
        <v>88</v>
      </c>
    </row>
    <row r="734" s="2" customFormat="1">
      <c r="A734" s="39"/>
      <c r="B734" s="40"/>
      <c r="C734" s="41"/>
      <c r="D734" s="247" t="s">
        <v>251</v>
      </c>
      <c r="E734" s="41"/>
      <c r="F734" s="248" t="s">
        <v>3919</v>
      </c>
      <c r="G734" s="41"/>
      <c r="H734" s="41"/>
      <c r="I734" s="244"/>
      <c r="J734" s="41"/>
      <c r="K734" s="41"/>
      <c r="L734" s="45"/>
      <c r="M734" s="245"/>
      <c r="N734" s="246"/>
      <c r="O734" s="92"/>
      <c r="P734" s="92"/>
      <c r="Q734" s="92"/>
      <c r="R734" s="92"/>
      <c r="S734" s="92"/>
      <c r="T734" s="93"/>
      <c r="U734" s="39"/>
      <c r="V734" s="39"/>
      <c r="W734" s="39"/>
      <c r="X734" s="39"/>
      <c r="Y734" s="39"/>
      <c r="Z734" s="39"/>
      <c r="AA734" s="39"/>
      <c r="AB734" s="39"/>
      <c r="AC734" s="39"/>
      <c r="AD734" s="39"/>
      <c r="AE734" s="39"/>
      <c r="AT734" s="18" t="s">
        <v>251</v>
      </c>
      <c r="AU734" s="18" t="s">
        <v>88</v>
      </c>
    </row>
    <row r="735" s="2" customFormat="1" ht="33" customHeight="1">
      <c r="A735" s="39"/>
      <c r="B735" s="40"/>
      <c r="C735" s="229" t="s">
        <v>1016</v>
      </c>
      <c r="D735" s="229" t="s">
        <v>243</v>
      </c>
      <c r="E735" s="230" t="s">
        <v>3920</v>
      </c>
      <c r="F735" s="231" t="s">
        <v>3921</v>
      </c>
      <c r="G735" s="232" t="s">
        <v>303</v>
      </c>
      <c r="H735" s="233">
        <v>7</v>
      </c>
      <c r="I735" s="234"/>
      <c r="J735" s="235">
        <f>ROUND(I735*H735,2)</f>
        <v>0</v>
      </c>
      <c r="K735" s="231" t="s">
        <v>247</v>
      </c>
      <c r="L735" s="45"/>
      <c r="M735" s="236" t="s">
        <v>1</v>
      </c>
      <c r="N735" s="237" t="s">
        <v>45</v>
      </c>
      <c r="O735" s="92"/>
      <c r="P735" s="238">
        <f>O735*H735</f>
        <v>0</v>
      </c>
      <c r="Q735" s="238">
        <v>0.060600000000000001</v>
      </c>
      <c r="R735" s="238">
        <f>Q735*H735</f>
        <v>0.42420000000000002</v>
      </c>
      <c r="S735" s="238">
        <v>0</v>
      </c>
      <c r="T735" s="239">
        <f>S735*H735</f>
        <v>0</v>
      </c>
      <c r="U735" s="39"/>
      <c r="V735" s="39"/>
      <c r="W735" s="39"/>
      <c r="X735" s="39"/>
      <c r="Y735" s="39"/>
      <c r="Z735" s="39"/>
      <c r="AA735" s="39"/>
      <c r="AB735" s="39"/>
      <c r="AC735" s="39"/>
      <c r="AD735" s="39"/>
      <c r="AE735" s="39"/>
      <c r="AR735" s="240" t="s">
        <v>175</v>
      </c>
      <c r="AT735" s="240" t="s">
        <v>243</v>
      </c>
      <c r="AU735" s="240" t="s">
        <v>88</v>
      </c>
      <c r="AY735" s="18" t="s">
        <v>241</v>
      </c>
      <c r="BE735" s="241">
        <f>IF(N735="základní",J735,0)</f>
        <v>0</v>
      </c>
      <c r="BF735" s="241">
        <f>IF(N735="snížená",J735,0)</f>
        <v>0</v>
      </c>
      <c r="BG735" s="241">
        <f>IF(N735="zákl. přenesená",J735,0)</f>
        <v>0</v>
      </c>
      <c r="BH735" s="241">
        <f>IF(N735="sníž. přenesená",J735,0)</f>
        <v>0</v>
      </c>
      <c r="BI735" s="241">
        <f>IF(N735="nulová",J735,0)</f>
        <v>0</v>
      </c>
      <c r="BJ735" s="18" t="s">
        <v>14</v>
      </c>
      <c r="BK735" s="241">
        <f>ROUND(I735*H735,2)</f>
        <v>0</v>
      </c>
      <c r="BL735" s="18" t="s">
        <v>175</v>
      </c>
      <c r="BM735" s="240" t="s">
        <v>3922</v>
      </c>
    </row>
    <row r="736" s="2" customFormat="1">
      <c r="A736" s="39"/>
      <c r="B736" s="40"/>
      <c r="C736" s="41"/>
      <c r="D736" s="242" t="s">
        <v>249</v>
      </c>
      <c r="E736" s="41"/>
      <c r="F736" s="243" t="s">
        <v>3923</v>
      </c>
      <c r="G736" s="41"/>
      <c r="H736" s="41"/>
      <c r="I736" s="244"/>
      <c r="J736" s="41"/>
      <c r="K736" s="41"/>
      <c r="L736" s="45"/>
      <c r="M736" s="245"/>
      <c r="N736" s="246"/>
      <c r="O736" s="92"/>
      <c r="P736" s="92"/>
      <c r="Q736" s="92"/>
      <c r="R736" s="92"/>
      <c r="S736" s="92"/>
      <c r="T736" s="93"/>
      <c r="U736" s="39"/>
      <c r="V736" s="39"/>
      <c r="W736" s="39"/>
      <c r="X736" s="39"/>
      <c r="Y736" s="39"/>
      <c r="Z736" s="39"/>
      <c r="AA736" s="39"/>
      <c r="AB736" s="39"/>
      <c r="AC736" s="39"/>
      <c r="AD736" s="39"/>
      <c r="AE736" s="39"/>
      <c r="AT736" s="18" t="s">
        <v>249</v>
      </c>
      <c r="AU736" s="18" t="s">
        <v>88</v>
      </c>
    </row>
    <row r="737" s="2" customFormat="1">
      <c r="A737" s="39"/>
      <c r="B737" s="40"/>
      <c r="C737" s="41"/>
      <c r="D737" s="247" t="s">
        <v>251</v>
      </c>
      <c r="E737" s="41"/>
      <c r="F737" s="248" t="s">
        <v>3924</v>
      </c>
      <c r="G737" s="41"/>
      <c r="H737" s="41"/>
      <c r="I737" s="244"/>
      <c r="J737" s="41"/>
      <c r="K737" s="41"/>
      <c r="L737" s="45"/>
      <c r="M737" s="245"/>
      <c r="N737" s="246"/>
      <c r="O737" s="92"/>
      <c r="P737" s="92"/>
      <c r="Q737" s="92"/>
      <c r="R737" s="92"/>
      <c r="S737" s="92"/>
      <c r="T737" s="93"/>
      <c r="U737" s="39"/>
      <c r="V737" s="39"/>
      <c r="W737" s="39"/>
      <c r="X737" s="39"/>
      <c r="Y737" s="39"/>
      <c r="Z737" s="39"/>
      <c r="AA737" s="39"/>
      <c r="AB737" s="39"/>
      <c r="AC737" s="39"/>
      <c r="AD737" s="39"/>
      <c r="AE737" s="39"/>
      <c r="AT737" s="18" t="s">
        <v>251</v>
      </c>
      <c r="AU737" s="18" t="s">
        <v>88</v>
      </c>
    </row>
    <row r="738" s="2" customFormat="1" ht="24.15" customHeight="1">
      <c r="A738" s="39"/>
      <c r="B738" s="40"/>
      <c r="C738" s="229" t="s">
        <v>1020</v>
      </c>
      <c r="D738" s="229" t="s">
        <v>243</v>
      </c>
      <c r="E738" s="230" t="s">
        <v>1122</v>
      </c>
      <c r="F738" s="231" t="s">
        <v>1123</v>
      </c>
      <c r="G738" s="232" t="s">
        <v>303</v>
      </c>
      <c r="H738" s="233">
        <v>79</v>
      </c>
      <c r="I738" s="234"/>
      <c r="J738" s="235">
        <f>ROUND(I738*H738,2)</f>
        <v>0</v>
      </c>
      <c r="K738" s="231" t="s">
        <v>247</v>
      </c>
      <c r="L738" s="45"/>
      <c r="M738" s="236" t="s">
        <v>1</v>
      </c>
      <c r="N738" s="237" t="s">
        <v>45</v>
      </c>
      <c r="O738" s="92"/>
      <c r="P738" s="238">
        <f>O738*H738</f>
        <v>0</v>
      </c>
      <c r="Q738" s="238">
        <v>0.00016000000000000001</v>
      </c>
      <c r="R738" s="238">
        <f>Q738*H738</f>
        <v>0.01264</v>
      </c>
      <c r="S738" s="238">
        <v>0</v>
      </c>
      <c r="T738" s="239">
        <f>S738*H738</f>
        <v>0</v>
      </c>
      <c r="U738" s="39"/>
      <c r="V738" s="39"/>
      <c r="W738" s="39"/>
      <c r="X738" s="39"/>
      <c r="Y738" s="39"/>
      <c r="Z738" s="39"/>
      <c r="AA738" s="39"/>
      <c r="AB738" s="39"/>
      <c r="AC738" s="39"/>
      <c r="AD738" s="39"/>
      <c r="AE738" s="39"/>
      <c r="AR738" s="240" t="s">
        <v>175</v>
      </c>
      <c r="AT738" s="240" t="s">
        <v>243</v>
      </c>
      <c r="AU738" s="240" t="s">
        <v>88</v>
      </c>
      <c r="AY738" s="18" t="s">
        <v>241</v>
      </c>
      <c r="BE738" s="241">
        <f>IF(N738="základní",J738,0)</f>
        <v>0</v>
      </c>
      <c r="BF738" s="241">
        <f>IF(N738="snížená",J738,0)</f>
        <v>0</v>
      </c>
      <c r="BG738" s="241">
        <f>IF(N738="zákl. přenesená",J738,0)</f>
        <v>0</v>
      </c>
      <c r="BH738" s="241">
        <f>IF(N738="sníž. přenesená",J738,0)</f>
        <v>0</v>
      </c>
      <c r="BI738" s="241">
        <f>IF(N738="nulová",J738,0)</f>
        <v>0</v>
      </c>
      <c r="BJ738" s="18" t="s">
        <v>14</v>
      </c>
      <c r="BK738" s="241">
        <f>ROUND(I738*H738,2)</f>
        <v>0</v>
      </c>
      <c r="BL738" s="18" t="s">
        <v>175</v>
      </c>
      <c r="BM738" s="240" t="s">
        <v>3925</v>
      </c>
    </row>
    <row r="739" s="2" customFormat="1">
      <c r="A739" s="39"/>
      <c r="B739" s="40"/>
      <c r="C739" s="41"/>
      <c r="D739" s="242" t="s">
        <v>249</v>
      </c>
      <c r="E739" s="41"/>
      <c r="F739" s="243" t="s">
        <v>1125</v>
      </c>
      <c r="G739" s="41"/>
      <c r="H739" s="41"/>
      <c r="I739" s="244"/>
      <c r="J739" s="41"/>
      <c r="K739" s="41"/>
      <c r="L739" s="45"/>
      <c r="M739" s="245"/>
      <c r="N739" s="246"/>
      <c r="O739" s="92"/>
      <c r="P739" s="92"/>
      <c r="Q739" s="92"/>
      <c r="R739" s="92"/>
      <c r="S739" s="92"/>
      <c r="T739" s="93"/>
      <c r="U739" s="39"/>
      <c r="V739" s="39"/>
      <c r="W739" s="39"/>
      <c r="X739" s="39"/>
      <c r="Y739" s="39"/>
      <c r="Z739" s="39"/>
      <c r="AA739" s="39"/>
      <c r="AB739" s="39"/>
      <c r="AC739" s="39"/>
      <c r="AD739" s="39"/>
      <c r="AE739" s="39"/>
      <c r="AT739" s="18" t="s">
        <v>249</v>
      </c>
      <c r="AU739" s="18" t="s">
        <v>88</v>
      </c>
    </row>
    <row r="740" s="2" customFormat="1">
      <c r="A740" s="39"/>
      <c r="B740" s="40"/>
      <c r="C740" s="41"/>
      <c r="D740" s="247" t="s">
        <v>251</v>
      </c>
      <c r="E740" s="41"/>
      <c r="F740" s="248" t="s">
        <v>1126</v>
      </c>
      <c r="G740" s="41"/>
      <c r="H740" s="41"/>
      <c r="I740" s="244"/>
      <c r="J740" s="41"/>
      <c r="K740" s="41"/>
      <c r="L740" s="45"/>
      <c r="M740" s="245"/>
      <c r="N740" s="246"/>
      <c r="O740" s="92"/>
      <c r="P740" s="92"/>
      <c r="Q740" s="92"/>
      <c r="R740" s="92"/>
      <c r="S740" s="92"/>
      <c r="T740" s="93"/>
      <c r="U740" s="39"/>
      <c r="V740" s="39"/>
      <c r="W740" s="39"/>
      <c r="X740" s="39"/>
      <c r="Y740" s="39"/>
      <c r="Z740" s="39"/>
      <c r="AA740" s="39"/>
      <c r="AB740" s="39"/>
      <c r="AC740" s="39"/>
      <c r="AD740" s="39"/>
      <c r="AE740" s="39"/>
      <c r="AT740" s="18" t="s">
        <v>251</v>
      </c>
      <c r="AU740" s="18" t="s">
        <v>88</v>
      </c>
    </row>
    <row r="741" s="13" customFormat="1">
      <c r="A741" s="13"/>
      <c r="B741" s="249"/>
      <c r="C741" s="250"/>
      <c r="D741" s="242" t="s">
        <v>259</v>
      </c>
      <c r="E741" s="251" t="s">
        <v>1</v>
      </c>
      <c r="F741" s="252" t="s">
        <v>3926</v>
      </c>
      <c r="G741" s="250"/>
      <c r="H741" s="253">
        <v>79</v>
      </c>
      <c r="I741" s="254"/>
      <c r="J741" s="250"/>
      <c r="K741" s="250"/>
      <c r="L741" s="255"/>
      <c r="M741" s="256"/>
      <c r="N741" s="257"/>
      <c r="O741" s="257"/>
      <c r="P741" s="257"/>
      <c r="Q741" s="257"/>
      <c r="R741" s="257"/>
      <c r="S741" s="257"/>
      <c r="T741" s="258"/>
      <c r="U741" s="13"/>
      <c r="V741" s="13"/>
      <c r="W741" s="13"/>
      <c r="X741" s="13"/>
      <c r="Y741" s="13"/>
      <c r="Z741" s="13"/>
      <c r="AA741" s="13"/>
      <c r="AB741" s="13"/>
      <c r="AC741" s="13"/>
      <c r="AD741" s="13"/>
      <c r="AE741" s="13"/>
      <c r="AT741" s="259" t="s">
        <v>259</v>
      </c>
      <c r="AU741" s="259" t="s">
        <v>88</v>
      </c>
      <c r="AV741" s="13" t="s">
        <v>88</v>
      </c>
      <c r="AW741" s="13" t="s">
        <v>36</v>
      </c>
      <c r="AX741" s="13" t="s">
        <v>80</v>
      </c>
      <c r="AY741" s="259" t="s">
        <v>241</v>
      </c>
    </row>
    <row r="742" s="14" customFormat="1">
      <c r="A742" s="14"/>
      <c r="B742" s="260"/>
      <c r="C742" s="261"/>
      <c r="D742" s="242" t="s">
        <v>259</v>
      </c>
      <c r="E742" s="262" t="s">
        <v>1</v>
      </c>
      <c r="F742" s="263" t="s">
        <v>261</v>
      </c>
      <c r="G742" s="261"/>
      <c r="H742" s="264">
        <v>79</v>
      </c>
      <c r="I742" s="265"/>
      <c r="J742" s="261"/>
      <c r="K742" s="261"/>
      <c r="L742" s="266"/>
      <c r="M742" s="267"/>
      <c r="N742" s="268"/>
      <c r="O742" s="268"/>
      <c r="P742" s="268"/>
      <c r="Q742" s="268"/>
      <c r="R742" s="268"/>
      <c r="S742" s="268"/>
      <c r="T742" s="269"/>
      <c r="U742" s="14"/>
      <c r="V742" s="14"/>
      <c r="W742" s="14"/>
      <c r="X742" s="14"/>
      <c r="Y742" s="14"/>
      <c r="Z742" s="14"/>
      <c r="AA742" s="14"/>
      <c r="AB742" s="14"/>
      <c r="AC742" s="14"/>
      <c r="AD742" s="14"/>
      <c r="AE742" s="14"/>
      <c r="AT742" s="270" t="s">
        <v>259</v>
      </c>
      <c r="AU742" s="270" t="s">
        <v>88</v>
      </c>
      <c r="AV742" s="14" t="s">
        <v>175</v>
      </c>
      <c r="AW742" s="14" t="s">
        <v>36</v>
      </c>
      <c r="AX742" s="14" t="s">
        <v>14</v>
      </c>
      <c r="AY742" s="270" t="s">
        <v>241</v>
      </c>
    </row>
    <row r="743" s="2" customFormat="1" ht="21.75" customHeight="1">
      <c r="A743" s="39"/>
      <c r="B743" s="40"/>
      <c r="C743" s="229" t="s">
        <v>1026</v>
      </c>
      <c r="D743" s="229" t="s">
        <v>243</v>
      </c>
      <c r="E743" s="230" t="s">
        <v>1136</v>
      </c>
      <c r="F743" s="231" t="s">
        <v>1137</v>
      </c>
      <c r="G743" s="232" t="s">
        <v>296</v>
      </c>
      <c r="H743" s="233">
        <v>520.29999999999995</v>
      </c>
      <c r="I743" s="234"/>
      <c r="J743" s="235">
        <f>ROUND(I743*H743,2)</f>
        <v>0</v>
      </c>
      <c r="K743" s="231" t="s">
        <v>247</v>
      </c>
      <c r="L743" s="45"/>
      <c r="M743" s="236" t="s">
        <v>1</v>
      </c>
      <c r="N743" s="237" t="s">
        <v>45</v>
      </c>
      <c r="O743" s="92"/>
      <c r="P743" s="238">
        <f>O743*H743</f>
        <v>0</v>
      </c>
      <c r="Q743" s="238">
        <v>6.0000000000000002E-05</v>
      </c>
      <c r="R743" s="238">
        <f>Q743*H743</f>
        <v>0.031217999999999999</v>
      </c>
      <c r="S743" s="238">
        <v>0</v>
      </c>
      <c r="T743" s="239">
        <f>S743*H743</f>
        <v>0</v>
      </c>
      <c r="U743" s="39"/>
      <c r="V743" s="39"/>
      <c r="W743" s="39"/>
      <c r="X743" s="39"/>
      <c r="Y743" s="39"/>
      <c r="Z743" s="39"/>
      <c r="AA743" s="39"/>
      <c r="AB743" s="39"/>
      <c r="AC743" s="39"/>
      <c r="AD743" s="39"/>
      <c r="AE743" s="39"/>
      <c r="AR743" s="240" t="s">
        <v>175</v>
      </c>
      <c r="AT743" s="240" t="s">
        <v>243</v>
      </c>
      <c r="AU743" s="240" t="s">
        <v>88</v>
      </c>
      <c r="AY743" s="18" t="s">
        <v>241</v>
      </c>
      <c r="BE743" s="241">
        <f>IF(N743="základní",J743,0)</f>
        <v>0</v>
      </c>
      <c r="BF743" s="241">
        <f>IF(N743="snížená",J743,0)</f>
        <v>0</v>
      </c>
      <c r="BG743" s="241">
        <f>IF(N743="zákl. přenesená",J743,0)</f>
        <v>0</v>
      </c>
      <c r="BH743" s="241">
        <f>IF(N743="sníž. přenesená",J743,0)</f>
        <v>0</v>
      </c>
      <c r="BI743" s="241">
        <f>IF(N743="nulová",J743,0)</f>
        <v>0</v>
      </c>
      <c r="BJ743" s="18" t="s">
        <v>14</v>
      </c>
      <c r="BK743" s="241">
        <f>ROUND(I743*H743,2)</f>
        <v>0</v>
      </c>
      <c r="BL743" s="18" t="s">
        <v>175</v>
      </c>
      <c r="BM743" s="240" t="s">
        <v>3927</v>
      </c>
    </row>
    <row r="744" s="2" customFormat="1">
      <c r="A744" s="39"/>
      <c r="B744" s="40"/>
      <c r="C744" s="41"/>
      <c r="D744" s="242" t="s">
        <v>249</v>
      </c>
      <c r="E744" s="41"/>
      <c r="F744" s="243" t="s">
        <v>1139</v>
      </c>
      <c r="G744" s="41"/>
      <c r="H744" s="41"/>
      <c r="I744" s="244"/>
      <c r="J744" s="41"/>
      <c r="K744" s="41"/>
      <c r="L744" s="45"/>
      <c r="M744" s="245"/>
      <c r="N744" s="246"/>
      <c r="O744" s="92"/>
      <c r="P744" s="92"/>
      <c r="Q744" s="92"/>
      <c r="R744" s="92"/>
      <c r="S744" s="92"/>
      <c r="T744" s="93"/>
      <c r="U744" s="39"/>
      <c r="V744" s="39"/>
      <c r="W744" s="39"/>
      <c r="X744" s="39"/>
      <c r="Y744" s="39"/>
      <c r="Z744" s="39"/>
      <c r="AA744" s="39"/>
      <c r="AB744" s="39"/>
      <c r="AC744" s="39"/>
      <c r="AD744" s="39"/>
      <c r="AE744" s="39"/>
      <c r="AT744" s="18" t="s">
        <v>249</v>
      </c>
      <c r="AU744" s="18" t="s">
        <v>88</v>
      </c>
    </row>
    <row r="745" s="2" customFormat="1">
      <c r="A745" s="39"/>
      <c r="B745" s="40"/>
      <c r="C745" s="41"/>
      <c r="D745" s="247" t="s">
        <v>251</v>
      </c>
      <c r="E745" s="41"/>
      <c r="F745" s="248" t="s">
        <v>1140</v>
      </c>
      <c r="G745" s="41"/>
      <c r="H745" s="41"/>
      <c r="I745" s="244"/>
      <c r="J745" s="41"/>
      <c r="K745" s="41"/>
      <c r="L745" s="45"/>
      <c r="M745" s="245"/>
      <c r="N745" s="246"/>
      <c r="O745" s="92"/>
      <c r="P745" s="92"/>
      <c r="Q745" s="92"/>
      <c r="R745" s="92"/>
      <c r="S745" s="92"/>
      <c r="T745" s="93"/>
      <c r="U745" s="39"/>
      <c r="V745" s="39"/>
      <c r="W745" s="39"/>
      <c r="X745" s="39"/>
      <c r="Y745" s="39"/>
      <c r="Z745" s="39"/>
      <c r="AA745" s="39"/>
      <c r="AB745" s="39"/>
      <c r="AC745" s="39"/>
      <c r="AD745" s="39"/>
      <c r="AE745" s="39"/>
      <c r="AT745" s="18" t="s">
        <v>251</v>
      </c>
      <c r="AU745" s="18" t="s">
        <v>88</v>
      </c>
    </row>
    <row r="746" s="13" customFormat="1">
      <c r="A746" s="13"/>
      <c r="B746" s="249"/>
      <c r="C746" s="250"/>
      <c r="D746" s="242" t="s">
        <v>259</v>
      </c>
      <c r="E746" s="251" t="s">
        <v>1</v>
      </c>
      <c r="F746" s="252" t="s">
        <v>3685</v>
      </c>
      <c r="G746" s="250"/>
      <c r="H746" s="253">
        <v>520.29999999999995</v>
      </c>
      <c r="I746" s="254"/>
      <c r="J746" s="250"/>
      <c r="K746" s="250"/>
      <c r="L746" s="255"/>
      <c r="M746" s="256"/>
      <c r="N746" s="257"/>
      <c r="O746" s="257"/>
      <c r="P746" s="257"/>
      <c r="Q746" s="257"/>
      <c r="R746" s="257"/>
      <c r="S746" s="257"/>
      <c r="T746" s="258"/>
      <c r="U746" s="13"/>
      <c r="V746" s="13"/>
      <c r="W746" s="13"/>
      <c r="X746" s="13"/>
      <c r="Y746" s="13"/>
      <c r="Z746" s="13"/>
      <c r="AA746" s="13"/>
      <c r="AB746" s="13"/>
      <c r="AC746" s="13"/>
      <c r="AD746" s="13"/>
      <c r="AE746" s="13"/>
      <c r="AT746" s="259" t="s">
        <v>259</v>
      </c>
      <c r="AU746" s="259" t="s">
        <v>88</v>
      </c>
      <c r="AV746" s="13" t="s">
        <v>88</v>
      </c>
      <c r="AW746" s="13" t="s">
        <v>36</v>
      </c>
      <c r="AX746" s="13" t="s">
        <v>80</v>
      </c>
      <c r="AY746" s="259" t="s">
        <v>241</v>
      </c>
    </row>
    <row r="747" s="14" customFormat="1">
      <c r="A747" s="14"/>
      <c r="B747" s="260"/>
      <c r="C747" s="261"/>
      <c r="D747" s="242" t="s">
        <v>259</v>
      </c>
      <c r="E747" s="262" t="s">
        <v>1</v>
      </c>
      <c r="F747" s="263" t="s">
        <v>261</v>
      </c>
      <c r="G747" s="261"/>
      <c r="H747" s="264">
        <v>520.29999999999995</v>
      </c>
      <c r="I747" s="265"/>
      <c r="J747" s="261"/>
      <c r="K747" s="261"/>
      <c r="L747" s="266"/>
      <c r="M747" s="267"/>
      <c r="N747" s="268"/>
      <c r="O747" s="268"/>
      <c r="P747" s="268"/>
      <c r="Q747" s="268"/>
      <c r="R747" s="268"/>
      <c r="S747" s="268"/>
      <c r="T747" s="269"/>
      <c r="U747" s="14"/>
      <c r="V747" s="14"/>
      <c r="W747" s="14"/>
      <c r="X747" s="14"/>
      <c r="Y747" s="14"/>
      <c r="Z747" s="14"/>
      <c r="AA747" s="14"/>
      <c r="AB747" s="14"/>
      <c r="AC747" s="14"/>
      <c r="AD747" s="14"/>
      <c r="AE747" s="14"/>
      <c r="AT747" s="270" t="s">
        <v>259</v>
      </c>
      <c r="AU747" s="270" t="s">
        <v>88</v>
      </c>
      <c r="AV747" s="14" t="s">
        <v>175</v>
      </c>
      <c r="AW747" s="14" t="s">
        <v>36</v>
      </c>
      <c r="AX747" s="14" t="s">
        <v>14</v>
      </c>
      <c r="AY747" s="270" t="s">
        <v>241</v>
      </c>
    </row>
    <row r="748" s="2" customFormat="1" ht="16.5" customHeight="1">
      <c r="A748" s="39"/>
      <c r="B748" s="40"/>
      <c r="C748" s="229" t="s">
        <v>1030</v>
      </c>
      <c r="D748" s="229" t="s">
        <v>243</v>
      </c>
      <c r="E748" s="230" t="s">
        <v>3928</v>
      </c>
      <c r="F748" s="231" t="s">
        <v>3929</v>
      </c>
      <c r="G748" s="232" t="s">
        <v>303</v>
      </c>
      <c r="H748" s="233">
        <v>77</v>
      </c>
      <c r="I748" s="234"/>
      <c r="J748" s="235">
        <f>ROUND(I748*H748,2)</f>
        <v>0</v>
      </c>
      <c r="K748" s="231" t="s">
        <v>1</v>
      </c>
      <c r="L748" s="45"/>
      <c r="M748" s="236" t="s">
        <v>1</v>
      </c>
      <c r="N748" s="237" t="s">
        <v>45</v>
      </c>
      <c r="O748" s="92"/>
      <c r="P748" s="238">
        <f>O748*H748</f>
        <v>0</v>
      </c>
      <c r="Q748" s="238">
        <v>0.050000000000000003</v>
      </c>
      <c r="R748" s="238">
        <f>Q748*H748</f>
        <v>3.8500000000000001</v>
      </c>
      <c r="S748" s="238">
        <v>0</v>
      </c>
      <c r="T748" s="239">
        <f>S748*H748</f>
        <v>0</v>
      </c>
      <c r="U748" s="39"/>
      <c r="V748" s="39"/>
      <c r="W748" s="39"/>
      <c r="X748" s="39"/>
      <c r="Y748" s="39"/>
      <c r="Z748" s="39"/>
      <c r="AA748" s="39"/>
      <c r="AB748" s="39"/>
      <c r="AC748" s="39"/>
      <c r="AD748" s="39"/>
      <c r="AE748" s="39"/>
      <c r="AR748" s="240" t="s">
        <v>175</v>
      </c>
      <c r="AT748" s="240" t="s">
        <v>243</v>
      </c>
      <c r="AU748" s="240" t="s">
        <v>88</v>
      </c>
      <c r="AY748" s="18" t="s">
        <v>241</v>
      </c>
      <c r="BE748" s="241">
        <f>IF(N748="základní",J748,0)</f>
        <v>0</v>
      </c>
      <c r="BF748" s="241">
        <f>IF(N748="snížená",J748,0)</f>
        <v>0</v>
      </c>
      <c r="BG748" s="241">
        <f>IF(N748="zákl. přenesená",J748,0)</f>
        <v>0</v>
      </c>
      <c r="BH748" s="241">
        <f>IF(N748="sníž. přenesená",J748,0)</f>
        <v>0</v>
      </c>
      <c r="BI748" s="241">
        <f>IF(N748="nulová",J748,0)</f>
        <v>0</v>
      </c>
      <c r="BJ748" s="18" t="s">
        <v>14</v>
      </c>
      <c r="BK748" s="241">
        <f>ROUND(I748*H748,2)</f>
        <v>0</v>
      </c>
      <c r="BL748" s="18" t="s">
        <v>175</v>
      </c>
      <c r="BM748" s="240" t="s">
        <v>3930</v>
      </c>
    </row>
    <row r="749" s="2" customFormat="1">
      <c r="A749" s="39"/>
      <c r="B749" s="40"/>
      <c r="C749" s="41"/>
      <c r="D749" s="242" t="s">
        <v>249</v>
      </c>
      <c r="E749" s="41"/>
      <c r="F749" s="243" t="s">
        <v>3929</v>
      </c>
      <c r="G749" s="41"/>
      <c r="H749" s="41"/>
      <c r="I749" s="244"/>
      <c r="J749" s="41"/>
      <c r="K749" s="41"/>
      <c r="L749" s="45"/>
      <c r="M749" s="245"/>
      <c r="N749" s="246"/>
      <c r="O749" s="92"/>
      <c r="P749" s="92"/>
      <c r="Q749" s="92"/>
      <c r="R749" s="92"/>
      <c r="S749" s="92"/>
      <c r="T749" s="93"/>
      <c r="U749" s="39"/>
      <c r="V749" s="39"/>
      <c r="W749" s="39"/>
      <c r="X749" s="39"/>
      <c r="Y749" s="39"/>
      <c r="Z749" s="39"/>
      <c r="AA749" s="39"/>
      <c r="AB749" s="39"/>
      <c r="AC749" s="39"/>
      <c r="AD749" s="39"/>
      <c r="AE749" s="39"/>
      <c r="AT749" s="18" t="s">
        <v>249</v>
      </c>
      <c r="AU749" s="18" t="s">
        <v>88</v>
      </c>
    </row>
    <row r="750" s="13" customFormat="1">
      <c r="A750" s="13"/>
      <c r="B750" s="249"/>
      <c r="C750" s="250"/>
      <c r="D750" s="242" t="s">
        <v>259</v>
      </c>
      <c r="E750" s="251" t="s">
        <v>1</v>
      </c>
      <c r="F750" s="252" t="s">
        <v>3894</v>
      </c>
      <c r="G750" s="250"/>
      <c r="H750" s="253">
        <v>52</v>
      </c>
      <c r="I750" s="254"/>
      <c r="J750" s="250"/>
      <c r="K750" s="250"/>
      <c r="L750" s="255"/>
      <c r="M750" s="256"/>
      <c r="N750" s="257"/>
      <c r="O750" s="257"/>
      <c r="P750" s="257"/>
      <c r="Q750" s="257"/>
      <c r="R750" s="257"/>
      <c r="S750" s="257"/>
      <c r="T750" s="258"/>
      <c r="U750" s="13"/>
      <c r="V750" s="13"/>
      <c r="W750" s="13"/>
      <c r="X750" s="13"/>
      <c r="Y750" s="13"/>
      <c r="Z750" s="13"/>
      <c r="AA750" s="13"/>
      <c r="AB750" s="13"/>
      <c r="AC750" s="13"/>
      <c r="AD750" s="13"/>
      <c r="AE750" s="13"/>
      <c r="AT750" s="259" t="s">
        <v>259</v>
      </c>
      <c r="AU750" s="259" t="s">
        <v>88</v>
      </c>
      <c r="AV750" s="13" t="s">
        <v>88</v>
      </c>
      <c r="AW750" s="13" t="s">
        <v>36</v>
      </c>
      <c r="AX750" s="13" t="s">
        <v>80</v>
      </c>
      <c r="AY750" s="259" t="s">
        <v>241</v>
      </c>
    </row>
    <row r="751" s="13" customFormat="1">
      <c r="A751" s="13"/>
      <c r="B751" s="249"/>
      <c r="C751" s="250"/>
      <c r="D751" s="242" t="s">
        <v>259</v>
      </c>
      <c r="E751" s="251" t="s">
        <v>1</v>
      </c>
      <c r="F751" s="252" t="s">
        <v>3879</v>
      </c>
      <c r="G751" s="250"/>
      <c r="H751" s="253">
        <v>2</v>
      </c>
      <c r="I751" s="254"/>
      <c r="J751" s="250"/>
      <c r="K751" s="250"/>
      <c r="L751" s="255"/>
      <c r="M751" s="256"/>
      <c r="N751" s="257"/>
      <c r="O751" s="257"/>
      <c r="P751" s="257"/>
      <c r="Q751" s="257"/>
      <c r="R751" s="257"/>
      <c r="S751" s="257"/>
      <c r="T751" s="258"/>
      <c r="U751" s="13"/>
      <c r="V751" s="13"/>
      <c r="W751" s="13"/>
      <c r="X751" s="13"/>
      <c r="Y751" s="13"/>
      <c r="Z751" s="13"/>
      <c r="AA751" s="13"/>
      <c r="AB751" s="13"/>
      <c r="AC751" s="13"/>
      <c r="AD751" s="13"/>
      <c r="AE751" s="13"/>
      <c r="AT751" s="259" t="s">
        <v>259</v>
      </c>
      <c r="AU751" s="259" t="s">
        <v>88</v>
      </c>
      <c r="AV751" s="13" t="s">
        <v>88</v>
      </c>
      <c r="AW751" s="13" t="s">
        <v>36</v>
      </c>
      <c r="AX751" s="13" t="s">
        <v>80</v>
      </c>
      <c r="AY751" s="259" t="s">
        <v>241</v>
      </c>
    </row>
    <row r="752" s="13" customFormat="1">
      <c r="A752" s="13"/>
      <c r="B752" s="249"/>
      <c r="C752" s="250"/>
      <c r="D752" s="242" t="s">
        <v>259</v>
      </c>
      <c r="E752" s="251" t="s">
        <v>1</v>
      </c>
      <c r="F752" s="252" t="s">
        <v>3880</v>
      </c>
      <c r="G752" s="250"/>
      <c r="H752" s="253">
        <v>0</v>
      </c>
      <c r="I752" s="254"/>
      <c r="J752" s="250"/>
      <c r="K752" s="250"/>
      <c r="L752" s="255"/>
      <c r="M752" s="256"/>
      <c r="N752" s="257"/>
      <c r="O752" s="257"/>
      <c r="P752" s="257"/>
      <c r="Q752" s="257"/>
      <c r="R752" s="257"/>
      <c r="S752" s="257"/>
      <c r="T752" s="258"/>
      <c r="U752" s="13"/>
      <c r="V752" s="13"/>
      <c r="W752" s="13"/>
      <c r="X752" s="13"/>
      <c r="Y752" s="13"/>
      <c r="Z752" s="13"/>
      <c r="AA752" s="13"/>
      <c r="AB752" s="13"/>
      <c r="AC752" s="13"/>
      <c r="AD752" s="13"/>
      <c r="AE752" s="13"/>
      <c r="AT752" s="259" t="s">
        <v>259</v>
      </c>
      <c r="AU752" s="259" t="s">
        <v>88</v>
      </c>
      <c r="AV752" s="13" t="s">
        <v>88</v>
      </c>
      <c r="AW752" s="13" t="s">
        <v>36</v>
      </c>
      <c r="AX752" s="13" t="s">
        <v>80</v>
      </c>
      <c r="AY752" s="259" t="s">
        <v>241</v>
      </c>
    </row>
    <row r="753" s="13" customFormat="1">
      <c r="A753" s="13"/>
      <c r="B753" s="249"/>
      <c r="C753" s="250"/>
      <c r="D753" s="242" t="s">
        <v>259</v>
      </c>
      <c r="E753" s="251" t="s">
        <v>1</v>
      </c>
      <c r="F753" s="252" t="s">
        <v>3881</v>
      </c>
      <c r="G753" s="250"/>
      <c r="H753" s="253">
        <v>2</v>
      </c>
      <c r="I753" s="254"/>
      <c r="J753" s="250"/>
      <c r="K753" s="250"/>
      <c r="L753" s="255"/>
      <c r="M753" s="256"/>
      <c r="N753" s="257"/>
      <c r="O753" s="257"/>
      <c r="P753" s="257"/>
      <c r="Q753" s="257"/>
      <c r="R753" s="257"/>
      <c r="S753" s="257"/>
      <c r="T753" s="258"/>
      <c r="U753" s="13"/>
      <c r="V753" s="13"/>
      <c r="W753" s="13"/>
      <c r="X753" s="13"/>
      <c r="Y753" s="13"/>
      <c r="Z753" s="13"/>
      <c r="AA753" s="13"/>
      <c r="AB753" s="13"/>
      <c r="AC753" s="13"/>
      <c r="AD753" s="13"/>
      <c r="AE753" s="13"/>
      <c r="AT753" s="259" t="s">
        <v>259</v>
      </c>
      <c r="AU753" s="259" t="s">
        <v>88</v>
      </c>
      <c r="AV753" s="13" t="s">
        <v>88</v>
      </c>
      <c r="AW753" s="13" t="s">
        <v>36</v>
      </c>
      <c r="AX753" s="13" t="s">
        <v>80</v>
      </c>
      <c r="AY753" s="259" t="s">
        <v>241</v>
      </c>
    </row>
    <row r="754" s="13" customFormat="1">
      <c r="A754" s="13"/>
      <c r="B754" s="249"/>
      <c r="C754" s="250"/>
      <c r="D754" s="242" t="s">
        <v>259</v>
      </c>
      <c r="E754" s="251" t="s">
        <v>1</v>
      </c>
      <c r="F754" s="252" t="s">
        <v>3882</v>
      </c>
      <c r="G754" s="250"/>
      <c r="H754" s="253">
        <v>17</v>
      </c>
      <c r="I754" s="254"/>
      <c r="J754" s="250"/>
      <c r="K754" s="250"/>
      <c r="L754" s="255"/>
      <c r="M754" s="256"/>
      <c r="N754" s="257"/>
      <c r="O754" s="257"/>
      <c r="P754" s="257"/>
      <c r="Q754" s="257"/>
      <c r="R754" s="257"/>
      <c r="S754" s="257"/>
      <c r="T754" s="258"/>
      <c r="U754" s="13"/>
      <c r="V754" s="13"/>
      <c r="W754" s="13"/>
      <c r="X754" s="13"/>
      <c r="Y754" s="13"/>
      <c r="Z754" s="13"/>
      <c r="AA754" s="13"/>
      <c r="AB754" s="13"/>
      <c r="AC754" s="13"/>
      <c r="AD754" s="13"/>
      <c r="AE754" s="13"/>
      <c r="AT754" s="259" t="s">
        <v>259</v>
      </c>
      <c r="AU754" s="259" t="s">
        <v>88</v>
      </c>
      <c r="AV754" s="13" t="s">
        <v>88</v>
      </c>
      <c r="AW754" s="13" t="s">
        <v>36</v>
      </c>
      <c r="AX754" s="13" t="s">
        <v>80</v>
      </c>
      <c r="AY754" s="259" t="s">
        <v>241</v>
      </c>
    </row>
    <row r="755" s="13" customFormat="1">
      <c r="A755" s="13"/>
      <c r="B755" s="249"/>
      <c r="C755" s="250"/>
      <c r="D755" s="242" t="s">
        <v>259</v>
      </c>
      <c r="E755" s="251" t="s">
        <v>1</v>
      </c>
      <c r="F755" s="252" t="s">
        <v>3883</v>
      </c>
      <c r="G755" s="250"/>
      <c r="H755" s="253">
        <v>1</v>
      </c>
      <c r="I755" s="254"/>
      <c r="J755" s="250"/>
      <c r="K755" s="250"/>
      <c r="L755" s="255"/>
      <c r="M755" s="256"/>
      <c r="N755" s="257"/>
      <c r="O755" s="257"/>
      <c r="P755" s="257"/>
      <c r="Q755" s="257"/>
      <c r="R755" s="257"/>
      <c r="S755" s="257"/>
      <c r="T755" s="258"/>
      <c r="U755" s="13"/>
      <c r="V755" s="13"/>
      <c r="W755" s="13"/>
      <c r="X755" s="13"/>
      <c r="Y755" s="13"/>
      <c r="Z755" s="13"/>
      <c r="AA755" s="13"/>
      <c r="AB755" s="13"/>
      <c r="AC755" s="13"/>
      <c r="AD755" s="13"/>
      <c r="AE755" s="13"/>
      <c r="AT755" s="259" t="s">
        <v>259</v>
      </c>
      <c r="AU755" s="259" t="s">
        <v>88</v>
      </c>
      <c r="AV755" s="13" t="s">
        <v>88</v>
      </c>
      <c r="AW755" s="13" t="s">
        <v>36</v>
      </c>
      <c r="AX755" s="13" t="s">
        <v>80</v>
      </c>
      <c r="AY755" s="259" t="s">
        <v>241</v>
      </c>
    </row>
    <row r="756" s="13" customFormat="1">
      <c r="A756" s="13"/>
      <c r="B756" s="249"/>
      <c r="C756" s="250"/>
      <c r="D756" s="242" t="s">
        <v>259</v>
      </c>
      <c r="E756" s="251" t="s">
        <v>1</v>
      </c>
      <c r="F756" s="252" t="s">
        <v>3884</v>
      </c>
      <c r="G756" s="250"/>
      <c r="H756" s="253">
        <v>3</v>
      </c>
      <c r="I756" s="254"/>
      <c r="J756" s="250"/>
      <c r="K756" s="250"/>
      <c r="L756" s="255"/>
      <c r="M756" s="256"/>
      <c r="N756" s="257"/>
      <c r="O756" s="257"/>
      <c r="P756" s="257"/>
      <c r="Q756" s="257"/>
      <c r="R756" s="257"/>
      <c r="S756" s="257"/>
      <c r="T756" s="258"/>
      <c r="U756" s="13"/>
      <c r="V756" s="13"/>
      <c r="W756" s="13"/>
      <c r="X756" s="13"/>
      <c r="Y756" s="13"/>
      <c r="Z756" s="13"/>
      <c r="AA756" s="13"/>
      <c r="AB756" s="13"/>
      <c r="AC756" s="13"/>
      <c r="AD756" s="13"/>
      <c r="AE756" s="13"/>
      <c r="AT756" s="259" t="s">
        <v>259</v>
      </c>
      <c r="AU756" s="259" t="s">
        <v>88</v>
      </c>
      <c r="AV756" s="13" t="s">
        <v>88</v>
      </c>
      <c r="AW756" s="13" t="s">
        <v>36</v>
      </c>
      <c r="AX756" s="13" t="s">
        <v>80</v>
      </c>
      <c r="AY756" s="259" t="s">
        <v>241</v>
      </c>
    </row>
    <row r="757" s="14" customFormat="1">
      <c r="A757" s="14"/>
      <c r="B757" s="260"/>
      <c r="C757" s="261"/>
      <c r="D757" s="242" t="s">
        <v>259</v>
      </c>
      <c r="E757" s="262" t="s">
        <v>1</v>
      </c>
      <c r="F757" s="263" t="s">
        <v>261</v>
      </c>
      <c r="G757" s="261"/>
      <c r="H757" s="264">
        <v>77</v>
      </c>
      <c r="I757" s="265"/>
      <c r="J757" s="261"/>
      <c r="K757" s="261"/>
      <c r="L757" s="266"/>
      <c r="M757" s="267"/>
      <c r="N757" s="268"/>
      <c r="O757" s="268"/>
      <c r="P757" s="268"/>
      <c r="Q757" s="268"/>
      <c r="R757" s="268"/>
      <c r="S757" s="268"/>
      <c r="T757" s="269"/>
      <c r="U757" s="14"/>
      <c r="V757" s="14"/>
      <c r="W757" s="14"/>
      <c r="X757" s="14"/>
      <c r="Y757" s="14"/>
      <c r="Z757" s="14"/>
      <c r="AA757" s="14"/>
      <c r="AB757" s="14"/>
      <c r="AC757" s="14"/>
      <c r="AD757" s="14"/>
      <c r="AE757" s="14"/>
      <c r="AT757" s="270" t="s">
        <v>259</v>
      </c>
      <c r="AU757" s="270" t="s">
        <v>88</v>
      </c>
      <c r="AV757" s="14" t="s">
        <v>175</v>
      </c>
      <c r="AW757" s="14" t="s">
        <v>36</v>
      </c>
      <c r="AX757" s="14" t="s">
        <v>14</v>
      </c>
      <c r="AY757" s="270" t="s">
        <v>241</v>
      </c>
    </row>
    <row r="758" s="2" customFormat="1" ht="16.5" customHeight="1">
      <c r="A758" s="39"/>
      <c r="B758" s="40"/>
      <c r="C758" s="229" t="s">
        <v>1034</v>
      </c>
      <c r="D758" s="229" t="s">
        <v>243</v>
      </c>
      <c r="E758" s="230" t="s">
        <v>1983</v>
      </c>
      <c r="F758" s="231" t="s">
        <v>3931</v>
      </c>
      <c r="G758" s="232" t="s">
        <v>307</v>
      </c>
      <c r="H758" s="233">
        <v>77</v>
      </c>
      <c r="I758" s="234"/>
      <c r="J758" s="235">
        <f>ROUND(I758*H758,2)</f>
        <v>0</v>
      </c>
      <c r="K758" s="231" t="s">
        <v>1</v>
      </c>
      <c r="L758" s="45"/>
      <c r="M758" s="236" t="s">
        <v>1</v>
      </c>
      <c r="N758" s="237" t="s">
        <v>45</v>
      </c>
      <c r="O758" s="92"/>
      <c r="P758" s="238">
        <f>O758*H758</f>
        <v>0</v>
      </c>
      <c r="Q758" s="238">
        <v>0.01</v>
      </c>
      <c r="R758" s="238">
        <f>Q758*H758</f>
        <v>0.77000000000000002</v>
      </c>
      <c r="S758" s="238">
        <v>0</v>
      </c>
      <c r="T758" s="239">
        <f>S758*H758</f>
        <v>0</v>
      </c>
      <c r="U758" s="39"/>
      <c r="V758" s="39"/>
      <c r="W758" s="39"/>
      <c r="X758" s="39"/>
      <c r="Y758" s="39"/>
      <c r="Z758" s="39"/>
      <c r="AA758" s="39"/>
      <c r="AB758" s="39"/>
      <c r="AC758" s="39"/>
      <c r="AD758" s="39"/>
      <c r="AE758" s="39"/>
      <c r="AR758" s="240" t="s">
        <v>175</v>
      </c>
      <c r="AT758" s="240" t="s">
        <v>243</v>
      </c>
      <c r="AU758" s="240" t="s">
        <v>88</v>
      </c>
      <c r="AY758" s="18" t="s">
        <v>241</v>
      </c>
      <c r="BE758" s="241">
        <f>IF(N758="základní",J758,0)</f>
        <v>0</v>
      </c>
      <c r="BF758" s="241">
        <f>IF(N758="snížená",J758,0)</f>
        <v>0</v>
      </c>
      <c r="BG758" s="241">
        <f>IF(N758="zákl. přenesená",J758,0)</f>
        <v>0</v>
      </c>
      <c r="BH758" s="241">
        <f>IF(N758="sníž. přenesená",J758,0)</f>
        <v>0</v>
      </c>
      <c r="BI758" s="241">
        <f>IF(N758="nulová",J758,0)</f>
        <v>0</v>
      </c>
      <c r="BJ758" s="18" t="s">
        <v>14</v>
      </c>
      <c r="BK758" s="241">
        <f>ROUND(I758*H758,2)</f>
        <v>0</v>
      </c>
      <c r="BL758" s="18" t="s">
        <v>175</v>
      </c>
      <c r="BM758" s="240" t="s">
        <v>3932</v>
      </c>
    </row>
    <row r="759" s="2" customFormat="1">
      <c r="A759" s="39"/>
      <c r="B759" s="40"/>
      <c r="C759" s="41"/>
      <c r="D759" s="242" t="s">
        <v>249</v>
      </c>
      <c r="E759" s="41"/>
      <c r="F759" s="243" t="s">
        <v>3931</v>
      </c>
      <c r="G759" s="41"/>
      <c r="H759" s="41"/>
      <c r="I759" s="244"/>
      <c r="J759" s="41"/>
      <c r="K759" s="41"/>
      <c r="L759" s="45"/>
      <c r="M759" s="245"/>
      <c r="N759" s="246"/>
      <c r="O759" s="92"/>
      <c r="P759" s="92"/>
      <c r="Q759" s="92"/>
      <c r="R759" s="92"/>
      <c r="S759" s="92"/>
      <c r="T759" s="93"/>
      <c r="U759" s="39"/>
      <c r="V759" s="39"/>
      <c r="W759" s="39"/>
      <c r="X759" s="39"/>
      <c r="Y759" s="39"/>
      <c r="Z759" s="39"/>
      <c r="AA759" s="39"/>
      <c r="AB759" s="39"/>
      <c r="AC759" s="39"/>
      <c r="AD759" s="39"/>
      <c r="AE759" s="39"/>
      <c r="AT759" s="18" t="s">
        <v>249</v>
      </c>
      <c r="AU759" s="18" t="s">
        <v>88</v>
      </c>
    </row>
    <row r="760" s="12" customFormat="1" ht="22.8" customHeight="1">
      <c r="A760" s="12"/>
      <c r="B760" s="213"/>
      <c r="C760" s="214"/>
      <c r="D760" s="215" t="s">
        <v>79</v>
      </c>
      <c r="E760" s="227" t="s">
        <v>281</v>
      </c>
      <c r="F760" s="227" t="s">
        <v>282</v>
      </c>
      <c r="G760" s="214"/>
      <c r="H760" s="214"/>
      <c r="I760" s="217"/>
      <c r="J760" s="228">
        <f>BK760</f>
        <v>0</v>
      </c>
      <c r="K760" s="214"/>
      <c r="L760" s="219"/>
      <c r="M760" s="220"/>
      <c r="N760" s="221"/>
      <c r="O760" s="221"/>
      <c r="P760" s="222">
        <f>SUM(P761:P787)</f>
        <v>0</v>
      </c>
      <c r="Q760" s="221"/>
      <c r="R760" s="222">
        <f>SUM(R761:R787)</f>
        <v>0.14987699999999998</v>
      </c>
      <c r="S760" s="221"/>
      <c r="T760" s="223">
        <f>SUM(T761:T787)</f>
        <v>0</v>
      </c>
      <c r="U760" s="12"/>
      <c r="V760" s="12"/>
      <c r="W760" s="12"/>
      <c r="X760" s="12"/>
      <c r="Y760" s="12"/>
      <c r="Z760" s="12"/>
      <c r="AA760" s="12"/>
      <c r="AB760" s="12"/>
      <c r="AC760" s="12"/>
      <c r="AD760" s="12"/>
      <c r="AE760" s="12"/>
      <c r="AR760" s="224" t="s">
        <v>14</v>
      </c>
      <c r="AT760" s="225" t="s">
        <v>79</v>
      </c>
      <c r="AU760" s="225" t="s">
        <v>14</v>
      </c>
      <c r="AY760" s="224" t="s">
        <v>241</v>
      </c>
      <c r="BK760" s="226">
        <f>SUM(BK761:BK787)</f>
        <v>0</v>
      </c>
    </row>
    <row r="761" s="2" customFormat="1" ht="33" customHeight="1">
      <c r="A761" s="39"/>
      <c r="B761" s="40"/>
      <c r="C761" s="229" t="s">
        <v>1040</v>
      </c>
      <c r="D761" s="229" t="s">
        <v>243</v>
      </c>
      <c r="E761" s="230" t="s">
        <v>1142</v>
      </c>
      <c r="F761" s="231" t="s">
        <v>1143</v>
      </c>
      <c r="G761" s="232" t="s">
        <v>296</v>
      </c>
      <c r="H761" s="233">
        <v>245.69999999999999</v>
      </c>
      <c r="I761" s="234"/>
      <c r="J761" s="235">
        <f>ROUND(I761*H761,2)</f>
        <v>0</v>
      </c>
      <c r="K761" s="231" t="s">
        <v>247</v>
      </c>
      <c r="L761" s="45"/>
      <c r="M761" s="236" t="s">
        <v>1</v>
      </c>
      <c r="N761" s="237" t="s">
        <v>45</v>
      </c>
      <c r="O761" s="92"/>
      <c r="P761" s="238">
        <f>O761*H761</f>
        <v>0</v>
      </c>
      <c r="Q761" s="238">
        <v>0.00060999999999999997</v>
      </c>
      <c r="R761" s="238">
        <f>Q761*H761</f>
        <v>0.14987699999999998</v>
      </c>
      <c r="S761" s="238">
        <v>0</v>
      </c>
      <c r="T761" s="239">
        <f>S761*H761</f>
        <v>0</v>
      </c>
      <c r="U761" s="39"/>
      <c r="V761" s="39"/>
      <c r="W761" s="39"/>
      <c r="X761" s="39"/>
      <c r="Y761" s="39"/>
      <c r="Z761" s="39"/>
      <c r="AA761" s="39"/>
      <c r="AB761" s="39"/>
      <c r="AC761" s="39"/>
      <c r="AD761" s="39"/>
      <c r="AE761" s="39"/>
      <c r="AR761" s="240" t="s">
        <v>175</v>
      </c>
      <c r="AT761" s="240" t="s">
        <v>243</v>
      </c>
      <c r="AU761" s="240" t="s">
        <v>88</v>
      </c>
      <c r="AY761" s="18" t="s">
        <v>241</v>
      </c>
      <c r="BE761" s="241">
        <f>IF(N761="základní",J761,0)</f>
        <v>0</v>
      </c>
      <c r="BF761" s="241">
        <f>IF(N761="snížená",J761,0)</f>
        <v>0</v>
      </c>
      <c r="BG761" s="241">
        <f>IF(N761="zákl. přenesená",J761,0)</f>
        <v>0</v>
      </c>
      <c r="BH761" s="241">
        <f>IF(N761="sníž. přenesená",J761,0)</f>
        <v>0</v>
      </c>
      <c r="BI761" s="241">
        <f>IF(N761="nulová",J761,0)</f>
        <v>0</v>
      </c>
      <c r="BJ761" s="18" t="s">
        <v>14</v>
      </c>
      <c r="BK761" s="241">
        <f>ROUND(I761*H761,2)</f>
        <v>0</v>
      </c>
      <c r="BL761" s="18" t="s">
        <v>175</v>
      </c>
      <c r="BM761" s="240" t="s">
        <v>3933</v>
      </c>
    </row>
    <row r="762" s="2" customFormat="1">
      <c r="A762" s="39"/>
      <c r="B762" s="40"/>
      <c r="C762" s="41"/>
      <c r="D762" s="242" t="s">
        <v>249</v>
      </c>
      <c r="E762" s="41"/>
      <c r="F762" s="243" t="s">
        <v>1145</v>
      </c>
      <c r="G762" s="41"/>
      <c r="H762" s="41"/>
      <c r="I762" s="244"/>
      <c r="J762" s="41"/>
      <c r="K762" s="41"/>
      <c r="L762" s="45"/>
      <c r="M762" s="245"/>
      <c r="N762" s="246"/>
      <c r="O762" s="92"/>
      <c r="P762" s="92"/>
      <c r="Q762" s="92"/>
      <c r="R762" s="92"/>
      <c r="S762" s="92"/>
      <c r="T762" s="93"/>
      <c r="U762" s="39"/>
      <c r="V762" s="39"/>
      <c r="W762" s="39"/>
      <c r="X762" s="39"/>
      <c r="Y762" s="39"/>
      <c r="Z762" s="39"/>
      <c r="AA762" s="39"/>
      <c r="AB762" s="39"/>
      <c r="AC762" s="39"/>
      <c r="AD762" s="39"/>
      <c r="AE762" s="39"/>
      <c r="AT762" s="18" t="s">
        <v>249</v>
      </c>
      <c r="AU762" s="18" t="s">
        <v>88</v>
      </c>
    </row>
    <row r="763" s="2" customFormat="1">
      <c r="A763" s="39"/>
      <c r="B763" s="40"/>
      <c r="C763" s="41"/>
      <c r="D763" s="247" t="s">
        <v>251</v>
      </c>
      <c r="E763" s="41"/>
      <c r="F763" s="248" t="s">
        <v>1146</v>
      </c>
      <c r="G763" s="41"/>
      <c r="H763" s="41"/>
      <c r="I763" s="244"/>
      <c r="J763" s="41"/>
      <c r="K763" s="41"/>
      <c r="L763" s="45"/>
      <c r="M763" s="245"/>
      <c r="N763" s="246"/>
      <c r="O763" s="92"/>
      <c r="P763" s="92"/>
      <c r="Q763" s="92"/>
      <c r="R763" s="92"/>
      <c r="S763" s="92"/>
      <c r="T763" s="93"/>
      <c r="U763" s="39"/>
      <c r="V763" s="39"/>
      <c r="W763" s="39"/>
      <c r="X763" s="39"/>
      <c r="Y763" s="39"/>
      <c r="Z763" s="39"/>
      <c r="AA763" s="39"/>
      <c r="AB763" s="39"/>
      <c r="AC763" s="39"/>
      <c r="AD763" s="39"/>
      <c r="AE763" s="39"/>
      <c r="AT763" s="18" t="s">
        <v>251</v>
      </c>
      <c r="AU763" s="18" t="s">
        <v>88</v>
      </c>
    </row>
    <row r="764" s="15" customFormat="1">
      <c r="A764" s="15"/>
      <c r="B764" s="271"/>
      <c r="C764" s="272"/>
      <c r="D764" s="242" t="s">
        <v>259</v>
      </c>
      <c r="E764" s="273" t="s">
        <v>1</v>
      </c>
      <c r="F764" s="274" t="s">
        <v>1147</v>
      </c>
      <c r="G764" s="272"/>
      <c r="H764" s="273" t="s">
        <v>1</v>
      </c>
      <c r="I764" s="275"/>
      <c r="J764" s="272"/>
      <c r="K764" s="272"/>
      <c r="L764" s="276"/>
      <c r="M764" s="277"/>
      <c r="N764" s="278"/>
      <c r="O764" s="278"/>
      <c r="P764" s="278"/>
      <c r="Q764" s="278"/>
      <c r="R764" s="278"/>
      <c r="S764" s="278"/>
      <c r="T764" s="279"/>
      <c r="U764" s="15"/>
      <c r="V764" s="15"/>
      <c r="W764" s="15"/>
      <c r="X764" s="15"/>
      <c r="Y764" s="15"/>
      <c r="Z764" s="15"/>
      <c r="AA764" s="15"/>
      <c r="AB764" s="15"/>
      <c r="AC764" s="15"/>
      <c r="AD764" s="15"/>
      <c r="AE764" s="15"/>
      <c r="AT764" s="280" t="s">
        <v>259</v>
      </c>
      <c r="AU764" s="280" t="s">
        <v>88</v>
      </c>
      <c r="AV764" s="15" t="s">
        <v>14</v>
      </c>
      <c r="AW764" s="15" t="s">
        <v>36</v>
      </c>
      <c r="AX764" s="15" t="s">
        <v>80</v>
      </c>
      <c r="AY764" s="280" t="s">
        <v>241</v>
      </c>
    </row>
    <row r="765" s="15" customFormat="1">
      <c r="A765" s="15"/>
      <c r="B765" s="271"/>
      <c r="C765" s="272"/>
      <c r="D765" s="242" t="s">
        <v>259</v>
      </c>
      <c r="E765" s="273" t="s">
        <v>1</v>
      </c>
      <c r="F765" s="274" t="s">
        <v>3461</v>
      </c>
      <c r="G765" s="272"/>
      <c r="H765" s="273" t="s">
        <v>1</v>
      </c>
      <c r="I765" s="275"/>
      <c r="J765" s="272"/>
      <c r="K765" s="272"/>
      <c r="L765" s="276"/>
      <c r="M765" s="277"/>
      <c r="N765" s="278"/>
      <c r="O765" s="278"/>
      <c r="P765" s="278"/>
      <c r="Q765" s="278"/>
      <c r="R765" s="278"/>
      <c r="S765" s="278"/>
      <c r="T765" s="279"/>
      <c r="U765" s="15"/>
      <c r="V765" s="15"/>
      <c r="W765" s="15"/>
      <c r="X765" s="15"/>
      <c r="Y765" s="15"/>
      <c r="Z765" s="15"/>
      <c r="AA765" s="15"/>
      <c r="AB765" s="15"/>
      <c r="AC765" s="15"/>
      <c r="AD765" s="15"/>
      <c r="AE765" s="15"/>
      <c r="AT765" s="280" t="s">
        <v>259</v>
      </c>
      <c r="AU765" s="280" t="s">
        <v>88</v>
      </c>
      <c r="AV765" s="15" t="s">
        <v>14</v>
      </c>
      <c r="AW765" s="15" t="s">
        <v>36</v>
      </c>
      <c r="AX765" s="15" t="s">
        <v>80</v>
      </c>
      <c r="AY765" s="280" t="s">
        <v>241</v>
      </c>
    </row>
    <row r="766" s="13" customFormat="1">
      <c r="A766" s="13"/>
      <c r="B766" s="249"/>
      <c r="C766" s="250"/>
      <c r="D766" s="242" t="s">
        <v>259</v>
      </c>
      <c r="E766" s="251" t="s">
        <v>1</v>
      </c>
      <c r="F766" s="252" t="s">
        <v>3934</v>
      </c>
      <c r="G766" s="250"/>
      <c r="H766" s="253">
        <v>134.19999999999999</v>
      </c>
      <c r="I766" s="254"/>
      <c r="J766" s="250"/>
      <c r="K766" s="250"/>
      <c r="L766" s="255"/>
      <c r="M766" s="256"/>
      <c r="N766" s="257"/>
      <c r="O766" s="257"/>
      <c r="P766" s="257"/>
      <c r="Q766" s="257"/>
      <c r="R766" s="257"/>
      <c r="S766" s="257"/>
      <c r="T766" s="258"/>
      <c r="U766" s="13"/>
      <c r="V766" s="13"/>
      <c r="W766" s="13"/>
      <c r="X766" s="13"/>
      <c r="Y766" s="13"/>
      <c r="Z766" s="13"/>
      <c r="AA766" s="13"/>
      <c r="AB766" s="13"/>
      <c r="AC766" s="13"/>
      <c r="AD766" s="13"/>
      <c r="AE766" s="13"/>
      <c r="AT766" s="259" t="s">
        <v>259</v>
      </c>
      <c r="AU766" s="259" t="s">
        <v>88</v>
      </c>
      <c r="AV766" s="13" t="s">
        <v>88</v>
      </c>
      <c r="AW766" s="13" t="s">
        <v>36</v>
      </c>
      <c r="AX766" s="13" t="s">
        <v>80</v>
      </c>
      <c r="AY766" s="259" t="s">
        <v>241</v>
      </c>
    </row>
    <row r="767" s="13" customFormat="1">
      <c r="A767" s="13"/>
      <c r="B767" s="249"/>
      <c r="C767" s="250"/>
      <c r="D767" s="242" t="s">
        <v>259</v>
      </c>
      <c r="E767" s="251" t="s">
        <v>1</v>
      </c>
      <c r="F767" s="252" t="s">
        <v>3935</v>
      </c>
      <c r="G767" s="250"/>
      <c r="H767" s="253">
        <v>32.200000000000003</v>
      </c>
      <c r="I767" s="254"/>
      <c r="J767" s="250"/>
      <c r="K767" s="250"/>
      <c r="L767" s="255"/>
      <c r="M767" s="256"/>
      <c r="N767" s="257"/>
      <c r="O767" s="257"/>
      <c r="P767" s="257"/>
      <c r="Q767" s="257"/>
      <c r="R767" s="257"/>
      <c r="S767" s="257"/>
      <c r="T767" s="258"/>
      <c r="U767" s="13"/>
      <c r="V767" s="13"/>
      <c r="W767" s="13"/>
      <c r="X767" s="13"/>
      <c r="Y767" s="13"/>
      <c r="Z767" s="13"/>
      <c r="AA767" s="13"/>
      <c r="AB767" s="13"/>
      <c r="AC767" s="13"/>
      <c r="AD767" s="13"/>
      <c r="AE767" s="13"/>
      <c r="AT767" s="259" t="s">
        <v>259</v>
      </c>
      <c r="AU767" s="259" t="s">
        <v>88</v>
      </c>
      <c r="AV767" s="13" t="s">
        <v>88</v>
      </c>
      <c r="AW767" s="13" t="s">
        <v>36</v>
      </c>
      <c r="AX767" s="13" t="s">
        <v>80</v>
      </c>
      <c r="AY767" s="259" t="s">
        <v>241</v>
      </c>
    </row>
    <row r="768" s="15" customFormat="1">
      <c r="A768" s="15"/>
      <c r="B768" s="271"/>
      <c r="C768" s="272"/>
      <c r="D768" s="242" t="s">
        <v>259</v>
      </c>
      <c r="E768" s="273" t="s">
        <v>1</v>
      </c>
      <c r="F768" s="274" t="s">
        <v>3463</v>
      </c>
      <c r="G768" s="272"/>
      <c r="H768" s="273" t="s">
        <v>1</v>
      </c>
      <c r="I768" s="275"/>
      <c r="J768" s="272"/>
      <c r="K768" s="272"/>
      <c r="L768" s="276"/>
      <c r="M768" s="277"/>
      <c r="N768" s="278"/>
      <c r="O768" s="278"/>
      <c r="P768" s="278"/>
      <c r="Q768" s="278"/>
      <c r="R768" s="278"/>
      <c r="S768" s="278"/>
      <c r="T768" s="279"/>
      <c r="U768" s="15"/>
      <c r="V768" s="15"/>
      <c r="W768" s="15"/>
      <c r="X768" s="15"/>
      <c r="Y768" s="15"/>
      <c r="Z768" s="15"/>
      <c r="AA768" s="15"/>
      <c r="AB768" s="15"/>
      <c r="AC768" s="15"/>
      <c r="AD768" s="15"/>
      <c r="AE768" s="15"/>
      <c r="AT768" s="280" t="s">
        <v>259</v>
      </c>
      <c r="AU768" s="280" t="s">
        <v>88</v>
      </c>
      <c r="AV768" s="15" t="s">
        <v>14</v>
      </c>
      <c r="AW768" s="15" t="s">
        <v>36</v>
      </c>
      <c r="AX768" s="15" t="s">
        <v>80</v>
      </c>
      <c r="AY768" s="280" t="s">
        <v>241</v>
      </c>
    </row>
    <row r="769" s="13" customFormat="1">
      <c r="A769" s="13"/>
      <c r="B769" s="249"/>
      <c r="C769" s="250"/>
      <c r="D769" s="242" t="s">
        <v>259</v>
      </c>
      <c r="E769" s="251" t="s">
        <v>1</v>
      </c>
      <c r="F769" s="252" t="s">
        <v>1455</v>
      </c>
      <c r="G769" s="250"/>
      <c r="H769" s="253">
        <v>0</v>
      </c>
      <c r="I769" s="254"/>
      <c r="J769" s="250"/>
      <c r="K769" s="250"/>
      <c r="L769" s="255"/>
      <c r="M769" s="256"/>
      <c r="N769" s="257"/>
      <c r="O769" s="257"/>
      <c r="P769" s="257"/>
      <c r="Q769" s="257"/>
      <c r="R769" s="257"/>
      <c r="S769" s="257"/>
      <c r="T769" s="258"/>
      <c r="U769" s="13"/>
      <c r="V769" s="13"/>
      <c r="W769" s="13"/>
      <c r="X769" s="13"/>
      <c r="Y769" s="13"/>
      <c r="Z769" s="13"/>
      <c r="AA769" s="13"/>
      <c r="AB769" s="13"/>
      <c r="AC769" s="13"/>
      <c r="AD769" s="13"/>
      <c r="AE769" s="13"/>
      <c r="AT769" s="259" t="s">
        <v>259</v>
      </c>
      <c r="AU769" s="259" t="s">
        <v>88</v>
      </c>
      <c r="AV769" s="13" t="s">
        <v>88</v>
      </c>
      <c r="AW769" s="13" t="s">
        <v>36</v>
      </c>
      <c r="AX769" s="13" t="s">
        <v>80</v>
      </c>
      <c r="AY769" s="259" t="s">
        <v>241</v>
      </c>
    </row>
    <row r="770" s="13" customFormat="1">
      <c r="A770" s="13"/>
      <c r="B770" s="249"/>
      <c r="C770" s="250"/>
      <c r="D770" s="242" t="s">
        <v>259</v>
      </c>
      <c r="E770" s="251" t="s">
        <v>1</v>
      </c>
      <c r="F770" s="252" t="s">
        <v>3936</v>
      </c>
      <c r="G770" s="250"/>
      <c r="H770" s="253">
        <v>6.9000000000000004</v>
      </c>
      <c r="I770" s="254"/>
      <c r="J770" s="250"/>
      <c r="K770" s="250"/>
      <c r="L770" s="255"/>
      <c r="M770" s="256"/>
      <c r="N770" s="257"/>
      <c r="O770" s="257"/>
      <c r="P770" s="257"/>
      <c r="Q770" s="257"/>
      <c r="R770" s="257"/>
      <c r="S770" s="257"/>
      <c r="T770" s="258"/>
      <c r="U770" s="13"/>
      <c r="V770" s="13"/>
      <c r="W770" s="13"/>
      <c r="X770" s="13"/>
      <c r="Y770" s="13"/>
      <c r="Z770" s="13"/>
      <c r="AA770" s="13"/>
      <c r="AB770" s="13"/>
      <c r="AC770" s="13"/>
      <c r="AD770" s="13"/>
      <c r="AE770" s="13"/>
      <c r="AT770" s="259" t="s">
        <v>259</v>
      </c>
      <c r="AU770" s="259" t="s">
        <v>88</v>
      </c>
      <c r="AV770" s="13" t="s">
        <v>88</v>
      </c>
      <c r="AW770" s="13" t="s">
        <v>36</v>
      </c>
      <c r="AX770" s="13" t="s">
        <v>80</v>
      </c>
      <c r="AY770" s="259" t="s">
        <v>241</v>
      </c>
    </row>
    <row r="771" s="15" customFormat="1">
      <c r="A771" s="15"/>
      <c r="B771" s="271"/>
      <c r="C771" s="272"/>
      <c r="D771" s="242" t="s">
        <v>259</v>
      </c>
      <c r="E771" s="273" t="s">
        <v>1</v>
      </c>
      <c r="F771" s="274" t="s">
        <v>3465</v>
      </c>
      <c r="G771" s="272"/>
      <c r="H771" s="273" t="s">
        <v>1</v>
      </c>
      <c r="I771" s="275"/>
      <c r="J771" s="272"/>
      <c r="K771" s="272"/>
      <c r="L771" s="276"/>
      <c r="M771" s="277"/>
      <c r="N771" s="278"/>
      <c r="O771" s="278"/>
      <c r="P771" s="278"/>
      <c r="Q771" s="278"/>
      <c r="R771" s="278"/>
      <c r="S771" s="278"/>
      <c r="T771" s="279"/>
      <c r="U771" s="15"/>
      <c r="V771" s="15"/>
      <c r="W771" s="15"/>
      <c r="X771" s="15"/>
      <c r="Y771" s="15"/>
      <c r="Z771" s="15"/>
      <c r="AA771" s="15"/>
      <c r="AB771" s="15"/>
      <c r="AC771" s="15"/>
      <c r="AD771" s="15"/>
      <c r="AE771" s="15"/>
      <c r="AT771" s="280" t="s">
        <v>259</v>
      </c>
      <c r="AU771" s="280" t="s">
        <v>88</v>
      </c>
      <c r="AV771" s="15" t="s">
        <v>14</v>
      </c>
      <c r="AW771" s="15" t="s">
        <v>36</v>
      </c>
      <c r="AX771" s="15" t="s">
        <v>80</v>
      </c>
      <c r="AY771" s="280" t="s">
        <v>241</v>
      </c>
    </row>
    <row r="772" s="13" customFormat="1">
      <c r="A772" s="13"/>
      <c r="B772" s="249"/>
      <c r="C772" s="250"/>
      <c r="D772" s="242" t="s">
        <v>259</v>
      </c>
      <c r="E772" s="251" t="s">
        <v>1</v>
      </c>
      <c r="F772" s="252" t="s">
        <v>1455</v>
      </c>
      <c r="G772" s="250"/>
      <c r="H772" s="253">
        <v>0</v>
      </c>
      <c r="I772" s="254"/>
      <c r="J772" s="250"/>
      <c r="K772" s="250"/>
      <c r="L772" s="255"/>
      <c r="M772" s="256"/>
      <c r="N772" s="257"/>
      <c r="O772" s="257"/>
      <c r="P772" s="257"/>
      <c r="Q772" s="257"/>
      <c r="R772" s="257"/>
      <c r="S772" s="257"/>
      <c r="T772" s="258"/>
      <c r="U772" s="13"/>
      <c r="V772" s="13"/>
      <c r="W772" s="13"/>
      <c r="X772" s="13"/>
      <c r="Y772" s="13"/>
      <c r="Z772" s="13"/>
      <c r="AA772" s="13"/>
      <c r="AB772" s="13"/>
      <c r="AC772" s="13"/>
      <c r="AD772" s="13"/>
      <c r="AE772" s="13"/>
      <c r="AT772" s="259" t="s">
        <v>259</v>
      </c>
      <c r="AU772" s="259" t="s">
        <v>88</v>
      </c>
      <c r="AV772" s="13" t="s">
        <v>88</v>
      </c>
      <c r="AW772" s="13" t="s">
        <v>36</v>
      </c>
      <c r="AX772" s="13" t="s">
        <v>80</v>
      </c>
      <c r="AY772" s="259" t="s">
        <v>241</v>
      </c>
    </row>
    <row r="773" s="13" customFormat="1">
      <c r="A773" s="13"/>
      <c r="B773" s="249"/>
      <c r="C773" s="250"/>
      <c r="D773" s="242" t="s">
        <v>259</v>
      </c>
      <c r="E773" s="251" t="s">
        <v>1</v>
      </c>
      <c r="F773" s="252" t="s">
        <v>1452</v>
      </c>
      <c r="G773" s="250"/>
      <c r="H773" s="253">
        <v>0</v>
      </c>
      <c r="I773" s="254"/>
      <c r="J773" s="250"/>
      <c r="K773" s="250"/>
      <c r="L773" s="255"/>
      <c r="M773" s="256"/>
      <c r="N773" s="257"/>
      <c r="O773" s="257"/>
      <c r="P773" s="257"/>
      <c r="Q773" s="257"/>
      <c r="R773" s="257"/>
      <c r="S773" s="257"/>
      <c r="T773" s="258"/>
      <c r="U773" s="13"/>
      <c r="V773" s="13"/>
      <c r="W773" s="13"/>
      <c r="X773" s="13"/>
      <c r="Y773" s="13"/>
      <c r="Z773" s="13"/>
      <c r="AA773" s="13"/>
      <c r="AB773" s="13"/>
      <c r="AC773" s="13"/>
      <c r="AD773" s="13"/>
      <c r="AE773" s="13"/>
      <c r="AT773" s="259" t="s">
        <v>259</v>
      </c>
      <c r="AU773" s="259" t="s">
        <v>88</v>
      </c>
      <c r="AV773" s="13" t="s">
        <v>88</v>
      </c>
      <c r="AW773" s="13" t="s">
        <v>36</v>
      </c>
      <c r="AX773" s="13" t="s">
        <v>80</v>
      </c>
      <c r="AY773" s="259" t="s">
        <v>241</v>
      </c>
    </row>
    <row r="774" s="15" customFormat="1">
      <c r="A774" s="15"/>
      <c r="B774" s="271"/>
      <c r="C774" s="272"/>
      <c r="D774" s="242" t="s">
        <v>259</v>
      </c>
      <c r="E774" s="273" t="s">
        <v>1</v>
      </c>
      <c r="F774" s="274" t="s">
        <v>3467</v>
      </c>
      <c r="G774" s="272"/>
      <c r="H774" s="273" t="s">
        <v>1</v>
      </c>
      <c r="I774" s="275"/>
      <c r="J774" s="272"/>
      <c r="K774" s="272"/>
      <c r="L774" s="276"/>
      <c r="M774" s="277"/>
      <c r="N774" s="278"/>
      <c r="O774" s="278"/>
      <c r="P774" s="278"/>
      <c r="Q774" s="278"/>
      <c r="R774" s="278"/>
      <c r="S774" s="278"/>
      <c r="T774" s="279"/>
      <c r="U774" s="15"/>
      <c r="V774" s="15"/>
      <c r="W774" s="15"/>
      <c r="X774" s="15"/>
      <c r="Y774" s="15"/>
      <c r="Z774" s="15"/>
      <c r="AA774" s="15"/>
      <c r="AB774" s="15"/>
      <c r="AC774" s="15"/>
      <c r="AD774" s="15"/>
      <c r="AE774" s="15"/>
      <c r="AT774" s="280" t="s">
        <v>259</v>
      </c>
      <c r="AU774" s="280" t="s">
        <v>88</v>
      </c>
      <c r="AV774" s="15" t="s">
        <v>14</v>
      </c>
      <c r="AW774" s="15" t="s">
        <v>36</v>
      </c>
      <c r="AX774" s="15" t="s">
        <v>80</v>
      </c>
      <c r="AY774" s="280" t="s">
        <v>241</v>
      </c>
    </row>
    <row r="775" s="13" customFormat="1">
      <c r="A775" s="13"/>
      <c r="B775" s="249"/>
      <c r="C775" s="250"/>
      <c r="D775" s="242" t="s">
        <v>259</v>
      </c>
      <c r="E775" s="251" t="s">
        <v>1</v>
      </c>
      <c r="F775" s="252" t="s">
        <v>1455</v>
      </c>
      <c r="G775" s="250"/>
      <c r="H775" s="253">
        <v>0</v>
      </c>
      <c r="I775" s="254"/>
      <c r="J775" s="250"/>
      <c r="K775" s="250"/>
      <c r="L775" s="255"/>
      <c r="M775" s="256"/>
      <c r="N775" s="257"/>
      <c r="O775" s="257"/>
      <c r="P775" s="257"/>
      <c r="Q775" s="257"/>
      <c r="R775" s="257"/>
      <c r="S775" s="257"/>
      <c r="T775" s="258"/>
      <c r="U775" s="13"/>
      <c r="V775" s="13"/>
      <c r="W775" s="13"/>
      <c r="X775" s="13"/>
      <c r="Y775" s="13"/>
      <c r="Z775" s="13"/>
      <c r="AA775" s="13"/>
      <c r="AB775" s="13"/>
      <c r="AC775" s="13"/>
      <c r="AD775" s="13"/>
      <c r="AE775" s="13"/>
      <c r="AT775" s="259" t="s">
        <v>259</v>
      </c>
      <c r="AU775" s="259" t="s">
        <v>88</v>
      </c>
      <c r="AV775" s="13" t="s">
        <v>88</v>
      </c>
      <c r="AW775" s="13" t="s">
        <v>36</v>
      </c>
      <c r="AX775" s="13" t="s">
        <v>80</v>
      </c>
      <c r="AY775" s="259" t="s">
        <v>241</v>
      </c>
    </row>
    <row r="776" s="13" customFormat="1">
      <c r="A776" s="13"/>
      <c r="B776" s="249"/>
      <c r="C776" s="250"/>
      <c r="D776" s="242" t="s">
        <v>259</v>
      </c>
      <c r="E776" s="251" t="s">
        <v>1</v>
      </c>
      <c r="F776" s="252" t="s">
        <v>1452</v>
      </c>
      <c r="G776" s="250"/>
      <c r="H776" s="253">
        <v>0</v>
      </c>
      <c r="I776" s="254"/>
      <c r="J776" s="250"/>
      <c r="K776" s="250"/>
      <c r="L776" s="255"/>
      <c r="M776" s="256"/>
      <c r="N776" s="257"/>
      <c r="O776" s="257"/>
      <c r="P776" s="257"/>
      <c r="Q776" s="257"/>
      <c r="R776" s="257"/>
      <c r="S776" s="257"/>
      <c r="T776" s="258"/>
      <c r="U776" s="13"/>
      <c r="V776" s="13"/>
      <c r="W776" s="13"/>
      <c r="X776" s="13"/>
      <c r="Y776" s="13"/>
      <c r="Z776" s="13"/>
      <c r="AA776" s="13"/>
      <c r="AB776" s="13"/>
      <c r="AC776" s="13"/>
      <c r="AD776" s="13"/>
      <c r="AE776" s="13"/>
      <c r="AT776" s="259" t="s">
        <v>259</v>
      </c>
      <c r="AU776" s="259" t="s">
        <v>88</v>
      </c>
      <c r="AV776" s="13" t="s">
        <v>88</v>
      </c>
      <c r="AW776" s="13" t="s">
        <v>36</v>
      </c>
      <c r="AX776" s="13" t="s">
        <v>80</v>
      </c>
      <c r="AY776" s="259" t="s">
        <v>241</v>
      </c>
    </row>
    <row r="777" s="15" customFormat="1">
      <c r="A777" s="15"/>
      <c r="B777" s="271"/>
      <c r="C777" s="272"/>
      <c r="D777" s="242" t="s">
        <v>259</v>
      </c>
      <c r="E777" s="273" t="s">
        <v>1</v>
      </c>
      <c r="F777" s="274" t="s">
        <v>3469</v>
      </c>
      <c r="G777" s="272"/>
      <c r="H777" s="273" t="s">
        <v>1</v>
      </c>
      <c r="I777" s="275"/>
      <c r="J777" s="272"/>
      <c r="K777" s="272"/>
      <c r="L777" s="276"/>
      <c r="M777" s="277"/>
      <c r="N777" s="278"/>
      <c r="O777" s="278"/>
      <c r="P777" s="278"/>
      <c r="Q777" s="278"/>
      <c r="R777" s="278"/>
      <c r="S777" s="278"/>
      <c r="T777" s="279"/>
      <c r="U777" s="15"/>
      <c r="V777" s="15"/>
      <c r="W777" s="15"/>
      <c r="X777" s="15"/>
      <c r="Y777" s="15"/>
      <c r="Z777" s="15"/>
      <c r="AA777" s="15"/>
      <c r="AB777" s="15"/>
      <c r="AC777" s="15"/>
      <c r="AD777" s="15"/>
      <c r="AE777" s="15"/>
      <c r="AT777" s="280" t="s">
        <v>259</v>
      </c>
      <c r="AU777" s="280" t="s">
        <v>88</v>
      </c>
      <c r="AV777" s="15" t="s">
        <v>14</v>
      </c>
      <c r="AW777" s="15" t="s">
        <v>36</v>
      </c>
      <c r="AX777" s="15" t="s">
        <v>80</v>
      </c>
      <c r="AY777" s="280" t="s">
        <v>241</v>
      </c>
    </row>
    <row r="778" s="13" customFormat="1">
      <c r="A778" s="13"/>
      <c r="B778" s="249"/>
      <c r="C778" s="250"/>
      <c r="D778" s="242" t="s">
        <v>259</v>
      </c>
      <c r="E778" s="251" t="s">
        <v>1</v>
      </c>
      <c r="F778" s="252" t="s">
        <v>1455</v>
      </c>
      <c r="G778" s="250"/>
      <c r="H778" s="253">
        <v>0</v>
      </c>
      <c r="I778" s="254"/>
      <c r="J778" s="250"/>
      <c r="K778" s="250"/>
      <c r="L778" s="255"/>
      <c r="M778" s="256"/>
      <c r="N778" s="257"/>
      <c r="O778" s="257"/>
      <c r="P778" s="257"/>
      <c r="Q778" s="257"/>
      <c r="R778" s="257"/>
      <c r="S778" s="257"/>
      <c r="T778" s="258"/>
      <c r="U778" s="13"/>
      <c r="V778" s="13"/>
      <c r="W778" s="13"/>
      <c r="X778" s="13"/>
      <c r="Y778" s="13"/>
      <c r="Z778" s="13"/>
      <c r="AA778" s="13"/>
      <c r="AB778" s="13"/>
      <c r="AC778" s="13"/>
      <c r="AD778" s="13"/>
      <c r="AE778" s="13"/>
      <c r="AT778" s="259" t="s">
        <v>259</v>
      </c>
      <c r="AU778" s="259" t="s">
        <v>88</v>
      </c>
      <c r="AV778" s="13" t="s">
        <v>88</v>
      </c>
      <c r="AW778" s="13" t="s">
        <v>36</v>
      </c>
      <c r="AX778" s="13" t="s">
        <v>80</v>
      </c>
      <c r="AY778" s="259" t="s">
        <v>241</v>
      </c>
    </row>
    <row r="779" s="13" customFormat="1">
      <c r="A779" s="13"/>
      <c r="B779" s="249"/>
      <c r="C779" s="250"/>
      <c r="D779" s="242" t="s">
        <v>259</v>
      </c>
      <c r="E779" s="251" t="s">
        <v>1</v>
      </c>
      <c r="F779" s="252" t="s">
        <v>3937</v>
      </c>
      <c r="G779" s="250"/>
      <c r="H779" s="253">
        <v>54.299999999999997</v>
      </c>
      <c r="I779" s="254"/>
      <c r="J779" s="250"/>
      <c r="K779" s="250"/>
      <c r="L779" s="255"/>
      <c r="M779" s="256"/>
      <c r="N779" s="257"/>
      <c r="O779" s="257"/>
      <c r="P779" s="257"/>
      <c r="Q779" s="257"/>
      <c r="R779" s="257"/>
      <c r="S779" s="257"/>
      <c r="T779" s="258"/>
      <c r="U779" s="13"/>
      <c r="V779" s="13"/>
      <c r="W779" s="13"/>
      <c r="X779" s="13"/>
      <c r="Y779" s="13"/>
      <c r="Z779" s="13"/>
      <c r="AA779" s="13"/>
      <c r="AB779" s="13"/>
      <c r="AC779" s="13"/>
      <c r="AD779" s="13"/>
      <c r="AE779" s="13"/>
      <c r="AT779" s="259" t="s">
        <v>259</v>
      </c>
      <c r="AU779" s="259" t="s">
        <v>88</v>
      </c>
      <c r="AV779" s="13" t="s">
        <v>88</v>
      </c>
      <c r="AW779" s="13" t="s">
        <v>36</v>
      </c>
      <c r="AX779" s="13" t="s">
        <v>80</v>
      </c>
      <c r="AY779" s="259" t="s">
        <v>241</v>
      </c>
    </row>
    <row r="780" s="15" customFormat="1">
      <c r="A780" s="15"/>
      <c r="B780" s="271"/>
      <c r="C780" s="272"/>
      <c r="D780" s="242" t="s">
        <v>259</v>
      </c>
      <c r="E780" s="273" t="s">
        <v>1</v>
      </c>
      <c r="F780" s="274" t="s">
        <v>3486</v>
      </c>
      <c r="G780" s="272"/>
      <c r="H780" s="273" t="s">
        <v>1</v>
      </c>
      <c r="I780" s="275"/>
      <c r="J780" s="272"/>
      <c r="K780" s="272"/>
      <c r="L780" s="276"/>
      <c r="M780" s="277"/>
      <c r="N780" s="278"/>
      <c r="O780" s="278"/>
      <c r="P780" s="278"/>
      <c r="Q780" s="278"/>
      <c r="R780" s="278"/>
      <c r="S780" s="278"/>
      <c r="T780" s="279"/>
      <c r="U780" s="15"/>
      <c r="V780" s="15"/>
      <c r="W780" s="15"/>
      <c r="X780" s="15"/>
      <c r="Y780" s="15"/>
      <c r="Z780" s="15"/>
      <c r="AA780" s="15"/>
      <c r="AB780" s="15"/>
      <c r="AC780" s="15"/>
      <c r="AD780" s="15"/>
      <c r="AE780" s="15"/>
      <c r="AT780" s="280" t="s">
        <v>259</v>
      </c>
      <c r="AU780" s="280" t="s">
        <v>88</v>
      </c>
      <c r="AV780" s="15" t="s">
        <v>14</v>
      </c>
      <c r="AW780" s="15" t="s">
        <v>36</v>
      </c>
      <c r="AX780" s="15" t="s">
        <v>80</v>
      </c>
      <c r="AY780" s="280" t="s">
        <v>241</v>
      </c>
    </row>
    <row r="781" s="13" customFormat="1">
      <c r="A781" s="13"/>
      <c r="B781" s="249"/>
      <c r="C781" s="250"/>
      <c r="D781" s="242" t="s">
        <v>259</v>
      </c>
      <c r="E781" s="251" t="s">
        <v>1</v>
      </c>
      <c r="F781" s="252" t="s">
        <v>1455</v>
      </c>
      <c r="G781" s="250"/>
      <c r="H781" s="253">
        <v>0</v>
      </c>
      <c r="I781" s="254"/>
      <c r="J781" s="250"/>
      <c r="K781" s="250"/>
      <c r="L781" s="255"/>
      <c r="M781" s="256"/>
      <c r="N781" s="257"/>
      <c r="O781" s="257"/>
      <c r="P781" s="257"/>
      <c r="Q781" s="257"/>
      <c r="R781" s="257"/>
      <c r="S781" s="257"/>
      <c r="T781" s="258"/>
      <c r="U781" s="13"/>
      <c r="V781" s="13"/>
      <c r="W781" s="13"/>
      <c r="X781" s="13"/>
      <c r="Y781" s="13"/>
      <c r="Z781" s="13"/>
      <c r="AA781" s="13"/>
      <c r="AB781" s="13"/>
      <c r="AC781" s="13"/>
      <c r="AD781" s="13"/>
      <c r="AE781" s="13"/>
      <c r="AT781" s="259" t="s">
        <v>259</v>
      </c>
      <c r="AU781" s="259" t="s">
        <v>88</v>
      </c>
      <c r="AV781" s="13" t="s">
        <v>88</v>
      </c>
      <c r="AW781" s="13" t="s">
        <v>36</v>
      </c>
      <c r="AX781" s="13" t="s">
        <v>80</v>
      </c>
      <c r="AY781" s="259" t="s">
        <v>241</v>
      </c>
    </row>
    <row r="782" s="13" customFormat="1">
      <c r="A782" s="13"/>
      <c r="B782" s="249"/>
      <c r="C782" s="250"/>
      <c r="D782" s="242" t="s">
        <v>259</v>
      </c>
      <c r="E782" s="251" t="s">
        <v>1</v>
      </c>
      <c r="F782" s="252" t="s">
        <v>1452</v>
      </c>
      <c r="G782" s="250"/>
      <c r="H782" s="253">
        <v>0</v>
      </c>
      <c r="I782" s="254"/>
      <c r="J782" s="250"/>
      <c r="K782" s="250"/>
      <c r="L782" s="255"/>
      <c r="M782" s="256"/>
      <c r="N782" s="257"/>
      <c r="O782" s="257"/>
      <c r="P782" s="257"/>
      <c r="Q782" s="257"/>
      <c r="R782" s="257"/>
      <c r="S782" s="257"/>
      <c r="T782" s="258"/>
      <c r="U782" s="13"/>
      <c r="V782" s="13"/>
      <c r="W782" s="13"/>
      <c r="X782" s="13"/>
      <c r="Y782" s="13"/>
      <c r="Z782" s="13"/>
      <c r="AA782" s="13"/>
      <c r="AB782" s="13"/>
      <c r="AC782" s="13"/>
      <c r="AD782" s="13"/>
      <c r="AE782" s="13"/>
      <c r="AT782" s="259" t="s">
        <v>259</v>
      </c>
      <c r="AU782" s="259" t="s">
        <v>88</v>
      </c>
      <c r="AV782" s="13" t="s">
        <v>88</v>
      </c>
      <c r="AW782" s="13" t="s">
        <v>36</v>
      </c>
      <c r="AX782" s="13" t="s">
        <v>80</v>
      </c>
      <c r="AY782" s="259" t="s">
        <v>241</v>
      </c>
    </row>
    <row r="783" s="15" customFormat="1">
      <c r="A783" s="15"/>
      <c r="B783" s="271"/>
      <c r="C783" s="272"/>
      <c r="D783" s="242" t="s">
        <v>259</v>
      </c>
      <c r="E783" s="273" t="s">
        <v>1</v>
      </c>
      <c r="F783" s="274" t="s">
        <v>3470</v>
      </c>
      <c r="G783" s="272"/>
      <c r="H783" s="273" t="s">
        <v>1</v>
      </c>
      <c r="I783" s="275"/>
      <c r="J783" s="272"/>
      <c r="K783" s="272"/>
      <c r="L783" s="276"/>
      <c r="M783" s="277"/>
      <c r="N783" s="278"/>
      <c r="O783" s="278"/>
      <c r="P783" s="278"/>
      <c r="Q783" s="278"/>
      <c r="R783" s="278"/>
      <c r="S783" s="278"/>
      <c r="T783" s="279"/>
      <c r="U783" s="15"/>
      <c r="V783" s="15"/>
      <c r="W783" s="15"/>
      <c r="X783" s="15"/>
      <c r="Y783" s="15"/>
      <c r="Z783" s="15"/>
      <c r="AA783" s="15"/>
      <c r="AB783" s="15"/>
      <c r="AC783" s="15"/>
      <c r="AD783" s="15"/>
      <c r="AE783" s="15"/>
      <c r="AT783" s="280" t="s">
        <v>259</v>
      </c>
      <c r="AU783" s="280" t="s">
        <v>88</v>
      </c>
      <c r="AV783" s="15" t="s">
        <v>14</v>
      </c>
      <c r="AW783" s="15" t="s">
        <v>36</v>
      </c>
      <c r="AX783" s="15" t="s">
        <v>80</v>
      </c>
      <c r="AY783" s="280" t="s">
        <v>241</v>
      </c>
    </row>
    <row r="784" s="13" customFormat="1">
      <c r="A784" s="13"/>
      <c r="B784" s="249"/>
      <c r="C784" s="250"/>
      <c r="D784" s="242" t="s">
        <v>259</v>
      </c>
      <c r="E784" s="251" t="s">
        <v>1</v>
      </c>
      <c r="F784" s="252" t="s">
        <v>3938</v>
      </c>
      <c r="G784" s="250"/>
      <c r="H784" s="253">
        <v>1.7</v>
      </c>
      <c r="I784" s="254"/>
      <c r="J784" s="250"/>
      <c r="K784" s="250"/>
      <c r="L784" s="255"/>
      <c r="M784" s="256"/>
      <c r="N784" s="257"/>
      <c r="O784" s="257"/>
      <c r="P784" s="257"/>
      <c r="Q784" s="257"/>
      <c r="R784" s="257"/>
      <c r="S784" s="257"/>
      <c r="T784" s="258"/>
      <c r="U784" s="13"/>
      <c r="V784" s="13"/>
      <c r="W784" s="13"/>
      <c r="X784" s="13"/>
      <c r="Y784" s="13"/>
      <c r="Z784" s="13"/>
      <c r="AA784" s="13"/>
      <c r="AB784" s="13"/>
      <c r="AC784" s="13"/>
      <c r="AD784" s="13"/>
      <c r="AE784" s="13"/>
      <c r="AT784" s="259" t="s">
        <v>259</v>
      </c>
      <c r="AU784" s="259" t="s">
        <v>88</v>
      </c>
      <c r="AV784" s="13" t="s">
        <v>88</v>
      </c>
      <c r="AW784" s="13" t="s">
        <v>36</v>
      </c>
      <c r="AX784" s="13" t="s">
        <v>80</v>
      </c>
      <c r="AY784" s="259" t="s">
        <v>241</v>
      </c>
    </row>
    <row r="785" s="13" customFormat="1">
      <c r="A785" s="13"/>
      <c r="B785" s="249"/>
      <c r="C785" s="250"/>
      <c r="D785" s="242" t="s">
        <v>259</v>
      </c>
      <c r="E785" s="251" t="s">
        <v>1</v>
      </c>
      <c r="F785" s="252" t="s">
        <v>3939</v>
      </c>
      <c r="G785" s="250"/>
      <c r="H785" s="253">
        <v>10.4</v>
      </c>
      <c r="I785" s="254"/>
      <c r="J785" s="250"/>
      <c r="K785" s="250"/>
      <c r="L785" s="255"/>
      <c r="M785" s="256"/>
      <c r="N785" s="257"/>
      <c r="O785" s="257"/>
      <c r="P785" s="257"/>
      <c r="Q785" s="257"/>
      <c r="R785" s="257"/>
      <c r="S785" s="257"/>
      <c r="T785" s="258"/>
      <c r="U785" s="13"/>
      <c r="V785" s="13"/>
      <c r="W785" s="13"/>
      <c r="X785" s="13"/>
      <c r="Y785" s="13"/>
      <c r="Z785" s="13"/>
      <c r="AA785" s="13"/>
      <c r="AB785" s="13"/>
      <c r="AC785" s="13"/>
      <c r="AD785" s="13"/>
      <c r="AE785" s="13"/>
      <c r="AT785" s="259" t="s">
        <v>259</v>
      </c>
      <c r="AU785" s="259" t="s">
        <v>88</v>
      </c>
      <c r="AV785" s="13" t="s">
        <v>88</v>
      </c>
      <c r="AW785" s="13" t="s">
        <v>36</v>
      </c>
      <c r="AX785" s="13" t="s">
        <v>80</v>
      </c>
      <c r="AY785" s="259" t="s">
        <v>241</v>
      </c>
    </row>
    <row r="786" s="13" customFormat="1">
      <c r="A786" s="13"/>
      <c r="B786" s="249"/>
      <c r="C786" s="250"/>
      <c r="D786" s="242" t="s">
        <v>259</v>
      </c>
      <c r="E786" s="251" t="s">
        <v>1</v>
      </c>
      <c r="F786" s="252" t="s">
        <v>3940</v>
      </c>
      <c r="G786" s="250"/>
      <c r="H786" s="253">
        <v>6</v>
      </c>
      <c r="I786" s="254"/>
      <c r="J786" s="250"/>
      <c r="K786" s="250"/>
      <c r="L786" s="255"/>
      <c r="M786" s="256"/>
      <c r="N786" s="257"/>
      <c r="O786" s="257"/>
      <c r="P786" s="257"/>
      <c r="Q786" s="257"/>
      <c r="R786" s="257"/>
      <c r="S786" s="257"/>
      <c r="T786" s="258"/>
      <c r="U786" s="13"/>
      <c r="V786" s="13"/>
      <c r="W786" s="13"/>
      <c r="X786" s="13"/>
      <c r="Y786" s="13"/>
      <c r="Z786" s="13"/>
      <c r="AA786" s="13"/>
      <c r="AB786" s="13"/>
      <c r="AC786" s="13"/>
      <c r="AD786" s="13"/>
      <c r="AE786" s="13"/>
      <c r="AT786" s="259" t="s">
        <v>259</v>
      </c>
      <c r="AU786" s="259" t="s">
        <v>88</v>
      </c>
      <c r="AV786" s="13" t="s">
        <v>88</v>
      </c>
      <c r="AW786" s="13" t="s">
        <v>36</v>
      </c>
      <c r="AX786" s="13" t="s">
        <v>80</v>
      </c>
      <c r="AY786" s="259" t="s">
        <v>241</v>
      </c>
    </row>
    <row r="787" s="14" customFormat="1">
      <c r="A787" s="14"/>
      <c r="B787" s="260"/>
      <c r="C787" s="261"/>
      <c r="D787" s="242" t="s">
        <v>259</v>
      </c>
      <c r="E787" s="262" t="s">
        <v>1</v>
      </c>
      <c r="F787" s="263" t="s">
        <v>261</v>
      </c>
      <c r="G787" s="261"/>
      <c r="H787" s="264">
        <v>245.69999999999996</v>
      </c>
      <c r="I787" s="265"/>
      <c r="J787" s="261"/>
      <c r="K787" s="261"/>
      <c r="L787" s="266"/>
      <c r="M787" s="267"/>
      <c r="N787" s="268"/>
      <c r="O787" s="268"/>
      <c r="P787" s="268"/>
      <c r="Q787" s="268"/>
      <c r="R787" s="268"/>
      <c r="S787" s="268"/>
      <c r="T787" s="269"/>
      <c r="U787" s="14"/>
      <c r="V787" s="14"/>
      <c r="W787" s="14"/>
      <c r="X787" s="14"/>
      <c r="Y787" s="14"/>
      <c r="Z787" s="14"/>
      <c r="AA787" s="14"/>
      <c r="AB787" s="14"/>
      <c r="AC787" s="14"/>
      <c r="AD787" s="14"/>
      <c r="AE787" s="14"/>
      <c r="AT787" s="270" t="s">
        <v>259</v>
      </c>
      <c r="AU787" s="270" t="s">
        <v>88</v>
      </c>
      <c r="AV787" s="14" t="s">
        <v>175</v>
      </c>
      <c r="AW787" s="14" t="s">
        <v>36</v>
      </c>
      <c r="AX787" s="14" t="s">
        <v>14</v>
      </c>
      <c r="AY787" s="270" t="s">
        <v>241</v>
      </c>
    </row>
    <row r="788" s="12" customFormat="1" ht="22.8" customHeight="1">
      <c r="A788" s="12"/>
      <c r="B788" s="213"/>
      <c r="C788" s="214"/>
      <c r="D788" s="215" t="s">
        <v>79</v>
      </c>
      <c r="E788" s="227" t="s">
        <v>1150</v>
      </c>
      <c r="F788" s="227" t="s">
        <v>1151</v>
      </c>
      <c r="G788" s="214"/>
      <c r="H788" s="214"/>
      <c r="I788" s="217"/>
      <c r="J788" s="228">
        <f>BK788</f>
        <v>0</v>
      </c>
      <c r="K788" s="214"/>
      <c r="L788" s="219"/>
      <c r="M788" s="220"/>
      <c r="N788" s="221"/>
      <c r="O788" s="221"/>
      <c r="P788" s="222">
        <f>SUM(P789:P811)</f>
        <v>0</v>
      </c>
      <c r="Q788" s="221"/>
      <c r="R788" s="222">
        <f>SUM(R789:R811)</f>
        <v>0</v>
      </c>
      <c r="S788" s="221"/>
      <c r="T788" s="223">
        <f>SUM(T789:T811)</f>
        <v>0</v>
      </c>
      <c r="U788" s="12"/>
      <c r="V788" s="12"/>
      <c r="W788" s="12"/>
      <c r="X788" s="12"/>
      <c r="Y788" s="12"/>
      <c r="Z788" s="12"/>
      <c r="AA788" s="12"/>
      <c r="AB788" s="12"/>
      <c r="AC788" s="12"/>
      <c r="AD788" s="12"/>
      <c r="AE788" s="12"/>
      <c r="AR788" s="224" t="s">
        <v>14</v>
      </c>
      <c r="AT788" s="225" t="s">
        <v>79</v>
      </c>
      <c r="AU788" s="225" t="s">
        <v>14</v>
      </c>
      <c r="AY788" s="224" t="s">
        <v>241</v>
      </c>
      <c r="BK788" s="226">
        <f>SUM(BK789:BK811)</f>
        <v>0</v>
      </c>
    </row>
    <row r="789" s="2" customFormat="1" ht="33" customHeight="1">
      <c r="A789" s="39"/>
      <c r="B789" s="40"/>
      <c r="C789" s="229" t="s">
        <v>1044</v>
      </c>
      <c r="D789" s="229" t="s">
        <v>243</v>
      </c>
      <c r="E789" s="230" t="s">
        <v>1153</v>
      </c>
      <c r="F789" s="231" t="s">
        <v>1154</v>
      </c>
      <c r="G789" s="232" t="s">
        <v>487</v>
      </c>
      <c r="H789" s="233">
        <v>177.982</v>
      </c>
      <c r="I789" s="234"/>
      <c r="J789" s="235">
        <f>ROUND(I789*H789,2)</f>
        <v>0</v>
      </c>
      <c r="K789" s="231" t="s">
        <v>247</v>
      </c>
      <c r="L789" s="45"/>
      <c r="M789" s="236" t="s">
        <v>1</v>
      </c>
      <c r="N789" s="237" t="s">
        <v>45</v>
      </c>
      <c r="O789" s="92"/>
      <c r="P789" s="238">
        <f>O789*H789</f>
        <v>0</v>
      </c>
      <c r="Q789" s="238">
        <v>0</v>
      </c>
      <c r="R789" s="238">
        <f>Q789*H789</f>
        <v>0</v>
      </c>
      <c r="S789" s="238">
        <v>0</v>
      </c>
      <c r="T789" s="239">
        <f>S789*H789</f>
        <v>0</v>
      </c>
      <c r="U789" s="39"/>
      <c r="V789" s="39"/>
      <c r="W789" s="39"/>
      <c r="X789" s="39"/>
      <c r="Y789" s="39"/>
      <c r="Z789" s="39"/>
      <c r="AA789" s="39"/>
      <c r="AB789" s="39"/>
      <c r="AC789" s="39"/>
      <c r="AD789" s="39"/>
      <c r="AE789" s="39"/>
      <c r="AR789" s="240" t="s">
        <v>175</v>
      </c>
      <c r="AT789" s="240" t="s">
        <v>243</v>
      </c>
      <c r="AU789" s="240" t="s">
        <v>88</v>
      </c>
      <c r="AY789" s="18" t="s">
        <v>241</v>
      </c>
      <c r="BE789" s="241">
        <f>IF(N789="základní",J789,0)</f>
        <v>0</v>
      </c>
      <c r="BF789" s="241">
        <f>IF(N789="snížená",J789,0)</f>
        <v>0</v>
      </c>
      <c r="BG789" s="241">
        <f>IF(N789="zákl. přenesená",J789,0)</f>
        <v>0</v>
      </c>
      <c r="BH789" s="241">
        <f>IF(N789="sníž. přenesená",J789,0)</f>
        <v>0</v>
      </c>
      <c r="BI789" s="241">
        <f>IF(N789="nulová",J789,0)</f>
        <v>0</v>
      </c>
      <c r="BJ789" s="18" t="s">
        <v>14</v>
      </c>
      <c r="BK789" s="241">
        <f>ROUND(I789*H789,2)</f>
        <v>0</v>
      </c>
      <c r="BL789" s="18" t="s">
        <v>175</v>
      </c>
      <c r="BM789" s="240" t="s">
        <v>3941</v>
      </c>
    </row>
    <row r="790" s="2" customFormat="1">
      <c r="A790" s="39"/>
      <c r="B790" s="40"/>
      <c r="C790" s="41"/>
      <c r="D790" s="242" t="s">
        <v>249</v>
      </c>
      <c r="E790" s="41"/>
      <c r="F790" s="243" t="s">
        <v>1156</v>
      </c>
      <c r="G790" s="41"/>
      <c r="H790" s="41"/>
      <c r="I790" s="244"/>
      <c r="J790" s="41"/>
      <c r="K790" s="41"/>
      <c r="L790" s="45"/>
      <c r="M790" s="245"/>
      <c r="N790" s="246"/>
      <c r="O790" s="92"/>
      <c r="P790" s="92"/>
      <c r="Q790" s="92"/>
      <c r="R790" s="92"/>
      <c r="S790" s="92"/>
      <c r="T790" s="93"/>
      <c r="U790" s="39"/>
      <c r="V790" s="39"/>
      <c r="W790" s="39"/>
      <c r="X790" s="39"/>
      <c r="Y790" s="39"/>
      <c r="Z790" s="39"/>
      <c r="AA790" s="39"/>
      <c r="AB790" s="39"/>
      <c r="AC790" s="39"/>
      <c r="AD790" s="39"/>
      <c r="AE790" s="39"/>
      <c r="AT790" s="18" t="s">
        <v>249</v>
      </c>
      <c r="AU790" s="18" t="s">
        <v>88</v>
      </c>
    </row>
    <row r="791" s="2" customFormat="1">
      <c r="A791" s="39"/>
      <c r="B791" s="40"/>
      <c r="C791" s="41"/>
      <c r="D791" s="247" t="s">
        <v>251</v>
      </c>
      <c r="E791" s="41"/>
      <c r="F791" s="248" t="s">
        <v>1157</v>
      </c>
      <c r="G791" s="41"/>
      <c r="H791" s="41"/>
      <c r="I791" s="244"/>
      <c r="J791" s="41"/>
      <c r="K791" s="41"/>
      <c r="L791" s="45"/>
      <c r="M791" s="245"/>
      <c r="N791" s="246"/>
      <c r="O791" s="92"/>
      <c r="P791" s="92"/>
      <c r="Q791" s="92"/>
      <c r="R791" s="92"/>
      <c r="S791" s="92"/>
      <c r="T791" s="93"/>
      <c r="U791" s="39"/>
      <c r="V791" s="39"/>
      <c r="W791" s="39"/>
      <c r="X791" s="39"/>
      <c r="Y791" s="39"/>
      <c r="Z791" s="39"/>
      <c r="AA791" s="39"/>
      <c r="AB791" s="39"/>
      <c r="AC791" s="39"/>
      <c r="AD791" s="39"/>
      <c r="AE791" s="39"/>
      <c r="AT791" s="18" t="s">
        <v>251</v>
      </c>
      <c r="AU791" s="18" t="s">
        <v>88</v>
      </c>
    </row>
    <row r="792" s="13" customFormat="1">
      <c r="A792" s="13"/>
      <c r="B792" s="249"/>
      <c r="C792" s="250"/>
      <c r="D792" s="242" t="s">
        <v>259</v>
      </c>
      <c r="E792" s="251" t="s">
        <v>1</v>
      </c>
      <c r="F792" s="252" t="s">
        <v>485</v>
      </c>
      <c r="G792" s="250"/>
      <c r="H792" s="253">
        <v>177.982</v>
      </c>
      <c r="I792" s="254"/>
      <c r="J792" s="250"/>
      <c r="K792" s="250"/>
      <c r="L792" s="255"/>
      <c r="M792" s="256"/>
      <c r="N792" s="257"/>
      <c r="O792" s="257"/>
      <c r="P792" s="257"/>
      <c r="Q792" s="257"/>
      <c r="R792" s="257"/>
      <c r="S792" s="257"/>
      <c r="T792" s="258"/>
      <c r="U792" s="13"/>
      <c r="V792" s="13"/>
      <c r="W792" s="13"/>
      <c r="X792" s="13"/>
      <c r="Y792" s="13"/>
      <c r="Z792" s="13"/>
      <c r="AA792" s="13"/>
      <c r="AB792" s="13"/>
      <c r="AC792" s="13"/>
      <c r="AD792" s="13"/>
      <c r="AE792" s="13"/>
      <c r="AT792" s="259" t="s">
        <v>259</v>
      </c>
      <c r="AU792" s="259" t="s">
        <v>88</v>
      </c>
      <c r="AV792" s="13" t="s">
        <v>88</v>
      </c>
      <c r="AW792" s="13" t="s">
        <v>36</v>
      </c>
      <c r="AX792" s="13" t="s">
        <v>80</v>
      </c>
      <c r="AY792" s="259" t="s">
        <v>241</v>
      </c>
    </row>
    <row r="793" s="14" customFormat="1">
      <c r="A793" s="14"/>
      <c r="B793" s="260"/>
      <c r="C793" s="261"/>
      <c r="D793" s="242" t="s">
        <v>259</v>
      </c>
      <c r="E793" s="262" t="s">
        <v>1</v>
      </c>
      <c r="F793" s="263" t="s">
        <v>261</v>
      </c>
      <c r="G793" s="261"/>
      <c r="H793" s="264">
        <v>177.982</v>
      </c>
      <c r="I793" s="265"/>
      <c r="J793" s="261"/>
      <c r="K793" s="261"/>
      <c r="L793" s="266"/>
      <c r="M793" s="267"/>
      <c r="N793" s="268"/>
      <c r="O793" s="268"/>
      <c r="P793" s="268"/>
      <c r="Q793" s="268"/>
      <c r="R793" s="268"/>
      <c r="S793" s="268"/>
      <c r="T793" s="269"/>
      <c r="U793" s="14"/>
      <c r="V793" s="14"/>
      <c r="W793" s="14"/>
      <c r="X793" s="14"/>
      <c r="Y793" s="14"/>
      <c r="Z793" s="14"/>
      <c r="AA793" s="14"/>
      <c r="AB793" s="14"/>
      <c r="AC793" s="14"/>
      <c r="AD793" s="14"/>
      <c r="AE793" s="14"/>
      <c r="AT793" s="270" t="s">
        <v>259</v>
      </c>
      <c r="AU793" s="270" t="s">
        <v>88</v>
      </c>
      <c r="AV793" s="14" t="s">
        <v>175</v>
      </c>
      <c r="AW793" s="14" t="s">
        <v>36</v>
      </c>
      <c r="AX793" s="14" t="s">
        <v>14</v>
      </c>
      <c r="AY793" s="270" t="s">
        <v>241</v>
      </c>
    </row>
    <row r="794" s="2" customFormat="1" ht="21.75" customHeight="1">
      <c r="A794" s="39"/>
      <c r="B794" s="40"/>
      <c r="C794" s="229" t="s">
        <v>1050</v>
      </c>
      <c r="D794" s="229" t="s">
        <v>243</v>
      </c>
      <c r="E794" s="230" t="s">
        <v>1159</v>
      </c>
      <c r="F794" s="231" t="s">
        <v>1160</v>
      </c>
      <c r="G794" s="232" t="s">
        <v>487</v>
      </c>
      <c r="H794" s="233">
        <v>3915.6039999999998</v>
      </c>
      <c r="I794" s="234"/>
      <c r="J794" s="235">
        <f>ROUND(I794*H794,2)</f>
        <v>0</v>
      </c>
      <c r="K794" s="231" t="s">
        <v>247</v>
      </c>
      <c r="L794" s="45"/>
      <c r="M794" s="236" t="s">
        <v>1</v>
      </c>
      <c r="N794" s="237" t="s">
        <v>45</v>
      </c>
      <c r="O794" s="92"/>
      <c r="P794" s="238">
        <f>O794*H794</f>
        <v>0</v>
      </c>
      <c r="Q794" s="238">
        <v>0</v>
      </c>
      <c r="R794" s="238">
        <f>Q794*H794</f>
        <v>0</v>
      </c>
      <c r="S794" s="238">
        <v>0</v>
      </c>
      <c r="T794" s="239">
        <f>S794*H794</f>
        <v>0</v>
      </c>
      <c r="U794" s="39"/>
      <c r="V794" s="39"/>
      <c r="W794" s="39"/>
      <c r="X794" s="39"/>
      <c r="Y794" s="39"/>
      <c r="Z794" s="39"/>
      <c r="AA794" s="39"/>
      <c r="AB794" s="39"/>
      <c r="AC794" s="39"/>
      <c r="AD794" s="39"/>
      <c r="AE794" s="39"/>
      <c r="AR794" s="240" t="s">
        <v>175</v>
      </c>
      <c r="AT794" s="240" t="s">
        <v>243</v>
      </c>
      <c r="AU794" s="240" t="s">
        <v>88</v>
      </c>
      <c r="AY794" s="18" t="s">
        <v>241</v>
      </c>
      <c r="BE794" s="241">
        <f>IF(N794="základní",J794,0)</f>
        <v>0</v>
      </c>
      <c r="BF794" s="241">
        <f>IF(N794="snížená",J794,0)</f>
        <v>0</v>
      </c>
      <c r="BG794" s="241">
        <f>IF(N794="zákl. přenesená",J794,0)</f>
        <v>0</v>
      </c>
      <c r="BH794" s="241">
        <f>IF(N794="sníž. přenesená",J794,0)</f>
        <v>0</v>
      </c>
      <c r="BI794" s="241">
        <f>IF(N794="nulová",J794,0)</f>
        <v>0</v>
      </c>
      <c r="BJ794" s="18" t="s">
        <v>14</v>
      </c>
      <c r="BK794" s="241">
        <f>ROUND(I794*H794,2)</f>
        <v>0</v>
      </c>
      <c r="BL794" s="18" t="s">
        <v>175</v>
      </c>
      <c r="BM794" s="240" t="s">
        <v>3942</v>
      </c>
    </row>
    <row r="795" s="2" customFormat="1">
      <c r="A795" s="39"/>
      <c r="B795" s="40"/>
      <c r="C795" s="41"/>
      <c r="D795" s="242" t="s">
        <v>249</v>
      </c>
      <c r="E795" s="41"/>
      <c r="F795" s="243" t="s">
        <v>1162</v>
      </c>
      <c r="G795" s="41"/>
      <c r="H795" s="41"/>
      <c r="I795" s="244"/>
      <c r="J795" s="41"/>
      <c r="K795" s="41"/>
      <c r="L795" s="45"/>
      <c r="M795" s="245"/>
      <c r="N795" s="246"/>
      <c r="O795" s="92"/>
      <c r="P795" s="92"/>
      <c r="Q795" s="92"/>
      <c r="R795" s="92"/>
      <c r="S795" s="92"/>
      <c r="T795" s="93"/>
      <c r="U795" s="39"/>
      <c r="V795" s="39"/>
      <c r="W795" s="39"/>
      <c r="X795" s="39"/>
      <c r="Y795" s="39"/>
      <c r="Z795" s="39"/>
      <c r="AA795" s="39"/>
      <c r="AB795" s="39"/>
      <c r="AC795" s="39"/>
      <c r="AD795" s="39"/>
      <c r="AE795" s="39"/>
      <c r="AT795" s="18" t="s">
        <v>249</v>
      </c>
      <c r="AU795" s="18" t="s">
        <v>88</v>
      </c>
    </row>
    <row r="796" s="2" customFormat="1">
      <c r="A796" s="39"/>
      <c r="B796" s="40"/>
      <c r="C796" s="41"/>
      <c r="D796" s="247" t="s">
        <v>251</v>
      </c>
      <c r="E796" s="41"/>
      <c r="F796" s="248" t="s">
        <v>1163</v>
      </c>
      <c r="G796" s="41"/>
      <c r="H796" s="41"/>
      <c r="I796" s="244"/>
      <c r="J796" s="41"/>
      <c r="K796" s="41"/>
      <c r="L796" s="45"/>
      <c r="M796" s="245"/>
      <c r="N796" s="246"/>
      <c r="O796" s="92"/>
      <c r="P796" s="92"/>
      <c r="Q796" s="92"/>
      <c r="R796" s="92"/>
      <c r="S796" s="92"/>
      <c r="T796" s="93"/>
      <c r="U796" s="39"/>
      <c r="V796" s="39"/>
      <c r="W796" s="39"/>
      <c r="X796" s="39"/>
      <c r="Y796" s="39"/>
      <c r="Z796" s="39"/>
      <c r="AA796" s="39"/>
      <c r="AB796" s="39"/>
      <c r="AC796" s="39"/>
      <c r="AD796" s="39"/>
      <c r="AE796" s="39"/>
      <c r="AT796" s="18" t="s">
        <v>251</v>
      </c>
      <c r="AU796" s="18" t="s">
        <v>88</v>
      </c>
    </row>
    <row r="797" s="15" customFormat="1">
      <c r="A797" s="15"/>
      <c r="B797" s="271"/>
      <c r="C797" s="272"/>
      <c r="D797" s="242" t="s">
        <v>259</v>
      </c>
      <c r="E797" s="273" t="s">
        <v>1</v>
      </c>
      <c r="F797" s="274" t="s">
        <v>703</v>
      </c>
      <c r="G797" s="272"/>
      <c r="H797" s="273" t="s">
        <v>1</v>
      </c>
      <c r="I797" s="275"/>
      <c r="J797" s="272"/>
      <c r="K797" s="272"/>
      <c r="L797" s="276"/>
      <c r="M797" s="277"/>
      <c r="N797" s="278"/>
      <c r="O797" s="278"/>
      <c r="P797" s="278"/>
      <c r="Q797" s="278"/>
      <c r="R797" s="278"/>
      <c r="S797" s="278"/>
      <c r="T797" s="279"/>
      <c r="U797" s="15"/>
      <c r="V797" s="15"/>
      <c r="W797" s="15"/>
      <c r="X797" s="15"/>
      <c r="Y797" s="15"/>
      <c r="Z797" s="15"/>
      <c r="AA797" s="15"/>
      <c r="AB797" s="15"/>
      <c r="AC797" s="15"/>
      <c r="AD797" s="15"/>
      <c r="AE797" s="15"/>
      <c r="AT797" s="280" t="s">
        <v>259</v>
      </c>
      <c r="AU797" s="280" t="s">
        <v>88</v>
      </c>
      <c r="AV797" s="15" t="s">
        <v>14</v>
      </c>
      <c r="AW797" s="15" t="s">
        <v>36</v>
      </c>
      <c r="AX797" s="15" t="s">
        <v>80</v>
      </c>
      <c r="AY797" s="280" t="s">
        <v>241</v>
      </c>
    </row>
    <row r="798" s="13" customFormat="1">
      <c r="A798" s="13"/>
      <c r="B798" s="249"/>
      <c r="C798" s="250"/>
      <c r="D798" s="242" t="s">
        <v>259</v>
      </c>
      <c r="E798" s="251" t="s">
        <v>1</v>
      </c>
      <c r="F798" s="252" t="s">
        <v>1164</v>
      </c>
      <c r="G798" s="250"/>
      <c r="H798" s="253">
        <v>3915.6039999999998</v>
      </c>
      <c r="I798" s="254"/>
      <c r="J798" s="250"/>
      <c r="K798" s="250"/>
      <c r="L798" s="255"/>
      <c r="M798" s="256"/>
      <c r="N798" s="257"/>
      <c r="O798" s="257"/>
      <c r="P798" s="257"/>
      <c r="Q798" s="257"/>
      <c r="R798" s="257"/>
      <c r="S798" s="257"/>
      <c r="T798" s="258"/>
      <c r="U798" s="13"/>
      <c r="V798" s="13"/>
      <c r="W798" s="13"/>
      <c r="X798" s="13"/>
      <c r="Y798" s="13"/>
      <c r="Z798" s="13"/>
      <c r="AA798" s="13"/>
      <c r="AB798" s="13"/>
      <c r="AC798" s="13"/>
      <c r="AD798" s="13"/>
      <c r="AE798" s="13"/>
      <c r="AT798" s="259" t="s">
        <v>259</v>
      </c>
      <c r="AU798" s="259" t="s">
        <v>88</v>
      </c>
      <c r="AV798" s="13" t="s">
        <v>88</v>
      </c>
      <c r="AW798" s="13" t="s">
        <v>36</v>
      </c>
      <c r="AX798" s="13" t="s">
        <v>80</v>
      </c>
      <c r="AY798" s="259" t="s">
        <v>241</v>
      </c>
    </row>
    <row r="799" s="14" customFormat="1">
      <c r="A799" s="14"/>
      <c r="B799" s="260"/>
      <c r="C799" s="261"/>
      <c r="D799" s="242" t="s">
        <v>259</v>
      </c>
      <c r="E799" s="262" t="s">
        <v>1</v>
      </c>
      <c r="F799" s="263" t="s">
        <v>261</v>
      </c>
      <c r="G799" s="261"/>
      <c r="H799" s="264">
        <v>3915.6039999999998</v>
      </c>
      <c r="I799" s="265"/>
      <c r="J799" s="261"/>
      <c r="K799" s="261"/>
      <c r="L799" s="266"/>
      <c r="M799" s="267"/>
      <c r="N799" s="268"/>
      <c r="O799" s="268"/>
      <c r="P799" s="268"/>
      <c r="Q799" s="268"/>
      <c r="R799" s="268"/>
      <c r="S799" s="268"/>
      <c r="T799" s="269"/>
      <c r="U799" s="14"/>
      <c r="V799" s="14"/>
      <c r="W799" s="14"/>
      <c r="X799" s="14"/>
      <c r="Y799" s="14"/>
      <c r="Z799" s="14"/>
      <c r="AA799" s="14"/>
      <c r="AB799" s="14"/>
      <c r="AC799" s="14"/>
      <c r="AD799" s="14"/>
      <c r="AE799" s="14"/>
      <c r="AT799" s="270" t="s">
        <v>259</v>
      </c>
      <c r="AU799" s="270" t="s">
        <v>88</v>
      </c>
      <c r="AV799" s="14" t="s">
        <v>175</v>
      </c>
      <c r="AW799" s="14" t="s">
        <v>36</v>
      </c>
      <c r="AX799" s="14" t="s">
        <v>14</v>
      </c>
      <c r="AY799" s="270" t="s">
        <v>241</v>
      </c>
    </row>
    <row r="800" s="2" customFormat="1" ht="44.25" customHeight="1">
      <c r="A800" s="39"/>
      <c r="B800" s="40"/>
      <c r="C800" s="229" t="s">
        <v>1054</v>
      </c>
      <c r="D800" s="229" t="s">
        <v>243</v>
      </c>
      <c r="E800" s="230" t="s">
        <v>1172</v>
      </c>
      <c r="F800" s="231" t="s">
        <v>740</v>
      </c>
      <c r="G800" s="232" t="s">
        <v>487</v>
      </c>
      <c r="H800" s="233">
        <v>100.80800000000001</v>
      </c>
      <c r="I800" s="234"/>
      <c r="J800" s="235">
        <f>ROUND(I800*H800,2)</f>
        <v>0</v>
      </c>
      <c r="K800" s="231" t="s">
        <v>247</v>
      </c>
      <c r="L800" s="45"/>
      <c r="M800" s="236" t="s">
        <v>1</v>
      </c>
      <c r="N800" s="237" t="s">
        <v>45</v>
      </c>
      <c r="O800" s="92"/>
      <c r="P800" s="238">
        <f>O800*H800</f>
        <v>0</v>
      </c>
      <c r="Q800" s="238">
        <v>0</v>
      </c>
      <c r="R800" s="238">
        <f>Q800*H800</f>
        <v>0</v>
      </c>
      <c r="S800" s="238">
        <v>0</v>
      </c>
      <c r="T800" s="239">
        <f>S800*H800</f>
        <v>0</v>
      </c>
      <c r="U800" s="39"/>
      <c r="V800" s="39"/>
      <c r="W800" s="39"/>
      <c r="X800" s="39"/>
      <c r="Y800" s="39"/>
      <c r="Z800" s="39"/>
      <c r="AA800" s="39"/>
      <c r="AB800" s="39"/>
      <c r="AC800" s="39"/>
      <c r="AD800" s="39"/>
      <c r="AE800" s="39"/>
      <c r="AR800" s="240" t="s">
        <v>175</v>
      </c>
      <c r="AT800" s="240" t="s">
        <v>243</v>
      </c>
      <c r="AU800" s="240" t="s">
        <v>88</v>
      </c>
      <c r="AY800" s="18" t="s">
        <v>241</v>
      </c>
      <c r="BE800" s="241">
        <f>IF(N800="základní",J800,0)</f>
        <v>0</v>
      </c>
      <c r="BF800" s="241">
        <f>IF(N800="snížená",J800,0)</f>
        <v>0</v>
      </c>
      <c r="BG800" s="241">
        <f>IF(N800="zákl. přenesená",J800,0)</f>
        <v>0</v>
      </c>
      <c r="BH800" s="241">
        <f>IF(N800="sníž. přenesená",J800,0)</f>
        <v>0</v>
      </c>
      <c r="BI800" s="241">
        <f>IF(N800="nulová",J800,0)</f>
        <v>0</v>
      </c>
      <c r="BJ800" s="18" t="s">
        <v>14</v>
      </c>
      <c r="BK800" s="241">
        <f>ROUND(I800*H800,2)</f>
        <v>0</v>
      </c>
      <c r="BL800" s="18" t="s">
        <v>175</v>
      </c>
      <c r="BM800" s="240" t="s">
        <v>3943</v>
      </c>
    </row>
    <row r="801" s="2" customFormat="1">
      <c r="A801" s="39"/>
      <c r="B801" s="40"/>
      <c r="C801" s="41"/>
      <c r="D801" s="242" t="s">
        <v>249</v>
      </c>
      <c r="E801" s="41"/>
      <c r="F801" s="243" t="s">
        <v>740</v>
      </c>
      <c r="G801" s="41"/>
      <c r="H801" s="41"/>
      <c r="I801" s="244"/>
      <c r="J801" s="41"/>
      <c r="K801" s="41"/>
      <c r="L801" s="45"/>
      <c r="M801" s="245"/>
      <c r="N801" s="246"/>
      <c r="O801" s="92"/>
      <c r="P801" s="92"/>
      <c r="Q801" s="92"/>
      <c r="R801" s="92"/>
      <c r="S801" s="92"/>
      <c r="T801" s="93"/>
      <c r="U801" s="39"/>
      <c r="V801" s="39"/>
      <c r="W801" s="39"/>
      <c r="X801" s="39"/>
      <c r="Y801" s="39"/>
      <c r="Z801" s="39"/>
      <c r="AA801" s="39"/>
      <c r="AB801" s="39"/>
      <c r="AC801" s="39"/>
      <c r="AD801" s="39"/>
      <c r="AE801" s="39"/>
      <c r="AT801" s="18" t="s">
        <v>249</v>
      </c>
      <c r="AU801" s="18" t="s">
        <v>88</v>
      </c>
    </row>
    <row r="802" s="2" customFormat="1">
      <c r="A802" s="39"/>
      <c r="B802" s="40"/>
      <c r="C802" s="41"/>
      <c r="D802" s="247" t="s">
        <v>251</v>
      </c>
      <c r="E802" s="41"/>
      <c r="F802" s="248" t="s">
        <v>1174</v>
      </c>
      <c r="G802" s="41"/>
      <c r="H802" s="41"/>
      <c r="I802" s="244"/>
      <c r="J802" s="41"/>
      <c r="K802" s="41"/>
      <c r="L802" s="45"/>
      <c r="M802" s="245"/>
      <c r="N802" s="246"/>
      <c r="O802" s="92"/>
      <c r="P802" s="92"/>
      <c r="Q802" s="92"/>
      <c r="R802" s="92"/>
      <c r="S802" s="92"/>
      <c r="T802" s="93"/>
      <c r="U802" s="39"/>
      <c r="V802" s="39"/>
      <c r="W802" s="39"/>
      <c r="X802" s="39"/>
      <c r="Y802" s="39"/>
      <c r="Z802" s="39"/>
      <c r="AA802" s="39"/>
      <c r="AB802" s="39"/>
      <c r="AC802" s="39"/>
      <c r="AD802" s="39"/>
      <c r="AE802" s="39"/>
      <c r="AT802" s="18" t="s">
        <v>251</v>
      </c>
      <c r="AU802" s="18" t="s">
        <v>88</v>
      </c>
    </row>
    <row r="803" s="2" customFormat="1">
      <c r="A803" s="39"/>
      <c r="B803" s="40"/>
      <c r="C803" s="41"/>
      <c r="D803" s="242" t="s">
        <v>742</v>
      </c>
      <c r="E803" s="41"/>
      <c r="F803" s="287" t="s">
        <v>743</v>
      </c>
      <c r="G803" s="41"/>
      <c r="H803" s="41"/>
      <c r="I803" s="244"/>
      <c r="J803" s="41"/>
      <c r="K803" s="41"/>
      <c r="L803" s="45"/>
      <c r="M803" s="245"/>
      <c r="N803" s="246"/>
      <c r="O803" s="92"/>
      <c r="P803" s="92"/>
      <c r="Q803" s="92"/>
      <c r="R803" s="92"/>
      <c r="S803" s="92"/>
      <c r="T803" s="93"/>
      <c r="U803" s="39"/>
      <c r="V803" s="39"/>
      <c r="W803" s="39"/>
      <c r="X803" s="39"/>
      <c r="Y803" s="39"/>
      <c r="Z803" s="39"/>
      <c r="AA803" s="39"/>
      <c r="AB803" s="39"/>
      <c r="AC803" s="39"/>
      <c r="AD803" s="39"/>
      <c r="AE803" s="39"/>
      <c r="AT803" s="18" t="s">
        <v>742</v>
      </c>
      <c r="AU803" s="18" t="s">
        <v>88</v>
      </c>
    </row>
    <row r="804" s="13" customFormat="1">
      <c r="A804" s="13"/>
      <c r="B804" s="249"/>
      <c r="C804" s="250"/>
      <c r="D804" s="242" t="s">
        <v>259</v>
      </c>
      <c r="E804" s="251" t="s">
        <v>1</v>
      </c>
      <c r="F804" s="252" t="s">
        <v>489</v>
      </c>
      <c r="G804" s="250"/>
      <c r="H804" s="253">
        <v>100.80800000000001</v>
      </c>
      <c r="I804" s="254"/>
      <c r="J804" s="250"/>
      <c r="K804" s="250"/>
      <c r="L804" s="255"/>
      <c r="M804" s="256"/>
      <c r="N804" s="257"/>
      <c r="O804" s="257"/>
      <c r="P804" s="257"/>
      <c r="Q804" s="257"/>
      <c r="R804" s="257"/>
      <c r="S804" s="257"/>
      <c r="T804" s="258"/>
      <c r="U804" s="13"/>
      <c r="V804" s="13"/>
      <c r="W804" s="13"/>
      <c r="X804" s="13"/>
      <c r="Y804" s="13"/>
      <c r="Z804" s="13"/>
      <c r="AA804" s="13"/>
      <c r="AB804" s="13"/>
      <c r="AC804" s="13"/>
      <c r="AD804" s="13"/>
      <c r="AE804" s="13"/>
      <c r="AT804" s="259" t="s">
        <v>259</v>
      </c>
      <c r="AU804" s="259" t="s">
        <v>88</v>
      </c>
      <c r="AV804" s="13" t="s">
        <v>88</v>
      </c>
      <c r="AW804" s="13" t="s">
        <v>36</v>
      </c>
      <c r="AX804" s="13" t="s">
        <v>80</v>
      </c>
      <c r="AY804" s="259" t="s">
        <v>241</v>
      </c>
    </row>
    <row r="805" s="14" customFormat="1">
      <c r="A805" s="14"/>
      <c r="B805" s="260"/>
      <c r="C805" s="261"/>
      <c r="D805" s="242" t="s">
        <v>259</v>
      </c>
      <c r="E805" s="262" t="s">
        <v>1</v>
      </c>
      <c r="F805" s="263" t="s">
        <v>261</v>
      </c>
      <c r="G805" s="261"/>
      <c r="H805" s="264">
        <v>100.80800000000001</v>
      </c>
      <c r="I805" s="265"/>
      <c r="J805" s="261"/>
      <c r="K805" s="261"/>
      <c r="L805" s="266"/>
      <c r="M805" s="267"/>
      <c r="N805" s="268"/>
      <c r="O805" s="268"/>
      <c r="P805" s="268"/>
      <c r="Q805" s="268"/>
      <c r="R805" s="268"/>
      <c r="S805" s="268"/>
      <c r="T805" s="269"/>
      <c r="U805" s="14"/>
      <c r="V805" s="14"/>
      <c r="W805" s="14"/>
      <c r="X805" s="14"/>
      <c r="Y805" s="14"/>
      <c r="Z805" s="14"/>
      <c r="AA805" s="14"/>
      <c r="AB805" s="14"/>
      <c r="AC805" s="14"/>
      <c r="AD805" s="14"/>
      <c r="AE805" s="14"/>
      <c r="AT805" s="270" t="s">
        <v>259</v>
      </c>
      <c r="AU805" s="270" t="s">
        <v>88</v>
      </c>
      <c r="AV805" s="14" t="s">
        <v>175</v>
      </c>
      <c r="AW805" s="14" t="s">
        <v>36</v>
      </c>
      <c r="AX805" s="14" t="s">
        <v>14</v>
      </c>
      <c r="AY805" s="270" t="s">
        <v>241</v>
      </c>
    </row>
    <row r="806" s="2" customFormat="1" ht="44.25" customHeight="1">
      <c r="A806" s="39"/>
      <c r="B806" s="40"/>
      <c r="C806" s="229" t="s">
        <v>1058</v>
      </c>
      <c r="D806" s="229" t="s">
        <v>243</v>
      </c>
      <c r="E806" s="230" t="s">
        <v>1176</v>
      </c>
      <c r="F806" s="231" t="s">
        <v>1177</v>
      </c>
      <c r="G806" s="232" t="s">
        <v>487</v>
      </c>
      <c r="H806" s="233">
        <v>77.174000000000007</v>
      </c>
      <c r="I806" s="234"/>
      <c r="J806" s="235">
        <f>ROUND(I806*H806,2)</f>
        <v>0</v>
      </c>
      <c r="K806" s="231" t="s">
        <v>247</v>
      </c>
      <c r="L806" s="45"/>
      <c r="M806" s="236" t="s">
        <v>1</v>
      </c>
      <c r="N806" s="237" t="s">
        <v>45</v>
      </c>
      <c r="O806" s="92"/>
      <c r="P806" s="238">
        <f>O806*H806</f>
        <v>0</v>
      </c>
      <c r="Q806" s="238">
        <v>0</v>
      </c>
      <c r="R806" s="238">
        <f>Q806*H806</f>
        <v>0</v>
      </c>
      <c r="S806" s="238">
        <v>0</v>
      </c>
      <c r="T806" s="239">
        <f>S806*H806</f>
        <v>0</v>
      </c>
      <c r="U806" s="39"/>
      <c r="V806" s="39"/>
      <c r="W806" s="39"/>
      <c r="X806" s="39"/>
      <c r="Y806" s="39"/>
      <c r="Z806" s="39"/>
      <c r="AA806" s="39"/>
      <c r="AB806" s="39"/>
      <c r="AC806" s="39"/>
      <c r="AD806" s="39"/>
      <c r="AE806" s="39"/>
      <c r="AR806" s="240" t="s">
        <v>175</v>
      </c>
      <c r="AT806" s="240" t="s">
        <v>243</v>
      </c>
      <c r="AU806" s="240" t="s">
        <v>88</v>
      </c>
      <c r="AY806" s="18" t="s">
        <v>241</v>
      </c>
      <c r="BE806" s="241">
        <f>IF(N806="základní",J806,0)</f>
        <v>0</v>
      </c>
      <c r="BF806" s="241">
        <f>IF(N806="snížená",J806,0)</f>
        <v>0</v>
      </c>
      <c r="BG806" s="241">
        <f>IF(N806="zákl. přenesená",J806,0)</f>
        <v>0</v>
      </c>
      <c r="BH806" s="241">
        <f>IF(N806="sníž. přenesená",J806,0)</f>
        <v>0</v>
      </c>
      <c r="BI806" s="241">
        <f>IF(N806="nulová",J806,0)</f>
        <v>0</v>
      </c>
      <c r="BJ806" s="18" t="s">
        <v>14</v>
      </c>
      <c r="BK806" s="241">
        <f>ROUND(I806*H806,2)</f>
        <v>0</v>
      </c>
      <c r="BL806" s="18" t="s">
        <v>175</v>
      </c>
      <c r="BM806" s="240" t="s">
        <v>3944</v>
      </c>
    </row>
    <row r="807" s="2" customFormat="1">
      <c r="A807" s="39"/>
      <c r="B807" s="40"/>
      <c r="C807" s="41"/>
      <c r="D807" s="242" t="s">
        <v>249</v>
      </c>
      <c r="E807" s="41"/>
      <c r="F807" s="243" t="s">
        <v>1177</v>
      </c>
      <c r="G807" s="41"/>
      <c r="H807" s="41"/>
      <c r="I807" s="244"/>
      <c r="J807" s="41"/>
      <c r="K807" s="41"/>
      <c r="L807" s="45"/>
      <c r="M807" s="245"/>
      <c r="N807" s="246"/>
      <c r="O807" s="92"/>
      <c r="P807" s="92"/>
      <c r="Q807" s="92"/>
      <c r="R807" s="92"/>
      <c r="S807" s="92"/>
      <c r="T807" s="93"/>
      <c r="U807" s="39"/>
      <c r="V807" s="39"/>
      <c r="W807" s="39"/>
      <c r="X807" s="39"/>
      <c r="Y807" s="39"/>
      <c r="Z807" s="39"/>
      <c r="AA807" s="39"/>
      <c r="AB807" s="39"/>
      <c r="AC807" s="39"/>
      <c r="AD807" s="39"/>
      <c r="AE807" s="39"/>
      <c r="AT807" s="18" t="s">
        <v>249</v>
      </c>
      <c r="AU807" s="18" t="s">
        <v>88</v>
      </c>
    </row>
    <row r="808" s="2" customFormat="1">
      <c r="A808" s="39"/>
      <c r="B808" s="40"/>
      <c r="C808" s="41"/>
      <c r="D808" s="247" t="s">
        <v>251</v>
      </c>
      <c r="E808" s="41"/>
      <c r="F808" s="248" t="s">
        <v>1179</v>
      </c>
      <c r="G808" s="41"/>
      <c r="H808" s="41"/>
      <c r="I808" s="244"/>
      <c r="J808" s="41"/>
      <c r="K808" s="41"/>
      <c r="L808" s="45"/>
      <c r="M808" s="245"/>
      <c r="N808" s="246"/>
      <c r="O808" s="92"/>
      <c r="P808" s="92"/>
      <c r="Q808" s="92"/>
      <c r="R808" s="92"/>
      <c r="S808" s="92"/>
      <c r="T808" s="93"/>
      <c r="U808" s="39"/>
      <c r="V808" s="39"/>
      <c r="W808" s="39"/>
      <c r="X808" s="39"/>
      <c r="Y808" s="39"/>
      <c r="Z808" s="39"/>
      <c r="AA808" s="39"/>
      <c r="AB808" s="39"/>
      <c r="AC808" s="39"/>
      <c r="AD808" s="39"/>
      <c r="AE808" s="39"/>
      <c r="AT808" s="18" t="s">
        <v>251</v>
      </c>
      <c r="AU808" s="18" t="s">
        <v>88</v>
      </c>
    </row>
    <row r="809" s="2" customFormat="1">
      <c r="A809" s="39"/>
      <c r="B809" s="40"/>
      <c r="C809" s="41"/>
      <c r="D809" s="242" t="s">
        <v>742</v>
      </c>
      <c r="E809" s="41"/>
      <c r="F809" s="287" t="s">
        <v>743</v>
      </c>
      <c r="G809" s="41"/>
      <c r="H809" s="41"/>
      <c r="I809" s="244"/>
      <c r="J809" s="41"/>
      <c r="K809" s="41"/>
      <c r="L809" s="45"/>
      <c r="M809" s="245"/>
      <c r="N809" s="246"/>
      <c r="O809" s="92"/>
      <c r="P809" s="92"/>
      <c r="Q809" s="92"/>
      <c r="R809" s="92"/>
      <c r="S809" s="92"/>
      <c r="T809" s="93"/>
      <c r="U809" s="39"/>
      <c r="V809" s="39"/>
      <c r="W809" s="39"/>
      <c r="X809" s="39"/>
      <c r="Y809" s="39"/>
      <c r="Z809" s="39"/>
      <c r="AA809" s="39"/>
      <c r="AB809" s="39"/>
      <c r="AC809" s="39"/>
      <c r="AD809" s="39"/>
      <c r="AE809" s="39"/>
      <c r="AT809" s="18" t="s">
        <v>742</v>
      </c>
      <c r="AU809" s="18" t="s">
        <v>88</v>
      </c>
    </row>
    <row r="810" s="13" customFormat="1">
      <c r="A810" s="13"/>
      <c r="B810" s="249"/>
      <c r="C810" s="250"/>
      <c r="D810" s="242" t="s">
        <v>259</v>
      </c>
      <c r="E810" s="251" t="s">
        <v>1</v>
      </c>
      <c r="F810" s="252" t="s">
        <v>495</v>
      </c>
      <c r="G810" s="250"/>
      <c r="H810" s="253">
        <v>77.174000000000007</v>
      </c>
      <c r="I810" s="254"/>
      <c r="J810" s="250"/>
      <c r="K810" s="250"/>
      <c r="L810" s="255"/>
      <c r="M810" s="256"/>
      <c r="N810" s="257"/>
      <c r="O810" s="257"/>
      <c r="P810" s="257"/>
      <c r="Q810" s="257"/>
      <c r="R810" s="257"/>
      <c r="S810" s="257"/>
      <c r="T810" s="258"/>
      <c r="U810" s="13"/>
      <c r="V810" s="13"/>
      <c r="W810" s="13"/>
      <c r="X810" s="13"/>
      <c r="Y810" s="13"/>
      <c r="Z810" s="13"/>
      <c r="AA810" s="13"/>
      <c r="AB810" s="13"/>
      <c r="AC810" s="13"/>
      <c r="AD810" s="13"/>
      <c r="AE810" s="13"/>
      <c r="AT810" s="259" t="s">
        <v>259</v>
      </c>
      <c r="AU810" s="259" t="s">
        <v>88</v>
      </c>
      <c r="AV810" s="13" t="s">
        <v>88</v>
      </c>
      <c r="AW810" s="13" t="s">
        <v>36</v>
      </c>
      <c r="AX810" s="13" t="s">
        <v>80</v>
      </c>
      <c r="AY810" s="259" t="s">
        <v>241</v>
      </c>
    </row>
    <row r="811" s="14" customFormat="1">
      <c r="A811" s="14"/>
      <c r="B811" s="260"/>
      <c r="C811" s="261"/>
      <c r="D811" s="242" t="s">
        <v>259</v>
      </c>
      <c r="E811" s="262" t="s">
        <v>1</v>
      </c>
      <c r="F811" s="263" t="s">
        <v>261</v>
      </c>
      <c r="G811" s="261"/>
      <c r="H811" s="264">
        <v>77.174000000000007</v>
      </c>
      <c r="I811" s="265"/>
      <c r="J811" s="261"/>
      <c r="K811" s="261"/>
      <c r="L811" s="266"/>
      <c r="M811" s="267"/>
      <c r="N811" s="268"/>
      <c r="O811" s="268"/>
      <c r="P811" s="268"/>
      <c r="Q811" s="268"/>
      <c r="R811" s="268"/>
      <c r="S811" s="268"/>
      <c r="T811" s="269"/>
      <c r="U811" s="14"/>
      <c r="V811" s="14"/>
      <c r="W811" s="14"/>
      <c r="X811" s="14"/>
      <c r="Y811" s="14"/>
      <c r="Z811" s="14"/>
      <c r="AA811" s="14"/>
      <c r="AB811" s="14"/>
      <c r="AC811" s="14"/>
      <c r="AD811" s="14"/>
      <c r="AE811" s="14"/>
      <c r="AT811" s="270" t="s">
        <v>259</v>
      </c>
      <c r="AU811" s="270" t="s">
        <v>88</v>
      </c>
      <c r="AV811" s="14" t="s">
        <v>175</v>
      </c>
      <c r="AW811" s="14" t="s">
        <v>36</v>
      </c>
      <c r="AX811" s="14" t="s">
        <v>14</v>
      </c>
      <c r="AY811" s="270" t="s">
        <v>241</v>
      </c>
    </row>
    <row r="812" s="12" customFormat="1" ht="22.8" customHeight="1">
      <c r="A812" s="12"/>
      <c r="B812" s="213"/>
      <c r="C812" s="214"/>
      <c r="D812" s="215" t="s">
        <v>79</v>
      </c>
      <c r="E812" s="227" t="s">
        <v>1180</v>
      </c>
      <c r="F812" s="227" t="s">
        <v>1181</v>
      </c>
      <c r="G812" s="214"/>
      <c r="H812" s="214"/>
      <c r="I812" s="217"/>
      <c r="J812" s="228">
        <f>BK812</f>
        <v>0</v>
      </c>
      <c r="K812" s="214"/>
      <c r="L812" s="219"/>
      <c r="M812" s="220"/>
      <c r="N812" s="221"/>
      <c r="O812" s="221"/>
      <c r="P812" s="222">
        <f>SUM(P813:P815)</f>
        <v>0</v>
      </c>
      <c r="Q812" s="221"/>
      <c r="R812" s="222">
        <f>SUM(R813:R815)</f>
        <v>0</v>
      </c>
      <c r="S812" s="221"/>
      <c r="T812" s="223">
        <f>SUM(T813:T815)</f>
        <v>0</v>
      </c>
      <c r="U812" s="12"/>
      <c r="V812" s="12"/>
      <c r="W812" s="12"/>
      <c r="X812" s="12"/>
      <c r="Y812" s="12"/>
      <c r="Z812" s="12"/>
      <c r="AA812" s="12"/>
      <c r="AB812" s="12"/>
      <c r="AC812" s="12"/>
      <c r="AD812" s="12"/>
      <c r="AE812" s="12"/>
      <c r="AR812" s="224" t="s">
        <v>14</v>
      </c>
      <c r="AT812" s="225" t="s">
        <v>79</v>
      </c>
      <c r="AU812" s="225" t="s">
        <v>14</v>
      </c>
      <c r="AY812" s="224" t="s">
        <v>241</v>
      </c>
      <c r="BK812" s="226">
        <f>SUM(BK813:BK815)</f>
        <v>0</v>
      </c>
    </row>
    <row r="813" s="2" customFormat="1" ht="24.15" customHeight="1">
      <c r="A813" s="39"/>
      <c r="B813" s="40"/>
      <c r="C813" s="229" t="s">
        <v>1063</v>
      </c>
      <c r="D813" s="229" t="s">
        <v>243</v>
      </c>
      <c r="E813" s="230" t="s">
        <v>1183</v>
      </c>
      <c r="F813" s="231" t="s">
        <v>1184</v>
      </c>
      <c r="G813" s="232" t="s">
        <v>487</v>
      </c>
      <c r="H813" s="233">
        <v>21.870999999999999</v>
      </c>
      <c r="I813" s="234"/>
      <c r="J813" s="235">
        <f>ROUND(I813*H813,2)</f>
        <v>0</v>
      </c>
      <c r="K813" s="231" t="s">
        <v>247</v>
      </c>
      <c r="L813" s="45"/>
      <c r="M813" s="236" t="s">
        <v>1</v>
      </c>
      <c r="N813" s="237" t="s">
        <v>45</v>
      </c>
      <c r="O813" s="92"/>
      <c r="P813" s="238">
        <f>O813*H813</f>
        <v>0</v>
      </c>
      <c r="Q813" s="238">
        <v>0</v>
      </c>
      <c r="R813" s="238">
        <f>Q813*H813</f>
        <v>0</v>
      </c>
      <c r="S813" s="238">
        <v>0</v>
      </c>
      <c r="T813" s="239">
        <f>S813*H813</f>
        <v>0</v>
      </c>
      <c r="U813" s="39"/>
      <c r="V813" s="39"/>
      <c r="W813" s="39"/>
      <c r="X813" s="39"/>
      <c r="Y813" s="39"/>
      <c r="Z813" s="39"/>
      <c r="AA813" s="39"/>
      <c r="AB813" s="39"/>
      <c r="AC813" s="39"/>
      <c r="AD813" s="39"/>
      <c r="AE813" s="39"/>
      <c r="AR813" s="240" t="s">
        <v>175</v>
      </c>
      <c r="AT813" s="240" t="s">
        <v>243</v>
      </c>
      <c r="AU813" s="240" t="s">
        <v>88</v>
      </c>
      <c r="AY813" s="18" t="s">
        <v>241</v>
      </c>
      <c r="BE813" s="241">
        <f>IF(N813="základní",J813,0)</f>
        <v>0</v>
      </c>
      <c r="BF813" s="241">
        <f>IF(N813="snížená",J813,0)</f>
        <v>0</v>
      </c>
      <c r="BG813" s="241">
        <f>IF(N813="zákl. přenesená",J813,0)</f>
        <v>0</v>
      </c>
      <c r="BH813" s="241">
        <f>IF(N813="sníž. přenesená",J813,0)</f>
        <v>0</v>
      </c>
      <c r="BI813" s="241">
        <f>IF(N813="nulová",J813,0)</f>
        <v>0</v>
      </c>
      <c r="BJ813" s="18" t="s">
        <v>14</v>
      </c>
      <c r="BK813" s="241">
        <f>ROUND(I813*H813,2)</f>
        <v>0</v>
      </c>
      <c r="BL813" s="18" t="s">
        <v>175</v>
      </c>
      <c r="BM813" s="240" t="s">
        <v>3945</v>
      </c>
    </row>
    <row r="814" s="2" customFormat="1">
      <c r="A814" s="39"/>
      <c r="B814" s="40"/>
      <c r="C814" s="41"/>
      <c r="D814" s="242" t="s">
        <v>249</v>
      </c>
      <c r="E814" s="41"/>
      <c r="F814" s="243" t="s">
        <v>1186</v>
      </c>
      <c r="G814" s="41"/>
      <c r="H814" s="41"/>
      <c r="I814" s="244"/>
      <c r="J814" s="41"/>
      <c r="K814" s="41"/>
      <c r="L814" s="45"/>
      <c r="M814" s="245"/>
      <c r="N814" s="246"/>
      <c r="O814" s="92"/>
      <c r="P814" s="92"/>
      <c r="Q814" s="92"/>
      <c r="R814" s="92"/>
      <c r="S814" s="92"/>
      <c r="T814" s="93"/>
      <c r="U814" s="39"/>
      <c r="V814" s="39"/>
      <c r="W814" s="39"/>
      <c r="X814" s="39"/>
      <c r="Y814" s="39"/>
      <c r="Z814" s="39"/>
      <c r="AA814" s="39"/>
      <c r="AB814" s="39"/>
      <c r="AC814" s="39"/>
      <c r="AD814" s="39"/>
      <c r="AE814" s="39"/>
      <c r="AT814" s="18" t="s">
        <v>249</v>
      </c>
      <c r="AU814" s="18" t="s">
        <v>88</v>
      </c>
    </row>
    <row r="815" s="2" customFormat="1">
      <c r="A815" s="39"/>
      <c r="B815" s="40"/>
      <c r="C815" s="41"/>
      <c r="D815" s="247" t="s">
        <v>251</v>
      </c>
      <c r="E815" s="41"/>
      <c r="F815" s="248" t="s">
        <v>1187</v>
      </c>
      <c r="G815" s="41"/>
      <c r="H815" s="41"/>
      <c r="I815" s="244"/>
      <c r="J815" s="41"/>
      <c r="K815" s="41"/>
      <c r="L815" s="45"/>
      <c r="M815" s="281"/>
      <c r="N815" s="282"/>
      <c r="O815" s="283"/>
      <c r="P815" s="283"/>
      <c r="Q815" s="283"/>
      <c r="R815" s="283"/>
      <c r="S815" s="283"/>
      <c r="T815" s="284"/>
      <c r="U815" s="39"/>
      <c r="V815" s="39"/>
      <c r="W815" s="39"/>
      <c r="X815" s="39"/>
      <c r="Y815" s="39"/>
      <c r="Z815" s="39"/>
      <c r="AA815" s="39"/>
      <c r="AB815" s="39"/>
      <c r="AC815" s="39"/>
      <c r="AD815" s="39"/>
      <c r="AE815" s="39"/>
      <c r="AT815" s="18" t="s">
        <v>251</v>
      </c>
      <c r="AU815" s="18" t="s">
        <v>88</v>
      </c>
    </row>
    <row r="816" s="2" customFormat="1" ht="6.96" customHeight="1">
      <c r="A816" s="39"/>
      <c r="B816" s="67"/>
      <c r="C816" s="68"/>
      <c r="D816" s="68"/>
      <c r="E816" s="68"/>
      <c r="F816" s="68"/>
      <c r="G816" s="68"/>
      <c r="H816" s="68"/>
      <c r="I816" s="68"/>
      <c r="J816" s="68"/>
      <c r="K816" s="68"/>
      <c r="L816" s="45"/>
      <c r="M816" s="39"/>
      <c r="O816" s="39"/>
      <c r="P816" s="39"/>
      <c r="Q816" s="39"/>
      <c r="R816" s="39"/>
      <c r="S816" s="39"/>
      <c r="T816" s="39"/>
      <c r="U816" s="39"/>
      <c r="V816" s="39"/>
      <c r="W816" s="39"/>
      <c r="X816" s="39"/>
      <c r="Y816" s="39"/>
      <c r="Z816" s="39"/>
      <c r="AA816" s="39"/>
      <c r="AB816" s="39"/>
      <c r="AC816" s="39"/>
      <c r="AD816" s="39"/>
      <c r="AE816" s="39"/>
    </row>
  </sheetData>
  <sheetProtection sheet="1" autoFilter="0" formatColumns="0" formatRows="0" objects="1" scenarios="1" spinCount="100000" saltValue="i1Do0MwTdC512Kc35pqZSHMKCgVMPK+IsEWqDTkD19Teu3tOZGXeZ/IkC4y6zVdvqTsnc6+i5gITZr3Hd+nKIg==" hashValue="bCRfEOLZbXYyQPh/SEWkFjRJIlqwtr2y7I4Bfm4L9VKiu6gLkWYPeFYw26SO3jPeF7leXoG7kW2W4Qc4JlSvUA==" algorithmName="SHA-512" password="CC35"/>
  <autoFilter ref="C132:K815"/>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hyperlinks>
    <hyperlink ref="F138" r:id="rId1" display="https://podminky.urs.cz/item/CS_URS_2021_02/113107122"/>
    <hyperlink ref="F146" r:id="rId2" display="https://podminky.urs.cz/item/CS_URS_2021_02/113107123"/>
    <hyperlink ref="F154" r:id="rId3" display="https://podminky.urs.cz/item/CS_URS_2021_02/113107141"/>
    <hyperlink ref="F162" r:id="rId4" display="https://podminky.urs.cz/item/CS_URS_2021_02/113107142"/>
    <hyperlink ref="F168" r:id="rId5" display="https://podminky.urs.cz/item/CS_URS_2021_02/113107321"/>
    <hyperlink ref="F175" r:id="rId6" display="https://podminky.urs.cz/item/CS_URS_2021_02/113107322"/>
    <hyperlink ref="F183" r:id="rId7" display="https://podminky.urs.cz/item/CS_URS_2021_02/113107323"/>
    <hyperlink ref="F191" r:id="rId8" display="https://podminky.urs.cz/item/CS_URS_2021_02/113107341"/>
    <hyperlink ref="F199" r:id="rId9" display="https://podminky.urs.cz/item/CS_URS_2021_02/113107342"/>
    <hyperlink ref="F205" r:id="rId10" display="https://podminky.urs.cz/item/CS_URS_2021_02/119001422"/>
    <hyperlink ref="F210" r:id="rId11" display="https://podminky.urs.cz/item/CS_URS_2021_02/121112003"/>
    <hyperlink ref="F215" r:id="rId12" display="https://podminky.urs.cz/item/CS_URS_2021_02/132212212"/>
    <hyperlink ref="F220" r:id="rId13" display="https://podminky.urs.cz/item/CS_URS_2021_02/132254201"/>
    <hyperlink ref="F225" r:id="rId14" display="https://podminky.urs.cz/item/CS_URS_2021_02/132312212"/>
    <hyperlink ref="F230" r:id="rId15" display="https://podminky.urs.cz/item/CS_URS_2021_02/132354201"/>
    <hyperlink ref="F235" r:id="rId16" display="https://podminky.urs.cz/item/CS_URS_2021_02/132412212"/>
    <hyperlink ref="F240" r:id="rId17" display="https://podminky.urs.cz/item/CS_URS_2021_02/132454201"/>
    <hyperlink ref="F245" r:id="rId18" display="https://podminky.urs.cz/item/CS_URS_2021_02/132554201"/>
    <hyperlink ref="F250" r:id="rId19" display="https://podminky.urs.cz/item/CS_URS_2021_02/138511201"/>
    <hyperlink ref="F255" r:id="rId20" display="https://podminky.urs.cz/item/CS_URS_2021_02/139001101"/>
    <hyperlink ref="F334" r:id="rId21" display="https://podminky.urs.cz/item/CS_URS_2021_02/151101101"/>
    <hyperlink ref="F346" r:id="rId22" display="https://podminky.urs.cz/item/CS_URS_2021_02/151101102"/>
    <hyperlink ref="F356" r:id="rId23" display="https://podminky.urs.cz/item/CS_URS_2021_02/151101111"/>
    <hyperlink ref="F361" r:id="rId24" display="https://podminky.urs.cz/item/CS_URS_2021_02/151101112"/>
    <hyperlink ref="F366" r:id="rId25" display="https://podminky.urs.cz/item/CS_URS_2021_02/162551108"/>
    <hyperlink ref="F376" r:id="rId26" display="https://podminky.urs.cz/item/CS_URS_2021_02/162551128"/>
    <hyperlink ref="F382" r:id="rId27" display="https://podminky.urs.cz/item/CS_URS_2021_02/162751117"/>
    <hyperlink ref="F390" r:id="rId28" display="https://podminky.urs.cz/item/CS_URS_2021_02/162751119"/>
    <hyperlink ref="F396" r:id="rId29" display="https://podminky.urs.cz/item/CS_URS_2021_02/162751137"/>
    <hyperlink ref="F403" r:id="rId30" display="https://podminky.urs.cz/item/CS_URS_2021_02/162751139"/>
    <hyperlink ref="F409" r:id="rId31" display="https://podminky.urs.cz/item/CS_URS_2021_02/162751157"/>
    <hyperlink ref="F415" r:id="rId32" display="https://podminky.urs.cz/item/CS_URS_2021_02/162751159"/>
    <hyperlink ref="F421" r:id="rId33" display="https://podminky.urs.cz/item/CS_URS_2021_02/167151101"/>
    <hyperlink ref="F429" r:id="rId34" display="https://podminky.urs.cz/item/CS_URS_2021_02/167151102"/>
    <hyperlink ref="F436" r:id="rId35" display="https://podminky.urs.cz/item/CS_URS_2021_02/171151111"/>
    <hyperlink ref="F443" r:id="rId36" display="https://podminky.urs.cz/item/CS_URS_2021_02/171201231"/>
    <hyperlink ref="F449" r:id="rId37" display="https://podminky.urs.cz/item/CS_URS_2021_02/171251201"/>
    <hyperlink ref="F458" r:id="rId38" display="https://podminky.urs.cz/item/CS_URS_2021_02/174151101"/>
    <hyperlink ref="F472" r:id="rId39" display="https://podminky.urs.cz/item/CS_URS_2021_02/175111101"/>
    <hyperlink ref="F477" r:id="rId40" display="https://podminky.urs.cz/item/CS_URS_2021_02/175151101"/>
    <hyperlink ref="F490" r:id="rId41" display="https://podminky.urs.cz/item/CS_URS_2021_02/181311103"/>
    <hyperlink ref="F495" r:id="rId42" display="https://podminky.urs.cz/item/CS_URS_2021_02/181451131"/>
    <hyperlink ref="F504" r:id="rId43" display="https://podminky.urs.cz/item/CS_URS_2021_02/181913111"/>
    <hyperlink ref="F522" r:id="rId44" display="https://podminky.urs.cz/item/CS_URS_2021_02/181913112"/>
    <hyperlink ref="F558" r:id="rId45" display="https://podminky.urs.cz/item/CS_URS_2021_02/184802111"/>
    <hyperlink ref="F563" r:id="rId46" display="https://podminky.urs.cz/item/CS_URS_2021_02/184802611"/>
    <hyperlink ref="F569" r:id="rId47" display="https://podminky.urs.cz/item/CS_URS_2021_02/359901211"/>
    <hyperlink ref="F574" r:id="rId48" display="https://podminky.urs.cz/item/CS_URS_2021_02/359901212"/>
    <hyperlink ref="F580" r:id="rId49" display="https://podminky.urs.cz/item/CS_URS_2021_02/451573111"/>
    <hyperlink ref="F587" r:id="rId50" display="https://podminky.urs.cz/item/CS_URS_2021_02/564782111"/>
    <hyperlink ref="F605" r:id="rId51" display="https://podminky.urs.cz/item/CS_URS_2021_02/564821112"/>
    <hyperlink ref="F611" r:id="rId52" display="https://podminky.urs.cz/item/CS_URS_2021_02/564851111"/>
    <hyperlink ref="F618" r:id="rId53" display="https://podminky.urs.cz/item/CS_URS_2021_02/564861111"/>
    <hyperlink ref="F623" r:id="rId54" display="https://podminky.urs.cz/item/CS_URS_2021_02/565135111"/>
    <hyperlink ref="F628" r:id="rId55" display="https://podminky.urs.cz/item/CS_URS_2021_02/577134111"/>
    <hyperlink ref="F647" r:id="rId56" display="https://podminky.urs.cz/item/CS_URS_2021_02/577144111"/>
    <hyperlink ref="F666" r:id="rId57" display="https://podminky.urs.cz/item/CS_URS_2021_02/577146111"/>
    <hyperlink ref="F672" r:id="rId58" display="https://podminky.urs.cz/item/CS_URS_2021_02/871315241"/>
    <hyperlink ref="F679" r:id="rId59" display="https://podminky.urs.cz/item/CS_URS_2021_02/877315231"/>
    <hyperlink ref="F687" r:id="rId60" display="https://podminky.urs.cz/item/CS_URS_2021_02/877375221"/>
    <hyperlink ref="F700" r:id="rId61" display="https://podminky.urs.cz/item/CS_URS_2021_02/892312121"/>
    <hyperlink ref="F711" r:id="rId62" display="https://podminky.urs.cz/item/CS_URS_2021_02/894812001"/>
    <hyperlink ref="F722" r:id="rId63" display="https://podminky.urs.cz/item/CS_URS_2021_02/894812033"/>
    <hyperlink ref="F725" r:id="rId64" display="https://podminky.urs.cz/item/CS_URS_2021_02/894812034"/>
    <hyperlink ref="F728" r:id="rId65" display="https://podminky.urs.cz/item/CS_URS_2021_02/894812035"/>
    <hyperlink ref="F731" r:id="rId66" display="https://podminky.urs.cz/item/CS_URS_2021_02/894812041"/>
    <hyperlink ref="F734" r:id="rId67" display="https://podminky.urs.cz/item/CS_URS_2021_02/894812061"/>
    <hyperlink ref="F737" r:id="rId68" display="https://podminky.urs.cz/item/CS_URS_2021_02/894812062"/>
    <hyperlink ref="F740" r:id="rId69" display="https://podminky.urs.cz/item/CS_URS_2021_02/899713111"/>
    <hyperlink ref="F745" r:id="rId70" display="https://podminky.urs.cz/item/CS_URS_2021_02/899722111"/>
    <hyperlink ref="F763" r:id="rId71" display="https://podminky.urs.cz/item/CS_URS_2021_02/919732211"/>
    <hyperlink ref="F791" r:id="rId72" display="https://podminky.urs.cz/item/CS_URS_2021_02/997002511"/>
    <hyperlink ref="F796" r:id="rId73" display="https://podminky.urs.cz/item/CS_URS_2021_02/997002519"/>
    <hyperlink ref="F802" r:id="rId74" display="https://podminky.urs.cz/item/CS_URS_2021_02/997221873"/>
    <hyperlink ref="F808" r:id="rId75" display="https://podminky.urs.cz/item/CS_URS_2021_02/997221875"/>
    <hyperlink ref="F815" r:id="rId76" display="https://podminky.urs.cz/item/CS_URS_2021_02/998276101"/>
  </hyperlinks>
  <pageMargins left="0.39375" right="0.39375" top="0.39375" bottom="0.39375" header="0" footer="0"/>
  <pageSetup paperSize="9" orientation="portrait" blackAndWhite="1" fitToHeight="100"/>
  <headerFooter>
    <oddFooter>&amp;CStrana &amp;P z &amp;N</oddFooter>
  </headerFooter>
  <drawing r:id="rId77"/>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139</v>
      </c>
      <c r="AZ2" s="285" t="s">
        <v>3946</v>
      </c>
      <c r="BA2" s="285" t="s">
        <v>3947</v>
      </c>
      <c r="BB2" s="285" t="s">
        <v>296</v>
      </c>
      <c r="BC2" s="285" t="s">
        <v>772</v>
      </c>
      <c r="BD2" s="285" t="s">
        <v>88</v>
      </c>
    </row>
    <row r="3" s="1" customFormat="1" ht="6.96" customHeight="1">
      <c r="B3" s="148"/>
      <c r="C3" s="149"/>
      <c r="D3" s="149"/>
      <c r="E3" s="149"/>
      <c r="F3" s="149"/>
      <c r="G3" s="149"/>
      <c r="H3" s="149"/>
      <c r="I3" s="149"/>
      <c r="J3" s="149"/>
      <c r="K3" s="149"/>
      <c r="L3" s="21"/>
      <c r="AT3" s="18" t="s">
        <v>88</v>
      </c>
      <c r="AZ3" s="285" t="s">
        <v>3948</v>
      </c>
      <c r="BA3" s="285" t="s">
        <v>3949</v>
      </c>
      <c r="BB3" s="285" t="s">
        <v>487</v>
      </c>
      <c r="BC3" s="285" t="s">
        <v>3950</v>
      </c>
      <c r="BD3" s="285" t="s">
        <v>88</v>
      </c>
    </row>
    <row r="4" s="1" customFormat="1" ht="24.96" customHeight="1">
      <c r="B4" s="21"/>
      <c r="D4" s="150" t="s">
        <v>210</v>
      </c>
      <c r="L4" s="21"/>
      <c r="M4" s="151" t="s">
        <v>10</v>
      </c>
      <c r="AT4" s="18" t="s">
        <v>4</v>
      </c>
      <c r="AZ4" s="285" t="s">
        <v>485</v>
      </c>
      <c r="BA4" s="285" t="s">
        <v>486</v>
      </c>
      <c r="BB4" s="285" t="s">
        <v>487</v>
      </c>
      <c r="BC4" s="285" t="s">
        <v>3951</v>
      </c>
      <c r="BD4" s="285" t="s">
        <v>88</v>
      </c>
    </row>
    <row r="5" s="1" customFormat="1" ht="6.96" customHeight="1">
      <c r="B5" s="21"/>
      <c r="L5" s="21"/>
      <c r="AZ5" s="285" t="s">
        <v>492</v>
      </c>
      <c r="BA5" s="285" t="s">
        <v>493</v>
      </c>
      <c r="BB5" s="285" t="s">
        <v>487</v>
      </c>
      <c r="BC5" s="285" t="s">
        <v>3952</v>
      </c>
      <c r="BD5" s="285" t="s">
        <v>88</v>
      </c>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212</v>
      </c>
      <c r="F9" s="1"/>
      <c r="G9" s="1"/>
      <c r="H9" s="1"/>
      <c r="L9" s="21"/>
    </row>
    <row r="10" s="1" customFormat="1" ht="12" customHeight="1">
      <c r="B10" s="21"/>
      <c r="D10" s="152" t="s">
        <v>213</v>
      </c>
      <c r="L10" s="21"/>
    </row>
    <row r="11" s="2" customFormat="1" ht="16.5" customHeight="1">
      <c r="A11" s="39"/>
      <c r="B11" s="45"/>
      <c r="C11" s="39"/>
      <c r="D11" s="39"/>
      <c r="E11" s="154" t="s">
        <v>3953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3954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ROUND((SUM(BE129:BE235)),  2)</f>
        <v>0</v>
      </c>
      <c r="G37" s="39"/>
      <c r="H37" s="39"/>
      <c r="I37" s="166">
        <v>0.20999999999999999</v>
      </c>
      <c r="J37" s="165">
        <f>ROUND(((SUM(BE129:BE235))*I37),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ROUND((SUM(BF129:BF235)),  2)</f>
        <v>0</v>
      </c>
      <c r="G38" s="39"/>
      <c r="H38" s="39"/>
      <c r="I38" s="166">
        <v>0.14999999999999999</v>
      </c>
      <c r="J38" s="165">
        <f>ROUND(((SUM(BF129:BF235))*I38),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ROUND((SUM(BG129:BG235)),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ROUND((SUM(BH129:BH235)),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ROUND((SUM(BI129:BI235)),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3953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04.1 - Příprava území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222</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223</v>
      </c>
      <c r="E102" s="199"/>
      <c r="F102" s="199"/>
      <c r="G102" s="199"/>
      <c r="H102" s="199"/>
      <c r="I102" s="199"/>
      <c r="J102" s="200">
        <f>J131</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225</v>
      </c>
      <c r="E103" s="199"/>
      <c r="F103" s="199"/>
      <c r="G103" s="199"/>
      <c r="H103" s="199"/>
      <c r="I103" s="199"/>
      <c r="J103" s="200">
        <f>J199</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522</v>
      </c>
      <c r="E104" s="199"/>
      <c r="F104" s="199"/>
      <c r="G104" s="199"/>
      <c r="H104" s="199"/>
      <c r="I104" s="199"/>
      <c r="J104" s="200">
        <f>J210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523</v>
      </c>
      <c r="E105" s="199"/>
      <c r="F105" s="199"/>
      <c r="G105" s="199"/>
      <c r="H105" s="199"/>
      <c r="I105" s="199"/>
      <c r="J105" s="200">
        <f>J232</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226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6.25" customHeight="1">
      <c r="A115" s="39"/>
      <c r="B115" s="40"/>
      <c r="C115" s="41"/>
      <c r="D115" s="41"/>
      <c r="E115" s="185" t="str">
        <f>E7</f>
        <v>Zaječov rozšíření a intenzifikace ČOV Horní Kváň - kanalizace a vodovod</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211</v>
      </c>
      <c r="D116" s="23"/>
      <c r="E116" s="23"/>
      <c r="F116" s="23"/>
      <c r="G116" s="23"/>
      <c r="H116" s="23"/>
      <c r="I116" s="23"/>
      <c r="J116" s="23"/>
      <c r="K116" s="23"/>
      <c r="L116" s="21"/>
    </row>
    <row r="117" s="1" customFormat="1" ht="16.5" customHeight="1">
      <c r="B117" s="22"/>
      <c r="C117" s="23"/>
      <c r="D117" s="23"/>
      <c r="E117" s="185" t="s">
        <v>212</v>
      </c>
      <c r="F117" s="23"/>
      <c r="G117" s="23"/>
      <c r="H117" s="23"/>
      <c r="I117" s="23"/>
      <c r="J117" s="23"/>
      <c r="K117" s="23"/>
      <c r="L117" s="21"/>
    </row>
    <row r="118" s="1" customFormat="1" ht="12" customHeight="1">
      <c r="B118" s="22"/>
      <c r="C118" s="33" t="s">
        <v>213</v>
      </c>
      <c r="D118" s="23"/>
      <c r="E118" s="23"/>
      <c r="F118" s="23"/>
      <c r="G118" s="23"/>
      <c r="H118" s="23"/>
      <c r="I118" s="23"/>
      <c r="J118" s="23"/>
      <c r="K118" s="23"/>
      <c r="L118" s="21"/>
    </row>
    <row r="119" s="2" customFormat="1" ht="16.5" customHeight="1">
      <c r="A119" s="39"/>
      <c r="B119" s="40"/>
      <c r="C119" s="41"/>
      <c r="D119" s="41"/>
      <c r="E119" s="186" t="s">
        <v>3953</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215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SO 04.1 - Příprava území</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obec Zaječov, místní část Kvaň, Nová Ves</v>
      </c>
      <c r="G123" s="41"/>
      <c r="H123" s="41"/>
      <c r="I123" s="33" t="s">
        <v>22</v>
      </c>
      <c r="J123" s="80" t="str">
        <f>IF(J16="","",J16)</f>
        <v>18. 8. 2021</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54.45" customHeight="1">
      <c r="A125" s="39"/>
      <c r="B125" s="40"/>
      <c r="C125" s="33" t="s">
        <v>24</v>
      </c>
      <c r="D125" s="41"/>
      <c r="E125" s="41"/>
      <c r="F125" s="28" t="str">
        <f>E19</f>
        <v>Obec Zaječov, Zaječov 265, 267 63 Zaječov</v>
      </c>
      <c r="G125" s="41"/>
      <c r="H125" s="41"/>
      <c r="I125" s="33" t="s">
        <v>32</v>
      </c>
      <c r="J125" s="37" t="str">
        <f>E25</f>
        <v>PIK VÍTEK s.r.o.,Kořenského 1025/7, 150 00 Praha 5</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30</v>
      </c>
      <c r="D126" s="41"/>
      <c r="E126" s="41"/>
      <c r="F126" s="28" t="str">
        <f>IF(E22="","",E22)</f>
        <v>Vyplň údaj</v>
      </c>
      <c r="G126" s="41"/>
      <c r="H126" s="41"/>
      <c r="I126" s="33" t="s">
        <v>37</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227</v>
      </c>
      <c r="D128" s="205" t="s">
        <v>65</v>
      </c>
      <c r="E128" s="205" t="s">
        <v>61</v>
      </c>
      <c r="F128" s="205" t="s">
        <v>62</v>
      </c>
      <c r="G128" s="205" t="s">
        <v>228</v>
      </c>
      <c r="H128" s="205" t="s">
        <v>229</v>
      </c>
      <c r="I128" s="205" t="s">
        <v>230</v>
      </c>
      <c r="J128" s="205" t="s">
        <v>219</v>
      </c>
      <c r="K128" s="206" t="s">
        <v>231</v>
      </c>
      <c r="L128" s="207"/>
      <c r="M128" s="101" t="s">
        <v>1</v>
      </c>
      <c r="N128" s="102" t="s">
        <v>44</v>
      </c>
      <c r="O128" s="102" t="s">
        <v>232</v>
      </c>
      <c r="P128" s="102" t="s">
        <v>233</v>
      </c>
      <c r="Q128" s="102" t="s">
        <v>234</v>
      </c>
      <c r="R128" s="102" t="s">
        <v>235</v>
      </c>
      <c r="S128" s="102" t="s">
        <v>236</v>
      </c>
      <c r="T128" s="103" t="s">
        <v>237</v>
      </c>
      <c r="U128" s="202"/>
      <c r="V128" s="202"/>
      <c r="W128" s="202"/>
      <c r="X128" s="202"/>
      <c r="Y128" s="202"/>
      <c r="Z128" s="202"/>
      <c r="AA128" s="202"/>
      <c r="AB128" s="202"/>
      <c r="AC128" s="202"/>
      <c r="AD128" s="202"/>
      <c r="AE128" s="202"/>
    </row>
    <row r="129" s="2" customFormat="1" ht="22.8" customHeight="1">
      <c r="A129" s="39"/>
      <c r="B129" s="40"/>
      <c r="C129" s="108" t="s">
        <v>238</v>
      </c>
      <c r="D129" s="41"/>
      <c r="E129" s="41"/>
      <c r="F129" s="41"/>
      <c r="G129" s="41"/>
      <c r="H129" s="41"/>
      <c r="I129" s="41"/>
      <c r="J129" s="208">
        <f>BK129</f>
        <v>0</v>
      </c>
      <c r="K129" s="41"/>
      <c r="L129" s="45"/>
      <c r="M129" s="104"/>
      <c r="N129" s="209"/>
      <c r="O129" s="105"/>
      <c r="P129" s="210">
        <f>P130</f>
        <v>0</v>
      </c>
      <c r="Q129" s="105"/>
      <c r="R129" s="210">
        <f>R130</f>
        <v>1.9548999999999999</v>
      </c>
      <c r="S129" s="105"/>
      <c r="T129" s="211">
        <f>T130</f>
        <v>9.1867999999999999</v>
      </c>
      <c r="U129" s="39"/>
      <c r="V129" s="39"/>
      <c r="W129" s="39"/>
      <c r="X129" s="39"/>
      <c r="Y129" s="39"/>
      <c r="Z129" s="39"/>
      <c r="AA129" s="39"/>
      <c r="AB129" s="39"/>
      <c r="AC129" s="39"/>
      <c r="AD129" s="39"/>
      <c r="AE129" s="39"/>
      <c r="AT129" s="18" t="s">
        <v>79</v>
      </c>
      <c r="AU129" s="18" t="s">
        <v>221</v>
      </c>
      <c r="BK129" s="212">
        <f>BK130</f>
        <v>0</v>
      </c>
    </row>
    <row r="130" s="12" customFormat="1" ht="25.92" customHeight="1">
      <c r="A130" s="12"/>
      <c r="B130" s="213"/>
      <c r="C130" s="214"/>
      <c r="D130" s="215" t="s">
        <v>79</v>
      </c>
      <c r="E130" s="216" t="s">
        <v>239</v>
      </c>
      <c r="F130" s="216" t="s">
        <v>240</v>
      </c>
      <c r="G130" s="214"/>
      <c r="H130" s="214"/>
      <c r="I130" s="217"/>
      <c r="J130" s="218">
        <f>BK130</f>
        <v>0</v>
      </c>
      <c r="K130" s="214"/>
      <c r="L130" s="219"/>
      <c r="M130" s="220"/>
      <c r="N130" s="221"/>
      <c r="O130" s="221"/>
      <c r="P130" s="222">
        <f>P131+P199+P210+P232</f>
        <v>0</v>
      </c>
      <c r="Q130" s="221"/>
      <c r="R130" s="222">
        <f>R131+R199+R210+R232</f>
        <v>1.9548999999999999</v>
      </c>
      <c r="S130" s="221"/>
      <c r="T130" s="223">
        <f>T131+T199+T210+T232</f>
        <v>9.1867999999999999</v>
      </c>
      <c r="U130" s="12"/>
      <c r="V130" s="12"/>
      <c r="W130" s="12"/>
      <c r="X130" s="12"/>
      <c r="Y130" s="12"/>
      <c r="Z130" s="12"/>
      <c r="AA130" s="12"/>
      <c r="AB130" s="12"/>
      <c r="AC130" s="12"/>
      <c r="AD130" s="12"/>
      <c r="AE130" s="12"/>
      <c r="AR130" s="224" t="s">
        <v>14</v>
      </c>
      <c r="AT130" s="225" t="s">
        <v>79</v>
      </c>
      <c r="AU130" s="225" t="s">
        <v>80</v>
      </c>
      <c r="AY130" s="224" t="s">
        <v>241</v>
      </c>
      <c r="BK130" s="226">
        <f>BK131+BK199+BK210+BK232</f>
        <v>0</v>
      </c>
    </row>
    <row r="131" s="12" customFormat="1" ht="22.8" customHeight="1">
      <c r="A131" s="12"/>
      <c r="B131" s="213"/>
      <c r="C131" s="214"/>
      <c r="D131" s="215" t="s">
        <v>79</v>
      </c>
      <c r="E131" s="227" t="s">
        <v>14</v>
      </c>
      <c r="F131" s="227" t="s">
        <v>242</v>
      </c>
      <c r="G131" s="214"/>
      <c r="H131" s="214"/>
      <c r="I131" s="217"/>
      <c r="J131" s="228">
        <f>BK131</f>
        <v>0</v>
      </c>
      <c r="K131" s="214"/>
      <c r="L131" s="219"/>
      <c r="M131" s="220"/>
      <c r="N131" s="221"/>
      <c r="O131" s="221"/>
      <c r="P131" s="222">
        <f>SUM(P132:P198)</f>
        <v>0</v>
      </c>
      <c r="Q131" s="221"/>
      <c r="R131" s="222">
        <f>SUM(R132:R198)</f>
        <v>0.0048999999999999998</v>
      </c>
      <c r="S131" s="221"/>
      <c r="T131" s="223">
        <f>SUM(T132:T198)</f>
        <v>9.0999999999999996</v>
      </c>
      <c r="U131" s="12"/>
      <c r="V131" s="12"/>
      <c r="W131" s="12"/>
      <c r="X131" s="12"/>
      <c r="Y131" s="12"/>
      <c r="Z131" s="12"/>
      <c r="AA131" s="12"/>
      <c r="AB131" s="12"/>
      <c r="AC131" s="12"/>
      <c r="AD131" s="12"/>
      <c r="AE131" s="12"/>
      <c r="AR131" s="224" t="s">
        <v>14</v>
      </c>
      <c r="AT131" s="225" t="s">
        <v>79</v>
      </c>
      <c r="AU131" s="225" t="s">
        <v>14</v>
      </c>
      <c r="AY131" s="224" t="s">
        <v>241</v>
      </c>
      <c r="BK131" s="226">
        <f>SUM(BK132:BK198)</f>
        <v>0</v>
      </c>
    </row>
    <row r="132" s="2" customFormat="1" ht="37.8" customHeight="1">
      <c r="A132" s="39"/>
      <c r="B132" s="40"/>
      <c r="C132" s="229" t="s">
        <v>14</v>
      </c>
      <c r="D132" s="229" t="s">
        <v>243</v>
      </c>
      <c r="E132" s="230" t="s">
        <v>3955</v>
      </c>
      <c r="F132" s="231" t="s">
        <v>3956</v>
      </c>
      <c r="G132" s="232" t="s">
        <v>246</v>
      </c>
      <c r="H132" s="233">
        <v>300</v>
      </c>
      <c r="I132" s="234"/>
      <c r="J132" s="235">
        <f>ROUND(I132*H132,2)</f>
        <v>0</v>
      </c>
      <c r="K132" s="231" t="s">
        <v>247</v>
      </c>
      <c r="L132" s="45"/>
      <c r="M132" s="236" t="s">
        <v>1</v>
      </c>
      <c r="N132" s="237" t="s">
        <v>45</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175</v>
      </c>
      <c r="AT132" s="240" t="s">
        <v>243</v>
      </c>
      <c r="AU132" s="240" t="s">
        <v>88</v>
      </c>
      <c r="AY132" s="18" t="s">
        <v>241</v>
      </c>
      <c r="BE132" s="241">
        <f>IF(N132="základní",J132,0)</f>
        <v>0</v>
      </c>
      <c r="BF132" s="241">
        <f>IF(N132="snížená",J132,0)</f>
        <v>0</v>
      </c>
      <c r="BG132" s="241">
        <f>IF(N132="zákl. přenesená",J132,0)</f>
        <v>0</v>
      </c>
      <c r="BH132" s="241">
        <f>IF(N132="sníž. přenesená",J132,0)</f>
        <v>0</v>
      </c>
      <c r="BI132" s="241">
        <f>IF(N132="nulová",J132,0)</f>
        <v>0</v>
      </c>
      <c r="BJ132" s="18" t="s">
        <v>14</v>
      </c>
      <c r="BK132" s="241">
        <f>ROUND(I132*H132,2)</f>
        <v>0</v>
      </c>
      <c r="BL132" s="18" t="s">
        <v>175</v>
      </c>
      <c r="BM132" s="240" t="s">
        <v>3957</v>
      </c>
    </row>
    <row r="133" s="2" customFormat="1">
      <c r="A133" s="39"/>
      <c r="B133" s="40"/>
      <c r="C133" s="41"/>
      <c r="D133" s="242" t="s">
        <v>249</v>
      </c>
      <c r="E133" s="41"/>
      <c r="F133" s="243" t="s">
        <v>3958</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249</v>
      </c>
      <c r="AU133" s="18" t="s">
        <v>88</v>
      </c>
    </row>
    <row r="134" s="2" customFormat="1">
      <c r="A134" s="39"/>
      <c r="B134" s="40"/>
      <c r="C134" s="41"/>
      <c r="D134" s="247" t="s">
        <v>251</v>
      </c>
      <c r="E134" s="41"/>
      <c r="F134" s="248" t="s">
        <v>3959</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251</v>
      </c>
      <c r="AU134" s="18" t="s">
        <v>88</v>
      </c>
    </row>
    <row r="135" s="2" customFormat="1" ht="24.15" customHeight="1">
      <c r="A135" s="39"/>
      <c r="B135" s="40"/>
      <c r="C135" s="229" t="s">
        <v>88</v>
      </c>
      <c r="D135" s="229" t="s">
        <v>243</v>
      </c>
      <c r="E135" s="230" t="s">
        <v>3960</v>
      </c>
      <c r="F135" s="231" t="s">
        <v>3961</v>
      </c>
      <c r="G135" s="232" t="s">
        <v>303</v>
      </c>
      <c r="H135" s="233">
        <v>9</v>
      </c>
      <c r="I135" s="234"/>
      <c r="J135" s="235">
        <f>ROUND(I135*H135,2)</f>
        <v>0</v>
      </c>
      <c r="K135" s="231" t="s">
        <v>247</v>
      </c>
      <c r="L135" s="45"/>
      <c r="M135" s="236" t="s">
        <v>1</v>
      </c>
      <c r="N135" s="237" t="s">
        <v>45</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175</v>
      </c>
      <c r="AT135" s="240" t="s">
        <v>243</v>
      </c>
      <c r="AU135" s="240" t="s">
        <v>88</v>
      </c>
      <c r="AY135" s="18" t="s">
        <v>241</v>
      </c>
      <c r="BE135" s="241">
        <f>IF(N135="základní",J135,0)</f>
        <v>0</v>
      </c>
      <c r="BF135" s="241">
        <f>IF(N135="snížená",J135,0)</f>
        <v>0</v>
      </c>
      <c r="BG135" s="241">
        <f>IF(N135="zákl. přenesená",J135,0)</f>
        <v>0</v>
      </c>
      <c r="BH135" s="241">
        <f>IF(N135="sníž. přenesená",J135,0)</f>
        <v>0</v>
      </c>
      <c r="BI135" s="241">
        <f>IF(N135="nulová",J135,0)</f>
        <v>0</v>
      </c>
      <c r="BJ135" s="18" t="s">
        <v>14</v>
      </c>
      <c r="BK135" s="241">
        <f>ROUND(I135*H135,2)</f>
        <v>0</v>
      </c>
      <c r="BL135" s="18" t="s">
        <v>175</v>
      </c>
      <c r="BM135" s="240" t="s">
        <v>3962</v>
      </c>
    </row>
    <row r="136" s="2" customFormat="1">
      <c r="A136" s="39"/>
      <c r="B136" s="40"/>
      <c r="C136" s="41"/>
      <c r="D136" s="242" t="s">
        <v>249</v>
      </c>
      <c r="E136" s="41"/>
      <c r="F136" s="243" t="s">
        <v>3963</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249</v>
      </c>
      <c r="AU136" s="18" t="s">
        <v>88</v>
      </c>
    </row>
    <row r="137" s="2" customFormat="1">
      <c r="A137" s="39"/>
      <c r="B137" s="40"/>
      <c r="C137" s="41"/>
      <c r="D137" s="247" t="s">
        <v>251</v>
      </c>
      <c r="E137" s="41"/>
      <c r="F137" s="248" t="s">
        <v>3964</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251</v>
      </c>
      <c r="AU137" s="18" t="s">
        <v>88</v>
      </c>
    </row>
    <row r="138" s="2" customFormat="1" ht="24.15" customHeight="1">
      <c r="A138" s="39"/>
      <c r="B138" s="40"/>
      <c r="C138" s="229" t="s">
        <v>96</v>
      </c>
      <c r="D138" s="229" t="s">
        <v>243</v>
      </c>
      <c r="E138" s="230" t="s">
        <v>3965</v>
      </c>
      <c r="F138" s="231" t="s">
        <v>3966</v>
      </c>
      <c r="G138" s="232" t="s">
        <v>303</v>
      </c>
      <c r="H138" s="233">
        <v>9</v>
      </c>
      <c r="I138" s="234"/>
      <c r="J138" s="235">
        <f>ROUND(I138*H138,2)</f>
        <v>0</v>
      </c>
      <c r="K138" s="231" t="s">
        <v>247</v>
      </c>
      <c r="L138" s="45"/>
      <c r="M138" s="236" t="s">
        <v>1</v>
      </c>
      <c r="N138" s="237" t="s">
        <v>45</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175</v>
      </c>
      <c r="AT138" s="240" t="s">
        <v>243</v>
      </c>
      <c r="AU138" s="240" t="s">
        <v>88</v>
      </c>
      <c r="AY138" s="18" t="s">
        <v>241</v>
      </c>
      <c r="BE138" s="241">
        <f>IF(N138="základní",J138,0)</f>
        <v>0</v>
      </c>
      <c r="BF138" s="241">
        <f>IF(N138="snížená",J138,0)</f>
        <v>0</v>
      </c>
      <c r="BG138" s="241">
        <f>IF(N138="zákl. přenesená",J138,0)</f>
        <v>0</v>
      </c>
      <c r="BH138" s="241">
        <f>IF(N138="sníž. přenesená",J138,0)</f>
        <v>0</v>
      </c>
      <c r="BI138" s="241">
        <f>IF(N138="nulová",J138,0)</f>
        <v>0</v>
      </c>
      <c r="BJ138" s="18" t="s">
        <v>14</v>
      </c>
      <c r="BK138" s="241">
        <f>ROUND(I138*H138,2)</f>
        <v>0</v>
      </c>
      <c r="BL138" s="18" t="s">
        <v>175</v>
      </c>
      <c r="BM138" s="240" t="s">
        <v>3967</v>
      </c>
    </row>
    <row r="139" s="2" customFormat="1">
      <c r="A139" s="39"/>
      <c r="B139" s="40"/>
      <c r="C139" s="41"/>
      <c r="D139" s="242" t="s">
        <v>249</v>
      </c>
      <c r="E139" s="41"/>
      <c r="F139" s="243" t="s">
        <v>3968</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249</v>
      </c>
      <c r="AU139" s="18" t="s">
        <v>88</v>
      </c>
    </row>
    <row r="140" s="2" customFormat="1">
      <c r="A140" s="39"/>
      <c r="B140" s="40"/>
      <c r="C140" s="41"/>
      <c r="D140" s="247" t="s">
        <v>251</v>
      </c>
      <c r="E140" s="41"/>
      <c r="F140" s="248" t="s">
        <v>3969</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251</v>
      </c>
      <c r="AU140" s="18" t="s">
        <v>88</v>
      </c>
    </row>
    <row r="141" s="2" customFormat="1" ht="21.75" customHeight="1">
      <c r="A141" s="39"/>
      <c r="B141" s="40"/>
      <c r="C141" s="229" t="s">
        <v>175</v>
      </c>
      <c r="D141" s="229" t="s">
        <v>243</v>
      </c>
      <c r="E141" s="230" t="s">
        <v>3970</v>
      </c>
      <c r="F141" s="231" t="s">
        <v>3971</v>
      </c>
      <c r="G141" s="232" t="s">
        <v>246</v>
      </c>
      <c r="H141" s="233">
        <v>300</v>
      </c>
      <c r="I141" s="234"/>
      <c r="J141" s="235">
        <f>ROUND(I141*H141,2)</f>
        <v>0</v>
      </c>
      <c r="K141" s="231" t="s">
        <v>247</v>
      </c>
      <c r="L141" s="45"/>
      <c r="M141" s="236" t="s">
        <v>1</v>
      </c>
      <c r="N141" s="237" t="s">
        <v>45</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175</v>
      </c>
      <c r="AT141" s="240" t="s">
        <v>243</v>
      </c>
      <c r="AU141" s="240" t="s">
        <v>88</v>
      </c>
      <c r="AY141" s="18" t="s">
        <v>241</v>
      </c>
      <c r="BE141" s="241">
        <f>IF(N141="základní",J141,0)</f>
        <v>0</v>
      </c>
      <c r="BF141" s="241">
        <f>IF(N141="snížená",J141,0)</f>
        <v>0</v>
      </c>
      <c r="BG141" s="241">
        <f>IF(N141="zákl. přenesená",J141,0)</f>
        <v>0</v>
      </c>
      <c r="BH141" s="241">
        <f>IF(N141="sníž. přenesená",J141,0)</f>
        <v>0</v>
      </c>
      <c r="BI141" s="241">
        <f>IF(N141="nulová",J141,0)</f>
        <v>0</v>
      </c>
      <c r="BJ141" s="18" t="s">
        <v>14</v>
      </c>
      <c r="BK141" s="241">
        <f>ROUND(I141*H141,2)</f>
        <v>0</v>
      </c>
      <c r="BL141" s="18" t="s">
        <v>175</v>
      </c>
      <c r="BM141" s="240" t="s">
        <v>3972</v>
      </c>
    </row>
    <row r="142" s="2" customFormat="1">
      <c r="A142" s="39"/>
      <c r="B142" s="40"/>
      <c r="C142" s="41"/>
      <c r="D142" s="242" t="s">
        <v>249</v>
      </c>
      <c r="E142" s="41"/>
      <c r="F142" s="243" t="s">
        <v>3973</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249</v>
      </c>
      <c r="AU142" s="18" t="s">
        <v>88</v>
      </c>
    </row>
    <row r="143" s="2" customFormat="1">
      <c r="A143" s="39"/>
      <c r="B143" s="40"/>
      <c r="C143" s="41"/>
      <c r="D143" s="247" t="s">
        <v>251</v>
      </c>
      <c r="E143" s="41"/>
      <c r="F143" s="248" t="s">
        <v>3974</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251</v>
      </c>
      <c r="AU143" s="18" t="s">
        <v>88</v>
      </c>
    </row>
    <row r="144" s="2" customFormat="1" ht="24.15" customHeight="1">
      <c r="A144" s="39"/>
      <c r="B144" s="40"/>
      <c r="C144" s="229" t="s">
        <v>274</v>
      </c>
      <c r="D144" s="229" t="s">
        <v>243</v>
      </c>
      <c r="E144" s="230" t="s">
        <v>3975</v>
      </c>
      <c r="F144" s="231" t="s">
        <v>3976</v>
      </c>
      <c r="G144" s="232" t="s">
        <v>246</v>
      </c>
      <c r="H144" s="233">
        <v>30</v>
      </c>
      <c r="I144" s="234"/>
      <c r="J144" s="235">
        <f>ROUND(I144*H144,2)</f>
        <v>0</v>
      </c>
      <c r="K144" s="231" t="s">
        <v>247</v>
      </c>
      <c r="L144" s="45"/>
      <c r="M144" s="236" t="s">
        <v>1</v>
      </c>
      <c r="N144" s="237" t="s">
        <v>45</v>
      </c>
      <c r="O144" s="92"/>
      <c r="P144" s="238">
        <f>O144*H144</f>
        <v>0</v>
      </c>
      <c r="Q144" s="238">
        <v>0</v>
      </c>
      <c r="R144" s="238">
        <f>Q144*H144</f>
        <v>0</v>
      </c>
      <c r="S144" s="238">
        <v>0.255</v>
      </c>
      <c r="T144" s="239">
        <f>S144*H144</f>
        <v>7.6500000000000004</v>
      </c>
      <c r="U144" s="39"/>
      <c r="V144" s="39"/>
      <c r="W144" s="39"/>
      <c r="X144" s="39"/>
      <c r="Y144" s="39"/>
      <c r="Z144" s="39"/>
      <c r="AA144" s="39"/>
      <c r="AB144" s="39"/>
      <c r="AC144" s="39"/>
      <c r="AD144" s="39"/>
      <c r="AE144" s="39"/>
      <c r="AR144" s="240" t="s">
        <v>175</v>
      </c>
      <c r="AT144" s="240" t="s">
        <v>243</v>
      </c>
      <c r="AU144" s="240" t="s">
        <v>88</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175</v>
      </c>
      <c r="BM144" s="240" t="s">
        <v>3977</v>
      </c>
    </row>
    <row r="145" s="2" customFormat="1">
      <c r="A145" s="39"/>
      <c r="B145" s="40"/>
      <c r="C145" s="41"/>
      <c r="D145" s="242" t="s">
        <v>249</v>
      </c>
      <c r="E145" s="41"/>
      <c r="F145" s="243" t="s">
        <v>3978</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88</v>
      </c>
    </row>
    <row r="146" s="2" customFormat="1">
      <c r="A146" s="39"/>
      <c r="B146" s="40"/>
      <c r="C146" s="41"/>
      <c r="D146" s="247" t="s">
        <v>251</v>
      </c>
      <c r="E146" s="41"/>
      <c r="F146" s="248" t="s">
        <v>3979</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251</v>
      </c>
      <c r="AU146" s="18" t="s">
        <v>88</v>
      </c>
    </row>
    <row r="147" s="2" customFormat="1" ht="16.5" customHeight="1">
      <c r="A147" s="39"/>
      <c r="B147" s="40"/>
      <c r="C147" s="229" t="s">
        <v>283</v>
      </c>
      <c r="D147" s="229" t="s">
        <v>243</v>
      </c>
      <c r="E147" s="230" t="s">
        <v>3980</v>
      </c>
      <c r="F147" s="231" t="s">
        <v>3981</v>
      </c>
      <c r="G147" s="232" t="s">
        <v>296</v>
      </c>
      <c r="H147" s="233">
        <v>5</v>
      </c>
      <c r="I147" s="234"/>
      <c r="J147" s="235">
        <f>ROUND(I147*H147,2)</f>
        <v>0</v>
      </c>
      <c r="K147" s="231" t="s">
        <v>247</v>
      </c>
      <c r="L147" s="45"/>
      <c r="M147" s="236" t="s">
        <v>1</v>
      </c>
      <c r="N147" s="237" t="s">
        <v>45</v>
      </c>
      <c r="O147" s="92"/>
      <c r="P147" s="238">
        <f>O147*H147</f>
        <v>0</v>
      </c>
      <c r="Q147" s="238">
        <v>0</v>
      </c>
      <c r="R147" s="238">
        <f>Q147*H147</f>
        <v>0</v>
      </c>
      <c r="S147" s="238">
        <v>0.28999999999999998</v>
      </c>
      <c r="T147" s="239">
        <f>S147*H147</f>
        <v>1.45</v>
      </c>
      <c r="U147" s="39"/>
      <c r="V147" s="39"/>
      <c r="W147" s="39"/>
      <c r="X147" s="39"/>
      <c r="Y147" s="39"/>
      <c r="Z147" s="39"/>
      <c r="AA147" s="39"/>
      <c r="AB147" s="39"/>
      <c r="AC147" s="39"/>
      <c r="AD147" s="39"/>
      <c r="AE147" s="39"/>
      <c r="AR147" s="240" t="s">
        <v>175</v>
      </c>
      <c r="AT147" s="240" t="s">
        <v>243</v>
      </c>
      <c r="AU147" s="240" t="s">
        <v>88</v>
      </c>
      <c r="AY147" s="18" t="s">
        <v>241</v>
      </c>
      <c r="BE147" s="241">
        <f>IF(N147="základní",J147,0)</f>
        <v>0</v>
      </c>
      <c r="BF147" s="241">
        <f>IF(N147="snížená",J147,0)</f>
        <v>0</v>
      </c>
      <c r="BG147" s="241">
        <f>IF(N147="zákl. přenesená",J147,0)</f>
        <v>0</v>
      </c>
      <c r="BH147" s="241">
        <f>IF(N147="sníž. přenesená",J147,0)</f>
        <v>0</v>
      </c>
      <c r="BI147" s="241">
        <f>IF(N147="nulová",J147,0)</f>
        <v>0</v>
      </c>
      <c r="BJ147" s="18" t="s">
        <v>14</v>
      </c>
      <c r="BK147" s="241">
        <f>ROUND(I147*H147,2)</f>
        <v>0</v>
      </c>
      <c r="BL147" s="18" t="s">
        <v>175</v>
      </c>
      <c r="BM147" s="240" t="s">
        <v>3982</v>
      </c>
    </row>
    <row r="148" s="2" customFormat="1">
      <c r="A148" s="39"/>
      <c r="B148" s="40"/>
      <c r="C148" s="41"/>
      <c r="D148" s="242" t="s">
        <v>249</v>
      </c>
      <c r="E148" s="41"/>
      <c r="F148" s="243" t="s">
        <v>3983</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249</v>
      </c>
      <c r="AU148" s="18" t="s">
        <v>88</v>
      </c>
    </row>
    <row r="149" s="2" customFormat="1">
      <c r="A149" s="39"/>
      <c r="B149" s="40"/>
      <c r="C149" s="41"/>
      <c r="D149" s="247" t="s">
        <v>251</v>
      </c>
      <c r="E149" s="41"/>
      <c r="F149" s="248" t="s">
        <v>3984</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251</v>
      </c>
      <c r="AU149" s="18" t="s">
        <v>88</v>
      </c>
    </row>
    <row r="150" s="2" customFormat="1" ht="24.15" customHeight="1">
      <c r="A150" s="39"/>
      <c r="B150" s="40"/>
      <c r="C150" s="229" t="s">
        <v>293</v>
      </c>
      <c r="D150" s="229" t="s">
        <v>243</v>
      </c>
      <c r="E150" s="230" t="s">
        <v>3985</v>
      </c>
      <c r="F150" s="231" t="s">
        <v>3986</v>
      </c>
      <c r="G150" s="232" t="s">
        <v>296</v>
      </c>
      <c r="H150" s="233">
        <v>35</v>
      </c>
      <c r="I150" s="234"/>
      <c r="J150" s="235">
        <f>ROUND(I150*H150,2)</f>
        <v>0</v>
      </c>
      <c r="K150" s="231" t="s">
        <v>247</v>
      </c>
      <c r="L150" s="45"/>
      <c r="M150" s="236" t="s">
        <v>1</v>
      </c>
      <c r="N150" s="237" t="s">
        <v>45</v>
      </c>
      <c r="O150" s="92"/>
      <c r="P150" s="238">
        <f>O150*H150</f>
        <v>0</v>
      </c>
      <c r="Q150" s="238">
        <v>0.00013999999999999999</v>
      </c>
      <c r="R150" s="238">
        <f>Q150*H150</f>
        <v>0.0048999999999999998</v>
      </c>
      <c r="S150" s="238">
        <v>0</v>
      </c>
      <c r="T150" s="239">
        <f>S150*H150</f>
        <v>0</v>
      </c>
      <c r="U150" s="39"/>
      <c r="V150" s="39"/>
      <c r="W150" s="39"/>
      <c r="X150" s="39"/>
      <c r="Y150" s="39"/>
      <c r="Z150" s="39"/>
      <c r="AA150" s="39"/>
      <c r="AB150" s="39"/>
      <c r="AC150" s="39"/>
      <c r="AD150" s="39"/>
      <c r="AE150" s="39"/>
      <c r="AR150" s="240" t="s">
        <v>175</v>
      </c>
      <c r="AT150" s="240" t="s">
        <v>243</v>
      </c>
      <c r="AU150" s="240" t="s">
        <v>88</v>
      </c>
      <c r="AY150" s="18" t="s">
        <v>241</v>
      </c>
      <c r="BE150" s="241">
        <f>IF(N150="základní",J150,0)</f>
        <v>0</v>
      </c>
      <c r="BF150" s="241">
        <f>IF(N150="snížená",J150,0)</f>
        <v>0</v>
      </c>
      <c r="BG150" s="241">
        <f>IF(N150="zákl. přenesená",J150,0)</f>
        <v>0</v>
      </c>
      <c r="BH150" s="241">
        <f>IF(N150="sníž. přenesená",J150,0)</f>
        <v>0</v>
      </c>
      <c r="BI150" s="241">
        <f>IF(N150="nulová",J150,0)</f>
        <v>0</v>
      </c>
      <c r="BJ150" s="18" t="s">
        <v>14</v>
      </c>
      <c r="BK150" s="241">
        <f>ROUND(I150*H150,2)</f>
        <v>0</v>
      </c>
      <c r="BL150" s="18" t="s">
        <v>175</v>
      </c>
      <c r="BM150" s="240" t="s">
        <v>3987</v>
      </c>
    </row>
    <row r="151" s="2" customFormat="1">
      <c r="A151" s="39"/>
      <c r="B151" s="40"/>
      <c r="C151" s="41"/>
      <c r="D151" s="242" t="s">
        <v>249</v>
      </c>
      <c r="E151" s="41"/>
      <c r="F151" s="243" t="s">
        <v>3988</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249</v>
      </c>
      <c r="AU151" s="18" t="s">
        <v>88</v>
      </c>
    </row>
    <row r="152" s="2" customFormat="1">
      <c r="A152" s="39"/>
      <c r="B152" s="40"/>
      <c r="C152" s="41"/>
      <c r="D152" s="247" t="s">
        <v>251</v>
      </c>
      <c r="E152" s="41"/>
      <c r="F152" s="248" t="s">
        <v>3989</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251</v>
      </c>
      <c r="AU152" s="18" t="s">
        <v>88</v>
      </c>
    </row>
    <row r="153" s="13" customFormat="1">
      <c r="A153" s="13"/>
      <c r="B153" s="249"/>
      <c r="C153" s="250"/>
      <c r="D153" s="242" t="s">
        <v>259</v>
      </c>
      <c r="E153" s="251" t="s">
        <v>1</v>
      </c>
      <c r="F153" s="252" t="s">
        <v>3990</v>
      </c>
      <c r="G153" s="250"/>
      <c r="H153" s="253">
        <v>35</v>
      </c>
      <c r="I153" s="254"/>
      <c r="J153" s="250"/>
      <c r="K153" s="250"/>
      <c r="L153" s="255"/>
      <c r="M153" s="256"/>
      <c r="N153" s="257"/>
      <c r="O153" s="257"/>
      <c r="P153" s="257"/>
      <c r="Q153" s="257"/>
      <c r="R153" s="257"/>
      <c r="S153" s="257"/>
      <c r="T153" s="258"/>
      <c r="U153" s="13"/>
      <c r="V153" s="13"/>
      <c r="W153" s="13"/>
      <c r="X153" s="13"/>
      <c r="Y153" s="13"/>
      <c r="Z153" s="13"/>
      <c r="AA153" s="13"/>
      <c r="AB153" s="13"/>
      <c r="AC153" s="13"/>
      <c r="AD153" s="13"/>
      <c r="AE153" s="13"/>
      <c r="AT153" s="259" t="s">
        <v>259</v>
      </c>
      <c r="AU153" s="259" t="s">
        <v>88</v>
      </c>
      <c r="AV153" s="13" t="s">
        <v>88</v>
      </c>
      <c r="AW153" s="13" t="s">
        <v>36</v>
      </c>
      <c r="AX153" s="13" t="s">
        <v>80</v>
      </c>
      <c r="AY153" s="259" t="s">
        <v>241</v>
      </c>
    </row>
    <row r="154" s="14" customFormat="1">
      <c r="A154" s="14"/>
      <c r="B154" s="260"/>
      <c r="C154" s="261"/>
      <c r="D154" s="242" t="s">
        <v>259</v>
      </c>
      <c r="E154" s="262" t="s">
        <v>3946</v>
      </c>
      <c r="F154" s="263" t="s">
        <v>261</v>
      </c>
      <c r="G154" s="261"/>
      <c r="H154" s="264">
        <v>35</v>
      </c>
      <c r="I154" s="265"/>
      <c r="J154" s="261"/>
      <c r="K154" s="261"/>
      <c r="L154" s="266"/>
      <c r="M154" s="267"/>
      <c r="N154" s="268"/>
      <c r="O154" s="268"/>
      <c r="P154" s="268"/>
      <c r="Q154" s="268"/>
      <c r="R154" s="268"/>
      <c r="S154" s="268"/>
      <c r="T154" s="269"/>
      <c r="U154" s="14"/>
      <c r="V154" s="14"/>
      <c r="W154" s="14"/>
      <c r="X154" s="14"/>
      <c r="Y154" s="14"/>
      <c r="Z154" s="14"/>
      <c r="AA154" s="14"/>
      <c r="AB154" s="14"/>
      <c r="AC154" s="14"/>
      <c r="AD154" s="14"/>
      <c r="AE154" s="14"/>
      <c r="AT154" s="270" t="s">
        <v>259</v>
      </c>
      <c r="AU154" s="270" t="s">
        <v>88</v>
      </c>
      <c r="AV154" s="14" t="s">
        <v>175</v>
      </c>
      <c r="AW154" s="14" t="s">
        <v>36</v>
      </c>
      <c r="AX154" s="14" t="s">
        <v>14</v>
      </c>
      <c r="AY154" s="270" t="s">
        <v>241</v>
      </c>
    </row>
    <row r="155" s="2" customFormat="1" ht="24.15" customHeight="1">
      <c r="A155" s="39"/>
      <c r="B155" s="40"/>
      <c r="C155" s="229" t="s">
        <v>300</v>
      </c>
      <c r="D155" s="229" t="s">
        <v>243</v>
      </c>
      <c r="E155" s="230" t="s">
        <v>3991</v>
      </c>
      <c r="F155" s="231" t="s">
        <v>3992</v>
      </c>
      <c r="G155" s="232" t="s">
        <v>296</v>
      </c>
      <c r="H155" s="233">
        <v>35</v>
      </c>
      <c r="I155" s="234"/>
      <c r="J155" s="235">
        <f>ROUND(I155*H155,2)</f>
        <v>0</v>
      </c>
      <c r="K155" s="231" t="s">
        <v>247</v>
      </c>
      <c r="L155" s="45"/>
      <c r="M155" s="236" t="s">
        <v>1</v>
      </c>
      <c r="N155" s="237" t="s">
        <v>45</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175</v>
      </c>
      <c r="AT155" s="240" t="s">
        <v>243</v>
      </c>
      <c r="AU155" s="240" t="s">
        <v>88</v>
      </c>
      <c r="AY155" s="18" t="s">
        <v>241</v>
      </c>
      <c r="BE155" s="241">
        <f>IF(N155="základní",J155,0)</f>
        <v>0</v>
      </c>
      <c r="BF155" s="241">
        <f>IF(N155="snížená",J155,0)</f>
        <v>0</v>
      </c>
      <c r="BG155" s="241">
        <f>IF(N155="zákl. přenesená",J155,0)</f>
        <v>0</v>
      </c>
      <c r="BH155" s="241">
        <f>IF(N155="sníž. přenesená",J155,0)</f>
        <v>0</v>
      </c>
      <c r="BI155" s="241">
        <f>IF(N155="nulová",J155,0)</f>
        <v>0</v>
      </c>
      <c r="BJ155" s="18" t="s">
        <v>14</v>
      </c>
      <c r="BK155" s="241">
        <f>ROUND(I155*H155,2)</f>
        <v>0</v>
      </c>
      <c r="BL155" s="18" t="s">
        <v>175</v>
      </c>
      <c r="BM155" s="240" t="s">
        <v>3993</v>
      </c>
    </row>
    <row r="156" s="2" customFormat="1">
      <c r="A156" s="39"/>
      <c r="B156" s="40"/>
      <c r="C156" s="41"/>
      <c r="D156" s="242" t="s">
        <v>249</v>
      </c>
      <c r="E156" s="41"/>
      <c r="F156" s="243" t="s">
        <v>3994</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249</v>
      </c>
      <c r="AU156" s="18" t="s">
        <v>88</v>
      </c>
    </row>
    <row r="157" s="2" customFormat="1">
      <c r="A157" s="39"/>
      <c r="B157" s="40"/>
      <c r="C157" s="41"/>
      <c r="D157" s="247" t="s">
        <v>251</v>
      </c>
      <c r="E157" s="41"/>
      <c r="F157" s="248" t="s">
        <v>3995</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251</v>
      </c>
      <c r="AU157" s="18" t="s">
        <v>88</v>
      </c>
    </row>
    <row r="158" s="13" customFormat="1">
      <c r="A158" s="13"/>
      <c r="B158" s="249"/>
      <c r="C158" s="250"/>
      <c r="D158" s="242" t="s">
        <v>259</v>
      </c>
      <c r="E158" s="251" t="s">
        <v>1</v>
      </c>
      <c r="F158" s="252" t="s">
        <v>3946</v>
      </c>
      <c r="G158" s="250"/>
      <c r="H158" s="253">
        <v>35</v>
      </c>
      <c r="I158" s="254"/>
      <c r="J158" s="250"/>
      <c r="K158" s="250"/>
      <c r="L158" s="255"/>
      <c r="M158" s="256"/>
      <c r="N158" s="257"/>
      <c r="O158" s="257"/>
      <c r="P158" s="257"/>
      <c r="Q158" s="257"/>
      <c r="R158" s="257"/>
      <c r="S158" s="257"/>
      <c r="T158" s="258"/>
      <c r="U158" s="13"/>
      <c r="V158" s="13"/>
      <c r="W158" s="13"/>
      <c r="X158" s="13"/>
      <c r="Y158" s="13"/>
      <c r="Z158" s="13"/>
      <c r="AA158" s="13"/>
      <c r="AB158" s="13"/>
      <c r="AC158" s="13"/>
      <c r="AD158" s="13"/>
      <c r="AE158" s="13"/>
      <c r="AT158" s="259" t="s">
        <v>259</v>
      </c>
      <c r="AU158" s="259" t="s">
        <v>88</v>
      </c>
      <c r="AV158" s="13" t="s">
        <v>88</v>
      </c>
      <c r="AW158" s="13" t="s">
        <v>36</v>
      </c>
      <c r="AX158" s="13" t="s">
        <v>80</v>
      </c>
      <c r="AY158" s="259" t="s">
        <v>241</v>
      </c>
    </row>
    <row r="159" s="14" customFormat="1">
      <c r="A159" s="14"/>
      <c r="B159" s="260"/>
      <c r="C159" s="261"/>
      <c r="D159" s="242" t="s">
        <v>259</v>
      </c>
      <c r="E159" s="262" t="s">
        <v>1</v>
      </c>
      <c r="F159" s="263" t="s">
        <v>261</v>
      </c>
      <c r="G159" s="261"/>
      <c r="H159" s="264">
        <v>35</v>
      </c>
      <c r="I159" s="265"/>
      <c r="J159" s="261"/>
      <c r="K159" s="261"/>
      <c r="L159" s="266"/>
      <c r="M159" s="267"/>
      <c r="N159" s="268"/>
      <c r="O159" s="268"/>
      <c r="P159" s="268"/>
      <c r="Q159" s="268"/>
      <c r="R159" s="268"/>
      <c r="S159" s="268"/>
      <c r="T159" s="269"/>
      <c r="U159" s="14"/>
      <c r="V159" s="14"/>
      <c r="W159" s="14"/>
      <c r="X159" s="14"/>
      <c r="Y159" s="14"/>
      <c r="Z159" s="14"/>
      <c r="AA159" s="14"/>
      <c r="AB159" s="14"/>
      <c r="AC159" s="14"/>
      <c r="AD159" s="14"/>
      <c r="AE159" s="14"/>
      <c r="AT159" s="270" t="s">
        <v>259</v>
      </c>
      <c r="AU159" s="270" t="s">
        <v>88</v>
      </c>
      <c r="AV159" s="14" t="s">
        <v>175</v>
      </c>
      <c r="AW159" s="14" t="s">
        <v>36</v>
      </c>
      <c r="AX159" s="14" t="s">
        <v>14</v>
      </c>
      <c r="AY159" s="270" t="s">
        <v>241</v>
      </c>
    </row>
    <row r="160" s="2" customFormat="1" ht="24.15" customHeight="1">
      <c r="A160" s="39"/>
      <c r="B160" s="40"/>
      <c r="C160" s="229" t="s">
        <v>281</v>
      </c>
      <c r="D160" s="229" t="s">
        <v>243</v>
      </c>
      <c r="E160" s="230" t="s">
        <v>3996</v>
      </c>
      <c r="F160" s="231" t="s">
        <v>3997</v>
      </c>
      <c r="G160" s="232" t="s">
        <v>246</v>
      </c>
      <c r="H160" s="233">
        <v>580</v>
      </c>
      <c r="I160" s="234"/>
      <c r="J160" s="235">
        <f>ROUND(I160*H160,2)</f>
        <v>0</v>
      </c>
      <c r="K160" s="231" t="s">
        <v>247</v>
      </c>
      <c r="L160" s="45"/>
      <c r="M160" s="236" t="s">
        <v>1</v>
      </c>
      <c r="N160" s="237" t="s">
        <v>45</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175</v>
      </c>
      <c r="AT160" s="240" t="s">
        <v>243</v>
      </c>
      <c r="AU160" s="240" t="s">
        <v>88</v>
      </c>
      <c r="AY160" s="18" t="s">
        <v>241</v>
      </c>
      <c r="BE160" s="241">
        <f>IF(N160="základní",J160,0)</f>
        <v>0</v>
      </c>
      <c r="BF160" s="241">
        <f>IF(N160="snížená",J160,0)</f>
        <v>0</v>
      </c>
      <c r="BG160" s="241">
        <f>IF(N160="zákl. přenesená",J160,0)</f>
        <v>0</v>
      </c>
      <c r="BH160" s="241">
        <f>IF(N160="sníž. přenesená",J160,0)</f>
        <v>0</v>
      </c>
      <c r="BI160" s="241">
        <f>IF(N160="nulová",J160,0)</f>
        <v>0</v>
      </c>
      <c r="BJ160" s="18" t="s">
        <v>14</v>
      </c>
      <c r="BK160" s="241">
        <f>ROUND(I160*H160,2)</f>
        <v>0</v>
      </c>
      <c r="BL160" s="18" t="s">
        <v>175</v>
      </c>
      <c r="BM160" s="240" t="s">
        <v>3998</v>
      </c>
    </row>
    <row r="161" s="2" customFormat="1">
      <c r="A161" s="39"/>
      <c r="B161" s="40"/>
      <c r="C161" s="41"/>
      <c r="D161" s="242" t="s">
        <v>249</v>
      </c>
      <c r="E161" s="41"/>
      <c r="F161" s="243" t="s">
        <v>3999</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249</v>
      </c>
      <c r="AU161" s="18" t="s">
        <v>88</v>
      </c>
    </row>
    <row r="162" s="2" customFormat="1">
      <c r="A162" s="39"/>
      <c r="B162" s="40"/>
      <c r="C162" s="41"/>
      <c r="D162" s="247" t="s">
        <v>251</v>
      </c>
      <c r="E162" s="41"/>
      <c r="F162" s="248" t="s">
        <v>4000</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251</v>
      </c>
      <c r="AU162" s="18" t="s">
        <v>88</v>
      </c>
    </row>
    <row r="163" s="2" customFormat="1" ht="37.8" customHeight="1">
      <c r="A163" s="39"/>
      <c r="B163" s="40"/>
      <c r="C163" s="229" t="s">
        <v>309</v>
      </c>
      <c r="D163" s="229" t="s">
        <v>243</v>
      </c>
      <c r="E163" s="230" t="s">
        <v>671</v>
      </c>
      <c r="F163" s="231" t="s">
        <v>672</v>
      </c>
      <c r="G163" s="232" t="s">
        <v>255</v>
      </c>
      <c r="H163" s="233">
        <v>147</v>
      </c>
      <c r="I163" s="234"/>
      <c r="J163" s="235">
        <f>ROUND(I163*H163,2)</f>
        <v>0</v>
      </c>
      <c r="K163" s="231" t="s">
        <v>247</v>
      </c>
      <c r="L163" s="45"/>
      <c r="M163" s="236" t="s">
        <v>1</v>
      </c>
      <c r="N163" s="237" t="s">
        <v>45</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175</v>
      </c>
      <c r="AT163" s="240" t="s">
        <v>243</v>
      </c>
      <c r="AU163" s="240" t="s">
        <v>88</v>
      </c>
      <c r="AY163" s="18" t="s">
        <v>241</v>
      </c>
      <c r="BE163" s="241">
        <f>IF(N163="základní",J163,0)</f>
        <v>0</v>
      </c>
      <c r="BF163" s="241">
        <f>IF(N163="snížená",J163,0)</f>
        <v>0</v>
      </c>
      <c r="BG163" s="241">
        <f>IF(N163="zákl. přenesená",J163,0)</f>
        <v>0</v>
      </c>
      <c r="BH163" s="241">
        <f>IF(N163="sníž. přenesená",J163,0)</f>
        <v>0</v>
      </c>
      <c r="BI163" s="241">
        <f>IF(N163="nulová",J163,0)</f>
        <v>0</v>
      </c>
      <c r="BJ163" s="18" t="s">
        <v>14</v>
      </c>
      <c r="BK163" s="241">
        <f>ROUND(I163*H163,2)</f>
        <v>0</v>
      </c>
      <c r="BL163" s="18" t="s">
        <v>175</v>
      </c>
      <c r="BM163" s="240" t="s">
        <v>4001</v>
      </c>
    </row>
    <row r="164" s="2" customFormat="1">
      <c r="A164" s="39"/>
      <c r="B164" s="40"/>
      <c r="C164" s="41"/>
      <c r="D164" s="242" t="s">
        <v>249</v>
      </c>
      <c r="E164" s="41"/>
      <c r="F164" s="243" t="s">
        <v>674</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249</v>
      </c>
      <c r="AU164" s="18" t="s">
        <v>88</v>
      </c>
    </row>
    <row r="165" s="2" customFormat="1">
      <c r="A165" s="39"/>
      <c r="B165" s="40"/>
      <c r="C165" s="41"/>
      <c r="D165" s="247" t="s">
        <v>251</v>
      </c>
      <c r="E165" s="41"/>
      <c r="F165" s="248" t="s">
        <v>675</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251</v>
      </c>
      <c r="AU165" s="18" t="s">
        <v>88</v>
      </c>
    </row>
    <row r="166" s="15" customFormat="1">
      <c r="A166" s="15"/>
      <c r="B166" s="271"/>
      <c r="C166" s="272"/>
      <c r="D166" s="242" t="s">
        <v>259</v>
      </c>
      <c r="E166" s="273" t="s">
        <v>1</v>
      </c>
      <c r="F166" s="274" t="s">
        <v>4002</v>
      </c>
      <c r="G166" s="272"/>
      <c r="H166" s="273" t="s">
        <v>1</v>
      </c>
      <c r="I166" s="275"/>
      <c r="J166" s="272"/>
      <c r="K166" s="272"/>
      <c r="L166" s="276"/>
      <c r="M166" s="277"/>
      <c r="N166" s="278"/>
      <c r="O166" s="278"/>
      <c r="P166" s="278"/>
      <c r="Q166" s="278"/>
      <c r="R166" s="278"/>
      <c r="S166" s="278"/>
      <c r="T166" s="279"/>
      <c r="U166" s="15"/>
      <c r="V166" s="15"/>
      <c r="W166" s="15"/>
      <c r="X166" s="15"/>
      <c r="Y166" s="15"/>
      <c r="Z166" s="15"/>
      <c r="AA166" s="15"/>
      <c r="AB166" s="15"/>
      <c r="AC166" s="15"/>
      <c r="AD166" s="15"/>
      <c r="AE166" s="15"/>
      <c r="AT166" s="280" t="s">
        <v>259</v>
      </c>
      <c r="AU166" s="280" t="s">
        <v>88</v>
      </c>
      <c r="AV166" s="15" t="s">
        <v>14</v>
      </c>
      <c r="AW166" s="15" t="s">
        <v>36</v>
      </c>
      <c r="AX166" s="15" t="s">
        <v>80</v>
      </c>
      <c r="AY166" s="280" t="s">
        <v>241</v>
      </c>
    </row>
    <row r="167" s="13" customFormat="1">
      <c r="A167" s="13"/>
      <c r="B167" s="249"/>
      <c r="C167" s="250"/>
      <c r="D167" s="242" t="s">
        <v>259</v>
      </c>
      <c r="E167" s="251" t="s">
        <v>1</v>
      </c>
      <c r="F167" s="252" t="s">
        <v>4003</v>
      </c>
      <c r="G167" s="250"/>
      <c r="H167" s="253">
        <v>87</v>
      </c>
      <c r="I167" s="254"/>
      <c r="J167" s="250"/>
      <c r="K167" s="250"/>
      <c r="L167" s="255"/>
      <c r="M167" s="256"/>
      <c r="N167" s="257"/>
      <c r="O167" s="257"/>
      <c r="P167" s="257"/>
      <c r="Q167" s="257"/>
      <c r="R167" s="257"/>
      <c r="S167" s="257"/>
      <c r="T167" s="258"/>
      <c r="U167" s="13"/>
      <c r="V167" s="13"/>
      <c r="W167" s="13"/>
      <c r="X167" s="13"/>
      <c r="Y167" s="13"/>
      <c r="Z167" s="13"/>
      <c r="AA167" s="13"/>
      <c r="AB167" s="13"/>
      <c r="AC167" s="13"/>
      <c r="AD167" s="13"/>
      <c r="AE167" s="13"/>
      <c r="AT167" s="259" t="s">
        <v>259</v>
      </c>
      <c r="AU167" s="259" t="s">
        <v>88</v>
      </c>
      <c r="AV167" s="13" t="s">
        <v>88</v>
      </c>
      <c r="AW167" s="13" t="s">
        <v>36</v>
      </c>
      <c r="AX167" s="13" t="s">
        <v>80</v>
      </c>
      <c r="AY167" s="259" t="s">
        <v>241</v>
      </c>
    </row>
    <row r="168" s="15" customFormat="1">
      <c r="A168" s="15"/>
      <c r="B168" s="271"/>
      <c r="C168" s="272"/>
      <c r="D168" s="242" t="s">
        <v>259</v>
      </c>
      <c r="E168" s="273" t="s">
        <v>1</v>
      </c>
      <c r="F168" s="274" t="s">
        <v>4004</v>
      </c>
      <c r="G168" s="272"/>
      <c r="H168" s="273" t="s">
        <v>1</v>
      </c>
      <c r="I168" s="275"/>
      <c r="J168" s="272"/>
      <c r="K168" s="272"/>
      <c r="L168" s="276"/>
      <c r="M168" s="277"/>
      <c r="N168" s="278"/>
      <c r="O168" s="278"/>
      <c r="P168" s="278"/>
      <c r="Q168" s="278"/>
      <c r="R168" s="278"/>
      <c r="S168" s="278"/>
      <c r="T168" s="279"/>
      <c r="U168" s="15"/>
      <c r="V168" s="15"/>
      <c r="W168" s="15"/>
      <c r="X168" s="15"/>
      <c r="Y168" s="15"/>
      <c r="Z168" s="15"/>
      <c r="AA168" s="15"/>
      <c r="AB168" s="15"/>
      <c r="AC168" s="15"/>
      <c r="AD168" s="15"/>
      <c r="AE168" s="15"/>
      <c r="AT168" s="280" t="s">
        <v>259</v>
      </c>
      <c r="AU168" s="280" t="s">
        <v>88</v>
      </c>
      <c r="AV168" s="15" t="s">
        <v>14</v>
      </c>
      <c r="AW168" s="15" t="s">
        <v>36</v>
      </c>
      <c r="AX168" s="15" t="s">
        <v>80</v>
      </c>
      <c r="AY168" s="280" t="s">
        <v>241</v>
      </c>
    </row>
    <row r="169" s="13" customFormat="1">
      <c r="A169" s="13"/>
      <c r="B169" s="249"/>
      <c r="C169" s="250"/>
      <c r="D169" s="242" t="s">
        <v>259</v>
      </c>
      <c r="E169" s="251" t="s">
        <v>1</v>
      </c>
      <c r="F169" s="252" t="s">
        <v>4005</v>
      </c>
      <c r="G169" s="250"/>
      <c r="H169" s="253">
        <v>60</v>
      </c>
      <c r="I169" s="254"/>
      <c r="J169" s="250"/>
      <c r="K169" s="250"/>
      <c r="L169" s="255"/>
      <c r="M169" s="256"/>
      <c r="N169" s="257"/>
      <c r="O169" s="257"/>
      <c r="P169" s="257"/>
      <c r="Q169" s="257"/>
      <c r="R169" s="257"/>
      <c r="S169" s="257"/>
      <c r="T169" s="258"/>
      <c r="U169" s="13"/>
      <c r="V169" s="13"/>
      <c r="W169" s="13"/>
      <c r="X169" s="13"/>
      <c r="Y169" s="13"/>
      <c r="Z169" s="13"/>
      <c r="AA169" s="13"/>
      <c r="AB169" s="13"/>
      <c r="AC169" s="13"/>
      <c r="AD169" s="13"/>
      <c r="AE169" s="13"/>
      <c r="AT169" s="259" t="s">
        <v>259</v>
      </c>
      <c r="AU169" s="259" t="s">
        <v>88</v>
      </c>
      <c r="AV169" s="13" t="s">
        <v>88</v>
      </c>
      <c r="AW169" s="13" t="s">
        <v>36</v>
      </c>
      <c r="AX169" s="13" t="s">
        <v>80</v>
      </c>
      <c r="AY169" s="259" t="s">
        <v>241</v>
      </c>
    </row>
    <row r="170" s="14" customFormat="1">
      <c r="A170" s="14"/>
      <c r="B170" s="260"/>
      <c r="C170" s="261"/>
      <c r="D170" s="242" t="s">
        <v>259</v>
      </c>
      <c r="E170" s="262" t="s">
        <v>1</v>
      </c>
      <c r="F170" s="263" t="s">
        <v>261</v>
      </c>
      <c r="G170" s="261"/>
      <c r="H170" s="264">
        <v>147</v>
      </c>
      <c r="I170" s="265"/>
      <c r="J170" s="261"/>
      <c r="K170" s="261"/>
      <c r="L170" s="266"/>
      <c r="M170" s="267"/>
      <c r="N170" s="268"/>
      <c r="O170" s="268"/>
      <c r="P170" s="268"/>
      <c r="Q170" s="268"/>
      <c r="R170" s="268"/>
      <c r="S170" s="268"/>
      <c r="T170" s="269"/>
      <c r="U170" s="14"/>
      <c r="V170" s="14"/>
      <c r="W170" s="14"/>
      <c r="X170" s="14"/>
      <c r="Y170" s="14"/>
      <c r="Z170" s="14"/>
      <c r="AA170" s="14"/>
      <c r="AB170" s="14"/>
      <c r="AC170" s="14"/>
      <c r="AD170" s="14"/>
      <c r="AE170" s="14"/>
      <c r="AT170" s="270" t="s">
        <v>259</v>
      </c>
      <c r="AU170" s="270" t="s">
        <v>88</v>
      </c>
      <c r="AV170" s="14" t="s">
        <v>175</v>
      </c>
      <c r="AW170" s="14" t="s">
        <v>36</v>
      </c>
      <c r="AX170" s="14" t="s">
        <v>14</v>
      </c>
      <c r="AY170" s="270" t="s">
        <v>241</v>
      </c>
    </row>
    <row r="171" s="2" customFormat="1" ht="37.8" customHeight="1">
      <c r="A171" s="39"/>
      <c r="B171" s="40"/>
      <c r="C171" s="229" t="s">
        <v>313</v>
      </c>
      <c r="D171" s="229" t="s">
        <v>243</v>
      </c>
      <c r="E171" s="230" t="s">
        <v>688</v>
      </c>
      <c r="F171" s="231" t="s">
        <v>689</v>
      </c>
      <c r="G171" s="232" t="s">
        <v>255</v>
      </c>
      <c r="H171" s="233">
        <v>27</v>
      </c>
      <c r="I171" s="234"/>
      <c r="J171" s="235">
        <f>ROUND(I171*H171,2)</f>
        <v>0</v>
      </c>
      <c r="K171" s="231" t="s">
        <v>247</v>
      </c>
      <c r="L171" s="45"/>
      <c r="M171" s="236" t="s">
        <v>1</v>
      </c>
      <c r="N171" s="237" t="s">
        <v>45</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175</v>
      </c>
      <c r="AT171" s="240" t="s">
        <v>243</v>
      </c>
      <c r="AU171" s="240" t="s">
        <v>88</v>
      </c>
      <c r="AY171" s="18" t="s">
        <v>241</v>
      </c>
      <c r="BE171" s="241">
        <f>IF(N171="základní",J171,0)</f>
        <v>0</v>
      </c>
      <c r="BF171" s="241">
        <f>IF(N171="snížená",J171,0)</f>
        <v>0</v>
      </c>
      <c r="BG171" s="241">
        <f>IF(N171="zákl. přenesená",J171,0)</f>
        <v>0</v>
      </c>
      <c r="BH171" s="241">
        <f>IF(N171="sníž. přenesená",J171,0)</f>
        <v>0</v>
      </c>
      <c r="BI171" s="241">
        <f>IF(N171="nulová",J171,0)</f>
        <v>0</v>
      </c>
      <c r="BJ171" s="18" t="s">
        <v>14</v>
      </c>
      <c r="BK171" s="241">
        <f>ROUND(I171*H171,2)</f>
        <v>0</v>
      </c>
      <c r="BL171" s="18" t="s">
        <v>175</v>
      </c>
      <c r="BM171" s="240" t="s">
        <v>4006</v>
      </c>
    </row>
    <row r="172" s="2" customFormat="1">
      <c r="A172" s="39"/>
      <c r="B172" s="40"/>
      <c r="C172" s="41"/>
      <c r="D172" s="242" t="s">
        <v>249</v>
      </c>
      <c r="E172" s="41"/>
      <c r="F172" s="243" t="s">
        <v>691</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249</v>
      </c>
      <c r="AU172" s="18" t="s">
        <v>88</v>
      </c>
    </row>
    <row r="173" s="2" customFormat="1">
      <c r="A173" s="39"/>
      <c r="B173" s="40"/>
      <c r="C173" s="41"/>
      <c r="D173" s="247" t="s">
        <v>251</v>
      </c>
      <c r="E173" s="41"/>
      <c r="F173" s="248" t="s">
        <v>692</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251</v>
      </c>
      <c r="AU173" s="18" t="s">
        <v>88</v>
      </c>
    </row>
    <row r="174" s="13" customFormat="1">
      <c r="A174" s="13"/>
      <c r="B174" s="249"/>
      <c r="C174" s="250"/>
      <c r="D174" s="242" t="s">
        <v>259</v>
      </c>
      <c r="E174" s="251" t="s">
        <v>1</v>
      </c>
      <c r="F174" s="252" t="s">
        <v>4007</v>
      </c>
      <c r="G174" s="250"/>
      <c r="H174" s="253">
        <v>27</v>
      </c>
      <c r="I174" s="254"/>
      <c r="J174" s="250"/>
      <c r="K174" s="250"/>
      <c r="L174" s="255"/>
      <c r="M174" s="256"/>
      <c r="N174" s="257"/>
      <c r="O174" s="257"/>
      <c r="P174" s="257"/>
      <c r="Q174" s="257"/>
      <c r="R174" s="257"/>
      <c r="S174" s="257"/>
      <c r="T174" s="258"/>
      <c r="U174" s="13"/>
      <c r="V174" s="13"/>
      <c r="W174" s="13"/>
      <c r="X174" s="13"/>
      <c r="Y174" s="13"/>
      <c r="Z174" s="13"/>
      <c r="AA174" s="13"/>
      <c r="AB174" s="13"/>
      <c r="AC174" s="13"/>
      <c r="AD174" s="13"/>
      <c r="AE174" s="13"/>
      <c r="AT174" s="259" t="s">
        <v>259</v>
      </c>
      <c r="AU174" s="259" t="s">
        <v>88</v>
      </c>
      <c r="AV174" s="13" t="s">
        <v>88</v>
      </c>
      <c r="AW174" s="13" t="s">
        <v>36</v>
      </c>
      <c r="AX174" s="13" t="s">
        <v>80</v>
      </c>
      <c r="AY174" s="259" t="s">
        <v>241</v>
      </c>
    </row>
    <row r="175" s="14" customFormat="1">
      <c r="A175" s="14"/>
      <c r="B175" s="260"/>
      <c r="C175" s="261"/>
      <c r="D175" s="242" t="s">
        <v>259</v>
      </c>
      <c r="E175" s="262" t="s">
        <v>1</v>
      </c>
      <c r="F175" s="263" t="s">
        <v>261</v>
      </c>
      <c r="G175" s="261"/>
      <c r="H175" s="264">
        <v>27</v>
      </c>
      <c r="I175" s="265"/>
      <c r="J175" s="261"/>
      <c r="K175" s="261"/>
      <c r="L175" s="266"/>
      <c r="M175" s="267"/>
      <c r="N175" s="268"/>
      <c r="O175" s="268"/>
      <c r="P175" s="268"/>
      <c r="Q175" s="268"/>
      <c r="R175" s="268"/>
      <c r="S175" s="268"/>
      <c r="T175" s="269"/>
      <c r="U175" s="14"/>
      <c r="V175" s="14"/>
      <c r="W175" s="14"/>
      <c r="X175" s="14"/>
      <c r="Y175" s="14"/>
      <c r="Z175" s="14"/>
      <c r="AA175" s="14"/>
      <c r="AB175" s="14"/>
      <c r="AC175" s="14"/>
      <c r="AD175" s="14"/>
      <c r="AE175" s="14"/>
      <c r="AT175" s="270" t="s">
        <v>259</v>
      </c>
      <c r="AU175" s="270" t="s">
        <v>88</v>
      </c>
      <c r="AV175" s="14" t="s">
        <v>175</v>
      </c>
      <c r="AW175" s="14" t="s">
        <v>36</v>
      </c>
      <c r="AX175" s="14" t="s">
        <v>14</v>
      </c>
      <c r="AY175" s="270" t="s">
        <v>241</v>
      </c>
    </row>
    <row r="176" s="2" customFormat="1" ht="37.8" customHeight="1">
      <c r="A176" s="39"/>
      <c r="B176" s="40"/>
      <c r="C176" s="229" t="s">
        <v>317</v>
      </c>
      <c r="D176" s="229" t="s">
        <v>243</v>
      </c>
      <c r="E176" s="230" t="s">
        <v>698</v>
      </c>
      <c r="F176" s="231" t="s">
        <v>699</v>
      </c>
      <c r="G176" s="232" t="s">
        <v>255</v>
      </c>
      <c r="H176" s="233">
        <v>351</v>
      </c>
      <c r="I176" s="234"/>
      <c r="J176" s="235">
        <f>ROUND(I176*H176,2)</f>
        <v>0</v>
      </c>
      <c r="K176" s="231" t="s">
        <v>247</v>
      </c>
      <c r="L176" s="45"/>
      <c r="M176" s="236" t="s">
        <v>1</v>
      </c>
      <c r="N176" s="237" t="s">
        <v>45</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175</v>
      </c>
      <c r="AT176" s="240" t="s">
        <v>243</v>
      </c>
      <c r="AU176" s="240" t="s">
        <v>88</v>
      </c>
      <c r="AY176" s="18" t="s">
        <v>241</v>
      </c>
      <c r="BE176" s="241">
        <f>IF(N176="základní",J176,0)</f>
        <v>0</v>
      </c>
      <c r="BF176" s="241">
        <f>IF(N176="snížená",J176,0)</f>
        <v>0</v>
      </c>
      <c r="BG176" s="241">
        <f>IF(N176="zákl. přenesená",J176,0)</f>
        <v>0</v>
      </c>
      <c r="BH176" s="241">
        <f>IF(N176="sníž. přenesená",J176,0)</f>
        <v>0</v>
      </c>
      <c r="BI176" s="241">
        <f>IF(N176="nulová",J176,0)</f>
        <v>0</v>
      </c>
      <c r="BJ176" s="18" t="s">
        <v>14</v>
      </c>
      <c r="BK176" s="241">
        <f>ROUND(I176*H176,2)</f>
        <v>0</v>
      </c>
      <c r="BL176" s="18" t="s">
        <v>175</v>
      </c>
      <c r="BM176" s="240" t="s">
        <v>4008</v>
      </c>
    </row>
    <row r="177" s="2" customFormat="1">
      <c r="A177" s="39"/>
      <c r="B177" s="40"/>
      <c r="C177" s="41"/>
      <c r="D177" s="242" t="s">
        <v>249</v>
      </c>
      <c r="E177" s="41"/>
      <c r="F177" s="243" t="s">
        <v>701</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249</v>
      </c>
      <c r="AU177" s="18" t="s">
        <v>88</v>
      </c>
    </row>
    <row r="178" s="2" customFormat="1">
      <c r="A178" s="39"/>
      <c r="B178" s="40"/>
      <c r="C178" s="41"/>
      <c r="D178" s="247" t="s">
        <v>251</v>
      </c>
      <c r="E178" s="41"/>
      <c r="F178" s="248" t="s">
        <v>702</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251</v>
      </c>
      <c r="AU178" s="18" t="s">
        <v>88</v>
      </c>
    </row>
    <row r="179" s="15" customFormat="1">
      <c r="A179" s="15"/>
      <c r="B179" s="271"/>
      <c r="C179" s="272"/>
      <c r="D179" s="242" t="s">
        <v>259</v>
      </c>
      <c r="E179" s="273" t="s">
        <v>1</v>
      </c>
      <c r="F179" s="274" t="s">
        <v>4009</v>
      </c>
      <c r="G179" s="272"/>
      <c r="H179" s="273" t="s">
        <v>1</v>
      </c>
      <c r="I179" s="275"/>
      <c r="J179" s="272"/>
      <c r="K179" s="272"/>
      <c r="L179" s="276"/>
      <c r="M179" s="277"/>
      <c r="N179" s="278"/>
      <c r="O179" s="278"/>
      <c r="P179" s="278"/>
      <c r="Q179" s="278"/>
      <c r="R179" s="278"/>
      <c r="S179" s="278"/>
      <c r="T179" s="279"/>
      <c r="U179" s="15"/>
      <c r="V179" s="15"/>
      <c r="W179" s="15"/>
      <c r="X179" s="15"/>
      <c r="Y179" s="15"/>
      <c r="Z179" s="15"/>
      <c r="AA179" s="15"/>
      <c r="AB179" s="15"/>
      <c r="AC179" s="15"/>
      <c r="AD179" s="15"/>
      <c r="AE179" s="15"/>
      <c r="AT179" s="280" t="s">
        <v>259</v>
      </c>
      <c r="AU179" s="280" t="s">
        <v>88</v>
      </c>
      <c r="AV179" s="15" t="s">
        <v>14</v>
      </c>
      <c r="AW179" s="15" t="s">
        <v>36</v>
      </c>
      <c r="AX179" s="15" t="s">
        <v>80</v>
      </c>
      <c r="AY179" s="280" t="s">
        <v>241</v>
      </c>
    </row>
    <row r="180" s="13" customFormat="1">
      <c r="A180" s="13"/>
      <c r="B180" s="249"/>
      <c r="C180" s="250"/>
      <c r="D180" s="242" t="s">
        <v>259</v>
      </c>
      <c r="E180" s="251" t="s">
        <v>1</v>
      </c>
      <c r="F180" s="252" t="s">
        <v>4010</v>
      </c>
      <c r="G180" s="250"/>
      <c r="H180" s="253">
        <v>351</v>
      </c>
      <c r="I180" s="254"/>
      <c r="J180" s="250"/>
      <c r="K180" s="250"/>
      <c r="L180" s="255"/>
      <c r="M180" s="256"/>
      <c r="N180" s="257"/>
      <c r="O180" s="257"/>
      <c r="P180" s="257"/>
      <c r="Q180" s="257"/>
      <c r="R180" s="257"/>
      <c r="S180" s="257"/>
      <c r="T180" s="258"/>
      <c r="U180" s="13"/>
      <c r="V180" s="13"/>
      <c r="W180" s="13"/>
      <c r="X180" s="13"/>
      <c r="Y180" s="13"/>
      <c r="Z180" s="13"/>
      <c r="AA180" s="13"/>
      <c r="AB180" s="13"/>
      <c r="AC180" s="13"/>
      <c r="AD180" s="13"/>
      <c r="AE180" s="13"/>
      <c r="AT180" s="259" t="s">
        <v>259</v>
      </c>
      <c r="AU180" s="259" t="s">
        <v>88</v>
      </c>
      <c r="AV180" s="13" t="s">
        <v>88</v>
      </c>
      <c r="AW180" s="13" t="s">
        <v>36</v>
      </c>
      <c r="AX180" s="13" t="s">
        <v>80</v>
      </c>
      <c r="AY180" s="259" t="s">
        <v>241</v>
      </c>
    </row>
    <row r="181" s="14" customFormat="1">
      <c r="A181" s="14"/>
      <c r="B181" s="260"/>
      <c r="C181" s="261"/>
      <c r="D181" s="242" t="s">
        <v>259</v>
      </c>
      <c r="E181" s="262" t="s">
        <v>1</v>
      </c>
      <c r="F181" s="263" t="s">
        <v>261</v>
      </c>
      <c r="G181" s="261"/>
      <c r="H181" s="264">
        <v>351</v>
      </c>
      <c r="I181" s="265"/>
      <c r="J181" s="261"/>
      <c r="K181" s="261"/>
      <c r="L181" s="266"/>
      <c r="M181" s="267"/>
      <c r="N181" s="268"/>
      <c r="O181" s="268"/>
      <c r="P181" s="268"/>
      <c r="Q181" s="268"/>
      <c r="R181" s="268"/>
      <c r="S181" s="268"/>
      <c r="T181" s="269"/>
      <c r="U181" s="14"/>
      <c r="V181" s="14"/>
      <c r="W181" s="14"/>
      <c r="X181" s="14"/>
      <c r="Y181" s="14"/>
      <c r="Z181" s="14"/>
      <c r="AA181" s="14"/>
      <c r="AB181" s="14"/>
      <c r="AC181" s="14"/>
      <c r="AD181" s="14"/>
      <c r="AE181" s="14"/>
      <c r="AT181" s="270" t="s">
        <v>259</v>
      </c>
      <c r="AU181" s="270" t="s">
        <v>88</v>
      </c>
      <c r="AV181" s="14" t="s">
        <v>175</v>
      </c>
      <c r="AW181" s="14" t="s">
        <v>36</v>
      </c>
      <c r="AX181" s="14" t="s">
        <v>14</v>
      </c>
      <c r="AY181" s="270" t="s">
        <v>241</v>
      </c>
    </row>
    <row r="182" s="2" customFormat="1" ht="24.15" customHeight="1">
      <c r="A182" s="39"/>
      <c r="B182" s="40"/>
      <c r="C182" s="229" t="s">
        <v>325</v>
      </c>
      <c r="D182" s="229" t="s">
        <v>243</v>
      </c>
      <c r="E182" s="230" t="s">
        <v>719</v>
      </c>
      <c r="F182" s="231" t="s">
        <v>720</v>
      </c>
      <c r="G182" s="232" t="s">
        <v>255</v>
      </c>
      <c r="H182" s="233">
        <v>87</v>
      </c>
      <c r="I182" s="234"/>
      <c r="J182" s="235">
        <f>ROUND(I182*H182,2)</f>
        <v>0</v>
      </c>
      <c r="K182" s="231" t="s">
        <v>247</v>
      </c>
      <c r="L182" s="45"/>
      <c r="M182" s="236" t="s">
        <v>1</v>
      </c>
      <c r="N182" s="237" t="s">
        <v>45</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175</v>
      </c>
      <c r="AT182" s="240" t="s">
        <v>243</v>
      </c>
      <c r="AU182" s="240" t="s">
        <v>88</v>
      </c>
      <c r="AY182" s="18" t="s">
        <v>241</v>
      </c>
      <c r="BE182" s="241">
        <f>IF(N182="základní",J182,0)</f>
        <v>0</v>
      </c>
      <c r="BF182" s="241">
        <f>IF(N182="snížená",J182,0)</f>
        <v>0</v>
      </c>
      <c r="BG182" s="241">
        <f>IF(N182="zákl. přenesená",J182,0)</f>
        <v>0</v>
      </c>
      <c r="BH182" s="241">
        <f>IF(N182="sníž. přenesená",J182,0)</f>
        <v>0</v>
      </c>
      <c r="BI182" s="241">
        <f>IF(N182="nulová",J182,0)</f>
        <v>0</v>
      </c>
      <c r="BJ182" s="18" t="s">
        <v>14</v>
      </c>
      <c r="BK182" s="241">
        <f>ROUND(I182*H182,2)</f>
        <v>0</v>
      </c>
      <c r="BL182" s="18" t="s">
        <v>175</v>
      </c>
      <c r="BM182" s="240" t="s">
        <v>4011</v>
      </c>
    </row>
    <row r="183" s="2" customFormat="1">
      <c r="A183" s="39"/>
      <c r="B183" s="40"/>
      <c r="C183" s="41"/>
      <c r="D183" s="242" t="s">
        <v>249</v>
      </c>
      <c r="E183" s="41"/>
      <c r="F183" s="243" t="s">
        <v>722</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249</v>
      </c>
      <c r="AU183" s="18" t="s">
        <v>88</v>
      </c>
    </row>
    <row r="184" s="2" customFormat="1">
      <c r="A184" s="39"/>
      <c r="B184" s="40"/>
      <c r="C184" s="41"/>
      <c r="D184" s="247" t="s">
        <v>251</v>
      </c>
      <c r="E184" s="41"/>
      <c r="F184" s="248" t="s">
        <v>723</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251</v>
      </c>
      <c r="AU184" s="18" t="s">
        <v>88</v>
      </c>
    </row>
    <row r="185" s="2" customFormat="1" ht="33" customHeight="1">
      <c r="A185" s="39"/>
      <c r="B185" s="40"/>
      <c r="C185" s="229" t="s">
        <v>332</v>
      </c>
      <c r="D185" s="229" t="s">
        <v>243</v>
      </c>
      <c r="E185" s="230" t="s">
        <v>737</v>
      </c>
      <c r="F185" s="231" t="s">
        <v>738</v>
      </c>
      <c r="G185" s="232" t="s">
        <v>487</v>
      </c>
      <c r="H185" s="233">
        <v>44.549999999999997</v>
      </c>
      <c r="I185" s="234"/>
      <c r="J185" s="235">
        <f>ROUND(I185*H185,2)</f>
        <v>0</v>
      </c>
      <c r="K185" s="231" t="s">
        <v>247</v>
      </c>
      <c r="L185" s="45"/>
      <c r="M185" s="236" t="s">
        <v>1</v>
      </c>
      <c r="N185" s="237" t="s">
        <v>45</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175</v>
      </c>
      <c r="AT185" s="240" t="s">
        <v>243</v>
      </c>
      <c r="AU185" s="240" t="s">
        <v>88</v>
      </c>
      <c r="AY185" s="18" t="s">
        <v>241</v>
      </c>
      <c r="BE185" s="241">
        <f>IF(N185="základní",J185,0)</f>
        <v>0</v>
      </c>
      <c r="BF185" s="241">
        <f>IF(N185="snížená",J185,0)</f>
        <v>0</v>
      </c>
      <c r="BG185" s="241">
        <f>IF(N185="zákl. přenesená",J185,0)</f>
        <v>0</v>
      </c>
      <c r="BH185" s="241">
        <f>IF(N185="sníž. přenesená",J185,0)</f>
        <v>0</v>
      </c>
      <c r="BI185" s="241">
        <f>IF(N185="nulová",J185,0)</f>
        <v>0</v>
      </c>
      <c r="BJ185" s="18" t="s">
        <v>14</v>
      </c>
      <c r="BK185" s="241">
        <f>ROUND(I185*H185,2)</f>
        <v>0</v>
      </c>
      <c r="BL185" s="18" t="s">
        <v>175</v>
      </c>
      <c r="BM185" s="240" t="s">
        <v>4012</v>
      </c>
    </row>
    <row r="186" s="2" customFormat="1">
      <c r="A186" s="39"/>
      <c r="B186" s="40"/>
      <c r="C186" s="41"/>
      <c r="D186" s="242" t="s">
        <v>249</v>
      </c>
      <c r="E186" s="41"/>
      <c r="F186" s="243" t="s">
        <v>740</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249</v>
      </c>
      <c r="AU186" s="18" t="s">
        <v>88</v>
      </c>
    </row>
    <row r="187" s="2" customFormat="1">
      <c r="A187" s="39"/>
      <c r="B187" s="40"/>
      <c r="C187" s="41"/>
      <c r="D187" s="247" t="s">
        <v>251</v>
      </c>
      <c r="E187" s="41"/>
      <c r="F187" s="248" t="s">
        <v>741</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251</v>
      </c>
      <c r="AU187" s="18" t="s">
        <v>88</v>
      </c>
    </row>
    <row r="188" s="13" customFormat="1">
      <c r="A188" s="13"/>
      <c r="B188" s="249"/>
      <c r="C188" s="250"/>
      <c r="D188" s="242" t="s">
        <v>259</v>
      </c>
      <c r="E188" s="251" t="s">
        <v>1</v>
      </c>
      <c r="F188" s="252" t="s">
        <v>4013</v>
      </c>
      <c r="G188" s="250"/>
      <c r="H188" s="253">
        <v>44.549999999999997</v>
      </c>
      <c r="I188" s="254"/>
      <c r="J188" s="250"/>
      <c r="K188" s="250"/>
      <c r="L188" s="255"/>
      <c r="M188" s="256"/>
      <c r="N188" s="257"/>
      <c r="O188" s="257"/>
      <c r="P188" s="257"/>
      <c r="Q188" s="257"/>
      <c r="R188" s="257"/>
      <c r="S188" s="257"/>
      <c r="T188" s="258"/>
      <c r="U188" s="13"/>
      <c r="V188" s="13"/>
      <c r="W188" s="13"/>
      <c r="X188" s="13"/>
      <c r="Y188" s="13"/>
      <c r="Z188" s="13"/>
      <c r="AA188" s="13"/>
      <c r="AB188" s="13"/>
      <c r="AC188" s="13"/>
      <c r="AD188" s="13"/>
      <c r="AE188" s="13"/>
      <c r="AT188" s="259" t="s">
        <v>259</v>
      </c>
      <c r="AU188" s="259" t="s">
        <v>88</v>
      </c>
      <c r="AV188" s="13" t="s">
        <v>88</v>
      </c>
      <c r="AW188" s="13" t="s">
        <v>36</v>
      </c>
      <c r="AX188" s="13" t="s">
        <v>80</v>
      </c>
      <c r="AY188" s="259" t="s">
        <v>241</v>
      </c>
    </row>
    <row r="189" s="14" customFormat="1">
      <c r="A189" s="14"/>
      <c r="B189" s="260"/>
      <c r="C189" s="261"/>
      <c r="D189" s="242" t="s">
        <v>259</v>
      </c>
      <c r="E189" s="262" t="s">
        <v>1</v>
      </c>
      <c r="F189" s="263" t="s">
        <v>261</v>
      </c>
      <c r="G189" s="261"/>
      <c r="H189" s="264">
        <v>44.549999999999997</v>
      </c>
      <c r="I189" s="265"/>
      <c r="J189" s="261"/>
      <c r="K189" s="261"/>
      <c r="L189" s="266"/>
      <c r="M189" s="267"/>
      <c r="N189" s="268"/>
      <c r="O189" s="268"/>
      <c r="P189" s="268"/>
      <c r="Q189" s="268"/>
      <c r="R189" s="268"/>
      <c r="S189" s="268"/>
      <c r="T189" s="269"/>
      <c r="U189" s="14"/>
      <c r="V189" s="14"/>
      <c r="W189" s="14"/>
      <c r="X189" s="14"/>
      <c r="Y189" s="14"/>
      <c r="Z189" s="14"/>
      <c r="AA189" s="14"/>
      <c r="AB189" s="14"/>
      <c r="AC189" s="14"/>
      <c r="AD189" s="14"/>
      <c r="AE189" s="14"/>
      <c r="AT189" s="270" t="s">
        <v>259</v>
      </c>
      <c r="AU189" s="270" t="s">
        <v>88</v>
      </c>
      <c r="AV189" s="14" t="s">
        <v>175</v>
      </c>
      <c r="AW189" s="14" t="s">
        <v>36</v>
      </c>
      <c r="AX189" s="14" t="s">
        <v>14</v>
      </c>
      <c r="AY189" s="270" t="s">
        <v>241</v>
      </c>
    </row>
    <row r="190" s="2" customFormat="1" ht="16.5" customHeight="1">
      <c r="A190" s="39"/>
      <c r="B190" s="40"/>
      <c r="C190" s="229" t="s">
        <v>8</v>
      </c>
      <c r="D190" s="229" t="s">
        <v>243</v>
      </c>
      <c r="E190" s="230" t="s">
        <v>262</v>
      </c>
      <c r="F190" s="231" t="s">
        <v>263</v>
      </c>
      <c r="G190" s="232" t="s">
        <v>255</v>
      </c>
      <c r="H190" s="233">
        <v>104</v>
      </c>
      <c r="I190" s="234"/>
      <c r="J190" s="235">
        <f>ROUND(I190*H190,2)</f>
        <v>0</v>
      </c>
      <c r="K190" s="231" t="s">
        <v>247</v>
      </c>
      <c r="L190" s="45"/>
      <c r="M190" s="236" t="s">
        <v>1</v>
      </c>
      <c r="N190" s="237" t="s">
        <v>45</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175</v>
      </c>
      <c r="AT190" s="240" t="s">
        <v>243</v>
      </c>
      <c r="AU190" s="240" t="s">
        <v>88</v>
      </c>
      <c r="AY190" s="18" t="s">
        <v>241</v>
      </c>
      <c r="BE190" s="241">
        <f>IF(N190="základní",J190,0)</f>
        <v>0</v>
      </c>
      <c r="BF190" s="241">
        <f>IF(N190="snížená",J190,0)</f>
        <v>0</v>
      </c>
      <c r="BG190" s="241">
        <f>IF(N190="zákl. přenesená",J190,0)</f>
        <v>0</v>
      </c>
      <c r="BH190" s="241">
        <f>IF(N190="sníž. přenesená",J190,0)</f>
        <v>0</v>
      </c>
      <c r="BI190" s="241">
        <f>IF(N190="nulová",J190,0)</f>
        <v>0</v>
      </c>
      <c r="BJ190" s="18" t="s">
        <v>14</v>
      </c>
      <c r="BK190" s="241">
        <f>ROUND(I190*H190,2)</f>
        <v>0</v>
      </c>
      <c r="BL190" s="18" t="s">
        <v>175</v>
      </c>
      <c r="BM190" s="240" t="s">
        <v>4014</v>
      </c>
    </row>
    <row r="191" s="2" customFormat="1">
      <c r="A191" s="39"/>
      <c r="B191" s="40"/>
      <c r="C191" s="41"/>
      <c r="D191" s="242" t="s">
        <v>249</v>
      </c>
      <c r="E191" s="41"/>
      <c r="F191" s="243" t="s">
        <v>265</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249</v>
      </c>
      <c r="AU191" s="18" t="s">
        <v>88</v>
      </c>
    </row>
    <row r="192" s="2" customFormat="1">
      <c r="A192" s="39"/>
      <c r="B192" s="40"/>
      <c r="C192" s="41"/>
      <c r="D192" s="247" t="s">
        <v>251</v>
      </c>
      <c r="E192" s="41"/>
      <c r="F192" s="248" t="s">
        <v>266</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251</v>
      </c>
      <c r="AU192" s="18" t="s">
        <v>88</v>
      </c>
    </row>
    <row r="193" s="13" customFormat="1">
      <c r="A193" s="13"/>
      <c r="B193" s="249"/>
      <c r="C193" s="250"/>
      <c r="D193" s="242" t="s">
        <v>259</v>
      </c>
      <c r="E193" s="251" t="s">
        <v>1</v>
      </c>
      <c r="F193" s="252" t="s">
        <v>4015</v>
      </c>
      <c r="G193" s="250"/>
      <c r="H193" s="253">
        <v>87</v>
      </c>
      <c r="I193" s="254"/>
      <c r="J193" s="250"/>
      <c r="K193" s="250"/>
      <c r="L193" s="255"/>
      <c r="M193" s="256"/>
      <c r="N193" s="257"/>
      <c r="O193" s="257"/>
      <c r="P193" s="257"/>
      <c r="Q193" s="257"/>
      <c r="R193" s="257"/>
      <c r="S193" s="257"/>
      <c r="T193" s="258"/>
      <c r="U193" s="13"/>
      <c r="V193" s="13"/>
      <c r="W193" s="13"/>
      <c r="X193" s="13"/>
      <c r="Y193" s="13"/>
      <c r="Z193" s="13"/>
      <c r="AA193" s="13"/>
      <c r="AB193" s="13"/>
      <c r="AC193" s="13"/>
      <c r="AD193" s="13"/>
      <c r="AE193" s="13"/>
      <c r="AT193" s="259" t="s">
        <v>259</v>
      </c>
      <c r="AU193" s="259" t="s">
        <v>88</v>
      </c>
      <c r="AV193" s="13" t="s">
        <v>88</v>
      </c>
      <c r="AW193" s="13" t="s">
        <v>36</v>
      </c>
      <c r="AX193" s="13" t="s">
        <v>80</v>
      </c>
      <c r="AY193" s="259" t="s">
        <v>241</v>
      </c>
    </row>
    <row r="194" s="13" customFormat="1">
      <c r="A194" s="13"/>
      <c r="B194" s="249"/>
      <c r="C194" s="250"/>
      <c r="D194" s="242" t="s">
        <v>259</v>
      </c>
      <c r="E194" s="251" t="s">
        <v>1</v>
      </c>
      <c r="F194" s="252" t="s">
        <v>4016</v>
      </c>
      <c r="G194" s="250"/>
      <c r="H194" s="253">
        <v>17</v>
      </c>
      <c r="I194" s="254"/>
      <c r="J194" s="250"/>
      <c r="K194" s="250"/>
      <c r="L194" s="255"/>
      <c r="M194" s="256"/>
      <c r="N194" s="257"/>
      <c r="O194" s="257"/>
      <c r="P194" s="257"/>
      <c r="Q194" s="257"/>
      <c r="R194" s="257"/>
      <c r="S194" s="257"/>
      <c r="T194" s="258"/>
      <c r="U194" s="13"/>
      <c r="V194" s="13"/>
      <c r="W194" s="13"/>
      <c r="X194" s="13"/>
      <c r="Y194" s="13"/>
      <c r="Z194" s="13"/>
      <c r="AA194" s="13"/>
      <c r="AB194" s="13"/>
      <c r="AC194" s="13"/>
      <c r="AD194" s="13"/>
      <c r="AE194" s="13"/>
      <c r="AT194" s="259" t="s">
        <v>259</v>
      </c>
      <c r="AU194" s="259" t="s">
        <v>88</v>
      </c>
      <c r="AV194" s="13" t="s">
        <v>88</v>
      </c>
      <c r="AW194" s="13" t="s">
        <v>36</v>
      </c>
      <c r="AX194" s="13" t="s">
        <v>80</v>
      </c>
      <c r="AY194" s="259" t="s">
        <v>241</v>
      </c>
    </row>
    <row r="195" s="14" customFormat="1">
      <c r="A195" s="14"/>
      <c r="B195" s="260"/>
      <c r="C195" s="261"/>
      <c r="D195" s="242" t="s">
        <v>259</v>
      </c>
      <c r="E195" s="262" t="s">
        <v>1</v>
      </c>
      <c r="F195" s="263" t="s">
        <v>261</v>
      </c>
      <c r="G195" s="261"/>
      <c r="H195" s="264">
        <v>104</v>
      </c>
      <c r="I195" s="265"/>
      <c r="J195" s="261"/>
      <c r="K195" s="261"/>
      <c r="L195" s="266"/>
      <c r="M195" s="267"/>
      <c r="N195" s="268"/>
      <c r="O195" s="268"/>
      <c r="P195" s="268"/>
      <c r="Q195" s="268"/>
      <c r="R195" s="268"/>
      <c r="S195" s="268"/>
      <c r="T195" s="269"/>
      <c r="U195" s="14"/>
      <c r="V195" s="14"/>
      <c r="W195" s="14"/>
      <c r="X195" s="14"/>
      <c r="Y195" s="14"/>
      <c r="Z195" s="14"/>
      <c r="AA195" s="14"/>
      <c r="AB195" s="14"/>
      <c r="AC195" s="14"/>
      <c r="AD195" s="14"/>
      <c r="AE195" s="14"/>
      <c r="AT195" s="270" t="s">
        <v>259</v>
      </c>
      <c r="AU195" s="270" t="s">
        <v>88</v>
      </c>
      <c r="AV195" s="14" t="s">
        <v>175</v>
      </c>
      <c r="AW195" s="14" t="s">
        <v>36</v>
      </c>
      <c r="AX195" s="14" t="s">
        <v>14</v>
      </c>
      <c r="AY195" s="270" t="s">
        <v>241</v>
      </c>
    </row>
    <row r="196" s="2" customFormat="1" ht="24.15" customHeight="1">
      <c r="A196" s="39"/>
      <c r="B196" s="40"/>
      <c r="C196" s="229" t="s">
        <v>344</v>
      </c>
      <c r="D196" s="229" t="s">
        <v>243</v>
      </c>
      <c r="E196" s="230" t="s">
        <v>4017</v>
      </c>
      <c r="F196" s="231" t="s">
        <v>4018</v>
      </c>
      <c r="G196" s="232" t="s">
        <v>246</v>
      </c>
      <c r="H196" s="233">
        <v>580</v>
      </c>
      <c r="I196" s="234"/>
      <c r="J196" s="235">
        <f>ROUND(I196*H196,2)</f>
        <v>0</v>
      </c>
      <c r="K196" s="231" t="s">
        <v>247</v>
      </c>
      <c r="L196" s="45"/>
      <c r="M196" s="236" t="s">
        <v>1</v>
      </c>
      <c r="N196" s="237" t="s">
        <v>45</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175</v>
      </c>
      <c r="AT196" s="240" t="s">
        <v>243</v>
      </c>
      <c r="AU196" s="240" t="s">
        <v>88</v>
      </c>
      <c r="AY196" s="18" t="s">
        <v>241</v>
      </c>
      <c r="BE196" s="241">
        <f>IF(N196="základní",J196,0)</f>
        <v>0</v>
      </c>
      <c r="BF196" s="241">
        <f>IF(N196="snížená",J196,0)</f>
        <v>0</v>
      </c>
      <c r="BG196" s="241">
        <f>IF(N196="zákl. přenesená",J196,0)</f>
        <v>0</v>
      </c>
      <c r="BH196" s="241">
        <f>IF(N196="sníž. přenesená",J196,0)</f>
        <v>0</v>
      </c>
      <c r="BI196" s="241">
        <f>IF(N196="nulová",J196,0)</f>
        <v>0</v>
      </c>
      <c r="BJ196" s="18" t="s">
        <v>14</v>
      </c>
      <c r="BK196" s="241">
        <f>ROUND(I196*H196,2)</f>
        <v>0</v>
      </c>
      <c r="BL196" s="18" t="s">
        <v>175</v>
      </c>
      <c r="BM196" s="240" t="s">
        <v>4019</v>
      </c>
    </row>
    <row r="197" s="2" customFormat="1">
      <c r="A197" s="39"/>
      <c r="B197" s="40"/>
      <c r="C197" s="41"/>
      <c r="D197" s="242" t="s">
        <v>249</v>
      </c>
      <c r="E197" s="41"/>
      <c r="F197" s="243" t="s">
        <v>4020</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249</v>
      </c>
      <c r="AU197" s="18" t="s">
        <v>88</v>
      </c>
    </row>
    <row r="198" s="2" customFormat="1">
      <c r="A198" s="39"/>
      <c r="B198" s="40"/>
      <c r="C198" s="41"/>
      <c r="D198" s="247" t="s">
        <v>251</v>
      </c>
      <c r="E198" s="41"/>
      <c r="F198" s="248" t="s">
        <v>4021</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251</v>
      </c>
      <c r="AU198" s="18" t="s">
        <v>88</v>
      </c>
    </row>
    <row r="199" s="12" customFormat="1" ht="22.8" customHeight="1">
      <c r="A199" s="12"/>
      <c r="B199" s="213"/>
      <c r="C199" s="214"/>
      <c r="D199" s="215" t="s">
        <v>79</v>
      </c>
      <c r="E199" s="227" t="s">
        <v>281</v>
      </c>
      <c r="F199" s="227" t="s">
        <v>282</v>
      </c>
      <c r="G199" s="214"/>
      <c r="H199" s="214"/>
      <c r="I199" s="217"/>
      <c r="J199" s="228">
        <f>BK199</f>
        <v>0</v>
      </c>
      <c r="K199" s="214"/>
      <c r="L199" s="219"/>
      <c r="M199" s="220"/>
      <c r="N199" s="221"/>
      <c r="O199" s="221"/>
      <c r="P199" s="222">
        <f>SUM(P200:P209)</f>
        <v>0</v>
      </c>
      <c r="Q199" s="221"/>
      <c r="R199" s="222">
        <f>SUM(R200:R209)</f>
        <v>1.95</v>
      </c>
      <c r="S199" s="221"/>
      <c r="T199" s="223">
        <f>SUM(T200:T209)</f>
        <v>0.086800000000000002</v>
      </c>
      <c r="U199" s="12"/>
      <c r="V199" s="12"/>
      <c r="W199" s="12"/>
      <c r="X199" s="12"/>
      <c r="Y199" s="12"/>
      <c r="Z199" s="12"/>
      <c r="AA199" s="12"/>
      <c r="AB199" s="12"/>
      <c r="AC199" s="12"/>
      <c r="AD199" s="12"/>
      <c r="AE199" s="12"/>
      <c r="AR199" s="224" t="s">
        <v>14</v>
      </c>
      <c r="AT199" s="225" t="s">
        <v>79</v>
      </c>
      <c r="AU199" s="225" t="s">
        <v>14</v>
      </c>
      <c r="AY199" s="224" t="s">
        <v>241</v>
      </c>
      <c r="BK199" s="226">
        <f>SUM(BK200:BK209)</f>
        <v>0</v>
      </c>
    </row>
    <row r="200" s="2" customFormat="1" ht="24.15" customHeight="1">
      <c r="A200" s="39"/>
      <c r="B200" s="40"/>
      <c r="C200" s="229" t="s">
        <v>349</v>
      </c>
      <c r="D200" s="229" t="s">
        <v>243</v>
      </c>
      <c r="E200" s="230" t="s">
        <v>4022</v>
      </c>
      <c r="F200" s="231" t="s">
        <v>4023</v>
      </c>
      <c r="G200" s="232" t="s">
        <v>307</v>
      </c>
      <c r="H200" s="233">
        <v>1</v>
      </c>
      <c r="I200" s="234"/>
      <c r="J200" s="235">
        <f>ROUND(I200*H200,2)</f>
        <v>0</v>
      </c>
      <c r="K200" s="231" t="s">
        <v>1</v>
      </c>
      <c r="L200" s="45"/>
      <c r="M200" s="236" t="s">
        <v>1</v>
      </c>
      <c r="N200" s="237" t="s">
        <v>45</v>
      </c>
      <c r="O200" s="92"/>
      <c r="P200" s="238">
        <f>O200*H200</f>
        <v>0</v>
      </c>
      <c r="Q200" s="238">
        <v>0.025000000000000001</v>
      </c>
      <c r="R200" s="238">
        <f>Q200*H200</f>
        <v>0.025000000000000001</v>
      </c>
      <c r="S200" s="238">
        <v>0</v>
      </c>
      <c r="T200" s="239">
        <f>S200*H200</f>
        <v>0</v>
      </c>
      <c r="U200" s="39"/>
      <c r="V200" s="39"/>
      <c r="W200" s="39"/>
      <c r="X200" s="39"/>
      <c r="Y200" s="39"/>
      <c r="Z200" s="39"/>
      <c r="AA200" s="39"/>
      <c r="AB200" s="39"/>
      <c r="AC200" s="39"/>
      <c r="AD200" s="39"/>
      <c r="AE200" s="39"/>
      <c r="AR200" s="240" t="s">
        <v>175</v>
      </c>
      <c r="AT200" s="240" t="s">
        <v>243</v>
      </c>
      <c r="AU200" s="240" t="s">
        <v>88</v>
      </c>
      <c r="AY200" s="18" t="s">
        <v>241</v>
      </c>
      <c r="BE200" s="241">
        <f>IF(N200="základní",J200,0)</f>
        <v>0</v>
      </c>
      <c r="BF200" s="241">
        <f>IF(N200="snížená",J200,0)</f>
        <v>0</v>
      </c>
      <c r="BG200" s="241">
        <f>IF(N200="zákl. přenesená",J200,0)</f>
        <v>0</v>
      </c>
      <c r="BH200" s="241">
        <f>IF(N200="sníž. přenesená",J200,0)</f>
        <v>0</v>
      </c>
      <c r="BI200" s="241">
        <f>IF(N200="nulová",J200,0)</f>
        <v>0</v>
      </c>
      <c r="BJ200" s="18" t="s">
        <v>14</v>
      </c>
      <c r="BK200" s="241">
        <f>ROUND(I200*H200,2)</f>
        <v>0</v>
      </c>
      <c r="BL200" s="18" t="s">
        <v>175</v>
      </c>
      <c r="BM200" s="240" t="s">
        <v>4024</v>
      </c>
    </row>
    <row r="201" s="2" customFormat="1">
      <c r="A201" s="39"/>
      <c r="B201" s="40"/>
      <c r="C201" s="41"/>
      <c r="D201" s="242" t="s">
        <v>249</v>
      </c>
      <c r="E201" s="41"/>
      <c r="F201" s="243" t="s">
        <v>4023</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249</v>
      </c>
      <c r="AU201" s="18" t="s">
        <v>88</v>
      </c>
    </row>
    <row r="202" s="2" customFormat="1" ht="33" customHeight="1">
      <c r="A202" s="39"/>
      <c r="B202" s="40"/>
      <c r="C202" s="229" t="s">
        <v>354</v>
      </c>
      <c r="D202" s="229" t="s">
        <v>243</v>
      </c>
      <c r="E202" s="230" t="s">
        <v>4025</v>
      </c>
      <c r="F202" s="231" t="s">
        <v>4026</v>
      </c>
      <c r="G202" s="232" t="s">
        <v>296</v>
      </c>
      <c r="H202" s="233">
        <v>35</v>
      </c>
      <c r="I202" s="234"/>
      <c r="J202" s="235">
        <f>ROUND(I202*H202,2)</f>
        <v>0</v>
      </c>
      <c r="K202" s="231" t="s">
        <v>1</v>
      </c>
      <c r="L202" s="45"/>
      <c r="M202" s="236" t="s">
        <v>1</v>
      </c>
      <c r="N202" s="237" t="s">
        <v>45</v>
      </c>
      <c r="O202" s="92"/>
      <c r="P202" s="238">
        <f>O202*H202</f>
        <v>0</v>
      </c>
      <c r="Q202" s="238">
        <v>0.055</v>
      </c>
      <c r="R202" s="238">
        <f>Q202*H202</f>
        <v>1.925</v>
      </c>
      <c r="S202" s="238">
        <v>0.00248</v>
      </c>
      <c r="T202" s="239">
        <f>S202*H202</f>
        <v>0.086800000000000002</v>
      </c>
      <c r="U202" s="39"/>
      <c r="V202" s="39"/>
      <c r="W202" s="39"/>
      <c r="X202" s="39"/>
      <c r="Y202" s="39"/>
      <c r="Z202" s="39"/>
      <c r="AA202" s="39"/>
      <c r="AB202" s="39"/>
      <c r="AC202" s="39"/>
      <c r="AD202" s="39"/>
      <c r="AE202" s="39"/>
      <c r="AR202" s="240" t="s">
        <v>175</v>
      </c>
      <c r="AT202" s="240" t="s">
        <v>243</v>
      </c>
      <c r="AU202" s="240" t="s">
        <v>88</v>
      </c>
      <c r="AY202" s="18" t="s">
        <v>241</v>
      </c>
      <c r="BE202" s="241">
        <f>IF(N202="základní",J202,0)</f>
        <v>0</v>
      </c>
      <c r="BF202" s="241">
        <f>IF(N202="snížená",J202,0)</f>
        <v>0</v>
      </c>
      <c r="BG202" s="241">
        <f>IF(N202="zákl. přenesená",J202,0)</f>
        <v>0</v>
      </c>
      <c r="BH202" s="241">
        <f>IF(N202="sníž. přenesená",J202,0)</f>
        <v>0</v>
      </c>
      <c r="BI202" s="241">
        <f>IF(N202="nulová",J202,0)</f>
        <v>0</v>
      </c>
      <c r="BJ202" s="18" t="s">
        <v>14</v>
      </c>
      <c r="BK202" s="241">
        <f>ROUND(I202*H202,2)</f>
        <v>0</v>
      </c>
      <c r="BL202" s="18" t="s">
        <v>175</v>
      </c>
      <c r="BM202" s="240" t="s">
        <v>4027</v>
      </c>
    </row>
    <row r="203" s="2" customFormat="1">
      <c r="A203" s="39"/>
      <c r="B203" s="40"/>
      <c r="C203" s="41"/>
      <c r="D203" s="242" t="s">
        <v>249</v>
      </c>
      <c r="E203" s="41"/>
      <c r="F203" s="243" t="s">
        <v>4028</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249</v>
      </c>
      <c r="AU203" s="18" t="s">
        <v>88</v>
      </c>
    </row>
    <row r="204" s="2" customFormat="1" ht="21.75" customHeight="1">
      <c r="A204" s="39"/>
      <c r="B204" s="40"/>
      <c r="C204" s="229" t="s">
        <v>359</v>
      </c>
      <c r="D204" s="229" t="s">
        <v>243</v>
      </c>
      <c r="E204" s="230" t="s">
        <v>4029</v>
      </c>
      <c r="F204" s="231" t="s">
        <v>4030</v>
      </c>
      <c r="G204" s="232" t="s">
        <v>296</v>
      </c>
      <c r="H204" s="233">
        <v>5</v>
      </c>
      <c r="I204" s="234"/>
      <c r="J204" s="235">
        <f>ROUND(I204*H204,2)</f>
        <v>0</v>
      </c>
      <c r="K204" s="231" t="s">
        <v>247</v>
      </c>
      <c r="L204" s="45"/>
      <c r="M204" s="236" t="s">
        <v>1</v>
      </c>
      <c r="N204" s="237" t="s">
        <v>45</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175</v>
      </c>
      <c r="AT204" s="240" t="s">
        <v>243</v>
      </c>
      <c r="AU204" s="240" t="s">
        <v>88</v>
      </c>
      <c r="AY204" s="18" t="s">
        <v>241</v>
      </c>
      <c r="BE204" s="241">
        <f>IF(N204="základní",J204,0)</f>
        <v>0</v>
      </c>
      <c r="BF204" s="241">
        <f>IF(N204="snížená",J204,0)</f>
        <v>0</v>
      </c>
      <c r="BG204" s="241">
        <f>IF(N204="zákl. přenesená",J204,0)</f>
        <v>0</v>
      </c>
      <c r="BH204" s="241">
        <f>IF(N204="sníž. přenesená",J204,0)</f>
        <v>0</v>
      </c>
      <c r="BI204" s="241">
        <f>IF(N204="nulová",J204,0)</f>
        <v>0</v>
      </c>
      <c r="BJ204" s="18" t="s">
        <v>14</v>
      </c>
      <c r="BK204" s="241">
        <f>ROUND(I204*H204,2)</f>
        <v>0</v>
      </c>
      <c r="BL204" s="18" t="s">
        <v>175</v>
      </c>
      <c r="BM204" s="240" t="s">
        <v>4031</v>
      </c>
    </row>
    <row r="205" s="2" customFormat="1">
      <c r="A205" s="39"/>
      <c r="B205" s="40"/>
      <c r="C205" s="41"/>
      <c r="D205" s="242" t="s">
        <v>249</v>
      </c>
      <c r="E205" s="41"/>
      <c r="F205" s="243" t="s">
        <v>4032</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249</v>
      </c>
      <c r="AU205" s="18" t="s">
        <v>88</v>
      </c>
    </row>
    <row r="206" s="2" customFormat="1">
      <c r="A206" s="39"/>
      <c r="B206" s="40"/>
      <c r="C206" s="41"/>
      <c r="D206" s="247" t="s">
        <v>251</v>
      </c>
      <c r="E206" s="41"/>
      <c r="F206" s="248" t="s">
        <v>4033</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251</v>
      </c>
      <c r="AU206" s="18" t="s">
        <v>88</v>
      </c>
    </row>
    <row r="207" s="2" customFormat="1" ht="24.15" customHeight="1">
      <c r="A207" s="39"/>
      <c r="B207" s="40"/>
      <c r="C207" s="229" t="s">
        <v>365</v>
      </c>
      <c r="D207" s="229" t="s">
        <v>243</v>
      </c>
      <c r="E207" s="230" t="s">
        <v>4034</v>
      </c>
      <c r="F207" s="231" t="s">
        <v>4035</v>
      </c>
      <c r="G207" s="232" t="s">
        <v>246</v>
      </c>
      <c r="H207" s="233">
        <v>30</v>
      </c>
      <c r="I207" s="234"/>
      <c r="J207" s="235">
        <f>ROUND(I207*H207,2)</f>
        <v>0</v>
      </c>
      <c r="K207" s="231" t="s">
        <v>247</v>
      </c>
      <c r="L207" s="45"/>
      <c r="M207" s="236" t="s">
        <v>1</v>
      </c>
      <c r="N207" s="237" t="s">
        <v>45</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175</v>
      </c>
      <c r="AT207" s="240" t="s">
        <v>243</v>
      </c>
      <c r="AU207" s="240" t="s">
        <v>88</v>
      </c>
      <c r="AY207" s="18" t="s">
        <v>241</v>
      </c>
      <c r="BE207" s="241">
        <f>IF(N207="základní",J207,0)</f>
        <v>0</v>
      </c>
      <c r="BF207" s="241">
        <f>IF(N207="snížená",J207,0)</f>
        <v>0</v>
      </c>
      <c r="BG207" s="241">
        <f>IF(N207="zákl. přenesená",J207,0)</f>
        <v>0</v>
      </c>
      <c r="BH207" s="241">
        <f>IF(N207="sníž. přenesená",J207,0)</f>
        <v>0</v>
      </c>
      <c r="BI207" s="241">
        <f>IF(N207="nulová",J207,0)</f>
        <v>0</v>
      </c>
      <c r="BJ207" s="18" t="s">
        <v>14</v>
      </c>
      <c r="BK207" s="241">
        <f>ROUND(I207*H207,2)</f>
        <v>0</v>
      </c>
      <c r="BL207" s="18" t="s">
        <v>175</v>
      </c>
      <c r="BM207" s="240" t="s">
        <v>4036</v>
      </c>
    </row>
    <row r="208" s="2" customFormat="1">
      <c r="A208" s="39"/>
      <c r="B208" s="40"/>
      <c r="C208" s="41"/>
      <c r="D208" s="242" t="s">
        <v>249</v>
      </c>
      <c r="E208" s="41"/>
      <c r="F208" s="243" t="s">
        <v>4037</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249</v>
      </c>
      <c r="AU208" s="18" t="s">
        <v>88</v>
      </c>
    </row>
    <row r="209" s="2" customFormat="1">
      <c r="A209" s="39"/>
      <c r="B209" s="40"/>
      <c r="C209" s="41"/>
      <c r="D209" s="247" t="s">
        <v>251</v>
      </c>
      <c r="E209" s="41"/>
      <c r="F209" s="248" t="s">
        <v>4038</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251</v>
      </c>
      <c r="AU209" s="18" t="s">
        <v>88</v>
      </c>
    </row>
    <row r="210" s="12" customFormat="1" ht="22.8" customHeight="1">
      <c r="A210" s="12"/>
      <c r="B210" s="213"/>
      <c r="C210" s="214"/>
      <c r="D210" s="215" t="s">
        <v>79</v>
      </c>
      <c r="E210" s="227" t="s">
        <v>1150</v>
      </c>
      <c r="F210" s="227" t="s">
        <v>1151</v>
      </c>
      <c r="G210" s="214"/>
      <c r="H210" s="214"/>
      <c r="I210" s="217"/>
      <c r="J210" s="228">
        <f>BK210</f>
        <v>0</v>
      </c>
      <c r="K210" s="214"/>
      <c r="L210" s="219"/>
      <c r="M210" s="220"/>
      <c r="N210" s="221"/>
      <c r="O210" s="221"/>
      <c r="P210" s="222">
        <f>SUM(P211:P231)</f>
        <v>0</v>
      </c>
      <c r="Q210" s="221"/>
      <c r="R210" s="222">
        <f>SUM(R211:R231)</f>
        <v>0</v>
      </c>
      <c r="S210" s="221"/>
      <c r="T210" s="223">
        <f>SUM(T211:T231)</f>
        <v>0</v>
      </c>
      <c r="U210" s="12"/>
      <c r="V210" s="12"/>
      <c r="W210" s="12"/>
      <c r="X210" s="12"/>
      <c r="Y210" s="12"/>
      <c r="Z210" s="12"/>
      <c r="AA210" s="12"/>
      <c r="AB210" s="12"/>
      <c r="AC210" s="12"/>
      <c r="AD210" s="12"/>
      <c r="AE210" s="12"/>
      <c r="AR210" s="224" t="s">
        <v>14</v>
      </c>
      <c r="AT210" s="225" t="s">
        <v>79</v>
      </c>
      <c r="AU210" s="225" t="s">
        <v>14</v>
      </c>
      <c r="AY210" s="224" t="s">
        <v>241</v>
      </c>
      <c r="BK210" s="226">
        <f>SUM(BK211:BK231)</f>
        <v>0</v>
      </c>
    </row>
    <row r="211" s="2" customFormat="1" ht="33" customHeight="1">
      <c r="A211" s="39"/>
      <c r="B211" s="40"/>
      <c r="C211" s="229" t="s">
        <v>7</v>
      </c>
      <c r="D211" s="229" t="s">
        <v>243</v>
      </c>
      <c r="E211" s="230" t="s">
        <v>1153</v>
      </c>
      <c r="F211" s="231" t="s">
        <v>1154</v>
      </c>
      <c r="G211" s="232" t="s">
        <v>487</v>
      </c>
      <c r="H211" s="233">
        <v>11.025</v>
      </c>
      <c r="I211" s="234"/>
      <c r="J211" s="235">
        <f>ROUND(I211*H211,2)</f>
        <v>0</v>
      </c>
      <c r="K211" s="231" t="s">
        <v>247</v>
      </c>
      <c r="L211" s="45"/>
      <c r="M211" s="236" t="s">
        <v>1</v>
      </c>
      <c r="N211" s="237" t="s">
        <v>45</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175</v>
      </c>
      <c r="AT211" s="240" t="s">
        <v>243</v>
      </c>
      <c r="AU211" s="240" t="s">
        <v>88</v>
      </c>
      <c r="AY211" s="18" t="s">
        <v>241</v>
      </c>
      <c r="BE211" s="241">
        <f>IF(N211="základní",J211,0)</f>
        <v>0</v>
      </c>
      <c r="BF211" s="241">
        <f>IF(N211="snížená",J211,0)</f>
        <v>0</v>
      </c>
      <c r="BG211" s="241">
        <f>IF(N211="zákl. přenesená",J211,0)</f>
        <v>0</v>
      </c>
      <c r="BH211" s="241">
        <f>IF(N211="sníž. přenesená",J211,0)</f>
        <v>0</v>
      </c>
      <c r="BI211" s="241">
        <f>IF(N211="nulová",J211,0)</f>
        <v>0</v>
      </c>
      <c r="BJ211" s="18" t="s">
        <v>14</v>
      </c>
      <c r="BK211" s="241">
        <f>ROUND(I211*H211,2)</f>
        <v>0</v>
      </c>
      <c r="BL211" s="18" t="s">
        <v>175</v>
      </c>
      <c r="BM211" s="240" t="s">
        <v>4039</v>
      </c>
    </row>
    <row r="212" s="2" customFormat="1">
      <c r="A212" s="39"/>
      <c r="B212" s="40"/>
      <c r="C212" s="41"/>
      <c r="D212" s="242" t="s">
        <v>249</v>
      </c>
      <c r="E212" s="41"/>
      <c r="F212" s="243" t="s">
        <v>1156</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249</v>
      </c>
      <c r="AU212" s="18" t="s">
        <v>88</v>
      </c>
    </row>
    <row r="213" s="2" customFormat="1">
      <c r="A213" s="39"/>
      <c r="B213" s="40"/>
      <c r="C213" s="41"/>
      <c r="D213" s="247" t="s">
        <v>251</v>
      </c>
      <c r="E213" s="41"/>
      <c r="F213" s="248" t="s">
        <v>1157</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251</v>
      </c>
      <c r="AU213" s="18" t="s">
        <v>88</v>
      </c>
    </row>
    <row r="214" s="13" customFormat="1">
      <c r="A214" s="13"/>
      <c r="B214" s="249"/>
      <c r="C214" s="250"/>
      <c r="D214" s="242" t="s">
        <v>259</v>
      </c>
      <c r="E214" s="251" t="s">
        <v>1</v>
      </c>
      <c r="F214" s="252" t="s">
        <v>485</v>
      </c>
      <c r="G214" s="250"/>
      <c r="H214" s="253">
        <v>11.025</v>
      </c>
      <c r="I214" s="254"/>
      <c r="J214" s="250"/>
      <c r="K214" s="250"/>
      <c r="L214" s="255"/>
      <c r="M214" s="256"/>
      <c r="N214" s="257"/>
      <c r="O214" s="257"/>
      <c r="P214" s="257"/>
      <c r="Q214" s="257"/>
      <c r="R214" s="257"/>
      <c r="S214" s="257"/>
      <c r="T214" s="258"/>
      <c r="U214" s="13"/>
      <c r="V214" s="13"/>
      <c r="W214" s="13"/>
      <c r="X214" s="13"/>
      <c r="Y214" s="13"/>
      <c r="Z214" s="13"/>
      <c r="AA214" s="13"/>
      <c r="AB214" s="13"/>
      <c r="AC214" s="13"/>
      <c r="AD214" s="13"/>
      <c r="AE214" s="13"/>
      <c r="AT214" s="259" t="s">
        <v>259</v>
      </c>
      <c r="AU214" s="259" t="s">
        <v>88</v>
      </c>
      <c r="AV214" s="13" t="s">
        <v>88</v>
      </c>
      <c r="AW214" s="13" t="s">
        <v>36</v>
      </c>
      <c r="AX214" s="13" t="s">
        <v>80</v>
      </c>
      <c r="AY214" s="259" t="s">
        <v>241</v>
      </c>
    </row>
    <row r="215" s="14" customFormat="1">
      <c r="A215" s="14"/>
      <c r="B215" s="260"/>
      <c r="C215" s="261"/>
      <c r="D215" s="242" t="s">
        <v>259</v>
      </c>
      <c r="E215" s="262" t="s">
        <v>1</v>
      </c>
      <c r="F215" s="263" t="s">
        <v>261</v>
      </c>
      <c r="G215" s="261"/>
      <c r="H215" s="264">
        <v>11.025</v>
      </c>
      <c r="I215" s="265"/>
      <c r="J215" s="261"/>
      <c r="K215" s="261"/>
      <c r="L215" s="266"/>
      <c r="M215" s="267"/>
      <c r="N215" s="268"/>
      <c r="O215" s="268"/>
      <c r="P215" s="268"/>
      <c r="Q215" s="268"/>
      <c r="R215" s="268"/>
      <c r="S215" s="268"/>
      <c r="T215" s="269"/>
      <c r="U215" s="14"/>
      <c r="V215" s="14"/>
      <c r="W215" s="14"/>
      <c r="X215" s="14"/>
      <c r="Y215" s="14"/>
      <c r="Z215" s="14"/>
      <c r="AA215" s="14"/>
      <c r="AB215" s="14"/>
      <c r="AC215" s="14"/>
      <c r="AD215" s="14"/>
      <c r="AE215" s="14"/>
      <c r="AT215" s="270" t="s">
        <v>259</v>
      </c>
      <c r="AU215" s="270" t="s">
        <v>88</v>
      </c>
      <c r="AV215" s="14" t="s">
        <v>175</v>
      </c>
      <c r="AW215" s="14" t="s">
        <v>36</v>
      </c>
      <c r="AX215" s="14" t="s">
        <v>14</v>
      </c>
      <c r="AY215" s="270" t="s">
        <v>241</v>
      </c>
    </row>
    <row r="216" s="2" customFormat="1" ht="21.75" customHeight="1">
      <c r="A216" s="39"/>
      <c r="B216" s="40"/>
      <c r="C216" s="229" t="s">
        <v>376</v>
      </c>
      <c r="D216" s="229" t="s">
        <v>243</v>
      </c>
      <c r="E216" s="230" t="s">
        <v>1159</v>
      </c>
      <c r="F216" s="231" t="s">
        <v>1160</v>
      </c>
      <c r="G216" s="232" t="s">
        <v>487</v>
      </c>
      <c r="H216" s="233">
        <v>242.55000000000001</v>
      </c>
      <c r="I216" s="234"/>
      <c r="J216" s="235">
        <f>ROUND(I216*H216,2)</f>
        <v>0</v>
      </c>
      <c r="K216" s="231" t="s">
        <v>247</v>
      </c>
      <c r="L216" s="45"/>
      <c r="M216" s="236" t="s">
        <v>1</v>
      </c>
      <c r="N216" s="237" t="s">
        <v>45</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175</v>
      </c>
      <c r="AT216" s="240" t="s">
        <v>243</v>
      </c>
      <c r="AU216" s="240" t="s">
        <v>88</v>
      </c>
      <c r="AY216" s="18" t="s">
        <v>241</v>
      </c>
      <c r="BE216" s="241">
        <f>IF(N216="základní",J216,0)</f>
        <v>0</v>
      </c>
      <c r="BF216" s="241">
        <f>IF(N216="snížená",J216,0)</f>
        <v>0</v>
      </c>
      <c r="BG216" s="241">
        <f>IF(N216="zákl. přenesená",J216,0)</f>
        <v>0</v>
      </c>
      <c r="BH216" s="241">
        <f>IF(N216="sníž. přenesená",J216,0)</f>
        <v>0</v>
      </c>
      <c r="BI216" s="241">
        <f>IF(N216="nulová",J216,0)</f>
        <v>0</v>
      </c>
      <c r="BJ216" s="18" t="s">
        <v>14</v>
      </c>
      <c r="BK216" s="241">
        <f>ROUND(I216*H216,2)</f>
        <v>0</v>
      </c>
      <c r="BL216" s="18" t="s">
        <v>175</v>
      </c>
      <c r="BM216" s="240" t="s">
        <v>4040</v>
      </c>
    </row>
    <row r="217" s="2" customFormat="1">
      <c r="A217" s="39"/>
      <c r="B217" s="40"/>
      <c r="C217" s="41"/>
      <c r="D217" s="242" t="s">
        <v>249</v>
      </c>
      <c r="E217" s="41"/>
      <c r="F217" s="243" t="s">
        <v>1162</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249</v>
      </c>
      <c r="AU217" s="18" t="s">
        <v>88</v>
      </c>
    </row>
    <row r="218" s="2" customFormat="1">
      <c r="A218" s="39"/>
      <c r="B218" s="40"/>
      <c r="C218" s="41"/>
      <c r="D218" s="247" t="s">
        <v>251</v>
      </c>
      <c r="E218" s="41"/>
      <c r="F218" s="248" t="s">
        <v>1163</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251</v>
      </c>
      <c r="AU218" s="18" t="s">
        <v>88</v>
      </c>
    </row>
    <row r="219" s="15" customFormat="1">
      <c r="A219" s="15"/>
      <c r="B219" s="271"/>
      <c r="C219" s="272"/>
      <c r="D219" s="242" t="s">
        <v>259</v>
      </c>
      <c r="E219" s="273" t="s">
        <v>1</v>
      </c>
      <c r="F219" s="274" t="s">
        <v>703</v>
      </c>
      <c r="G219" s="272"/>
      <c r="H219" s="273" t="s">
        <v>1</v>
      </c>
      <c r="I219" s="275"/>
      <c r="J219" s="272"/>
      <c r="K219" s="272"/>
      <c r="L219" s="276"/>
      <c r="M219" s="277"/>
      <c r="N219" s="278"/>
      <c r="O219" s="278"/>
      <c r="P219" s="278"/>
      <c r="Q219" s="278"/>
      <c r="R219" s="278"/>
      <c r="S219" s="278"/>
      <c r="T219" s="279"/>
      <c r="U219" s="15"/>
      <c r="V219" s="15"/>
      <c r="W219" s="15"/>
      <c r="X219" s="15"/>
      <c r="Y219" s="15"/>
      <c r="Z219" s="15"/>
      <c r="AA219" s="15"/>
      <c r="AB219" s="15"/>
      <c r="AC219" s="15"/>
      <c r="AD219" s="15"/>
      <c r="AE219" s="15"/>
      <c r="AT219" s="280" t="s">
        <v>259</v>
      </c>
      <c r="AU219" s="280" t="s">
        <v>88</v>
      </c>
      <c r="AV219" s="15" t="s">
        <v>14</v>
      </c>
      <c r="AW219" s="15" t="s">
        <v>36</v>
      </c>
      <c r="AX219" s="15" t="s">
        <v>80</v>
      </c>
      <c r="AY219" s="280" t="s">
        <v>241</v>
      </c>
    </row>
    <row r="220" s="13" customFormat="1">
      <c r="A220" s="13"/>
      <c r="B220" s="249"/>
      <c r="C220" s="250"/>
      <c r="D220" s="242" t="s">
        <v>259</v>
      </c>
      <c r="E220" s="251" t="s">
        <v>1</v>
      </c>
      <c r="F220" s="252" t="s">
        <v>1164</v>
      </c>
      <c r="G220" s="250"/>
      <c r="H220" s="253">
        <v>242.55000000000001</v>
      </c>
      <c r="I220" s="254"/>
      <c r="J220" s="250"/>
      <c r="K220" s="250"/>
      <c r="L220" s="255"/>
      <c r="M220" s="256"/>
      <c r="N220" s="257"/>
      <c r="O220" s="257"/>
      <c r="P220" s="257"/>
      <c r="Q220" s="257"/>
      <c r="R220" s="257"/>
      <c r="S220" s="257"/>
      <c r="T220" s="258"/>
      <c r="U220" s="13"/>
      <c r="V220" s="13"/>
      <c r="W220" s="13"/>
      <c r="X220" s="13"/>
      <c r="Y220" s="13"/>
      <c r="Z220" s="13"/>
      <c r="AA220" s="13"/>
      <c r="AB220" s="13"/>
      <c r="AC220" s="13"/>
      <c r="AD220" s="13"/>
      <c r="AE220" s="13"/>
      <c r="AT220" s="259" t="s">
        <v>259</v>
      </c>
      <c r="AU220" s="259" t="s">
        <v>88</v>
      </c>
      <c r="AV220" s="13" t="s">
        <v>88</v>
      </c>
      <c r="AW220" s="13" t="s">
        <v>36</v>
      </c>
      <c r="AX220" s="13" t="s">
        <v>80</v>
      </c>
      <c r="AY220" s="259" t="s">
        <v>241</v>
      </c>
    </row>
    <row r="221" s="14" customFormat="1">
      <c r="A221" s="14"/>
      <c r="B221" s="260"/>
      <c r="C221" s="261"/>
      <c r="D221" s="242" t="s">
        <v>259</v>
      </c>
      <c r="E221" s="262" t="s">
        <v>1</v>
      </c>
      <c r="F221" s="263" t="s">
        <v>261</v>
      </c>
      <c r="G221" s="261"/>
      <c r="H221" s="264">
        <v>242.55000000000001</v>
      </c>
      <c r="I221" s="265"/>
      <c r="J221" s="261"/>
      <c r="K221" s="261"/>
      <c r="L221" s="266"/>
      <c r="M221" s="267"/>
      <c r="N221" s="268"/>
      <c r="O221" s="268"/>
      <c r="P221" s="268"/>
      <c r="Q221" s="268"/>
      <c r="R221" s="268"/>
      <c r="S221" s="268"/>
      <c r="T221" s="269"/>
      <c r="U221" s="14"/>
      <c r="V221" s="14"/>
      <c r="W221" s="14"/>
      <c r="X221" s="14"/>
      <c r="Y221" s="14"/>
      <c r="Z221" s="14"/>
      <c r="AA221" s="14"/>
      <c r="AB221" s="14"/>
      <c r="AC221" s="14"/>
      <c r="AD221" s="14"/>
      <c r="AE221" s="14"/>
      <c r="AT221" s="270" t="s">
        <v>259</v>
      </c>
      <c r="AU221" s="270" t="s">
        <v>88</v>
      </c>
      <c r="AV221" s="14" t="s">
        <v>175</v>
      </c>
      <c r="AW221" s="14" t="s">
        <v>36</v>
      </c>
      <c r="AX221" s="14" t="s">
        <v>14</v>
      </c>
      <c r="AY221" s="270" t="s">
        <v>241</v>
      </c>
    </row>
    <row r="222" s="2" customFormat="1" ht="37.8" customHeight="1">
      <c r="A222" s="39"/>
      <c r="B222" s="40"/>
      <c r="C222" s="229" t="s">
        <v>382</v>
      </c>
      <c r="D222" s="229" t="s">
        <v>243</v>
      </c>
      <c r="E222" s="230" t="s">
        <v>4041</v>
      </c>
      <c r="F222" s="231" t="s">
        <v>4042</v>
      </c>
      <c r="G222" s="232" t="s">
        <v>487</v>
      </c>
      <c r="H222" s="233">
        <v>9.0999999999999996</v>
      </c>
      <c r="I222" s="234"/>
      <c r="J222" s="235">
        <f>ROUND(I222*H222,2)</f>
        <v>0</v>
      </c>
      <c r="K222" s="231" t="s">
        <v>247</v>
      </c>
      <c r="L222" s="45"/>
      <c r="M222" s="236" t="s">
        <v>1</v>
      </c>
      <c r="N222" s="237" t="s">
        <v>45</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175</v>
      </c>
      <c r="AT222" s="240" t="s">
        <v>243</v>
      </c>
      <c r="AU222" s="240" t="s">
        <v>88</v>
      </c>
      <c r="AY222" s="18" t="s">
        <v>241</v>
      </c>
      <c r="BE222" s="241">
        <f>IF(N222="základní",J222,0)</f>
        <v>0</v>
      </c>
      <c r="BF222" s="241">
        <f>IF(N222="snížená",J222,0)</f>
        <v>0</v>
      </c>
      <c r="BG222" s="241">
        <f>IF(N222="zákl. přenesená",J222,0)</f>
        <v>0</v>
      </c>
      <c r="BH222" s="241">
        <f>IF(N222="sníž. přenesená",J222,0)</f>
        <v>0</v>
      </c>
      <c r="BI222" s="241">
        <f>IF(N222="nulová",J222,0)</f>
        <v>0</v>
      </c>
      <c r="BJ222" s="18" t="s">
        <v>14</v>
      </c>
      <c r="BK222" s="241">
        <f>ROUND(I222*H222,2)</f>
        <v>0</v>
      </c>
      <c r="BL222" s="18" t="s">
        <v>175</v>
      </c>
      <c r="BM222" s="240" t="s">
        <v>4043</v>
      </c>
    </row>
    <row r="223" s="2" customFormat="1">
      <c r="A223" s="39"/>
      <c r="B223" s="40"/>
      <c r="C223" s="41"/>
      <c r="D223" s="242" t="s">
        <v>249</v>
      </c>
      <c r="E223" s="41"/>
      <c r="F223" s="243" t="s">
        <v>4044</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249</v>
      </c>
      <c r="AU223" s="18" t="s">
        <v>88</v>
      </c>
    </row>
    <row r="224" s="2" customFormat="1">
      <c r="A224" s="39"/>
      <c r="B224" s="40"/>
      <c r="C224" s="41"/>
      <c r="D224" s="247" t="s">
        <v>251</v>
      </c>
      <c r="E224" s="41"/>
      <c r="F224" s="248" t="s">
        <v>4045</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251</v>
      </c>
      <c r="AU224" s="18" t="s">
        <v>88</v>
      </c>
    </row>
    <row r="225" s="13" customFormat="1">
      <c r="A225" s="13"/>
      <c r="B225" s="249"/>
      <c r="C225" s="250"/>
      <c r="D225" s="242" t="s">
        <v>259</v>
      </c>
      <c r="E225" s="251" t="s">
        <v>1</v>
      </c>
      <c r="F225" s="252" t="s">
        <v>3948</v>
      </c>
      <c r="G225" s="250"/>
      <c r="H225" s="253">
        <v>9.0999999999999996</v>
      </c>
      <c r="I225" s="254"/>
      <c r="J225" s="250"/>
      <c r="K225" s="250"/>
      <c r="L225" s="255"/>
      <c r="M225" s="256"/>
      <c r="N225" s="257"/>
      <c r="O225" s="257"/>
      <c r="P225" s="257"/>
      <c r="Q225" s="257"/>
      <c r="R225" s="257"/>
      <c r="S225" s="257"/>
      <c r="T225" s="258"/>
      <c r="U225" s="13"/>
      <c r="V225" s="13"/>
      <c r="W225" s="13"/>
      <c r="X225" s="13"/>
      <c r="Y225" s="13"/>
      <c r="Z225" s="13"/>
      <c r="AA225" s="13"/>
      <c r="AB225" s="13"/>
      <c r="AC225" s="13"/>
      <c r="AD225" s="13"/>
      <c r="AE225" s="13"/>
      <c r="AT225" s="259" t="s">
        <v>259</v>
      </c>
      <c r="AU225" s="259" t="s">
        <v>88</v>
      </c>
      <c r="AV225" s="13" t="s">
        <v>88</v>
      </c>
      <c r="AW225" s="13" t="s">
        <v>36</v>
      </c>
      <c r="AX225" s="13" t="s">
        <v>80</v>
      </c>
      <c r="AY225" s="259" t="s">
        <v>241</v>
      </c>
    </row>
    <row r="226" s="14" customFormat="1">
      <c r="A226" s="14"/>
      <c r="B226" s="260"/>
      <c r="C226" s="261"/>
      <c r="D226" s="242" t="s">
        <v>259</v>
      </c>
      <c r="E226" s="262" t="s">
        <v>1</v>
      </c>
      <c r="F226" s="263" t="s">
        <v>261</v>
      </c>
      <c r="G226" s="261"/>
      <c r="H226" s="264">
        <v>9.0999999999999996</v>
      </c>
      <c r="I226" s="265"/>
      <c r="J226" s="261"/>
      <c r="K226" s="261"/>
      <c r="L226" s="266"/>
      <c r="M226" s="267"/>
      <c r="N226" s="268"/>
      <c r="O226" s="268"/>
      <c r="P226" s="268"/>
      <c r="Q226" s="268"/>
      <c r="R226" s="268"/>
      <c r="S226" s="268"/>
      <c r="T226" s="269"/>
      <c r="U226" s="14"/>
      <c r="V226" s="14"/>
      <c r="W226" s="14"/>
      <c r="X226" s="14"/>
      <c r="Y226" s="14"/>
      <c r="Z226" s="14"/>
      <c r="AA226" s="14"/>
      <c r="AB226" s="14"/>
      <c r="AC226" s="14"/>
      <c r="AD226" s="14"/>
      <c r="AE226" s="14"/>
      <c r="AT226" s="270" t="s">
        <v>259</v>
      </c>
      <c r="AU226" s="270" t="s">
        <v>88</v>
      </c>
      <c r="AV226" s="14" t="s">
        <v>175</v>
      </c>
      <c r="AW226" s="14" t="s">
        <v>36</v>
      </c>
      <c r="AX226" s="14" t="s">
        <v>14</v>
      </c>
      <c r="AY226" s="270" t="s">
        <v>241</v>
      </c>
    </row>
    <row r="227" s="2" customFormat="1" ht="44.25" customHeight="1">
      <c r="A227" s="39"/>
      <c r="B227" s="40"/>
      <c r="C227" s="229" t="s">
        <v>388</v>
      </c>
      <c r="D227" s="229" t="s">
        <v>243</v>
      </c>
      <c r="E227" s="230" t="s">
        <v>1166</v>
      </c>
      <c r="F227" s="231" t="s">
        <v>1167</v>
      </c>
      <c r="G227" s="232" t="s">
        <v>487</v>
      </c>
      <c r="H227" s="233">
        <v>1.925</v>
      </c>
      <c r="I227" s="234"/>
      <c r="J227" s="235">
        <f>ROUND(I227*H227,2)</f>
        <v>0</v>
      </c>
      <c r="K227" s="231" t="s">
        <v>247</v>
      </c>
      <c r="L227" s="45"/>
      <c r="M227" s="236" t="s">
        <v>1</v>
      </c>
      <c r="N227" s="237" t="s">
        <v>45</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175</v>
      </c>
      <c r="AT227" s="240" t="s">
        <v>243</v>
      </c>
      <c r="AU227" s="240" t="s">
        <v>88</v>
      </c>
      <c r="AY227" s="18" t="s">
        <v>241</v>
      </c>
      <c r="BE227" s="241">
        <f>IF(N227="základní",J227,0)</f>
        <v>0</v>
      </c>
      <c r="BF227" s="241">
        <f>IF(N227="snížená",J227,0)</f>
        <v>0</v>
      </c>
      <c r="BG227" s="241">
        <f>IF(N227="zákl. přenesená",J227,0)</f>
        <v>0</v>
      </c>
      <c r="BH227" s="241">
        <f>IF(N227="sníž. přenesená",J227,0)</f>
        <v>0</v>
      </c>
      <c r="BI227" s="241">
        <f>IF(N227="nulová",J227,0)</f>
        <v>0</v>
      </c>
      <c r="BJ227" s="18" t="s">
        <v>14</v>
      </c>
      <c r="BK227" s="241">
        <f>ROUND(I227*H227,2)</f>
        <v>0</v>
      </c>
      <c r="BL227" s="18" t="s">
        <v>175</v>
      </c>
      <c r="BM227" s="240" t="s">
        <v>4046</v>
      </c>
    </row>
    <row r="228" s="2" customFormat="1">
      <c r="A228" s="39"/>
      <c r="B228" s="40"/>
      <c r="C228" s="41"/>
      <c r="D228" s="242" t="s">
        <v>249</v>
      </c>
      <c r="E228" s="41"/>
      <c r="F228" s="243" t="s">
        <v>1169</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249</v>
      </c>
      <c r="AU228" s="18" t="s">
        <v>88</v>
      </c>
    </row>
    <row r="229" s="2" customFormat="1">
      <c r="A229" s="39"/>
      <c r="B229" s="40"/>
      <c r="C229" s="41"/>
      <c r="D229" s="247" t="s">
        <v>251</v>
      </c>
      <c r="E229" s="41"/>
      <c r="F229" s="248" t="s">
        <v>1170</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251</v>
      </c>
      <c r="AU229" s="18" t="s">
        <v>88</v>
      </c>
    </row>
    <row r="230" s="13" customFormat="1">
      <c r="A230" s="13"/>
      <c r="B230" s="249"/>
      <c r="C230" s="250"/>
      <c r="D230" s="242" t="s">
        <v>259</v>
      </c>
      <c r="E230" s="251" t="s">
        <v>1</v>
      </c>
      <c r="F230" s="252" t="s">
        <v>492</v>
      </c>
      <c r="G230" s="250"/>
      <c r="H230" s="253">
        <v>1.925</v>
      </c>
      <c r="I230" s="254"/>
      <c r="J230" s="250"/>
      <c r="K230" s="250"/>
      <c r="L230" s="255"/>
      <c r="M230" s="256"/>
      <c r="N230" s="257"/>
      <c r="O230" s="257"/>
      <c r="P230" s="257"/>
      <c r="Q230" s="257"/>
      <c r="R230" s="257"/>
      <c r="S230" s="257"/>
      <c r="T230" s="258"/>
      <c r="U230" s="13"/>
      <c r="V230" s="13"/>
      <c r="W230" s="13"/>
      <c r="X230" s="13"/>
      <c r="Y230" s="13"/>
      <c r="Z230" s="13"/>
      <c r="AA230" s="13"/>
      <c r="AB230" s="13"/>
      <c r="AC230" s="13"/>
      <c r="AD230" s="13"/>
      <c r="AE230" s="13"/>
      <c r="AT230" s="259" t="s">
        <v>259</v>
      </c>
      <c r="AU230" s="259" t="s">
        <v>88</v>
      </c>
      <c r="AV230" s="13" t="s">
        <v>88</v>
      </c>
      <c r="AW230" s="13" t="s">
        <v>36</v>
      </c>
      <c r="AX230" s="13" t="s">
        <v>80</v>
      </c>
      <c r="AY230" s="259" t="s">
        <v>241</v>
      </c>
    </row>
    <row r="231" s="14" customFormat="1">
      <c r="A231" s="14"/>
      <c r="B231" s="260"/>
      <c r="C231" s="261"/>
      <c r="D231" s="242" t="s">
        <v>259</v>
      </c>
      <c r="E231" s="262" t="s">
        <v>1</v>
      </c>
      <c r="F231" s="263" t="s">
        <v>261</v>
      </c>
      <c r="G231" s="261"/>
      <c r="H231" s="264">
        <v>1.925</v>
      </c>
      <c r="I231" s="265"/>
      <c r="J231" s="261"/>
      <c r="K231" s="261"/>
      <c r="L231" s="266"/>
      <c r="M231" s="267"/>
      <c r="N231" s="268"/>
      <c r="O231" s="268"/>
      <c r="P231" s="268"/>
      <c r="Q231" s="268"/>
      <c r="R231" s="268"/>
      <c r="S231" s="268"/>
      <c r="T231" s="269"/>
      <c r="U231" s="14"/>
      <c r="V231" s="14"/>
      <c r="W231" s="14"/>
      <c r="X231" s="14"/>
      <c r="Y231" s="14"/>
      <c r="Z231" s="14"/>
      <c r="AA231" s="14"/>
      <c r="AB231" s="14"/>
      <c r="AC231" s="14"/>
      <c r="AD231" s="14"/>
      <c r="AE231" s="14"/>
      <c r="AT231" s="270" t="s">
        <v>259</v>
      </c>
      <c r="AU231" s="270" t="s">
        <v>88</v>
      </c>
      <c r="AV231" s="14" t="s">
        <v>175</v>
      </c>
      <c r="AW231" s="14" t="s">
        <v>36</v>
      </c>
      <c r="AX231" s="14" t="s">
        <v>14</v>
      </c>
      <c r="AY231" s="270" t="s">
        <v>241</v>
      </c>
    </row>
    <row r="232" s="12" customFormat="1" ht="22.8" customHeight="1">
      <c r="A232" s="12"/>
      <c r="B232" s="213"/>
      <c r="C232" s="214"/>
      <c r="D232" s="215" t="s">
        <v>79</v>
      </c>
      <c r="E232" s="227" t="s">
        <v>1180</v>
      </c>
      <c r="F232" s="227" t="s">
        <v>1181</v>
      </c>
      <c r="G232" s="214"/>
      <c r="H232" s="214"/>
      <c r="I232" s="217"/>
      <c r="J232" s="228">
        <f>BK232</f>
        <v>0</v>
      </c>
      <c r="K232" s="214"/>
      <c r="L232" s="219"/>
      <c r="M232" s="220"/>
      <c r="N232" s="221"/>
      <c r="O232" s="221"/>
      <c r="P232" s="222">
        <f>SUM(P233:P235)</f>
        <v>0</v>
      </c>
      <c r="Q232" s="221"/>
      <c r="R232" s="222">
        <f>SUM(R233:R235)</f>
        <v>0</v>
      </c>
      <c r="S232" s="221"/>
      <c r="T232" s="223">
        <f>SUM(T233:T235)</f>
        <v>0</v>
      </c>
      <c r="U232" s="12"/>
      <c r="V232" s="12"/>
      <c r="W232" s="12"/>
      <c r="X232" s="12"/>
      <c r="Y232" s="12"/>
      <c r="Z232" s="12"/>
      <c r="AA232" s="12"/>
      <c r="AB232" s="12"/>
      <c r="AC232" s="12"/>
      <c r="AD232" s="12"/>
      <c r="AE232" s="12"/>
      <c r="AR232" s="224" t="s">
        <v>14</v>
      </c>
      <c r="AT232" s="225" t="s">
        <v>79</v>
      </c>
      <c r="AU232" s="225" t="s">
        <v>14</v>
      </c>
      <c r="AY232" s="224" t="s">
        <v>241</v>
      </c>
      <c r="BK232" s="226">
        <f>SUM(BK233:BK235)</f>
        <v>0</v>
      </c>
    </row>
    <row r="233" s="2" customFormat="1" ht="24.15" customHeight="1">
      <c r="A233" s="39"/>
      <c r="B233" s="40"/>
      <c r="C233" s="229" t="s">
        <v>394</v>
      </c>
      <c r="D233" s="229" t="s">
        <v>243</v>
      </c>
      <c r="E233" s="230" t="s">
        <v>4047</v>
      </c>
      <c r="F233" s="231" t="s">
        <v>4048</v>
      </c>
      <c r="G233" s="232" t="s">
        <v>487</v>
      </c>
      <c r="H233" s="233">
        <v>1.9550000000000001</v>
      </c>
      <c r="I233" s="234"/>
      <c r="J233" s="235">
        <f>ROUND(I233*H233,2)</f>
        <v>0</v>
      </c>
      <c r="K233" s="231" t="s">
        <v>247</v>
      </c>
      <c r="L233" s="45"/>
      <c r="M233" s="236" t="s">
        <v>1</v>
      </c>
      <c r="N233" s="237" t="s">
        <v>45</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175</v>
      </c>
      <c r="AT233" s="240" t="s">
        <v>243</v>
      </c>
      <c r="AU233" s="240" t="s">
        <v>88</v>
      </c>
      <c r="AY233" s="18" t="s">
        <v>241</v>
      </c>
      <c r="BE233" s="241">
        <f>IF(N233="základní",J233,0)</f>
        <v>0</v>
      </c>
      <c r="BF233" s="241">
        <f>IF(N233="snížená",J233,0)</f>
        <v>0</v>
      </c>
      <c r="BG233" s="241">
        <f>IF(N233="zákl. přenesená",J233,0)</f>
        <v>0</v>
      </c>
      <c r="BH233" s="241">
        <f>IF(N233="sníž. přenesená",J233,0)</f>
        <v>0</v>
      </c>
      <c r="BI233" s="241">
        <f>IF(N233="nulová",J233,0)</f>
        <v>0</v>
      </c>
      <c r="BJ233" s="18" t="s">
        <v>14</v>
      </c>
      <c r="BK233" s="241">
        <f>ROUND(I233*H233,2)</f>
        <v>0</v>
      </c>
      <c r="BL233" s="18" t="s">
        <v>175</v>
      </c>
      <c r="BM233" s="240" t="s">
        <v>4049</v>
      </c>
    </row>
    <row r="234" s="2" customFormat="1">
      <c r="A234" s="39"/>
      <c r="B234" s="40"/>
      <c r="C234" s="41"/>
      <c r="D234" s="242" t="s">
        <v>249</v>
      </c>
      <c r="E234" s="41"/>
      <c r="F234" s="243" t="s">
        <v>4050</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249</v>
      </c>
      <c r="AU234" s="18" t="s">
        <v>88</v>
      </c>
    </row>
    <row r="235" s="2" customFormat="1">
      <c r="A235" s="39"/>
      <c r="B235" s="40"/>
      <c r="C235" s="41"/>
      <c r="D235" s="247" t="s">
        <v>251</v>
      </c>
      <c r="E235" s="41"/>
      <c r="F235" s="248" t="s">
        <v>4051</v>
      </c>
      <c r="G235" s="41"/>
      <c r="H235" s="41"/>
      <c r="I235" s="244"/>
      <c r="J235" s="41"/>
      <c r="K235" s="41"/>
      <c r="L235" s="45"/>
      <c r="M235" s="281"/>
      <c r="N235" s="282"/>
      <c r="O235" s="283"/>
      <c r="P235" s="283"/>
      <c r="Q235" s="283"/>
      <c r="R235" s="283"/>
      <c r="S235" s="283"/>
      <c r="T235" s="284"/>
      <c r="U235" s="39"/>
      <c r="V235" s="39"/>
      <c r="W235" s="39"/>
      <c r="X235" s="39"/>
      <c r="Y235" s="39"/>
      <c r="Z235" s="39"/>
      <c r="AA235" s="39"/>
      <c r="AB235" s="39"/>
      <c r="AC235" s="39"/>
      <c r="AD235" s="39"/>
      <c r="AE235" s="39"/>
      <c r="AT235" s="18" t="s">
        <v>251</v>
      </c>
      <c r="AU235" s="18" t="s">
        <v>88</v>
      </c>
    </row>
    <row r="236" s="2" customFormat="1" ht="6.96" customHeight="1">
      <c r="A236" s="39"/>
      <c r="B236" s="67"/>
      <c r="C236" s="68"/>
      <c r="D236" s="68"/>
      <c r="E236" s="68"/>
      <c r="F236" s="68"/>
      <c r="G236" s="68"/>
      <c r="H236" s="68"/>
      <c r="I236" s="68"/>
      <c r="J236" s="68"/>
      <c r="K236" s="68"/>
      <c r="L236" s="45"/>
      <c r="M236" s="39"/>
      <c r="O236" s="39"/>
      <c r="P236" s="39"/>
      <c r="Q236" s="39"/>
      <c r="R236" s="39"/>
      <c r="S236" s="39"/>
      <c r="T236" s="39"/>
      <c r="U236" s="39"/>
      <c r="V236" s="39"/>
      <c r="W236" s="39"/>
      <c r="X236" s="39"/>
      <c r="Y236" s="39"/>
      <c r="Z236" s="39"/>
      <c r="AA236" s="39"/>
      <c r="AB236" s="39"/>
      <c r="AC236" s="39"/>
      <c r="AD236" s="39"/>
      <c r="AE236" s="39"/>
    </row>
  </sheetData>
  <sheetProtection sheet="1" autoFilter="0" formatColumns="0" formatRows="0" objects="1" scenarios="1" spinCount="100000" saltValue="SZTJwpoyPiCnn6qg2lUXGIEuNdFJ7E0IXWsO8vNWRwGTRvwoIc3RYVkIRrQsmpyjHi/TYoWdYerpHPSQgz0gdw==" hashValue="FMFy3jbR6OBN9G80hDLAXsyGI1vb2+566ehoc5I6olzfmouE1DXOzh+szNwnuoytKEvR52K1mvJkhYCrIb78uw==" algorithmName="SHA-512" password="CC35"/>
  <autoFilter ref="C128:K23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hyperlinks>
    <hyperlink ref="F134" r:id="rId1" display="https://podminky.urs.cz/item/CS_URS_2021_02/111251102"/>
    <hyperlink ref="F137" r:id="rId2" display="https://podminky.urs.cz/item/CS_URS_2021_02/112151351"/>
    <hyperlink ref="F140" r:id="rId3" display="https://podminky.urs.cz/item/CS_URS_2021_02/112155215"/>
    <hyperlink ref="F143" r:id="rId4" display="https://podminky.urs.cz/item/CS_URS_2021_02/112155315"/>
    <hyperlink ref="F146" r:id="rId5" display="https://podminky.urs.cz/item/CS_URS_2021_02/113106121"/>
    <hyperlink ref="F149" r:id="rId6" display="https://podminky.urs.cz/item/CS_URS_2021_02/113201112"/>
    <hyperlink ref="F152" r:id="rId7" display="https://podminky.urs.cz/item/CS_URS_2021_02/119003215"/>
    <hyperlink ref="F157" r:id="rId8" display="https://podminky.urs.cz/item/CS_URS_2021_02/119003216"/>
    <hyperlink ref="F162" r:id="rId9" display="https://podminky.urs.cz/item/CS_URS_2021_02/121151123"/>
    <hyperlink ref="F165" r:id="rId10" display="https://podminky.urs.cz/item/CS_URS_2021_02/162551108"/>
    <hyperlink ref="F173" r:id="rId11" display="https://podminky.urs.cz/item/CS_URS_2021_02/162751117"/>
    <hyperlink ref="F178" r:id="rId12" display="https://podminky.urs.cz/item/CS_URS_2021_02/162751119"/>
    <hyperlink ref="F184" r:id="rId13" display="https://podminky.urs.cz/item/CS_URS_2021_02/167151101"/>
    <hyperlink ref="F187" r:id="rId14" display="https://podminky.urs.cz/item/CS_URS_2021_02/171201231"/>
    <hyperlink ref="F192" r:id="rId15" display="https://podminky.urs.cz/item/CS_URS_2021_02/171251201"/>
    <hyperlink ref="F198" r:id="rId16" display="https://podminky.urs.cz/item/CS_URS_2021_02/181951113"/>
    <hyperlink ref="F206" r:id="rId17" display="https://podminky.urs.cz/item/CS_URS_2021_02/979024443"/>
    <hyperlink ref="F209" r:id="rId18" display="https://podminky.urs.cz/item/CS_URS_2021_02/979054442"/>
    <hyperlink ref="F213" r:id="rId19" display="https://podminky.urs.cz/item/CS_URS_2021_02/997002511"/>
    <hyperlink ref="F218" r:id="rId20" display="https://podminky.urs.cz/item/CS_URS_2021_02/997002519"/>
    <hyperlink ref="F224" r:id="rId21" display="https://podminky.urs.cz/item/CS_URS_2021_02/997013861"/>
    <hyperlink ref="F229" r:id="rId22" display="https://podminky.urs.cz/item/CS_URS_2021_02/997013871"/>
    <hyperlink ref="F235" r:id="rId23" display="https://podminky.urs.cz/item/CS_URS_2021_02/998231411"/>
  </hyperlinks>
  <pageMargins left="0.39375" right="0.39375" top="0.39375" bottom="0.39375" header="0" footer="0"/>
  <pageSetup paperSize="9" orientation="portrait" blackAndWhite="1" fitToHeight="100"/>
  <headerFooter>
    <oddFooter>&amp;CStrana &amp;P z &amp;N</oddFooter>
  </headerFooter>
  <drawing r:id="rId2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c r="AZ2" s="285" t="s">
        <v>479</v>
      </c>
      <c r="BA2" s="285" t="s">
        <v>480</v>
      </c>
      <c r="BB2" s="285" t="s">
        <v>255</v>
      </c>
      <c r="BC2" s="285" t="s">
        <v>4052</v>
      </c>
      <c r="BD2" s="285" t="s">
        <v>88</v>
      </c>
    </row>
    <row r="3" s="1" customFormat="1" ht="6.96" customHeight="1">
      <c r="B3" s="148"/>
      <c r="C3" s="149"/>
      <c r="D3" s="149"/>
      <c r="E3" s="149"/>
      <c r="F3" s="149"/>
      <c r="G3" s="149"/>
      <c r="H3" s="149"/>
      <c r="I3" s="149"/>
      <c r="J3" s="149"/>
      <c r="K3" s="149"/>
      <c r="L3" s="21"/>
      <c r="AT3" s="18" t="s">
        <v>88</v>
      </c>
      <c r="AZ3" s="285" t="s">
        <v>482</v>
      </c>
      <c r="BA3" s="285" t="s">
        <v>483</v>
      </c>
      <c r="BB3" s="285" t="s">
        <v>255</v>
      </c>
      <c r="BC3" s="285" t="s">
        <v>4053</v>
      </c>
      <c r="BD3" s="285" t="s">
        <v>88</v>
      </c>
    </row>
    <row r="4" s="1" customFormat="1" ht="24.96" customHeight="1">
      <c r="B4" s="21"/>
      <c r="D4" s="150" t="s">
        <v>210</v>
      </c>
      <c r="L4" s="21"/>
      <c r="M4" s="151" t="s">
        <v>10</v>
      </c>
      <c r="AT4" s="18" t="s">
        <v>4</v>
      </c>
      <c r="AZ4" s="285" t="s">
        <v>2013</v>
      </c>
      <c r="BA4" s="285" t="s">
        <v>2014</v>
      </c>
      <c r="BB4" s="285" t="s">
        <v>255</v>
      </c>
      <c r="BC4" s="285" t="s">
        <v>3694</v>
      </c>
      <c r="BD4" s="285" t="s">
        <v>96</v>
      </c>
    </row>
    <row r="5" s="1" customFormat="1" ht="6.96" customHeight="1">
      <c r="B5" s="21"/>
      <c r="L5" s="21"/>
      <c r="AZ5" s="285" t="s">
        <v>485</v>
      </c>
      <c r="BA5" s="285" t="s">
        <v>486</v>
      </c>
      <c r="BB5" s="285" t="s">
        <v>487</v>
      </c>
      <c r="BC5" s="285" t="s">
        <v>4054</v>
      </c>
      <c r="BD5" s="285" t="s">
        <v>88</v>
      </c>
    </row>
    <row r="6" s="1" customFormat="1" ht="12" customHeight="1">
      <c r="B6" s="21"/>
      <c r="D6" s="152" t="s">
        <v>16</v>
      </c>
      <c r="L6" s="21"/>
      <c r="AZ6" s="285" t="s">
        <v>492</v>
      </c>
      <c r="BA6" s="285" t="s">
        <v>493</v>
      </c>
      <c r="BB6" s="285" t="s">
        <v>487</v>
      </c>
      <c r="BC6" s="285" t="s">
        <v>4054</v>
      </c>
      <c r="BD6" s="285" t="s">
        <v>88</v>
      </c>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212</v>
      </c>
      <c r="F9" s="1"/>
      <c r="G9" s="1"/>
      <c r="H9" s="1"/>
      <c r="L9" s="21"/>
    </row>
    <row r="10" s="1" customFormat="1" ht="12" customHeight="1">
      <c r="B10" s="21"/>
      <c r="D10" s="152" t="s">
        <v>213</v>
      </c>
      <c r="L10" s="21"/>
    </row>
    <row r="11" s="2" customFormat="1" ht="16.5" customHeight="1">
      <c r="A11" s="39"/>
      <c r="B11" s="45"/>
      <c r="C11" s="39"/>
      <c r="D11" s="39"/>
      <c r="E11" s="154" t="s">
        <v>3953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4055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ROUND(J146,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ROUND((SUM(BE146:BE921)),  2)</f>
        <v>0</v>
      </c>
      <c r="G37" s="39"/>
      <c r="H37" s="39"/>
      <c r="I37" s="166">
        <v>0.20999999999999999</v>
      </c>
      <c r="J37" s="165">
        <f>ROUND(((SUM(BE146:BE921))*I37),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ROUND((SUM(BF146:BF921)),  2)</f>
        <v>0</v>
      </c>
      <c r="G38" s="39"/>
      <c r="H38" s="39"/>
      <c r="I38" s="166">
        <v>0.14999999999999999</v>
      </c>
      <c r="J38" s="165">
        <f>ROUND(((SUM(BF146:BF921))*I38),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ROUND((SUM(BG146:BG921)),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ROUND((SUM(BH146:BH921)),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ROUND((SUM(BI146:BI921)),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3953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04.2 - Sdružené nádrže bioreaktorů</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J146</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222</v>
      </c>
      <c r="E101" s="194"/>
      <c r="F101" s="194"/>
      <c r="G101" s="194"/>
      <c r="H101" s="194"/>
      <c r="I101" s="194"/>
      <c r="J101" s="195">
        <f>J147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223</v>
      </c>
      <c r="E102" s="199"/>
      <c r="F102" s="199"/>
      <c r="G102" s="199"/>
      <c r="H102" s="199"/>
      <c r="I102" s="199"/>
      <c r="J102" s="200">
        <f>J148</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2019</v>
      </c>
      <c r="E103" s="199"/>
      <c r="F103" s="199"/>
      <c r="G103" s="199"/>
      <c r="H103" s="199"/>
      <c r="I103" s="199"/>
      <c r="J103" s="200">
        <f>J293</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2020</v>
      </c>
      <c r="E104" s="199"/>
      <c r="F104" s="199"/>
      <c r="G104" s="199"/>
      <c r="H104" s="199"/>
      <c r="I104" s="199"/>
      <c r="J104" s="200">
        <f>J332</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4056</v>
      </c>
      <c r="E105" s="199"/>
      <c r="F105" s="199"/>
      <c r="G105" s="199"/>
      <c r="H105" s="199"/>
      <c r="I105" s="199"/>
      <c r="J105" s="200">
        <f>J388</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521</v>
      </c>
      <c r="E106" s="199"/>
      <c r="F106" s="199"/>
      <c r="G106" s="199"/>
      <c r="H106" s="199"/>
      <c r="I106" s="199"/>
      <c r="J106" s="200">
        <f>J449</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225</v>
      </c>
      <c r="E107" s="199"/>
      <c r="F107" s="199"/>
      <c r="G107" s="199"/>
      <c r="H107" s="199"/>
      <c r="I107" s="199"/>
      <c r="J107" s="200">
        <f>J453</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522</v>
      </c>
      <c r="E108" s="199"/>
      <c r="F108" s="199"/>
      <c r="G108" s="199"/>
      <c r="H108" s="199"/>
      <c r="I108" s="199"/>
      <c r="J108" s="200">
        <f>J633</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523</v>
      </c>
      <c r="E109" s="199"/>
      <c r="F109" s="199"/>
      <c r="G109" s="199"/>
      <c r="H109" s="199"/>
      <c r="I109" s="199"/>
      <c r="J109" s="200">
        <f>J650</f>
        <v>0</v>
      </c>
      <c r="K109" s="133"/>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2021</v>
      </c>
      <c r="E110" s="194"/>
      <c r="F110" s="194"/>
      <c r="G110" s="194"/>
      <c r="H110" s="194"/>
      <c r="I110" s="194"/>
      <c r="J110" s="195">
        <f>J654</f>
        <v>0</v>
      </c>
      <c r="K110" s="192"/>
      <c r="L110" s="196"/>
      <c r="S110" s="9"/>
      <c r="T110" s="9"/>
      <c r="U110" s="9"/>
      <c r="V110" s="9"/>
      <c r="W110" s="9"/>
      <c r="X110" s="9"/>
      <c r="Y110" s="9"/>
      <c r="Z110" s="9"/>
      <c r="AA110" s="9"/>
      <c r="AB110" s="9"/>
      <c r="AC110" s="9"/>
      <c r="AD110" s="9"/>
      <c r="AE110" s="9"/>
    </row>
    <row r="111" s="10" customFormat="1" ht="19.92" customHeight="1">
      <c r="A111" s="10"/>
      <c r="B111" s="197"/>
      <c r="C111" s="133"/>
      <c r="D111" s="198" t="s">
        <v>2024</v>
      </c>
      <c r="E111" s="199"/>
      <c r="F111" s="199"/>
      <c r="G111" s="199"/>
      <c r="H111" s="199"/>
      <c r="I111" s="199"/>
      <c r="J111" s="200">
        <f>J655</f>
        <v>0</v>
      </c>
      <c r="K111" s="133"/>
      <c r="L111" s="201"/>
      <c r="S111" s="10"/>
      <c r="T111" s="10"/>
      <c r="U111" s="10"/>
      <c r="V111" s="10"/>
      <c r="W111" s="10"/>
      <c r="X111" s="10"/>
      <c r="Y111" s="10"/>
      <c r="Z111" s="10"/>
      <c r="AA111" s="10"/>
      <c r="AB111" s="10"/>
      <c r="AC111" s="10"/>
      <c r="AD111" s="10"/>
      <c r="AE111" s="10"/>
    </row>
    <row r="112" s="10" customFormat="1" ht="19.92" customHeight="1">
      <c r="A112" s="10"/>
      <c r="B112" s="197"/>
      <c r="C112" s="133"/>
      <c r="D112" s="198" t="s">
        <v>4057</v>
      </c>
      <c r="E112" s="199"/>
      <c r="F112" s="199"/>
      <c r="G112" s="199"/>
      <c r="H112" s="199"/>
      <c r="I112" s="199"/>
      <c r="J112" s="200">
        <f>J684</f>
        <v>0</v>
      </c>
      <c r="K112" s="133"/>
      <c r="L112" s="201"/>
      <c r="S112" s="10"/>
      <c r="T112" s="10"/>
      <c r="U112" s="10"/>
      <c r="V112" s="10"/>
      <c r="W112" s="10"/>
      <c r="X112" s="10"/>
      <c r="Y112" s="10"/>
      <c r="Z112" s="10"/>
      <c r="AA112" s="10"/>
      <c r="AB112" s="10"/>
      <c r="AC112" s="10"/>
      <c r="AD112" s="10"/>
      <c r="AE112" s="10"/>
    </row>
    <row r="113" s="10" customFormat="1" ht="19.92" customHeight="1">
      <c r="A113" s="10"/>
      <c r="B113" s="197"/>
      <c r="C113" s="133"/>
      <c r="D113" s="198" t="s">
        <v>4058</v>
      </c>
      <c r="E113" s="199"/>
      <c r="F113" s="199"/>
      <c r="G113" s="199"/>
      <c r="H113" s="199"/>
      <c r="I113" s="199"/>
      <c r="J113" s="200">
        <f>J697</f>
        <v>0</v>
      </c>
      <c r="K113" s="133"/>
      <c r="L113" s="201"/>
      <c r="S113" s="10"/>
      <c r="T113" s="10"/>
      <c r="U113" s="10"/>
      <c r="V113" s="10"/>
      <c r="W113" s="10"/>
      <c r="X113" s="10"/>
      <c r="Y113" s="10"/>
      <c r="Z113" s="10"/>
      <c r="AA113" s="10"/>
      <c r="AB113" s="10"/>
      <c r="AC113" s="10"/>
      <c r="AD113" s="10"/>
      <c r="AE113" s="10"/>
    </row>
    <row r="114" s="10" customFormat="1" ht="19.92" customHeight="1">
      <c r="A114" s="10"/>
      <c r="B114" s="197"/>
      <c r="C114" s="133"/>
      <c r="D114" s="198" t="s">
        <v>4059</v>
      </c>
      <c r="E114" s="199"/>
      <c r="F114" s="199"/>
      <c r="G114" s="199"/>
      <c r="H114" s="199"/>
      <c r="I114" s="199"/>
      <c r="J114" s="200">
        <f>J709</f>
        <v>0</v>
      </c>
      <c r="K114" s="133"/>
      <c r="L114" s="201"/>
      <c r="S114" s="10"/>
      <c r="T114" s="10"/>
      <c r="U114" s="10"/>
      <c r="V114" s="10"/>
      <c r="W114" s="10"/>
      <c r="X114" s="10"/>
      <c r="Y114" s="10"/>
      <c r="Z114" s="10"/>
      <c r="AA114" s="10"/>
      <c r="AB114" s="10"/>
      <c r="AC114" s="10"/>
      <c r="AD114" s="10"/>
      <c r="AE114" s="10"/>
    </row>
    <row r="115" s="10" customFormat="1" ht="19.92" customHeight="1">
      <c r="A115" s="10"/>
      <c r="B115" s="197"/>
      <c r="C115" s="133"/>
      <c r="D115" s="198" t="s">
        <v>4060</v>
      </c>
      <c r="E115" s="199"/>
      <c r="F115" s="199"/>
      <c r="G115" s="199"/>
      <c r="H115" s="199"/>
      <c r="I115" s="199"/>
      <c r="J115" s="200">
        <f>J721</f>
        <v>0</v>
      </c>
      <c r="K115" s="133"/>
      <c r="L115" s="201"/>
      <c r="S115" s="10"/>
      <c r="T115" s="10"/>
      <c r="U115" s="10"/>
      <c r="V115" s="10"/>
      <c r="W115" s="10"/>
      <c r="X115" s="10"/>
      <c r="Y115" s="10"/>
      <c r="Z115" s="10"/>
      <c r="AA115" s="10"/>
      <c r="AB115" s="10"/>
      <c r="AC115" s="10"/>
      <c r="AD115" s="10"/>
      <c r="AE115" s="10"/>
    </row>
    <row r="116" s="10" customFormat="1" ht="19.92" customHeight="1">
      <c r="A116" s="10"/>
      <c r="B116" s="197"/>
      <c r="C116" s="133"/>
      <c r="D116" s="198" t="s">
        <v>2027</v>
      </c>
      <c r="E116" s="199"/>
      <c r="F116" s="199"/>
      <c r="G116" s="199"/>
      <c r="H116" s="199"/>
      <c r="I116" s="199"/>
      <c r="J116" s="200">
        <f>J755</f>
        <v>0</v>
      </c>
      <c r="K116" s="133"/>
      <c r="L116" s="201"/>
      <c r="S116" s="10"/>
      <c r="T116" s="10"/>
      <c r="U116" s="10"/>
      <c r="V116" s="10"/>
      <c r="W116" s="10"/>
      <c r="X116" s="10"/>
      <c r="Y116" s="10"/>
      <c r="Z116" s="10"/>
      <c r="AA116" s="10"/>
      <c r="AB116" s="10"/>
      <c r="AC116" s="10"/>
      <c r="AD116" s="10"/>
      <c r="AE116" s="10"/>
    </row>
    <row r="117" s="9" customFormat="1" ht="24.96" customHeight="1">
      <c r="A117" s="9"/>
      <c r="B117" s="191"/>
      <c r="C117" s="192"/>
      <c r="D117" s="193" t="s">
        <v>2028</v>
      </c>
      <c r="E117" s="194"/>
      <c r="F117" s="194"/>
      <c r="G117" s="194"/>
      <c r="H117" s="194"/>
      <c r="I117" s="194"/>
      <c r="J117" s="195">
        <f>J772</f>
        <v>0</v>
      </c>
      <c r="K117" s="192"/>
      <c r="L117" s="196"/>
      <c r="S117" s="9"/>
      <c r="T117" s="9"/>
      <c r="U117" s="9"/>
      <c r="V117" s="9"/>
      <c r="W117" s="9"/>
      <c r="X117" s="9"/>
      <c r="Y117" s="9"/>
      <c r="Z117" s="9"/>
      <c r="AA117" s="9"/>
      <c r="AB117" s="9"/>
      <c r="AC117" s="9"/>
      <c r="AD117" s="9"/>
      <c r="AE117" s="9"/>
    </row>
    <row r="118" s="10" customFormat="1" ht="19.92" customHeight="1">
      <c r="A118" s="10"/>
      <c r="B118" s="197"/>
      <c r="C118" s="133"/>
      <c r="D118" s="198" t="s">
        <v>4061</v>
      </c>
      <c r="E118" s="199"/>
      <c r="F118" s="199"/>
      <c r="G118" s="199"/>
      <c r="H118" s="199"/>
      <c r="I118" s="199"/>
      <c r="J118" s="200">
        <f>J773</f>
        <v>0</v>
      </c>
      <c r="K118" s="133"/>
      <c r="L118" s="201"/>
      <c r="S118" s="10"/>
      <c r="T118" s="10"/>
      <c r="U118" s="10"/>
      <c r="V118" s="10"/>
      <c r="W118" s="10"/>
      <c r="X118" s="10"/>
      <c r="Y118" s="10"/>
      <c r="Z118" s="10"/>
      <c r="AA118" s="10"/>
      <c r="AB118" s="10"/>
      <c r="AC118" s="10"/>
      <c r="AD118" s="10"/>
      <c r="AE118" s="10"/>
    </row>
    <row r="119" s="10" customFormat="1" ht="19.92" customHeight="1">
      <c r="A119" s="10"/>
      <c r="B119" s="197"/>
      <c r="C119" s="133"/>
      <c r="D119" s="198" t="s">
        <v>4062</v>
      </c>
      <c r="E119" s="199"/>
      <c r="F119" s="199"/>
      <c r="G119" s="199"/>
      <c r="H119" s="199"/>
      <c r="I119" s="199"/>
      <c r="J119" s="200">
        <f>J778</f>
        <v>0</v>
      </c>
      <c r="K119" s="133"/>
      <c r="L119" s="201"/>
      <c r="S119" s="10"/>
      <c r="T119" s="10"/>
      <c r="U119" s="10"/>
      <c r="V119" s="10"/>
      <c r="W119" s="10"/>
      <c r="X119" s="10"/>
      <c r="Y119" s="10"/>
      <c r="Z119" s="10"/>
      <c r="AA119" s="10"/>
      <c r="AB119" s="10"/>
      <c r="AC119" s="10"/>
      <c r="AD119" s="10"/>
      <c r="AE119" s="10"/>
    </row>
    <row r="120" s="10" customFormat="1" ht="19.92" customHeight="1">
      <c r="A120" s="10"/>
      <c r="B120" s="197"/>
      <c r="C120" s="133"/>
      <c r="D120" s="198" t="s">
        <v>4063</v>
      </c>
      <c r="E120" s="199"/>
      <c r="F120" s="199"/>
      <c r="G120" s="199"/>
      <c r="H120" s="199"/>
      <c r="I120" s="199"/>
      <c r="J120" s="200">
        <f>J837</f>
        <v>0</v>
      </c>
      <c r="K120" s="133"/>
      <c r="L120" s="201"/>
      <c r="S120" s="10"/>
      <c r="T120" s="10"/>
      <c r="U120" s="10"/>
      <c r="V120" s="10"/>
      <c r="W120" s="10"/>
      <c r="X120" s="10"/>
      <c r="Y120" s="10"/>
      <c r="Z120" s="10"/>
      <c r="AA120" s="10"/>
      <c r="AB120" s="10"/>
      <c r="AC120" s="10"/>
      <c r="AD120" s="10"/>
      <c r="AE120" s="10"/>
    </row>
    <row r="121" s="10" customFormat="1" ht="19.92" customHeight="1">
      <c r="A121" s="10"/>
      <c r="B121" s="197"/>
      <c r="C121" s="133"/>
      <c r="D121" s="198" t="s">
        <v>2030</v>
      </c>
      <c r="E121" s="199"/>
      <c r="F121" s="199"/>
      <c r="G121" s="199"/>
      <c r="H121" s="199"/>
      <c r="I121" s="199"/>
      <c r="J121" s="200">
        <f>J886</f>
        <v>0</v>
      </c>
      <c r="K121" s="133"/>
      <c r="L121" s="201"/>
      <c r="S121" s="10"/>
      <c r="T121" s="10"/>
      <c r="U121" s="10"/>
      <c r="V121" s="10"/>
      <c r="W121" s="10"/>
      <c r="X121" s="10"/>
      <c r="Y121" s="10"/>
      <c r="Z121" s="10"/>
      <c r="AA121" s="10"/>
      <c r="AB121" s="10"/>
      <c r="AC121" s="10"/>
      <c r="AD121" s="10"/>
      <c r="AE121" s="10"/>
    </row>
    <row r="122" s="10" customFormat="1" ht="19.92" customHeight="1">
      <c r="A122" s="10"/>
      <c r="B122" s="197"/>
      <c r="C122" s="133"/>
      <c r="D122" s="198" t="s">
        <v>2031</v>
      </c>
      <c r="E122" s="199"/>
      <c r="F122" s="199"/>
      <c r="G122" s="199"/>
      <c r="H122" s="199"/>
      <c r="I122" s="199"/>
      <c r="J122" s="200">
        <f>J907</f>
        <v>0</v>
      </c>
      <c r="K122" s="133"/>
      <c r="L122" s="201"/>
      <c r="S122" s="10"/>
      <c r="T122" s="10"/>
      <c r="U122" s="10"/>
      <c r="V122" s="10"/>
      <c r="W122" s="10"/>
      <c r="X122" s="10"/>
      <c r="Y122" s="10"/>
      <c r="Z122" s="10"/>
      <c r="AA122" s="10"/>
      <c r="AB122" s="10"/>
      <c r="AC122" s="10"/>
      <c r="AD122" s="10"/>
      <c r="AE122" s="10"/>
    </row>
    <row r="123" s="2" customFormat="1" ht="21.84"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67"/>
      <c r="C124" s="68"/>
      <c r="D124" s="68"/>
      <c r="E124" s="68"/>
      <c r="F124" s="68"/>
      <c r="G124" s="68"/>
      <c r="H124" s="68"/>
      <c r="I124" s="68"/>
      <c r="J124" s="68"/>
      <c r="K124" s="68"/>
      <c r="L124" s="64"/>
      <c r="S124" s="39"/>
      <c r="T124" s="39"/>
      <c r="U124" s="39"/>
      <c r="V124" s="39"/>
      <c r="W124" s="39"/>
      <c r="X124" s="39"/>
      <c r="Y124" s="39"/>
      <c r="Z124" s="39"/>
      <c r="AA124" s="39"/>
      <c r="AB124" s="39"/>
      <c r="AC124" s="39"/>
      <c r="AD124" s="39"/>
      <c r="AE124" s="39"/>
    </row>
    <row r="128" s="2" customFormat="1" ht="6.96" customHeight="1">
      <c r="A128" s="39"/>
      <c r="B128" s="69"/>
      <c r="C128" s="70"/>
      <c r="D128" s="70"/>
      <c r="E128" s="70"/>
      <c r="F128" s="70"/>
      <c r="G128" s="70"/>
      <c r="H128" s="70"/>
      <c r="I128" s="70"/>
      <c r="J128" s="70"/>
      <c r="K128" s="70"/>
      <c r="L128" s="64"/>
      <c r="S128" s="39"/>
      <c r="T128" s="39"/>
      <c r="U128" s="39"/>
      <c r="V128" s="39"/>
      <c r="W128" s="39"/>
      <c r="X128" s="39"/>
      <c r="Y128" s="39"/>
      <c r="Z128" s="39"/>
      <c r="AA128" s="39"/>
      <c r="AB128" s="39"/>
      <c r="AC128" s="39"/>
      <c r="AD128" s="39"/>
      <c r="AE128" s="39"/>
    </row>
    <row r="129" s="2" customFormat="1" ht="24.96" customHeight="1">
      <c r="A129" s="39"/>
      <c r="B129" s="40"/>
      <c r="C129" s="24" t="s">
        <v>226</v>
      </c>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16</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26.25" customHeight="1">
      <c r="A132" s="39"/>
      <c r="B132" s="40"/>
      <c r="C132" s="41"/>
      <c r="D132" s="41"/>
      <c r="E132" s="185" t="str">
        <f>E7</f>
        <v>Zaječov rozšíření a intenzifikace ČOV Horní Kváň - kanalizace a vodovod</v>
      </c>
      <c r="F132" s="33"/>
      <c r="G132" s="33"/>
      <c r="H132" s="33"/>
      <c r="I132" s="41"/>
      <c r="J132" s="41"/>
      <c r="K132" s="41"/>
      <c r="L132" s="64"/>
      <c r="S132" s="39"/>
      <c r="T132" s="39"/>
      <c r="U132" s="39"/>
      <c r="V132" s="39"/>
      <c r="W132" s="39"/>
      <c r="X132" s="39"/>
      <c r="Y132" s="39"/>
      <c r="Z132" s="39"/>
      <c r="AA132" s="39"/>
      <c r="AB132" s="39"/>
      <c r="AC132" s="39"/>
      <c r="AD132" s="39"/>
      <c r="AE132" s="39"/>
    </row>
    <row r="133" s="1" customFormat="1" ht="12" customHeight="1">
      <c r="B133" s="22"/>
      <c r="C133" s="33" t="s">
        <v>211</v>
      </c>
      <c r="D133" s="23"/>
      <c r="E133" s="23"/>
      <c r="F133" s="23"/>
      <c r="G133" s="23"/>
      <c r="H133" s="23"/>
      <c r="I133" s="23"/>
      <c r="J133" s="23"/>
      <c r="K133" s="23"/>
      <c r="L133" s="21"/>
    </row>
    <row r="134" s="1" customFormat="1" ht="16.5" customHeight="1">
      <c r="B134" s="22"/>
      <c r="C134" s="23"/>
      <c r="D134" s="23"/>
      <c r="E134" s="185" t="s">
        <v>212</v>
      </c>
      <c r="F134" s="23"/>
      <c r="G134" s="23"/>
      <c r="H134" s="23"/>
      <c r="I134" s="23"/>
      <c r="J134" s="23"/>
      <c r="K134" s="23"/>
      <c r="L134" s="21"/>
    </row>
    <row r="135" s="1" customFormat="1" ht="12" customHeight="1">
      <c r="B135" s="22"/>
      <c r="C135" s="33" t="s">
        <v>213</v>
      </c>
      <c r="D135" s="23"/>
      <c r="E135" s="23"/>
      <c r="F135" s="23"/>
      <c r="G135" s="23"/>
      <c r="H135" s="23"/>
      <c r="I135" s="23"/>
      <c r="J135" s="23"/>
      <c r="K135" s="23"/>
      <c r="L135" s="21"/>
    </row>
    <row r="136" s="2" customFormat="1" ht="16.5" customHeight="1">
      <c r="A136" s="39"/>
      <c r="B136" s="40"/>
      <c r="C136" s="41"/>
      <c r="D136" s="41"/>
      <c r="E136" s="186" t="s">
        <v>3953</v>
      </c>
      <c r="F136" s="41"/>
      <c r="G136" s="41"/>
      <c r="H136" s="41"/>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215</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6.5" customHeight="1">
      <c r="A138" s="39"/>
      <c r="B138" s="40"/>
      <c r="C138" s="41"/>
      <c r="D138" s="41"/>
      <c r="E138" s="77" t="str">
        <f>E13</f>
        <v>SO 04.2 - Sdružené nádrže bioreaktorů</v>
      </c>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20</v>
      </c>
      <c r="D140" s="41"/>
      <c r="E140" s="41"/>
      <c r="F140" s="28" t="str">
        <f>F16</f>
        <v>obec Zaječov, místní část Kvaň, Nová Ves</v>
      </c>
      <c r="G140" s="41"/>
      <c r="H140" s="41"/>
      <c r="I140" s="33" t="s">
        <v>22</v>
      </c>
      <c r="J140" s="80" t="str">
        <f>IF(J16="","",J16)</f>
        <v>18. 8. 2021</v>
      </c>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54.45" customHeight="1">
      <c r="A142" s="39"/>
      <c r="B142" s="40"/>
      <c r="C142" s="33" t="s">
        <v>24</v>
      </c>
      <c r="D142" s="41"/>
      <c r="E142" s="41"/>
      <c r="F142" s="28" t="str">
        <f>E19</f>
        <v>Obec Zaječov, Zaječov 265, 267 63 Zaječov</v>
      </c>
      <c r="G142" s="41"/>
      <c r="H142" s="41"/>
      <c r="I142" s="33" t="s">
        <v>32</v>
      </c>
      <c r="J142" s="37" t="str">
        <f>E25</f>
        <v>PIK VÍTEK s.r.o.,Kořenského 1025/7, 150 00 Praha 5</v>
      </c>
      <c r="K142" s="41"/>
      <c r="L142" s="64"/>
      <c r="S142" s="39"/>
      <c r="T142" s="39"/>
      <c r="U142" s="39"/>
      <c r="V142" s="39"/>
      <c r="W142" s="39"/>
      <c r="X142" s="39"/>
      <c r="Y142" s="39"/>
      <c r="Z142" s="39"/>
      <c r="AA142" s="39"/>
      <c r="AB142" s="39"/>
      <c r="AC142" s="39"/>
      <c r="AD142" s="39"/>
      <c r="AE142" s="39"/>
    </row>
    <row r="143" s="2" customFormat="1" ht="15.15" customHeight="1">
      <c r="A143" s="39"/>
      <c r="B143" s="40"/>
      <c r="C143" s="33" t="s">
        <v>30</v>
      </c>
      <c r="D143" s="41"/>
      <c r="E143" s="41"/>
      <c r="F143" s="28" t="str">
        <f>IF(E22="","",E22)</f>
        <v>Vyplň údaj</v>
      </c>
      <c r="G143" s="41"/>
      <c r="H143" s="41"/>
      <c r="I143" s="33" t="s">
        <v>37</v>
      </c>
      <c r="J143" s="37" t="str">
        <f>E28</f>
        <v xml:space="preserve"> </v>
      </c>
      <c r="K143" s="41"/>
      <c r="L143" s="64"/>
      <c r="S143" s="39"/>
      <c r="T143" s="39"/>
      <c r="U143" s="39"/>
      <c r="V143" s="39"/>
      <c r="W143" s="39"/>
      <c r="X143" s="39"/>
      <c r="Y143" s="39"/>
      <c r="Z143" s="39"/>
      <c r="AA143" s="39"/>
      <c r="AB143" s="39"/>
      <c r="AC143" s="39"/>
      <c r="AD143" s="39"/>
      <c r="AE143" s="39"/>
    </row>
    <row r="144" s="2" customFormat="1" ht="10.32"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11" customFormat="1" ht="29.28" customHeight="1">
      <c r="A145" s="202"/>
      <c r="B145" s="203"/>
      <c r="C145" s="204" t="s">
        <v>227</v>
      </c>
      <c r="D145" s="205" t="s">
        <v>65</v>
      </c>
      <c r="E145" s="205" t="s">
        <v>61</v>
      </c>
      <c r="F145" s="205" t="s">
        <v>62</v>
      </c>
      <c r="G145" s="205" t="s">
        <v>228</v>
      </c>
      <c r="H145" s="205" t="s">
        <v>229</v>
      </c>
      <c r="I145" s="205" t="s">
        <v>230</v>
      </c>
      <c r="J145" s="205" t="s">
        <v>219</v>
      </c>
      <c r="K145" s="206" t="s">
        <v>231</v>
      </c>
      <c r="L145" s="207"/>
      <c r="M145" s="101" t="s">
        <v>1</v>
      </c>
      <c r="N145" s="102" t="s">
        <v>44</v>
      </c>
      <c r="O145" s="102" t="s">
        <v>232</v>
      </c>
      <c r="P145" s="102" t="s">
        <v>233</v>
      </c>
      <c r="Q145" s="102" t="s">
        <v>234</v>
      </c>
      <c r="R145" s="102" t="s">
        <v>235</v>
      </c>
      <c r="S145" s="102" t="s">
        <v>236</v>
      </c>
      <c r="T145" s="103" t="s">
        <v>237</v>
      </c>
      <c r="U145" s="202"/>
      <c r="V145" s="202"/>
      <c r="W145" s="202"/>
      <c r="X145" s="202"/>
      <c r="Y145" s="202"/>
      <c r="Z145" s="202"/>
      <c r="AA145" s="202"/>
      <c r="AB145" s="202"/>
      <c r="AC145" s="202"/>
      <c r="AD145" s="202"/>
      <c r="AE145" s="202"/>
    </row>
    <row r="146" s="2" customFormat="1" ht="22.8" customHeight="1">
      <c r="A146" s="39"/>
      <c r="B146" s="40"/>
      <c r="C146" s="108" t="s">
        <v>238</v>
      </c>
      <c r="D146" s="41"/>
      <c r="E146" s="41"/>
      <c r="F146" s="41"/>
      <c r="G146" s="41"/>
      <c r="H146" s="41"/>
      <c r="I146" s="41"/>
      <c r="J146" s="208">
        <f>BK146</f>
        <v>0</v>
      </c>
      <c r="K146" s="41"/>
      <c r="L146" s="45"/>
      <c r="M146" s="104"/>
      <c r="N146" s="209"/>
      <c r="O146" s="105"/>
      <c r="P146" s="210">
        <f>P147+P654+P772</f>
        <v>0</v>
      </c>
      <c r="Q146" s="105"/>
      <c r="R146" s="210">
        <f>R147+R654+R772</f>
        <v>947.76051617999985</v>
      </c>
      <c r="S146" s="105"/>
      <c r="T146" s="211">
        <f>T147+T654+T772</f>
        <v>94.562981900000011</v>
      </c>
      <c r="U146" s="39"/>
      <c r="V146" s="39"/>
      <c r="W146" s="39"/>
      <c r="X146" s="39"/>
      <c r="Y146" s="39"/>
      <c r="Z146" s="39"/>
      <c r="AA146" s="39"/>
      <c r="AB146" s="39"/>
      <c r="AC146" s="39"/>
      <c r="AD146" s="39"/>
      <c r="AE146" s="39"/>
      <c r="AT146" s="18" t="s">
        <v>79</v>
      </c>
      <c r="AU146" s="18" t="s">
        <v>221</v>
      </c>
      <c r="BK146" s="212">
        <f>BK147+BK654+BK772</f>
        <v>0</v>
      </c>
    </row>
    <row r="147" s="12" customFormat="1" ht="25.92" customHeight="1">
      <c r="A147" s="12"/>
      <c r="B147" s="213"/>
      <c r="C147" s="214"/>
      <c r="D147" s="215" t="s">
        <v>79</v>
      </c>
      <c r="E147" s="216" t="s">
        <v>239</v>
      </c>
      <c r="F147" s="216" t="s">
        <v>240</v>
      </c>
      <c r="G147" s="214"/>
      <c r="H147" s="214"/>
      <c r="I147" s="217"/>
      <c r="J147" s="218">
        <f>BK147</f>
        <v>0</v>
      </c>
      <c r="K147" s="214"/>
      <c r="L147" s="219"/>
      <c r="M147" s="220"/>
      <c r="N147" s="221"/>
      <c r="O147" s="221"/>
      <c r="P147" s="222">
        <f>P148+P293+P332+P388+P449+P453+P633+P650</f>
        <v>0</v>
      </c>
      <c r="Q147" s="221"/>
      <c r="R147" s="222">
        <f>R148+R293+R332+R388+R449+R453+R633+R650</f>
        <v>945.57941077999988</v>
      </c>
      <c r="S147" s="221"/>
      <c r="T147" s="223">
        <f>T148+T293+T332+T388+T449+T453+T633+T650</f>
        <v>93.991520000000008</v>
      </c>
      <c r="U147" s="12"/>
      <c r="V147" s="12"/>
      <c r="W147" s="12"/>
      <c r="X147" s="12"/>
      <c r="Y147" s="12"/>
      <c r="Z147" s="12"/>
      <c r="AA147" s="12"/>
      <c r="AB147" s="12"/>
      <c r="AC147" s="12"/>
      <c r="AD147" s="12"/>
      <c r="AE147" s="12"/>
      <c r="AR147" s="224" t="s">
        <v>14</v>
      </c>
      <c r="AT147" s="225" t="s">
        <v>79</v>
      </c>
      <c r="AU147" s="225" t="s">
        <v>80</v>
      </c>
      <c r="AY147" s="224" t="s">
        <v>241</v>
      </c>
      <c r="BK147" s="226">
        <f>BK148+BK293+BK332+BK388+BK449+BK453+BK633+BK650</f>
        <v>0</v>
      </c>
    </row>
    <row r="148" s="12" customFormat="1" ht="22.8" customHeight="1">
      <c r="A148" s="12"/>
      <c r="B148" s="213"/>
      <c r="C148" s="214"/>
      <c r="D148" s="215" t="s">
        <v>79</v>
      </c>
      <c r="E148" s="227" t="s">
        <v>14</v>
      </c>
      <c r="F148" s="227" t="s">
        <v>242</v>
      </c>
      <c r="G148" s="214"/>
      <c r="H148" s="214"/>
      <c r="I148" s="217"/>
      <c r="J148" s="228">
        <f>BK148</f>
        <v>0</v>
      </c>
      <c r="K148" s="214"/>
      <c r="L148" s="219"/>
      <c r="M148" s="220"/>
      <c r="N148" s="221"/>
      <c r="O148" s="221"/>
      <c r="P148" s="222">
        <f>SUM(P149:P292)</f>
        <v>0</v>
      </c>
      <c r="Q148" s="221"/>
      <c r="R148" s="222">
        <f>SUM(R149:R292)</f>
        <v>1.202645</v>
      </c>
      <c r="S148" s="221"/>
      <c r="T148" s="223">
        <f>SUM(T149:T292)</f>
        <v>0</v>
      </c>
      <c r="U148" s="12"/>
      <c r="V148" s="12"/>
      <c r="W148" s="12"/>
      <c r="X148" s="12"/>
      <c r="Y148" s="12"/>
      <c r="Z148" s="12"/>
      <c r="AA148" s="12"/>
      <c r="AB148" s="12"/>
      <c r="AC148" s="12"/>
      <c r="AD148" s="12"/>
      <c r="AE148" s="12"/>
      <c r="AR148" s="224" t="s">
        <v>14</v>
      </c>
      <c r="AT148" s="225" t="s">
        <v>79</v>
      </c>
      <c r="AU148" s="225" t="s">
        <v>14</v>
      </c>
      <c r="AY148" s="224" t="s">
        <v>241</v>
      </c>
      <c r="BK148" s="226">
        <f>SUM(BK149:BK292)</f>
        <v>0</v>
      </c>
    </row>
    <row r="149" s="2" customFormat="1" ht="24.15" customHeight="1">
      <c r="A149" s="39"/>
      <c r="B149" s="40"/>
      <c r="C149" s="229" t="s">
        <v>14</v>
      </c>
      <c r="D149" s="229" t="s">
        <v>243</v>
      </c>
      <c r="E149" s="230" t="s">
        <v>4064</v>
      </c>
      <c r="F149" s="231" t="s">
        <v>4065</v>
      </c>
      <c r="G149" s="232" t="s">
        <v>569</v>
      </c>
      <c r="H149" s="233">
        <v>5040</v>
      </c>
      <c r="I149" s="234"/>
      <c r="J149" s="235">
        <f>ROUND(I149*H149,2)</f>
        <v>0</v>
      </c>
      <c r="K149" s="231" t="s">
        <v>247</v>
      </c>
      <c r="L149" s="45"/>
      <c r="M149" s="236" t="s">
        <v>1</v>
      </c>
      <c r="N149" s="237" t="s">
        <v>45</v>
      </c>
      <c r="O149" s="92"/>
      <c r="P149" s="238">
        <f>O149*H149</f>
        <v>0</v>
      </c>
      <c r="Q149" s="238">
        <v>3.0000000000000001E-05</v>
      </c>
      <c r="R149" s="238">
        <f>Q149*H149</f>
        <v>0.1512</v>
      </c>
      <c r="S149" s="238">
        <v>0</v>
      </c>
      <c r="T149" s="239">
        <f>S149*H149</f>
        <v>0</v>
      </c>
      <c r="U149" s="39"/>
      <c r="V149" s="39"/>
      <c r="W149" s="39"/>
      <c r="X149" s="39"/>
      <c r="Y149" s="39"/>
      <c r="Z149" s="39"/>
      <c r="AA149" s="39"/>
      <c r="AB149" s="39"/>
      <c r="AC149" s="39"/>
      <c r="AD149" s="39"/>
      <c r="AE149" s="39"/>
      <c r="AR149" s="240" t="s">
        <v>175</v>
      </c>
      <c r="AT149" s="240" t="s">
        <v>243</v>
      </c>
      <c r="AU149" s="240" t="s">
        <v>88</v>
      </c>
      <c r="AY149" s="18" t="s">
        <v>241</v>
      </c>
      <c r="BE149" s="241">
        <f>IF(N149="základní",J149,0)</f>
        <v>0</v>
      </c>
      <c r="BF149" s="241">
        <f>IF(N149="snížená",J149,0)</f>
        <v>0</v>
      </c>
      <c r="BG149" s="241">
        <f>IF(N149="zákl. přenesená",J149,0)</f>
        <v>0</v>
      </c>
      <c r="BH149" s="241">
        <f>IF(N149="sníž. přenesená",J149,0)</f>
        <v>0</v>
      </c>
      <c r="BI149" s="241">
        <f>IF(N149="nulová",J149,0)</f>
        <v>0</v>
      </c>
      <c r="BJ149" s="18" t="s">
        <v>14</v>
      </c>
      <c r="BK149" s="241">
        <f>ROUND(I149*H149,2)</f>
        <v>0</v>
      </c>
      <c r="BL149" s="18" t="s">
        <v>175</v>
      </c>
      <c r="BM149" s="240" t="s">
        <v>4066</v>
      </c>
    </row>
    <row r="150" s="2" customFormat="1">
      <c r="A150" s="39"/>
      <c r="B150" s="40"/>
      <c r="C150" s="41"/>
      <c r="D150" s="242" t="s">
        <v>249</v>
      </c>
      <c r="E150" s="41"/>
      <c r="F150" s="243" t="s">
        <v>4067</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249</v>
      </c>
      <c r="AU150" s="18" t="s">
        <v>88</v>
      </c>
    </row>
    <row r="151" s="2" customFormat="1">
      <c r="A151" s="39"/>
      <c r="B151" s="40"/>
      <c r="C151" s="41"/>
      <c r="D151" s="247" t="s">
        <v>251</v>
      </c>
      <c r="E151" s="41"/>
      <c r="F151" s="248" t="s">
        <v>4068</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251</v>
      </c>
      <c r="AU151" s="18" t="s">
        <v>88</v>
      </c>
    </row>
    <row r="152" s="15" customFormat="1">
      <c r="A152" s="15"/>
      <c r="B152" s="271"/>
      <c r="C152" s="272"/>
      <c r="D152" s="242" t="s">
        <v>259</v>
      </c>
      <c r="E152" s="273" t="s">
        <v>1</v>
      </c>
      <c r="F152" s="274" t="s">
        <v>4069</v>
      </c>
      <c r="G152" s="272"/>
      <c r="H152" s="273" t="s">
        <v>1</v>
      </c>
      <c r="I152" s="275"/>
      <c r="J152" s="272"/>
      <c r="K152" s="272"/>
      <c r="L152" s="276"/>
      <c r="M152" s="277"/>
      <c r="N152" s="278"/>
      <c r="O152" s="278"/>
      <c r="P152" s="278"/>
      <c r="Q152" s="278"/>
      <c r="R152" s="278"/>
      <c r="S152" s="278"/>
      <c r="T152" s="279"/>
      <c r="U152" s="15"/>
      <c r="V152" s="15"/>
      <c r="W152" s="15"/>
      <c r="X152" s="15"/>
      <c r="Y152" s="15"/>
      <c r="Z152" s="15"/>
      <c r="AA152" s="15"/>
      <c r="AB152" s="15"/>
      <c r="AC152" s="15"/>
      <c r="AD152" s="15"/>
      <c r="AE152" s="15"/>
      <c r="AT152" s="280" t="s">
        <v>259</v>
      </c>
      <c r="AU152" s="280" t="s">
        <v>88</v>
      </c>
      <c r="AV152" s="15" t="s">
        <v>14</v>
      </c>
      <c r="AW152" s="15" t="s">
        <v>36</v>
      </c>
      <c r="AX152" s="15" t="s">
        <v>80</v>
      </c>
      <c r="AY152" s="280" t="s">
        <v>241</v>
      </c>
    </row>
    <row r="153" s="13" customFormat="1">
      <c r="A153" s="13"/>
      <c r="B153" s="249"/>
      <c r="C153" s="250"/>
      <c r="D153" s="242" t="s">
        <v>259</v>
      </c>
      <c r="E153" s="251" t="s">
        <v>1</v>
      </c>
      <c r="F153" s="252" t="s">
        <v>4070</v>
      </c>
      <c r="G153" s="250"/>
      <c r="H153" s="253">
        <v>720</v>
      </c>
      <c r="I153" s="254"/>
      <c r="J153" s="250"/>
      <c r="K153" s="250"/>
      <c r="L153" s="255"/>
      <c r="M153" s="256"/>
      <c r="N153" s="257"/>
      <c r="O153" s="257"/>
      <c r="P153" s="257"/>
      <c r="Q153" s="257"/>
      <c r="R153" s="257"/>
      <c r="S153" s="257"/>
      <c r="T153" s="258"/>
      <c r="U153" s="13"/>
      <c r="V153" s="13"/>
      <c r="W153" s="13"/>
      <c r="X153" s="13"/>
      <c r="Y153" s="13"/>
      <c r="Z153" s="13"/>
      <c r="AA153" s="13"/>
      <c r="AB153" s="13"/>
      <c r="AC153" s="13"/>
      <c r="AD153" s="13"/>
      <c r="AE153" s="13"/>
      <c r="AT153" s="259" t="s">
        <v>259</v>
      </c>
      <c r="AU153" s="259" t="s">
        <v>88</v>
      </c>
      <c r="AV153" s="13" t="s">
        <v>88</v>
      </c>
      <c r="AW153" s="13" t="s">
        <v>36</v>
      </c>
      <c r="AX153" s="13" t="s">
        <v>80</v>
      </c>
      <c r="AY153" s="259" t="s">
        <v>241</v>
      </c>
    </row>
    <row r="154" s="13" customFormat="1">
      <c r="A154" s="13"/>
      <c r="B154" s="249"/>
      <c r="C154" s="250"/>
      <c r="D154" s="242" t="s">
        <v>259</v>
      </c>
      <c r="E154" s="251" t="s">
        <v>1</v>
      </c>
      <c r="F154" s="252" t="s">
        <v>4071</v>
      </c>
      <c r="G154" s="250"/>
      <c r="H154" s="253">
        <v>4320</v>
      </c>
      <c r="I154" s="254"/>
      <c r="J154" s="250"/>
      <c r="K154" s="250"/>
      <c r="L154" s="255"/>
      <c r="M154" s="256"/>
      <c r="N154" s="257"/>
      <c r="O154" s="257"/>
      <c r="P154" s="257"/>
      <c r="Q154" s="257"/>
      <c r="R154" s="257"/>
      <c r="S154" s="257"/>
      <c r="T154" s="258"/>
      <c r="U154" s="13"/>
      <c r="V154" s="13"/>
      <c r="W154" s="13"/>
      <c r="X154" s="13"/>
      <c r="Y154" s="13"/>
      <c r="Z154" s="13"/>
      <c r="AA154" s="13"/>
      <c r="AB154" s="13"/>
      <c r="AC154" s="13"/>
      <c r="AD154" s="13"/>
      <c r="AE154" s="13"/>
      <c r="AT154" s="259" t="s">
        <v>259</v>
      </c>
      <c r="AU154" s="259" t="s">
        <v>88</v>
      </c>
      <c r="AV154" s="13" t="s">
        <v>88</v>
      </c>
      <c r="AW154" s="13" t="s">
        <v>36</v>
      </c>
      <c r="AX154" s="13" t="s">
        <v>80</v>
      </c>
      <c r="AY154" s="259" t="s">
        <v>241</v>
      </c>
    </row>
    <row r="155" s="14" customFormat="1">
      <c r="A155" s="14"/>
      <c r="B155" s="260"/>
      <c r="C155" s="261"/>
      <c r="D155" s="242" t="s">
        <v>259</v>
      </c>
      <c r="E155" s="262" t="s">
        <v>1</v>
      </c>
      <c r="F155" s="263" t="s">
        <v>261</v>
      </c>
      <c r="G155" s="261"/>
      <c r="H155" s="264">
        <v>5040</v>
      </c>
      <c r="I155" s="265"/>
      <c r="J155" s="261"/>
      <c r="K155" s="261"/>
      <c r="L155" s="266"/>
      <c r="M155" s="267"/>
      <c r="N155" s="268"/>
      <c r="O155" s="268"/>
      <c r="P155" s="268"/>
      <c r="Q155" s="268"/>
      <c r="R155" s="268"/>
      <c r="S155" s="268"/>
      <c r="T155" s="269"/>
      <c r="U155" s="14"/>
      <c r="V155" s="14"/>
      <c r="W155" s="14"/>
      <c r="X155" s="14"/>
      <c r="Y155" s="14"/>
      <c r="Z155" s="14"/>
      <c r="AA155" s="14"/>
      <c r="AB155" s="14"/>
      <c r="AC155" s="14"/>
      <c r="AD155" s="14"/>
      <c r="AE155" s="14"/>
      <c r="AT155" s="270" t="s">
        <v>259</v>
      </c>
      <c r="AU155" s="270" t="s">
        <v>88</v>
      </c>
      <c r="AV155" s="14" t="s">
        <v>175</v>
      </c>
      <c r="AW155" s="14" t="s">
        <v>36</v>
      </c>
      <c r="AX155" s="14" t="s">
        <v>14</v>
      </c>
      <c r="AY155" s="270" t="s">
        <v>241</v>
      </c>
    </row>
    <row r="156" s="2" customFormat="1" ht="24.15" customHeight="1">
      <c r="A156" s="39"/>
      <c r="B156" s="40"/>
      <c r="C156" s="229" t="s">
        <v>88</v>
      </c>
      <c r="D156" s="229" t="s">
        <v>243</v>
      </c>
      <c r="E156" s="230" t="s">
        <v>4072</v>
      </c>
      <c r="F156" s="231" t="s">
        <v>4073</v>
      </c>
      <c r="G156" s="232" t="s">
        <v>576</v>
      </c>
      <c r="H156" s="233">
        <v>210</v>
      </c>
      <c r="I156" s="234"/>
      <c r="J156" s="235">
        <f>ROUND(I156*H156,2)</f>
        <v>0</v>
      </c>
      <c r="K156" s="231" t="s">
        <v>247</v>
      </c>
      <c r="L156" s="45"/>
      <c r="M156" s="236" t="s">
        <v>1</v>
      </c>
      <c r="N156" s="237" t="s">
        <v>45</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175</v>
      </c>
      <c r="AT156" s="240" t="s">
        <v>243</v>
      </c>
      <c r="AU156" s="240" t="s">
        <v>88</v>
      </c>
      <c r="AY156" s="18" t="s">
        <v>241</v>
      </c>
      <c r="BE156" s="241">
        <f>IF(N156="základní",J156,0)</f>
        <v>0</v>
      </c>
      <c r="BF156" s="241">
        <f>IF(N156="snížená",J156,0)</f>
        <v>0</v>
      </c>
      <c r="BG156" s="241">
        <f>IF(N156="zákl. přenesená",J156,0)</f>
        <v>0</v>
      </c>
      <c r="BH156" s="241">
        <f>IF(N156="sníž. přenesená",J156,0)</f>
        <v>0</v>
      </c>
      <c r="BI156" s="241">
        <f>IF(N156="nulová",J156,0)</f>
        <v>0</v>
      </c>
      <c r="BJ156" s="18" t="s">
        <v>14</v>
      </c>
      <c r="BK156" s="241">
        <f>ROUND(I156*H156,2)</f>
        <v>0</v>
      </c>
      <c r="BL156" s="18" t="s">
        <v>175</v>
      </c>
      <c r="BM156" s="240" t="s">
        <v>4074</v>
      </c>
    </row>
    <row r="157" s="2" customFormat="1">
      <c r="A157" s="39"/>
      <c r="B157" s="40"/>
      <c r="C157" s="41"/>
      <c r="D157" s="242" t="s">
        <v>249</v>
      </c>
      <c r="E157" s="41"/>
      <c r="F157" s="243" t="s">
        <v>4075</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249</v>
      </c>
      <c r="AU157" s="18" t="s">
        <v>88</v>
      </c>
    </row>
    <row r="158" s="2" customFormat="1">
      <c r="A158" s="39"/>
      <c r="B158" s="40"/>
      <c r="C158" s="41"/>
      <c r="D158" s="247" t="s">
        <v>251</v>
      </c>
      <c r="E158" s="41"/>
      <c r="F158" s="248" t="s">
        <v>4076</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251</v>
      </c>
      <c r="AU158" s="18" t="s">
        <v>88</v>
      </c>
    </row>
    <row r="159" s="15" customFormat="1">
      <c r="A159" s="15"/>
      <c r="B159" s="271"/>
      <c r="C159" s="272"/>
      <c r="D159" s="242" t="s">
        <v>259</v>
      </c>
      <c r="E159" s="273" t="s">
        <v>1</v>
      </c>
      <c r="F159" s="274" t="s">
        <v>4077</v>
      </c>
      <c r="G159" s="272"/>
      <c r="H159" s="273" t="s">
        <v>1</v>
      </c>
      <c r="I159" s="275"/>
      <c r="J159" s="272"/>
      <c r="K159" s="272"/>
      <c r="L159" s="276"/>
      <c r="M159" s="277"/>
      <c r="N159" s="278"/>
      <c r="O159" s="278"/>
      <c r="P159" s="278"/>
      <c r="Q159" s="278"/>
      <c r="R159" s="278"/>
      <c r="S159" s="278"/>
      <c r="T159" s="279"/>
      <c r="U159" s="15"/>
      <c r="V159" s="15"/>
      <c r="W159" s="15"/>
      <c r="X159" s="15"/>
      <c r="Y159" s="15"/>
      <c r="Z159" s="15"/>
      <c r="AA159" s="15"/>
      <c r="AB159" s="15"/>
      <c r="AC159" s="15"/>
      <c r="AD159" s="15"/>
      <c r="AE159" s="15"/>
      <c r="AT159" s="280" t="s">
        <v>259</v>
      </c>
      <c r="AU159" s="280" t="s">
        <v>88</v>
      </c>
      <c r="AV159" s="15" t="s">
        <v>14</v>
      </c>
      <c r="AW159" s="15" t="s">
        <v>36</v>
      </c>
      <c r="AX159" s="15" t="s">
        <v>80</v>
      </c>
      <c r="AY159" s="280" t="s">
        <v>241</v>
      </c>
    </row>
    <row r="160" s="13" customFormat="1">
      <c r="A160" s="13"/>
      <c r="B160" s="249"/>
      <c r="C160" s="250"/>
      <c r="D160" s="242" t="s">
        <v>259</v>
      </c>
      <c r="E160" s="251" t="s">
        <v>1</v>
      </c>
      <c r="F160" s="252" t="s">
        <v>4078</v>
      </c>
      <c r="G160" s="250"/>
      <c r="H160" s="253">
        <v>210</v>
      </c>
      <c r="I160" s="254"/>
      <c r="J160" s="250"/>
      <c r="K160" s="250"/>
      <c r="L160" s="255"/>
      <c r="M160" s="256"/>
      <c r="N160" s="257"/>
      <c r="O160" s="257"/>
      <c r="P160" s="257"/>
      <c r="Q160" s="257"/>
      <c r="R160" s="257"/>
      <c r="S160" s="257"/>
      <c r="T160" s="258"/>
      <c r="U160" s="13"/>
      <c r="V160" s="13"/>
      <c r="W160" s="13"/>
      <c r="X160" s="13"/>
      <c r="Y160" s="13"/>
      <c r="Z160" s="13"/>
      <c r="AA160" s="13"/>
      <c r="AB160" s="13"/>
      <c r="AC160" s="13"/>
      <c r="AD160" s="13"/>
      <c r="AE160" s="13"/>
      <c r="AT160" s="259" t="s">
        <v>259</v>
      </c>
      <c r="AU160" s="259" t="s">
        <v>88</v>
      </c>
      <c r="AV160" s="13" t="s">
        <v>88</v>
      </c>
      <c r="AW160" s="13" t="s">
        <v>36</v>
      </c>
      <c r="AX160" s="13" t="s">
        <v>14</v>
      </c>
      <c r="AY160" s="259" t="s">
        <v>241</v>
      </c>
    </row>
    <row r="161" s="2" customFormat="1" ht="37.8" customHeight="1">
      <c r="A161" s="39"/>
      <c r="B161" s="40"/>
      <c r="C161" s="229" t="s">
        <v>96</v>
      </c>
      <c r="D161" s="229" t="s">
        <v>243</v>
      </c>
      <c r="E161" s="230" t="s">
        <v>4079</v>
      </c>
      <c r="F161" s="231" t="s">
        <v>4080</v>
      </c>
      <c r="G161" s="232" t="s">
        <v>4081</v>
      </c>
      <c r="H161" s="233">
        <v>1</v>
      </c>
      <c r="I161" s="234"/>
      <c r="J161" s="235">
        <f>ROUND(I161*H161,2)</f>
        <v>0</v>
      </c>
      <c r="K161" s="231" t="s">
        <v>1</v>
      </c>
      <c r="L161" s="45"/>
      <c r="M161" s="236" t="s">
        <v>1</v>
      </c>
      <c r="N161" s="237" t="s">
        <v>45</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175</v>
      </c>
      <c r="AT161" s="240" t="s">
        <v>243</v>
      </c>
      <c r="AU161" s="240" t="s">
        <v>88</v>
      </c>
      <c r="AY161" s="18" t="s">
        <v>241</v>
      </c>
      <c r="BE161" s="241">
        <f>IF(N161="základní",J161,0)</f>
        <v>0</v>
      </c>
      <c r="BF161" s="241">
        <f>IF(N161="snížená",J161,0)</f>
        <v>0</v>
      </c>
      <c r="BG161" s="241">
        <f>IF(N161="zákl. přenesená",J161,0)</f>
        <v>0</v>
      </c>
      <c r="BH161" s="241">
        <f>IF(N161="sníž. přenesená",J161,0)</f>
        <v>0</v>
      </c>
      <c r="BI161" s="241">
        <f>IF(N161="nulová",J161,0)</f>
        <v>0</v>
      </c>
      <c r="BJ161" s="18" t="s">
        <v>14</v>
      </c>
      <c r="BK161" s="241">
        <f>ROUND(I161*H161,2)</f>
        <v>0</v>
      </c>
      <c r="BL161" s="18" t="s">
        <v>175</v>
      </c>
      <c r="BM161" s="240" t="s">
        <v>4082</v>
      </c>
    </row>
    <row r="162" s="2" customFormat="1">
      <c r="A162" s="39"/>
      <c r="B162" s="40"/>
      <c r="C162" s="41"/>
      <c r="D162" s="242" t="s">
        <v>249</v>
      </c>
      <c r="E162" s="41"/>
      <c r="F162" s="243" t="s">
        <v>4080</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249</v>
      </c>
      <c r="AU162" s="18" t="s">
        <v>88</v>
      </c>
    </row>
    <row r="163" s="2" customFormat="1">
      <c r="A163" s="39"/>
      <c r="B163" s="40"/>
      <c r="C163" s="41"/>
      <c r="D163" s="242" t="s">
        <v>742</v>
      </c>
      <c r="E163" s="41"/>
      <c r="F163" s="287" t="s">
        <v>4083</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742</v>
      </c>
      <c r="AU163" s="18" t="s">
        <v>88</v>
      </c>
    </row>
    <row r="164" s="2" customFormat="1" ht="33" customHeight="1">
      <c r="A164" s="39"/>
      <c r="B164" s="40"/>
      <c r="C164" s="229" t="s">
        <v>175</v>
      </c>
      <c r="D164" s="229" t="s">
        <v>243</v>
      </c>
      <c r="E164" s="230" t="s">
        <v>4084</v>
      </c>
      <c r="F164" s="231" t="s">
        <v>4085</v>
      </c>
      <c r="G164" s="232" t="s">
        <v>255</v>
      </c>
      <c r="H164" s="233">
        <v>165.33000000000001</v>
      </c>
      <c r="I164" s="234"/>
      <c r="J164" s="235">
        <f>ROUND(I164*H164,2)</f>
        <v>0</v>
      </c>
      <c r="K164" s="231" t="s">
        <v>247</v>
      </c>
      <c r="L164" s="45"/>
      <c r="M164" s="236" t="s">
        <v>1</v>
      </c>
      <c r="N164" s="237" t="s">
        <v>45</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175</v>
      </c>
      <c r="AT164" s="240" t="s">
        <v>243</v>
      </c>
      <c r="AU164" s="240" t="s">
        <v>88</v>
      </c>
      <c r="AY164" s="18" t="s">
        <v>241</v>
      </c>
      <c r="BE164" s="241">
        <f>IF(N164="základní",J164,0)</f>
        <v>0</v>
      </c>
      <c r="BF164" s="241">
        <f>IF(N164="snížená",J164,0)</f>
        <v>0</v>
      </c>
      <c r="BG164" s="241">
        <f>IF(N164="zákl. přenesená",J164,0)</f>
        <v>0</v>
      </c>
      <c r="BH164" s="241">
        <f>IF(N164="sníž. přenesená",J164,0)</f>
        <v>0</v>
      </c>
      <c r="BI164" s="241">
        <f>IF(N164="nulová",J164,0)</f>
        <v>0</v>
      </c>
      <c r="BJ164" s="18" t="s">
        <v>14</v>
      </c>
      <c r="BK164" s="241">
        <f>ROUND(I164*H164,2)</f>
        <v>0</v>
      </c>
      <c r="BL164" s="18" t="s">
        <v>175</v>
      </c>
      <c r="BM164" s="240" t="s">
        <v>4086</v>
      </c>
    </row>
    <row r="165" s="2" customFormat="1">
      <c r="A165" s="39"/>
      <c r="B165" s="40"/>
      <c r="C165" s="41"/>
      <c r="D165" s="242" t="s">
        <v>249</v>
      </c>
      <c r="E165" s="41"/>
      <c r="F165" s="243" t="s">
        <v>4087</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249</v>
      </c>
      <c r="AU165" s="18" t="s">
        <v>88</v>
      </c>
    </row>
    <row r="166" s="2" customFormat="1">
      <c r="A166" s="39"/>
      <c r="B166" s="40"/>
      <c r="C166" s="41"/>
      <c r="D166" s="247" t="s">
        <v>251</v>
      </c>
      <c r="E166" s="41"/>
      <c r="F166" s="248" t="s">
        <v>4088</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251</v>
      </c>
      <c r="AU166" s="18" t="s">
        <v>88</v>
      </c>
    </row>
    <row r="167" s="15" customFormat="1">
      <c r="A167" s="15"/>
      <c r="B167" s="271"/>
      <c r="C167" s="272"/>
      <c r="D167" s="242" t="s">
        <v>259</v>
      </c>
      <c r="E167" s="273" t="s">
        <v>1</v>
      </c>
      <c r="F167" s="274" t="s">
        <v>4089</v>
      </c>
      <c r="G167" s="272"/>
      <c r="H167" s="273" t="s">
        <v>1</v>
      </c>
      <c r="I167" s="275"/>
      <c r="J167" s="272"/>
      <c r="K167" s="272"/>
      <c r="L167" s="276"/>
      <c r="M167" s="277"/>
      <c r="N167" s="278"/>
      <c r="O167" s="278"/>
      <c r="P167" s="278"/>
      <c r="Q167" s="278"/>
      <c r="R167" s="278"/>
      <c r="S167" s="278"/>
      <c r="T167" s="279"/>
      <c r="U167" s="15"/>
      <c r="V167" s="15"/>
      <c r="W167" s="15"/>
      <c r="X167" s="15"/>
      <c r="Y167" s="15"/>
      <c r="Z167" s="15"/>
      <c r="AA167" s="15"/>
      <c r="AB167" s="15"/>
      <c r="AC167" s="15"/>
      <c r="AD167" s="15"/>
      <c r="AE167" s="15"/>
      <c r="AT167" s="280" t="s">
        <v>259</v>
      </c>
      <c r="AU167" s="280" t="s">
        <v>88</v>
      </c>
      <c r="AV167" s="15" t="s">
        <v>14</v>
      </c>
      <c r="AW167" s="15" t="s">
        <v>36</v>
      </c>
      <c r="AX167" s="15" t="s">
        <v>80</v>
      </c>
      <c r="AY167" s="280" t="s">
        <v>241</v>
      </c>
    </row>
    <row r="168" s="13" customFormat="1">
      <c r="A168" s="13"/>
      <c r="B168" s="249"/>
      <c r="C168" s="250"/>
      <c r="D168" s="242" t="s">
        <v>259</v>
      </c>
      <c r="E168" s="251" t="s">
        <v>1</v>
      </c>
      <c r="F168" s="252" t="s">
        <v>4090</v>
      </c>
      <c r="G168" s="250"/>
      <c r="H168" s="253">
        <v>160.875</v>
      </c>
      <c r="I168" s="254"/>
      <c r="J168" s="250"/>
      <c r="K168" s="250"/>
      <c r="L168" s="255"/>
      <c r="M168" s="256"/>
      <c r="N168" s="257"/>
      <c r="O168" s="257"/>
      <c r="P168" s="257"/>
      <c r="Q168" s="257"/>
      <c r="R168" s="257"/>
      <c r="S168" s="257"/>
      <c r="T168" s="258"/>
      <c r="U168" s="13"/>
      <c r="V168" s="13"/>
      <c r="W168" s="13"/>
      <c r="X168" s="13"/>
      <c r="Y168" s="13"/>
      <c r="Z168" s="13"/>
      <c r="AA168" s="13"/>
      <c r="AB168" s="13"/>
      <c r="AC168" s="13"/>
      <c r="AD168" s="13"/>
      <c r="AE168" s="13"/>
      <c r="AT168" s="259" t="s">
        <v>259</v>
      </c>
      <c r="AU168" s="259" t="s">
        <v>88</v>
      </c>
      <c r="AV168" s="13" t="s">
        <v>88</v>
      </c>
      <c r="AW168" s="13" t="s">
        <v>36</v>
      </c>
      <c r="AX168" s="13" t="s">
        <v>80</v>
      </c>
      <c r="AY168" s="259" t="s">
        <v>241</v>
      </c>
    </row>
    <row r="169" s="13" customFormat="1">
      <c r="A169" s="13"/>
      <c r="B169" s="249"/>
      <c r="C169" s="250"/>
      <c r="D169" s="242" t="s">
        <v>259</v>
      </c>
      <c r="E169" s="251" t="s">
        <v>1</v>
      </c>
      <c r="F169" s="252" t="s">
        <v>4091</v>
      </c>
      <c r="G169" s="250"/>
      <c r="H169" s="253">
        <v>4.4550000000000001</v>
      </c>
      <c r="I169" s="254"/>
      <c r="J169" s="250"/>
      <c r="K169" s="250"/>
      <c r="L169" s="255"/>
      <c r="M169" s="256"/>
      <c r="N169" s="257"/>
      <c r="O169" s="257"/>
      <c r="P169" s="257"/>
      <c r="Q169" s="257"/>
      <c r="R169" s="257"/>
      <c r="S169" s="257"/>
      <c r="T169" s="258"/>
      <c r="U169" s="13"/>
      <c r="V169" s="13"/>
      <c r="W169" s="13"/>
      <c r="X169" s="13"/>
      <c r="Y169" s="13"/>
      <c r="Z169" s="13"/>
      <c r="AA169" s="13"/>
      <c r="AB169" s="13"/>
      <c r="AC169" s="13"/>
      <c r="AD169" s="13"/>
      <c r="AE169" s="13"/>
      <c r="AT169" s="259" t="s">
        <v>259</v>
      </c>
      <c r="AU169" s="259" t="s">
        <v>88</v>
      </c>
      <c r="AV169" s="13" t="s">
        <v>88</v>
      </c>
      <c r="AW169" s="13" t="s">
        <v>36</v>
      </c>
      <c r="AX169" s="13" t="s">
        <v>80</v>
      </c>
      <c r="AY169" s="259" t="s">
        <v>241</v>
      </c>
    </row>
    <row r="170" s="14" customFormat="1">
      <c r="A170" s="14"/>
      <c r="B170" s="260"/>
      <c r="C170" s="261"/>
      <c r="D170" s="242" t="s">
        <v>259</v>
      </c>
      <c r="E170" s="262" t="s">
        <v>1</v>
      </c>
      <c r="F170" s="263" t="s">
        <v>261</v>
      </c>
      <c r="G170" s="261"/>
      <c r="H170" s="264">
        <v>165.33000000000001</v>
      </c>
      <c r="I170" s="265"/>
      <c r="J170" s="261"/>
      <c r="K170" s="261"/>
      <c r="L170" s="266"/>
      <c r="M170" s="267"/>
      <c r="N170" s="268"/>
      <c r="O170" s="268"/>
      <c r="P170" s="268"/>
      <c r="Q170" s="268"/>
      <c r="R170" s="268"/>
      <c r="S170" s="268"/>
      <c r="T170" s="269"/>
      <c r="U170" s="14"/>
      <c r="V170" s="14"/>
      <c r="W170" s="14"/>
      <c r="X170" s="14"/>
      <c r="Y170" s="14"/>
      <c r="Z170" s="14"/>
      <c r="AA170" s="14"/>
      <c r="AB170" s="14"/>
      <c r="AC170" s="14"/>
      <c r="AD170" s="14"/>
      <c r="AE170" s="14"/>
      <c r="AT170" s="270" t="s">
        <v>259</v>
      </c>
      <c r="AU170" s="270" t="s">
        <v>88</v>
      </c>
      <c r="AV170" s="14" t="s">
        <v>175</v>
      </c>
      <c r="AW170" s="14" t="s">
        <v>36</v>
      </c>
      <c r="AX170" s="14" t="s">
        <v>14</v>
      </c>
      <c r="AY170" s="270" t="s">
        <v>241</v>
      </c>
    </row>
    <row r="171" s="2" customFormat="1" ht="33" customHeight="1">
      <c r="A171" s="39"/>
      <c r="B171" s="40"/>
      <c r="C171" s="229" t="s">
        <v>274</v>
      </c>
      <c r="D171" s="229" t="s">
        <v>243</v>
      </c>
      <c r="E171" s="230" t="s">
        <v>4092</v>
      </c>
      <c r="F171" s="231" t="s">
        <v>4093</v>
      </c>
      <c r="G171" s="232" t="s">
        <v>255</v>
      </c>
      <c r="H171" s="233">
        <v>495.99000000000001</v>
      </c>
      <c r="I171" s="234"/>
      <c r="J171" s="235">
        <f>ROUND(I171*H171,2)</f>
        <v>0</v>
      </c>
      <c r="K171" s="231" t="s">
        <v>247</v>
      </c>
      <c r="L171" s="45"/>
      <c r="M171" s="236" t="s">
        <v>1</v>
      </c>
      <c r="N171" s="237" t="s">
        <v>45</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175</v>
      </c>
      <c r="AT171" s="240" t="s">
        <v>243</v>
      </c>
      <c r="AU171" s="240" t="s">
        <v>88</v>
      </c>
      <c r="AY171" s="18" t="s">
        <v>241</v>
      </c>
      <c r="BE171" s="241">
        <f>IF(N171="základní",J171,0)</f>
        <v>0</v>
      </c>
      <c r="BF171" s="241">
        <f>IF(N171="snížená",J171,0)</f>
        <v>0</v>
      </c>
      <c r="BG171" s="241">
        <f>IF(N171="zákl. přenesená",J171,0)</f>
        <v>0</v>
      </c>
      <c r="BH171" s="241">
        <f>IF(N171="sníž. přenesená",J171,0)</f>
        <v>0</v>
      </c>
      <c r="BI171" s="241">
        <f>IF(N171="nulová",J171,0)</f>
        <v>0</v>
      </c>
      <c r="BJ171" s="18" t="s">
        <v>14</v>
      </c>
      <c r="BK171" s="241">
        <f>ROUND(I171*H171,2)</f>
        <v>0</v>
      </c>
      <c r="BL171" s="18" t="s">
        <v>175</v>
      </c>
      <c r="BM171" s="240" t="s">
        <v>4094</v>
      </c>
    </row>
    <row r="172" s="2" customFormat="1">
      <c r="A172" s="39"/>
      <c r="B172" s="40"/>
      <c r="C172" s="41"/>
      <c r="D172" s="242" t="s">
        <v>249</v>
      </c>
      <c r="E172" s="41"/>
      <c r="F172" s="243" t="s">
        <v>4095</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249</v>
      </c>
      <c r="AU172" s="18" t="s">
        <v>88</v>
      </c>
    </row>
    <row r="173" s="2" customFormat="1">
      <c r="A173" s="39"/>
      <c r="B173" s="40"/>
      <c r="C173" s="41"/>
      <c r="D173" s="247" t="s">
        <v>251</v>
      </c>
      <c r="E173" s="41"/>
      <c r="F173" s="248" t="s">
        <v>4096</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251</v>
      </c>
      <c r="AU173" s="18" t="s">
        <v>88</v>
      </c>
    </row>
    <row r="174" s="15" customFormat="1">
      <c r="A174" s="15"/>
      <c r="B174" s="271"/>
      <c r="C174" s="272"/>
      <c r="D174" s="242" t="s">
        <v>259</v>
      </c>
      <c r="E174" s="273" t="s">
        <v>1</v>
      </c>
      <c r="F174" s="274" t="s">
        <v>4097</v>
      </c>
      <c r="G174" s="272"/>
      <c r="H174" s="273" t="s">
        <v>1</v>
      </c>
      <c r="I174" s="275"/>
      <c r="J174" s="272"/>
      <c r="K174" s="272"/>
      <c r="L174" s="276"/>
      <c r="M174" s="277"/>
      <c r="N174" s="278"/>
      <c r="O174" s="278"/>
      <c r="P174" s="278"/>
      <c r="Q174" s="278"/>
      <c r="R174" s="278"/>
      <c r="S174" s="278"/>
      <c r="T174" s="279"/>
      <c r="U174" s="15"/>
      <c r="V174" s="15"/>
      <c r="W174" s="15"/>
      <c r="X174" s="15"/>
      <c r="Y174" s="15"/>
      <c r="Z174" s="15"/>
      <c r="AA174" s="15"/>
      <c r="AB174" s="15"/>
      <c r="AC174" s="15"/>
      <c r="AD174" s="15"/>
      <c r="AE174" s="15"/>
      <c r="AT174" s="280" t="s">
        <v>259</v>
      </c>
      <c r="AU174" s="280" t="s">
        <v>88</v>
      </c>
      <c r="AV174" s="15" t="s">
        <v>14</v>
      </c>
      <c r="AW174" s="15" t="s">
        <v>36</v>
      </c>
      <c r="AX174" s="15" t="s">
        <v>80</v>
      </c>
      <c r="AY174" s="280" t="s">
        <v>241</v>
      </c>
    </row>
    <row r="175" s="13" customFormat="1">
      <c r="A175" s="13"/>
      <c r="B175" s="249"/>
      <c r="C175" s="250"/>
      <c r="D175" s="242" t="s">
        <v>259</v>
      </c>
      <c r="E175" s="251" t="s">
        <v>1</v>
      </c>
      <c r="F175" s="252" t="s">
        <v>4098</v>
      </c>
      <c r="G175" s="250"/>
      <c r="H175" s="253">
        <v>482.625</v>
      </c>
      <c r="I175" s="254"/>
      <c r="J175" s="250"/>
      <c r="K175" s="250"/>
      <c r="L175" s="255"/>
      <c r="M175" s="256"/>
      <c r="N175" s="257"/>
      <c r="O175" s="257"/>
      <c r="P175" s="257"/>
      <c r="Q175" s="257"/>
      <c r="R175" s="257"/>
      <c r="S175" s="257"/>
      <c r="T175" s="258"/>
      <c r="U175" s="13"/>
      <c r="V175" s="13"/>
      <c r="W175" s="13"/>
      <c r="X175" s="13"/>
      <c r="Y175" s="13"/>
      <c r="Z175" s="13"/>
      <c r="AA175" s="13"/>
      <c r="AB175" s="13"/>
      <c r="AC175" s="13"/>
      <c r="AD175" s="13"/>
      <c r="AE175" s="13"/>
      <c r="AT175" s="259" t="s">
        <v>259</v>
      </c>
      <c r="AU175" s="259" t="s">
        <v>88</v>
      </c>
      <c r="AV175" s="13" t="s">
        <v>88</v>
      </c>
      <c r="AW175" s="13" t="s">
        <v>36</v>
      </c>
      <c r="AX175" s="13" t="s">
        <v>80</v>
      </c>
      <c r="AY175" s="259" t="s">
        <v>241</v>
      </c>
    </row>
    <row r="176" s="13" customFormat="1">
      <c r="A176" s="13"/>
      <c r="B176" s="249"/>
      <c r="C176" s="250"/>
      <c r="D176" s="242" t="s">
        <v>259</v>
      </c>
      <c r="E176" s="251" t="s">
        <v>1</v>
      </c>
      <c r="F176" s="252" t="s">
        <v>4099</v>
      </c>
      <c r="G176" s="250"/>
      <c r="H176" s="253">
        <v>13.365</v>
      </c>
      <c r="I176" s="254"/>
      <c r="J176" s="250"/>
      <c r="K176" s="250"/>
      <c r="L176" s="255"/>
      <c r="M176" s="256"/>
      <c r="N176" s="257"/>
      <c r="O176" s="257"/>
      <c r="P176" s="257"/>
      <c r="Q176" s="257"/>
      <c r="R176" s="257"/>
      <c r="S176" s="257"/>
      <c r="T176" s="258"/>
      <c r="U176" s="13"/>
      <c r="V176" s="13"/>
      <c r="W176" s="13"/>
      <c r="X176" s="13"/>
      <c r="Y176" s="13"/>
      <c r="Z176" s="13"/>
      <c r="AA176" s="13"/>
      <c r="AB176" s="13"/>
      <c r="AC176" s="13"/>
      <c r="AD176" s="13"/>
      <c r="AE176" s="13"/>
      <c r="AT176" s="259" t="s">
        <v>259</v>
      </c>
      <c r="AU176" s="259" t="s">
        <v>88</v>
      </c>
      <c r="AV176" s="13" t="s">
        <v>88</v>
      </c>
      <c r="AW176" s="13" t="s">
        <v>36</v>
      </c>
      <c r="AX176" s="13" t="s">
        <v>80</v>
      </c>
      <c r="AY176" s="259" t="s">
        <v>241</v>
      </c>
    </row>
    <row r="177" s="14" customFormat="1">
      <c r="A177" s="14"/>
      <c r="B177" s="260"/>
      <c r="C177" s="261"/>
      <c r="D177" s="242" t="s">
        <v>259</v>
      </c>
      <c r="E177" s="262" t="s">
        <v>1</v>
      </c>
      <c r="F177" s="263" t="s">
        <v>261</v>
      </c>
      <c r="G177" s="261"/>
      <c r="H177" s="264">
        <v>495.99000000000001</v>
      </c>
      <c r="I177" s="265"/>
      <c r="J177" s="261"/>
      <c r="K177" s="261"/>
      <c r="L177" s="266"/>
      <c r="M177" s="267"/>
      <c r="N177" s="268"/>
      <c r="O177" s="268"/>
      <c r="P177" s="268"/>
      <c r="Q177" s="268"/>
      <c r="R177" s="268"/>
      <c r="S177" s="268"/>
      <c r="T177" s="269"/>
      <c r="U177" s="14"/>
      <c r="V177" s="14"/>
      <c r="W177" s="14"/>
      <c r="X177" s="14"/>
      <c r="Y177" s="14"/>
      <c r="Z177" s="14"/>
      <c r="AA177" s="14"/>
      <c r="AB177" s="14"/>
      <c r="AC177" s="14"/>
      <c r="AD177" s="14"/>
      <c r="AE177" s="14"/>
      <c r="AT177" s="270" t="s">
        <v>259</v>
      </c>
      <c r="AU177" s="270" t="s">
        <v>88</v>
      </c>
      <c r="AV177" s="14" t="s">
        <v>175</v>
      </c>
      <c r="AW177" s="14" t="s">
        <v>36</v>
      </c>
      <c r="AX177" s="14" t="s">
        <v>14</v>
      </c>
      <c r="AY177" s="270" t="s">
        <v>241</v>
      </c>
    </row>
    <row r="178" s="2" customFormat="1" ht="33" customHeight="1">
      <c r="A178" s="39"/>
      <c r="B178" s="40"/>
      <c r="C178" s="229" t="s">
        <v>283</v>
      </c>
      <c r="D178" s="229" t="s">
        <v>243</v>
      </c>
      <c r="E178" s="230" t="s">
        <v>4100</v>
      </c>
      <c r="F178" s="231" t="s">
        <v>4101</v>
      </c>
      <c r="G178" s="232" t="s">
        <v>255</v>
      </c>
      <c r="H178" s="233">
        <v>82.665999999999997</v>
      </c>
      <c r="I178" s="234"/>
      <c r="J178" s="235">
        <f>ROUND(I178*H178,2)</f>
        <v>0</v>
      </c>
      <c r="K178" s="231" t="s">
        <v>247</v>
      </c>
      <c r="L178" s="45"/>
      <c r="M178" s="236" t="s">
        <v>1</v>
      </c>
      <c r="N178" s="237" t="s">
        <v>45</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175</v>
      </c>
      <c r="AT178" s="240" t="s">
        <v>243</v>
      </c>
      <c r="AU178" s="240" t="s">
        <v>88</v>
      </c>
      <c r="AY178" s="18" t="s">
        <v>241</v>
      </c>
      <c r="BE178" s="241">
        <f>IF(N178="základní",J178,0)</f>
        <v>0</v>
      </c>
      <c r="BF178" s="241">
        <f>IF(N178="snížená",J178,0)</f>
        <v>0</v>
      </c>
      <c r="BG178" s="241">
        <f>IF(N178="zákl. přenesená",J178,0)</f>
        <v>0</v>
      </c>
      <c r="BH178" s="241">
        <f>IF(N178="sníž. přenesená",J178,0)</f>
        <v>0</v>
      </c>
      <c r="BI178" s="241">
        <f>IF(N178="nulová",J178,0)</f>
        <v>0</v>
      </c>
      <c r="BJ178" s="18" t="s">
        <v>14</v>
      </c>
      <c r="BK178" s="241">
        <f>ROUND(I178*H178,2)</f>
        <v>0</v>
      </c>
      <c r="BL178" s="18" t="s">
        <v>175</v>
      </c>
      <c r="BM178" s="240" t="s">
        <v>4102</v>
      </c>
    </row>
    <row r="179" s="2" customFormat="1">
      <c r="A179" s="39"/>
      <c r="B179" s="40"/>
      <c r="C179" s="41"/>
      <c r="D179" s="242" t="s">
        <v>249</v>
      </c>
      <c r="E179" s="41"/>
      <c r="F179" s="243" t="s">
        <v>4103</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249</v>
      </c>
      <c r="AU179" s="18" t="s">
        <v>88</v>
      </c>
    </row>
    <row r="180" s="2" customFormat="1">
      <c r="A180" s="39"/>
      <c r="B180" s="40"/>
      <c r="C180" s="41"/>
      <c r="D180" s="247" t="s">
        <v>251</v>
      </c>
      <c r="E180" s="41"/>
      <c r="F180" s="248" t="s">
        <v>4104</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251</v>
      </c>
      <c r="AU180" s="18" t="s">
        <v>88</v>
      </c>
    </row>
    <row r="181" s="15" customFormat="1">
      <c r="A181" s="15"/>
      <c r="B181" s="271"/>
      <c r="C181" s="272"/>
      <c r="D181" s="242" t="s">
        <v>259</v>
      </c>
      <c r="E181" s="273" t="s">
        <v>1</v>
      </c>
      <c r="F181" s="274" t="s">
        <v>4105</v>
      </c>
      <c r="G181" s="272"/>
      <c r="H181" s="273" t="s">
        <v>1</v>
      </c>
      <c r="I181" s="275"/>
      <c r="J181" s="272"/>
      <c r="K181" s="272"/>
      <c r="L181" s="276"/>
      <c r="M181" s="277"/>
      <c r="N181" s="278"/>
      <c r="O181" s="278"/>
      <c r="P181" s="278"/>
      <c r="Q181" s="278"/>
      <c r="R181" s="278"/>
      <c r="S181" s="278"/>
      <c r="T181" s="279"/>
      <c r="U181" s="15"/>
      <c r="V181" s="15"/>
      <c r="W181" s="15"/>
      <c r="X181" s="15"/>
      <c r="Y181" s="15"/>
      <c r="Z181" s="15"/>
      <c r="AA181" s="15"/>
      <c r="AB181" s="15"/>
      <c r="AC181" s="15"/>
      <c r="AD181" s="15"/>
      <c r="AE181" s="15"/>
      <c r="AT181" s="280" t="s">
        <v>259</v>
      </c>
      <c r="AU181" s="280" t="s">
        <v>88</v>
      </c>
      <c r="AV181" s="15" t="s">
        <v>14</v>
      </c>
      <c r="AW181" s="15" t="s">
        <v>36</v>
      </c>
      <c r="AX181" s="15" t="s">
        <v>80</v>
      </c>
      <c r="AY181" s="280" t="s">
        <v>241</v>
      </c>
    </row>
    <row r="182" s="13" customFormat="1">
      <c r="A182" s="13"/>
      <c r="B182" s="249"/>
      <c r="C182" s="250"/>
      <c r="D182" s="242" t="s">
        <v>259</v>
      </c>
      <c r="E182" s="251" t="s">
        <v>1</v>
      </c>
      <c r="F182" s="252" t="s">
        <v>4106</v>
      </c>
      <c r="G182" s="250"/>
      <c r="H182" s="253">
        <v>80.438000000000002</v>
      </c>
      <c r="I182" s="254"/>
      <c r="J182" s="250"/>
      <c r="K182" s="250"/>
      <c r="L182" s="255"/>
      <c r="M182" s="256"/>
      <c r="N182" s="257"/>
      <c r="O182" s="257"/>
      <c r="P182" s="257"/>
      <c r="Q182" s="257"/>
      <c r="R182" s="257"/>
      <c r="S182" s="257"/>
      <c r="T182" s="258"/>
      <c r="U182" s="13"/>
      <c r="V182" s="13"/>
      <c r="W182" s="13"/>
      <c r="X182" s="13"/>
      <c r="Y182" s="13"/>
      <c r="Z182" s="13"/>
      <c r="AA182" s="13"/>
      <c r="AB182" s="13"/>
      <c r="AC182" s="13"/>
      <c r="AD182" s="13"/>
      <c r="AE182" s="13"/>
      <c r="AT182" s="259" t="s">
        <v>259</v>
      </c>
      <c r="AU182" s="259" t="s">
        <v>88</v>
      </c>
      <c r="AV182" s="13" t="s">
        <v>88</v>
      </c>
      <c r="AW182" s="13" t="s">
        <v>36</v>
      </c>
      <c r="AX182" s="13" t="s">
        <v>80</v>
      </c>
      <c r="AY182" s="259" t="s">
        <v>241</v>
      </c>
    </row>
    <row r="183" s="13" customFormat="1">
      <c r="A183" s="13"/>
      <c r="B183" s="249"/>
      <c r="C183" s="250"/>
      <c r="D183" s="242" t="s">
        <v>259</v>
      </c>
      <c r="E183" s="251" t="s">
        <v>1</v>
      </c>
      <c r="F183" s="252" t="s">
        <v>4107</v>
      </c>
      <c r="G183" s="250"/>
      <c r="H183" s="253">
        <v>2.2280000000000002</v>
      </c>
      <c r="I183" s="254"/>
      <c r="J183" s="250"/>
      <c r="K183" s="250"/>
      <c r="L183" s="255"/>
      <c r="M183" s="256"/>
      <c r="N183" s="257"/>
      <c r="O183" s="257"/>
      <c r="P183" s="257"/>
      <c r="Q183" s="257"/>
      <c r="R183" s="257"/>
      <c r="S183" s="257"/>
      <c r="T183" s="258"/>
      <c r="U183" s="13"/>
      <c r="V183" s="13"/>
      <c r="W183" s="13"/>
      <c r="X183" s="13"/>
      <c r="Y183" s="13"/>
      <c r="Z183" s="13"/>
      <c r="AA183" s="13"/>
      <c r="AB183" s="13"/>
      <c r="AC183" s="13"/>
      <c r="AD183" s="13"/>
      <c r="AE183" s="13"/>
      <c r="AT183" s="259" t="s">
        <v>259</v>
      </c>
      <c r="AU183" s="259" t="s">
        <v>88</v>
      </c>
      <c r="AV183" s="13" t="s">
        <v>88</v>
      </c>
      <c r="AW183" s="13" t="s">
        <v>36</v>
      </c>
      <c r="AX183" s="13" t="s">
        <v>80</v>
      </c>
      <c r="AY183" s="259" t="s">
        <v>241</v>
      </c>
    </row>
    <row r="184" s="14" customFormat="1">
      <c r="A184" s="14"/>
      <c r="B184" s="260"/>
      <c r="C184" s="261"/>
      <c r="D184" s="242" t="s">
        <v>259</v>
      </c>
      <c r="E184" s="262" t="s">
        <v>1</v>
      </c>
      <c r="F184" s="263" t="s">
        <v>261</v>
      </c>
      <c r="G184" s="261"/>
      <c r="H184" s="264">
        <v>82.665999999999997</v>
      </c>
      <c r="I184" s="265"/>
      <c r="J184" s="261"/>
      <c r="K184" s="261"/>
      <c r="L184" s="266"/>
      <c r="M184" s="267"/>
      <c r="N184" s="268"/>
      <c r="O184" s="268"/>
      <c r="P184" s="268"/>
      <c r="Q184" s="268"/>
      <c r="R184" s="268"/>
      <c r="S184" s="268"/>
      <c r="T184" s="269"/>
      <c r="U184" s="14"/>
      <c r="V184" s="14"/>
      <c r="W184" s="14"/>
      <c r="X184" s="14"/>
      <c r="Y184" s="14"/>
      <c r="Z184" s="14"/>
      <c r="AA184" s="14"/>
      <c r="AB184" s="14"/>
      <c r="AC184" s="14"/>
      <c r="AD184" s="14"/>
      <c r="AE184" s="14"/>
      <c r="AT184" s="270" t="s">
        <v>259</v>
      </c>
      <c r="AU184" s="270" t="s">
        <v>88</v>
      </c>
      <c r="AV184" s="14" t="s">
        <v>175</v>
      </c>
      <c r="AW184" s="14" t="s">
        <v>36</v>
      </c>
      <c r="AX184" s="14" t="s">
        <v>14</v>
      </c>
      <c r="AY184" s="270" t="s">
        <v>241</v>
      </c>
    </row>
    <row r="185" s="2" customFormat="1" ht="24.15" customHeight="1">
      <c r="A185" s="39"/>
      <c r="B185" s="40"/>
      <c r="C185" s="229" t="s">
        <v>293</v>
      </c>
      <c r="D185" s="229" t="s">
        <v>243</v>
      </c>
      <c r="E185" s="230" t="s">
        <v>4108</v>
      </c>
      <c r="F185" s="231" t="s">
        <v>4109</v>
      </c>
      <c r="G185" s="232" t="s">
        <v>303</v>
      </c>
      <c r="H185" s="233">
        <v>4</v>
      </c>
      <c r="I185" s="234"/>
      <c r="J185" s="235">
        <f>ROUND(I185*H185,2)</f>
        <v>0</v>
      </c>
      <c r="K185" s="231" t="s">
        <v>247</v>
      </c>
      <c r="L185" s="45"/>
      <c r="M185" s="236" t="s">
        <v>1</v>
      </c>
      <c r="N185" s="237" t="s">
        <v>45</v>
      </c>
      <c r="O185" s="92"/>
      <c r="P185" s="238">
        <f>O185*H185</f>
        <v>0</v>
      </c>
      <c r="Q185" s="238">
        <v>0.00020000000000000001</v>
      </c>
      <c r="R185" s="238">
        <f>Q185*H185</f>
        <v>0.00080000000000000004</v>
      </c>
      <c r="S185" s="238">
        <v>0</v>
      </c>
      <c r="T185" s="239">
        <f>S185*H185</f>
        <v>0</v>
      </c>
      <c r="U185" s="39"/>
      <c r="V185" s="39"/>
      <c r="W185" s="39"/>
      <c r="X185" s="39"/>
      <c r="Y185" s="39"/>
      <c r="Z185" s="39"/>
      <c r="AA185" s="39"/>
      <c r="AB185" s="39"/>
      <c r="AC185" s="39"/>
      <c r="AD185" s="39"/>
      <c r="AE185" s="39"/>
      <c r="AR185" s="240" t="s">
        <v>175</v>
      </c>
      <c r="AT185" s="240" t="s">
        <v>243</v>
      </c>
      <c r="AU185" s="240" t="s">
        <v>88</v>
      </c>
      <c r="AY185" s="18" t="s">
        <v>241</v>
      </c>
      <c r="BE185" s="241">
        <f>IF(N185="základní",J185,0)</f>
        <v>0</v>
      </c>
      <c r="BF185" s="241">
        <f>IF(N185="snížená",J185,0)</f>
        <v>0</v>
      </c>
      <c r="BG185" s="241">
        <f>IF(N185="zákl. přenesená",J185,0)</f>
        <v>0</v>
      </c>
      <c r="BH185" s="241">
        <f>IF(N185="sníž. přenesená",J185,0)</f>
        <v>0</v>
      </c>
      <c r="BI185" s="241">
        <f>IF(N185="nulová",J185,0)</f>
        <v>0</v>
      </c>
      <c r="BJ185" s="18" t="s">
        <v>14</v>
      </c>
      <c r="BK185" s="241">
        <f>ROUND(I185*H185,2)</f>
        <v>0</v>
      </c>
      <c r="BL185" s="18" t="s">
        <v>175</v>
      </c>
      <c r="BM185" s="240" t="s">
        <v>4110</v>
      </c>
    </row>
    <row r="186" s="2" customFormat="1">
      <c r="A186" s="39"/>
      <c r="B186" s="40"/>
      <c r="C186" s="41"/>
      <c r="D186" s="242" t="s">
        <v>249</v>
      </c>
      <c r="E186" s="41"/>
      <c r="F186" s="243" t="s">
        <v>4111</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249</v>
      </c>
      <c r="AU186" s="18" t="s">
        <v>88</v>
      </c>
    </row>
    <row r="187" s="2" customFormat="1">
      <c r="A187" s="39"/>
      <c r="B187" s="40"/>
      <c r="C187" s="41"/>
      <c r="D187" s="247" t="s">
        <v>251</v>
      </c>
      <c r="E187" s="41"/>
      <c r="F187" s="248" t="s">
        <v>4112</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251</v>
      </c>
      <c r="AU187" s="18" t="s">
        <v>88</v>
      </c>
    </row>
    <row r="188" s="15" customFormat="1">
      <c r="A188" s="15"/>
      <c r="B188" s="271"/>
      <c r="C188" s="272"/>
      <c r="D188" s="242" t="s">
        <v>259</v>
      </c>
      <c r="E188" s="273" t="s">
        <v>1</v>
      </c>
      <c r="F188" s="274" t="s">
        <v>4113</v>
      </c>
      <c r="G188" s="272"/>
      <c r="H188" s="273" t="s">
        <v>1</v>
      </c>
      <c r="I188" s="275"/>
      <c r="J188" s="272"/>
      <c r="K188" s="272"/>
      <c r="L188" s="276"/>
      <c r="M188" s="277"/>
      <c r="N188" s="278"/>
      <c r="O188" s="278"/>
      <c r="P188" s="278"/>
      <c r="Q188" s="278"/>
      <c r="R188" s="278"/>
      <c r="S188" s="278"/>
      <c r="T188" s="279"/>
      <c r="U188" s="15"/>
      <c r="V188" s="15"/>
      <c r="W188" s="15"/>
      <c r="X188" s="15"/>
      <c r="Y188" s="15"/>
      <c r="Z188" s="15"/>
      <c r="AA188" s="15"/>
      <c r="AB188" s="15"/>
      <c r="AC188" s="15"/>
      <c r="AD188" s="15"/>
      <c r="AE188" s="15"/>
      <c r="AT188" s="280" t="s">
        <v>259</v>
      </c>
      <c r="AU188" s="280" t="s">
        <v>88</v>
      </c>
      <c r="AV188" s="15" t="s">
        <v>14</v>
      </c>
      <c r="AW188" s="15" t="s">
        <v>36</v>
      </c>
      <c r="AX188" s="15" t="s">
        <v>80</v>
      </c>
      <c r="AY188" s="280" t="s">
        <v>241</v>
      </c>
    </row>
    <row r="189" s="13" customFormat="1">
      <c r="A189" s="13"/>
      <c r="B189" s="249"/>
      <c r="C189" s="250"/>
      <c r="D189" s="242" t="s">
        <v>259</v>
      </c>
      <c r="E189" s="251" t="s">
        <v>1</v>
      </c>
      <c r="F189" s="252" t="s">
        <v>175</v>
      </c>
      <c r="G189" s="250"/>
      <c r="H189" s="253">
        <v>4</v>
      </c>
      <c r="I189" s="254"/>
      <c r="J189" s="250"/>
      <c r="K189" s="250"/>
      <c r="L189" s="255"/>
      <c r="M189" s="256"/>
      <c r="N189" s="257"/>
      <c r="O189" s="257"/>
      <c r="P189" s="257"/>
      <c r="Q189" s="257"/>
      <c r="R189" s="257"/>
      <c r="S189" s="257"/>
      <c r="T189" s="258"/>
      <c r="U189" s="13"/>
      <c r="V189" s="13"/>
      <c r="W189" s="13"/>
      <c r="X189" s="13"/>
      <c r="Y189" s="13"/>
      <c r="Z189" s="13"/>
      <c r="AA189" s="13"/>
      <c r="AB189" s="13"/>
      <c r="AC189" s="13"/>
      <c r="AD189" s="13"/>
      <c r="AE189" s="13"/>
      <c r="AT189" s="259" t="s">
        <v>259</v>
      </c>
      <c r="AU189" s="259" t="s">
        <v>88</v>
      </c>
      <c r="AV189" s="13" t="s">
        <v>88</v>
      </c>
      <c r="AW189" s="13" t="s">
        <v>36</v>
      </c>
      <c r="AX189" s="13" t="s">
        <v>14</v>
      </c>
      <c r="AY189" s="259" t="s">
        <v>241</v>
      </c>
    </row>
    <row r="190" s="2" customFormat="1" ht="24.15" customHeight="1">
      <c r="A190" s="39"/>
      <c r="B190" s="40"/>
      <c r="C190" s="229" t="s">
        <v>300</v>
      </c>
      <c r="D190" s="229" t="s">
        <v>243</v>
      </c>
      <c r="E190" s="230" t="s">
        <v>4114</v>
      </c>
      <c r="F190" s="231" t="s">
        <v>4115</v>
      </c>
      <c r="G190" s="232" t="s">
        <v>296</v>
      </c>
      <c r="H190" s="233">
        <v>44.5</v>
      </c>
      <c r="I190" s="234"/>
      <c r="J190" s="235">
        <f>ROUND(I190*H190,2)</f>
        <v>0</v>
      </c>
      <c r="K190" s="231" t="s">
        <v>247</v>
      </c>
      <c r="L190" s="45"/>
      <c r="M190" s="236" t="s">
        <v>1</v>
      </c>
      <c r="N190" s="237" t="s">
        <v>45</v>
      </c>
      <c r="O190" s="92"/>
      <c r="P190" s="238">
        <f>O190*H190</f>
        <v>0</v>
      </c>
      <c r="Q190" s="238">
        <v>0.00033</v>
      </c>
      <c r="R190" s="238">
        <f>Q190*H190</f>
        <v>0.014685</v>
      </c>
      <c r="S190" s="238">
        <v>0</v>
      </c>
      <c r="T190" s="239">
        <f>S190*H190</f>
        <v>0</v>
      </c>
      <c r="U190" s="39"/>
      <c r="V190" s="39"/>
      <c r="W190" s="39"/>
      <c r="X190" s="39"/>
      <c r="Y190" s="39"/>
      <c r="Z190" s="39"/>
      <c r="AA190" s="39"/>
      <c r="AB190" s="39"/>
      <c r="AC190" s="39"/>
      <c r="AD190" s="39"/>
      <c r="AE190" s="39"/>
      <c r="AR190" s="240" t="s">
        <v>175</v>
      </c>
      <c r="AT190" s="240" t="s">
        <v>243</v>
      </c>
      <c r="AU190" s="240" t="s">
        <v>88</v>
      </c>
      <c r="AY190" s="18" t="s">
        <v>241</v>
      </c>
      <c r="BE190" s="241">
        <f>IF(N190="základní",J190,0)</f>
        <v>0</v>
      </c>
      <c r="BF190" s="241">
        <f>IF(N190="snížená",J190,0)</f>
        <v>0</v>
      </c>
      <c r="BG190" s="241">
        <f>IF(N190="zákl. přenesená",J190,0)</f>
        <v>0</v>
      </c>
      <c r="BH190" s="241">
        <f>IF(N190="sníž. přenesená",J190,0)</f>
        <v>0</v>
      </c>
      <c r="BI190" s="241">
        <f>IF(N190="nulová",J190,0)</f>
        <v>0</v>
      </c>
      <c r="BJ190" s="18" t="s">
        <v>14</v>
      </c>
      <c r="BK190" s="241">
        <f>ROUND(I190*H190,2)</f>
        <v>0</v>
      </c>
      <c r="BL190" s="18" t="s">
        <v>175</v>
      </c>
      <c r="BM190" s="240" t="s">
        <v>4116</v>
      </c>
    </row>
    <row r="191" s="2" customFormat="1">
      <c r="A191" s="39"/>
      <c r="B191" s="40"/>
      <c r="C191" s="41"/>
      <c r="D191" s="242" t="s">
        <v>249</v>
      </c>
      <c r="E191" s="41"/>
      <c r="F191" s="243" t="s">
        <v>4117</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249</v>
      </c>
      <c r="AU191" s="18" t="s">
        <v>88</v>
      </c>
    </row>
    <row r="192" s="2" customFormat="1">
      <c r="A192" s="39"/>
      <c r="B192" s="40"/>
      <c r="C192" s="41"/>
      <c r="D192" s="247" t="s">
        <v>251</v>
      </c>
      <c r="E192" s="41"/>
      <c r="F192" s="248" t="s">
        <v>4118</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251</v>
      </c>
      <c r="AU192" s="18" t="s">
        <v>88</v>
      </c>
    </row>
    <row r="193" s="15" customFormat="1">
      <c r="A193" s="15"/>
      <c r="B193" s="271"/>
      <c r="C193" s="272"/>
      <c r="D193" s="242" t="s">
        <v>259</v>
      </c>
      <c r="E193" s="273" t="s">
        <v>1</v>
      </c>
      <c r="F193" s="274" t="s">
        <v>4119</v>
      </c>
      <c r="G193" s="272"/>
      <c r="H193" s="273" t="s">
        <v>1</v>
      </c>
      <c r="I193" s="275"/>
      <c r="J193" s="272"/>
      <c r="K193" s="272"/>
      <c r="L193" s="276"/>
      <c r="M193" s="277"/>
      <c r="N193" s="278"/>
      <c r="O193" s="278"/>
      <c r="P193" s="278"/>
      <c r="Q193" s="278"/>
      <c r="R193" s="278"/>
      <c r="S193" s="278"/>
      <c r="T193" s="279"/>
      <c r="U193" s="15"/>
      <c r="V193" s="15"/>
      <c r="W193" s="15"/>
      <c r="X193" s="15"/>
      <c r="Y193" s="15"/>
      <c r="Z193" s="15"/>
      <c r="AA193" s="15"/>
      <c r="AB193" s="15"/>
      <c r="AC193" s="15"/>
      <c r="AD193" s="15"/>
      <c r="AE193" s="15"/>
      <c r="AT193" s="280" t="s">
        <v>259</v>
      </c>
      <c r="AU193" s="280" t="s">
        <v>88</v>
      </c>
      <c r="AV193" s="15" t="s">
        <v>14</v>
      </c>
      <c r="AW193" s="15" t="s">
        <v>36</v>
      </c>
      <c r="AX193" s="15" t="s">
        <v>80</v>
      </c>
      <c r="AY193" s="280" t="s">
        <v>241</v>
      </c>
    </row>
    <row r="194" s="13" customFormat="1">
      <c r="A194" s="13"/>
      <c r="B194" s="249"/>
      <c r="C194" s="250"/>
      <c r="D194" s="242" t="s">
        <v>259</v>
      </c>
      <c r="E194" s="251" t="s">
        <v>1</v>
      </c>
      <c r="F194" s="252" t="s">
        <v>4120</v>
      </c>
      <c r="G194" s="250"/>
      <c r="H194" s="253">
        <v>44.5</v>
      </c>
      <c r="I194" s="254"/>
      <c r="J194" s="250"/>
      <c r="K194" s="250"/>
      <c r="L194" s="255"/>
      <c r="M194" s="256"/>
      <c r="N194" s="257"/>
      <c r="O194" s="257"/>
      <c r="P194" s="257"/>
      <c r="Q194" s="257"/>
      <c r="R194" s="257"/>
      <c r="S194" s="257"/>
      <c r="T194" s="258"/>
      <c r="U194" s="13"/>
      <c r="V194" s="13"/>
      <c r="W194" s="13"/>
      <c r="X194" s="13"/>
      <c r="Y194" s="13"/>
      <c r="Z194" s="13"/>
      <c r="AA194" s="13"/>
      <c r="AB194" s="13"/>
      <c r="AC194" s="13"/>
      <c r="AD194" s="13"/>
      <c r="AE194" s="13"/>
      <c r="AT194" s="259" t="s">
        <v>259</v>
      </c>
      <c r="AU194" s="259" t="s">
        <v>88</v>
      </c>
      <c r="AV194" s="13" t="s">
        <v>88</v>
      </c>
      <c r="AW194" s="13" t="s">
        <v>36</v>
      </c>
      <c r="AX194" s="13" t="s">
        <v>14</v>
      </c>
      <c r="AY194" s="259" t="s">
        <v>241</v>
      </c>
    </row>
    <row r="195" s="2" customFormat="1" ht="24.15" customHeight="1">
      <c r="A195" s="39"/>
      <c r="B195" s="40"/>
      <c r="C195" s="229" t="s">
        <v>281</v>
      </c>
      <c r="D195" s="229" t="s">
        <v>243</v>
      </c>
      <c r="E195" s="230" t="s">
        <v>4121</v>
      </c>
      <c r="F195" s="231" t="s">
        <v>4122</v>
      </c>
      <c r="G195" s="232" t="s">
        <v>246</v>
      </c>
      <c r="H195" s="233">
        <v>356</v>
      </c>
      <c r="I195" s="234"/>
      <c r="J195" s="235">
        <f>ROUND(I195*H195,2)</f>
        <v>0</v>
      </c>
      <c r="K195" s="231" t="s">
        <v>247</v>
      </c>
      <c r="L195" s="45"/>
      <c r="M195" s="236" t="s">
        <v>1</v>
      </c>
      <c r="N195" s="237" t="s">
        <v>45</v>
      </c>
      <c r="O195" s="92"/>
      <c r="P195" s="238">
        <f>O195*H195</f>
        <v>0</v>
      </c>
      <c r="Q195" s="238">
        <v>0.00282</v>
      </c>
      <c r="R195" s="238">
        <f>Q195*H195</f>
        <v>1.0039199999999999</v>
      </c>
      <c r="S195" s="238">
        <v>0</v>
      </c>
      <c r="T195" s="239">
        <f>S195*H195</f>
        <v>0</v>
      </c>
      <c r="U195" s="39"/>
      <c r="V195" s="39"/>
      <c r="W195" s="39"/>
      <c r="X195" s="39"/>
      <c r="Y195" s="39"/>
      <c r="Z195" s="39"/>
      <c r="AA195" s="39"/>
      <c r="AB195" s="39"/>
      <c r="AC195" s="39"/>
      <c r="AD195" s="39"/>
      <c r="AE195" s="39"/>
      <c r="AR195" s="240" t="s">
        <v>175</v>
      </c>
      <c r="AT195" s="240" t="s">
        <v>243</v>
      </c>
      <c r="AU195" s="240" t="s">
        <v>88</v>
      </c>
      <c r="AY195" s="18" t="s">
        <v>241</v>
      </c>
      <c r="BE195" s="241">
        <f>IF(N195="základní",J195,0)</f>
        <v>0</v>
      </c>
      <c r="BF195" s="241">
        <f>IF(N195="snížená",J195,0)</f>
        <v>0</v>
      </c>
      <c r="BG195" s="241">
        <f>IF(N195="zákl. přenesená",J195,0)</f>
        <v>0</v>
      </c>
      <c r="BH195" s="241">
        <f>IF(N195="sníž. přenesená",J195,0)</f>
        <v>0</v>
      </c>
      <c r="BI195" s="241">
        <f>IF(N195="nulová",J195,0)</f>
        <v>0</v>
      </c>
      <c r="BJ195" s="18" t="s">
        <v>14</v>
      </c>
      <c r="BK195" s="241">
        <f>ROUND(I195*H195,2)</f>
        <v>0</v>
      </c>
      <c r="BL195" s="18" t="s">
        <v>175</v>
      </c>
      <c r="BM195" s="240" t="s">
        <v>4123</v>
      </c>
    </row>
    <row r="196" s="2" customFormat="1">
      <c r="A196" s="39"/>
      <c r="B196" s="40"/>
      <c r="C196" s="41"/>
      <c r="D196" s="242" t="s">
        <v>249</v>
      </c>
      <c r="E196" s="41"/>
      <c r="F196" s="243" t="s">
        <v>4124</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249</v>
      </c>
      <c r="AU196" s="18" t="s">
        <v>88</v>
      </c>
    </row>
    <row r="197" s="2" customFormat="1">
      <c r="A197" s="39"/>
      <c r="B197" s="40"/>
      <c r="C197" s="41"/>
      <c r="D197" s="247" t="s">
        <v>251</v>
      </c>
      <c r="E197" s="41"/>
      <c r="F197" s="248" t="s">
        <v>4125</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251</v>
      </c>
      <c r="AU197" s="18" t="s">
        <v>88</v>
      </c>
    </row>
    <row r="198" s="15" customFormat="1">
      <c r="A198" s="15"/>
      <c r="B198" s="271"/>
      <c r="C198" s="272"/>
      <c r="D198" s="242" t="s">
        <v>259</v>
      </c>
      <c r="E198" s="273" t="s">
        <v>1</v>
      </c>
      <c r="F198" s="274" t="s">
        <v>4126</v>
      </c>
      <c r="G198" s="272"/>
      <c r="H198" s="273" t="s">
        <v>1</v>
      </c>
      <c r="I198" s="275"/>
      <c r="J198" s="272"/>
      <c r="K198" s="272"/>
      <c r="L198" s="276"/>
      <c r="M198" s="277"/>
      <c r="N198" s="278"/>
      <c r="O198" s="278"/>
      <c r="P198" s="278"/>
      <c r="Q198" s="278"/>
      <c r="R198" s="278"/>
      <c r="S198" s="278"/>
      <c r="T198" s="279"/>
      <c r="U198" s="15"/>
      <c r="V198" s="15"/>
      <c r="W198" s="15"/>
      <c r="X198" s="15"/>
      <c r="Y198" s="15"/>
      <c r="Z198" s="15"/>
      <c r="AA198" s="15"/>
      <c r="AB198" s="15"/>
      <c r="AC198" s="15"/>
      <c r="AD198" s="15"/>
      <c r="AE198" s="15"/>
      <c r="AT198" s="280" t="s">
        <v>259</v>
      </c>
      <c r="AU198" s="280" t="s">
        <v>88</v>
      </c>
      <c r="AV198" s="15" t="s">
        <v>14</v>
      </c>
      <c r="AW198" s="15" t="s">
        <v>36</v>
      </c>
      <c r="AX198" s="15" t="s">
        <v>80</v>
      </c>
      <c r="AY198" s="280" t="s">
        <v>241</v>
      </c>
    </row>
    <row r="199" s="13" customFormat="1">
      <c r="A199" s="13"/>
      <c r="B199" s="249"/>
      <c r="C199" s="250"/>
      <c r="D199" s="242" t="s">
        <v>259</v>
      </c>
      <c r="E199" s="251" t="s">
        <v>1</v>
      </c>
      <c r="F199" s="252" t="s">
        <v>4127</v>
      </c>
      <c r="G199" s="250"/>
      <c r="H199" s="253">
        <v>356</v>
      </c>
      <c r="I199" s="254"/>
      <c r="J199" s="250"/>
      <c r="K199" s="250"/>
      <c r="L199" s="255"/>
      <c r="M199" s="256"/>
      <c r="N199" s="257"/>
      <c r="O199" s="257"/>
      <c r="P199" s="257"/>
      <c r="Q199" s="257"/>
      <c r="R199" s="257"/>
      <c r="S199" s="257"/>
      <c r="T199" s="258"/>
      <c r="U199" s="13"/>
      <c r="V199" s="13"/>
      <c r="W199" s="13"/>
      <c r="X199" s="13"/>
      <c r="Y199" s="13"/>
      <c r="Z199" s="13"/>
      <c r="AA199" s="13"/>
      <c r="AB199" s="13"/>
      <c r="AC199" s="13"/>
      <c r="AD199" s="13"/>
      <c r="AE199" s="13"/>
      <c r="AT199" s="259" t="s">
        <v>259</v>
      </c>
      <c r="AU199" s="259" t="s">
        <v>88</v>
      </c>
      <c r="AV199" s="13" t="s">
        <v>88</v>
      </c>
      <c r="AW199" s="13" t="s">
        <v>36</v>
      </c>
      <c r="AX199" s="13" t="s">
        <v>14</v>
      </c>
      <c r="AY199" s="259" t="s">
        <v>241</v>
      </c>
    </row>
    <row r="200" s="2" customFormat="1" ht="24.15" customHeight="1">
      <c r="A200" s="39"/>
      <c r="B200" s="40"/>
      <c r="C200" s="288" t="s">
        <v>309</v>
      </c>
      <c r="D200" s="288" t="s">
        <v>758</v>
      </c>
      <c r="E200" s="289" t="s">
        <v>4128</v>
      </c>
      <c r="F200" s="290" t="s">
        <v>4129</v>
      </c>
      <c r="G200" s="291" t="s">
        <v>4081</v>
      </c>
      <c r="H200" s="292">
        <v>1</v>
      </c>
      <c r="I200" s="293"/>
      <c r="J200" s="294">
        <f>ROUND(I200*H200,2)</f>
        <v>0</v>
      </c>
      <c r="K200" s="290" t="s">
        <v>1</v>
      </c>
      <c r="L200" s="295"/>
      <c r="M200" s="296" t="s">
        <v>1</v>
      </c>
      <c r="N200" s="297" t="s">
        <v>45</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300</v>
      </c>
      <c r="AT200" s="240" t="s">
        <v>758</v>
      </c>
      <c r="AU200" s="240" t="s">
        <v>88</v>
      </c>
      <c r="AY200" s="18" t="s">
        <v>241</v>
      </c>
      <c r="BE200" s="241">
        <f>IF(N200="základní",J200,0)</f>
        <v>0</v>
      </c>
      <c r="BF200" s="241">
        <f>IF(N200="snížená",J200,0)</f>
        <v>0</v>
      </c>
      <c r="BG200" s="241">
        <f>IF(N200="zákl. přenesená",J200,0)</f>
        <v>0</v>
      </c>
      <c r="BH200" s="241">
        <f>IF(N200="sníž. přenesená",J200,0)</f>
        <v>0</v>
      </c>
      <c r="BI200" s="241">
        <f>IF(N200="nulová",J200,0)</f>
        <v>0</v>
      </c>
      <c r="BJ200" s="18" t="s">
        <v>14</v>
      </c>
      <c r="BK200" s="241">
        <f>ROUND(I200*H200,2)</f>
        <v>0</v>
      </c>
      <c r="BL200" s="18" t="s">
        <v>175</v>
      </c>
      <c r="BM200" s="240" t="s">
        <v>4130</v>
      </c>
    </row>
    <row r="201" s="2" customFormat="1">
      <c r="A201" s="39"/>
      <c r="B201" s="40"/>
      <c r="C201" s="41"/>
      <c r="D201" s="242" t="s">
        <v>249</v>
      </c>
      <c r="E201" s="41"/>
      <c r="F201" s="243" t="s">
        <v>4129</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249</v>
      </c>
      <c r="AU201" s="18" t="s">
        <v>88</v>
      </c>
    </row>
    <row r="202" s="2" customFormat="1">
      <c r="A202" s="39"/>
      <c r="B202" s="40"/>
      <c r="C202" s="41"/>
      <c r="D202" s="242" t="s">
        <v>742</v>
      </c>
      <c r="E202" s="41"/>
      <c r="F202" s="287" t="s">
        <v>4083</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742</v>
      </c>
      <c r="AU202" s="18" t="s">
        <v>88</v>
      </c>
    </row>
    <row r="203" s="13" customFormat="1">
      <c r="A203" s="13"/>
      <c r="B203" s="249"/>
      <c r="C203" s="250"/>
      <c r="D203" s="242" t="s">
        <v>259</v>
      </c>
      <c r="E203" s="250"/>
      <c r="F203" s="252" t="s">
        <v>4131</v>
      </c>
      <c r="G203" s="250"/>
      <c r="H203" s="253">
        <v>1</v>
      </c>
      <c r="I203" s="254"/>
      <c r="J203" s="250"/>
      <c r="K203" s="250"/>
      <c r="L203" s="255"/>
      <c r="M203" s="256"/>
      <c r="N203" s="257"/>
      <c r="O203" s="257"/>
      <c r="P203" s="257"/>
      <c r="Q203" s="257"/>
      <c r="R203" s="257"/>
      <c r="S203" s="257"/>
      <c r="T203" s="258"/>
      <c r="U203" s="13"/>
      <c r="V203" s="13"/>
      <c r="W203" s="13"/>
      <c r="X203" s="13"/>
      <c r="Y203" s="13"/>
      <c r="Z203" s="13"/>
      <c r="AA203" s="13"/>
      <c r="AB203" s="13"/>
      <c r="AC203" s="13"/>
      <c r="AD203" s="13"/>
      <c r="AE203" s="13"/>
      <c r="AT203" s="259" t="s">
        <v>259</v>
      </c>
      <c r="AU203" s="259" t="s">
        <v>88</v>
      </c>
      <c r="AV203" s="13" t="s">
        <v>88</v>
      </c>
      <c r="AW203" s="13" t="s">
        <v>4</v>
      </c>
      <c r="AX203" s="13" t="s">
        <v>14</v>
      </c>
      <c r="AY203" s="259" t="s">
        <v>241</v>
      </c>
    </row>
    <row r="204" s="2" customFormat="1" ht="33" customHeight="1">
      <c r="A204" s="39"/>
      <c r="B204" s="40"/>
      <c r="C204" s="229" t="s">
        <v>313</v>
      </c>
      <c r="D204" s="229" t="s">
        <v>243</v>
      </c>
      <c r="E204" s="230" t="s">
        <v>4132</v>
      </c>
      <c r="F204" s="231" t="s">
        <v>4133</v>
      </c>
      <c r="G204" s="232" t="s">
        <v>246</v>
      </c>
      <c r="H204" s="233">
        <v>356</v>
      </c>
      <c r="I204" s="234"/>
      <c r="J204" s="235">
        <f>ROUND(I204*H204,2)</f>
        <v>0</v>
      </c>
      <c r="K204" s="231" t="s">
        <v>247</v>
      </c>
      <c r="L204" s="45"/>
      <c r="M204" s="236" t="s">
        <v>1</v>
      </c>
      <c r="N204" s="237" t="s">
        <v>45</v>
      </c>
      <c r="O204" s="92"/>
      <c r="P204" s="238">
        <f>O204*H204</f>
        <v>0</v>
      </c>
      <c r="Q204" s="238">
        <v>9.0000000000000006E-05</v>
      </c>
      <c r="R204" s="238">
        <f>Q204*H204</f>
        <v>0.032039999999999999</v>
      </c>
      <c r="S204" s="238">
        <v>0</v>
      </c>
      <c r="T204" s="239">
        <f>S204*H204</f>
        <v>0</v>
      </c>
      <c r="U204" s="39"/>
      <c r="V204" s="39"/>
      <c r="W204" s="39"/>
      <c r="X204" s="39"/>
      <c r="Y204" s="39"/>
      <c r="Z204" s="39"/>
      <c r="AA204" s="39"/>
      <c r="AB204" s="39"/>
      <c r="AC204" s="39"/>
      <c r="AD204" s="39"/>
      <c r="AE204" s="39"/>
      <c r="AR204" s="240" t="s">
        <v>175</v>
      </c>
      <c r="AT204" s="240" t="s">
        <v>243</v>
      </c>
      <c r="AU204" s="240" t="s">
        <v>88</v>
      </c>
      <c r="AY204" s="18" t="s">
        <v>241</v>
      </c>
      <c r="BE204" s="241">
        <f>IF(N204="základní",J204,0)</f>
        <v>0</v>
      </c>
      <c r="BF204" s="241">
        <f>IF(N204="snížená",J204,0)</f>
        <v>0</v>
      </c>
      <c r="BG204" s="241">
        <f>IF(N204="zákl. přenesená",J204,0)</f>
        <v>0</v>
      </c>
      <c r="BH204" s="241">
        <f>IF(N204="sníž. přenesená",J204,0)</f>
        <v>0</v>
      </c>
      <c r="BI204" s="241">
        <f>IF(N204="nulová",J204,0)</f>
        <v>0</v>
      </c>
      <c r="BJ204" s="18" t="s">
        <v>14</v>
      </c>
      <c r="BK204" s="241">
        <f>ROUND(I204*H204,2)</f>
        <v>0</v>
      </c>
      <c r="BL204" s="18" t="s">
        <v>175</v>
      </c>
      <c r="BM204" s="240" t="s">
        <v>4134</v>
      </c>
    </row>
    <row r="205" s="2" customFormat="1">
      <c r="A205" s="39"/>
      <c r="B205" s="40"/>
      <c r="C205" s="41"/>
      <c r="D205" s="242" t="s">
        <v>249</v>
      </c>
      <c r="E205" s="41"/>
      <c r="F205" s="243" t="s">
        <v>4135</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249</v>
      </c>
      <c r="AU205" s="18" t="s">
        <v>88</v>
      </c>
    </row>
    <row r="206" s="2" customFormat="1">
      <c r="A206" s="39"/>
      <c r="B206" s="40"/>
      <c r="C206" s="41"/>
      <c r="D206" s="247" t="s">
        <v>251</v>
      </c>
      <c r="E206" s="41"/>
      <c r="F206" s="248" t="s">
        <v>4136</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251</v>
      </c>
      <c r="AU206" s="18" t="s">
        <v>88</v>
      </c>
    </row>
    <row r="207" s="2" customFormat="1" ht="33" customHeight="1">
      <c r="A207" s="39"/>
      <c r="B207" s="40"/>
      <c r="C207" s="229" t="s">
        <v>317</v>
      </c>
      <c r="D207" s="229" t="s">
        <v>243</v>
      </c>
      <c r="E207" s="230" t="s">
        <v>4137</v>
      </c>
      <c r="F207" s="231" t="s">
        <v>4138</v>
      </c>
      <c r="G207" s="232" t="s">
        <v>255</v>
      </c>
      <c r="H207" s="233">
        <v>330.66000000000003</v>
      </c>
      <c r="I207" s="234"/>
      <c r="J207" s="235">
        <f>ROUND(I207*H207,2)</f>
        <v>0</v>
      </c>
      <c r="K207" s="231" t="s">
        <v>247</v>
      </c>
      <c r="L207" s="45"/>
      <c r="M207" s="236" t="s">
        <v>1</v>
      </c>
      <c r="N207" s="237" t="s">
        <v>45</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175</v>
      </c>
      <c r="AT207" s="240" t="s">
        <v>243</v>
      </c>
      <c r="AU207" s="240" t="s">
        <v>88</v>
      </c>
      <c r="AY207" s="18" t="s">
        <v>241</v>
      </c>
      <c r="BE207" s="241">
        <f>IF(N207="základní",J207,0)</f>
        <v>0</v>
      </c>
      <c r="BF207" s="241">
        <f>IF(N207="snížená",J207,0)</f>
        <v>0</v>
      </c>
      <c r="BG207" s="241">
        <f>IF(N207="zákl. přenesená",J207,0)</f>
        <v>0</v>
      </c>
      <c r="BH207" s="241">
        <f>IF(N207="sníž. přenesená",J207,0)</f>
        <v>0</v>
      </c>
      <c r="BI207" s="241">
        <f>IF(N207="nulová",J207,0)</f>
        <v>0</v>
      </c>
      <c r="BJ207" s="18" t="s">
        <v>14</v>
      </c>
      <c r="BK207" s="241">
        <f>ROUND(I207*H207,2)</f>
        <v>0</v>
      </c>
      <c r="BL207" s="18" t="s">
        <v>175</v>
      </c>
      <c r="BM207" s="240" t="s">
        <v>4139</v>
      </c>
    </row>
    <row r="208" s="2" customFormat="1">
      <c r="A208" s="39"/>
      <c r="B208" s="40"/>
      <c r="C208" s="41"/>
      <c r="D208" s="242" t="s">
        <v>249</v>
      </c>
      <c r="E208" s="41"/>
      <c r="F208" s="243" t="s">
        <v>4140</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249</v>
      </c>
      <c r="AU208" s="18" t="s">
        <v>88</v>
      </c>
    </row>
    <row r="209" s="2" customFormat="1">
      <c r="A209" s="39"/>
      <c r="B209" s="40"/>
      <c r="C209" s="41"/>
      <c r="D209" s="247" t="s">
        <v>251</v>
      </c>
      <c r="E209" s="41"/>
      <c r="F209" s="248" t="s">
        <v>4141</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251</v>
      </c>
      <c r="AU209" s="18" t="s">
        <v>88</v>
      </c>
    </row>
    <row r="210" s="2" customFormat="1" ht="33" customHeight="1">
      <c r="A210" s="39"/>
      <c r="B210" s="40"/>
      <c r="C210" s="229" t="s">
        <v>325</v>
      </c>
      <c r="D210" s="229" t="s">
        <v>243</v>
      </c>
      <c r="E210" s="230" t="s">
        <v>4142</v>
      </c>
      <c r="F210" s="231" t="s">
        <v>4143</v>
      </c>
      <c r="G210" s="232" t="s">
        <v>255</v>
      </c>
      <c r="H210" s="233">
        <v>495.99200000000002</v>
      </c>
      <c r="I210" s="234"/>
      <c r="J210" s="235">
        <f>ROUND(I210*H210,2)</f>
        <v>0</v>
      </c>
      <c r="K210" s="231" t="s">
        <v>247</v>
      </c>
      <c r="L210" s="45"/>
      <c r="M210" s="236" t="s">
        <v>1</v>
      </c>
      <c r="N210" s="237" t="s">
        <v>45</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175</v>
      </c>
      <c r="AT210" s="240" t="s">
        <v>243</v>
      </c>
      <c r="AU210" s="240" t="s">
        <v>88</v>
      </c>
      <c r="AY210" s="18" t="s">
        <v>241</v>
      </c>
      <c r="BE210" s="241">
        <f>IF(N210="základní",J210,0)</f>
        <v>0</v>
      </c>
      <c r="BF210" s="241">
        <f>IF(N210="snížená",J210,0)</f>
        <v>0</v>
      </c>
      <c r="BG210" s="241">
        <f>IF(N210="zákl. přenesená",J210,0)</f>
        <v>0</v>
      </c>
      <c r="BH210" s="241">
        <f>IF(N210="sníž. přenesená",J210,0)</f>
        <v>0</v>
      </c>
      <c r="BI210" s="241">
        <f>IF(N210="nulová",J210,0)</f>
        <v>0</v>
      </c>
      <c r="BJ210" s="18" t="s">
        <v>14</v>
      </c>
      <c r="BK210" s="241">
        <f>ROUND(I210*H210,2)</f>
        <v>0</v>
      </c>
      <c r="BL210" s="18" t="s">
        <v>175</v>
      </c>
      <c r="BM210" s="240" t="s">
        <v>4144</v>
      </c>
    </row>
    <row r="211" s="2" customFormat="1">
      <c r="A211" s="39"/>
      <c r="B211" s="40"/>
      <c r="C211" s="41"/>
      <c r="D211" s="242" t="s">
        <v>249</v>
      </c>
      <c r="E211" s="41"/>
      <c r="F211" s="243" t="s">
        <v>4145</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249</v>
      </c>
      <c r="AU211" s="18" t="s">
        <v>88</v>
      </c>
    </row>
    <row r="212" s="2" customFormat="1">
      <c r="A212" s="39"/>
      <c r="B212" s="40"/>
      <c r="C212" s="41"/>
      <c r="D212" s="247" t="s">
        <v>251</v>
      </c>
      <c r="E212" s="41"/>
      <c r="F212" s="248" t="s">
        <v>4146</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251</v>
      </c>
      <c r="AU212" s="18" t="s">
        <v>88</v>
      </c>
    </row>
    <row r="213" s="13" customFormat="1">
      <c r="A213" s="13"/>
      <c r="B213" s="249"/>
      <c r="C213" s="250"/>
      <c r="D213" s="242" t="s">
        <v>259</v>
      </c>
      <c r="E213" s="251" t="s">
        <v>1</v>
      </c>
      <c r="F213" s="252" t="s">
        <v>4147</v>
      </c>
      <c r="G213" s="250"/>
      <c r="H213" s="253">
        <v>495.99200000000002</v>
      </c>
      <c r="I213" s="254"/>
      <c r="J213" s="250"/>
      <c r="K213" s="250"/>
      <c r="L213" s="255"/>
      <c r="M213" s="256"/>
      <c r="N213" s="257"/>
      <c r="O213" s="257"/>
      <c r="P213" s="257"/>
      <c r="Q213" s="257"/>
      <c r="R213" s="257"/>
      <c r="S213" s="257"/>
      <c r="T213" s="258"/>
      <c r="U213" s="13"/>
      <c r="V213" s="13"/>
      <c r="W213" s="13"/>
      <c r="X213" s="13"/>
      <c r="Y213" s="13"/>
      <c r="Z213" s="13"/>
      <c r="AA213" s="13"/>
      <c r="AB213" s="13"/>
      <c r="AC213" s="13"/>
      <c r="AD213" s="13"/>
      <c r="AE213" s="13"/>
      <c r="AT213" s="259" t="s">
        <v>259</v>
      </c>
      <c r="AU213" s="259" t="s">
        <v>88</v>
      </c>
      <c r="AV213" s="13" t="s">
        <v>88</v>
      </c>
      <c r="AW213" s="13" t="s">
        <v>36</v>
      </c>
      <c r="AX213" s="13" t="s">
        <v>14</v>
      </c>
      <c r="AY213" s="259" t="s">
        <v>241</v>
      </c>
    </row>
    <row r="214" s="2" customFormat="1" ht="37.8" customHeight="1">
      <c r="A214" s="39"/>
      <c r="B214" s="40"/>
      <c r="C214" s="229" t="s">
        <v>332</v>
      </c>
      <c r="D214" s="229" t="s">
        <v>243</v>
      </c>
      <c r="E214" s="230" t="s">
        <v>671</v>
      </c>
      <c r="F214" s="231" t="s">
        <v>672</v>
      </c>
      <c r="G214" s="232" t="s">
        <v>255</v>
      </c>
      <c r="H214" s="233">
        <v>232.83000000000001</v>
      </c>
      <c r="I214" s="234"/>
      <c r="J214" s="235">
        <f>ROUND(I214*H214,2)</f>
        <v>0</v>
      </c>
      <c r="K214" s="231" t="s">
        <v>247</v>
      </c>
      <c r="L214" s="45"/>
      <c r="M214" s="236" t="s">
        <v>1</v>
      </c>
      <c r="N214" s="237" t="s">
        <v>45</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175</v>
      </c>
      <c r="AT214" s="240" t="s">
        <v>243</v>
      </c>
      <c r="AU214" s="240" t="s">
        <v>88</v>
      </c>
      <c r="AY214" s="18" t="s">
        <v>241</v>
      </c>
      <c r="BE214" s="241">
        <f>IF(N214="základní",J214,0)</f>
        <v>0</v>
      </c>
      <c r="BF214" s="241">
        <f>IF(N214="snížená",J214,0)</f>
        <v>0</v>
      </c>
      <c r="BG214" s="241">
        <f>IF(N214="zákl. přenesená",J214,0)</f>
        <v>0</v>
      </c>
      <c r="BH214" s="241">
        <f>IF(N214="sníž. přenesená",J214,0)</f>
        <v>0</v>
      </c>
      <c r="BI214" s="241">
        <f>IF(N214="nulová",J214,0)</f>
        <v>0</v>
      </c>
      <c r="BJ214" s="18" t="s">
        <v>14</v>
      </c>
      <c r="BK214" s="241">
        <f>ROUND(I214*H214,2)</f>
        <v>0</v>
      </c>
      <c r="BL214" s="18" t="s">
        <v>175</v>
      </c>
      <c r="BM214" s="240" t="s">
        <v>4148</v>
      </c>
    </row>
    <row r="215" s="2" customFormat="1">
      <c r="A215" s="39"/>
      <c r="B215" s="40"/>
      <c r="C215" s="41"/>
      <c r="D215" s="242" t="s">
        <v>249</v>
      </c>
      <c r="E215" s="41"/>
      <c r="F215" s="243" t="s">
        <v>674</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249</v>
      </c>
      <c r="AU215" s="18" t="s">
        <v>88</v>
      </c>
    </row>
    <row r="216" s="2" customFormat="1">
      <c r="A216" s="39"/>
      <c r="B216" s="40"/>
      <c r="C216" s="41"/>
      <c r="D216" s="247" t="s">
        <v>251</v>
      </c>
      <c r="E216" s="41"/>
      <c r="F216" s="248" t="s">
        <v>675</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251</v>
      </c>
      <c r="AU216" s="18" t="s">
        <v>88</v>
      </c>
    </row>
    <row r="217" s="15" customFormat="1">
      <c r="A217" s="15"/>
      <c r="B217" s="271"/>
      <c r="C217" s="272"/>
      <c r="D217" s="242" t="s">
        <v>259</v>
      </c>
      <c r="E217" s="273" t="s">
        <v>1</v>
      </c>
      <c r="F217" s="274" t="s">
        <v>676</v>
      </c>
      <c r="G217" s="272"/>
      <c r="H217" s="273" t="s">
        <v>1</v>
      </c>
      <c r="I217" s="275"/>
      <c r="J217" s="272"/>
      <c r="K217" s="272"/>
      <c r="L217" s="276"/>
      <c r="M217" s="277"/>
      <c r="N217" s="278"/>
      <c r="O217" s="278"/>
      <c r="P217" s="278"/>
      <c r="Q217" s="278"/>
      <c r="R217" s="278"/>
      <c r="S217" s="278"/>
      <c r="T217" s="279"/>
      <c r="U217" s="15"/>
      <c r="V217" s="15"/>
      <c r="W217" s="15"/>
      <c r="X217" s="15"/>
      <c r="Y217" s="15"/>
      <c r="Z217" s="15"/>
      <c r="AA217" s="15"/>
      <c r="AB217" s="15"/>
      <c r="AC217" s="15"/>
      <c r="AD217" s="15"/>
      <c r="AE217" s="15"/>
      <c r="AT217" s="280" t="s">
        <v>259</v>
      </c>
      <c r="AU217" s="280" t="s">
        <v>88</v>
      </c>
      <c r="AV217" s="15" t="s">
        <v>14</v>
      </c>
      <c r="AW217" s="15" t="s">
        <v>36</v>
      </c>
      <c r="AX217" s="15" t="s">
        <v>80</v>
      </c>
      <c r="AY217" s="280" t="s">
        <v>241</v>
      </c>
    </row>
    <row r="218" s="13" customFormat="1">
      <c r="A218" s="13"/>
      <c r="B218" s="249"/>
      <c r="C218" s="250"/>
      <c r="D218" s="242" t="s">
        <v>259</v>
      </c>
      <c r="E218" s="251" t="s">
        <v>1</v>
      </c>
      <c r="F218" s="252" t="s">
        <v>4149</v>
      </c>
      <c r="G218" s="250"/>
      <c r="H218" s="253">
        <v>165.33000000000001</v>
      </c>
      <c r="I218" s="254"/>
      <c r="J218" s="250"/>
      <c r="K218" s="250"/>
      <c r="L218" s="255"/>
      <c r="M218" s="256"/>
      <c r="N218" s="257"/>
      <c r="O218" s="257"/>
      <c r="P218" s="257"/>
      <c r="Q218" s="257"/>
      <c r="R218" s="257"/>
      <c r="S218" s="257"/>
      <c r="T218" s="258"/>
      <c r="U218" s="13"/>
      <c r="V218" s="13"/>
      <c r="W218" s="13"/>
      <c r="X218" s="13"/>
      <c r="Y218" s="13"/>
      <c r="Z218" s="13"/>
      <c r="AA218" s="13"/>
      <c r="AB218" s="13"/>
      <c r="AC218" s="13"/>
      <c r="AD218" s="13"/>
      <c r="AE218" s="13"/>
      <c r="AT218" s="259" t="s">
        <v>259</v>
      </c>
      <c r="AU218" s="259" t="s">
        <v>88</v>
      </c>
      <c r="AV218" s="13" t="s">
        <v>88</v>
      </c>
      <c r="AW218" s="13" t="s">
        <v>36</v>
      </c>
      <c r="AX218" s="13" t="s">
        <v>80</v>
      </c>
      <c r="AY218" s="259" t="s">
        <v>241</v>
      </c>
    </row>
    <row r="219" s="15" customFormat="1">
      <c r="A219" s="15"/>
      <c r="B219" s="271"/>
      <c r="C219" s="272"/>
      <c r="D219" s="242" t="s">
        <v>259</v>
      </c>
      <c r="E219" s="273" t="s">
        <v>1</v>
      </c>
      <c r="F219" s="274" t="s">
        <v>678</v>
      </c>
      <c r="G219" s="272"/>
      <c r="H219" s="273" t="s">
        <v>1</v>
      </c>
      <c r="I219" s="275"/>
      <c r="J219" s="272"/>
      <c r="K219" s="272"/>
      <c r="L219" s="276"/>
      <c r="M219" s="277"/>
      <c r="N219" s="278"/>
      <c r="O219" s="278"/>
      <c r="P219" s="278"/>
      <c r="Q219" s="278"/>
      <c r="R219" s="278"/>
      <c r="S219" s="278"/>
      <c r="T219" s="279"/>
      <c r="U219" s="15"/>
      <c r="V219" s="15"/>
      <c r="W219" s="15"/>
      <c r="X219" s="15"/>
      <c r="Y219" s="15"/>
      <c r="Z219" s="15"/>
      <c r="AA219" s="15"/>
      <c r="AB219" s="15"/>
      <c r="AC219" s="15"/>
      <c r="AD219" s="15"/>
      <c r="AE219" s="15"/>
      <c r="AT219" s="280" t="s">
        <v>259</v>
      </c>
      <c r="AU219" s="280" t="s">
        <v>88</v>
      </c>
      <c r="AV219" s="15" t="s">
        <v>14</v>
      </c>
      <c r="AW219" s="15" t="s">
        <v>36</v>
      </c>
      <c r="AX219" s="15" t="s">
        <v>80</v>
      </c>
      <c r="AY219" s="280" t="s">
        <v>241</v>
      </c>
    </row>
    <row r="220" s="13" customFormat="1">
      <c r="A220" s="13"/>
      <c r="B220" s="249"/>
      <c r="C220" s="250"/>
      <c r="D220" s="242" t="s">
        <v>259</v>
      </c>
      <c r="E220" s="251" t="s">
        <v>1</v>
      </c>
      <c r="F220" s="252" t="s">
        <v>4150</v>
      </c>
      <c r="G220" s="250"/>
      <c r="H220" s="253">
        <v>67.5</v>
      </c>
      <c r="I220" s="254"/>
      <c r="J220" s="250"/>
      <c r="K220" s="250"/>
      <c r="L220" s="255"/>
      <c r="M220" s="256"/>
      <c r="N220" s="257"/>
      <c r="O220" s="257"/>
      <c r="P220" s="257"/>
      <c r="Q220" s="257"/>
      <c r="R220" s="257"/>
      <c r="S220" s="257"/>
      <c r="T220" s="258"/>
      <c r="U220" s="13"/>
      <c r="V220" s="13"/>
      <c r="W220" s="13"/>
      <c r="X220" s="13"/>
      <c r="Y220" s="13"/>
      <c r="Z220" s="13"/>
      <c r="AA220" s="13"/>
      <c r="AB220" s="13"/>
      <c r="AC220" s="13"/>
      <c r="AD220" s="13"/>
      <c r="AE220" s="13"/>
      <c r="AT220" s="259" t="s">
        <v>259</v>
      </c>
      <c r="AU220" s="259" t="s">
        <v>88</v>
      </c>
      <c r="AV220" s="13" t="s">
        <v>88</v>
      </c>
      <c r="AW220" s="13" t="s">
        <v>36</v>
      </c>
      <c r="AX220" s="13" t="s">
        <v>80</v>
      </c>
      <c r="AY220" s="259" t="s">
        <v>241</v>
      </c>
    </row>
    <row r="221" s="14" customFormat="1">
      <c r="A221" s="14"/>
      <c r="B221" s="260"/>
      <c r="C221" s="261"/>
      <c r="D221" s="242" t="s">
        <v>259</v>
      </c>
      <c r="E221" s="262" t="s">
        <v>1</v>
      </c>
      <c r="F221" s="263" t="s">
        <v>261</v>
      </c>
      <c r="G221" s="261"/>
      <c r="H221" s="264">
        <v>232.83000000000001</v>
      </c>
      <c r="I221" s="265"/>
      <c r="J221" s="261"/>
      <c r="K221" s="261"/>
      <c r="L221" s="266"/>
      <c r="M221" s="267"/>
      <c r="N221" s="268"/>
      <c r="O221" s="268"/>
      <c r="P221" s="268"/>
      <c r="Q221" s="268"/>
      <c r="R221" s="268"/>
      <c r="S221" s="268"/>
      <c r="T221" s="269"/>
      <c r="U221" s="14"/>
      <c r="V221" s="14"/>
      <c r="W221" s="14"/>
      <c r="X221" s="14"/>
      <c r="Y221" s="14"/>
      <c r="Z221" s="14"/>
      <c r="AA221" s="14"/>
      <c r="AB221" s="14"/>
      <c r="AC221" s="14"/>
      <c r="AD221" s="14"/>
      <c r="AE221" s="14"/>
      <c r="AT221" s="270" t="s">
        <v>259</v>
      </c>
      <c r="AU221" s="270" t="s">
        <v>88</v>
      </c>
      <c r="AV221" s="14" t="s">
        <v>175</v>
      </c>
      <c r="AW221" s="14" t="s">
        <v>36</v>
      </c>
      <c r="AX221" s="14" t="s">
        <v>14</v>
      </c>
      <c r="AY221" s="270" t="s">
        <v>241</v>
      </c>
    </row>
    <row r="222" s="2" customFormat="1" ht="37.8" customHeight="1">
      <c r="A222" s="39"/>
      <c r="B222" s="40"/>
      <c r="C222" s="229" t="s">
        <v>8</v>
      </c>
      <c r="D222" s="229" t="s">
        <v>243</v>
      </c>
      <c r="E222" s="230" t="s">
        <v>682</v>
      </c>
      <c r="F222" s="231" t="s">
        <v>683</v>
      </c>
      <c r="G222" s="232" t="s">
        <v>255</v>
      </c>
      <c r="H222" s="233">
        <v>578.65599999999995</v>
      </c>
      <c r="I222" s="234"/>
      <c r="J222" s="235">
        <f>ROUND(I222*H222,2)</f>
        <v>0</v>
      </c>
      <c r="K222" s="231" t="s">
        <v>247</v>
      </c>
      <c r="L222" s="45"/>
      <c r="M222" s="236" t="s">
        <v>1</v>
      </c>
      <c r="N222" s="237" t="s">
        <v>45</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175</v>
      </c>
      <c r="AT222" s="240" t="s">
        <v>243</v>
      </c>
      <c r="AU222" s="240" t="s">
        <v>88</v>
      </c>
      <c r="AY222" s="18" t="s">
        <v>241</v>
      </c>
      <c r="BE222" s="241">
        <f>IF(N222="základní",J222,0)</f>
        <v>0</v>
      </c>
      <c r="BF222" s="241">
        <f>IF(N222="snížená",J222,0)</f>
        <v>0</v>
      </c>
      <c r="BG222" s="241">
        <f>IF(N222="zákl. přenesená",J222,0)</f>
        <v>0</v>
      </c>
      <c r="BH222" s="241">
        <f>IF(N222="sníž. přenesená",J222,0)</f>
        <v>0</v>
      </c>
      <c r="BI222" s="241">
        <f>IF(N222="nulová",J222,0)</f>
        <v>0</v>
      </c>
      <c r="BJ222" s="18" t="s">
        <v>14</v>
      </c>
      <c r="BK222" s="241">
        <f>ROUND(I222*H222,2)</f>
        <v>0</v>
      </c>
      <c r="BL222" s="18" t="s">
        <v>175</v>
      </c>
      <c r="BM222" s="240" t="s">
        <v>4151</v>
      </c>
    </row>
    <row r="223" s="2" customFormat="1">
      <c r="A223" s="39"/>
      <c r="B223" s="40"/>
      <c r="C223" s="41"/>
      <c r="D223" s="242" t="s">
        <v>249</v>
      </c>
      <c r="E223" s="41"/>
      <c r="F223" s="243" t="s">
        <v>685</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249</v>
      </c>
      <c r="AU223" s="18" t="s">
        <v>88</v>
      </c>
    </row>
    <row r="224" s="2" customFormat="1">
      <c r="A224" s="39"/>
      <c r="B224" s="40"/>
      <c r="C224" s="41"/>
      <c r="D224" s="247" t="s">
        <v>251</v>
      </c>
      <c r="E224" s="41"/>
      <c r="F224" s="248" t="s">
        <v>686</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251</v>
      </c>
      <c r="AU224" s="18" t="s">
        <v>88</v>
      </c>
    </row>
    <row r="225" s="15" customFormat="1">
      <c r="A225" s="15"/>
      <c r="B225" s="271"/>
      <c r="C225" s="272"/>
      <c r="D225" s="242" t="s">
        <v>259</v>
      </c>
      <c r="E225" s="273" t="s">
        <v>1</v>
      </c>
      <c r="F225" s="274" t="s">
        <v>676</v>
      </c>
      <c r="G225" s="272"/>
      <c r="H225" s="273" t="s">
        <v>1</v>
      </c>
      <c r="I225" s="275"/>
      <c r="J225" s="272"/>
      <c r="K225" s="272"/>
      <c r="L225" s="276"/>
      <c r="M225" s="277"/>
      <c r="N225" s="278"/>
      <c r="O225" s="278"/>
      <c r="P225" s="278"/>
      <c r="Q225" s="278"/>
      <c r="R225" s="278"/>
      <c r="S225" s="278"/>
      <c r="T225" s="279"/>
      <c r="U225" s="15"/>
      <c r="V225" s="15"/>
      <c r="W225" s="15"/>
      <c r="X225" s="15"/>
      <c r="Y225" s="15"/>
      <c r="Z225" s="15"/>
      <c r="AA225" s="15"/>
      <c r="AB225" s="15"/>
      <c r="AC225" s="15"/>
      <c r="AD225" s="15"/>
      <c r="AE225" s="15"/>
      <c r="AT225" s="280" t="s">
        <v>259</v>
      </c>
      <c r="AU225" s="280" t="s">
        <v>88</v>
      </c>
      <c r="AV225" s="15" t="s">
        <v>14</v>
      </c>
      <c r="AW225" s="15" t="s">
        <v>36</v>
      </c>
      <c r="AX225" s="15" t="s">
        <v>80</v>
      </c>
      <c r="AY225" s="280" t="s">
        <v>241</v>
      </c>
    </row>
    <row r="226" s="13" customFormat="1">
      <c r="A226" s="13"/>
      <c r="B226" s="249"/>
      <c r="C226" s="250"/>
      <c r="D226" s="242" t="s">
        <v>259</v>
      </c>
      <c r="E226" s="251" t="s">
        <v>1</v>
      </c>
      <c r="F226" s="252" t="s">
        <v>4152</v>
      </c>
      <c r="G226" s="250"/>
      <c r="H226" s="253">
        <v>578.65599999999995</v>
      </c>
      <c r="I226" s="254"/>
      <c r="J226" s="250"/>
      <c r="K226" s="250"/>
      <c r="L226" s="255"/>
      <c r="M226" s="256"/>
      <c r="N226" s="257"/>
      <c r="O226" s="257"/>
      <c r="P226" s="257"/>
      <c r="Q226" s="257"/>
      <c r="R226" s="257"/>
      <c r="S226" s="257"/>
      <c r="T226" s="258"/>
      <c r="U226" s="13"/>
      <c r="V226" s="13"/>
      <c r="W226" s="13"/>
      <c r="X226" s="13"/>
      <c r="Y226" s="13"/>
      <c r="Z226" s="13"/>
      <c r="AA226" s="13"/>
      <c r="AB226" s="13"/>
      <c r="AC226" s="13"/>
      <c r="AD226" s="13"/>
      <c r="AE226" s="13"/>
      <c r="AT226" s="259" t="s">
        <v>259</v>
      </c>
      <c r="AU226" s="259" t="s">
        <v>88</v>
      </c>
      <c r="AV226" s="13" t="s">
        <v>88</v>
      </c>
      <c r="AW226" s="13" t="s">
        <v>36</v>
      </c>
      <c r="AX226" s="13" t="s">
        <v>80</v>
      </c>
      <c r="AY226" s="259" t="s">
        <v>241</v>
      </c>
    </row>
    <row r="227" s="14" customFormat="1">
      <c r="A227" s="14"/>
      <c r="B227" s="260"/>
      <c r="C227" s="261"/>
      <c r="D227" s="242" t="s">
        <v>259</v>
      </c>
      <c r="E227" s="262" t="s">
        <v>1</v>
      </c>
      <c r="F227" s="263" t="s">
        <v>261</v>
      </c>
      <c r="G227" s="261"/>
      <c r="H227" s="264">
        <v>578.65599999999995</v>
      </c>
      <c r="I227" s="265"/>
      <c r="J227" s="261"/>
      <c r="K227" s="261"/>
      <c r="L227" s="266"/>
      <c r="M227" s="267"/>
      <c r="N227" s="268"/>
      <c r="O227" s="268"/>
      <c r="P227" s="268"/>
      <c r="Q227" s="268"/>
      <c r="R227" s="268"/>
      <c r="S227" s="268"/>
      <c r="T227" s="269"/>
      <c r="U227" s="14"/>
      <c r="V227" s="14"/>
      <c r="W227" s="14"/>
      <c r="X227" s="14"/>
      <c r="Y227" s="14"/>
      <c r="Z227" s="14"/>
      <c r="AA227" s="14"/>
      <c r="AB227" s="14"/>
      <c r="AC227" s="14"/>
      <c r="AD227" s="14"/>
      <c r="AE227" s="14"/>
      <c r="AT227" s="270" t="s">
        <v>259</v>
      </c>
      <c r="AU227" s="270" t="s">
        <v>88</v>
      </c>
      <c r="AV227" s="14" t="s">
        <v>175</v>
      </c>
      <c r="AW227" s="14" t="s">
        <v>36</v>
      </c>
      <c r="AX227" s="14" t="s">
        <v>14</v>
      </c>
      <c r="AY227" s="270" t="s">
        <v>241</v>
      </c>
    </row>
    <row r="228" s="2" customFormat="1" ht="37.8" customHeight="1">
      <c r="A228" s="39"/>
      <c r="B228" s="40"/>
      <c r="C228" s="229" t="s">
        <v>344</v>
      </c>
      <c r="D228" s="229" t="s">
        <v>243</v>
      </c>
      <c r="E228" s="230" t="s">
        <v>688</v>
      </c>
      <c r="F228" s="231" t="s">
        <v>689</v>
      </c>
      <c r="G228" s="232" t="s">
        <v>255</v>
      </c>
      <c r="H228" s="233">
        <v>97.829999999999998</v>
      </c>
      <c r="I228" s="234"/>
      <c r="J228" s="235">
        <f>ROUND(I228*H228,2)</f>
        <v>0</v>
      </c>
      <c r="K228" s="231" t="s">
        <v>247</v>
      </c>
      <c r="L228" s="45"/>
      <c r="M228" s="236" t="s">
        <v>1</v>
      </c>
      <c r="N228" s="237" t="s">
        <v>45</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175</v>
      </c>
      <c r="AT228" s="240" t="s">
        <v>243</v>
      </c>
      <c r="AU228" s="240" t="s">
        <v>88</v>
      </c>
      <c r="AY228" s="18" t="s">
        <v>241</v>
      </c>
      <c r="BE228" s="241">
        <f>IF(N228="základní",J228,0)</f>
        <v>0</v>
      </c>
      <c r="BF228" s="241">
        <f>IF(N228="snížená",J228,0)</f>
        <v>0</v>
      </c>
      <c r="BG228" s="241">
        <f>IF(N228="zákl. přenesená",J228,0)</f>
        <v>0</v>
      </c>
      <c r="BH228" s="241">
        <f>IF(N228="sníž. přenesená",J228,0)</f>
        <v>0</v>
      </c>
      <c r="BI228" s="241">
        <f>IF(N228="nulová",J228,0)</f>
        <v>0</v>
      </c>
      <c r="BJ228" s="18" t="s">
        <v>14</v>
      </c>
      <c r="BK228" s="241">
        <f>ROUND(I228*H228,2)</f>
        <v>0</v>
      </c>
      <c r="BL228" s="18" t="s">
        <v>175</v>
      </c>
      <c r="BM228" s="240" t="s">
        <v>4153</v>
      </c>
    </row>
    <row r="229" s="2" customFormat="1">
      <c r="A229" s="39"/>
      <c r="B229" s="40"/>
      <c r="C229" s="41"/>
      <c r="D229" s="242" t="s">
        <v>249</v>
      </c>
      <c r="E229" s="41"/>
      <c r="F229" s="243" t="s">
        <v>691</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249</v>
      </c>
      <c r="AU229" s="18" t="s">
        <v>88</v>
      </c>
    </row>
    <row r="230" s="2" customFormat="1">
      <c r="A230" s="39"/>
      <c r="B230" s="40"/>
      <c r="C230" s="41"/>
      <c r="D230" s="247" t="s">
        <v>251</v>
      </c>
      <c r="E230" s="41"/>
      <c r="F230" s="248" t="s">
        <v>692</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251</v>
      </c>
      <c r="AU230" s="18" t="s">
        <v>88</v>
      </c>
    </row>
    <row r="231" s="15" customFormat="1">
      <c r="A231" s="15"/>
      <c r="B231" s="271"/>
      <c r="C231" s="272"/>
      <c r="D231" s="242" t="s">
        <v>259</v>
      </c>
      <c r="E231" s="273" t="s">
        <v>1</v>
      </c>
      <c r="F231" s="274" t="s">
        <v>693</v>
      </c>
      <c r="G231" s="272"/>
      <c r="H231" s="273" t="s">
        <v>1</v>
      </c>
      <c r="I231" s="275"/>
      <c r="J231" s="272"/>
      <c r="K231" s="272"/>
      <c r="L231" s="276"/>
      <c r="M231" s="277"/>
      <c r="N231" s="278"/>
      <c r="O231" s="278"/>
      <c r="P231" s="278"/>
      <c r="Q231" s="278"/>
      <c r="R231" s="278"/>
      <c r="S231" s="278"/>
      <c r="T231" s="279"/>
      <c r="U231" s="15"/>
      <c r="V231" s="15"/>
      <c r="W231" s="15"/>
      <c r="X231" s="15"/>
      <c r="Y231" s="15"/>
      <c r="Z231" s="15"/>
      <c r="AA231" s="15"/>
      <c r="AB231" s="15"/>
      <c r="AC231" s="15"/>
      <c r="AD231" s="15"/>
      <c r="AE231" s="15"/>
      <c r="AT231" s="280" t="s">
        <v>259</v>
      </c>
      <c r="AU231" s="280" t="s">
        <v>88</v>
      </c>
      <c r="AV231" s="15" t="s">
        <v>14</v>
      </c>
      <c r="AW231" s="15" t="s">
        <v>36</v>
      </c>
      <c r="AX231" s="15" t="s">
        <v>80</v>
      </c>
      <c r="AY231" s="280" t="s">
        <v>241</v>
      </c>
    </row>
    <row r="232" s="13" customFormat="1">
      <c r="A232" s="13"/>
      <c r="B232" s="249"/>
      <c r="C232" s="250"/>
      <c r="D232" s="242" t="s">
        <v>259</v>
      </c>
      <c r="E232" s="251" t="s">
        <v>1</v>
      </c>
      <c r="F232" s="252" t="s">
        <v>4149</v>
      </c>
      <c r="G232" s="250"/>
      <c r="H232" s="253">
        <v>165.33000000000001</v>
      </c>
      <c r="I232" s="254"/>
      <c r="J232" s="250"/>
      <c r="K232" s="250"/>
      <c r="L232" s="255"/>
      <c r="M232" s="256"/>
      <c r="N232" s="257"/>
      <c r="O232" s="257"/>
      <c r="P232" s="257"/>
      <c r="Q232" s="257"/>
      <c r="R232" s="257"/>
      <c r="S232" s="257"/>
      <c r="T232" s="258"/>
      <c r="U232" s="13"/>
      <c r="V232" s="13"/>
      <c r="W232" s="13"/>
      <c r="X232" s="13"/>
      <c r="Y232" s="13"/>
      <c r="Z232" s="13"/>
      <c r="AA232" s="13"/>
      <c r="AB232" s="13"/>
      <c r="AC232" s="13"/>
      <c r="AD232" s="13"/>
      <c r="AE232" s="13"/>
      <c r="AT232" s="259" t="s">
        <v>259</v>
      </c>
      <c r="AU232" s="259" t="s">
        <v>88</v>
      </c>
      <c r="AV232" s="13" t="s">
        <v>88</v>
      </c>
      <c r="AW232" s="13" t="s">
        <v>36</v>
      </c>
      <c r="AX232" s="13" t="s">
        <v>80</v>
      </c>
      <c r="AY232" s="259" t="s">
        <v>241</v>
      </c>
    </row>
    <row r="233" s="15" customFormat="1">
      <c r="A233" s="15"/>
      <c r="B233" s="271"/>
      <c r="C233" s="272"/>
      <c r="D233" s="242" t="s">
        <v>259</v>
      </c>
      <c r="E233" s="273" t="s">
        <v>1</v>
      </c>
      <c r="F233" s="274" t="s">
        <v>696</v>
      </c>
      <c r="G233" s="272"/>
      <c r="H233" s="273" t="s">
        <v>1</v>
      </c>
      <c r="I233" s="275"/>
      <c r="J233" s="272"/>
      <c r="K233" s="272"/>
      <c r="L233" s="276"/>
      <c r="M233" s="277"/>
      <c r="N233" s="278"/>
      <c r="O233" s="278"/>
      <c r="P233" s="278"/>
      <c r="Q233" s="278"/>
      <c r="R233" s="278"/>
      <c r="S233" s="278"/>
      <c r="T233" s="279"/>
      <c r="U233" s="15"/>
      <c r="V233" s="15"/>
      <c r="W233" s="15"/>
      <c r="X233" s="15"/>
      <c r="Y233" s="15"/>
      <c r="Z233" s="15"/>
      <c r="AA233" s="15"/>
      <c r="AB233" s="15"/>
      <c r="AC233" s="15"/>
      <c r="AD233" s="15"/>
      <c r="AE233" s="15"/>
      <c r="AT233" s="280" t="s">
        <v>259</v>
      </c>
      <c r="AU233" s="280" t="s">
        <v>88</v>
      </c>
      <c r="AV233" s="15" t="s">
        <v>14</v>
      </c>
      <c r="AW233" s="15" t="s">
        <v>36</v>
      </c>
      <c r="AX233" s="15" t="s">
        <v>80</v>
      </c>
      <c r="AY233" s="280" t="s">
        <v>241</v>
      </c>
    </row>
    <row r="234" s="13" customFormat="1">
      <c r="A234" s="13"/>
      <c r="B234" s="249"/>
      <c r="C234" s="250"/>
      <c r="D234" s="242" t="s">
        <v>259</v>
      </c>
      <c r="E234" s="251" t="s">
        <v>1</v>
      </c>
      <c r="F234" s="252" t="s">
        <v>4154</v>
      </c>
      <c r="G234" s="250"/>
      <c r="H234" s="253">
        <v>-67.5</v>
      </c>
      <c r="I234" s="254"/>
      <c r="J234" s="250"/>
      <c r="K234" s="250"/>
      <c r="L234" s="255"/>
      <c r="M234" s="256"/>
      <c r="N234" s="257"/>
      <c r="O234" s="257"/>
      <c r="P234" s="257"/>
      <c r="Q234" s="257"/>
      <c r="R234" s="257"/>
      <c r="S234" s="257"/>
      <c r="T234" s="258"/>
      <c r="U234" s="13"/>
      <c r="V234" s="13"/>
      <c r="W234" s="13"/>
      <c r="X234" s="13"/>
      <c r="Y234" s="13"/>
      <c r="Z234" s="13"/>
      <c r="AA234" s="13"/>
      <c r="AB234" s="13"/>
      <c r="AC234" s="13"/>
      <c r="AD234" s="13"/>
      <c r="AE234" s="13"/>
      <c r="AT234" s="259" t="s">
        <v>259</v>
      </c>
      <c r="AU234" s="259" t="s">
        <v>88</v>
      </c>
      <c r="AV234" s="13" t="s">
        <v>88</v>
      </c>
      <c r="AW234" s="13" t="s">
        <v>36</v>
      </c>
      <c r="AX234" s="13" t="s">
        <v>80</v>
      </c>
      <c r="AY234" s="259" t="s">
        <v>241</v>
      </c>
    </row>
    <row r="235" s="14" customFormat="1">
      <c r="A235" s="14"/>
      <c r="B235" s="260"/>
      <c r="C235" s="261"/>
      <c r="D235" s="242" t="s">
        <v>259</v>
      </c>
      <c r="E235" s="262" t="s">
        <v>479</v>
      </c>
      <c r="F235" s="263" t="s">
        <v>261</v>
      </c>
      <c r="G235" s="261"/>
      <c r="H235" s="264">
        <v>97.829999999999998</v>
      </c>
      <c r="I235" s="265"/>
      <c r="J235" s="261"/>
      <c r="K235" s="261"/>
      <c r="L235" s="266"/>
      <c r="M235" s="267"/>
      <c r="N235" s="268"/>
      <c r="O235" s="268"/>
      <c r="P235" s="268"/>
      <c r="Q235" s="268"/>
      <c r="R235" s="268"/>
      <c r="S235" s="268"/>
      <c r="T235" s="269"/>
      <c r="U235" s="14"/>
      <c r="V235" s="14"/>
      <c r="W235" s="14"/>
      <c r="X235" s="14"/>
      <c r="Y235" s="14"/>
      <c r="Z235" s="14"/>
      <c r="AA235" s="14"/>
      <c r="AB235" s="14"/>
      <c r="AC235" s="14"/>
      <c r="AD235" s="14"/>
      <c r="AE235" s="14"/>
      <c r="AT235" s="270" t="s">
        <v>259</v>
      </c>
      <c r="AU235" s="270" t="s">
        <v>88</v>
      </c>
      <c r="AV235" s="14" t="s">
        <v>175</v>
      </c>
      <c r="AW235" s="14" t="s">
        <v>36</v>
      </c>
      <c r="AX235" s="14" t="s">
        <v>14</v>
      </c>
      <c r="AY235" s="270" t="s">
        <v>241</v>
      </c>
    </row>
    <row r="236" s="2" customFormat="1" ht="37.8" customHeight="1">
      <c r="A236" s="39"/>
      <c r="B236" s="40"/>
      <c r="C236" s="229" t="s">
        <v>349</v>
      </c>
      <c r="D236" s="229" t="s">
        <v>243</v>
      </c>
      <c r="E236" s="230" t="s">
        <v>698</v>
      </c>
      <c r="F236" s="231" t="s">
        <v>699</v>
      </c>
      <c r="G236" s="232" t="s">
        <v>255</v>
      </c>
      <c r="H236" s="233">
        <v>1271.79</v>
      </c>
      <c r="I236" s="234"/>
      <c r="J236" s="235">
        <f>ROUND(I236*H236,2)</f>
        <v>0</v>
      </c>
      <c r="K236" s="231" t="s">
        <v>247</v>
      </c>
      <c r="L236" s="45"/>
      <c r="M236" s="236" t="s">
        <v>1</v>
      </c>
      <c r="N236" s="237" t="s">
        <v>45</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175</v>
      </c>
      <c r="AT236" s="240" t="s">
        <v>243</v>
      </c>
      <c r="AU236" s="240" t="s">
        <v>88</v>
      </c>
      <c r="AY236" s="18" t="s">
        <v>241</v>
      </c>
      <c r="BE236" s="241">
        <f>IF(N236="základní",J236,0)</f>
        <v>0</v>
      </c>
      <c r="BF236" s="241">
        <f>IF(N236="snížená",J236,0)</f>
        <v>0</v>
      </c>
      <c r="BG236" s="241">
        <f>IF(N236="zákl. přenesená",J236,0)</f>
        <v>0</v>
      </c>
      <c r="BH236" s="241">
        <f>IF(N236="sníž. přenesená",J236,0)</f>
        <v>0</v>
      </c>
      <c r="BI236" s="241">
        <f>IF(N236="nulová",J236,0)</f>
        <v>0</v>
      </c>
      <c r="BJ236" s="18" t="s">
        <v>14</v>
      </c>
      <c r="BK236" s="241">
        <f>ROUND(I236*H236,2)</f>
        <v>0</v>
      </c>
      <c r="BL236" s="18" t="s">
        <v>175</v>
      </c>
      <c r="BM236" s="240" t="s">
        <v>4155</v>
      </c>
    </row>
    <row r="237" s="2" customFormat="1">
      <c r="A237" s="39"/>
      <c r="B237" s="40"/>
      <c r="C237" s="41"/>
      <c r="D237" s="242" t="s">
        <v>249</v>
      </c>
      <c r="E237" s="41"/>
      <c r="F237" s="243" t="s">
        <v>701</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249</v>
      </c>
      <c r="AU237" s="18" t="s">
        <v>88</v>
      </c>
    </row>
    <row r="238" s="2" customFormat="1">
      <c r="A238" s="39"/>
      <c r="B238" s="40"/>
      <c r="C238" s="41"/>
      <c r="D238" s="247" t="s">
        <v>251</v>
      </c>
      <c r="E238" s="41"/>
      <c r="F238" s="248" t="s">
        <v>702</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251</v>
      </c>
      <c r="AU238" s="18" t="s">
        <v>88</v>
      </c>
    </row>
    <row r="239" s="15" customFormat="1">
      <c r="A239" s="15"/>
      <c r="B239" s="271"/>
      <c r="C239" s="272"/>
      <c r="D239" s="242" t="s">
        <v>259</v>
      </c>
      <c r="E239" s="273" t="s">
        <v>1</v>
      </c>
      <c r="F239" s="274" t="s">
        <v>703</v>
      </c>
      <c r="G239" s="272"/>
      <c r="H239" s="273" t="s">
        <v>1</v>
      </c>
      <c r="I239" s="275"/>
      <c r="J239" s="272"/>
      <c r="K239" s="272"/>
      <c r="L239" s="276"/>
      <c r="M239" s="277"/>
      <c r="N239" s="278"/>
      <c r="O239" s="278"/>
      <c r="P239" s="278"/>
      <c r="Q239" s="278"/>
      <c r="R239" s="278"/>
      <c r="S239" s="278"/>
      <c r="T239" s="279"/>
      <c r="U239" s="15"/>
      <c r="V239" s="15"/>
      <c r="W239" s="15"/>
      <c r="X239" s="15"/>
      <c r="Y239" s="15"/>
      <c r="Z239" s="15"/>
      <c r="AA239" s="15"/>
      <c r="AB239" s="15"/>
      <c r="AC239" s="15"/>
      <c r="AD239" s="15"/>
      <c r="AE239" s="15"/>
      <c r="AT239" s="280" t="s">
        <v>259</v>
      </c>
      <c r="AU239" s="280" t="s">
        <v>88</v>
      </c>
      <c r="AV239" s="15" t="s">
        <v>14</v>
      </c>
      <c r="AW239" s="15" t="s">
        <v>36</v>
      </c>
      <c r="AX239" s="15" t="s">
        <v>80</v>
      </c>
      <c r="AY239" s="280" t="s">
        <v>241</v>
      </c>
    </row>
    <row r="240" s="13" customFormat="1">
      <c r="A240" s="13"/>
      <c r="B240" s="249"/>
      <c r="C240" s="250"/>
      <c r="D240" s="242" t="s">
        <v>259</v>
      </c>
      <c r="E240" s="251" t="s">
        <v>1</v>
      </c>
      <c r="F240" s="252" t="s">
        <v>4156</v>
      </c>
      <c r="G240" s="250"/>
      <c r="H240" s="253">
        <v>1271.79</v>
      </c>
      <c r="I240" s="254"/>
      <c r="J240" s="250"/>
      <c r="K240" s="250"/>
      <c r="L240" s="255"/>
      <c r="M240" s="256"/>
      <c r="N240" s="257"/>
      <c r="O240" s="257"/>
      <c r="P240" s="257"/>
      <c r="Q240" s="257"/>
      <c r="R240" s="257"/>
      <c r="S240" s="257"/>
      <c r="T240" s="258"/>
      <c r="U240" s="13"/>
      <c r="V240" s="13"/>
      <c r="W240" s="13"/>
      <c r="X240" s="13"/>
      <c r="Y240" s="13"/>
      <c r="Z240" s="13"/>
      <c r="AA240" s="13"/>
      <c r="AB240" s="13"/>
      <c r="AC240" s="13"/>
      <c r="AD240" s="13"/>
      <c r="AE240" s="13"/>
      <c r="AT240" s="259" t="s">
        <v>259</v>
      </c>
      <c r="AU240" s="259" t="s">
        <v>88</v>
      </c>
      <c r="AV240" s="13" t="s">
        <v>88</v>
      </c>
      <c r="AW240" s="13" t="s">
        <v>36</v>
      </c>
      <c r="AX240" s="13" t="s">
        <v>80</v>
      </c>
      <c r="AY240" s="259" t="s">
        <v>241</v>
      </c>
    </row>
    <row r="241" s="14" customFormat="1">
      <c r="A241" s="14"/>
      <c r="B241" s="260"/>
      <c r="C241" s="261"/>
      <c r="D241" s="242" t="s">
        <v>259</v>
      </c>
      <c r="E241" s="262" t="s">
        <v>1</v>
      </c>
      <c r="F241" s="263" t="s">
        <v>261</v>
      </c>
      <c r="G241" s="261"/>
      <c r="H241" s="264">
        <v>1271.79</v>
      </c>
      <c r="I241" s="265"/>
      <c r="J241" s="261"/>
      <c r="K241" s="261"/>
      <c r="L241" s="266"/>
      <c r="M241" s="267"/>
      <c r="N241" s="268"/>
      <c r="O241" s="268"/>
      <c r="P241" s="268"/>
      <c r="Q241" s="268"/>
      <c r="R241" s="268"/>
      <c r="S241" s="268"/>
      <c r="T241" s="269"/>
      <c r="U241" s="14"/>
      <c r="V241" s="14"/>
      <c r="W241" s="14"/>
      <c r="X241" s="14"/>
      <c r="Y241" s="14"/>
      <c r="Z241" s="14"/>
      <c r="AA241" s="14"/>
      <c r="AB241" s="14"/>
      <c r="AC241" s="14"/>
      <c r="AD241" s="14"/>
      <c r="AE241" s="14"/>
      <c r="AT241" s="270" t="s">
        <v>259</v>
      </c>
      <c r="AU241" s="270" t="s">
        <v>88</v>
      </c>
      <c r="AV241" s="14" t="s">
        <v>175</v>
      </c>
      <c r="AW241" s="14" t="s">
        <v>36</v>
      </c>
      <c r="AX241" s="14" t="s">
        <v>14</v>
      </c>
      <c r="AY241" s="270" t="s">
        <v>241</v>
      </c>
    </row>
    <row r="242" s="2" customFormat="1" ht="37.8" customHeight="1">
      <c r="A242" s="39"/>
      <c r="B242" s="40"/>
      <c r="C242" s="229" t="s">
        <v>354</v>
      </c>
      <c r="D242" s="229" t="s">
        <v>243</v>
      </c>
      <c r="E242" s="230" t="s">
        <v>705</v>
      </c>
      <c r="F242" s="231" t="s">
        <v>706</v>
      </c>
      <c r="G242" s="232" t="s">
        <v>255</v>
      </c>
      <c r="H242" s="233">
        <v>578.65599999999995</v>
      </c>
      <c r="I242" s="234"/>
      <c r="J242" s="235">
        <f>ROUND(I242*H242,2)</f>
        <v>0</v>
      </c>
      <c r="K242" s="231" t="s">
        <v>247</v>
      </c>
      <c r="L242" s="45"/>
      <c r="M242" s="236" t="s">
        <v>1</v>
      </c>
      <c r="N242" s="237" t="s">
        <v>45</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175</v>
      </c>
      <c r="AT242" s="240" t="s">
        <v>243</v>
      </c>
      <c r="AU242" s="240" t="s">
        <v>88</v>
      </c>
      <c r="AY242" s="18" t="s">
        <v>241</v>
      </c>
      <c r="BE242" s="241">
        <f>IF(N242="základní",J242,0)</f>
        <v>0</v>
      </c>
      <c r="BF242" s="241">
        <f>IF(N242="snížená",J242,0)</f>
        <v>0</v>
      </c>
      <c r="BG242" s="241">
        <f>IF(N242="zákl. přenesená",J242,0)</f>
        <v>0</v>
      </c>
      <c r="BH242" s="241">
        <f>IF(N242="sníž. přenesená",J242,0)</f>
        <v>0</v>
      </c>
      <c r="BI242" s="241">
        <f>IF(N242="nulová",J242,0)</f>
        <v>0</v>
      </c>
      <c r="BJ242" s="18" t="s">
        <v>14</v>
      </c>
      <c r="BK242" s="241">
        <f>ROUND(I242*H242,2)</f>
        <v>0</v>
      </c>
      <c r="BL242" s="18" t="s">
        <v>175</v>
      </c>
      <c r="BM242" s="240" t="s">
        <v>4157</v>
      </c>
    </row>
    <row r="243" s="2" customFormat="1">
      <c r="A243" s="39"/>
      <c r="B243" s="40"/>
      <c r="C243" s="41"/>
      <c r="D243" s="242" t="s">
        <v>249</v>
      </c>
      <c r="E243" s="41"/>
      <c r="F243" s="243" t="s">
        <v>708</v>
      </c>
      <c r="G243" s="41"/>
      <c r="H243" s="41"/>
      <c r="I243" s="244"/>
      <c r="J243" s="41"/>
      <c r="K243" s="41"/>
      <c r="L243" s="45"/>
      <c r="M243" s="245"/>
      <c r="N243" s="246"/>
      <c r="O243" s="92"/>
      <c r="P243" s="92"/>
      <c r="Q243" s="92"/>
      <c r="R243" s="92"/>
      <c r="S243" s="92"/>
      <c r="T243" s="93"/>
      <c r="U243" s="39"/>
      <c r="V243" s="39"/>
      <c r="W243" s="39"/>
      <c r="X243" s="39"/>
      <c r="Y243" s="39"/>
      <c r="Z243" s="39"/>
      <c r="AA243" s="39"/>
      <c r="AB243" s="39"/>
      <c r="AC243" s="39"/>
      <c r="AD243" s="39"/>
      <c r="AE243" s="39"/>
      <c r="AT243" s="18" t="s">
        <v>249</v>
      </c>
      <c r="AU243" s="18" t="s">
        <v>88</v>
      </c>
    </row>
    <row r="244" s="2" customFormat="1">
      <c r="A244" s="39"/>
      <c r="B244" s="40"/>
      <c r="C244" s="41"/>
      <c r="D244" s="247" t="s">
        <v>251</v>
      </c>
      <c r="E244" s="41"/>
      <c r="F244" s="248" t="s">
        <v>709</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251</v>
      </c>
      <c r="AU244" s="18" t="s">
        <v>88</v>
      </c>
    </row>
    <row r="245" s="15" customFormat="1">
      <c r="A245" s="15"/>
      <c r="B245" s="271"/>
      <c r="C245" s="272"/>
      <c r="D245" s="242" t="s">
        <v>259</v>
      </c>
      <c r="E245" s="273" t="s">
        <v>1</v>
      </c>
      <c r="F245" s="274" t="s">
        <v>710</v>
      </c>
      <c r="G245" s="272"/>
      <c r="H245" s="273" t="s">
        <v>1</v>
      </c>
      <c r="I245" s="275"/>
      <c r="J245" s="272"/>
      <c r="K245" s="272"/>
      <c r="L245" s="276"/>
      <c r="M245" s="277"/>
      <c r="N245" s="278"/>
      <c r="O245" s="278"/>
      <c r="P245" s="278"/>
      <c r="Q245" s="278"/>
      <c r="R245" s="278"/>
      <c r="S245" s="278"/>
      <c r="T245" s="279"/>
      <c r="U245" s="15"/>
      <c r="V245" s="15"/>
      <c r="W245" s="15"/>
      <c r="X245" s="15"/>
      <c r="Y245" s="15"/>
      <c r="Z245" s="15"/>
      <c r="AA245" s="15"/>
      <c r="AB245" s="15"/>
      <c r="AC245" s="15"/>
      <c r="AD245" s="15"/>
      <c r="AE245" s="15"/>
      <c r="AT245" s="280" t="s">
        <v>259</v>
      </c>
      <c r="AU245" s="280" t="s">
        <v>88</v>
      </c>
      <c r="AV245" s="15" t="s">
        <v>14</v>
      </c>
      <c r="AW245" s="15" t="s">
        <v>36</v>
      </c>
      <c r="AX245" s="15" t="s">
        <v>80</v>
      </c>
      <c r="AY245" s="280" t="s">
        <v>241</v>
      </c>
    </row>
    <row r="246" s="13" customFormat="1">
      <c r="A246" s="13"/>
      <c r="B246" s="249"/>
      <c r="C246" s="250"/>
      <c r="D246" s="242" t="s">
        <v>259</v>
      </c>
      <c r="E246" s="251" t="s">
        <v>1</v>
      </c>
      <c r="F246" s="252" t="s">
        <v>4053</v>
      </c>
      <c r="G246" s="250"/>
      <c r="H246" s="253">
        <v>578.65599999999995</v>
      </c>
      <c r="I246" s="254"/>
      <c r="J246" s="250"/>
      <c r="K246" s="250"/>
      <c r="L246" s="255"/>
      <c r="M246" s="256"/>
      <c r="N246" s="257"/>
      <c r="O246" s="257"/>
      <c r="P246" s="257"/>
      <c r="Q246" s="257"/>
      <c r="R246" s="257"/>
      <c r="S246" s="257"/>
      <c r="T246" s="258"/>
      <c r="U246" s="13"/>
      <c r="V246" s="13"/>
      <c r="W246" s="13"/>
      <c r="X246" s="13"/>
      <c r="Y246" s="13"/>
      <c r="Z246" s="13"/>
      <c r="AA246" s="13"/>
      <c r="AB246" s="13"/>
      <c r="AC246" s="13"/>
      <c r="AD246" s="13"/>
      <c r="AE246" s="13"/>
      <c r="AT246" s="259" t="s">
        <v>259</v>
      </c>
      <c r="AU246" s="259" t="s">
        <v>88</v>
      </c>
      <c r="AV246" s="13" t="s">
        <v>88</v>
      </c>
      <c r="AW246" s="13" t="s">
        <v>36</v>
      </c>
      <c r="AX246" s="13" t="s">
        <v>80</v>
      </c>
      <c r="AY246" s="259" t="s">
        <v>241</v>
      </c>
    </row>
    <row r="247" s="14" customFormat="1">
      <c r="A247" s="14"/>
      <c r="B247" s="260"/>
      <c r="C247" s="261"/>
      <c r="D247" s="242" t="s">
        <v>259</v>
      </c>
      <c r="E247" s="262" t="s">
        <v>482</v>
      </c>
      <c r="F247" s="263" t="s">
        <v>261</v>
      </c>
      <c r="G247" s="261"/>
      <c r="H247" s="264">
        <v>578.65599999999995</v>
      </c>
      <c r="I247" s="265"/>
      <c r="J247" s="261"/>
      <c r="K247" s="261"/>
      <c r="L247" s="266"/>
      <c r="M247" s="267"/>
      <c r="N247" s="268"/>
      <c r="O247" s="268"/>
      <c r="P247" s="268"/>
      <c r="Q247" s="268"/>
      <c r="R247" s="268"/>
      <c r="S247" s="268"/>
      <c r="T247" s="269"/>
      <c r="U247" s="14"/>
      <c r="V247" s="14"/>
      <c r="W247" s="14"/>
      <c r="X247" s="14"/>
      <c r="Y247" s="14"/>
      <c r="Z247" s="14"/>
      <c r="AA247" s="14"/>
      <c r="AB247" s="14"/>
      <c r="AC247" s="14"/>
      <c r="AD247" s="14"/>
      <c r="AE247" s="14"/>
      <c r="AT247" s="270" t="s">
        <v>259</v>
      </c>
      <c r="AU247" s="270" t="s">
        <v>88</v>
      </c>
      <c r="AV247" s="14" t="s">
        <v>175</v>
      </c>
      <c r="AW247" s="14" t="s">
        <v>36</v>
      </c>
      <c r="AX247" s="14" t="s">
        <v>14</v>
      </c>
      <c r="AY247" s="270" t="s">
        <v>241</v>
      </c>
    </row>
    <row r="248" s="2" customFormat="1" ht="37.8" customHeight="1">
      <c r="A248" s="39"/>
      <c r="B248" s="40"/>
      <c r="C248" s="229" t="s">
        <v>359</v>
      </c>
      <c r="D248" s="229" t="s">
        <v>243</v>
      </c>
      <c r="E248" s="230" t="s">
        <v>713</v>
      </c>
      <c r="F248" s="231" t="s">
        <v>714</v>
      </c>
      <c r="G248" s="232" t="s">
        <v>255</v>
      </c>
      <c r="H248" s="233">
        <v>7522.5280000000002</v>
      </c>
      <c r="I248" s="234"/>
      <c r="J248" s="235">
        <f>ROUND(I248*H248,2)</f>
        <v>0</v>
      </c>
      <c r="K248" s="231" t="s">
        <v>247</v>
      </c>
      <c r="L248" s="45"/>
      <c r="M248" s="236" t="s">
        <v>1</v>
      </c>
      <c r="N248" s="237" t="s">
        <v>45</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175</v>
      </c>
      <c r="AT248" s="240" t="s">
        <v>243</v>
      </c>
      <c r="AU248" s="240" t="s">
        <v>88</v>
      </c>
      <c r="AY248" s="18" t="s">
        <v>241</v>
      </c>
      <c r="BE248" s="241">
        <f>IF(N248="základní",J248,0)</f>
        <v>0</v>
      </c>
      <c r="BF248" s="241">
        <f>IF(N248="snížená",J248,0)</f>
        <v>0</v>
      </c>
      <c r="BG248" s="241">
        <f>IF(N248="zákl. přenesená",J248,0)</f>
        <v>0</v>
      </c>
      <c r="BH248" s="241">
        <f>IF(N248="sníž. přenesená",J248,0)</f>
        <v>0</v>
      </c>
      <c r="BI248" s="241">
        <f>IF(N248="nulová",J248,0)</f>
        <v>0</v>
      </c>
      <c r="BJ248" s="18" t="s">
        <v>14</v>
      </c>
      <c r="BK248" s="241">
        <f>ROUND(I248*H248,2)</f>
        <v>0</v>
      </c>
      <c r="BL248" s="18" t="s">
        <v>175</v>
      </c>
      <c r="BM248" s="240" t="s">
        <v>4158</v>
      </c>
    </row>
    <row r="249" s="2" customFormat="1">
      <c r="A249" s="39"/>
      <c r="B249" s="40"/>
      <c r="C249" s="41"/>
      <c r="D249" s="242" t="s">
        <v>249</v>
      </c>
      <c r="E249" s="41"/>
      <c r="F249" s="243" t="s">
        <v>716</v>
      </c>
      <c r="G249" s="41"/>
      <c r="H249" s="41"/>
      <c r="I249" s="244"/>
      <c r="J249" s="41"/>
      <c r="K249" s="41"/>
      <c r="L249" s="45"/>
      <c r="M249" s="245"/>
      <c r="N249" s="246"/>
      <c r="O249" s="92"/>
      <c r="P249" s="92"/>
      <c r="Q249" s="92"/>
      <c r="R249" s="92"/>
      <c r="S249" s="92"/>
      <c r="T249" s="93"/>
      <c r="U249" s="39"/>
      <c r="V249" s="39"/>
      <c r="W249" s="39"/>
      <c r="X249" s="39"/>
      <c r="Y249" s="39"/>
      <c r="Z249" s="39"/>
      <c r="AA249" s="39"/>
      <c r="AB249" s="39"/>
      <c r="AC249" s="39"/>
      <c r="AD249" s="39"/>
      <c r="AE249" s="39"/>
      <c r="AT249" s="18" t="s">
        <v>249</v>
      </c>
      <c r="AU249" s="18" t="s">
        <v>88</v>
      </c>
    </row>
    <row r="250" s="2" customFormat="1">
      <c r="A250" s="39"/>
      <c r="B250" s="40"/>
      <c r="C250" s="41"/>
      <c r="D250" s="247" t="s">
        <v>251</v>
      </c>
      <c r="E250" s="41"/>
      <c r="F250" s="248" t="s">
        <v>717</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251</v>
      </c>
      <c r="AU250" s="18" t="s">
        <v>88</v>
      </c>
    </row>
    <row r="251" s="15" customFormat="1">
      <c r="A251" s="15"/>
      <c r="B251" s="271"/>
      <c r="C251" s="272"/>
      <c r="D251" s="242" t="s">
        <v>259</v>
      </c>
      <c r="E251" s="273" t="s">
        <v>1</v>
      </c>
      <c r="F251" s="274" t="s">
        <v>703</v>
      </c>
      <c r="G251" s="272"/>
      <c r="H251" s="273" t="s">
        <v>1</v>
      </c>
      <c r="I251" s="275"/>
      <c r="J251" s="272"/>
      <c r="K251" s="272"/>
      <c r="L251" s="276"/>
      <c r="M251" s="277"/>
      <c r="N251" s="278"/>
      <c r="O251" s="278"/>
      <c r="P251" s="278"/>
      <c r="Q251" s="278"/>
      <c r="R251" s="278"/>
      <c r="S251" s="278"/>
      <c r="T251" s="279"/>
      <c r="U251" s="15"/>
      <c r="V251" s="15"/>
      <c r="W251" s="15"/>
      <c r="X251" s="15"/>
      <c r="Y251" s="15"/>
      <c r="Z251" s="15"/>
      <c r="AA251" s="15"/>
      <c r="AB251" s="15"/>
      <c r="AC251" s="15"/>
      <c r="AD251" s="15"/>
      <c r="AE251" s="15"/>
      <c r="AT251" s="280" t="s">
        <v>259</v>
      </c>
      <c r="AU251" s="280" t="s">
        <v>88</v>
      </c>
      <c r="AV251" s="15" t="s">
        <v>14</v>
      </c>
      <c r="AW251" s="15" t="s">
        <v>36</v>
      </c>
      <c r="AX251" s="15" t="s">
        <v>80</v>
      </c>
      <c r="AY251" s="280" t="s">
        <v>241</v>
      </c>
    </row>
    <row r="252" s="13" customFormat="1">
      <c r="A252" s="13"/>
      <c r="B252" s="249"/>
      <c r="C252" s="250"/>
      <c r="D252" s="242" t="s">
        <v>259</v>
      </c>
      <c r="E252" s="251" t="s">
        <v>1</v>
      </c>
      <c r="F252" s="252" t="s">
        <v>4159</v>
      </c>
      <c r="G252" s="250"/>
      <c r="H252" s="253">
        <v>7522.5280000000002</v>
      </c>
      <c r="I252" s="254"/>
      <c r="J252" s="250"/>
      <c r="K252" s="250"/>
      <c r="L252" s="255"/>
      <c r="M252" s="256"/>
      <c r="N252" s="257"/>
      <c r="O252" s="257"/>
      <c r="P252" s="257"/>
      <c r="Q252" s="257"/>
      <c r="R252" s="257"/>
      <c r="S252" s="257"/>
      <c r="T252" s="258"/>
      <c r="U252" s="13"/>
      <c r="V252" s="13"/>
      <c r="W252" s="13"/>
      <c r="X252" s="13"/>
      <c r="Y252" s="13"/>
      <c r="Z252" s="13"/>
      <c r="AA252" s="13"/>
      <c r="AB252" s="13"/>
      <c r="AC252" s="13"/>
      <c r="AD252" s="13"/>
      <c r="AE252" s="13"/>
      <c r="AT252" s="259" t="s">
        <v>259</v>
      </c>
      <c r="AU252" s="259" t="s">
        <v>88</v>
      </c>
      <c r="AV252" s="13" t="s">
        <v>88</v>
      </c>
      <c r="AW252" s="13" t="s">
        <v>36</v>
      </c>
      <c r="AX252" s="13" t="s">
        <v>80</v>
      </c>
      <c r="AY252" s="259" t="s">
        <v>241</v>
      </c>
    </row>
    <row r="253" s="14" customFormat="1">
      <c r="A253" s="14"/>
      <c r="B253" s="260"/>
      <c r="C253" s="261"/>
      <c r="D253" s="242" t="s">
        <v>259</v>
      </c>
      <c r="E253" s="262" t="s">
        <v>1</v>
      </c>
      <c r="F253" s="263" t="s">
        <v>261</v>
      </c>
      <c r="G253" s="261"/>
      <c r="H253" s="264">
        <v>7522.5280000000002</v>
      </c>
      <c r="I253" s="265"/>
      <c r="J253" s="261"/>
      <c r="K253" s="261"/>
      <c r="L253" s="266"/>
      <c r="M253" s="267"/>
      <c r="N253" s="268"/>
      <c r="O253" s="268"/>
      <c r="P253" s="268"/>
      <c r="Q253" s="268"/>
      <c r="R253" s="268"/>
      <c r="S253" s="268"/>
      <c r="T253" s="269"/>
      <c r="U253" s="14"/>
      <c r="V253" s="14"/>
      <c r="W253" s="14"/>
      <c r="X253" s="14"/>
      <c r="Y253" s="14"/>
      <c r="Z253" s="14"/>
      <c r="AA253" s="14"/>
      <c r="AB253" s="14"/>
      <c r="AC253" s="14"/>
      <c r="AD253" s="14"/>
      <c r="AE253" s="14"/>
      <c r="AT253" s="270" t="s">
        <v>259</v>
      </c>
      <c r="AU253" s="270" t="s">
        <v>88</v>
      </c>
      <c r="AV253" s="14" t="s">
        <v>175</v>
      </c>
      <c r="AW253" s="14" t="s">
        <v>36</v>
      </c>
      <c r="AX253" s="14" t="s">
        <v>14</v>
      </c>
      <c r="AY253" s="270" t="s">
        <v>241</v>
      </c>
    </row>
    <row r="254" s="2" customFormat="1" ht="24.15" customHeight="1">
      <c r="A254" s="39"/>
      <c r="B254" s="40"/>
      <c r="C254" s="229" t="s">
        <v>365</v>
      </c>
      <c r="D254" s="229" t="s">
        <v>243</v>
      </c>
      <c r="E254" s="230" t="s">
        <v>719</v>
      </c>
      <c r="F254" s="231" t="s">
        <v>720</v>
      </c>
      <c r="G254" s="232" t="s">
        <v>255</v>
      </c>
      <c r="H254" s="233">
        <v>165.33000000000001</v>
      </c>
      <c r="I254" s="234"/>
      <c r="J254" s="235">
        <f>ROUND(I254*H254,2)</f>
        <v>0</v>
      </c>
      <c r="K254" s="231" t="s">
        <v>247</v>
      </c>
      <c r="L254" s="45"/>
      <c r="M254" s="236" t="s">
        <v>1</v>
      </c>
      <c r="N254" s="237" t="s">
        <v>45</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175</v>
      </c>
      <c r="AT254" s="240" t="s">
        <v>243</v>
      </c>
      <c r="AU254" s="240" t="s">
        <v>88</v>
      </c>
      <c r="AY254" s="18" t="s">
        <v>241</v>
      </c>
      <c r="BE254" s="241">
        <f>IF(N254="základní",J254,0)</f>
        <v>0</v>
      </c>
      <c r="BF254" s="241">
        <f>IF(N254="snížená",J254,0)</f>
        <v>0</v>
      </c>
      <c r="BG254" s="241">
        <f>IF(N254="zákl. přenesená",J254,0)</f>
        <v>0</v>
      </c>
      <c r="BH254" s="241">
        <f>IF(N254="sníž. přenesená",J254,0)</f>
        <v>0</v>
      </c>
      <c r="BI254" s="241">
        <f>IF(N254="nulová",J254,0)</f>
        <v>0</v>
      </c>
      <c r="BJ254" s="18" t="s">
        <v>14</v>
      </c>
      <c r="BK254" s="241">
        <f>ROUND(I254*H254,2)</f>
        <v>0</v>
      </c>
      <c r="BL254" s="18" t="s">
        <v>175</v>
      </c>
      <c r="BM254" s="240" t="s">
        <v>4160</v>
      </c>
    </row>
    <row r="255" s="2" customFormat="1">
      <c r="A255" s="39"/>
      <c r="B255" s="40"/>
      <c r="C255" s="41"/>
      <c r="D255" s="242" t="s">
        <v>249</v>
      </c>
      <c r="E255" s="41"/>
      <c r="F255" s="243" t="s">
        <v>722</v>
      </c>
      <c r="G255" s="41"/>
      <c r="H255" s="41"/>
      <c r="I255" s="244"/>
      <c r="J255" s="41"/>
      <c r="K255" s="41"/>
      <c r="L255" s="45"/>
      <c r="M255" s="245"/>
      <c r="N255" s="246"/>
      <c r="O255" s="92"/>
      <c r="P255" s="92"/>
      <c r="Q255" s="92"/>
      <c r="R255" s="92"/>
      <c r="S255" s="92"/>
      <c r="T255" s="93"/>
      <c r="U255" s="39"/>
      <c r="V255" s="39"/>
      <c r="W255" s="39"/>
      <c r="X255" s="39"/>
      <c r="Y255" s="39"/>
      <c r="Z255" s="39"/>
      <c r="AA255" s="39"/>
      <c r="AB255" s="39"/>
      <c r="AC255" s="39"/>
      <c r="AD255" s="39"/>
      <c r="AE255" s="39"/>
      <c r="AT255" s="18" t="s">
        <v>249</v>
      </c>
      <c r="AU255" s="18" t="s">
        <v>88</v>
      </c>
    </row>
    <row r="256" s="2" customFormat="1">
      <c r="A256" s="39"/>
      <c r="B256" s="40"/>
      <c r="C256" s="41"/>
      <c r="D256" s="247" t="s">
        <v>251</v>
      </c>
      <c r="E256" s="41"/>
      <c r="F256" s="248" t="s">
        <v>723</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251</v>
      </c>
      <c r="AU256" s="18" t="s">
        <v>88</v>
      </c>
    </row>
    <row r="257" s="15" customFormat="1">
      <c r="A257" s="15"/>
      <c r="B257" s="271"/>
      <c r="C257" s="272"/>
      <c r="D257" s="242" t="s">
        <v>259</v>
      </c>
      <c r="E257" s="273" t="s">
        <v>1</v>
      </c>
      <c r="F257" s="274" t="s">
        <v>724</v>
      </c>
      <c r="G257" s="272"/>
      <c r="H257" s="273" t="s">
        <v>1</v>
      </c>
      <c r="I257" s="275"/>
      <c r="J257" s="272"/>
      <c r="K257" s="272"/>
      <c r="L257" s="276"/>
      <c r="M257" s="277"/>
      <c r="N257" s="278"/>
      <c r="O257" s="278"/>
      <c r="P257" s="278"/>
      <c r="Q257" s="278"/>
      <c r="R257" s="278"/>
      <c r="S257" s="278"/>
      <c r="T257" s="279"/>
      <c r="U257" s="15"/>
      <c r="V257" s="15"/>
      <c r="W257" s="15"/>
      <c r="X257" s="15"/>
      <c r="Y257" s="15"/>
      <c r="Z257" s="15"/>
      <c r="AA257" s="15"/>
      <c r="AB257" s="15"/>
      <c r="AC257" s="15"/>
      <c r="AD257" s="15"/>
      <c r="AE257" s="15"/>
      <c r="AT257" s="280" t="s">
        <v>259</v>
      </c>
      <c r="AU257" s="280" t="s">
        <v>88</v>
      </c>
      <c r="AV257" s="15" t="s">
        <v>14</v>
      </c>
      <c r="AW257" s="15" t="s">
        <v>36</v>
      </c>
      <c r="AX257" s="15" t="s">
        <v>80</v>
      </c>
      <c r="AY257" s="280" t="s">
        <v>241</v>
      </c>
    </row>
    <row r="258" s="13" customFormat="1">
      <c r="A258" s="13"/>
      <c r="B258" s="249"/>
      <c r="C258" s="250"/>
      <c r="D258" s="242" t="s">
        <v>259</v>
      </c>
      <c r="E258" s="251" t="s">
        <v>1</v>
      </c>
      <c r="F258" s="252" t="s">
        <v>4149</v>
      </c>
      <c r="G258" s="250"/>
      <c r="H258" s="253">
        <v>165.33000000000001</v>
      </c>
      <c r="I258" s="254"/>
      <c r="J258" s="250"/>
      <c r="K258" s="250"/>
      <c r="L258" s="255"/>
      <c r="M258" s="256"/>
      <c r="N258" s="257"/>
      <c r="O258" s="257"/>
      <c r="P258" s="257"/>
      <c r="Q258" s="257"/>
      <c r="R258" s="257"/>
      <c r="S258" s="257"/>
      <c r="T258" s="258"/>
      <c r="U258" s="13"/>
      <c r="V258" s="13"/>
      <c r="W258" s="13"/>
      <c r="X258" s="13"/>
      <c r="Y258" s="13"/>
      <c r="Z258" s="13"/>
      <c r="AA258" s="13"/>
      <c r="AB258" s="13"/>
      <c r="AC258" s="13"/>
      <c r="AD258" s="13"/>
      <c r="AE258" s="13"/>
      <c r="AT258" s="259" t="s">
        <v>259</v>
      </c>
      <c r="AU258" s="259" t="s">
        <v>88</v>
      </c>
      <c r="AV258" s="13" t="s">
        <v>88</v>
      </c>
      <c r="AW258" s="13" t="s">
        <v>36</v>
      </c>
      <c r="AX258" s="13" t="s">
        <v>80</v>
      </c>
      <c r="AY258" s="259" t="s">
        <v>241</v>
      </c>
    </row>
    <row r="259" s="14" customFormat="1">
      <c r="A259" s="14"/>
      <c r="B259" s="260"/>
      <c r="C259" s="261"/>
      <c r="D259" s="242" t="s">
        <v>259</v>
      </c>
      <c r="E259" s="262" t="s">
        <v>1</v>
      </c>
      <c r="F259" s="263" t="s">
        <v>261</v>
      </c>
      <c r="G259" s="261"/>
      <c r="H259" s="264">
        <v>165.33000000000001</v>
      </c>
      <c r="I259" s="265"/>
      <c r="J259" s="261"/>
      <c r="K259" s="261"/>
      <c r="L259" s="266"/>
      <c r="M259" s="267"/>
      <c r="N259" s="268"/>
      <c r="O259" s="268"/>
      <c r="P259" s="268"/>
      <c r="Q259" s="268"/>
      <c r="R259" s="268"/>
      <c r="S259" s="268"/>
      <c r="T259" s="269"/>
      <c r="U259" s="14"/>
      <c r="V259" s="14"/>
      <c r="W259" s="14"/>
      <c r="X259" s="14"/>
      <c r="Y259" s="14"/>
      <c r="Z259" s="14"/>
      <c r="AA259" s="14"/>
      <c r="AB259" s="14"/>
      <c r="AC259" s="14"/>
      <c r="AD259" s="14"/>
      <c r="AE259" s="14"/>
      <c r="AT259" s="270" t="s">
        <v>259</v>
      </c>
      <c r="AU259" s="270" t="s">
        <v>88</v>
      </c>
      <c r="AV259" s="14" t="s">
        <v>175</v>
      </c>
      <c r="AW259" s="14" t="s">
        <v>36</v>
      </c>
      <c r="AX259" s="14" t="s">
        <v>14</v>
      </c>
      <c r="AY259" s="270" t="s">
        <v>241</v>
      </c>
    </row>
    <row r="260" s="2" customFormat="1" ht="24.15" customHeight="1">
      <c r="A260" s="39"/>
      <c r="B260" s="40"/>
      <c r="C260" s="229" t="s">
        <v>7</v>
      </c>
      <c r="D260" s="229" t="s">
        <v>243</v>
      </c>
      <c r="E260" s="230" t="s">
        <v>726</v>
      </c>
      <c r="F260" s="231" t="s">
        <v>727</v>
      </c>
      <c r="G260" s="232" t="s">
        <v>255</v>
      </c>
      <c r="H260" s="233">
        <v>578.65599999999995</v>
      </c>
      <c r="I260" s="234"/>
      <c r="J260" s="235">
        <f>ROUND(I260*H260,2)</f>
        <v>0</v>
      </c>
      <c r="K260" s="231" t="s">
        <v>247</v>
      </c>
      <c r="L260" s="45"/>
      <c r="M260" s="236" t="s">
        <v>1</v>
      </c>
      <c r="N260" s="237" t="s">
        <v>45</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175</v>
      </c>
      <c r="AT260" s="240" t="s">
        <v>243</v>
      </c>
      <c r="AU260" s="240" t="s">
        <v>88</v>
      </c>
      <c r="AY260" s="18" t="s">
        <v>241</v>
      </c>
      <c r="BE260" s="241">
        <f>IF(N260="základní",J260,0)</f>
        <v>0</v>
      </c>
      <c r="BF260" s="241">
        <f>IF(N260="snížená",J260,0)</f>
        <v>0</v>
      </c>
      <c r="BG260" s="241">
        <f>IF(N260="zákl. přenesená",J260,0)</f>
        <v>0</v>
      </c>
      <c r="BH260" s="241">
        <f>IF(N260="sníž. přenesená",J260,0)</f>
        <v>0</v>
      </c>
      <c r="BI260" s="241">
        <f>IF(N260="nulová",J260,0)</f>
        <v>0</v>
      </c>
      <c r="BJ260" s="18" t="s">
        <v>14</v>
      </c>
      <c r="BK260" s="241">
        <f>ROUND(I260*H260,2)</f>
        <v>0</v>
      </c>
      <c r="BL260" s="18" t="s">
        <v>175</v>
      </c>
      <c r="BM260" s="240" t="s">
        <v>4161</v>
      </c>
    </row>
    <row r="261" s="2" customFormat="1">
      <c r="A261" s="39"/>
      <c r="B261" s="40"/>
      <c r="C261" s="41"/>
      <c r="D261" s="242" t="s">
        <v>249</v>
      </c>
      <c r="E261" s="41"/>
      <c r="F261" s="243" t="s">
        <v>729</v>
      </c>
      <c r="G261" s="41"/>
      <c r="H261" s="41"/>
      <c r="I261" s="244"/>
      <c r="J261" s="41"/>
      <c r="K261" s="41"/>
      <c r="L261" s="45"/>
      <c r="M261" s="245"/>
      <c r="N261" s="246"/>
      <c r="O261" s="92"/>
      <c r="P261" s="92"/>
      <c r="Q261" s="92"/>
      <c r="R261" s="92"/>
      <c r="S261" s="92"/>
      <c r="T261" s="93"/>
      <c r="U261" s="39"/>
      <c r="V261" s="39"/>
      <c r="W261" s="39"/>
      <c r="X261" s="39"/>
      <c r="Y261" s="39"/>
      <c r="Z261" s="39"/>
      <c r="AA261" s="39"/>
      <c r="AB261" s="39"/>
      <c r="AC261" s="39"/>
      <c r="AD261" s="39"/>
      <c r="AE261" s="39"/>
      <c r="AT261" s="18" t="s">
        <v>249</v>
      </c>
      <c r="AU261" s="18" t="s">
        <v>88</v>
      </c>
    </row>
    <row r="262" s="2" customFormat="1">
      <c r="A262" s="39"/>
      <c r="B262" s="40"/>
      <c r="C262" s="41"/>
      <c r="D262" s="247" t="s">
        <v>251</v>
      </c>
      <c r="E262" s="41"/>
      <c r="F262" s="248" t="s">
        <v>730</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251</v>
      </c>
      <c r="AU262" s="18" t="s">
        <v>88</v>
      </c>
    </row>
    <row r="263" s="15" customFormat="1">
      <c r="A263" s="15"/>
      <c r="B263" s="271"/>
      <c r="C263" s="272"/>
      <c r="D263" s="242" t="s">
        <v>259</v>
      </c>
      <c r="E263" s="273" t="s">
        <v>1</v>
      </c>
      <c r="F263" s="274" t="s">
        <v>731</v>
      </c>
      <c r="G263" s="272"/>
      <c r="H263" s="273" t="s">
        <v>1</v>
      </c>
      <c r="I263" s="275"/>
      <c r="J263" s="272"/>
      <c r="K263" s="272"/>
      <c r="L263" s="276"/>
      <c r="M263" s="277"/>
      <c r="N263" s="278"/>
      <c r="O263" s="278"/>
      <c r="P263" s="278"/>
      <c r="Q263" s="278"/>
      <c r="R263" s="278"/>
      <c r="S263" s="278"/>
      <c r="T263" s="279"/>
      <c r="U263" s="15"/>
      <c r="V263" s="15"/>
      <c r="W263" s="15"/>
      <c r="X263" s="15"/>
      <c r="Y263" s="15"/>
      <c r="Z263" s="15"/>
      <c r="AA263" s="15"/>
      <c r="AB263" s="15"/>
      <c r="AC263" s="15"/>
      <c r="AD263" s="15"/>
      <c r="AE263" s="15"/>
      <c r="AT263" s="280" t="s">
        <v>259</v>
      </c>
      <c r="AU263" s="280" t="s">
        <v>88</v>
      </c>
      <c r="AV263" s="15" t="s">
        <v>14</v>
      </c>
      <c r="AW263" s="15" t="s">
        <v>36</v>
      </c>
      <c r="AX263" s="15" t="s">
        <v>80</v>
      </c>
      <c r="AY263" s="280" t="s">
        <v>241</v>
      </c>
    </row>
    <row r="264" s="13" customFormat="1">
      <c r="A264" s="13"/>
      <c r="B264" s="249"/>
      <c r="C264" s="250"/>
      <c r="D264" s="242" t="s">
        <v>259</v>
      </c>
      <c r="E264" s="251" t="s">
        <v>1</v>
      </c>
      <c r="F264" s="252" t="s">
        <v>4053</v>
      </c>
      <c r="G264" s="250"/>
      <c r="H264" s="253">
        <v>578.65599999999995</v>
      </c>
      <c r="I264" s="254"/>
      <c r="J264" s="250"/>
      <c r="K264" s="250"/>
      <c r="L264" s="255"/>
      <c r="M264" s="256"/>
      <c r="N264" s="257"/>
      <c r="O264" s="257"/>
      <c r="P264" s="257"/>
      <c r="Q264" s="257"/>
      <c r="R264" s="257"/>
      <c r="S264" s="257"/>
      <c r="T264" s="258"/>
      <c r="U264" s="13"/>
      <c r="V264" s="13"/>
      <c r="W264" s="13"/>
      <c r="X264" s="13"/>
      <c r="Y264" s="13"/>
      <c r="Z264" s="13"/>
      <c r="AA264" s="13"/>
      <c r="AB264" s="13"/>
      <c r="AC264" s="13"/>
      <c r="AD264" s="13"/>
      <c r="AE264" s="13"/>
      <c r="AT264" s="259" t="s">
        <v>259</v>
      </c>
      <c r="AU264" s="259" t="s">
        <v>88</v>
      </c>
      <c r="AV264" s="13" t="s">
        <v>88</v>
      </c>
      <c r="AW264" s="13" t="s">
        <v>36</v>
      </c>
      <c r="AX264" s="13" t="s">
        <v>80</v>
      </c>
      <c r="AY264" s="259" t="s">
        <v>241</v>
      </c>
    </row>
    <row r="265" s="14" customFormat="1">
      <c r="A265" s="14"/>
      <c r="B265" s="260"/>
      <c r="C265" s="261"/>
      <c r="D265" s="242" t="s">
        <v>259</v>
      </c>
      <c r="E265" s="262" t="s">
        <v>1</v>
      </c>
      <c r="F265" s="263" t="s">
        <v>261</v>
      </c>
      <c r="G265" s="261"/>
      <c r="H265" s="264">
        <v>578.65599999999995</v>
      </c>
      <c r="I265" s="265"/>
      <c r="J265" s="261"/>
      <c r="K265" s="261"/>
      <c r="L265" s="266"/>
      <c r="M265" s="267"/>
      <c r="N265" s="268"/>
      <c r="O265" s="268"/>
      <c r="P265" s="268"/>
      <c r="Q265" s="268"/>
      <c r="R265" s="268"/>
      <c r="S265" s="268"/>
      <c r="T265" s="269"/>
      <c r="U265" s="14"/>
      <c r="V265" s="14"/>
      <c r="W265" s="14"/>
      <c r="X265" s="14"/>
      <c r="Y265" s="14"/>
      <c r="Z265" s="14"/>
      <c r="AA265" s="14"/>
      <c r="AB265" s="14"/>
      <c r="AC265" s="14"/>
      <c r="AD265" s="14"/>
      <c r="AE265" s="14"/>
      <c r="AT265" s="270" t="s">
        <v>259</v>
      </c>
      <c r="AU265" s="270" t="s">
        <v>88</v>
      </c>
      <c r="AV265" s="14" t="s">
        <v>175</v>
      </c>
      <c r="AW265" s="14" t="s">
        <v>36</v>
      </c>
      <c r="AX265" s="14" t="s">
        <v>14</v>
      </c>
      <c r="AY265" s="270" t="s">
        <v>241</v>
      </c>
    </row>
    <row r="266" s="2" customFormat="1" ht="24.15" customHeight="1">
      <c r="A266" s="39"/>
      <c r="B266" s="40"/>
      <c r="C266" s="229" t="s">
        <v>376</v>
      </c>
      <c r="D266" s="229" t="s">
        <v>243</v>
      </c>
      <c r="E266" s="230" t="s">
        <v>732</v>
      </c>
      <c r="F266" s="231" t="s">
        <v>733</v>
      </c>
      <c r="G266" s="232" t="s">
        <v>255</v>
      </c>
      <c r="H266" s="233">
        <v>676.48599999999999</v>
      </c>
      <c r="I266" s="234"/>
      <c r="J266" s="235">
        <f>ROUND(I266*H266,2)</f>
        <v>0</v>
      </c>
      <c r="K266" s="231" t="s">
        <v>247</v>
      </c>
      <c r="L266" s="45"/>
      <c r="M266" s="236" t="s">
        <v>1</v>
      </c>
      <c r="N266" s="237" t="s">
        <v>45</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175</v>
      </c>
      <c r="AT266" s="240" t="s">
        <v>243</v>
      </c>
      <c r="AU266" s="240" t="s">
        <v>88</v>
      </c>
      <c r="AY266" s="18" t="s">
        <v>241</v>
      </c>
      <c r="BE266" s="241">
        <f>IF(N266="základní",J266,0)</f>
        <v>0</v>
      </c>
      <c r="BF266" s="241">
        <f>IF(N266="snížená",J266,0)</f>
        <v>0</v>
      </c>
      <c r="BG266" s="241">
        <f>IF(N266="zákl. přenesená",J266,0)</f>
        <v>0</v>
      </c>
      <c r="BH266" s="241">
        <f>IF(N266="sníž. přenesená",J266,0)</f>
        <v>0</v>
      </c>
      <c r="BI266" s="241">
        <f>IF(N266="nulová",J266,0)</f>
        <v>0</v>
      </c>
      <c r="BJ266" s="18" t="s">
        <v>14</v>
      </c>
      <c r="BK266" s="241">
        <f>ROUND(I266*H266,2)</f>
        <v>0</v>
      </c>
      <c r="BL266" s="18" t="s">
        <v>175</v>
      </c>
      <c r="BM266" s="240" t="s">
        <v>4162</v>
      </c>
    </row>
    <row r="267" s="2" customFormat="1">
      <c r="A267" s="39"/>
      <c r="B267" s="40"/>
      <c r="C267" s="41"/>
      <c r="D267" s="242" t="s">
        <v>249</v>
      </c>
      <c r="E267" s="41"/>
      <c r="F267" s="243" t="s">
        <v>735</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249</v>
      </c>
      <c r="AU267" s="18" t="s">
        <v>88</v>
      </c>
    </row>
    <row r="268" s="2" customFormat="1">
      <c r="A268" s="39"/>
      <c r="B268" s="40"/>
      <c r="C268" s="41"/>
      <c r="D268" s="247" t="s">
        <v>251</v>
      </c>
      <c r="E268" s="41"/>
      <c r="F268" s="248" t="s">
        <v>736</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251</v>
      </c>
      <c r="AU268" s="18" t="s">
        <v>88</v>
      </c>
    </row>
    <row r="269" s="13" customFormat="1">
      <c r="A269" s="13"/>
      <c r="B269" s="249"/>
      <c r="C269" s="250"/>
      <c r="D269" s="242" t="s">
        <v>259</v>
      </c>
      <c r="E269" s="251" t="s">
        <v>1</v>
      </c>
      <c r="F269" s="252" t="s">
        <v>4163</v>
      </c>
      <c r="G269" s="250"/>
      <c r="H269" s="253">
        <v>676.48599999999999</v>
      </c>
      <c r="I269" s="254"/>
      <c r="J269" s="250"/>
      <c r="K269" s="250"/>
      <c r="L269" s="255"/>
      <c r="M269" s="256"/>
      <c r="N269" s="257"/>
      <c r="O269" s="257"/>
      <c r="P269" s="257"/>
      <c r="Q269" s="257"/>
      <c r="R269" s="257"/>
      <c r="S269" s="257"/>
      <c r="T269" s="258"/>
      <c r="U269" s="13"/>
      <c r="V269" s="13"/>
      <c r="W269" s="13"/>
      <c r="X269" s="13"/>
      <c r="Y269" s="13"/>
      <c r="Z269" s="13"/>
      <c r="AA269" s="13"/>
      <c r="AB269" s="13"/>
      <c r="AC269" s="13"/>
      <c r="AD269" s="13"/>
      <c r="AE269" s="13"/>
      <c r="AT269" s="259" t="s">
        <v>259</v>
      </c>
      <c r="AU269" s="259" t="s">
        <v>88</v>
      </c>
      <c r="AV269" s="13" t="s">
        <v>88</v>
      </c>
      <c r="AW269" s="13" t="s">
        <v>36</v>
      </c>
      <c r="AX269" s="13" t="s">
        <v>80</v>
      </c>
      <c r="AY269" s="259" t="s">
        <v>241</v>
      </c>
    </row>
    <row r="270" s="14" customFormat="1">
      <c r="A270" s="14"/>
      <c r="B270" s="260"/>
      <c r="C270" s="261"/>
      <c r="D270" s="242" t="s">
        <v>259</v>
      </c>
      <c r="E270" s="262" t="s">
        <v>1</v>
      </c>
      <c r="F270" s="263" t="s">
        <v>261</v>
      </c>
      <c r="G270" s="261"/>
      <c r="H270" s="264">
        <v>676.48599999999999</v>
      </c>
      <c r="I270" s="265"/>
      <c r="J270" s="261"/>
      <c r="K270" s="261"/>
      <c r="L270" s="266"/>
      <c r="M270" s="267"/>
      <c r="N270" s="268"/>
      <c r="O270" s="268"/>
      <c r="P270" s="268"/>
      <c r="Q270" s="268"/>
      <c r="R270" s="268"/>
      <c r="S270" s="268"/>
      <c r="T270" s="269"/>
      <c r="U270" s="14"/>
      <c r="V270" s="14"/>
      <c r="W270" s="14"/>
      <c r="X270" s="14"/>
      <c r="Y270" s="14"/>
      <c r="Z270" s="14"/>
      <c r="AA270" s="14"/>
      <c r="AB270" s="14"/>
      <c r="AC270" s="14"/>
      <c r="AD270" s="14"/>
      <c r="AE270" s="14"/>
      <c r="AT270" s="270" t="s">
        <v>259</v>
      </c>
      <c r="AU270" s="270" t="s">
        <v>88</v>
      </c>
      <c r="AV270" s="14" t="s">
        <v>175</v>
      </c>
      <c r="AW270" s="14" t="s">
        <v>36</v>
      </c>
      <c r="AX270" s="14" t="s">
        <v>14</v>
      </c>
      <c r="AY270" s="270" t="s">
        <v>241</v>
      </c>
    </row>
    <row r="271" s="2" customFormat="1" ht="33" customHeight="1">
      <c r="A271" s="39"/>
      <c r="B271" s="40"/>
      <c r="C271" s="229" t="s">
        <v>382</v>
      </c>
      <c r="D271" s="229" t="s">
        <v>243</v>
      </c>
      <c r="E271" s="230" t="s">
        <v>4164</v>
      </c>
      <c r="F271" s="231" t="s">
        <v>738</v>
      </c>
      <c r="G271" s="232" t="s">
        <v>487</v>
      </c>
      <c r="H271" s="233">
        <v>1246.7190000000001</v>
      </c>
      <c r="I271" s="234"/>
      <c r="J271" s="235">
        <f>ROUND(I271*H271,2)</f>
        <v>0</v>
      </c>
      <c r="K271" s="231" t="s">
        <v>247</v>
      </c>
      <c r="L271" s="45"/>
      <c r="M271" s="236" t="s">
        <v>1</v>
      </c>
      <c r="N271" s="237" t="s">
        <v>45</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175</v>
      </c>
      <c r="AT271" s="240" t="s">
        <v>243</v>
      </c>
      <c r="AU271" s="240" t="s">
        <v>88</v>
      </c>
      <c r="AY271" s="18" t="s">
        <v>241</v>
      </c>
      <c r="BE271" s="241">
        <f>IF(N271="základní",J271,0)</f>
        <v>0</v>
      </c>
      <c r="BF271" s="241">
        <f>IF(N271="snížená",J271,0)</f>
        <v>0</v>
      </c>
      <c r="BG271" s="241">
        <f>IF(N271="zákl. přenesená",J271,0)</f>
        <v>0</v>
      </c>
      <c r="BH271" s="241">
        <f>IF(N271="sníž. přenesená",J271,0)</f>
        <v>0</v>
      </c>
      <c r="BI271" s="241">
        <f>IF(N271="nulová",J271,0)</f>
        <v>0</v>
      </c>
      <c r="BJ271" s="18" t="s">
        <v>14</v>
      </c>
      <c r="BK271" s="241">
        <f>ROUND(I271*H271,2)</f>
        <v>0</v>
      </c>
      <c r="BL271" s="18" t="s">
        <v>175</v>
      </c>
      <c r="BM271" s="240" t="s">
        <v>4165</v>
      </c>
    </row>
    <row r="272" s="2" customFormat="1">
      <c r="A272" s="39"/>
      <c r="B272" s="40"/>
      <c r="C272" s="41"/>
      <c r="D272" s="242" t="s">
        <v>249</v>
      </c>
      <c r="E272" s="41"/>
      <c r="F272" s="243" t="s">
        <v>740</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249</v>
      </c>
      <c r="AU272" s="18" t="s">
        <v>88</v>
      </c>
    </row>
    <row r="273" s="2" customFormat="1">
      <c r="A273" s="39"/>
      <c r="B273" s="40"/>
      <c r="C273" s="41"/>
      <c r="D273" s="247" t="s">
        <v>251</v>
      </c>
      <c r="E273" s="41"/>
      <c r="F273" s="248" t="s">
        <v>4166</v>
      </c>
      <c r="G273" s="41"/>
      <c r="H273" s="41"/>
      <c r="I273" s="244"/>
      <c r="J273" s="41"/>
      <c r="K273" s="41"/>
      <c r="L273" s="45"/>
      <c r="M273" s="245"/>
      <c r="N273" s="246"/>
      <c r="O273" s="92"/>
      <c r="P273" s="92"/>
      <c r="Q273" s="92"/>
      <c r="R273" s="92"/>
      <c r="S273" s="92"/>
      <c r="T273" s="93"/>
      <c r="U273" s="39"/>
      <c r="V273" s="39"/>
      <c r="W273" s="39"/>
      <c r="X273" s="39"/>
      <c r="Y273" s="39"/>
      <c r="Z273" s="39"/>
      <c r="AA273" s="39"/>
      <c r="AB273" s="39"/>
      <c r="AC273" s="39"/>
      <c r="AD273" s="39"/>
      <c r="AE273" s="39"/>
      <c r="AT273" s="18" t="s">
        <v>251</v>
      </c>
      <c r="AU273" s="18" t="s">
        <v>88</v>
      </c>
    </row>
    <row r="274" s="2" customFormat="1">
      <c r="A274" s="39"/>
      <c r="B274" s="40"/>
      <c r="C274" s="41"/>
      <c r="D274" s="242" t="s">
        <v>742</v>
      </c>
      <c r="E274" s="41"/>
      <c r="F274" s="287" t="s">
        <v>743</v>
      </c>
      <c r="G274" s="41"/>
      <c r="H274" s="41"/>
      <c r="I274" s="244"/>
      <c r="J274" s="41"/>
      <c r="K274" s="41"/>
      <c r="L274" s="45"/>
      <c r="M274" s="245"/>
      <c r="N274" s="246"/>
      <c r="O274" s="92"/>
      <c r="P274" s="92"/>
      <c r="Q274" s="92"/>
      <c r="R274" s="92"/>
      <c r="S274" s="92"/>
      <c r="T274" s="93"/>
      <c r="U274" s="39"/>
      <c r="V274" s="39"/>
      <c r="W274" s="39"/>
      <c r="X274" s="39"/>
      <c r="Y274" s="39"/>
      <c r="Z274" s="39"/>
      <c r="AA274" s="39"/>
      <c r="AB274" s="39"/>
      <c r="AC274" s="39"/>
      <c r="AD274" s="39"/>
      <c r="AE274" s="39"/>
      <c r="AT274" s="18" t="s">
        <v>742</v>
      </c>
      <c r="AU274" s="18" t="s">
        <v>88</v>
      </c>
    </row>
    <row r="275" s="13" customFormat="1">
      <c r="A275" s="13"/>
      <c r="B275" s="249"/>
      <c r="C275" s="250"/>
      <c r="D275" s="242" t="s">
        <v>259</v>
      </c>
      <c r="E275" s="251" t="s">
        <v>1</v>
      </c>
      <c r="F275" s="252" t="s">
        <v>2712</v>
      </c>
      <c r="G275" s="250"/>
      <c r="H275" s="253">
        <v>1246.7190000000001</v>
      </c>
      <c r="I275" s="254"/>
      <c r="J275" s="250"/>
      <c r="K275" s="250"/>
      <c r="L275" s="255"/>
      <c r="M275" s="256"/>
      <c r="N275" s="257"/>
      <c r="O275" s="257"/>
      <c r="P275" s="257"/>
      <c r="Q275" s="257"/>
      <c r="R275" s="257"/>
      <c r="S275" s="257"/>
      <c r="T275" s="258"/>
      <c r="U275" s="13"/>
      <c r="V275" s="13"/>
      <c r="W275" s="13"/>
      <c r="X275" s="13"/>
      <c r="Y275" s="13"/>
      <c r="Z275" s="13"/>
      <c r="AA275" s="13"/>
      <c r="AB275" s="13"/>
      <c r="AC275" s="13"/>
      <c r="AD275" s="13"/>
      <c r="AE275" s="13"/>
      <c r="AT275" s="259" t="s">
        <v>259</v>
      </c>
      <c r="AU275" s="259" t="s">
        <v>88</v>
      </c>
      <c r="AV275" s="13" t="s">
        <v>88</v>
      </c>
      <c r="AW275" s="13" t="s">
        <v>36</v>
      </c>
      <c r="AX275" s="13" t="s">
        <v>80</v>
      </c>
      <c r="AY275" s="259" t="s">
        <v>241</v>
      </c>
    </row>
    <row r="276" s="14" customFormat="1">
      <c r="A276" s="14"/>
      <c r="B276" s="260"/>
      <c r="C276" s="261"/>
      <c r="D276" s="242" t="s">
        <v>259</v>
      </c>
      <c r="E276" s="262" t="s">
        <v>1</v>
      </c>
      <c r="F276" s="263" t="s">
        <v>261</v>
      </c>
      <c r="G276" s="261"/>
      <c r="H276" s="264">
        <v>1246.7190000000001</v>
      </c>
      <c r="I276" s="265"/>
      <c r="J276" s="261"/>
      <c r="K276" s="261"/>
      <c r="L276" s="266"/>
      <c r="M276" s="267"/>
      <c r="N276" s="268"/>
      <c r="O276" s="268"/>
      <c r="P276" s="268"/>
      <c r="Q276" s="268"/>
      <c r="R276" s="268"/>
      <c r="S276" s="268"/>
      <c r="T276" s="269"/>
      <c r="U276" s="14"/>
      <c r="V276" s="14"/>
      <c r="W276" s="14"/>
      <c r="X276" s="14"/>
      <c r="Y276" s="14"/>
      <c r="Z276" s="14"/>
      <c r="AA276" s="14"/>
      <c r="AB276" s="14"/>
      <c r="AC276" s="14"/>
      <c r="AD276" s="14"/>
      <c r="AE276" s="14"/>
      <c r="AT276" s="270" t="s">
        <v>259</v>
      </c>
      <c r="AU276" s="270" t="s">
        <v>88</v>
      </c>
      <c r="AV276" s="14" t="s">
        <v>175</v>
      </c>
      <c r="AW276" s="14" t="s">
        <v>36</v>
      </c>
      <c r="AX276" s="14" t="s">
        <v>14</v>
      </c>
      <c r="AY276" s="270" t="s">
        <v>241</v>
      </c>
    </row>
    <row r="277" s="2" customFormat="1" ht="16.5" customHeight="1">
      <c r="A277" s="39"/>
      <c r="B277" s="40"/>
      <c r="C277" s="229" t="s">
        <v>388</v>
      </c>
      <c r="D277" s="229" t="s">
        <v>243</v>
      </c>
      <c r="E277" s="230" t="s">
        <v>262</v>
      </c>
      <c r="F277" s="231" t="s">
        <v>263</v>
      </c>
      <c r="G277" s="232" t="s">
        <v>255</v>
      </c>
      <c r="H277" s="233">
        <v>676.48599999999999</v>
      </c>
      <c r="I277" s="234"/>
      <c r="J277" s="235">
        <f>ROUND(I277*H277,2)</f>
        <v>0</v>
      </c>
      <c r="K277" s="231" t="s">
        <v>247</v>
      </c>
      <c r="L277" s="45"/>
      <c r="M277" s="236" t="s">
        <v>1</v>
      </c>
      <c r="N277" s="237" t="s">
        <v>45</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175</v>
      </c>
      <c r="AT277" s="240" t="s">
        <v>243</v>
      </c>
      <c r="AU277" s="240" t="s">
        <v>88</v>
      </c>
      <c r="AY277" s="18" t="s">
        <v>241</v>
      </c>
      <c r="BE277" s="241">
        <f>IF(N277="základní",J277,0)</f>
        <v>0</v>
      </c>
      <c r="BF277" s="241">
        <f>IF(N277="snížená",J277,0)</f>
        <v>0</v>
      </c>
      <c r="BG277" s="241">
        <f>IF(N277="zákl. přenesená",J277,0)</f>
        <v>0</v>
      </c>
      <c r="BH277" s="241">
        <f>IF(N277="sníž. přenesená",J277,0)</f>
        <v>0</v>
      </c>
      <c r="BI277" s="241">
        <f>IF(N277="nulová",J277,0)</f>
        <v>0</v>
      </c>
      <c r="BJ277" s="18" t="s">
        <v>14</v>
      </c>
      <c r="BK277" s="241">
        <f>ROUND(I277*H277,2)</f>
        <v>0</v>
      </c>
      <c r="BL277" s="18" t="s">
        <v>175</v>
      </c>
      <c r="BM277" s="240" t="s">
        <v>4167</v>
      </c>
    </row>
    <row r="278" s="2" customFormat="1">
      <c r="A278" s="39"/>
      <c r="B278" s="40"/>
      <c r="C278" s="41"/>
      <c r="D278" s="242" t="s">
        <v>249</v>
      </c>
      <c r="E278" s="41"/>
      <c r="F278" s="243" t="s">
        <v>265</v>
      </c>
      <c r="G278" s="41"/>
      <c r="H278" s="41"/>
      <c r="I278" s="244"/>
      <c r="J278" s="41"/>
      <c r="K278" s="41"/>
      <c r="L278" s="45"/>
      <c r="M278" s="245"/>
      <c r="N278" s="246"/>
      <c r="O278" s="92"/>
      <c r="P278" s="92"/>
      <c r="Q278" s="92"/>
      <c r="R278" s="92"/>
      <c r="S278" s="92"/>
      <c r="T278" s="93"/>
      <c r="U278" s="39"/>
      <c r="V278" s="39"/>
      <c r="W278" s="39"/>
      <c r="X278" s="39"/>
      <c r="Y278" s="39"/>
      <c r="Z278" s="39"/>
      <c r="AA278" s="39"/>
      <c r="AB278" s="39"/>
      <c r="AC278" s="39"/>
      <c r="AD278" s="39"/>
      <c r="AE278" s="39"/>
      <c r="AT278" s="18" t="s">
        <v>249</v>
      </c>
      <c r="AU278" s="18" t="s">
        <v>88</v>
      </c>
    </row>
    <row r="279" s="2" customFormat="1">
      <c r="A279" s="39"/>
      <c r="B279" s="40"/>
      <c r="C279" s="41"/>
      <c r="D279" s="247" t="s">
        <v>251</v>
      </c>
      <c r="E279" s="41"/>
      <c r="F279" s="248" t="s">
        <v>266</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251</v>
      </c>
      <c r="AU279" s="18" t="s">
        <v>88</v>
      </c>
    </row>
    <row r="280" s="13" customFormat="1">
      <c r="A280" s="13"/>
      <c r="B280" s="249"/>
      <c r="C280" s="250"/>
      <c r="D280" s="242" t="s">
        <v>259</v>
      </c>
      <c r="E280" s="251" t="s">
        <v>1</v>
      </c>
      <c r="F280" s="252" t="s">
        <v>4163</v>
      </c>
      <c r="G280" s="250"/>
      <c r="H280" s="253">
        <v>676.48599999999999</v>
      </c>
      <c r="I280" s="254"/>
      <c r="J280" s="250"/>
      <c r="K280" s="250"/>
      <c r="L280" s="255"/>
      <c r="M280" s="256"/>
      <c r="N280" s="257"/>
      <c r="O280" s="257"/>
      <c r="P280" s="257"/>
      <c r="Q280" s="257"/>
      <c r="R280" s="257"/>
      <c r="S280" s="257"/>
      <c r="T280" s="258"/>
      <c r="U280" s="13"/>
      <c r="V280" s="13"/>
      <c r="W280" s="13"/>
      <c r="X280" s="13"/>
      <c r="Y280" s="13"/>
      <c r="Z280" s="13"/>
      <c r="AA280" s="13"/>
      <c r="AB280" s="13"/>
      <c r="AC280" s="13"/>
      <c r="AD280" s="13"/>
      <c r="AE280" s="13"/>
      <c r="AT280" s="259" t="s">
        <v>259</v>
      </c>
      <c r="AU280" s="259" t="s">
        <v>88</v>
      </c>
      <c r="AV280" s="13" t="s">
        <v>88</v>
      </c>
      <c r="AW280" s="13" t="s">
        <v>36</v>
      </c>
      <c r="AX280" s="13" t="s">
        <v>80</v>
      </c>
      <c r="AY280" s="259" t="s">
        <v>241</v>
      </c>
    </row>
    <row r="281" s="14" customFormat="1">
      <c r="A281" s="14"/>
      <c r="B281" s="260"/>
      <c r="C281" s="261"/>
      <c r="D281" s="242" t="s">
        <v>259</v>
      </c>
      <c r="E281" s="262" t="s">
        <v>1</v>
      </c>
      <c r="F281" s="263" t="s">
        <v>261</v>
      </c>
      <c r="G281" s="261"/>
      <c r="H281" s="264">
        <v>676.48599999999999</v>
      </c>
      <c r="I281" s="265"/>
      <c r="J281" s="261"/>
      <c r="K281" s="261"/>
      <c r="L281" s="266"/>
      <c r="M281" s="267"/>
      <c r="N281" s="268"/>
      <c r="O281" s="268"/>
      <c r="P281" s="268"/>
      <c r="Q281" s="268"/>
      <c r="R281" s="268"/>
      <c r="S281" s="268"/>
      <c r="T281" s="269"/>
      <c r="U281" s="14"/>
      <c r="V281" s="14"/>
      <c r="W281" s="14"/>
      <c r="X281" s="14"/>
      <c r="Y281" s="14"/>
      <c r="Z281" s="14"/>
      <c r="AA281" s="14"/>
      <c r="AB281" s="14"/>
      <c r="AC281" s="14"/>
      <c r="AD281" s="14"/>
      <c r="AE281" s="14"/>
      <c r="AT281" s="270" t="s">
        <v>259</v>
      </c>
      <c r="AU281" s="270" t="s">
        <v>88</v>
      </c>
      <c r="AV281" s="14" t="s">
        <v>175</v>
      </c>
      <c r="AW281" s="14" t="s">
        <v>36</v>
      </c>
      <c r="AX281" s="14" t="s">
        <v>14</v>
      </c>
      <c r="AY281" s="270" t="s">
        <v>241</v>
      </c>
    </row>
    <row r="282" s="2" customFormat="1" ht="24.15" customHeight="1">
      <c r="A282" s="39"/>
      <c r="B282" s="40"/>
      <c r="C282" s="229" t="s">
        <v>394</v>
      </c>
      <c r="D282" s="229" t="s">
        <v>243</v>
      </c>
      <c r="E282" s="230" t="s">
        <v>764</v>
      </c>
      <c r="F282" s="231" t="s">
        <v>765</v>
      </c>
      <c r="G282" s="232" t="s">
        <v>255</v>
      </c>
      <c r="H282" s="233">
        <v>337.5</v>
      </c>
      <c r="I282" s="234"/>
      <c r="J282" s="235">
        <f>ROUND(I282*H282,2)</f>
        <v>0</v>
      </c>
      <c r="K282" s="231" t="s">
        <v>247</v>
      </c>
      <c r="L282" s="45"/>
      <c r="M282" s="236" t="s">
        <v>1</v>
      </c>
      <c r="N282" s="237" t="s">
        <v>45</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175</v>
      </c>
      <c r="AT282" s="240" t="s">
        <v>243</v>
      </c>
      <c r="AU282" s="240" t="s">
        <v>88</v>
      </c>
      <c r="AY282" s="18" t="s">
        <v>241</v>
      </c>
      <c r="BE282" s="241">
        <f>IF(N282="základní",J282,0)</f>
        <v>0</v>
      </c>
      <c r="BF282" s="241">
        <f>IF(N282="snížená",J282,0)</f>
        <v>0</v>
      </c>
      <c r="BG282" s="241">
        <f>IF(N282="zákl. přenesená",J282,0)</f>
        <v>0</v>
      </c>
      <c r="BH282" s="241">
        <f>IF(N282="sníž. přenesená",J282,0)</f>
        <v>0</v>
      </c>
      <c r="BI282" s="241">
        <f>IF(N282="nulová",J282,0)</f>
        <v>0</v>
      </c>
      <c r="BJ282" s="18" t="s">
        <v>14</v>
      </c>
      <c r="BK282" s="241">
        <f>ROUND(I282*H282,2)</f>
        <v>0</v>
      </c>
      <c r="BL282" s="18" t="s">
        <v>175</v>
      </c>
      <c r="BM282" s="240" t="s">
        <v>4168</v>
      </c>
    </row>
    <row r="283" s="2" customFormat="1">
      <c r="A283" s="39"/>
      <c r="B283" s="40"/>
      <c r="C283" s="41"/>
      <c r="D283" s="242" t="s">
        <v>249</v>
      </c>
      <c r="E283" s="41"/>
      <c r="F283" s="243" t="s">
        <v>767</v>
      </c>
      <c r="G283" s="41"/>
      <c r="H283" s="41"/>
      <c r="I283" s="244"/>
      <c r="J283" s="41"/>
      <c r="K283" s="41"/>
      <c r="L283" s="45"/>
      <c r="M283" s="245"/>
      <c r="N283" s="246"/>
      <c r="O283" s="92"/>
      <c r="P283" s="92"/>
      <c r="Q283" s="92"/>
      <c r="R283" s="92"/>
      <c r="S283" s="92"/>
      <c r="T283" s="93"/>
      <c r="U283" s="39"/>
      <c r="V283" s="39"/>
      <c r="W283" s="39"/>
      <c r="X283" s="39"/>
      <c r="Y283" s="39"/>
      <c r="Z283" s="39"/>
      <c r="AA283" s="39"/>
      <c r="AB283" s="39"/>
      <c r="AC283" s="39"/>
      <c r="AD283" s="39"/>
      <c r="AE283" s="39"/>
      <c r="AT283" s="18" t="s">
        <v>249</v>
      </c>
      <c r="AU283" s="18" t="s">
        <v>88</v>
      </c>
    </row>
    <row r="284" s="2" customFormat="1">
      <c r="A284" s="39"/>
      <c r="B284" s="40"/>
      <c r="C284" s="41"/>
      <c r="D284" s="247" t="s">
        <v>251</v>
      </c>
      <c r="E284" s="41"/>
      <c r="F284" s="248" t="s">
        <v>768</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251</v>
      </c>
      <c r="AU284" s="18" t="s">
        <v>88</v>
      </c>
    </row>
    <row r="285" s="15" customFormat="1">
      <c r="A285" s="15"/>
      <c r="B285" s="271"/>
      <c r="C285" s="272"/>
      <c r="D285" s="242" t="s">
        <v>259</v>
      </c>
      <c r="E285" s="273" t="s">
        <v>1</v>
      </c>
      <c r="F285" s="274" t="s">
        <v>4169</v>
      </c>
      <c r="G285" s="272"/>
      <c r="H285" s="273" t="s">
        <v>1</v>
      </c>
      <c r="I285" s="275"/>
      <c r="J285" s="272"/>
      <c r="K285" s="272"/>
      <c r="L285" s="276"/>
      <c r="M285" s="277"/>
      <c r="N285" s="278"/>
      <c r="O285" s="278"/>
      <c r="P285" s="278"/>
      <c r="Q285" s="278"/>
      <c r="R285" s="278"/>
      <c r="S285" s="278"/>
      <c r="T285" s="279"/>
      <c r="U285" s="15"/>
      <c r="V285" s="15"/>
      <c r="W285" s="15"/>
      <c r="X285" s="15"/>
      <c r="Y285" s="15"/>
      <c r="Z285" s="15"/>
      <c r="AA285" s="15"/>
      <c r="AB285" s="15"/>
      <c r="AC285" s="15"/>
      <c r="AD285" s="15"/>
      <c r="AE285" s="15"/>
      <c r="AT285" s="280" t="s">
        <v>259</v>
      </c>
      <c r="AU285" s="280" t="s">
        <v>88</v>
      </c>
      <c r="AV285" s="15" t="s">
        <v>14</v>
      </c>
      <c r="AW285" s="15" t="s">
        <v>36</v>
      </c>
      <c r="AX285" s="15" t="s">
        <v>80</v>
      </c>
      <c r="AY285" s="280" t="s">
        <v>241</v>
      </c>
    </row>
    <row r="286" s="13" customFormat="1">
      <c r="A286" s="13"/>
      <c r="B286" s="249"/>
      <c r="C286" s="250"/>
      <c r="D286" s="242" t="s">
        <v>259</v>
      </c>
      <c r="E286" s="251" t="s">
        <v>1</v>
      </c>
      <c r="F286" s="252" t="s">
        <v>4170</v>
      </c>
      <c r="G286" s="250"/>
      <c r="H286" s="253">
        <v>195</v>
      </c>
      <c r="I286" s="254"/>
      <c r="J286" s="250"/>
      <c r="K286" s="250"/>
      <c r="L286" s="255"/>
      <c r="M286" s="256"/>
      <c r="N286" s="257"/>
      <c r="O286" s="257"/>
      <c r="P286" s="257"/>
      <c r="Q286" s="257"/>
      <c r="R286" s="257"/>
      <c r="S286" s="257"/>
      <c r="T286" s="258"/>
      <c r="U286" s="13"/>
      <c r="V286" s="13"/>
      <c r="W286" s="13"/>
      <c r="X286" s="13"/>
      <c r="Y286" s="13"/>
      <c r="Z286" s="13"/>
      <c r="AA286" s="13"/>
      <c r="AB286" s="13"/>
      <c r="AC286" s="13"/>
      <c r="AD286" s="13"/>
      <c r="AE286" s="13"/>
      <c r="AT286" s="259" t="s">
        <v>259</v>
      </c>
      <c r="AU286" s="259" t="s">
        <v>88</v>
      </c>
      <c r="AV286" s="13" t="s">
        <v>88</v>
      </c>
      <c r="AW286" s="13" t="s">
        <v>36</v>
      </c>
      <c r="AX286" s="13" t="s">
        <v>80</v>
      </c>
      <c r="AY286" s="259" t="s">
        <v>241</v>
      </c>
    </row>
    <row r="287" s="13" customFormat="1">
      <c r="A287" s="13"/>
      <c r="B287" s="249"/>
      <c r="C287" s="250"/>
      <c r="D287" s="242" t="s">
        <v>259</v>
      </c>
      <c r="E287" s="251" t="s">
        <v>1</v>
      </c>
      <c r="F287" s="252" t="s">
        <v>4171</v>
      </c>
      <c r="G287" s="250"/>
      <c r="H287" s="253">
        <v>142.5</v>
      </c>
      <c r="I287" s="254"/>
      <c r="J287" s="250"/>
      <c r="K287" s="250"/>
      <c r="L287" s="255"/>
      <c r="M287" s="256"/>
      <c r="N287" s="257"/>
      <c r="O287" s="257"/>
      <c r="P287" s="257"/>
      <c r="Q287" s="257"/>
      <c r="R287" s="257"/>
      <c r="S287" s="257"/>
      <c r="T287" s="258"/>
      <c r="U287" s="13"/>
      <c r="V287" s="13"/>
      <c r="W287" s="13"/>
      <c r="X287" s="13"/>
      <c r="Y287" s="13"/>
      <c r="Z287" s="13"/>
      <c r="AA287" s="13"/>
      <c r="AB287" s="13"/>
      <c r="AC287" s="13"/>
      <c r="AD287" s="13"/>
      <c r="AE287" s="13"/>
      <c r="AT287" s="259" t="s">
        <v>259</v>
      </c>
      <c r="AU287" s="259" t="s">
        <v>88</v>
      </c>
      <c r="AV287" s="13" t="s">
        <v>88</v>
      </c>
      <c r="AW287" s="13" t="s">
        <v>36</v>
      </c>
      <c r="AX287" s="13" t="s">
        <v>80</v>
      </c>
      <c r="AY287" s="259" t="s">
        <v>241</v>
      </c>
    </row>
    <row r="288" s="14" customFormat="1">
      <c r="A288" s="14"/>
      <c r="B288" s="260"/>
      <c r="C288" s="261"/>
      <c r="D288" s="242" t="s">
        <v>259</v>
      </c>
      <c r="E288" s="262" t="s">
        <v>1</v>
      </c>
      <c r="F288" s="263" t="s">
        <v>261</v>
      </c>
      <c r="G288" s="261"/>
      <c r="H288" s="264">
        <v>337.5</v>
      </c>
      <c r="I288" s="265"/>
      <c r="J288" s="261"/>
      <c r="K288" s="261"/>
      <c r="L288" s="266"/>
      <c r="M288" s="267"/>
      <c r="N288" s="268"/>
      <c r="O288" s="268"/>
      <c r="P288" s="268"/>
      <c r="Q288" s="268"/>
      <c r="R288" s="268"/>
      <c r="S288" s="268"/>
      <c r="T288" s="269"/>
      <c r="U288" s="14"/>
      <c r="V288" s="14"/>
      <c r="W288" s="14"/>
      <c r="X288" s="14"/>
      <c r="Y288" s="14"/>
      <c r="Z288" s="14"/>
      <c r="AA288" s="14"/>
      <c r="AB288" s="14"/>
      <c r="AC288" s="14"/>
      <c r="AD288" s="14"/>
      <c r="AE288" s="14"/>
      <c r="AT288" s="270" t="s">
        <v>259</v>
      </c>
      <c r="AU288" s="270" t="s">
        <v>88</v>
      </c>
      <c r="AV288" s="14" t="s">
        <v>175</v>
      </c>
      <c r="AW288" s="14" t="s">
        <v>36</v>
      </c>
      <c r="AX288" s="14" t="s">
        <v>14</v>
      </c>
      <c r="AY288" s="270" t="s">
        <v>241</v>
      </c>
    </row>
    <row r="289" s="2" customFormat="1" ht="16.5" customHeight="1">
      <c r="A289" s="39"/>
      <c r="B289" s="40"/>
      <c r="C289" s="288" t="s">
        <v>400</v>
      </c>
      <c r="D289" s="288" t="s">
        <v>758</v>
      </c>
      <c r="E289" s="289" t="s">
        <v>773</v>
      </c>
      <c r="F289" s="290" t="s">
        <v>774</v>
      </c>
      <c r="G289" s="291" t="s">
        <v>487</v>
      </c>
      <c r="H289" s="292">
        <v>553.61099999999999</v>
      </c>
      <c r="I289" s="293"/>
      <c r="J289" s="294">
        <f>ROUND(I289*H289,2)</f>
        <v>0</v>
      </c>
      <c r="K289" s="290" t="s">
        <v>247</v>
      </c>
      <c r="L289" s="295"/>
      <c r="M289" s="296" t="s">
        <v>1</v>
      </c>
      <c r="N289" s="297" t="s">
        <v>45</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300</v>
      </c>
      <c r="AT289" s="240" t="s">
        <v>758</v>
      </c>
      <c r="AU289" s="240" t="s">
        <v>88</v>
      </c>
      <c r="AY289" s="18" t="s">
        <v>241</v>
      </c>
      <c r="BE289" s="241">
        <f>IF(N289="základní",J289,0)</f>
        <v>0</v>
      </c>
      <c r="BF289" s="241">
        <f>IF(N289="snížená",J289,0)</f>
        <v>0</v>
      </c>
      <c r="BG289" s="241">
        <f>IF(N289="zákl. přenesená",J289,0)</f>
        <v>0</v>
      </c>
      <c r="BH289" s="241">
        <f>IF(N289="sníž. přenesená",J289,0)</f>
        <v>0</v>
      </c>
      <c r="BI289" s="241">
        <f>IF(N289="nulová",J289,0)</f>
        <v>0</v>
      </c>
      <c r="BJ289" s="18" t="s">
        <v>14</v>
      </c>
      <c r="BK289" s="241">
        <f>ROUND(I289*H289,2)</f>
        <v>0</v>
      </c>
      <c r="BL289" s="18" t="s">
        <v>175</v>
      </c>
      <c r="BM289" s="240" t="s">
        <v>4172</v>
      </c>
    </row>
    <row r="290" s="2" customFormat="1">
      <c r="A290" s="39"/>
      <c r="B290" s="40"/>
      <c r="C290" s="41"/>
      <c r="D290" s="242" t="s">
        <v>249</v>
      </c>
      <c r="E290" s="41"/>
      <c r="F290" s="243" t="s">
        <v>774</v>
      </c>
      <c r="G290" s="41"/>
      <c r="H290" s="41"/>
      <c r="I290" s="244"/>
      <c r="J290" s="41"/>
      <c r="K290" s="41"/>
      <c r="L290" s="45"/>
      <c r="M290" s="245"/>
      <c r="N290" s="246"/>
      <c r="O290" s="92"/>
      <c r="P290" s="92"/>
      <c r="Q290" s="92"/>
      <c r="R290" s="92"/>
      <c r="S290" s="92"/>
      <c r="T290" s="93"/>
      <c r="U290" s="39"/>
      <c r="V290" s="39"/>
      <c r="W290" s="39"/>
      <c r="X290" s="39"/>
      <c r="Y290" s="39"/>
      <c r="Z290" s="39"/>
      <c r="AA290" s="39"/>
      <c r="AB290" s="39"/>
      <c r="AC290" s="39"/>
      <c r="AD290" s="39"/>
      <c r="AE290" s="39"/>
      <c r="AT290" s="18" t="s">
        <v>249</v>
      </c>
      <c r="AU290" s="18" t="s">
        <v>88</v>
      </c>
    </row>
    <row r="291" s="13" customFormat="1">
      <c r="A291" s="13"/>
      <c r="B291" s="249"/>
      <c r="C291" s="250"/>
      <c r="D291" s="242" t="s">
        <v>259</v>
      </c>
      <c r="E291" s="251" t="s">
        <v>1</v>
      </c>
      <c r="F291" s="252" t="s">
        <v>4173</v>
      </c>
      <c r="G291" s="250"/>
      <c r="H291" s="253">
        <v>553.61099999999999</v>
      </c>
      <c r="I291" s="254"/>
      <c r="J291" s="250"/>
      <c r="K291" s="250"/>
      <c r="L291" s="255"/>
      <c r="M291" s="256"/>
      <c r="N291" s="257"/>
      <c r="O291" s="257"/>
      <c r="P291" s="257"/>
      <c r="Q291" s="257"/>
      <c r="R291" s="257"/>
      <c r="S291" s="257"/>
      <c r="T291" s="258"/>
      <c r="U291" s="13"/>
      <c r="V291" s="13"/>
      <c r="W291" s="13"/>
      <c r="X291" s="13"/>
      <c r="Y291" s="13"/>
      <c r="Z291" s="13"/>
      <c r="AA291" s="13"/>
      <c r="AB291" s="13"/>
      <c r="AC291" s="13"/>
      <c r="AD291" s="13"/>
      <c r="AE291" s="13"/>
      <c r="AT291" s="259" t="s">
        <v>259</v>
      </c>
      <c r="AU291" s="259" t="s">
        <v>88</v>
      </c>
      <c r="AV291" s="13" t="s">
        <v>88</v>
      </c>
      <c r="AW291" s="13" t="s">
        <v>36</v>
      </c>
      <c r="AX291" s="13" t="s">
        <v>80</v>
      </c>
      <c r="AY291" s="259" t="s">
        <v>241</v>
      </c>
    </row>
    <row r="292" s="14" customFormat="1">
      <c r="A292" s="14"/>
      <c r="B292" s="260"/>
      <c r="C292" s="261"/>
      <c r="D292" s="242" t="s">
        <v>259</v>
      </c>
      <c r="E292" s="262" t="s">
        <v>1</v>
      </c>
      <c r="F292" s="263" t="s">
        <v>261</v>
      </c>
      <c r="G292" s="261"/>
      <c r="H292" s="264">
        <v>553.61099999999999</v>
      </c>
      <c r="I292" s="265"/>
      <c r="J292" s="261"/>
      <c r="K292" s="261"/>
      <c r="L292" s="266"/>
      <c r="M292" s="267"/>
      <c r="N292" s="268"/>
      <c r="O292" s="268"/>
      <c r="P292" s="268"/>
      <c r="Q292" s="268"/>
      <c r="R292" s="268"/>
      <c r="S292" s="268"/>
      <c r="T292" s="269"/>
      <c r="U292" s="14"/>
      <c r="V292" s="14"/>
      <c r="W292" s="14"/>
      <c r="X292" s="14"/>
      <c r="Y292" s="14"/>
      <c r="Z292" s="14"/>
      <c r="AA292" s="14"/>
      <c r="AB292" s="14"/>
      <c r="AC292" s="14"/>
      <c r="AD292" s="14"/>
      <c r="AE292" s="14"/>
      <c r="AT292" s="270" t="s">
        <v>259</v>
      </c>
      <c r="AU292" s="270" t="s">
        <v>88</v>
      </c>
      <c r="AV292" s="14" t="s">
        <v>175</v>
      </c>
      <c r="AW292" s="14" t="s">
        <v>36</v>
      </c>
      <c r="AX292" s="14" t="s">
        <v>14</v>
      </c>
      <c r="AY292" s="270" t="s">
        <v>241</v>
      </c>
    </row>
    <row r="293" s="12" customFormat="1" ht="22.8" customHeight="1">
      <c r="A293" s="12"/>
      <c r="B293" s="213"/>
      <c r="C293" s="214"/>
      <c r="D293" s="215" t="s">
        <v>79</v>
      </c>
      <c r="E293" s="227" t="s">
        <v>88</v>
      </c>
      <c r="F293" s="227" t="s">
        <v>2104</v>
      </c>
      <c r="G293" s="214"/>
      <c r="H293" s="214"/>
      <c r="I293" s="217"/>
      <c r="J293" s="228">
        <f>BK293</f>
        <v>0</v>
      </c>
      <c r="K293" s="214"/>
      <c r="L293" s="219"/>
      <c r="M293" s="220"/>
      <c r="N293" s="221"/>
      <c r="O293" s="221"/>
      <c r="P293" s="222">
        <f>SUM(P294:P331)</f>
        <v>0</v>
      </c>
      <c r="Q293" s="221"/>
      <c r="R293" s="222">
        <f>SUM(R294:R331)</f>
        <v>82.326956160000009</v>
      </c>
      <c r="S293" s="221"/>
      <c r="T293" s="223">
        <f>SUM(T294:T331)</f>
        <v>0</v>
      </c>
      <c r="U293" s="12"/>
      <c r="V293" s="12"/>
      <c r="W293" s="12"/>
      <c r="X293" s="12"/>
      <c r="Y293" s="12"/>
      <c r="Z293" s="12"/>
      <c r="AA293" s="12"/>
      <c r="AB293" s="12"/>
      <c r="AC293" s="12"/>
      <c r="AD293" s="12"/>
      <c r="AE293" s="12"/>
      <c r="AR293" s="224" t="s">
        <v>14</v>
      </c>
      <c r="AT293" s="225" t="s">
        <v>79</v>
      </c>
      <c r="AU293" s="225" t="s">
        <v>14</v>
      </c>
      <c r="AY293" s="224" t="s">
        <v>241</v>
      </c>
      <c r="BK293" s="226">
        <f>SUM(BK294:BK331)</f>
        <v>0</v>
      </c>
    </row>
    <row r="294" s="2" customFormat="1" ht="33" customHeight="1">
      <c r="A294" s="39"/>
      <c r="B294" s="40"/>
      <c r="C294" s="229" t="s">
        <v>406</v>
      </c>
      <c r="D294" s="229" t="s">
        <v>243</v>
      </c>
      <c r="E294" s="230" t="s">
        <v>2749</v>
      </c>
      <c r="F294" s="231" t="s">
        <v>2750</v>
      </c>
      <c r="G294" s="232" t="s">
        <v>255</v>
      </c>
      <c r="H294" s="233">
        <v>2.9380000000000002</v>
      </c>
      <c r="I294" s="234"/>
      <c r="J294" s="235">
        <f>ROUND(I294*H294,2)</f>
        <v>0</v>
      </c>
      <c r="K294" s="231" t="s">
        <v>247</v>
      </c>
      <c r="L294" s="45"/>
      <c r="M294" s="236" t="s">
        <v>1</v>
      </c>
      <c r="N294" s="237" t="s">
        <v>45</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175</v>
      </c>
      <c r="AT294" s="240" t="s">
        <v>243</v>
      </c>
      <c r="AU294" s="240" t="s">
        <v>88</v>
      </c>
      <c r="AY294" s="18" t="s">
        <v>241</v>
      </c>
      <c r="BE294" s="241">
        <f>IF(N294="základní",J294,0)</f>
        <v>0</v>
      </c>
      <c r="BF294" s="241">
        <f>IF(N294="snížená",J294,0)</f>
        <v>0</v>
      </c>
      <c r="BG294" s="241">
        <f>IF(N294="zákl. přenesená",J294,0)</f>
        <v>0</v>
      </c>
      <c r="BH294" s="241">
        <f>IF(N294="sníž. přenesená",J294,0)</f>
        <v>0</v>
      </c>
      <c r="BI294" s="241">
        <f>IF(N294="nulová",J294,0)</f>
        <v>0</v>
      </c>
      <c r="BJ294" s="18" t="s">
        <v>14</v>
      </c>
      <c r="BK294" s="241">
        <f>ROUND(I294*H294,2)</f>
        <v>0</v>
      </c>
      <c r="BL294" s="18" t="s">
        <v>175</v>
      </c>
      <c r="BM294" s="240" t="s">
        <v>4174</v>
      </c>
    </row>
    <row r="295" s="2" customFormat="1">
      <c r="A295" s="39"/>
      <c r="B295" s="40"/>
      <c r="C295" s="41"/>
      <c r="D295" s="242" t="s">
        <v>249</v>
      </c>
      <c r="E295" s="41"/>
      <c r="F295" s="243" t="s">
        <v>2752</v>
      </c>
      <c r="G295" s="41"/>
      <c r="H295" s="41"/>
      <c r="I295" s="244"/>
      <c r="J295" s="41"/>
      <c r="K295" s="41"/>
      <c r="L295" s="45"/>
      <c r="M295" s="245"/>
      <c r="N295" s="246"/>
      <c r="O295" s="92"/>
      <c r="P295" s="92"/>
      <c r="Q295" s="92"/>
      <c r="R295" s="92"/>
      <c r="S295" s="92"/>
      <c r="T295" s="93"/>
      <c r="U295" s="39"/>
      <c r="V295" s="39"/>
      <c r="W295" s="39"/>
      <c r="X295" s="39"/>
      <c r="Y295" s="39"/>
      <c r="Z295" s="39"/>
      <c r="AA295" s="39"/>
      <c r="AB295" s="39"/>
      <c r="AC295" s="39"/>
      <c r="AD295" s="39"/>
      <c r="AE295" s="39"/>
      <c r="AT295" s="18" t="s">
        <v>249</v>
      </c>
      <c r="AU295" s="18" t="s">
        <v>88</v>
      </c>
    </row>
    <row r="296" s="2" customFormat="1">
      <c r="A296" s="39"/>
      <c r="B296" s="40"/>
      <c r="C296" s="41"/>
      <c r="D296" s="247" t="s">
        <v>251</v>
      </c>
      <c r="E296" s="41"/>
      <c r="F296" s="248" t="s">
        <v>2753</v>
      </c>
      <c r="G296" s="41"/>
      <c r="H296" s="41"/>
      <c r="I296" s="244"/>
      <c r="J296" s="41"/>
      <c r="K296" s="41"/>
      <c r="L296" s="45"/>
      <c r="M296" s="245"/>
      <c r="N296" s="246"/>
      <c r="O296" s="92"/>
      <c r="P296" s="92"/>
      <c r="Q296" s="92"/>
      <c r="R296" s="92"/>
      <c r="S296" s="92"/>
      <c r="T296" s="93"/>
      <c r="U296" s="39"/>
      <c r="V296" s="39"/>
      <c r="W296" s="39"/>
      <c r="X296" s="39"/>
      <c r="Y296" s="39"/>
      <c r="Z296" s="39"/>
      <c r="AA296" s="39"/>
      <c r="AB296" s="39"/>
      <c r="AC296" s="39"/>
      <c r="AD296" s="39"/>
      <c r="AE296" s="39"/>
      <c r="AT296" s="18" t="s">
        <v>251</v>
      </c>
      <c r="AU296" s="18" t="s">
        <v>88</v>
      </c>
    </row>
    <row r="297" s="13" customFormat="1">
      <c r="A297" s="13"/>
      <c r="B297" s="249"/>
      <c r="C297" s="250"/>
      <c r="D297" s="242" t="s">
        <v>259</v>
      </c>
      <c r="E297" s="251" t="s">
        <v>1</v>
      </c>
      <c r="F297" s="252" t="s">
        <v>4175</v>
      </c>
      <c r="G297" s="250"/>
      <c r="H297" s="253">
        <v>2.9380000000000002</v>
      </c>
      <c r="I297" s="254"/>
      <c r="J297" s="250"/>
      <c r="K297" s="250"/>
      <c r="L297" s="255"/>
      <c r="M297" s="256"/>
      <c r="N297" s="257"/>
      <c r="O297" s="257"/>
      <c r="P297" s="257"/>
      <c r="Q297" s="257"/>
      <c r="R297" s="257"/>
      <c r="S297" s="257"/>
      <c r="T297" s="258"/>
      <c r="U297" s="13"/>
      <c r="V297" s="13"/>
      <c r="W297" s="13"/>
      <c r="X297" s="13"/>
      <c r="Y297" s="13"/>
      <c r="Z297" s="13"/>
      <c r="AA297" s="13"/>
      <c r="AB297" s="13"/>
      <c r="AC297" s="13"/>
      <c r="AD297" s="13"/>
      <c r="AE297" s="13"/>
      <c r="AT297" s="259" t="s">
        <v>259</v>
      </c>
      <c r="AU297" s="259" t="s">
        <v>88</v>
      </c>
      <c r="AV297" s="13" t="s">
        <v>88</v>
      </c>
      <c r="AW297" s="13" t="s">
        <v>36</v>
      </c>
      <c r="AX297" s="13" t="s">
        <v>14</v>
      </c>
      <c r="AY297" s="259" t="s">
        <v>241</v>
      </c>
    </row>
    <row r="298" s="2" customFormat="1" ht="24.15" customHeight="1">
      <c r="A298" s="39"/>
      <c r="B298" s="40"/>
      <c r="C298" s="229" t="s">
        <v>410</v>
      </c>
      <c r="D298" s="229" t="s">
        <v>243</v>
      </c>
      <c r="E298" s="230" t="s">
        <v>4176</v>
      </c>
      <c r="F298" s="231" t="s">
        <v>4177</v>
      </c>
      <c r="G298" s="232" t="s">
        <v>296</v>
      </c>
      <c r="H298" s="233">
        <v>47</v>
      </c>
      <c r="I298" s="234"/>
      <c r="J298" s="235">
        <f>ROUND(I298*H298,2)</f>
        <v>0</v>
      </c>
      <c r="K298" s="231" t="s">
        <v>247</v>
      </c>
      <c r="L298" s="45"/>
      <c r="M298" s="236" t="s">
        <v>1</v>
      </c>
      <c r="N298" s="237" t="s">
        <v>45</v>
      </c>
      <c r="O298" s="92"/>
      <c r="P298" s="238">
        <f>O298*H298</f>
        <v>0</v>
      </c>
      <c r="Q298" s="238">
        <v>0.00048999999999999998</v>
      </c>
      <c r="R298" s="238">
        <f>Q298*H298</f>
        <v>0.023029999999999998</v>
      </c>
      <c r="S298" s="238">
        <v>0</v>
      </c>
      <c r="T298" s="239">
        <f>S298*H298</f>
        <v>0</v>
      </c>
      <c r="U298" s="39"/>
      <c r="V298" s="39"/>
      <c r="W298" s="39"/>
      <c r="X298" s="39"/>
      <c r="Y298" s="39"/>
      <c r="Z298" s="39"/>
      <c r="AA298" s="39"/>
      <c r="AB298" s="39"/>
      <c r="AC298" s="39"/>
      <c r="AD298" s="39"/>
      <c r="AE298" s="39"/>
      <c r="AR298" s="240" t="s">
        <v>175</v>
      </c>
      <c r="AT298" s="240" t="s">
        <v>243</v>
      </c>
      <c r="AU298" s="240" t="s">
        <v>88</v>
      </c>
      <c r="AY298" s="18" t="s">
        <v>241</v>
      </c>
      <c r="BE298" s="241">
        <f>IF(N298="základní",J298,0)</f>
        <v>0</v>
      </c>
      <c r="BF298" s="241">
        <f>IF(N298="snížená",J298,0)</f>
        <v>0</v>
      </c>
      <c r="BG298" s="241">
        <f>IF(N298="zákl. přenesená",J298,0)</f>
        <v>0</v>
      </c>
      <c r="BH298" s="241">
        <f>IF(N298="sníž. přenesená",J298,0)</f>
        <v>0</v>
      </c>
      <c r="BI298" s="241">
        <f>IF(N298="nulová",J298,0)</f>
        <v>0</v>
      </c>
      <c r="BJ298" s="18" t="s">
        <v>14</v>
      </c>
      <c r="BK298" s="241">
        <f>ROUND(I298*H298,2)</f>
        <v>0</v>
      </c>
      <c r="BL298" s="18" t="s">
        <v>175</v>
      </c>
      <c r="BM298" s="240" t="s">
        <v>4178</v>
      </c>
    </row>
    <row r="299" s="2" customFormat="1">
      <c r="A299" s="39"/>
      <c r="B299" s="40"/>
      <c r="C299" s="41"/>
      <c r="D299" s="242" t="s">
        <v>249</v>
      </c>
      <c r="E299" s="41"/>
      <c r="F299" s="243" t="s">
        <v>4179</v>
      </c>
      <c r="G299" s="41"/>
      <c r="H299" s="41"/>
      <c r="I299" s="244"/>
      <c r="J299" s="41"/>
      <c r="K299" s="41"/>
      <c r="L299" s="45"/>
      <c r="M299" s="245"/>
      <c r="N299" s="246"/>
      <c r="O299" s="92"/>
      <c r="P299" s="92"/>
      <c r="Q299" s="92"/>
      <c r="R299" s="92"/>
      <c r="S299" s="92"/>
      <c r="T299" s="93"/>
      <c r="U299" s="39"/>
      <c r="V299" s="39"/>
      <c r="W299" s="39"/>
      <c r="X299" s="39"/>
      <c r="Y299" s="39"/>
      <c r="Z299" s="39"/>
      <c r="AA299" s="39"/>
      <c r="AB299" s="39"/>
      <c r="AC299" s="39"/>
      <c r="AD299" s="39"/>
      <c r="AE299" s="39"/>
      <c r="AT299" s="18" t="s">
        <v>249</v>
      </c>
      <c r="AU299" s="18" t="s">
        <v>88</v>
      </c>
    </row>
    <row r="300" s="2" customFormat="1">
      <c r="A300" s="39"/>
      <c r="B300" s="40"/>
      <c r="C300" s="41"/>
      <c r="D300" s="247" t="s">
        <v>251</v>
      </c>
      <c r="E300" s="41"/>
      <c r="F300" s="248" t="s">
        <v>4180</v>
      </c>
      <c r="G300" s="41"/>
      <c r="H300" s="41"/>
      <c r="I300" s="244"/>
      <c r="J300" s="41"/>
      <c r="K300" s="41"/>
      <c r="L300" s="45"/>
      <c r="M300" s="245"/>
      <c r="N300" s="246"/>
      <c r="O300" s="92"/>
      <c r="P300" s="92"/>
      <c r="Q300" s="92"/>
      <c r="R300" s="92"/>
      <c r="S300" s="92"/>
      <c r="T300" s="93"/>
      <c r="U300" s="39"/>
      <c r="V300" s="39"/>
      <c r="W300" s="39"/>
      <c r="X300" s="39"/>
      <c r="Y300" s="39"/>
      <c r="Z300" s="39"/>
      <c r="AA300" s="39"/>
      <c r="AB300" s="39"/>
      <c r="AC300" s="39"/>
      <c r="AD300" s="39"/>
      <c r="AE300" s="39"/>
      <c r="AT300" s="18" t="s">
        <v>251</v>
      </c>
      <c r="AU300" s="18" t="s">
        <v>88</v>
      </c>
    </row>
    <row r="301" s="13" customFormat="1">
      <c r="A301" s="13"/>
      <c r="B301" s="249"/>
      <c r="C301" s="250"/>
      <c r="D301" s="242" t="s">
        <v>259</v>
      </c>
      <c r="E301" s="251" t="s">
        <v>1</v>
      </c>
      <c r="F301" s="252" t="s">
        <v>4181</v>
      </c>
      <c r="G301" s="250"/>
      <c r="H301" s="253">
        <v>47</v>
      </c>
      <c r="I301" s="254"/>
      <c r="J301" s="250"/>
      <c r="K301" s="250"/>
      <c r="L301" s="255"/>
      <c r="M301" s="256"/>
      <c r="N301" s="257"/>
      <c r="O301" s="257"/>
      <c r="P301" s="257"/>
      <c r="Q301" s="257"/>
      <c r="R301" s="257"/>
      <c r="S301" s="257"/>
      <c r="T301" s="258"/>
      <c r="U301" s="13"/>
      <c r="V301" s="13"/>
      <c r="W301" s="13"/>
      <c r="X301" s="13"/>
      <c r="Y301" s="13"/>
      <c r="Z301" s="13"/>
      <c r="AA301" s="13"/>
      <c r="AB301" s="13"/>
      <c r="AC301" s="13"/>
      <c r="AD301" s="13"/>
      <c r="AE301" s="13"/>
      <c r="AT301" s="259" t="s">
        <v>259</v>
      </c>
      <c r="AU301" s="259" t="s">
        <v>88</v>
      </c>
      <c r="AV301" s="13" t="s">
        <v>88</v>
      </c>
      <c r="AW301" s="13" t="s">
        <v>36</v>
      </c>
      <c r="AX301" s="13" t="s">
        <v>14</v>
      </c>
      <c r="AY301" s="259" t="s">
        <v>241</v>
      </c>
    </row>
    <row r="302" s="2" customFormat="1" ht="24.15" customHeight="1">
      <c r="A302" s="39"/>
      <c r="B302" s="40"/>
      <c r="C302" s="229" t="s">
        <v>414</v>
      </c>
      <c r="D302" s="229" t="s">
        <v>243</v>
      </c>
      <c r="E302" s="230" t="s">
        <v>4182</v>
      </c>
      <c r="F302" s="231" t="s">
        <v>4183</v>
      </c>
      <c r="G302" s="232" t="s">
        <v>246</v>
      </c>
      <c r="H302" s="233">
        <v>166.13999999999999</v>
      </c>
      <c r="I302" s="234"/>
      <c r="J302" s="235">
        <f>ROUND(I302*H302,2)</f>
        <v>0</v>
      </c>
      <c r="K302" s="231" t="s">
        <v>247</v>
      </c>
      <c r="L302" s="45"/>
      <c r="M302" s="236" t="s">
        <v>1</v>
      </c>
      <c r="N302" s="237" t="s">
        <v>45</v>
      </c>
      <c r="O302" s="92"/>
      <c r="P302" s="238">
        <f>O302*H302</f>
        <v>0</v>
      </c>
      <c r="Q302" s="238">
        <v>0.00010000000000000001</v>
      </c>
      <c r="R302" s="238">
        <f>Q302*H302</f>
        <v>0.016614</v>
      </c>
      <c r="S302" s="238">
        <v>0</v>
      </c>
      <c r="T302" s="239">
        <f>S302*H302</f>
        <v>0</v>
      </c>
      <c r="U302" s="39"/>
      <c r="V302" s="39"/>
      <c r="W302" s="39"/>
      <c r="X302" s="39"/>
      <c r="Y302" s="39"/>
      <c r="Z302" s="39"/>
      <c r="AA302" s="39"/>
      <c r="AB302" s="39"/>
      <c r="AC302" s="39"/>
      <c r="AD302" s="39"/>
      <c r="AE302" s="39"/>
      <c r="AR302" s="240" t="s">
        <v>175</v>
      </c>
      <c r="AT302" s="240" t="s">
        <v>243</v>
      </c>
      <c r="AU302" s="240" t="s">
        <v>88</v>
      </c>
      <c r="AY302" s="18" t="s">
        <v>241</v>
      </c>
      <c r="BE302" s="241">
        <f>IF(N302="základní",J302,0)</f>
        <v>0</v>
      </c>
      <c r="BF302" s="241">
        <f>IF(N302="snížená",J302,0)</f>
        <v>0</v>
      </c>
      <c r="BG302" s="241">
        <f>IF(N302="zákl. přenesená",J302,0)</f>
        <v>0</v>
      </c>
      <c r="BH302" s="241">
        <f>IF(N302="sníž. přenesená",J302,0)</f>
        <v>0</v>
      </c>
      <c r="BI302" s="241">
        <f>IF(N302="nulová",J302,0)</f>
        <v>0</v>
      </c>
      <c r="BJ302" s="18" t="s">
        <v>14</v>
      </c>
      <c r="BK302" s="241">
        <f>ROUND(I302*H302,2)</f>
        <v>0</v>
      </c>
      <c r="BL302" s="18" t="s">
        <v>175</v>
      </c>
      <c r="BM302" s="240" t="s">
        <v>4184</v>
      </c>
    </row>
    <row r="303" s="2" customFormat="1">
      <c r="A303" s="39"/>
      <c r="B303" s="40"/>
      <c r="C303" s="41"/>
      <c r="D303" s="242" t="s">
        <v>249</v>
      </c>
      <c r="E303" s="41"/>
      <c r="F303" s="243" t="s">
        <v>4185</v>
      </c>
      <c r="G303" s="41"/>
      <c r="H303" s="41"/>
      <c r="I303" s="244"/>
      <c r="J303" s="41"/>
      <c r="K303" s="41"/>
      <c r="L303" s="45"/>
      <c r="M303" s="245"/>
      <c r="N303" s="246"/>
      <c r="O303" s="92"/>
      <c r="P303" s="92"/>
      <c r="Q303" s="92"/>
      <c r="R303" s="92"/>
      <c r="S303" s="92"/>
      <c r="T303" s="93"/>
      <c r="U303" s="39"/>
      <c r="V303" s="39"/>
      <c r="W303" s="39"/>
      <c r="X303" s="39"/>
      <c r="Y303" s="39"/>
      <c r="Z303" s="39"/>
      <c r="AA303" s="39"/>
      <c r="AB303" s="39"/>
      <c r="AC303" s="39"/>
      <c r="AD303" s="39"/>
      <c r="AE303" s="39"/>
      <c r="AT303" s="18" t="s">
        <v>249</v>
      </c>
      <c r="AU303" s="18" t="s">
        <v>88</v>
      </c>
    </row>
    <row r="304" s="2" customFormat="1">
      <c r="A304" s="39"/>
      <c r="B304" s="40"/>
      <c r="C304" s="41"/>
      <c r="D304" s="247" t="s">
        <v>251</v>
      </c>
      <c r="E304" s="41"/>
      <c r="F304" s="248" t="s">
        <v>4186</v>
      </c>
      <c r="G304" s="41"/>
      <c r="H304" s="41"/>
      <c r="I304" s="244"/>
      <c r="J304" s="41"/>
      <c r="K304" s="41"/>
      <c r="L304" s="45"/>
      <c r="M304" s="245"/>
      <c r="N304" s="246"/>
      <c r="O304" s="92"/>
      <c r="P304" s="92"/>
      <c r="Q304" s="92"/>
      <c r="R304" s="92"/>
      <c r="S304" s="92"/>
      <c r="T304" s="93"/>
      <c r="U304" s="39"/>
      <c r="V304" s="39"/>
      <c r="W304" s="39"/>
      <c r="X304" s="39"/>
      <c r="Y304" s="39"/>
      <c r="Z304" s="39"/>
      <c r="AA304" s="39"/>
      <c r="AB304" s="39"/>
      <c r="AC304" s="39"/>
      <c r="AD304" s="39"/>
      <c r="AE304" s="39"/>
      <c r="AT304" s="18" t="s">
        <v>251</v>
      </c>
      <c r="AU304" s="18" t="s">
        <v>88</v>
      </c>
    </row>
    <row r="305" s="15" customFormat="1">
      <c r="A305" s="15"/>
      <c r="B305" s="271"/>
      <c r="C305" s="272"/>
      <c r="D305" s="242" t="s">
        <v>259</v>
      </c>
      <c r="E305" s="273" t="s">
        <v>1</v>
      </c>
      <c r="F305" s="274" t="s">
        <v>4187</v>
      </c>
      <c r="G305" s="272"/>
      <c r="H305" s="273" t="s">
        <v>1</v>
      </c>
      <c r="I305" s="275"/>
      <c r="J305" s="272"/>
      <c r="K305" s="272"/>
      <c r="L305" s="276"/>
      <c r="M305" s="277"/>
      <c r="N305" s="278"/>
      <c r="O305" s="278"/>
      <c r="P305" s="278"/>
      <c r="Q305" s="278"/>
      <c r="R305" s="278"/>
      <c r="S305" s="278"/>
      <c r="T305" s="279"/>
      <c r="U305" s="15"/>
      <c r="V305" s="15"/>
      <c r="W305" s="15"/>
      <c r="X305" s="15"/>
      <c r="Y305" s="15"/>
      <c r="Z305" s="15"/>
      <c r="AA305" s="15"/>
      <c r="AB305" s="15"/>
      <c r="AC305" s="15"/>
      <c r="AD305" s="15"/>
      <c r="AE305" s="15"/>
      <c r="AT305" s="280" t="s">
        <v>259</v>
      </c>
      <c r="AU305" s="280" t="s">
        <v>88</v>
      </c>
      <c r="AV305" s="15" t="s">
        <v>14</v>
      </c>
      <c r="AW305" s="15" t="s">
        <v>36</v>
      </c>
      <c r="AX305" s="15" t="s">
        <v>80</v>
      </c>
      <c r="AY305" s="280" t="s">
        <v>241</v>
      </c>
    </row>
    <row r="306" s="13" customFormat="1">
      <c r="A306" s="13"/>
      <c r="B306" s="249"/>
      <c r="C306" s="250"/>
      <c r="D306" s="242" t="s">
        <v>259</v>
      </c>
      <c r="E306" s="251" t="s">
        <v>1</v>
      </c>
      <c r="F306" s="252" t="s">
        <v>4188</v>
      </c>
      <c r="G306" s="250"/>
      <c r="H306" s="253">
        <v>145.13999999999999</v>
      </c>
      <c r="I306" s="254"/>
      <c r="J306" s="250"/>
      <c r="K306" s="250"/>
      <c r="L306" s="255"/>
      <c r="M306" s="256"/>
      <c r="N306" s="257"/>
      <c r="O306" s="257"/>
      <c r="P306" s="257"/>
      <c r="Q306" s="257"/>
      <c r="R306" s="257"/>
      <c r="S306" s="257"/>
      <c r="T306" s="258"/>
      <c r="U306" s="13"/>
      <c r="V306" s="13"/>
      <c r="W306" s="13"/>
      <c r="X306" s="13"/>
      <c r="Y306" s="13"/>
      <c r="Z306" s="13"/>
      <c r="AA306" s="13"/>
      <c r="AB306" s="13"/>
      <c r="AC306" s="13"/>
      <c r="AD306" s="13"/>
      <c r="AE306" s="13"/>
      <c r="AT306" s="259" t="s">
        <v>259</v>
      </c>
      <c r="AU306" s="259" t="s">
        <v>88</v>
      </c>
      <c r="AV306" s="13" t="s">
        <v>88</v>
      </c>
      <c r="AW306" s="13" t="s">
        <v>36</v>
      </c>
      <c r="AX306" s="13" t="s">
        <v>80</v>
      </c>
      <c r="AY306" s="259" t="s">
        <v>241</v>
      </c>
    </row>
    <row r="307" s="15" customFormat="1">
      <c r="A307" s="15"/>
      <c r="B307" s="271"/>
      <c r="C307" s="272"/>
      <c r="D307" s="242" t="s">
        <v>259</v>
      </c>
      <c r="E307" s="273" t="s">
        <v>1</v>
      </c>
      <c r="F307" s="274" t="s">
        <v>4189</v>
      </c>
      <c r="G307" s="272"/>
      <c r="H307" s="273" t="s">
        <v>1</v>
      </c>
      <c r="I307" s="275"/>
      <c r="J307" s="272"/>
      <c r="K307" s="272"/>
      <c r="L307" s="276"/>
      <c r="M307" s="277"/>
      <c r="N307" s="278"/>
      <c r="O307" s="278"/>
      <c r="P307" s="278"/>
      <c r="Q307" s="278"/>
      <c r="R307" s="278"/>
      <c r="S307" s="278"/>
      <c r="T307" s="279"/>
      <c r="U307" s="15"/>
      <c r="V307" s="15"/>
      <c r="W307" s="15"/>
      <c r="X307" s="15"/>
      <c r="Y307" s="15"/>
      <c r="Z307" s="15"/>
      <c r="AA307" s="15"/>
      <c r="AB307" s="15"/>
      <c r="AC307" s="15"/>
      <c r="AD307" s="15"/>
      <c r="AE307" s="15"/>
      <c r="AT307" s="280" t="s">
        <v>259</v>
      </c>
      <c r="AU307" s="280" t="s">
        <v>88</v>
      </c>
      <c r="AV307" s="15" t="s">
        <v>14</v>
      </c>
      <c r="AW307" s="15" t="s">
        <v>36</v>
      </c>
      <c r="AX307" s="15" t="s">
        <v>80</v>
      </c>
      <c r="AY307" s="280" t="s">
        <v>241</v>
      </c>
    </row>
    <row r="308" s="13" customFormat="1">
      <c r="A308" s="13"/>
      <c r="B308" s="249"/>
      <c r="C308" s="250"/>
      <c r="D308" s="242" t="s">
        <v>259</v>
      </c>
      <c r="E308" s="251" t="s">
        <v>1</v>
      </c>
      <c r="F308" s="252" t="s">
        <v>4190</v>
      </c>
      <c r="G308" s="250"/>
      <c r="H308" s="253">
        <v>21</v>
      </c>
      <c r="I308" s="254"/>
      <c r="J308" s="250"/>
      <c r="K308" s="250"/>
      <c r="L308" s="255"/>
      <c r="M308" s="256"/>
      <c r="N308" s="257"/>
      <c r="O308" s="257"/>
      <c r="P308" s="257"/>
      <c r="Q308" s="257"/>
      <c r="R308" s="257"/>
      <c r="S308" s="257"/>
      <c r="T308" s="258"/>
      <c r="U308" s="13"/>
      <c r="V308" s="13"/>
      <c r="W308" s="13"/>
      <c r="X308" s="13"/>
      <c r="Y308" s="13"/>
      <c r="Z308" s="13"/>
      <c r="AA308" s="13"/>
      <c r="AB308" s="13"/>
      <c r="AC308" s="13"/>
      <c r="AD308" s="13"/>
      <c r="AE308" s="13"/>
      <c r="AT308" s="259" t="s">
        <v>259</v>
      </c>
      <c r="AU308" s="259" t="s">
        <v>88</v>
      </c>
      <c r="AV308" s="13" t="s">
        <v>88</v>
      </c>
      <c r="AW308" s="13" t="s">
        <v>36</v>
      </c>
      <c r="AX308" s="13" t="s">
        <v>80</v>
      </c>
      <c r="AY308" s="259" t="s">
        <v>241</v>
      </c>
    </row>
    <row r="309" s="14" customFormat="1">
      <c r="A309" s="14"/>
      <c r="B309" s="260"/>
      <c r="C309" s="261"/>
      <c r="D309" s="242" t="s">
        <v>259</v>
      </c>
      <c r="E309" s="262" t="s">
        <v>1</v>
      </c>
      <c r="F309" s="263" t="s">
        <v>261</v>
      </c>
      <c r="G309" s="261"/>
      <c r="H309" s="264">
        <v>166.13999999999999</v>
      </c>
      <c r="I309" s="265"/>
      <c r="J309" s="261"/>
      <c r="K309" s="261"/>
      <c r="L309" s="266"/>
      <c r="M309" s="267"/>
      <c r="N309" s="268"/>
      <c r="O309" s="268"/>
      <c r="P309" s="268"/>
      <c r="Q309" s="268"/>
      <c r="R309" s="268"/>
      <c r="S309" s="268"/>
      <c r="T309" s="269"/>
      <c r="U309" s="14"/>
      <c r="V309" s="14"/>
      <c r="W309" s="14"/>
      <c r="X309" s="14"/>
      <c r="Y309" s="14"/>
      <c r="Z309" s="14"/>
      <c r="AA309" s="14"/>
      <c r="AB309" s="14"/>
      <c r="AC309" s="14"/>
      <c r="AD309" s="14"/>
      <c r="AE309" s="14"/>
      <c r="AT309" s="270" t="s">
        <v>259</v>
      </c>
      <c r="AU309" s="270" t="s">
        <v>88</v>
      </c>
      <c r="AV309" s="14" t="s">
        <v>175</v>
      </c>
      <c r="AW309" s="14" t="s">
        <v>36</v>
      </c>
      <c r="AX309" s="14" t="s">
        <v>14</v>
      </c>
      <c r="AY309" s="270" t="s">
        <v>241</v>
      </c>
    </row>
    <row r="310" s="2" customFormat="1" ht="24.15" customHeight="1">
      <c r="A310" s="39"/>
      <c r="B310" s="40"/>
      <c r="C310" s="288" t="s">
        <v>418</v>
      </c>
      <c r="D310" s="288" t="s">
        <v>758</v>
      </c>
      <c r="E310" s="289" t="s">
        <v>2763</v>
      </c>
      <c r="F310" s="290" t="s">
        <v>2764</v>
      </c>
      <c r="G310" s="291" t="s">
        <v>246</v>
      </c>
      <c r="H310" s="292">
        <v>171.91800000000001</v>
      </c>
      <c r="I310" s="293"/>
      <c r="J310" s="294">
        <f>ROUND(I310*H310,2)</f>
        <v>0</v>
      </c>
      <c r="K310" s="290" t="s">
        <v>247</v>
      </c>
      <c r="L310" s="295"/>
      <c r="M310" s="296" t="s">
        <v>1</v>
      </c>
      <c r="N310" s="297" t="s">
        <v>45</v>
      </c>
      <c r="O310" s="92"/>
      <c r="P310" s="238">
        <f>O310*H310</f>
        <v>0</v>
      </c>
      <c r="Q310" s="238">
        <v>0.00029999999999999997</v>
      </c>
      <c r="R310" s="238">
        <f>Q310*H310</f>
        <v>0.0515754</v>
      </c>
      <c r="S310" s="238">
        <v>0</v>
      </c>
      <c r="T310" s="239">
        <f>S310*H310</f>
        <v>0</v>
      </c>
      <c r="U310" s="39"/>
      <c r="V310" s="39"/>
      <c r="W310" s="39"/>
      <c r="X310" s="39"/>
      <c r="Y310" s="39"/>
      <c r="Z310" s="39"/>
      <c r="AA310" s="39"/>
      <c r="AB310" s="39"/>
      <c r="AC310" s="39"/>
      <c r="AD310" s="39"/>
      <c r="AE310" s="39"/>
      <c r="AR310" s="240" t="s">
        <v>300</v>
      </c>
      <c r="AT310" s="240" t="s">
        <v>758</v>
      </c>
      <c r="AU310" s="240" t="s">
        <v>88</v>
      </c>
      <c r="AY310" s="18" t="s">
        <v>241</v>
      </c>
      <c r="BE310" s="241">
        <f>IF(N310="základní",J310,0)</f>
        <v>0</v>
      </c>
      <c r="BF310" s="241">
        <f>IF(N310="snížená",J310,0)</f>
        <v>0</v>
      </c>
      <c r="BG310" s="241">
        <f>IF(N310="zákl. přenesená",J310,0)</f>
        <v>0</v>
      </c>
      <c r="BH310" s="241">
        <f>IF(N310="sníž. přenesená",J310,0)</f>
        <v>0</v>
      </c>
      <c r="BI310" s="241">
        <f>IF(N310="nulová",J310,0)</f>
        <v>0</v>
      </c>
      <c r="BJ310" s="18" t="s">
        <v>14</v>
      </c>
      <c r="BK310" s="241">
        <f>ROUND(I310*H310,2)</f>
        <v>0</v>
      </c>
      <c r="BL310" s="18" t="s">
        <v>175</v>
      </c>
      <c r="BM310" s="240" t="s">
        <v>4191</v>
      </c>
    </row>
    <row r="311" s="2" customFormat="1">
      <c r="A311" s="39"/>
      <c r="B311" s="40"/>
      <c r="C311" s="41"/>
      <c r="D311" s="242" t="s">
        <v>249</v>
      </c>
      <c r="E311" s="41"/>
      <c r="F311" s="243" t="s">
        <v>2764</v>
      </c>
      <c r="G311" s="41"/>
      <c r="H311" s="41"/>
      <c r="I311" s="244"/>
      <c r="J311" s="41"/>
      <c r="K311" s="41"/>
      <c r="L311" s="45"/>
      <c r="M311" s="245"/>
      <c r="N311" s="246"/>
      <c r="O311" s="92"/>
      <c r="P311" s="92"/>
      <c r="Q311" s="92"/>
      <c r="R311" s="92"/>
      <c r="S311" s="92"/>
      <c r="T311" s="93"/>
      <c r="U311" s="39"/>
      <c r="V311" s="39"/>
      <c r="W311" s="39"/>
      <c r="X311" s="39"/>
      <c r="Y311" s="39"/>
      <c r="Z311" s="39"/>
      <c r="AA311" s="39"/>
      <c r="AB311" s="39"/>
      <c r="AC311" s="39"/>
      <c r="AD311" s="39"/>
      <c r="AE311" s="39"/>
      <c r="AT311" s="18" t="s">
        <v>249</v>
      </c>
      <c r="AU311" s="18" t="s">
        <v>88</v>
      </c>
    </row>
    <row r="312" s="13" customFormat="1">
      <c r="A312" s="13"/>
      <c r="B312" s="249"/>
      <c r="C312" s="250"/>
      <c r="D312" s="242" t="s">
        <v>259</v>
      </c>
      <c r="E312" s="250"/>
      <c r="F312" s="252" t="s">
        <v>4192</v>
      </c>
      <c r="G312" s="250"/>
      <c r="H312" s="253">
        <v>171.91800000000001</v>
      </c>
      <c r="I312" s="254"/>
      <c r="J312" s="250"/>
      <c r="K312" s="250"/>
      <c r="L312" s="255"/>
      <c r="M312" s="256"/>
      <c r="N312" s="257"/>
      <c r="O312" s="257"/>
      <c r="P312" s="257"/>
      <c r="Q312" s="257"/>
      <c r="R312" s="257"/>
      <c r="S312" s="257"/>
      <c r="T312" s="258"/>
      <c r="U312" s="13"/>
      <c r="V312" s="13"/>
      <c r="W312" s="13"/>
      <c r="X312" s="13"/>
      <c r="Y312" s="13"/>
      <c r="Z312" s="13"/>
      <c r="AA312" s="13"/>
      <c r="AB312" s="13"/>
      <c r="AC312" s="13"/>
      <c r="AD312" s="13"/>
      <c r="AE312" s="13"/>
      <c r="AT312" s="259" t="s">
        <v>259</v>
      </c>
      <c r="AU312" s="259" t="s">
        <v>88</v>
      </c>
      <c r="AV312" s="13" t="s">
        <v>88</v>
      </c>
      <c r="AW312" s="13" t="s">
        <v>4</v>
      </c>
      <c r="AX312" s="13" t="s">
        <v>14</v>
      </c>
      <c r="AY312" s="259" t="s">
        <v>241</v>
      </c>
    </row>
    <row r="313" s="2" customFormat="1" ht="24.15" customHeight="1">
      <c r="A313" s="39"/>
      <c r="B313" s="40"/>
      <c r="C313" s="288" t="s">
        <v>745</v>
      </c>
      <c r="D313" s="288" t="s">
        <v>758</v>
      </c>
      <c r="E313" s="289" t="s">
        <v>4193</v>
      </c>
      <c r="F313" s="290" t="s">
        <v>4194</v>
      </c>
      <c r="G313" s="291" t="s">
        <v>246</v>
      </c>
      <c r="H313" s="292">
        <v>21.420000000000002</v>
      </c>
      <c r="I313" s="293"/>
      <c r="J313" s="294">
        <f>ROUND(I313*H313,2)</f>
        <v>0</v>
      </c>
      <c r="K313" s="290" t="s">
        <v>247</v>
      </c>
      <c r="L313" s="295"/>
      <c r="M313" s="296" t="s">
        <v>1</v>
      </c>
      <c r="N313" s="297" t="s">
        <v>45</v>
      </c>
      <c r="O313" s="92"/>
      <c r="P313" s="238">
        <f>O313*H313</f>
        <v>0</v>
      </c>
      <c r="Q313" s="238">
        <v>0.00040000000000000002</v>
      </c>
      <c r="R313" s="238">
        <f>Q313*H313</f>
        <v>0.008568000000000001</v>
      </c>
      <c r="S313" s="238">
        <v>0</v>
      </c>
      <c r="T313" s="239">
        <f>S313*H313</f>
        <v>0</v>
      </c>
      <c r="U313" s="39"/>
      <c r="V313" s="39"/>
      <c r="W313" s="39"/>
      <c r="X313" s="39"/>
      <c r="Y313" s="39"/>
      <c r="Z313" s="39"/>
      <c r="AA313" s="39"/>
      <c r="AB313" s="39"/>
      <c r="AC313" s="39"/>
      <c r="AD313" s="39"/>
      <c r="AE313" s="39"/>
      <c r="AR313" s="240" t="s">
        <v>300</v>
      </c>
      <c r="AT313" s="240" t="s">
        <v>758</v>
      </c>
      <c r="AU313" s="240" t="s">
        <v>88</v>
      </c>
      <c r="AY313" s="18" t="s">
        <v>241</v>
      </c>
      <c r="BE313" s="241">
        <f>IF(N313="základní",J313,0)</f>
        <v>0</v>
      </c>
      <c r="BF313" s="241">
        <f>IF(N313="snížená",J313,0)</f>
        <v>0</v>
      </c>
      <c r="BG313" s="241">
        <f>IF(N313="zákl. přenesená",J313,0)</f>
        <v>0</v>
      </c>
      <c r="BH313" s="241">
        <f>IF(N313="sníž. přenesená",J313,0)</f>
        <v>0</v>
      </c>
      <c r="BI313" s="241">
        <f>IF(N313="nulová",J313,0)</f>
        <v>0</v>
      </c>
      <c r="BJ313" s="18" t="s">
        <v>14</v>
      </c>
      <c r="BK313" s="241">
        <f>ROUND(I313*H313,2)</f>
        <v>0</v>
      </c>
      <c r="BL313" s="18" t="s">
        <v>175</v>
      </c>
      <c r="BM313" s="240" t="s">
        <v>4195</v>
      </c>
    </row>
    <row r="314" s="2" customFormat="1">
      <c r="A314" s="39"/>
      <c r="B314" s="40"/>
      <c r="C314" s="41"/>
      <c r="D314" s="242" t="s">
        <v>249</v>
      </c>
      <c r="E314" s="41"/>
      <c r="F314" s="243" t="s">
        <v>4194</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249</v>
      </c>
      <c r="AU314" s="18" t="s">
        <v>88</v>
      </c>
    </row>
    <row r="315" s="13" customFormat="1">
      <c r="A315" s="13"/>
      <c r="B315" s="249"/>
      <c r="C315" s="250"/>
      <c r="D315" s="242" t="s">
        <v>259</v>
      </c>
      <c r="E315" s="250"/>
      <c r="F315" s="252" t="s">
        <v>4196</v>
      </c>
      <c r="G315" s="250"/>
      <c r="H315" s="253">
        <v>21.420000000000002</v>
      </c>
      <c r="I315" s="254"/>
      <c r="J315" s="250"/>
      <c r="K315" s="250"/>
      <c r="L315" s="255"/>
      <c r="M315" s="256"/>
      <c r="N315" s="257"/>
      <c r="O315" s="257"/>
      <c r="P315" s="257"/>
      <c r="Q315" s="257"/>
      <c r="R315" s="257"/>
      <c r="S315" s="257"/>
      <c r="T315" s="258"/>
      <c r="U315" s="13"/>
      <c r="V315" s="13"/>
      <c r="W315" s="13"/>
      <c r="X315" s="13"/>
      <c r="Y315" s="13"/>
      <c r="Z315" s="13"/>
      <c r="AA315" s="13"/>
      <c r="AB315" s="13"/>
      <c r="AC315" s="13"/>
      <c r="AD315" s="13"/>
      <c r="AE315" s="13"/>
      <c r="AT315" s="259" t="s">
        <v>259</v>
      </c>
      <c r="AU315" s="259" t="s">
        <v>88</v>
      </c>
      <c r="AV315" s="13" t="s">
        <v>88</v>
      </c>
      <c r="AW315" s="13" t="s">
        <v>4</v>
      </c>
      <c r="AX315" s="13" t="s">
        <v>14</v>
      </c>
      <c r="AY315" s="259" t="s">
        <v>241</v>
      </c>
    </row>
    <row r="316" s="2" customFormat="1" ht="24.15" customHeight="1">
      <c r="A316" s="39"/>
      <c r="B316" s="40"/>
      <c r="C316" s="229" t="s">
        <v>747</v>
      </c>
      <c r="D316" s="229" t="s">
        <v>243</v>
      </c>
      <c r="E316" s="230" t="s">
        <v>2118</v>
      </c>
      <c r="F316" s="231" t="s">
        <v>2119</v>
      </c>
      <c r="G316" s="232" t="s">
        <v>255</v>
      </c>
      <c r="H316" s="233">
        <v>21.771000000000001</v>
      </c>
      <c r="I316" s="234"/>
      <c r="J316" s="235">
        <f>ROUND(I316*H316,2)</f>
        <v>0</v>
      </c>
      <c r="K316" s="231" t="s">
        <v>247</v>
      </c>
      <c r="L316" s="45"/>
      <c r="M316" s="236" t="s">
        <v>1</v>
      </c>
      <c r="N316" s="237" t="s">
        <v>45</v>
      </c>
      <c r="O316" s="92"/>
      <c r="P316" s="238">
        <f>O316*H316</f>
        <v>0</v>
      </c>
      <c r="Q316" s="238">
        <v>2.1600000000000001</v>
      </c>
      <c r="R316" s="238">
        <f>Q316*H316</f>
        <v>47.025360000000006</v>
      </c>
      <c r="S316" s="238">
        <v>0</v>
      </c>
      <c r="T316" s="239">
        <f>S316*H316</f>
        <v>0</v>
      </c>
      <c r="U316" s="39"/>
      <c r="V316" s="39"/>
      <c r="W316" s="39"/>
      <c r="X316" s="39"/>
      <c r="Y316" s="39"/>
      <c r="Z316" s="39"/>
      <c r="AA316" s="39"/>
      <c r="AB316" s="39"/>
      <c r="AC316" s="39"/>
      <c r="AD316" s="39"/>
      <c r="AE316" s="39"/>
      <c r="AR316" s="240" t="s">
        <v>175</v>
      </c>
      <c r="AT316" s="240" t="s">
        <v>243</v>
      </c>
      <c r="AU316" s="240" t="s">
        <v>88</v>
      </c>
      <c r="AY316" s="18" t="s">
        <v>241</v>
      </c>
      <c r="BE316" s="241">
        <f>IF(N316="základní",J316,0)</f>
        <v>0</v>
      </c>
      <c r="BF316" s="241">
        <f>IF(N316="snížená",J316,0)</f>
        <v>0</v>
      </c>
      <c r="BG316" s="241">
        <f>IF(N316="zákl. přenesená",J316,0)</f>
        <v>0</v>
      </c>
      <c r="BH316" s="241">
        <f>IF(N316="sníž. přenesená",J316,0)</f>
        <v>0</v>
      </c>
      <c r="BI316" s="241">
        <f>IF(N316="nulová",J316,0)</f>
        <v>0</v>
      </c>
      <c r="BJ316" s="18" t="s">
        <v>14</v>
      </c>
      <c r="BK316" s="241">
        <f>ROUND(I316*H316,2)</f>
        <v>0</v>
      </c>
      <c r="BL316" s="18" t="s">
        <v>175</v>
      </c>
      <c r="BM316" s="240" t="s">
        <v>4197</v>
      </c>
    </row>
    <row r="317" s="2" customFormat="1">
      <c r="A317" s="39"/>
      <c r="B317" s="40"/>
      <c r="C317" s="41"/>
      <c r="D317" s="242" t="s">
        <v>249</v>
      </c>
      <c r="E317" s="41"/>
      <c r="F317" s="243" t="s">
        <v>2121</v>
      </c>
      <c r="G317" s="41"/>
      <c r="H317" s="41"/>
      <c r="I317" s="244"/>
      <c r="J317" s="41"/>
      <c r="K317" s="41"/>
      <c r="L317" s="45"/>
      <c r="M317" s="245"/>
      <c r="N317" s="246"/>
      <c r="O317" s="92"/>
      <c r="P317" s="92"/>
      <c r="Q317" s="92"/>
      <c r="R317" s="92"/>
      <c r="S317" s="92"/>
      <c r="T317" s="93"/>
      <c r="U317" s="39"/>
      <c r="V317" s="39"/>
      <c r="W317" s="39"/>
      <c r="X317" s="39"/>
      <c r="Y317" s="39"/>
      <c r="Z317" s="39"/>
      <c r="AA317" s="39"/>
      <c r="AB317" s="39"/>
      <c r="AC317" s="39"/>
      <c r="AD317" s="39"/>
      <c r="AE317" s="39"/>
      <c r="AT317" s="18" t="s">
        <v>249</v>
      </c>
      <c r="AU317" s="18" t="s">
        <v>88</v>
      </c>
    </row>
    <row r="318" s="2" customFormat="1">
      <c r="A318" s="39"/>
      <c r="B318" s="40"/>
      <c r="C318" s="41"/>
      <c r="D318" s="247" t="s">
        <v>251</v>
      </c>
      <c r="E318" s="41"/>
      <c r="F318" s="248" t="s">
        <v>2122</v>
      </c>
      <c r="G318" s="41"/>
      <c r="H318" s="41"/>
      <c r="I318" s="244"/>
      <c r="J318" s="41"/>
      <c r="K318" s="41"/>
      <c r="L318" s="45"/>
      <c r="M318" s="245"/>
      <c r="N318" s="246"/>
      <c r="O318" s="92"/>
      <c r="P318" s="92"/>
      <c r="Q318" s="92"/>
      <c r="R318" s="92"/>
      <c r="S318" s="92"/>
      <c r="T318" s="93"/>
      <c r="U318" s="39"/>
      <c r="V318" s="39"/>
      <c r="W318" s="39"/>
      <c r="X318" s="39"/>
      <c r="Y318" s="39"/>
      <c r="Z318" s="39"/>
      <c r="AA318" s="39"/>
      <c r="AB318" s="39"/>
      <c r="AC318" s="39"/>
      <c r="AD318" s="39"/>
      <c r="AE318" s="39"/>
      <c r="AT318" s="18" t="s">
        <v>251</v>
      </c>
      <c r="AU318" s="18" t="s">
        <v>88</v>
      </c>
    </row>
    <row r="319" s="15" customFormat="1">
      <c r="A319" s="15"/>
      <c r="B319" s="271"/>
      <c r="C319" s="272"/>
      <c r="D319" s="242" t="s">
        <v>259</v>
      </c>
      <c r="E319" s="273" t="s">
        <v>1</v>
      </c>
      <c r="F319" s="274" t="s">
        <v>4187</v>
      </c>
      <c r="G319" s="272"/>
      <c r="H319" s="273" t="s">
        <v>1</v>
      </c>
      <c r="I319" s="275"/>
      <c r="J319" s="272"/>
      <c r="K319" s="272"/>
      <c r="L319" s="276"/>
      <c r="M319" s="277"/>
      <c r="N319" s="278"/>
      <c r="O319" s="278"/>
      <c r="P319" s="278"/>
      <c r="Q319" s="278"/>
      <c r="R319" s="278"/>
      <c r="S319" s="278"/>
      <c r="T319" s="279"/>
      <c r="U319" s="15"/>
      <c r="V319" s="15"/>
      <c r="W319" s="15"/>
      <c r="X319" s="15"/>
      <c r="Y319" s="15"/>
      <c r="Z319" s="15"/>
      <c r="AA319" s="15"/>
      <c r="AB319" s="15"/>
      <c r="AC319" s="15"/>
      <c r="AD319" s="15"/>
      <c r="AE319" s="15"/>
      <c r="AT319" s="280" t="s">
        <v>259</v>
      </c>
      <c r="AU319" s="280" t="s">
        <v>88</v>
      </c>
      <c r="AV319" s="15" t="s">
        <v>14</v>
      </c>
      <c r="AW319" s="15" t="s">
        <v>36</v>
      </c>
      <c r="AX319" s="15" t="s">
        <v>80</v>
      </c>
      <c r="AY319" s="280" t="s">
        <v>241</v>
      </c>
    </row>
    <row r="320" s="13" customFormat="1">
      <c r="A320" s="13"/>
      <c r="B320" s="249"/>
      <c r="C320" s="250"/>
      <c r="D320" s="242" t="s">
        <v>259</v>
      </c>
      <c r="E320" s="251" t="s">
        <v>1</v>
      </c>
      <c r="F320" s="252" t="s">
        <v>4198</v>
      </c>
      <c r="G320" s="250"/>
      <c r="H320" s="253">
        <v>21.771000000000001</v>
      </c>
      <c r="I320" s="254"/>
      <c r="J320" s="250"/>
      <c r="K320" s="250"/>
      <c r="L320" s="255"/>
      <c r="M320" s="256"/>
      <c r="N320" s="257"/>
      <c r="O320" s="257"/>
      <c r="P320" s="257"/>
      <c r="Q320" s="257"/>
      <c r="R320" s="257"/>
      <c r="S320" s="257"/>
      <c r="T320" s="258"/>
      <c r="U320" s="13"/>
      <c r="V320" s="13"/>
      <c r="W320" s="13"/>
      <c r="X320" s="13"/>
      <c r="Y320" s="13"/>
      <c r="Z320" s="13"/>
      <c r="AA320" s="13"/>
      <c r="AB320" s="13"/>
      <c r="AC320" s="13"/>
      <c r="AD320" s="13"/>
      <c r="AE320" s="13"/>
      <c r="AT320" s="259" t="s">
        <v>259</v>
      </c>
      <c r="AU320" s="259" t="s">
        <v>88</v>
      </c>
      <c r="AV320" s="13" t="s">
        <v>88</v>
      </c>
      <c r="AW320" s="13" t="s">
        <v>36</v>
      </c>
      <c r="AX320" s="13" t="s">
        <v>14</v>
      </c>
      <c r="AY320" s="259" t="s">
        <v>241</v>
      </c>
    </row>
    <row r="321" s="2" customFormat="1" ht="16.5" customHeight="1">
      <c r="A321" s="39"/>
      <c r="B321" s="40"/>
      <c r="C321" s="229" t="s">
        <v>757</v>
      </c>
      <c r="D321" s="229" t="s">
        <v>243</v>
      </c>
      <c r="E321" s="230" t="s">
        <v>4199</v>
      </c>
      <c r="F321" s="231" t="s">
        <v>4200</v>
      </c>
      <c r="G321" s="232" t="s">
        <v>255</v>
      </c>
      <c r="H321" s="233">
        <v>14.513999999999999</v>
      </c>
      <c r="I321" s="234"/>
      <c r="J321" s="235">
        <f>ROUND(I321*H321,2)</f>
        <v>0</v>
      </c>
      <c r="K321" s="231" t="s">
        <v>247</v>
      </c>
      <c r="L321" s="45"/>
      <c r="M321" s="236" t="s">
        <v>1</v>
      </c>
      <c r="N321" s="237" t="s">
        <v>45</v>
      </c>
      <c r="O321" s="92"/>
      <c r="P321" s="238">
        <f>O321*H321</f>
        <v>0</v>
      </c>
      <c r="Q321" s="238">
        <v>2.2563399999999998</v>
      </c>
      <c r="R321" s="238">
        <f>Q321*H321</f>
        <v>32.748518759999996</v>
      </c>
      <c r="S321" s="238">
        <v>0</v>
      </c>
      <c r="T321" s="239">
        <f>S321*H321</f>
        <v>0</v>
      </c>
      <c r="U321" s="39"/>
      <c r="V321" s="39"/>
      <c r="W321" s="39"/>
      <c r="X321" s="39"/>
      <c r="Y321" s="39"/>
      <c r="Z321" s="39"/>
      <c r="AA321" s="39"/>
      <c r="AB321" s="39"/>
      <c r="AC321" s="39"/>
      <c r="AD321" s="39"/>
      <c r="AE321" s="39"/>
      <c r="AR321" s="240" t="s">
        <v>175</v>
      </c>
      <c r="AT321" s="240" t="s">
        <v>243</v>
      </c>
      <c r="AU321" s="240" t="s">
        <v>88</v>
      </c>
      <c r="AY321" s="18" t="s">
        <v>241</v>
      </c>
      <c r="BE321" s="241">
        <f>IF(N321="základní",J321,0)</f>
        <v>0</v>
      </c>
      <c r="BF321" s="241">
        <f>IF(N321="snížená",J321,0)</f>
        <v>0</v>
      </c>
      <c r="BG321" s="241">
        <f>IF(N321="zákl. přenesená",J321,0)</f>
        <v>0</v>
      </c>
      <c r="BH321" s="241">
        <f>IF(N321="sníž. přenesená",J321,0)</f>
        <v>0</v>
      </c>
      <c r="BI321" s="241">
        <f>IF(N321="nulová",J321,0)</f>
        <v>0</v>
      </c>
      <c r="BJ321" s="18" t="s">
        <v>14</v>
      </c>
      <c r="BK321" s="241">
        <f>ROUND(I321*H321,2)</f>
        <v>0</v>
      </c>
      <c r="BL321" s="18" t="s">
        <v>175</v>
      </c>
      <c r="BM321" s="240" t="s">
        <v>4201</v>
      </c>
    </row>
    <row r="322" s="2" customFormat="1">
      <c r="A322" s="39"/>
      <c r="B322" s="40"/>
      <c r="C322" s="41"/>
      <c r="D322" s="242" t="s">
        <v>249</v>
      </c>
      <c r="E322" s="41"/>
      <c r="F322" s="243" t="s">
        <v>4200</v>
      </c>
      <c r="G322" s="41"/>
      <c r="H322" s="41"/>
      <c r="I322" s="244"/>
      <c r="J322" s="41"/>
      <c r="K322" s="41"/>
      <c r="L322" s="45"/>
      <c r="M322" s="245"/>
      <c r="N322" s="246"/>
      <c r="O322" s="92"/>
      <c r="P322" s="92"/>
      <c r="Q322" s="92"/>
      <c r="R322" s="92"/>
      <c r="S322" s="92"/>
      <c r="T322" s="93"/>
      <c r="U322" s="39"/>
      <c r="V322" s="39"/>
      <c r="W322" s="39"/>
      <c r="X322" s="39"/>
      <c r="Y322" s="39"/>
      <c r="Z322" s="39"/>
      <c r="AA322" s="39"/>
      <c r="AB322" s="39"/>
      <c r="AC322" s="39"/>
      <c r="AD322" s="39"/>
      <c r="AE322" s="39"/>
      <c r="AT322" s="18" t="s">
        <v>249</v>
      </c>
      <c r="AU322" s="18" t="s">
        <v>88</v>
      </c>
    </row>
    <row r="323" s="2" customFormat="1">
      <c r="A323" s="39"/>
      <c r="B323" s="40"/>
      <c r="C323" s="41"/>
      <c r="D323" s="247" t="s">
        <v>251</v>
      </c>
      <c r="E323" s="41"/>
      <c r="F323" s="248" t="s">
        <v>4202</v>
      </c>
      <c r="G323" s="41"/>
      <c r="H323" s="41"/>
      <c r="I323" s="244"/>
      <c r="J323" s="41"/>
      <c r="K323" s="41"/>
      <c r="L323" s="45"/>
      <c r="M323" s="245"/>
      <c r="N323" s="246"/>
      <c r="O323" s="92"/>
      <c r="P323" s="92"/>
      <c r="Q323" s="92"/>
      <c r="R323" s="92"/>
      <c r="S323" s="92"/>
      <c r="T323" s="93"/>
      <c r="U323" s="39"/>
      <c r="V323" s="39"/>
      <c r="W323" s="39"/>
      <c r="X323" s="39"/>
      <c r="Y323" s="39"/>
      <c r="Z323" s="39"/>
      <c r="AA323" s="39"/>
      <c r="AB323" s="39"/>
      <c r="AC323" s="39"/>
      <c r="AD323" s="39"/>
      <c r="AE323" s="39"/>
      <c r="AT323" s="18" t="s">
        <v>251</v>
      </c>
      <c r="AU323" s="18" t="s">
        <v>88</v>
      </c>
    </row>
    <row r="324" s="2" customFormat="1">
      <c r="A324" s="39"/>
      <c r="B324" s="40"/>
      <c r="C324" s="41"/>
      <c r="D324" s="242" t="s">
        <v>742</v>
      </c>
      <c r="E324" s="41"/>
      <c r="F324" s="287" t="s">
        <v>4203</v>
      </c>
      <c r="G324" s="41"/>
      <c r="H324" s="41"/>
      <c r="I324" s="244"/>
      <c r="J324" s="41"/>
      <c r="K324" s="41"/>
      <c r="L324" s="45"/>
      <c r="M324" s="245"/>
      <c r="N324" s="246"/>
      <c r="O324" s="92"/>
      <c r="P324" s="92"/>
      <c r="Q324" s="92"/>
      <c r="R324" s="92"/>
      <c r="S324" s="92"/>
      <c r="T324" s="93"/>
      <c r="U324" s="39"/>
      <c r="V324" s="39"/>
      <c r="W324" s="39"/>
      <c r="X324" s="39"/>
      <c r="Y324" s="39"/>
      <c r="Z324" s="39"/>
      <c r="AA324" s="39"/>
      <c r="AB324" s="39"/>
      <c r="AC324" s="39"/>
      <c r="AD324" s="39"/>
      <c r="AE324" s="39"/>
      <c r="AT324" s="18" t="s">
        <v>742</v>
      </c>
      <c r="AU324" s="18" t="s">
        <v>88</v>
      </c>
    </row>
    <row r="325" s="15" customFormat="1">
      <c r="A325" s="15"/>
      <c r="B325" s="271"/>
      <c r="C325" s="272"/>
      <c r="D325" s="242" t="s">
        <v>259</v>
      </c>
      <c r="E325" s="273" t="s">
        <v>1</v>
      </c>
      <c r="F325" s="274" t="s">
        <v>4187</v>
      </c>
      <c r="G325" s="272"/>
      <c r="H325" s="273" t="s">
        <v>1</v>
      </c>
      <c r="I325" s="275"/>
      <c r="J325" s="272"/>
      <c r="K325" s="272"/>
      <c r="L325" s="276"/>
      <c r="M325" s="277"/>
      <c r="N325" s="278"/>
      <c r="O325" s="278"/>
      <c r="P325" s="278"/>
      <c r="Q325" s="278"/>
      <c r="R325" s="278"/>
      <c r="S325" s="278"/>
      <c r="T325" s="279"/>
      <c r="U325" s="15"/>
      <c r="V325" s="15"/>
      <c r="W325" s="15"/>
      <c r="X325" s="15"/>
      <c r="Y325" s="15"/>
      <c r="Z325" s="15"/>
      <c r="AA325" s="15"/>
      <c r="AB325" s="15"/>
      <c r="AC325" s="15"/>
      <c r="AD325" s="15"/>
      <c r="AE325" s="15"/>
      <c r="AT325" s="280" t="s">
        <v>259</v>
      </c>
      <c r="AU325" s="280" t="s">
        <v>88</v>
      </c>
      <c r="AV325" s="15" t="s">
        <v>14</v>
      </c>
      <c r="AW325" s="15" t="s">
        <v>36</v>
      </c>
      <c r="AX325" s="15" t="s">
        <v>80</v>
      </c>
      <c r="AY325" s="280" t="s">
        <v>241</v>
      </c>
    </row>
    <row r="326" s="13" customFormat="1">
      <c r="A326" s="13"/>
      <c r="B326" s="249"/>
      <c r="C326" s="250"/>
      <c r="D326" s="242" t="s">
        <v>259</v>
      </c>
      <c r="E326" s="251" t="s">
        <v>1</v>
      </c>
      <c r="F326" s="252" t="s">
        <v>4204</v>
      </c>
      <c r="G326" s="250"/>
      <c r="H326" s="253">
        <v>14.513999999999999</v>
      </c>
      <c r="I326" s="254"/>
      <c r="J326" s="250"/>
      <c r="K326" s="250"/>
      <c r="L326" s="255"/>
      <c r="M326" s="256"/>
      <c r="N326" s="257"/>
      <c r="O326" s="257"/>
      <c r="P326" s="257"/>
      <c r="Q326" s="257"/>
      <c r="R326" s="257"/>
      <c r="S326" s="257"/>
      <c r="T326" s="258"/>
      <c r="U326" s="13"/>
      <c r="V326" s="13"/>
      <c r="W326" s="13"/>
      <c r="X326" s="13"/>
      <c r="Y326" s="13"/>
      <c r="Z326" s="13"/>
      <c r="AA326" s="13"/>
      <c r="AB326" s="13"/>
      <c r="AC326" s="13"/>
      <c r="AD326" s="13"/>
      <c r="AE326" s="13"/>
      <c r="AT326" s="259" t="s">
        <v>259</v>
      </c>
      <c r="AU326" s="259" t="s">
        <v>88</v>
      </c>
      <c r="AV326" s="13" t="s">
        <v>88</v>
      </c>
      <c r="AW326" s="13" t="s">
        <v>36</v>
      </c>
      <c r="AX326" s="13" t="s">
        <v>14</v>
      </c>
      <c r="AY326" s="259" t="s">
        <v>241</v>
      </c>
    </row>
    <row r="327" s="2" customFormat="1" ht="16.5" customHeight="1">
      <c r="A327" s="39"/>
      <c r="B327" s="40"/>
      <c r="C327" s="229" t="s">
        <v>763</v>
      </c>
      <c r="D327" s="229" t="s">
        <v>243</v>
      </c>
      <c r="E327" s="230" t="s">
        <v>4205</v>
      </c>
      <c r="F327" s="231" t="s">
        <v>4206</v>
      </c>
      <c r="G327" s="232" t="s">
        <v>255</v>
      </c>
      <c r="H327" s="233">
        <v>1</v>
      </c>
      <c r="I327" s="234"/>
      <c r="J327" s="235">
        <f>ROUND(I327*H327,2)</f>
        <v>0</v>
      </c>
      <c r="K327" s="231" t="s">
        <v>247</v>
      </c>
      <c r="L327" s="45"/>
      <c r="M327" s="236" t="s">
        <v>1</v>
      </c>
      <c r="N327" s="237" t="s">
        <v>45</v>
      </c>
      <c r="O327" s="92"/>
      <c r="P327" s="238">
        <f>O327*H327</f>
        <v>0</v>
      </c>
      <c r="Q327" s="238">
        <v>2.45329</v>
      </c>
      <c r="R327" s="238">
        <f>Q327*H327</f>
        <v>2.45329</v>
      </c>
      <c r="S327" s="238">
        <v>0</v>
      </c>
      <c r="T327" s="239">
        <f>S327*H327</f>
        <v>0</v>
      </c>
      <c r="U327" s="39"/>
      <c r="V327" s="39"/>
      <c r="W327" s="39"/>
      <c r="X327" s="39"/>
      <c r="Y327" s="39"/>
      <c r="Z327" s="39"/>
      <c r="AA327" s="39"/>
      <c r="AB327" s="39"/>
      <c r="AC327" s="39"/>
      <c r="AD327" s="39"/>
      <c r="AE327" s="39"/>
      <c r="AR327" s="240" t="s">
        <v>175</v>
      </c>
      <c r="AT327" s="240" t="s">
        <v>243</v>
      </c>
      <c r="AU327" s="240" t="s">
        <v>88</v>
      </c>
      <c r="AY327" s="18" t="s">
        <v>241</v>
      </c>
      <c r="BE327" s="241">
        <f>IF(N327="základní",J327,0)</f>
        <v>0</v>
      </c>
      <c r="BF327" s="241">
        <f>IF(N327="snížená",J327,0)</f>
        <v>0</v>
      </c>
      <c r="BG327" s="241">
        <f>IF(N327="zákl. přenesená",J327,0)</f>
        <v>0</v>
      </c>
      <c r="BH327" s="241">
        <f>IF(N327="sníž. přenesená",J327,0)</f>
        <v>0</v>
      </c>
      <c r="BI327" s="241">
        <f>IF(N327="nulová",J327,0)</f>
        <v>0</v>
      </c>
      <c r="BJ327" s="18" t="s">
        <v>14</v>
      </c>
      <c r="BK327" s="241">
        <f>ROUND(I327*H327,2)</f>
        <v>0</v>
      </c>
      <c r="BL327" s="18" t="s">
        <v>175</v>
      </c>
      <c r="BM327" s="240" t="s">
        <v>4207</v>
      </c>
    </row>
    <row r="328" s="2" customFormat="1">
      <c r="A328" s="39"/>
      <c r="B328" s="40"/>
      <c r="C328" s="41"/>
      <c r="D328" s="242" t="s">
        <v>249</v>
      </c>
      <c r="E328" s="41"/>
      <c r="F328" s="243" t="s">
        <v>4208</v>
      </c>
      <c r="G328" s="41"/>
      <c r="H328" s="41"/>
      <c r="I328" s="244"/>
      <c r="J328" s="41"/>
      <c r="K328" s="41"/>
      <c r="L328" s="45"/>
      <c r="M328" s="245"/>
      <c r="N328" s="246"/>
      <c r="O328" s="92"/>
      <c r="P328" s="92"/>
      <c r="Q328" s="92"/>
      <c r="R328" s="92"/>
      <c r="S328" s="92"/>
      <c r="T328" s="93"/>
      <c r="U328" s="39"/>
      <c r="V328" s="39"/>
      <c r="W328" s="39"/>
      <c r="X328" s="39"/>
      <c r="Y328" s="39"/>
      <c r="Z328" s="39"/>
      <c r="AA328" s="39"/>
      <c r="AB328" s="39"/>
      <c r="AC328" s="39"/>
      <c r="AD328" s="39"/>
      <c r="AE328" s="39"/>
      <c r="AT328" s="18" t="s">
        <v>249</v>
      </c>
      <c r="AU328" s="18" t="s">
        <v>88</v>
      </c>
    </row>
    <row r="329" s="2" customFormat="1">
      <c r="A329" s="39"/>
      <c r="B329" s="40"/>
      <c r="C329" s="41"/>
      <c r="D329" s="247" t="s">
        <v>251</v>
      </c>
      <c r="E329" s="41"/>
      <c r="F329" s="248" t="s">
        <v>4209</v>
      </c>
      <c r="G329" s="41"/>
      <c r="H329" s="41"/>
      <c r="I329" s="244"/>
      <c r="J329" s="41"/>
      <c r="K329" s="41"/>
      <c r="L329" s="45"/>
      <c r="M329" s="245"/>
      <c r="N329" s="246"/>
      <c r="O329" s="92"/>
      <c r="P329" s="92"/>
      <c r="Q329" s="92"/>
      <c r="R329" s="92"/>
      <c r="S329" s="92"/>
      <c r="T329" s="93"/>
      <c r="U329" s="39"/>
      <c r="V329" s="39"/>
      <c r="W329" s="39"/>
      <c r="X329" s="39"/>
      <c r="Y329" s="39"/>
      <c r="Z329" s="39"/>
      <c r="AA329" s="39"/>
      <c r="AB329" s="39"/>
      <c r="AC329" s="39"/>
      <c r="AD329" s="39"/>
      <c r="AE329" s="39"/>
      <c r="AT329" s="18" t="s">
        <v>251</v>
      </c>
      <c r="AU329" s="18" t="s">
        <v>88</v>
      </c>
    </row>
    <row r="330" s="15" customFormat="1">
      <c r="A330" s="15"/>
      <c r="B330" s="271"/>
      <c r="C330" s="272"/>
      <c r="D330" s="242" t="s">
        <v>259</v>
      </c>
      <c r="E330" s="273" t="s">
        <v>1</v>
      </c>
      <c r="F330" s="274" t="s">
        <v>4210</v>
      </c>
      <c r="G330" s="272"/>
      <c r="H330" s="273" t="s">
        <v>1</v>
      </c>
      <c r="I330" s="275"/>
      <c r="J330" s="272"/>
      <c r="K330" s="272"/>
      <c r="L330" s="276"/>
      <c r="M330" s="277"/>
      <c r="N330" s="278"/>
      <c r="O330" s="278"/>
      <c r="P330" s="278"/>
      <c r="Q330" s="278"/>
      <c r="R330" s="278"/>
      <c r="S330" s="278"/>
      <c r="T330" s="279"/>
      <c r="U330" s="15"/>
      <c r="V330" s="15"/>
      <c r="W330" s="15"/>
      <c r="X330" s="15"/>
      <c r="Y330" s="15"/>
      <c r="Z330" s="15"/>
      <c r="AA330" s="15"/>
      <c r="AB330" s="15"/>
      <c r="AC330" s="15"/>
      <c r="AD330" s="15"/>
      <c r="AE330" s="15"/>
      <c r="AT330" s="280" t="s">
        <v>259</v>
      </c>
      <c r="AU330" s="280" t="s">
        <v>88</v>
      </c>
      <c r="AV330" s="15" t="s">
        <v>14</v>
      </c>
      <c r="AW330" s="15" t="s">
        <v>36</v>
      </c>
      <c r="AX330" s="15" t="s">
        <v>80</v>
      </c>
      <c r="AY330" s="280" t="s">
        <v>241</v>
      </c>
    </row>
    <row r="331" s="13" customFormat="1">
      <c r="A331" s="13"/>
      <c r="B331" s="249"/>
      <c r="C331" s="250"/>
      <c r="D331" s="242" t="s">
        <v>259</v>
      </c>
      <c r="E331" s="251" t="s">
        <v>1</v>
      </c>
      <c r="F331" s="252" t="s">
        <v>4211</v>
      </c>
      <c r="G331" s="250"/>
      <c r="H331" s="253">
        <v>1</v>
      </c>
      <c r="I331" s="254"/>
      <c r="J331" s="250"/>
      <c r="K331" s="250"/>
      <c r="L331" s="255"/>
      <c r="M331" s="256"/>
      <c r="N331" s="257"/>
      <c r="O331" s="257"/>
      <c r="P331" s="257"/>
      <c r="Q331" s="257"/>
      <c r="R331" s="257"/>
      <c r="S331" s="257"/>
      <c r="T331" s="258"/>
      <c r="U331" s="13"/>
      <c r="V331" s="13"/>
      <c r="W331" s="13"/>
      <c r="X331" s="13"/>
      <c r="Y331" s="13"/>
      <c r="Z331" s="13"/>
      <c r="AA331" s="13"/>
      <c r="AB331" s="13"/>
      <c r="AC331" s="13"/>
      <c r="AD331" s="13"/>
      <c r="AE331" s="13"/>
      <c r="AT331" s="259" t="s">
        <v>259</v>
      </c>
      <c r="AU331" s="259" t="s">
        <v>88</v>
      </c>
      <c r="AV331" s="13" t="s">
        <v>88</v>
      </c>
      <c r="AW331" s="13" t="s">
        <v>36</v>
      </c>
      <c r="AX331" s="13" t="s">
        <v>14</v>
      </c>
      <c r="AY331" s="259" t="s">
        <v>241</v>
      </c>
    </row>
    <row r="332" s="12" customFormat="1" ht="22.8" customHeight="1">
      <c r="A332" s="12"/>
      <c r="B332" s="213"/>
      <c r="C332" s="214"/>
      <c r="D332" s="215" t="s">
        <v>79</v>
      </c>
      <c r="E332" s="227" t="s">
        <v>96</v>
      </c>
      <c r="F332" s="227" t="s">
        <v>2125</v>
      </c>
      <c r="G332" s="214"/>
      <c r="H332" s="214"/>
      <c r="I332" s="217"/>
      <c r="J332" s="228">
        <f>BK332</f>
        <v>0</v>
      </c>
      <c r="K332" s="214"/>
      <c r="L332" s="219"/>
      <c r="M332" s="220"/>
      <c r="N332" s="221"/>
      <c r="O332" s="221"/>
      <c r="P332" s="222">
        <f>SUM(P333:P387)</f>
        <v>0</v>
      </c>
      <c r="Q332" s="221"/>
      <c r="R332" s="222">
        <f>SUM(R333:R387)</f>
        <v>370.29225466999992</v>
      </c>
      <c r="S332" s="221"/>
      <c r="T332" s="223">
        <f>SUM(T333:T387)</f>
        <v>0</v>
      </c>
      <c r="U332" s="12"/>
      <c r="V332" s="12"/>
      <c r="W332" s="12"/>
      <c r="X332" s="12"/>
      <c r="Y332" s="12"/>
      <c r="Z332" s="12"/>
      <c r="AA332" s="12"/>
      <c r="AB332" s="12"/>
      <c r="AC332" s="12"/>
      <c r="AD332" s="12"/>
      <c r="AE332" s="12"/>
      <c r="AR332" s="224" t="s">
        <v>14</v>
      </c>
      <c r="AT332" s="225" t="s">
        <v>79</v>
      </c>
      <c r="AU332" s="225" t="s">
        <v>14</v>
      </c>
      <c r="AY332" s="224" t="s">
        <v>241</v>
      </c>
      <c r="BK332" s="226">
        <f>SUM(BK333:BK387)</f>
        <v>0</v>
      </c>
    </row>
    <row r="333" s="2" customFormat="1" ht="37.8" customHeight="1">
      <c r="A333" s="39"/>
      <c r="B333" s="40"/>
      <c r="C333" s="229" t="s">
        <v>772</v>
      </c>
      <c r="D333" s="229" t="s">
        <v>243</v>
      </c>
      <c r="E333" s="230" t="s">
        <v>4212</v>
      </c>
      <c r="F333" s="231" t="s">
        <v>4213</v>
      </c>
      <c r="G333" s="232" t="s">
        <v>255</v>
      </c>
      <c r="H333" s="233">
        <v>26.646999999999998</v>
      </c>
      <c r="I333" s="234"/>
      <c r="J333" s="235">
        <f>ROUND(I333*H333,2)</f>
        <v>0</v>
      </c>
      <c r="K333" s="231" t="s">
        <v>247</v>
      </c>
      <c r="L333" s="45"/>
      <c r="M333" s="236" t="s">
        <v>1</v>
      </c>
      <c r="N333" s="237" t="s">
        <v>45</v>
      </c>
      <c r="O333" s="92"/>
      <c r="P333" s="238">
        <f>O333*H333</f>
        <v>0</v>
      </c>
      <c r="Q333" s="238">
        <v>2.5360200000000002</v>
      </c>
      <c r="R333" s="238">
        <f>Q333*H333</f>
        <v>67.577324939999997</v>
      </c>
      <c r="S333" s="238">
        <v>0</v>
      </c>
      <c r="T333" s="239">
        <f>S333*H333</f>
        <v>0</v>
      </c>
      <c r="U333" s="39"/>
      <c r="V333" s="39"/>
      <c r="W333" s="39"/>
      <c r="X333" s="39"/>
      <c r="Y333" s="39"/>
      <c r="Z333" s="39"/>
      <c r="AA333" s="39"/>
      <c r="AB333" s="39"/>
      <c r="AC333" s="39"/>
      <c r="AD333" s="39"/>
      <c r="AE333" s="39"/>
      <c r="AR333" s="240" t="s">
        <v>175</v>
      </c>
      <c r="AT333" s="240" t="s">
        <v>243</v>
      </c>
      <c r="AU333" s="240" t="s">
        <v>88</v>
      </c>
      <c r="AY333" s="18" t="s">
        <v>241</v>
      </c>
      <c r="BE333" s="241">
        <f>IF(N333="základní",J333,0)</f>
        <v>0</v>
      </c>
      <c r="BF333" s="241">
        <f>IF(N333="snížená",J333,0)</f>
        <v>0</v>
      </c>
      <c r="BG333" s="241">
        <f>IF(N333="zákl. přenesená",J333,0)</f>
        <v>0</v>
      </c>
      <c r="BH333" s="241">
        <f>IF(N333="sníž. přenesená",J333,0)</f>
        <v>0</v>
      </c>
      <c r="BI333" s="241">
        <f>IF(N333="nulová",J333,0)</f>
        <v>0</v>
      </c>
      <c r="BJ333" s="18" t="s">
        <v>14</v>
      </c>
      <c r="BK333" s="241">
        <f>ROUND(I333*H333,2)</f>
        <v>0</v>
      </c>
      <c r="BL333" s="18" t="s">
        <v>175</v>
      </c>
      <c r="BM333" s="240" t="s">
        <v>4214</v>
      </c>
    </row>
    <row r="334" s="2" customFormat="1">
      <c r="A334" s="39"/>
      <c r="B334" s="40"/>
      <c r="C334" s="41"/>
      <c r="D334" s="242" t="s">
        <v>249</v>
      </c>
      <c r="E334" s="41"/>
      <c r="F334" s="243" t="s">
        <v>4215</v>
      </c>
      <c r="G334" s="41"/>
      <c r="H334" s="41"/>
      <c r="I334" s="244"/>
      <c r="J334" s="41"/>
      <c r="K334" s="41"/>
      <c r="L334" s="45"/>
      <c r="M334" s="245"/>
      <c r="N334" s="246"/>
      <c r="O334" s="92"/>
      <c r="P334" s="92"/>
      <c r="Q334" s="92"/>
      <c r="R334" s="92"/>
      <c r="S334" s="92"/>
      <c r="T334" s="93"/>
      <c r="U334" s="39"/>
      <c r="V334" s="39"/>
      <c r="W334" s="39"/>
      <c r="X334" s="39"/>
      <c r="Y334" s="39"/>
      <c r="Z334" s="39"/>
      <c r="AA334" s="39"/>
      <c r="AB334" s="39"/>
      <c r="AC334" s="39"/>
      <c r="AD334" s="39"/>
      <c r="AE334" s="39"/>
      <c r="AT334" s="18" t="s">
        <v>249</v>
      </c>
      <c r="AU334" s="18" t="s">
        <v>88</v>
      </c>
    </row>
    <row r="335" s="2" customFormat="1">
      <c r="A335" s="39"/>
      <c r="B335" s="40"/>
      <c r="C335" s="41"/>
      <c r="D335" s="247" t="s">
        <v>251</v>
      </c>
      <c r="E335" s="41"/>
      <c r="F335" s="248" t="s">
        <v>4216</v>
      </c>
      <c r="G335" s="41"/>
      <c r="H335" s="41"/>
      <c r="I335" s="244"/>
      <c r="J335" s="41"/>
      <c r="K335" s="41"/>
      <c r="L335" s="45"/>
      <c r="M335" s="245"/>
      <c r="N335" s="246"/>
      <c r="O335" s="92"/>
      <c r="P335" s="92"/>
      <c r="Q335" s="92"/>
      <c r="R335" s="92"/>
      <c r="S335" s="92"/>
      <c r="T335" s="93"/>
      <c r="U335" s="39"/>
      <c r="V335" s="39"/>
      <c r="W335" s="39"/>
      <c r="X335" s="39"/>
      <c r="Y335" s="39"/>
      <c r="Z335" s="39"/>
      <c r="AA335" s="39"/>
      <c r="AB335" s="39"/>
      <c r="AC335" s="39"/>
      <c r="AD335" s="39"/>
      <c r="AE335" s="39"/>
      <c r="AT335" s="18" t="s">
        <v>251</v>
      </c>
      <c r="AU335" s="18" t="s">
        <v>88</v>
      </c>
    </row>
    <row r="336" s="2" customFormat="1">
      <c r="A336" s="39"/>
      <c r="B336" s="40"/>
      <c r="C336" s="41"/>
      <c r="D336" s="242" t="s">
        <v>742</v>
      </c>
      <c r="E336" s="41"/>
      <c r="F336" s="287" t="s">
        <v>4217</v>
      </c>
      <c r="G336" s="41"/>
      <c r="H336" s="41"/>
      <c r="I336" s="244"/>
      <c r="J336" s="41"/>
      <c r="K336" s="41"/>
      <c r="L336" s="45"/>
      <c r="M336" s="245"/>
      <c r="N336" s="246"/>
      <c r="O336" s="92"/>
      <c r="P336" s="92"/>
      <c r="Q336" s="92"/>
      <c r="R336" s="92"/>
      <c r="S336" s="92"/>
      <c r="T336" s="93"/>
      <c r="U336" s="39"/>
      <c r="V336" s="39"/>
      <c r="W336" s="39"/>
      <c r="X336" s="39"/>
      <c r="Y336" s="39"/>
      <c r="Z336" s="39"/>
      <c r="AA336" s="39"/>
      <c r="AB336" s="39"/>
      <c r="AC336" s="39"/>
      <c r="AD336" s="39"/>
      <c r="AE336" s="39"/>
      <c r="AT336" s="18" t="s">
        <v>742</v>
      </c>
      <c r="AU336" s="18" t="s">
        <v>88</v>
      </c>
    </row>
    <row r="337" s="15" customFormat="1">
      <c r="A337" s="15"/>
      <c r="B337" s="271"/>
      <c r="C337" s="272"/>
      <c r="D337" s="242" t="s">
        <v>259</v>
      </c>
      <c r="E337" s="273" t="s">
        <v>1</v>
      </c>
      <c r="F337" s="274" t="s">
        <v>4218</v>
      </c>
      <c r="G337" s="272"/>
      <c r="H337" s="273" t="s">
        <v>1</v>
      </c>
      <c r="I337" s="275"/>
      <c r="J337" s="272"/>
      <c r="K337" s="272"/>
      <c r="L337" s="276"/>
      <c r="M337" s="277"/>
      <c r="N337" s="278"/>
      <c r="O337" s="278"/>
      <c r="P337" s="278"/>
      <c r="Q337" s="278"/>
      <c r="R337" s="278"/>
      <c r="S337" s="278"/>
      <c r="T337" s="279"/>
      <c r="U337" s="15"/>
      <c r="V337" s="15"/>
      <c r="W337" s="15"/>
      <c r="X337" s="15"/>
      <c r="Y337" s="15"/>
      <c r="Z337" s="15"/>
      <c r="AA337" s="15"/>
      <c r="AB337" s="15"/>
      <c r="AC337" s="15"/>
      <c r="AD337" s="15"/>
      <c r="AE337" s="15"/>
      <c r="AT337" s="280" t="s">
        <v>259</v>
      </c>
      <c r="AU337" s="280" t="s">
        <v>88</v>
      </c>
      <c r="AV337" s="15" t="s">
        <v>14</v>
      </c>
      <c r="AW337" s="15" t="s">
        <v>36</v>
      </c>
      <c r="AX337" s="15" t="s">
        <v>80</v>
      </c>
      <c r="AY337" s="280" t="s">
        <v>241</v>
      </c>
    </row>
    <row r="338" s="13" customFormat="1">
      <c r="A338" s="13"/>
      <c r="B338" s="249"/>
      <c r="C338" s="250"/>
      <c r="D338" s="242" t="s">
        <v>259</v>
      </c>
      <c r="E338" s="251" t="s">
        <v>1</v>
      </c>
      <c r="F338" s="252" t="s">
        <v>4219</v>
      </c>
      <c r="G338" s="250"/>
      <c r="H338" s="253">
        <v>12.528000000000001</v>
      </c>
      <c r="I338" s="254"/>
      <c r="J338" s="250"/>
      <c r="K338" s="250"/>
      <c r="L338" s="255"/>
      <c r="M338" s="256"/>
      <c r="N338" s="257"/>
      <c r="O338" s="257"/>
      <c r="P338" s="257"/>
      <c r="Q338" s="257"/>
      <c r="R338" s="257"/>
      <c r="S338" s="257"/>
      <c r="T338" s="258"/>
      <c r="U338" s="13"/>
      <c r="V338" s="13"/>
      <c r="W338" s="13"/>
      <c r="X338" s="13"/>
      <c r="Y338" s="13"/>
      <c r="Z338" s="13"/>
      <c r="AA338" s="13"/>
      <c r="AB338" s="13"/>
      <c r="AC338" s="13"/>
      <c r="AD338" s="13"/>
      <c r="AE338" s="13"/>
      <c r="AT338" s="259" t="s">
        <v>259</v>
      </c>
      <c r="AU338" s="259" t="s">
        <v>88</v>
      </c>
      <c r="AV338" s="13" t="s">
        <v>88</v>
      </c>
      <c r="AW338" s="13" t="s">
        <v>36</v>
      </c>
      <c r="AX338" s="13" t="s">
        <v>80</v>
      </c>
      <c r="AY338" s="259" t="s">
        <v>241</v>
      </c>
    </row>
    <row r="339" s="13" customFormat="1">
      <c r="A339" s="13"/>
      <c r="B339" s="249"/>
      <c r="C339" s="250"/>
      <c r="D339" s="242" t="s">
        <v>259</v>
      </c>
      <c r="E339" s="251" t="s">
        <v>1</v>
      </c>
      <c r="F339" s="252" t="s">
        <v>4220</v>
      </c>
      <c r="G339" s="250"/>
      <c r="H339" s="253">
        <v>4.5359999999999996</v>
      </c>
      <c r="I339" s="254"/>
      <c r="J339" s="250"/>
      <c r="K339" s="250"/>
      <c r="L339" s="255"/>
      <c r="M339" s="256"/>
      <c r="N339" s="257"/>
      <c r="O339" s="257"/>
      <c r="P339" s="257"/>
      <c r="Q339" s="257"/>
      <c r="R339" s="257"/>
      <c r="S339" s="257"/>
      <c r="T339" s="258"/>
      <c r="U339" s="13"/>
      <c r="V339" s="13"/>
      <c r="W339" s="13"/>
      <c r="X339" s="13"/>
      <c r="Y339" s="13"/>
      <c r="Z339" s="13"/>
      <c r="AA339" s="13"/>
      <c r="AB339" s="13"/>
      <c r="AC339" s="13"/>
      <c r="AD339" s="13"/>
      <c r="AE339" s="13"/>
      <c r="AT339" s="259" t="s">
        <v>259</v>
      </c>
      <c r="AU339" s="259" t="s">
        <v>88</v>
      </c>
      <c r="AV339" s="13" t="s">
        <v>88</v>
      </c>
      <c r="AW339" s="13" t="s">
        <v>36</v>
      </c>
      <c r="AX339" s="13" t="s">
        <v>80</v>
      </c>
      <c r="AY339" s="259" t="s">
        <v>241</v>
      </c>
    </row>
    <row r="340" s="16" customFormat="1">
      <c r="A340" s="16"/>
      <c r="B340" s="299"/>
      <c r="C340" s="300"/>
      <c r="D340" s="242" t="s">
        <v>259</v>
      </c>
      <c r="E340" s="301" t="s">
        <v>1</v>
      </c>
      <c r="F340" s="302" t="s">
        <v>4221</v>
      </c>
      <c r="G340" s="300"/>
      <c r="H340" s="303">
        <v>17.064</v>
      </c>
      <c r="I340" s="304"/>
      <c r="J340" s="300"/>
      <c r="K340" s="300"/>
      <c r="L340" s="305"/>
      <c r="M340" s="306"/>
      <c r="N340" s="307"/>
      <c r="O340" s="307"/>
      <c r="P340" s="307"/>
      <c r="Q340" s="307"/>
      <c r="R340" s="307"/>
      <c r="S340" s="307"/>
      <c r="T340" s="308"/>
      <c r="U340" s="16"/>
      <c r="V340" s="16"/>
      <c r="W340" s="16"/>
      <c r="X340" s="16"/>
      <c r="Y340" s="16"/>
      <c r="Z340" s="16"/>
      <c r="AA340" s="16"/>
      <c r="AB340" s="16"/>
      <c r="AC340" s="16"/>
      <c r="AD340" s="16"/>
      <c r="AE340" s="16"/>
      <c r="AT340" s="309" t="s">
        <v>259</v>
      </c>
      <c r="AU340" s="309" t="s">
        <v>88</v>
      </c>
      <c r="AV340" s="16" t="s">
        <v>96</v>
      </c>
      <c r="AW340" s="16" t="s">
        <v>36</v>
      </c>
      <c r="AX340" s="16" t="s">
        <v>80</v>
      </c>
      <c r="AY340" s="309" t="s">
        <v>241</v>
      </c>
    </row>
    <row r="341" s="15" customFormat="1">
      <c r="A341" s="15"/>
      <c r="B341" s="271"/>
      <c r="C341" s="272"/>
      <c r="D341" s="242" t="s">
        <v>259</v>
      </c>
      <c r="E341" s="273" t="s">
        <v>1</v>
      </c>
      <c r="F341" s="274" t="s">
        <v>4222</v>
      </c>
      <c r="G341" s="272"/>
      <c r="H341" s="273" t="s">
        <v>1</v>
      </c>
      <c r="I341" s="275"/>
      <c r="J341" s="272"/>
      <c r="K341" s="272"/>
      <c r="L341" s="276"/>
      <c r="M341" s="277"/>
      <c r="N341" s="278"/>
      <c r="O341" s="278"/>
      <c r="P341" s="278"/>
      <c r="Q341" s="278"/>
      <c r="R341" s="278"/>
      <c r="S341" s="278"/>
      <c r="T341" s="279"/>
      <c r="U341" s="15"/>
      <c r="V341" s="15"/>
      <c r="W341" s="15"/>
      <c r="X341" s="15"/>
      <c r="Y341" s="15"/>
      <c r="Z341" s="15"/>
      <c r="AA341" s="15"/>
      <c r="AB341" s="15"/>
      <c r="AC341" s="15"/>
      <c r="AD341" s="15"/>
      <c r="AE341" s="15"/>
      <c r="AT341" s="280" t="s">
        <v>259</v>
      </c>
      <c r="AU341" s="280" t="s">
        <v>88</v>
      </c>
      <c r="AV341" s="15" t="s">
        <v>14</v>
      </c>
      <c r="AW341" s="15" t="s">
        <v>36</v>
      </c>
      <c r="AX341" s="15" t="s">
        <v>80</v>
      </c>
      <c r="AY341" s="280" t="s">
        <v>241</v>
      </c>
    </row>
    <row r="342" s="13" customFormat="1">
      <c r="A342" s="13"/>
      <c r="B342" s="249"/>
      <c r="C342" s="250"/>
      <c r="D342" s="242" t="s">
        <v>259</v>
      </c>
      <c r="E342" s="251" t="s">
        <v>1</v>
      </c>
      <c r="F342" s="252" t="s">
        <v>4223</v>
      </c>
      <c r="G342" s="250"/>
      <c r="H342" s="253">
        <v>10.223000000000001</v>
      </c>
      <c r="I342" s="254"/>
      <c r="J342" s="250"/>
      <c r="K342" s="250"/>
      <c r="L342" s="255"/>
      <c r="M342" s="256"/>
      <c r="N342" s="257"/>
      <c r="O342" s="257"/>
      <c r="P342" s="257"/>
      <c r="Q342" s="257"/>
      <c r="R342" s="257"/>
      <c r="S342" s="257"/>
      <c r="T342" s="258"/>
      <c r="U342" s="13"/>
      <c r="V342" s="13"/>
      <c r="W342" s="13"/>
      <c r="X342" s="13"/>
      <c r="Y342" s="13"/>
      <c r="Z342" s="13"/>
      <c r="AA342" s="13"/>
      <c r="AB342" s="13"/>
      <c r="AC342" s="13"/>
      <c r="AD342" s="13"/>
      <c r="AE342" s="13"/>
      <c r="AT342" s="259" t="s">
        <v>259</v>
      </c>
      <c r="AU342" s="259" t="s">
        <v>88</v>
      </c>
      <c r="AV342" s="13" t="s">
        <v>88</v>
      </c>
      <c r="AW342" s="13" t="s">
        <v>36</v>
      </c>
      <c r="AX342" s="13" t="s">
        <v>80</v>
      </c>
      <c r="AY342" s="259" t="s">
        <v>241</v>
      </c>
    </row>
    <row r="343" s="13" customFormat="1">
      <c r="A343" s="13"/>
      <c r="B343" s="249"/>
      <c r="C343" s="250"/>
      <c r="D343" s="242" t="s">
        <v>259</v>
      </c>
      <c r="E343" s="251" t="s">
        <v>1</v>
      </c>
      <c r="F343" s="252" t="s">
        <v>4224</v>
      </c>
      <c r="G343" s="250"/>
      <c r="H343" s="253">
        <v>-0.64000000000000001</v>
      </c>
      <c r="I343" s="254"/>
      <c r="J343" s="250"/>
      <c r="K343" s="250"/>
      <c r="L343" s="255"/>
      <c r="M343" s="256"/>
      <c r="N343" s="257"/>
      <c r="O343" s="257"/>
      <c r="P343" s="257"/>
      <c r="Q343" s="257"/>
      <c r="R343" s="257"/>
      <c r="S343" s="257"/>
      <c r="T343" s="258"/>
      <c r="U343" s="13"/>
      <c r="V343" s="13"/>
      <c r="W343" s="13"/>
      <c r="X343" s="13"/>
      <c r="Y343" s="13"/>
      <c r="Z343" s="13"/>
      <c r="AA343" s="13"/>
      <c r="AB343" s="13"/>
      <c r="AC343" s="13"/>
      <c r="AD343" s="13"/>
      <c r="AE343" s="13"/>
      <c r="AT343" s="259" t="s">
        <v>259</v>
      </c>
      <c r="AU343" s="259" t="s">
        <v>88</v>
      </c>
      <c r="AV343" s="13" t="s">
        <v>88</v>
      </c>
      <c r="AW343" s="13" t="s">
        <v>36</v>
      </c>
      <c r="AX343" s="13" t="s">
        <v>80</v>
      </c>
      <c r="AY343" s="259" t="s">
        <v>241</v>
      </c>
    </row>
    <row r="344" s="16" customFormat="1">
      <c r="A344" s="16"/>
      <c r="B344" s="299"/>
      <c r="C344" s="300"/>
      <c r="D344" s="242" t="s">
        <v>259</v>
      </c>
      <c r="E344" s="301" t="s">
        <v>1</v>
      </c>
      <c r="F344" s="302" t="s">
        <v>4221</v>
      </c>
      <c r="G344" s="300"/>
      <c r="H344" s="303">
        <v>9.5830000000000002</v>
      </c>
      <c r="I344" s="304"/>
      <c r="J344" s="300"/>
      <c r="K344" s="300"/>
      <c r="L344" s="305"/>
      <c r="M344" s="306"/>
      <c r="N344" s="307"/>
      <c r="O344" s="307"/>
      <c r="P344" s="307"/>
      <c r="Q344" s="307"/>
      <c r="R344" s="307"/>
      <c r="S344" s="307"/>
      <c r="T344" s="308"/>
      <c r="U344" s="16"/>
      <c r="V344" s="16"/>
      <c r="W344" s="16"/>
      <c r="X344" s="16"/>
      <c r="Y344" s="16"/>
      <c r="Z344" s="16"/>
      <c r="AA344" s="16"/>
      <c r="AB344" s="16"/>
      <c r="AC344" s="16"/>
      <c r="AD344" s="16"/>
      <c r="AE344" s="16"/>
      <c r="AT344" s="309" t="s">
        <v>259</v>
      </c>
      <c r="AU344" s="309" t="s">
        <v>88</v>
      </c>
      <c r="AV344" s="16" t="s">
        <v>96</v>
      </c>
      <c r="AW344" s="16" t="s">
        <v>36</v>
      </c>
      <c r="AX344" s="16" t="s">
        <v>80</v>
      </c>
      <c r="AY344" s="309" t="s">
        <v>241</v>
      </c>
    </row>
    <row r="345" s="14" customFormat="1">
      <c r="A345" s="14"/>
      <c r="B345" s="260"/>
      <c r="C345" s="261"/>
      <c r="D345" s="242" t="s">
        <v>259</v>
      </c>
      <c r="E345" s="262" t="s">
        <v>1</v>
      </c>
      <c r="F345" s="263" t="s">
        <v>261</v>
      </c>
      <c r="G345" s="261"/>
      <c r="H345" s="264">
        <v>26.646999999999998</v>
      </c>
      <c r="I345" s="265"/>
      <c r="J345" s="261"/>
      <c r="K345" s="261"/>
      <c r="L345" s="266"/>
      <c r="M345" s="267"/>
      <c r="N345" s="268"/>
      <c r="O345" s="268"/>
      <c r="P345" s="268"/>
      <c r="Q345" s="268"/>
      <c r="R345" s="268"/>
      <c r="S345" s="268"/>
      <c r="T345" s="269"/>
      <c r="U345" s="14"/>
      <c r="V345" s="14"/>
      <c r="W345" s="14"/>
      <c r="X345" s="14"/>
      <c r="Y345" s="14"/>
      <c r="Z345" s="14"/>
      <c r="AA345" s="14"/>
      <c r="AB345" s="14"/>
      <c r="AC345" s="14"/>
      <c r="AD345" s="14"/>
      <c r="AE345" s="14"/>
      <c r="AT345" s="270" t="s">
        <v>259</v>
      </c>
      <c r="AU345" s="270" t="s">
        <v>88</v>
      </c>
      <c r="AV345" s="14" t="s">
        <v>175</v>
      </c>
      <c r="AW345" s="14" t="s">
        <v>36</v>
      </c>
      <c r="AX345" s="14" t="s">
        <v>14</v>
      </c>
      <c r="AY345" s="270" t="s">
        <v>241</v>
      </c>
    </row>
    <row r="346" s="2" customFormat="1" ht="33" customHeight="1">
      <c r="A346" s="39"/>
      <c r="B346" s="40"/>
      <c r="C346" s="229" t="s">
        <v>778</v>
      </c>
      <c r="D346" s="229" t="s">
        <v>243</v>
      </c>
      <c r="E346" s="230" t="s">
        <v>4225</v>
      </c>
      <c r="F346" s="231" t="s">
        <v>4226</v>
      </c>
      <c r="G346" s="232" t="s">
        <v>255</v>
      </c>
      <c r="H346" s="233">
        <v>113.336</v>
      </c>
      <c r="I346" s="234"/>
      <c r="J346" s="235">
        <f>ROUND(I346*H346,2)</f>
        <v>0</v>
      </c>
      <c r="K346" s="231" t="s">
        <v>247</v>
      </c>
      <c r="L346" s="45"/>
      <c r="M346" s="236" t="s">
        <v>1</v>
      </c>
      <c r="N346" s="237" t="s">
        <v>45</v>
      </c>
      <c r="O346" s="92"/>
      <c r="P346" s="238">
        <f>O346*H346</f>
        <v>0</v>
      </c>
      <c r="Q346" s="238">
        <v>2.5291299999999999</v>
      </c>
      <c r="R346" s="238">
        <f>Q346*H346</f>
        <v>286.64147767999998</v>
      </c>
      <c r="S346" s="238">
        <v>0</v>
      </c>
      <c r="T346" s="239">
        <f>S346*H346</f>
        <v>0</v>
      </c>
      <c r="U346" s="39"/>
      <c r="V346" s="39"/>
      <c r="W346" s="39"/>
      <c r="X346" s="39"/>
      <c r="Y346" s="39"/>
      <c r="Z346" s="39"/>
      <c r="AA346" s="39"/>
      <c r="AB346" s="39"/>
      <c r="AC346" s="39"/>
      <c r="AD346" s="39"/>
      <c r="AE346" s="39"/>
      <c r="AR346" s="240" t="s">
        <v>175</v>
      </c>
      <c r="AT346" s="240" t="s">
        <v>243</v>
      </c>
      <c r="AU346" s="240" t="s">
        <v>88</v>
      </c>
      <c r="AY346" s="18" t="s">
        <v>241</v>
      </c>
      <c r="BE346" s="241">
        <f>IF(N346="základní",J346,0)</f>
        <v>0</v>
      </c>
      <c r="BF346" s="241">
        <f>IF(N346="snížená",J346,0)</f>
        <v>0</v>
      </c>
      <c r="BG346" s="241">
        <f>IF(N346="zákl. přenesená",J346,0)</f>
        <v>0</v>
      </c>
      <c r="BH346" s="241">
        <f>IF(N346="sníž. přenesená",J346,0)</f>
        <v>0</v>
      </c>
      <c r="BI346" s="241">
        <f>IF(N346="nulová",J346,0)</f>
        <v>0</v>
      </c>
      <c r="BJ346" s="18" t="s">
        <v>14</v>
      </c>
      <c r="BK346" s="241">
        <f>ROUND(I346*H346,2)</f>
        <v>0</v>
      </c>
      <c r="BL346" s="18" t="s">
        <v>175</v>
      </c>
      <c r="BM346" s="240" t="s">
        <v>4227</v>
      </c>
    </row>
    <row r="347" s="2" customFormat="1">
      <c r="A347" s="39"/>
      <c r="B347" s="40"/>
      <c r="C347" s="41"/>
      <c r="D347" s="242" t="s">
        <v>249</v>
      </c>
      <c r="E347" s="41"/>
      <c r="F347" s="243" t="s">
        <v>4228</v>
      </c>
      <c r="G347" s="41"/>
      <c r="H347" s="41"/>
      <c r="I347" s="244"/>
      <c r="J347" s="41"/>
      <c r="K347" s="41"/>
      <c r="L347" s="45"/>
      <c r="M347" s="245"/>
      <c r="N347" s="246"/>
      <c r="O347" s="92"/>
      <c r="P347" s="92"/>
      <c r="Q347" s="92"/>
      <c r="R347" s="92"/>
      <c r="S347" s="92"/>
      <c r="T347" s="93"/>
      <c r="U347" s="39"/>
      <c r="V347" s="39"/>
      <c r="W347" s="39"/>
      <c r="X347" s="39"/>
      <c r="Y347" s="39"/>
      <c r="Z347" s="39"/>
      <c r="AA347" s="39"/>
      <c r="AB347" s="39"/>
      <c r="AC347" s="39"/>
      <c r="AD347" s="39"/>
      <c r="AE347" s="39"/>
      <c r="AT347" s="18" t="s">
        <v>249</v>
      </c>
      <c r="AU347" s="18" t="s">
        <v>88</v>
      </c>
    </row>
    <row r="348" s="2" customFormat="1">
      <c r="A348" s="39"/>
      <c r="B348" s="40"/>
      <c r="C348" s="41"/>
      <c r="D348" s="247" t="s">
        <v>251</v>
      </c>
      <c r="E348" s="41"/>
      <c r="F348" s="248" t="s">
        <v>4229</v>
      </c>
      <c r="G348" s="41"/>
      <c r="H348" s="41"/>
      <c r="I348" s="244"/>
      <c r="J348" s="41"/>
      <c r="K348" s="41"/>
      <c r="L348" s="45"/>
      <c r="M348" s="245"/>
      <c r="N348" s="246"/>
      <c r="O348" s="92"/>
      <c r="P348" s="92"/>
      <c r="Q348" s="92"/>
      <c r="R348" s="92"/>
      <c r="S348" s="92"/>
      <c r="T348" s="93"/>
      <c r="U348" s="39"/>
      <c r="V348" s="39"/>
      <c r="W348" s="39"/>
      <c r="X348" s="39"/>
      <c r="Y348" s="39"/>
      <c r="Z348" s="39"/>
      <c r="AA348" s="39"/>
      <c r="AB348" s="39"/>
      <c r="AC348" s="39"/>
      <c r="AD348" s="39"/>
      <c r="AE348" s="39"/>
      <c r="AT348" s="18" t="s">
        <v>251</v>
      </c>
      <c r="AU348" s="18" t="s">
        <v>88</v>
      </c>
    </row>
    <row r="349" s="2" customFormat="1">
      <c r="A349" s="39"/>
      <c r="B349" s="40"/>
      <c r="C349" s="41"/>
      <c r="D349" s="242" t="s">
        <v>742</v>
      </c>
      <c r="E349" s="41"/>
      <c r="F349" s="287" t="s">
        <v>4230</v>
      </c>
      <c r="G349" s="41"/>
      <c r="H349" s="41"/>
      <c r="I349" s="244"/>
      <c r="J349" s="41"/>
      <c r="K349" s="41"/>
      <c r="L349" s="45"/>
      <c r="M349" s="245"/>
      <c r="N349" s="246"/>
      <c r="O349" s="92"/>
      <c r="P349" s="92"/>
      <c r="Q349" s="92"/>
      <c r="R349" s="92"/>
      <c r="S349" s="92"/>
      <c r="T349" s="93"/>
      <c r="U349" s="39"/>
      <c r="V349" s="39"/>
      <c r="W349" s="39"/>
      <c r="X349" s="39"/>
      <c r="Y349" s="39"/>
      <c r="Z349" s="39"/>
      <c r="AA349" s="39"/>
      <c r="AB349" s="39"/>
      <c r="AC349" s="39"/>
      <c r="AD349" s="39"/>
      <c r="AE349" s="39"/>
      <c r="AT349" s="18" t="s">
        <v>742</v>
      </c>
      <c r="AU349" s="18" t="s">
        <v>88</v>
      </c>
    </row>
    <row r="350" s="15" customFormat="1">
      <c r="A350" s="15"/>
      <c r="B350" s="271"/>
      <c r="C350" s="272"/>
      <c r="D350" s="242" t="s">
        <v>259</v>
      </c>
      <c r="E350" s="273" t="s">
        <v>1</v>
      </c>
      <c r="F350" s="274" t="s">
        <v>4231</v>
      </c>
      <c r="G350" s="272"/>
      <c r="H350" s="273" t="s">
        <v>1</v>
      </c>
      <c r="I350" s="275"/>
      <c r="J350" s="272"/>
      <c r="K350" s="272"/>
      <c r="L350" s="276"/>
      <c r="M350" s="277"/>
      <c r="N350" s="278"/>
      <c r="O350" s="278"/>
      <c r="P350" s="278"/>
      <c r="Q350" s="278"/>
      <c r="R350" s="278"/>
      <c r="S350" s="278"/>
      <c r="T350" s="279"/>
      <c r="U350" s="15"/>
      <c r="V350" s="15"/>
      <c r="W350" s="15"/>
      <c r="X350" s="15"/>
      <c r="Y350" s="15"/>
      <c r="Z350" s="15"/>
      <c r="AA350" s="15"/>
      <c r="AB350" s="15"/>
      <c r="AC350" s="15"/>
      <c r="AD350" s="15"/>
      <c r="AE350" s="15"/>
      <c r="AT350" s="280" t="s">
        <v>259</v>
      </c>
      <c r="AU350" s="280" t="s">
        <v>88</v>
      </c>
      <c r="AV350" s="15" t="s">
        <v>14</v>
      </c>
      <c r="AW350" s="15" t="s">
        <v>36</v>
      </c>
      <c r="AX350" s="15" t="s">
        <v>80</v>
      </c>
      <c r="AY350" s="280" t="s">
        <v>241</v>
      </c>
    </row>
    <row r="351" s="13" customFormat="1">
      <c r="A351" s="13"/>
      <c r="B351" s="249"/>
      <c r="C351" s="250"/>
      <c r="D351" s="242" t="s">
        <v>259</v>
      </c>
      <c r="E351" s="251" t="s">
        <v>1</v>
      </c>
      <c r="F351" s="252" t="s">
        <v>4232</v>
      </c>
      <c r="G351" s="250"/>
      <c r="H351" s="253">
        <v>40.375999999999998</v>
      </c>
      <c r="I351" s="254"/>
      <c r="J351" s="250"/>
      <c r="K351" s="250"/>
      <c r="L351" s="255"/>
      <c r="M351" s="256"/>
      <c r="N351" s="257"/>
      <c r="O351" s="257"/>
      <c r="P351" s="257"/>
      <c r="Q351" s="257"/>
      <c r="R351" s="257"/>
      <c r="S351" s="257"/>
      <c r="T351" s="258"/>
      <c r="U351" s="13"/>
      <c r="V351" s="13"/>
      <c r="W351" s="13"/>
      <c r="X351" s="13"/>
      <c r="Y351" s="13"/>
      <c r="Z351" s="13"/>
      <c r="AA351" s="13"/>
      <c r="AB351" s="13"/>
      <c r="AC351" s="13"/>
      <c r="AD351" s="13"/>
      <c r="AE351" s="13"/>
      <c r="AT351" s="259" t="s">
        <v>259</v>
      </c>
      <c r="AU351" s="259" t="s">
        <v>88</v>
      </c>
      <c r="AV351" s="13" t="s">
        <v>88</v>
      </c>
      <c r="AW351" s="13" t="s">
        <v>36</v>
      </c>
      <c r="AX351" s="13" t="s">
        <v>80</v>
      </c>
      <c r="AY351" s="259" t="s">
        <v>241</v>
      </c>
    </row>
    <row r="352" s="16" customFormat="1">
      <c r="A352" s="16"/>
      <c r="B352" s="299"/>
      <c r="C352" s="300"/>
      <c r="D352" s="242" t="s">
        <v>259</v>
      </c>
      <c r="E352" s="301" t="s">
        <v>1</v>
      </c>
      <c r="F352" s="302" t="s">
        <v>4221</v>
      </c>
      <c r="G352" s="300"/>
      <c r="H352" s="303">
        <v>40.375999999999998</v>
      </c>
      <c r="I352" s="304"/>
      <c r="J352" s="300"/>
      <c r="K352" s="300"/>
      <c r="L352" s="305"/>
      <c r="M352" s="306"/>
      <c r="N352" s="307"/>
      <c r="O352" s="307"/>
      <c r="P352" s="307"/>
      <c r="Q352" s="307"/>
      <c r="R352" s="307"/>
      <c r="S352" s="307"/>
      <c r="T352" s="308"/>
      <c r="U352" s="16"/>
      <c r="V352" s="16"/>
      <c r="W352" s="16"/>
      <c r="X352" s="16"/>
      <c r="Y352" s="16"/>
      <c r="Z352" s="16"/>
      <c r="AA352" s="16"/>
      <c r="AB352" s="16"/>
      <c r="AC352" s="16"/>
      <c r="AD352" s="16"/>
      <c r="AE352" s="16"/>
      <c r="AT352" s="309" t="s">
        <v>259</v>
      </c>
      <c r="AU352" s="309" t="s">
        <v>88</v>
      </c>
      <c r="AV352" s="16" t="s">
        <v>96</v>
      </c>
      <c r="AW352" s="16" t="s">
        <v>36</v>
      </c>
      <c r="AX352" s="16" t="s">
        <v>80</v>
      </c>
      <c r="AY352" s="309" t="s">
        <v>241</v>
      </c>
    </row>
    <row r="353" s="15" customFormat="1">
      <c r="A353" s="15"/>
      <c r="B353" s="271"/>
      <c r="C353" s="272"/>
      <c r="D353" s="242" t="s">
        <v>259</v>
      </c>
      <c r="E353" s="273" t="s">
        <v>1</v>
      </c>
      <c r="F353" s="274" t="s">
        <v>4233</v>
      </c>
      <c r="G353" s="272"/>
      <c r="H353" s="273" t="s">
        <v>1</v>
      </c>
      <c r="I353" s="275"/>
      <c r="J353" s="272"/>
      <c r="K353" s="272"/>
      <c r="L353" s="276"/>
      <c r="M353" s="277"/>
      <c r="N353" s="278"/>
      <c r="O353" s="278"/>
      <c r="P353" s="278"/>
      <c r="Q353" s="278"/>
      <c r="R353" s="278"/>
      <c r="S353" s="278"/>
      <c r="T353" s="279"/>
      <c r="U353" s="15"/>
      <c r="V353" s="15"/>
      <c r="W353" s="15"/>
      <c r="X353" s="15"/>
      <c r="Y353" s="15"/>
      <c r="Z353" s="15"/>
      <c r="AA353" s="15"/>
      <c r="AB353" s="15"/>
      <c r="AC353" s="15"/>
      <c r="AD353" s="15"/>
      <c r="AE353" s="15"/>
      <c r="AT353" s="280" t="s">
        <v>259</v>
      </c>
      <c r="AU353" s="280" t="s">
        <v>88</v>
      </c>
      <c r="AV353" s="15" t="s">
        <v>14</v>
      </c>
      <c r="AW353" s="15" t="s">
        <v>36</v>
      </c>
      <c r="AX353" s="15" t="s">
        <v>80</v>
      </c>
      <c r="AY353" s="280" t="s">
        <v>241</v>
      </c>
    </row>
    <row r="354" s="13" customFormat="1">
      <c r="A354" s="13"/>
      <c r="B354" s="249"/>
      <c r="C354" s="250"/>
      <c r="D354" s="242" t="s">
        <v>259</v>
      </c>
      <c r="E354" s="251" t="s">
        <v>1</v>
      </c>
      <c r="F354" s="252" t="s">
        <v>4234</v>
      </c>
      <c r="G354" s="250"/>
      <c r="H354" s="253">
        <v>39.552</v>
      </c>
      <c r="I354" s="254"/>
      <c r="J354" s="250"/>
      <c r="K354" s="250"/>
      <c r="L354" s="255"/>
      <c r="M354" s="256"/>
      <c r="N354" s="257"/>
      <c r="O354" s="257"/>
      <c r="P354" s="257"/>
      <c r="Q354" s="257"/>
      <c r="R354" s="257"/>
      <c r="S354" s="257"/>
      <c r="T354" s="258"/>
      <c r="U354" s="13"/>
      <c r="V354" s="13"/>
      <c r="W354" s="13"/>
      <c r="X354" s="13"/>
      <c r="Y354" s="13"/>
      <c r="Z354" s="13"/>
      <c r="AA354" s="13"/>
      <c r="AB354" s="13"/>
      <c r="AC354" s="13"/>
      <c r="AD354" s="13"/>
      <c r="AE354" s="13"/>
      <c r="AT354" s="259" t="s">
        <v>259</v>
      </c>
      <c r="AU354" s="259" t="s">
        <v>88</v>
      </c>
      <c r="AV354" s="13" t="s">
        <v>88</v>
      </c>
      <c r="AW354" s="13" t="s">
        <v>36</v>
      </c>
      <c r="AX354" s="13" t="s">
        <v>80</v>
      </c>
      <c r="AY354" s="259" t="s">
        <v>241</v>
      </c>
    </row>
    <row r="355" s="13" customFormat="1">
      <c r="A355" s="13"/>
      <c r="B355" s="249"/>
      <c r="C355" s="250"/>
      <c r="D355" s="242" t="s">
        <v>259</v>
      </c>
      <c r="E355" s="251" t="s">
        <v>1</v>
      </c>
      <c r="F355" s="252" t="s">
        <v>4235</v>
      </c>
      <c r="G355" s="250"/>
      <c r="H355" s="253">
        <v>33.408000000000001</v>
      </c>
      <c r="I355" s="254"/>
      <c r="J355" s="250"/>
      <c r="K355" s="250"/>
      <c r="L355" s="255"/>
      <c r="M355" s="256"/>
      <c r="N355" s="257"/>
      <c r="O355" s="257"/>
      <c r="P355" s="257"/>
      <c r="Q355" s="257"/>
      <c r="R355" s="257"/>
      <c r="S355" s="257"/>
      <c r="T355" s="258"/>
      <c r="U355" s="13"/>
      <c r="V355" s="13"/>
      <c r="W355" s="13"/>
      <c r="X355" s="13"/>
      <c r="Y355" s="13"/>
      <c r="Z355" s="13"/>
      <c r="AA355" s="13"/>
      <c r="AB355" s="13"/>
      <c r="AC355" s="13"/>
      <c r="AD355" s="13"/>
      <c r="AE355" s="13"/>
      <c r="AT355" s="259" t="s">
        <v>259</v>
      </c>
      <c r="AU355" s="259" t="s">
        <v>88</v>
      </c>
      <c r="AV355" s="13" t="s">
        <v>88</v>
      </c>
      <c r="AW355" s="13" t="s">
        <v>36</v>
      </c>
      <c r="AX355" s="13" t="s">
        <v>80</v>
      </c>
      <c r="AY355" s="259" t="s">
        <v>241</v>
      </c>
    </row>
    <row r="356" s="16" customFormat="1">
      <c r="A356" s="16"/>
      <c r="B356" s="299"/>
      <c r="C356" s="300"/>
      <c r="D356" s="242" t="s">
        <v>259</v>
      </c>
      <c r="E356" s="301" t="s">
        <v>1</v>
      </c>
      <c r="F356" s="302" t="s">
        <v>4221</v>
      </c>
      <c r="G356" s="300"/>
      <c r="H356" s="303">
        <v>72.959999999999994</v>
      </c>
      <c r="I356" s="304"/>
      <c r="J356" s="300"/>
      <c r="K356" s="300"/>
      <c r="L356" s="305"/>
      <c r="M356" s="306"/>
      <c r="N356" s="307"/>
      <c r="O356" s="307"/>
      <c r="P356" s="307"/>
      <c r="Q356" s="307"/>
      <c r="R356" s="307"/>
      <c r="S356" s="307"/>
      <c r="T356" s="308"/>
      <c r="U356" s="16"/>
      <c r="V356" s="16"/>
      <c r="W356" s="16"/>
      <c r="X356" s="16"/>
      <c r="Y356" s="16"/>
      <c r="Z356" s="16"/>
      <c r="AA356" s="16"/>
      <c r="AB356" s="16"/>
      <c r="AC356" s="16"/>
      <c r="AD356" s="16"/>
      <c r="AE356" s="16"/>
      <c r="AT356" s="309" t="s">
        <v>259</v>
      </c>
      <c r="AU356" s="309" t="s">
        <v>88</v>
      </c>
      <c r="AV356" s="16" t="s">
        <v>96</v>
      </c>
      <c r="AW356" s="16" t="s">
        <v>36</v>
      </c>
      <c r="AX356" s="16" t="s">
        <v>80</v>
      </c>
      <c r="AY356" s="309" t="s">
        <v>241</v>
      </c>
    </row>
    <row r="357" s="14" customFormat="1">
      <c r="A357" s="14"/>
      <c r="B357" s="260"/>
      <c r="C357" s="261"/>
      <c r="D357" s="242" t="s">
        <v>259</v>
      </c>
      <c r="E357" s="262" t="s">
        <v>1</v>
      </c>
      <c r="F357" s="263" t="s">
        <v>261</v>
      </c>
      <c r="G357" s="261"/>
      <c r="H357" s="264">
        <v>113.336</v>
      </c>
      <c r="I357" s="265"/>
      <c r="J357" s="261"/>
      <c r="K357" s="261"/>
      <c r="L357" s="266"/>
      <c r="M357" s="267"/>
      <c r="N357" s="268"/>
      <c r="O357" s="268"/>
      <c r="P357" s="268"/>
      <c r="Q357" s="268"/>
      <c r="R357" s="268"/>
      <c r="S357" s="268"/>
      <c r="T357" s="269"/>
      <c r="U357" s="14"/>
      <c r="V357" s="14"/>
      <c r="W357" s="14"/>
      <c r="X357" s="14"/>
      <c r="Y357" s="14"/>
      <c r="Z357" s="14"/>
      <c r="AA357" s="14"/>
      <c r="AB357" s="14"/>
      <c r="AC357" s="14"/>
      <c r="AD357" s="14"/>
      <c r="AE357" s="14"/>
      <c r="AT357" s="270" t="s">
        <v>259</v>
      </c>
      <c r="AU357" s="270" t="s">
        <v>88</v>
      </c>
      <c r="AV357" s="14" t="s">
        <v>175</v>
      </c>
      <c r="AW357" s="14" t="s">
        <v>36</v>
      </c>
      <c r="AX357" s="14" t="s">
        <v>14</v>
      </c>
      <c r="AY357" s="270" t="s">
        <v>241</v>
      </c>
    </row>
    <row r="358" s="2" customFormat="1" ht="33" customHeight="1">
      <c r="A358" s="39"/>
      <c r="B358" s="40"/>
      <c r="C358" s="229" t="s">
        <v>784</v>
      </c>
      <c r="D358" s="229" t="s">
        <v>243</v>
      </c>
      <c r="E358" s="230" t="s">
        <v>4236</v>
      </c>
      <c r="F358" s="231" t="s">
        <v>4237</v>
      </c>
      <c r="G358" s="232" t="s">
        <v>246</v>
      </c>
      <c r="H358" s="233">
        <v>533.30999999999995</v>
      </c>
      <c r="I358" s="234"/>
      <c r="J358" s="235">
        <f>ROUND(I358*H358,2)</f>
        <v>0</v>
      </c>
      <c r="K358" s="231" t="s">
        <v>247</v>
      </c>
      <c r="L358" s="45"/>
      <c r="M358" s="236" t="s">
        <v>1</v>
      </c>
      <c r="N358" s="237" t="s">
        <v>45</v>
      </c>
      <c r="O358" s="92"/>
      <c r="P358" s="238">
        <f>O358*H358</f>
        <v>0</v>
      </c>
      <c r="Q358" s="238">
        <v>0.00247</v>
      </c>
      <c r="R358" s="238">
        <f>Q358*H358</f>
        <v>1.3172756999999999</v>
      </c>
      <c r="S358" s="238">
        <v>0</v>
      </c>
      <c r="T358" s="239">
        <f>S358*H358</f>
        <v>0</v>
      </c>
      <c r="U358" s="39"/>
      <c r="V358" s="39"/>
      <c r="W358" s="39"/>
      <c r="X358" s="39"/>
      <c r="Y358" s="39"/>
      <c r="Z358" s="39"/>
      <c r="AA358" s="39"/>
      <c r="AB358" s="39"/>
      <c r="AC358" s="39"/>
      <c r="AD358" s="39"/>
      <c r="AE358" s="39"/>
      <c r="AR358" s="240" t="s">
        <v>175</v>
      </c>
      <c r="AT358" s="240" t="s">
        <v>243</v>
      </c>
      <c r="AU358" s="240" t="s">
        <v>88</v>
      </c>
      <c r="AY358" s="18" t="s">
        <v>241</v>
      </c>
      <c r="BE358" s="241">
        <f>IF(N358="základní",J358,0)</f>
        <v>0</v>
      </c>
      <c r="BF358" s="241">
        <f>IF(N358="snížená",J358,0)</f>
        <v>0</v>
      </c>
      <c r="BG358" s="241">
        <f>IF(N358="zákl. přenesená",J358,0)</f>
        <v>0</v>
      </c>
      <c r="BH358" s="241">
        <f>IF(N358="sníž. přenesená",J358,0)</f>
        <v>0</v>
      </c>
      <c r="BI358" s="241">
        <f>IF(N358="nulová",J358,0)</f>
        <v>0</v>
      </c>
      <c r="BJ358" s="18" t="s">
        <v>14</v>
      </c>
      <c r="BK358" s="241">
        <f>ROUND(I358*H358,2)</f>
        <v>0</v>
      </c>
      <c r="BL358" s="18" t="s">
        <v>175</v>
      </c>
      <c r="BM358" s="240" t="s">
        <v>4238</v>
      </c>
    </row>
    <row r="359" s="2" customFormat="1">
      <c r="A359" s="39"/>
      <c r="B359" s="40"/>
      <c r="C359" s="41"/>
      <c r="D359" s="242" t="s">
        <v>249</v>
      </c>
      <c r="E359" s="41"/>
      <c r="F359" s="243" t="s">
        <v>4239</v>
      </c>
      <c r="G359" s="41"/>
      <c r="H359" s="41"/>
      <c r="I359" s="244"/>
      <c r="J359" s="41"/>
      <c r="K359" s="41"/>
      <c r="L359" s="45"/>
      <c r="M359" s="245"/>
      <c r="N359" s="246"/>
      <c r="O359" s="92"/>
      <c r="P359" s="92"/>
      <c r="Q359" s="92"/>
      <c r="R359" s="92"/>
      <c r="S359" s="92"/>
      <c r="T359" s="93"/>
      <c r="U359" s="39"/>
      <c r="V359" s="39"/>
      <c r="W359" s="39"/>
      <c r="X359" s="39"/>
      <c r="Y359" s="39"/>
      <c r="Z359" s="39"/>
      <c r="AA359" s="39"/>
      <c r="AB359" s="39"/>
      <c r="AC359" s="39"/>
      <c r="AD359" s="39"/>
      <c r="AE359" s="39"/>
      <c r="AT359" s="18" t="s">
        <v>249</v>
      </c>
      <c r="AU359" s="18" t="s">
        <v>88</v>
      </c>
    </row>
    <row r="360" s="2" customFormat="1">
      <c r="A360" s="39"/>
      <c r="B360" s="40"/>
      <c r="C360" s="41"/>
      <c r="D360" s="247" t="s">
        <v>251</v>
      </c>
      <c r="E360" s="41"/>
      <c r="F360" s="248" t="s">
        <v>4240</v>
      </c>
      <c r="G360" s="41"/>
      <c r="H360" s="41"/>
      <c r="I360" s="244"/>
      <c r="J360" s="41"/>
      <c r="K360" s="41"/>
      <c r="L360" s="45"/>
      <c r="M360" s="245"/>
      <c r="N360" s="246"/>
      <c r="O360" s="92"/>
      <c r="P360" s="92"/>
      <c r="Q360" s="92"/>
      <c r="R360" s="92"/>
      <c r="S360" s="92"/>
      <c r="T360" s="93"/>
      <c r="U360" s="39"/>
      <c r="V360" s="39"/>
      <c r="W360" s="39"/>
      <c r="X360" s="39"/>
      <c r="Y360" s="39"/>
      <c r="Z360" s="39"/>
      <c r="AA360" s="39"/>
      <c r="AB360" s="39"/>
      <c r="AC360" s="39"/>
      <c r="AD360" s="39"/>
      <c r="AE360" s="39"/>
      <c r="AT360" s="18" t="s">
        <v>251</v>
      </c>
      <c r="AU360" s="18" t="s">
        <v>88</v>
      </c>
    </row>
    <row r="361" s="15" customFormat="1">
      <c r="A361" s="15"/>
      <c r="B361" s="271"/>
      <c r="C361" s="272"/>
      <c r="D361" s="242" t="s">
        <v>259</v>
      </c>
      <c r="E361" s="273" t="s">
        <v>1</v>
      </c>
      <c r="F361" s="274" t="s">
        <v>4231</v>
      </c>
      <c r="G361" s="272"/>
      <c r="H361" s="273" t="s">
        <v>1</v>
      </c>
      <c r="I361" s="275"/>
      <c r="J361" s="272"/>
      <c r="K361" s="272"/>
      <c r="L361" s="276"/>
      <c r="M361" s="277"/>
      <c r="N361" s="278"/>
      <c r="O361" s="278"/>
      <c r="P361" s="278"/>
      <c r="Q361" s="278"/>
      <c r="R361" s="278"/>
      <c r="S361" s="278"/>
      <c r="T361" s="279"/>
      <c r="U361" s="15"/>
      <c r="V361" s="15"/>
      <c r="W361" s="15"/>
      <c r="X361" s="15"/>
      <c r="Y361" s="15"/>
      <c r="Z361" s="15"/>
      <c r="AA361" s="15"/>
      <c r="AB361" s="15"/>
      <c r="AC361" s="15"/>
      <c r="AD361" s="15"/>
      <c r="AE361" s="15"/>
      <c r="AT361" s="280" t="s">
        <v>259</v>
      </c>
      <c r="AU361" s="280" t="s">
        <v>88</v>
      </c>
      <c r="AV361" s="15" t="s">
        <v>14</v>
      </c>
      <c r="AW361" s="15" t="s">
        <v>36</v>
      </c>
      <c r="AX361" s="15" t="s">
        <v>80</v>
      </c>
      <c r="AY361" s="280" t="s">
        <v>241</v>
      </c>
    </row>
    <row r="362" s="13" customFormat="1">
      <c r="A362" s="13"/>
      <c r="B362" s="249"/>
      <c r="C362" s="250"/>
      <c r="D362" s="242" t="s">
        <v>259</v>
      </c>
      <c r="E362" s="251" t="s">
        <v>1</v>
      </c>
      <c r="F362" s="252" t="s">
        <v>4241</v>
      </c>
      <c r="G362" s="250"/>
      <c r="H362" s="253">
        <v>20.100000000000001</v>
      </c>
      <c r="I362" s="254"/>
      <c r="J362" s="250"/>
      <c r="K362" s="250"/>
      <c r="L362" s="255"/>
      <c r="M362" s="256"/>
      <c r="N362" s="257"/>
      <c r="O362" s="257"/>
      <c r="P362" s="257"/>
      <c r="Q362" s="257"/>
      <c r="R362" s="257"/>
      <c r="S362" s="257"/>
      <c r="T362" s="258"/>
      <c r="U362" s="13"/>
      <c r="V362" s="13"/>
      <c r="W362" s="13"/>
      <c r="X362" s="13"/>
      <c r="Y362" s="13"/>
      <c r="Z362" s="13"/>
      <c r="AA362" s="13"/>
      <c r="AB362" s="13"/>
      <c r="AC362" s="13"/>
      <c r="AD362" s="13"/>
      <c r="AE362" s="13"/>
      <c r="AT362" s="259" t="s">
        <v>259</v>
      </c>
      <c r="AU362" s="259" t="s">
        <v>88</v>
      </c>
      <c r="AV362" s="13" t="s">
        <v>88</v>
      </c>
      <c r="AW362" s="13" t="s">
        <v>36</v>
      </c>
      <c r="AX362" s="13" t="s">
        <v>80</v>
      </c>
      <c r="AY362" s="259" t="s">
        <v>241</v>
      </c>
    </row>
    <row r="363" s="16" customFormat="1">
      <c r="A363" s="16"/>
      <c r="B363" s="299"/>
      <c r="C363" s="300"/>
      <c r="D363" s="242" t="s">
        <v>259</v>
      </c>
      <c r="E363" s="301" t="s">
        <v>1</v>
      </c>
      <c r="F363" s="302" t="s">
        <v>4221</v>
      </c>
      <c r="G363" s="300"/>
      <c r="H363" s="303">
        <v>20.100000000000001</v>
      </c>
      <c r="I363" s="304"/>
      <c r="J363" s="300"/>
      <c r="K363" s="300"/>
      <c r="L363" s="305"/>
      <c r="M363" s="306"/>
      <c r="N363" s="307"/>
      <c r="O363" s="307"/>
      <c r="P363" s="307"/>
      <c r="Q363" s="307"/>
      <c r="R363" s="307"/>
      <c r="S363" s="307"/>
      <c r="T363" s="308"/>
      <c r="U363" s="16"/>
      <c r="V363" s="16"/>
      <c r="W363" s="16"/>
      <c r="X363" s="16"/>
      <c r="Y363" s="16"/>
      <c r="Z363" s="16"/>
      <c r="AA363" s="16"/>
      <c r="AB363" s="16"/>
      <c r="AC363" s="16"/>
      <c r="AD363" s="16"/>
      <c r="AE363" s="16"/>
      <c r="AT363" s="309" t="s">
        <v>259</v>
      </c>
      <c r="AU363" s="309" t="s">
        <v>88</v>
      </c>
      <c r="AV363" s="16" t="s">
        <v>96</v>
      </c>
      <c r="AW363" s="16" t="s">
        <v>36</v>
      </c>
      <c r="AX363" s="16" t="s">
        <v>80</v>
      </c>
      <c r="AY363" s="309" t="s">
        <v>241</v>
      </c>
    </row>
    <row r="364" s="15" customFormat="1">
      <c r="A364" s="15"/>
      <c r="B364" s="271"/>
      <c r="C364" s="272"/>
      <c r="D364" s="242" t="s">
        <v>259</v>
      </c>
      <c r="E364" s="273" t="s">
        <v>1</v>
      </c>
      <c r="F364" s="274" t="s">
        <v>4233</v>
      </c>
      <c r="G364" s="272"/>
      <c r="H364" s="273" t="s">
        <v>1</v>
      </c>
      <c r="I364" s="275"/>
      <c r="J364" s="272"/>
      <c r="K364" s="272"/>
      <c r="L364" s="276"/>
      <c r="M364" s="277"/>
      <c r="N364" s="278"/>
      <c r="O364" s="278"/>
      <c r="P364" s="278"/>
      <c r="Q364" s="278"/>
      <c r="R364" s="278"/>
      <c r="S364" s="278"/>
      <c r="T364" s="279"/>
      <c r="U364" s="15"/>
      <c r="V364" s="15"/>
      <c r="W364" s="15"/>
      <c r="X364" s="15"/>
      <c r="Y364" s="15"/>
      <c r="Z364" s="15"/>
      <c r="AA364" s="15"/>
      <c r="AB364" s="15"/>
      <c r="AC364" s="15"/>
      <c r="AD364" s="15"/>
      <c r="AE364" s="15"/>
      <c r="AT364" s="280" t="s">
        <v>259</v>
      </c>
      <c r="AU364" s="280" t="s">
        <v>88</v>
      </c>
      <c r="AV364" s="15" t="s">
        <v>14</v>
      </c>
      <c r="AW364" s="15" t="s">
        <v>36</v>
      </c>
      <c r="AX364" s="15" t="s">
        <v>80</v>
      </c>
      <c r="AY364" s="280" t="s">
        <v>241</v>
      </c>
    </row>
    <row r="365" s="13" customFormat="1">
      <c r="A365" s="13"/>
      <c r="B365" s="249"/>
      <c r="C365" s="250"/>
      <c r="D365" s="242" t="s">
        <v>259</v>
      </c>
      <c r="E365" s="251" t="s">
        <v>1</v>
      </c>
      <c r="F365" s="252" t="s">
        <v>4242</v>
      </c>
      <c r="G365" s="250"/>
      <c r="H365" s="253">
        <v>96</v>
      </c>
      <c r="I365" s="254"/>
      <c r="J365" s="250"/>
      <c r="K365" s="250"/>
      <c r="L365" s="255"/>
      <c r="M365" s="256"/>
      <c r="N365" s="257"/>
      <c r="O365" s="257"/>
      <c r="P365" s="257"/>
      <c r="Q365" s="257"/>
      <c r="R365" s="257"/>
      <c r="S365" s="257"/>
      <c r="T365" s="258"/>
      <c r="U365" s="13"/>
      <c r="V365" s="13"/>
      <c r="W365" s="13"/>
      <c r="X365" s="13"/>
      <c r="Y365" s="13"/>
      <c r="Z365" s="13"/>
      <c r="AA365" s="13"/>
      <c r="AB365" s="13"/>
      <c r="AC365" s="13"/>
      <c r="AD365" s="13"/>
      <c r="AE365" s="13"/>
      <c r="AT365" s="259" t="s">
        <v>259</v>
      </c>
      <c r="AU365" s="259" t="s">
        <v>88</v>
      </c>
      <c r="AV365" s="13" t="s">
        <v>88</v>
      </c>
      <c r="AW365" s="13" t="s">
        <v>36</v>
      </c>
      <c r="AX365" s="13" t="s">
        <v>80</v>
      </c>
      <c r="AY365" s="259" t="s">
        <v>241</v>
      </c>
    </row>
    <row r="366" s="13" customFormat="1">
      <c r="A366" s="13"/>
      <c r="B366" s="249"/>
      <c r="C366" s="250"/>
      <c r="D366" s="242" t="s">
        <v>259</v>
      </c>
      <c r="E366" s="251" t="s">
        <v>1</v>
      </c>
      <c r="F366" s="252" t="s">
        <v>4243</v>
      </c>
      <c r="G366" s="250"/>
      <c r="H366" s="253">
        <v>40.32</v>
      </c>
      <c r="I366" s="254"/>
      <c r="J366" s="250"/>
      <c r="K366" s="250"/>
      <c r="L366" s="255"/>
      <c r="M366" s="256"/>
      <c r="N366" s="257"/>
      <c r="O366" s="257"/>
      <c r="P366" s="257"/>
      <c r="Q366" s="257"/>
      <c r="R366" s="257"/>
      <c r="S366" s="257"/>
      <c r="T366" s="258"/>
      <c r="U366" s="13"/>
      <c r="V366" s="13"/>
      <c r="W366" s="13"/>
      <c r="X366" s="13"/>
      <c r="Y366" s="13"/>
      <c r="Z366" s="13"/>
      <c r="AA366" s="13"/>
      <c r="AB366" s="13"/>
      <c r="AC366" s="13"/>
      <c r="AD366" s="13"/>
      <c r="AE366" s="13"/>
      <c r="AT366" s="259" t="s">
        <v>259</v>
      </c>
      <c r="AU366" s="259" t="s">
        <v>88</v>
      </c>
      <c r="AV366" s="13" t="s">
        <v>88</v>
      </c>
      <c r="AW366" s="13" t="s">
        <v>36</v>
      </c>
      <c r="AX366" s="13" t="s">
        <v>80</v>
      </c>
      <c r="AY366" s="259" t="s">
        <v>241</v>
      </c>
    </row>
    <row r="367" s="13" customFormat="1">
      <c r="A367" s="13"/>
      <c r="B367" s="249"/>
      <c r="C367" s="250"/>
      <c r="D367" s="242" t="s">
        <v>259</v>
      </c>
      <c r="E367" s="251" t="s">
        <v>1</v>
      </c>
      <c r="F367" s="252" t="s">
        <v>4244</v>
      </c>
      <c r="G367" s="250"/>
      <c r="H367" s="253">
        <v>45.119999999999997</v>
      </c>
      <c r="I367" s="254"/>
      <c r="J367" s="250"/>
      <c r="K367" s="250"/>
      <c r="L367" s="255"/>
      <c r="M367" s="256"/>
      <c r="N367" s="257"/>
      <c r="O367" s="257"/>
      <c r="P367" s="257"/>
      <c r="Q367" s="257"/>
      <c r="R367" s="257"/>
      <c r="S367" s="257"/>
      <c r="T367" s="258"/>
      <c r="U367" s="13"/>
      <c r="V367" s="13"/>
      <c r="W367" s="13"/>
      <c r="X367" s="13"/>
      <c r="Y367" s="13"/>
      <c r="Z367" s="13"/>
      <c r="AA367" s="13"/>
      <c r="AB367" s="13"/>
      <c r="AC367" s="13"/>
      <c r="AD367" s="13"/>
      <c r="AE367" s="13"/>
      <c r="AT367" s="259" t="s">
        <v>259</v>
      </c>
      <c r="AU367" s="259" t="s">
        <v>88</v>
      </c>
      <c r="AV367" s="13" t="s">
        <v>88</v>
      </c>
      <c r="AW367" s="13" t="s">
        <v>36</v>
      </c>
      <c r="AX367" s="13" t="s">
        <v>80</v>
      </c>
      <c r="AY367" s="259" t="s">
        <v>241</v>
      </c>
    </row>
    <row r="368" s="13" customFormat="1">
      <c r="A368" s="13"/>
      <c r="B368" s="249"/>
      <c r="C368" s="250"/>
      <c r="D368" s="242" t="s">
        <v>259</v>
      </c>
      <c r="E368" s="251" t="s">
        <v>1</v>
      </c>
      <c r="F368" s="252" t="s">
        <v>4245</v>
      </c>
      <c r="G368" s="250"/>
      <c r="H368" s="253">
        <v>91.200000000000003</v>
      </c>
      <c r="I368" s="254"/>
      <c r="J368" s="250"/>
      <c r="K368" s="250"/>
      <c r="L368" s="255"/>
      <c r="M368" s="256"/>
      <c r="N368" s="257"/>
      <c r="O368" s="257"/>
      <c r="P368" s="257"/>
      <c r="Q368" s="257"/>
      <c r="R368" s="257"/>
      <c r="S368" s="257"/>
      <c r="T368" s="258"/>
      <c r="U368" s="13"/>
      <c r="V368" s="13"/>
      <c r="W368" s="13"/>
      <c r="X368" s="13"/>
      <c r="Y368" s="13"/>
      <c r="Z368" s="13"/>
      <c r="AA368" s="13"/>
      <c r="AB368" s="13"/>
      <c r="AC368" s="13"/>
      <c r="AD368" s="13"/>
      <c r="AE368" s="13"/>
      <c r="AT368" s="259" t="s">
        <v>259</v>
      </c>
      <c r="AU368" s="259" t="s">
        <v>88</v>
      </c>
      <c r="AV368" s="13" t="s">
        <v>88</v>
      </c>
      <c r="AW368" s="13" t="s">
        <v>36</v>
      </c>
      <c r="AX368" s="13" t="s">
        <v>80</v>
      </c>
      <c r="AY368" s="259" t="s">
        <v>241</v>
      </c>
    </row>
    <row r="369" s="13" customFormat="1">
      <c r="A369" s="13"/>
      <c r="B369" s="249"/>
      <c r="C369" s="250"/>
      <c r="D369" s="242" t="s">
        <v>259</v>
      </c>
      <c r="E369" s="251" t="s">
        <v>1</v>
      </c>
      <c r="F369" s="252" t="s">
        <v>4246</v>
      </c>
      <c r="G369" s="250"/>
      <c r="H369" s="253">
        <v>83.519999999999996</v>
      </c>
      <c r="I369" s="254"/>
      <c r="J369" s="250"/>
      <c r="K369" s="250"/>
      <c r="L369" s="255"/>
      <c r="M369" s="256"/>
      <c r="N369" s="257"/>
      <c r="O369" s="257"/>
      <c r="P369" s="257"/>
      <c r="Q369" s="257"/>
      <c r="R369" s="257"/>
      <c r="S369" s="257"/>
      <c r="T369" s="258"/>
      <c r="U369" s="13"/>
      <c r="V369" s="13"/>
      <c r="W369" s="13"/>
      <c r="X369" s="13"/>
      <c r="Y369" s="13"/>
      <c r="Z369" s="13"/>
      <c r="AA369" s="13"/>
      <c r="AB369" s="13"/>
      <c r="AC369" s="13"/>
      <c r="AD369" s="13"/>
      <c r="AE369" s="13"/>
      <c r="AT369" s="259" t="s">
        <v>259</v>
      </c>
      <c r="AU369" s="259" t="s">
        <v>88</v>
      </c>
      <c r="AV369" s="13" t="s">
        <v>88</v>
      </c>
      <c r="AW369" s="13" t="s">
        <v>36</v>
      </c>
      <c r="AX369" s="13" t="s">
        <v>80</v>
      </c>
      <c r="AY369" s="259" t="s">
        <v>241</v>
      </c>
    </row>
    <row r="370" s="16" customFormat="1">
      <c r="A370" s="16"/>
      <c r="B370" s="299"/>
      <c r="C370" s="300"/>
      <c r="D370" s="242" t="s">
        <v>259</v>
      </c>
      <c r="E370" s="301" t="s">
        <v>1</v>
      </c>
      <c r="F370" s="302" t="s">
        <v>4221</v>
      </c>
      <c r="G370" s="300"/>
      <c r="H370" s="303">
        <v>356.16000000000003</v>
      </c>
      <c r="I370" s="304"/>
      <c r="J370" s="300"/>
      <c r="K370" s="300"/>
      <c r="L370" s="305"/>
      <c r="M370" s="306"/>
      <c r="N370" s="307"/>
      <c r="O370" s="307"/>
      <c r="P370" s="307"/>
      <c r="Q370" s="307"/>
      <c r="R370" s="307"/>
      <c r="S370" s="307"/>
      <c r="T370" s="308"/>
      <c r="U370" s="16"/>
      <c r="V370" s="16"/>
      <c r="W370" s="16"/>
      <c r="X370" s="16"/>
      <c r="Y370" s="16"/>
      <c r="Z370" s="16"/>
      <c r="AA370" s="16"/>
      <c r="AB370" s="16"/>
      <c r="AC370" s="16"/>
      <c r="AD370" s="16"/>
      <c r="AE370" s="16"/>
      <c r="AT370" s="309" t="s">
        <v>259</v>
      </c>
      <c r="AU370" s="309" t="s">
        <v>88</v>
      </c>
      <c r="AV370" s="16" t="s">
        <v>96</v>
      </c>
      <c r="AW370" s="16" t="s">
        <v>36</v>
      </c>
      <c r="AX370" s="16" t="s">
        <v>80</v>
      </c>
      <c r="AY370" s="309" t="s">
        <v>241</v>
      </c>
    </row>
    <row r="371" s="15" customFormat="1">
      <c r="A371" s="15"/>
      <c r="B371" s="271"/>
      <c r="C371" s="272"/>
      <c r="D371" s="242" t="s">
        <v>259</v>
      </c>
      <c r="E371" s="273" t="s">
        <v>1</v>
      </c>
      <c r="F371" s="274" t="s">
        <v>4218</v>
      </c>
      <c r="G371" s="272"/>
      <c r="H371" s="273" t="s">
        <v>1</v>
      </c>
      <c r="I371" s="275"/>
      <c r="J371" s="272"/>
      <c r="K371" s="272"/>
      <c r="L371" s="276"/>
      <c r="M371" s="277"/>
      <c r="N371" s="278"/>
      <c r="O371" s="278"/>
      <c r="P371" s="278"/>
      <c r="Q371" s="278"/>
      <c r="R371" s="278"/>
      <c r="S371" s="278"/>
      <c r="T371" s="279"/>
      <c r="U371" s="15"/>
      <c r="V371" s="15"/>
      <c r="W371" s="15"/>
      <c r="X371" s="15"/>
      <c r="Y371" s="15"/>
      <c r="Z371" s="15"/>
      <c r="AA371" s="15"/>
      <c r="AB371" s="15"/>
      <c r="AC371" s="15"/>
      <c r="AD371" s="15"/>
      <c r="AE371" s="15"/>
      <c r="AT371" s="280" t="s">
        <v>259</v>
      </c>
      <c r="AU371" s="280" t="s">
        <v>88</v>
      </c>
      <c r="AV371" s="15" t="s">
        <v>14</v>
      </c>
      <c r="AW371" s="15" t="s">
        <v>36</v>
      </c>
      <c r="AX371" s="15" t="s">
        <v>80</v>
      </c>
      <c r="AY371" s="280" t="s">
        <v>241</v>
      </c>
    </row>
    <row r="372" s="13" customFormat="1">
      <c r="A372" s="13"/>
      <c r="B372" s="249"/>
      <c r="C372" s="250"/>
      <c r="D372" s="242" t="s">
        <v>259</v>
      </c>
      <c r="E372" s="251" t="s">
        <v>1</v>
      </c>
      <c r="F372" s="252" t="s">
        <v>4246</v>
      </c>
      <c r="G372" s="250"/>
      <c r="H372" s="253">
        <v>83.519999999999996</v>
      </c>
      <c r="I372" s="254"/>
      <c r="J372" s="250"/>
      <c r="K372" s="250"/>
      <c r="L372" s="255"/>
      <c r="M372" s="256"/>
      <c r="N372" s="257"/>
      <c r="O372" s="257"/>
      <c r="P372" s="257"/>
      <c r="Q372" s="257"/>
      <c r="R372" s="257"/>
      <c r="S372" s="257"/>
      <c r="T372" s="258"/>
      <c r="U372" s="13"/>
      <c r="V372" s="13"/>
      <c r="W372" s="13"/>
      <c r="X372" s="13"/>
      <c r="Y372" s="13"/>
      <c r="Z372" s="13"/>
      <c r="AA372" s="13"/>
      <c r="AB372" s="13"/>
      <c r="AC372" s="13"/>
      <c r="AD372" s="13"/>
      <c r="AE372" s="13"/>
      <c r="AT372" s="259" t="s">
        <v>259</v>
      </c>
      <c r="AU372" s="259" t="s">
        <v>88</v>
      </c>
      <c r="AV372" s="13" t="s">
        <v>88</v>
      </c>
      <c r="AW372" s="13" t="s">
        <v>36</v>
      </c>
      <c r="AX372" s="13" t="s">
        <v>80</v>
      </c>
      <c r="AY372" s="259" t="s">
        <v>241</v>
      </c>
    </row>
    <row r="373" s="13" customFormat="1">
      <c r="A373" s="13"/>
      <c r="B373" s="249"/>
      <c r="C373" s="250"/>
      <c r="D373" s="242" t="s">
        <v>259</v>
      </c>
      <c r="E373" s="251" t="s">
        <v>1</v>
      </c>
      <c r="F373" s="252" t="s">
        <v>4247</v>
      </c>
      <c r="G373" s="250"/>
      <c r="H373" s="253">
        <v>30.239999999999998</v>
      </c>
      <c r="I373" s="254"/>
      <c r="J373" s="250"/>
      <c r="K373" s="250"/>
      <c r="L373" s="255"/>
      <c r="M373" s="256"/>
      <c r="N373" s="257"/>
      <c r="O373" s="257"/>
      <c r="P373" s="257"/>
      <c r="Q373" s="257"/>
      <c r="R373" s="257"/>
      <c r="S373" s="257"/>
      <c r="T373" s="258"/>
      <c r="U373" s="13"/>
      <c r="V373" s="13"/>
      <c r="W373" s="13"/>
      <c r="X373" s="13"/>
      <c r="Y373" s="13"/>
      <c r="Z373" s="13"/>
      <c r="AA373" s="13"/>
      <c r="AB373" s="13"/>
      <c r="AC373" s="13"/>
      <c r="AD373" s="13"/>
      <c r="AE373" s="13"/>
      <c r="AT373" s="259" t="s">
        <v>259</v>
      </c>
      <c r="AU373" s="259" t="s">
        <v>88</v>
      </c>
      <c r="AV373" s="13" t="s">
        <v>88</v>
      </c>
      <c r="AW373" s="13" t="s">
        <v>36</v>
      </c>
      <c r="AX373" s="13" t="s">
        <v>80</v>
      </c>
      <c r="AY373" s="259" t="s">
        <v>241</v>
      </c>
    </row>
    <row r="374" s="16" customFormat="1">
      <c r="A374" s="16"/>
      <c r="B374" s="299"/>
      <c r="C374" s="300"/>
      <c r="D374" s="242" t="s">
        <v>259</v>
      </c>
      <c r="E374" s="301" t="s">
        <v>1</v>
      </c>
      <c r="F374" s="302" t="s">
        <v>4221</v>
      </c>
      <c r="G374" s="300"/>
      <c r="H374" s="303">
        <v>113.76000000000001</v>
      </c>
      <c r="I374" s="304"/>
      <c r="J374" s="300"/>
      <c r="K374" s="300"/>
      <c r="L374" s="305"/>
      <c r="M374" s="306"/>
      <c r="N374" s="307"/>
      <c r="O374" s="307"/>
      <c r="P374" s="307"/>
      <c r="Q374" s="307"/>
      <c r="R374" s="307"/>
      <c r="S374" s="307"/>
      <c r="T374" s="308"/>
      <c r="U374" s="16"/>
      <c r="V374" s="16"/>
      <c r="W374" s="16"/>
      <c r="X374" s="16"/>
      <c r="Y374" s="16"/>
      <c r="Z374" s="16"/>
      <c r="AA374" s="16"/>
      <c r="AB374" s="16"/>
      <c r="AC374" s="16"/>
      <c r="AD374" s="16"/>
      <c r="AE374" s="16"/>
      <c r="AT374" s="309" t="s">
        <v>259</v>
      </c>
      <c r="AU374" s="309" t="s">
        <v>88</v>
      </c>
      <c r="AV374" s="16" t="s">
        <v>96</v>
      </c>
      <c r="AW374" s="16" t="s">
        <v>36</v>
      </c>
      <c r="AX374" s="16" t="s">
        <v>80</v>
      </c>
      <c r="AY374" s="309" t="s">
        <v>241</v>
      </c>
    </row>
    <row r="375" s="15" customFormat="1">
      <c r="A375" s="15"/>
      <c r="B375" s="271"/>
      <c r="C375" s="272"/>
      <c r="D375" s="242" t="s">
        <v>259</v>
      </c>
      <c r="E375" s="273" t="s">
        <v>1</v>
      </c>
      <c r="F375" s="274" t="s">
        <v>4222</v>
      </c>
      <c r="G375" s="272"/>
      <c r="H375" s="273" t="s">
        <v>1</v>
      </c>
      <c r="I375" s="275"/>
      <c r="J375" s="272"/>
      <c r="K375" s="272"/>
      <c r="L375" s="276"/>
      <c r="M375" s="277"/>
      <c r="N375" s="278"/>
      <c r="O375" s="278"/>
      <c r="P375" s="278"/>
      <c r="Q375" s="278"/>
      <c r="R375" s="278"/>
      <c r="S375" s="278"/>
      <c r="T375" s="279"/>
      <c r="U375" s="15"/>
      <c r="V375" s="15"/>
      <c r="W375" s="15"/>
      <c r="X375" s="15"/>
      <c r="Y375" s="15"/>
      <c r="Z375" s="15"/>
      <c r="AA375" s="15"/>
      <c r="AB375" s="15"/>
      <c r="AC375" s="15"/>
      <c r="AD375" s="15"/>
      <c r="AE375" s="15"/>
      <c r="AT375" s="280" t="s">
        <v>259</v>
      </c>
      <c r="AU375" s="280" t="s">
        <v>88</v>
      </c>
      <c r="AV375" s="15" t="s">
        <v>14</v>
      </c>
      <c r="AW375" s="15" t="s">
        <v>36</v>
      </c>
      <c r="AX375" s="15" t="s">
        <v>80</v>
      </c>
      <c r="AY375" s="280" t="s">
        <v>241</v>
      </c>
    </row>
    <row r="376" s="13" customFormat="1">
      <c r="A376" s="13"/>
      <c r="B376" s="249"/>
      <c r="C376" s="250"/>
      <c r="D376" s="242" t="s">
        <v>259</v>
      </c>
      <c r="E376" s="251" t="s">
        <v>1</v>
      </c>
      <c r="F376" s="252" t="s">
        <v>4248</v>
      </c>
      <c r="G376" s="250"/>
      <c r="H376" s="253">
        <v>40.890000000000001</v>
      </c>
      <c r="I376" s="254"/>
      <c r="J376" s="250"/>
      <c r="K376" s="250"/>
      <c r="L376" s="255"/>
      <c r="M376" s="256"/>
      <c r="N376" s="257"/>
      <c r="O376" s="257"/>
      <c r="P376" s="257"/>
      <c r="Q376" s="257"/>
      <c r="R376" s="257"/>
      <c r="S376" s="257"/>
      <c r="T376" s="258"/>
      <c r="U376" s="13"/>
      <c r="V376" s="13"/>
      <c r="W376" s="13"/>
      <c r="X376" s="13"/>
      <c r="Y376" s="13"/>
      <c r="Z376" s="13"/>
      <c r="AA376" s="13"/>
      <c r="AB376" s="13"/>
      <c r="AC376" s="13"/>
      <c r="AD376" s="13"/>
      <c r="AE376" s="13"/>
      <c r="AT376" s="259" t="s">
        <v>259</v>
      </c>
      <c r="AU376" s="259" t="s">
        <v>88</v>
      </c>
      <c r="AV376" s="13" t="s">
        <v>88</v>
      </c>
      <c r="AW376" s="13" t="s">
        <v>36</v>
      </c>
      <c r="AX376" s="13" t="s">
        <v>80</v>
      </c>
      <c r="AY376" s="259" t="s">
        <v>241</v>
      </c>
    </row>
    <row r="377" s="13" customFormat="1">
      <c r="A377" s="13"/>
      <c r="B377" s="249"/>
      <c r="C377" s="250"/>
      <c r="D377" s="242" t="s">
        <v>259</v>
      </c>
      <c r="E377" s="251" t="s">
        <v>1</v>
      </c>
      <c r="F377" s="252" t="s">
        <v>4249</v>
      </c>
      <c r="G377" s="250"/>
      <c r="H377" s="253">
        <v>2.3999999999999999</v>
      </c>
      <c r="I377" s="254"/>
      <c r="J377" s="250"/>
      <c r="K377" s="250"/>
      <c r="L377" s="255"/>
      <c r="M377" s="256"/>
      <c r="N377" s="257"/>
      <c r="O377" s="257"/>
      <c r="P377" s="257"/>
      <c r="Q377" s="257"/>
      <c r="R377" s="257"/>
      <c r="S377" s="257"/>
      <c r="T377" s="258"/>
      <c r="U377" s="13"/>
      <c r="V377" s="13"/>
      <c r="W377" s="13"/>
      <c r="X377" s="13"/>
      <c r="Y377" s="13"/>
      <c r="Z377" s="13"/>
      <c r="AA377" s="13"/>
      <c r="AB377" s="13"/>
      <c r="AC377" s="13"/>
      <c r="AD377" s="13"/>
      <c r="AE377" s="13"/>
      <c r="AT377" s="259" t="s">
        <v>259</v>
      </c>
      <c r="AU377" s="259" t="s">
        <v>88</v>
      </c>
      <c r="AV377" s="13" t="s">
        <v>88</v>
      </c>
      <c r="AW377" s="13" t="s">
        <v>36</v>
      </c>
      <c r="AX377" s="13" t="s">
        <v>80</v>
      </c>
      <c r="AY377" s="259" t="s">
        <v>241</v>
      </c>
    </row>
    <row r="378" s="16" customFormat="1">
      <c r="A378" s="16"/>
      <c r="B378" s="299"/>
      <c r="C378" s="300"/>
      <c r="D378" s="242" t="s">
        <v>259</v>
      </c>
      <c r="E378" s="301" t="s">
        <v>1</v>
      </c>
      <c r="F378" s="302" t="s">
        <v>4221</v>
      </c>
      <c r="G378" s="300"/>
      <c r="H378" s="303">
        <v>43.289999999999999</v>
      </c>
      <c r="I378" s="304"/>
      <c r="J378" s="300"/>
      <c r="K378" s="300"/>
      <c r="L378" s="305"/>
      <c r="M378" s="306"/>
      <c r="N378" s="307"/>
      <c r="O378" s="307"/>
      <c r="P378" s="307"/>
      <c r="Q378" s="307"/>
      <c r="R378" s="307"/>
      <c r="S378" s="307"/>
      <c r="T378" s="308"/>
      <c r="U378" s="16"/>
      <c r="V378" s="16"/>
      <c r="W378" s="16"/>
      <c r="X378" s="16"/>
      <c r="Y378" s="16"/>
      <c r="Z378" s="16"/>
      <c r="AA378" s="16"/>
      <c r="AB378" s="16"/>
      <c r="AC378" s="16"/>
      <c r="AD378" s="16"/>
      <c r="AE378" s="16"/>
      <c r="AT378" s="309" t="s">
        <v>259</v>
      </c>
      <c r="AU378" s="309" t="s">
        <v>88</v>
      </c>
      <c r="AV378" s="16" t="s">
        <v>96</v>
      </c>
      <c r="AW378" s="16" t="s">
        <v>36</v>
      </c>
      <c r="AX378" s="16" t="s">
        <v>80</v>
      </c>
      <c r="AY378" s="309" t="s">
        <v>241</v>
      </c>
    </row>
    <row r="379" s="14" customFormat="1">
      <c r="A379" s="14"/>
      <c r="B379" s="260"/>
      <c r="C379" s="261"/>
      <c r="D379" s="242" t="s">
        <v>259</v>
      </c>
      <c r="E379" s="262" t="s">
        <v>1</v>
      </c>
      <c r="F379" s="263" t="s">
        <v>261</v>
      </c>
      <c r="G379" s="261"/>
      <c r="H379" s="264">
        <v>533.30999999999995</v>
      </c>
      <c r="I379" s="265"/>
      <c r="J379" s="261"/>
      <c r="K379" s="261"/>
      <c r="L379" s="266"/>
      <c r="M379" s="267"/>
      <c r="N379" s="268"/>
      <c r="O379" s="268"/>
      <c r="P379" s="268"/>
      <c r="Q379" s="268"/>
      <c r="R379" s="268"/>
      <c r="S379" s="268"/>
      <c r="T379" s="269"/>
      <c r="U379" s="14"/>
      <c r="V379" s="14"/>
      <c r="W379" s="14"/>
      <c r="X379" s="14"/>
      <c r="Y379" s="14"/>
      <c r="Z379" s="14"/>
      <c r="AA379" s="14"/>
      <c r="AB379" s="14"/>
      <c r="AC379" s="14"/>
      <c r="AD379" s="14"/>
      <c r="AE379" s="14"/>
      <c r="AT379" s="270" t="s">
        <v>259</v>
      </c>
      <c r="AU379" s="270" t="s">
        <v>88</v>
      </c>
      <c r="AV379" s="14" t="s">
        <v>175</v>
      </c>
      <c r="AW379" s="14" t="s">
        <v>36</v>
      </c>
      <c r="AX379" s="14" t="s">
        <v>14</v>
      </c>
      <c r="AY379" s="270" t="s">
        <v>241</v>
      </c>
    </row>
    <row r="380" s="2" customFormat="1" ht="33" customHeight="1">
      <c r="A380" s="39"/>
      <c r="B380" s="40"/>
      <c r="C380" s="229" t="s">
        <v>794</v>
      </c>
      <c r="D380" s="229" t="s">
        <v>243</v>
      </c>
      <c r="E380" s="230" t="s">
        <v>4250</v>
      </c>
      <c r="F380" s="231" t="s">
        <v>4251</v>
      </c>
      <c r="G380" s="232" t="s">
        <v>246</v>
      </c>
      <c r="H380" s="233">
        <v>533.30999999999995</v>
      </c>
      <c r="I380" s="234"/>
      <c r="J380" s="235">
        <f>ROUND(I380*H380,2)</f>
        <v>0</v>
      </c>
      <c r="K380" s="231" t="s">
        <v>247</v>
      </c>
      <c r="L380" s="45"/>
      <c r="M380" s="236" t="s">
        <v>1</v>
      </c>
      <c r="N380" s="237" t="s">
        <v>45</v>
      </c>
      <c r="O380" s="92"/>
      <c r="P380" s="238">
        <f>O380*H380</f>
        <v>0</v>
      </c>
      <c r="Q380" s="238">
        <v>0</v>
      </c>
      <c r="R380" s="238">
        <f>Q380*H380</f>
        <v>0</v>
      </c>
      <c r="S380" s="238">
        <v>0</v>
      </c>
      <c r="T380" s="239">
        <f>S380*H380</f>
        <v>0</v>
      </c>
      <c r="U380" s="39"/>
      <c r="V380" s="39"/>
      <c r="W380" s="39"/>
      <c r="X380" s="39"/>
      <c r="Y380" s="39"/>
      <c r="Z380" s="39"/>
      <c r="AA380" s="39"/>
      <c r="AB380" s="39"/>
      <c r="AC380" s="39"/>
      <c r="AD380" s="39"/>
      <c r="AE380" s="39"/>
      <c r="AR380" s="240" t="s">
        <v>175</v>
      </c>
      <c r="AT380" s="240" t="s">
        <v>243</v>
      </c>
      <c r="AU380" s="240" t="s">
        <v>88</v>
      </c>
      <c r="AY380" s="18" t="s">
        <v>241</v>
      </c>
      <c r="BE380" s="241">
        <f>IF(N380="základní",J380,0)</f>
        <v>0</v>
      </c>
      <c r="BF380" s="241">
        <f>IF(N380="snížená",J380,0)</f>
        <v>0</v>
      </c>
      <c r="BG380" s="241">
        <f>IF(N380="zákl. přenesená",J380,0)</f>
        <v>0</v>
      </c>
      <c r="BH380" s="241">
        <f>IF(N380="sníž. přenesená",J380,0)</f>
        <v>0</v>
      </c>
      <c r="BI380" s="241">
        <f>IF(N380="nulová",J380,0)</f>
        <v>0</v>
      </c>
      <c r="BJ380" s="18" t="s">
        <v>14</v>
      </c>
      <c r="BK380" s="241">
        <f>ROUND(I380*H380,2)</f>
        <v>0</v>
      </c>
      <c r="BL380" s="18" t="s">
        <v>175</v>
      </c>
      <c r="BM380" s="240" t="s">
        <v>4252</v>
      </c>
    </row>
    <row r="381" s="2" customFormat="1">
      <c r="A381" s="39"/>
      <c r="B381" s="40"/>
      <c r="C381" s="41"/>
      <c r="D381" s="242" t="s">
        <v>249</v>
      </c>
      <c r="E381" s="41"/>
      <c r="F381" s="243" t="s">
        <v>4253</v>
      </c>
      <c r="G381" s="41"/>
      <c r="H381" s="41"/>
      <c r="I381" s="244"/>
      <c r="J381" s="41"/>
      <c r="K381" s="41"/>
      <c r="L381" s="45"/>
      <c r="M381" s="245"/>
      <c r="N381" s="246"/>
      <c r="O381" s="92"/>
      <c r="P381" s="92"/>
      <c r="Q381" s="92"/>
      <c r="R381" s="92"/>
      <c r="S381" s="92"/>
      <c r="T381" s="93"/>
      <c r="U381" s="39"/>
      <c r="V381" s="39"/>
      <c r="W381" s="39"/>
      <c r="X381" s="39"/>
      <c r="Y381" s="39"/>
      <c r="Z381" s="39"/>
      <c r="AA381" s="39"/>
      <c r="AB381" s="39"/>
      <c r="AC381" s="39"/>
      <c r="AD381" s="39"/>
      <c r="AE381" s="39"/>
      <c r="AT381" s="18" t="s">
        <v>249</v>
      </c>
      <c r="AU381" s="18" t="s">
        <v>88</v>
      </c>
    </row>
    <row r="382" s="2" customFormat="1">
      <c r="A382" s="39"/>
      <c r="B382" s="40"/>
      <c r="C382" s="41"/>
      <c r="D382" s="247" t="s">
        <v>251</v>
      </c>
      <c r="E382" s="41"/>
      <c r="F382" s="248" t="s">
        <v>4254</v>
      </c>
      <c r="G382" s="41"/>
      <c r="H382" s="41"/>
      <c r="I382" s="244"/>
      <c r="J382" s="41"/>
      <c r="K382" s="41"/>
      <c r="L382" s="45"/>
      <c r="M382" s="245"/>
      <c r="N382" s="246"/>
      <c r="O382" s="92"/>
      <c r="P382" s="92"/>
      <c r="Q382" s="92"/>
      <c r="R382" s="92"/>
      <c r="S382" s="92"/>
      <c r="T382" s="93"/>
      <c r="U382" s="39"/>
      <c r="V382" s="39"/>
      <c r="W382" s="39"/>
      <c r="X382" s="39"/>
      <c r="Y382" s="39"/>
      <c r="Z382" s="39"/>
      <c r="AA382" s="39"/>
      <c r="AB382" s="39"/>
      <c r="AC382" s="39"/>
      <c r="AD382" s="39"/>
      <c r="AE382" s="39"/>
      <c r="AT382" s="18" t="s">
        <v>251</v>
      </c>
      <c r="AU382" s="18" t="s">
        <v>88</v>
      </c>
    </row>
    <row r="383" s="2" customFormat="1" ht="24.15" customHeight="1">
      <c r="A383" s="39"/>
      <c r="B383" s="40"/>
      <c r="C383" s="229" t="s">
        <v>799</v>
      </c>
      <c r="D383" s="229" t="s">
        <v>243</v>
      </c>
      <c r="E383" s="230" t="s">
        <v>4255</v>
      </c>
      <c r="F383" s="231" t="s">
        <v>4256</v>
      </c>
      <c r="G383" s="232" t="s">
        <v>487</v>
      </c>
      <c r="H383" s="233">
        <v>13.305</v>
      </c>
      <c r="I383" s="234"/>
      <c r="J383" s="235">
        <f>ROUND(I383*H383,2)</f>
        <v>0</v>
      </c>
      <c r="K383" s="231" t="s">
        <v>1</v>
      </c>
      <c r="L383" s="45"/>
      <c r="M383" s="236" t="s">
        <v>1</v>
      </c>
      <c r="N383" s="237" t="s">
        <v>45</v>
      </c>
      <c r="O383" s="92"/>
      <c r="P383" s="238">
        <f>O383*H383</f>
        <v>0</v>
      </c>
      <c r="Q383" s="238">
        <v>1.10907</v>
      </c>
      <c r="R383" s="238">
        <f>Q383*H383</f>
        <v>14.756176350000001</v>
      </c>
      <c r="S383" s="238">
        <v>0</v>
      </c>
      <c r="T383" s="239">
        <f>S383*H383</f>
        <v>0</v>
      </c>
      <c r="U383" s="39"/>
      <c r="V383" s="39"/>
      <c r="W383" s="39"/>
      <c r="X383" s="39"/>
      <c r="Y383" s="39"/>
      <c r="Z383" s="39"/>
      <c r="AA383" s="39"/>
      <c r="AB383" s="39"/>
      <c r="AC383" s="39"/>
      <c r="AD383" s="39"/>
      <c r="AE383" s="39"/>
      <c r="AR383" s="240" t="s">
        <v>175</v>
      </c>
      <c r="AT383" s="240" t="s">
        <v>243</v>
      </c>
      <c r="AU383" s="240" t="s">
        <v>88</v>
      </c>
      <c r="AY383" s="18" t="s">
        <v>241</v>
      </c>
      <c r="BE383" s="241">
        <f>IF(N383="základní",J383,0)</f>
        <v>0</v>
      </c>
      <c r="BF383" s="241">
        <f>IF(N383="snížená",J383,0)</f>
        <v>0</v>
      </c>
      <c r="BG383" s="241">
        <f>IF(N383="zákl. přenesená",J383,0)</f>
        <v>0</v>
      </c>
      <c r="BH383" s="241">
        <f>IF(N383="sníž. přenesená",J383,0)</f>
        <v>0</v>
      </c>
      <c r="BI383" s="241">
        <f>IF(N383="nulová",J383,0)</f>
        <v>0</v>
      </c>
      <c r="BJ383" s="18" t="s">
        <v>14</v>
      </c>
      <c r="BK383" s="241">
        <f>ROUND(I383*H383,2)</f>
        <v>0</v>
      </c>
      <c r="BL383" s="18" t="s">
        <v>175</v>
      </c>
      <c r="BM383" s="240" t="s">
        <v>4257</v>
      </c>
    </row>
    <row r="384" s="2" customFormat="1">
      <c r="A384" s="39"/>
      <c r="B384" s="40"/>
      <c r="C384" s="41"/>
      <c r="D384" s="242" t="s">
        <v>249</v>
      </c>
      <c r="E384" s="41"/>
      <c r="F384" s="243" t="s">
        <v>4258</v>
      </c>
      <c r="G384" s="41"/>
      <c r="H384" s="41"/>
      <c r="I384" s="244"/>
      <c r="J384" s="41"/>
      <c r="K384" s="41"/>
      <c r="L384" s="45"/>
      <c r="M384" s="245"/>
      <c r="N384" s="246"/>
      <c r="O384" s="92"/>
      <c r="P384" s="92"/>
      <c r="Q384" s="92"/>
      <c r="R384" s="92"/>
      <c r="S384" s="92"/>
      <c r="T384" s="93"/>
      <c r="U384" s="39"/>
      <c r="V384" s="39"/>
      <c r="W384" s="39"/>
      <c r="X384" s="39"/>
      <c r="Y384" s="39"/>
      <c r="Z384" s="39"/>
      <c r="AA384" s="39"/>
      <c r="AB384" s="39"/>
      <c r="AC384" s="39"/>
      <c r="AD384" s="39"/>
      <c r="AE384" s="39"/>
      <c r="AT384" s="18" t="s">
        <v>249</v>
      </c>
      <c r="AU384" s="18" t="s">
        <v>88</v>
      </c>
    </row>
    <row r="385" s="2" customFormat="1">
      <c r="A385" s="39"/>
      <c r="B385" s="40"/>
      <c r="C385" s="41"/>
      <c r="D385" s="242" t="s">
        <v>742</v>
      </c>
      <c r="E385" s="41"/>
      <c r="F385" s="287" t="s">
        <v>4259</v>
      </c>
      <c r="G385" s="41"/>
      <c r="H385" s="41"/>
      <c r="I385" s="244"/>
      <c r="J385" s="41"/>
      <c r="K385" s="41"/>
      <c r="L385" s="45"/>
      <c r="M385" s="245"/>
      <c r="N385" s="246"/>
      <c r="O385" s="92"/>
      <c r="P385" s="92"/>
      <c r="Q385" s="92"/>
      <c r="R385" s="92"/>
      <c r="S385" s="92"/>
      <c r="T385" s="93"/>
      <c r="U385" s="39"/>
      <c r="V385" s="39"/>
      <c r="W385" s="39"/>
      <c r="X385" s="39"/>
      <c r="Y385" s="39"/>
      <c r="Z385" s="39"/>
      <c r="AA385" s="39"/>
      <c r="AB385" s="39"/>
      <c r="AC385" s="39"/>
      <c r="AD385" s="39"/>
      <c r="AE385" s="39"/>
      <c r="AT385" s="18" t="s">
        <v>742</v>
      </c>
      <c r="AU385" s="18" t="s">
        <v>88</v>
      </c>
    </row>
    <row r="386" s="15" customFormat="1">
      <c r="A386" s="15"/>
      <c r="B386" s="271"/>
      <c r="C386" s="272"/>
      <c r="D386" s="242" t="s">
        <v>259</v>
      </c>
      <c r="E386" s="273" t="s">
        <v>1</v>
      </c>
      <c r="F386" s="274" t="s">
        <v>4260</v>
      </c>
      <c r="G386" s="272"/>
      <c r="H386" s="273" t="s">
        <v>1</v>
      </c>
      <c r="I386" s="275"/>
      <c r="J386" s="272"/>
      <c r="K386" s="272"/>
      <c r="L386" s="276"/>
      <c r="M386" s="277"/>
      <c r="N386" s="278"/>
      <c r="O386" s="278"/>
      <c r="P386" s="278"/>
      <c r="Q386" s="278"/>
      <c r="R386" s="278"/>
      <c r="S386" s="278"/>
      <c r="T386" s="279"/>
      <c r="U386" s="15"/>
      <c r="V386" s="15"/>
      <c r="W386" s="15"/>
      <c r="X386" s="15"/>
      <c r="Y386" s="15"/>
      <c r="Z386" s="15"/>
      <c r="AA386" s="15"/>
      <c r="AB386" s="15"/>
      <c r="AC386" s="15"/>
      <c r="AD386" s="15"/>
      <c r="AE386" s="15"/>
      <c r="AT386" s="280" t="s">
        <v>259</v>
      </c>
      <c r="AU386" s="280" t="s">
        <v>88</v>
      </c>
      <c r="AV386" s="15" t="s">
        <v>14</v>
      </c>
      <c r="AW386" s="15" t="s">
        <v>36</v>
      </c>
      <c r="AX386" s="15" t="s">
        <v>80</v>
      </c>
      <c r="AY386" s="280" t="s">
        <v>241</v>
      </c>
    </row>
    <row r="387" s="13" customFormat="1">
      <c r="A387" s="13"/>
      <c r="B387" s="249"/>
      <c r="C387" s="250"/>
      <c r="D387" s="242" t="s">
        <v>259</v>
      </c>
      <c r="E387" s="251" t="s">
        <v>1</v>
      </c>
      <c r="F387" s="252" t="s">
        <v>4261</v>
      </c>
      <c r="G387" s="250"/>
      <c r="H387" s="253">
        <v>13.305</v>
      </c>
      <c r="I387" s="254"/>
      <c r="J387" s="250"/>
      <c r="K387" s="250"/>
      <c r="L387" s="255"/>
      <c r="M387" s="256"/>
      <c r="N387" s="257"/>
      <c r="O387" s="257"/>
      <c r="P387" s="257"/>
      <c r="Q387" s="257"/>
      <c r="R387" s="257"/>
      <c r="S387" s="257"/>
      <c r="T387" s="258"/>
      <c r="U387" s="13"/>
      <c r="V387" s="13"/>
      <c r="W387" s="13"/>
      <c r="X387" s="13"/>
      <c r="Y387" s="13"/>
      <c r="Z387" s="13"/>
      <c r="AA387" s="13"/>
      <c r="AB387" s="13"/>
      <c r="AC387" s="13"/>
      <c r="AD387" s="13"/>
      <c r="AE387" s="13"/>
      <c r="AT387" s="259" t="s">
        <v>259</v>
      </c>
      <c r="AU387" s="259" t="s">
        <v>88</v>
      </c>
      <c r="AV387" s="13" t="s">
        <v>88</v>
      </c>
      <c r="AW387" s="13" t="s">
        <v>36</v>
      </c>
      <c r="AX387" s="13" t="s">
        <v>14</v>
      </c>
      <c r="AY387" s="259" t="s">
        <v>241</v>
      </c>
    </row>
    <row r="388" s="12" customFormat="1" ht="22.8" customHeight="1">
      <c r="A388" s="12"/>
      <c r="B388" s="213"/>
      <c r="C388" s="214"/>
      <c r="D388" s="215" t="s">
        <v>79</v>
      </c>
      <c r="E388" s="227" t="s">
        <v>283</v>
      </c>
      <c r="F388" s="227" t="s">
        <v>4262</v>
      </c>
      <c r="G388" s="214"/>
      <c r="H388" s="214"/>
      <c r="I388" s="217"/>
      <c r="J388" s="228">
        <f>BK388</f>
        <v>0</v>
      </c>
      <c r="K388" s="214"/>
      <c r="L388" s="219"/>
      <c r="M388" s="220"/>
      <c r="N388" s="221"/>
      <c r="O388" s="221"/>
      <c r="P388" s="222">
        <f>SUM(P389:P448)</f>
        <v>0</v>
      </c>
      <c r="Q388" s="221"/>
      <c r="R388" s="222">
        <f>SUM(R389:R448)</f>
        <v>201.04337274999998</v>
      </c>
      <c r="S388" s="221"/>
      <c r="T388" s="223">
        <f>SUM(T389:T448)</f>
        <v>0</v>
      </c>
      <c r="U388" s="12"/>
      <c r="V388" s="12"/>
      <c r="W388" s="12"/>
      <c r="X388" s="12"/>
      <c r="Y388" s="12"/>
      <c r="Z388" s="12"/>
      <c r="AA388" s="12"/>
      <c r="AB388" s="12"/>
      <c r="AC388" s="12"/>
      <c r="AD388" s="12"/>
      <c r="AE388" s="12"/>
      <c r="AR388" s="224" t="s">
        <v>14</v>
      </c>
      <c r="AT388" s="225" t="s">
        <v>79</v>
      </c>
      <c r="AU388" s="225" t="s">
        <v>14</v>
      </c>
      <c r="AY388" s="224" t="s">
        <v>241</v>
      </c>
      <c r="BK388" s="226">
        <f>SUM(BK389:BK448)</f>
        <v>0</v>
      </c>
    </row>
    <row r="389" s="2" customFormat="1" ht="24.15" customHeight="1">
      <c r="A389" s="39"/>
      <c r="B389" s="40"/>
      <c r="C389" s="229" t="s">
        <v>805</v>
      </c>
      <c r="D389" s="229" t="s">
        <v>243</v>
      </c>
      <c r="E389" s="230" t="s">
        <v>4263</v>
      </c>
      <c r="F389" s="231" t="s">
        <v>4264</v>
      </c>
      <c r="G389" s="232" t="s">
        <v>246</v>
      </c>
      <c r="H389" s="233">
        <v>171.49000000000001</v>
      </c>
      <c r="I389" s="234"/>
      <c r="J389" s="235">
        <f>ROUND(I389*H389,2)</f>
        <v>0</v>
      </c>
      <c r="K389" s="231" t="s">
        <v>247</v>
      </c>
      <c r="L389" s="45"/>
      <c r="M389" s="236" t="s">
        <v>1</v>
      </c>
      <c r="N389" s="237" t="s">
        <v>45</v>
      </c>
      <c r="O389" s="92"/>
      <c r="P389" s="238">
        <f>O389*H389</f>
        <v>0</v>
      </c>
      <c r="Q389" s="238">
        <v>0.028400000000000002</v>
      </c>
      <c r="R389" s="238">
        <f>Q389*H389</f>
        <v>4.8703160000000008</v>
      </c>
      <c r="S389" s="238">
        <v>0</v>
      </c>
      <c r="T389" s="239">
        <f>S389*H389</f>
        <v>0</v>
      </c>
      <c r="U389" s="39"/>
      <c r="V389" s="39"/>
      <c r="W389" s="39"/>
      <c r="X389" s="39"/>
      <c r="Y389" s="39"/>
      <c r="Z389" s="39"/>
      <c r="AA389" s="39"/>
      <c r="AB389" s="39"/>
      <c r="AC389" s="39"/>
      <c r="AD389" s="39"/>
      <c r="AE389" s="39"/>
      <c r="AR389" s="240" t="s">
        <v>175</v>
      </c>
      <c r="AT389" s="240" t="s">
        <v>243</v>
      </c>
      <c r="AU389" s="240" t="s">
        <v>88</v>
      </c>
      <c r="AY389" s="18" t="s">
        <v>241</v>
      </c>
      <c r="BE389" s="241">
        <f>IF(N389="základní",J389,0)</f>
        <v>0</v>
      </c>
      <c r="BF389" s="241">
        <f>IF(N389="snížená",J389,0)</f>
        <v>0</v>
      </c>
      <c r="BG389" s="241">
        <f>IF(N389="zákl. přenesená",J389,0)</f>
        <v>0</v>
      </c>
      <c r="BH389" s="241">
        <f>IF(N389="sníž. přenesená",J389,0)</f>
        <v>0</v>
      </c>
      <c r="BI389" s="241">
        <f>IF(N389="nulová",J389,0)</f>
        <v>0</v>
      </c>
      <c r="BJ389" s="18" t="s">
        <v>14</v>
      </c>
      <c r="BK389" s="241">
        <f>ROUND(I389*H389,2)</f>
        <v>0</v>
      </c>
      <c r="BL389" s="18" t="s">
        <v>175</v>
      </c>
      <c r="BM389" s="240" t="s">
        <v>4265</v>
      </c>
    </row>
    <row r="390" s="2" customFormat="1">
      <c r="A390" s="39"/>
      <c r="B390" s="40"/>
      <c r="C390" s="41"/>
      <c r="D390" s="242" t="s">
        <v>249</v>
      </c>
      <c r="E390" s="41"/>
      <c r="F390" s="243" t="s">
        <v>4266</v>
      </c>
      <c r="G390" s="41"/>
      <c r="H390" s="41"/>
      <c r="I390" s="244"/>
      <c r="J390" s="41"/>
      <c r="K390" s="41"/>
      <c r="L390" s="45"/>
      <c r="M390" s="245"/>
      <c r="N390" s="246"/>
      <c r="O390" s="92"/>
      <c r="P390" s="92"/>
      <c r="Q390" s="92"/>
      <c r="R390" s="92"/>
      <c r="S390" s="92"/>
      <c r="T390" s="93"/>
      <c r="U390" s="39"/>
      <c r="V390" s="39"/>
      <c r="W390" s="39"/>
      <c r="X390" s="39"/>
      <c r="Y390" s="39"/>
      <c r="Z390" s="39"/>
      <c r="AA390" s="39"/>
      <c r="AB390" s="39"/>
      <c r="AC390" s="39"/>
      <c r="AD390" s="39"/>
      <c r="AE390" s="39"/>
      <c r="AT390" s="18" t="s">
        <v>249</v>
      </c>
      <c r="AU390" s="18" t="s">
        <v>88</v>
      </c>
    </row>
    <row r="391" s="2" customFormat="1">
      <c r="A391" s="39"/>
      <c r="B391" s="40"/>
      <c r="C391" s="41"/>
      <c r="D391" s="247" t="s">
        <v>251</v>
      </c>
      <c r="E391" s="41"/>
      <c r="F391" s="248" t="s">
        <v>4267</v>
      </c>
      <c r="G391" s="41"/>
      <c r="H391" s="41"/>
      <c r="I391" s="244"/>
      <c r="J391" s="41"/>
      <c r="K391" s="41"/>
      <c r="L391" s="45"/>
      <c r="M391" s="245"/>
      <c r="N391" s="246"/>
      <c r="O391" s="92"/>
      <c r="P391" s="92"/>
      <c r="Q391" s="92"/>
      <c r="R391" s="92"/>
      <c r="S391" s="92"/>
      <c r="T391" s="93"/>
      <c r="U391" s="39"/>
      <c r="V391" s="39"/>
      <c r="W391" s="39"/>
      <c r="X391" s="39"/>
      <c r="Y391" s="39"/>
      <c r="Z391" s="39"/>
      <c r="AA391" s="39"/>
      <c r="AB391" s="39"/>
      <c r="AC391" s="39"/>
      <c r="AD391" s="39"/>
      <c r="AE391" s="39"/>
      <c r="AT391" s="18" t="s">
        <v>251</v>
      </c>
      <c r="AU391" s="18" t="s">
        <v>88</v>
      </c>
    </row>
    <row r="392" s="15" customFormat="1">
      <c r="A392" s="15"/>
      <c r="B392" s="271"/>
      <c r="C392" s="272"/>
      <c r="D392" s="242" t="s">
        <v>259</v>
      </c>
      <c r="E392" s="273" t="s">
        <v>1</v>
      </c>
      <c r="F392" s="274" t="s">
        <v>4268</v>
      </c>
      <c r="G392" s="272"/>
      <c r="H392" s="273" t="s">
        <v>1</v>
      </c>
      <c r="I392" s="275"/>
      <c r="J392" s="272"/>
      <c r="K392" s="272"/>
      <c r="L392" s="276"/>
      <c r="M392" s="277"/>
      <c r="N392" s="278"/>
      <c r="O392" s="278"/>
      <c r="P392" s="278"/>
      <c r="Q392" s="278"/>
      <c r="R392" s="278"/>
      <c r="S392" s="278"/>
      <c r="T392" s="279"/>
      <c r="U392" s="15"/>
      <c r="V392" s="15"/>
      <c r="W392" s="15"/>
      <c r="X392" s="15"/>
      <c r="Y392" s="15"/>
      <c r="Z392" s="15"/>
      <c r="AA392" s="15"/>
      <c r="AB392" s="15"/>
      <c r="AC392" s="15"/>
      <c r="AD392" s="15"/>
      <c r="AE392" s="15"/>
      <c r="AT392" s="280" t="s">
        <v>259</v>
      </c>
      <c r="AU392" s="280" t="s">
        <v>88</v>
      </c>
      <c r="AV392" s="15" t="s">
        <v>14</v>
      </c>
      <c r="AW392" s="15" t="s">
        <v>36</v>
      </c>
      <c r="AX392" s="15" t="s">
        <v>80</v>
      </c>
      <c r="AY392" s="280" t="s">
        <v>241</v>
      </c>
    </row>
    <row r="393" s="13" customFormat="1">
      <c r="A393" s="13"/>
      <c r="B393" s="249"/>
      <c r="C393" s="250"/>
      <c r="D393" s="242" t="s">
        <v>259</v>
      </c>
      <c r="E393" s="251" t="s">
        <v>1</v>
      </c>
      <c r="F393" s="252" t="s">
        <v>4269</v>
      </c>
      <c r="G393" s="250"/>
      <c r="H393" s="253">
        <v>171.49000000000001</v>
      </c>
      <c r="I393" s="254"/>
      <c r="J393" s="250"/>
      <c r="K393" s="250"/>
      <c r="L393" s="255"/>
      <c r="M393" s="256"/>
      <c r="N393" s="257"/>
      <c r="O393" s="257"/>
      <c r="P393" s="257"/>
      <c r="Q393" s="257"/>
      <c r="R393" s="257"/>
      <c r="S393" s="257"/>
      <c r="T393" s="258"/>
      <c r="U393" s="13"/>
      <c r="V393" s="13"/>
      <c r="W393" s="13"/>
      <c r="X393" s="13"/>
      <c r="Y393" s="13"/>
      <c r="Z393" s="13"/>
      <c r="AA393" s="13"/>
      <c r="AB393" s="13"/>
      <c r="AC393" s="13"/>
      <c r="AD393" s="13"/>
      <c r="AE393" s="13"/>
      <c r="AT393" s="259" t="s">
        <v>259</v>
      </c>
      <c r="AU393" s="259" t="s">
        <v>88</v>
      </c>
      <c r="AV393" s="13" t="s">
        <v>88</v>
      </c>
      <c r="AW393" s="13" t="s">
        <v>36</v>
      </c>
      <c r="AX393" s="13" t="s">
        <v>14</v>
      </c>
      <c r="AY393" s="259" t="s">
        <v>241</v>
      </c>
    </row>
    <row r="394" s="2" customFormat="1" ht="24.15" customHeight="1">
      <c r="A394" s="39"/>
      <c r="B394" s="40"/>
      <c r="C394" s="229" t="s">
        <v>813</v>
      </c>
      <c r="D394" s="229" t="s">
        <v>243</v>
      </c>
      <c r="E394" s="230" t="s">
        <v>4270</v>
      </c>
      <c r="F394" s="231" t="s">
        <v>4271</v>
      </c>
      <c r="G394" s="232" t="s">
        <v>246</v>
      </c>
      <c r="H394" s="233">
        <v>300</v>
      </c>
      <c r="I394" s="234"/>
      <c r="J394" s="235">
        <f>ROUND(I394*H394,2)</f>
        <v>0</v>
      </c>
      <c r="K394" s="231" t="s">
        <v>247</v>
      </c>
      <c r="L394" s="45"/>
      <c r="M394" s="236" t="s">
        <v>1</v>
      </c>
      <c r="N394" s="237" t="s">
        <v>45</v>
      </c>
      <c r="O394" s="92"/>
      <c r="P394" s="238">
        <f>O394*H394</f>
        <v>0</v>
      </c>
      <c r="Q394" s="238">
        <v>0.028400000000000002</v>
      </c>
      <c r="R394" s="238">
        <f>Q394*H394</f>
        <v>8.5200000000000014</v>
      </c>
      <c r="S394" s="238">
        <v>0</v>
      </c>
      <c r="T394" s="239">
        <f>S394*H394</f>
        <v>0</v>
      </c>
      <c r="U394" s="39"/>
      <c r="V394" s="39"/>
      <c r="W394" s="39"/>
      <c r="X394" s="39"/>
      <c r="Y394" s="39"/>
      <c r="Z394" s="39"/>
      <c r="AA394" s="39"/>
      <c r="AB394" s="39"/>
      <c r="AC394" s="39"/>
      <c r="AD394" s="39"/>
      <c r="AE394" s="39"/>
      <c r="AR394" s="240" t="s">
        <v>175</v>
      </c>
      <c r="AT394" s="240" t="s">
        <v>243</v>
      </c>
      <c r="AU394" s="240" t="s">
        <v>88</v>
      </c>
      <c r="AY394" s="18" t="s">
        <v>241</v>
      </c>
      <c r="BE394" s="241">
        <f>IF(N394="základní",J394,0)</f>
        <v>0</v>
      </c>
      <c r="BF394" s="241">
        <f>IF(N394="snížená",J394,0)</f>
        <v>0</v>
      </c>
      <c r="BG394" s="241">
        <f>IF(N394="zákl. přenesená",J394,0)</f>
        <v>0</v>
      </c>
      <c r="BH394" s="241">
        <f>IF(N394="sníž. přenesená",J394,0)</f>
        <v>0</v>
      </c>
      <c r="BI394" s="241">
        <f>IF(N394="nulová",J394,0)</f>
        <v>0</v>
      </c>
      <c r="BJ394" s="18" t="s">
        <v>14</v>
      </c>
      <c r="BK394" s="241">
        <f>ROUND(I394*H394,2)</f>
        <v>0</v>
      </c>
      <c r="BL394" s="18" t="s">
        <v>175</v>
      </c>
      <c r="BM394" s="240" t="s">
        <v>4272</v>
      </c>
    </row>
    <row r="395" s="2" customFormat="1">
      <c r="A395" s="39"/>
      <c r="B395" s="40"/>
      <c r="C395" s="41"/>
      <c r="D395" s="242" t="s">
        <v>249</v>
      </c>
      <c r="E395" s="41"/>
      <c r="F395" s="243" t="s">
        <v>4273</v>
      </c>
      <c r="G395" s="41"/>
      <c r="H395" s="41"/>
      <c r="I395" s="244"/>
      <c r="J395" s="41"/>
      <c r="K395" s="41"/>
      <c r="L395" s="45"/>
      <c r="M395" s="245"/>
      <c r="N395" s="246"/>
      <c r="O395" s="92"/>
      <c r="P395" s="92"/>
      <c r="Q395" s="92"/>
      <c r="R395" s="92"/>
      <c r="S395" s="92"/>
      <c r="T395" s="93"/>
      <c r="U395" s="39"/>
      <c r="V395" s="39"/>
      <c r="W395" s="39"/>
      <c r="X395" s="39"/>
      <c r="Y395" s="39"/>
      <c r="Z395" s="39"/>
      <c r="AA395" s="39"/>
      <c r="AB395" s="39"/>
      <c r="AC395" s="39"/>
      <c r="AD395" s="39"/>
      <c r="AE395" s="39"/>
      <c r="AT395" s="18" t="s">
        <v>249</v>
      </c>
      <c r="AU395" s="18" t="s">
        <v>88</v>
      </c>
    </row>
    <row r="396" s="2" customFormat="1">
      <c r="A396" s="39"/>
      <c r="B396" s="40"/>
      <c r="C396" s="41"/>
      <c r="D396" s="247" t="s">
        <v>251</v>
      </c>
      <c r="E396" s="41"/>
      <c r="F396" s="248" t="s">
        <v>4274</v>
      </c>
      <c r="G396" s="41"/>
      <c r="H396" s="41"/>
      <c r="I396" s="244"/>
      <c r="J396" s="41"/>
      <c r="K396" s="41"/>
      <c r="L396" s="45"/>
      <c r="M396" s="245"/>
      <c r="N396" s="246"/>
      <c r="O396" s="92"/>
      <c r="P396" s="92"/>
      <c r="Q396" s="92"/>
      <c r="R396" s="92"/>
      <c r="S396" s="92"/>
      <c r="T396" s="93"/>
      <c r="U396" s="39"/>
      <c r="V396" s="39"/>
      <c r="W396" s="39"/>
      <c r="X396" s="39"/>
      <c r="Y396" s="39"/>
      <c r="Z396" s="39"/>
      <c r="AA396" s="39"/>
      <c r="AB396" s="39"/>
      <c r="AC396" s="39"/>
      <c r="AD396" s="39"/>
      <c r="AE396" s="39"/>
      <c r="AT396" s="18" t="s">
        <v>251</v>
      </c>
      <c r="AU396" s="18" t="s">
        <v>88</v>
      </c>
    </row>
    <row r="397" s="15" customFormat="1">
      <c r="A397" s="15"/>
      <c r="B397" s="271"/>
      <c r="C397" s="272"/>
      <c r="D397" s="242" t="s">
        <v>259</v>
      </c>
      <c r="E397" s="273" t="s">
        <v>1</v>
      </c>
      <c r="F397" s="274" t="s">
        <v>4275</v>
      </c>
      <c r="G397" s="272"/>
      <c r="H397" s="273" t="s">
        <v>1</v>
      </c>
      <c r="I397" s="275"/>
      <c r="J397" s="272"/>
      <c r="K397" s="272"/>
      <c r="L397" s="276"/>
      <c r="M397" s="277"/>
      <c r="N397" s="278"/>
      <c r="O397" s="278"/>
      <c r="P397" s="278"/>
      <c r="Q397" s="278"/>
      <c r="R397" s="278"/>
      <c r="S397" s="278"/>
      <c r="T397" s="279"/>
      <c r="U397" s="15"/>
      <c r="V397" s="15"/>
      <c r="W397" s="15"/>
      <c r="X397" s="15"/>
      <c r="Y397" s="15"/>
      <c r="Z397" s="15"/>
      <c r="AA397" s="15"/>
      <c r="AB397" s="15"/>
      <c r="AC397" s="15"/>
      <c r="AD397" s="15"/>
      <c r="AE397" s="15"/>
      <c r="AT397" s="280" t="s">
        <v>259</v>
      </c>
      <c r="AU397" s="280" t="s">
        <v>88</v>
      </c>
      <c r="AV397" s="15" t="s">
        <v>14</v>
      </c>
      <c r="AW397" s="15" t="s">
        <v>36</v>
      </c>
      <c r="AX397" s="15" t="s">
        <v>80</v>
      </c>
      <c r="AY397" s="280" t="s">
        <v>241</v>
      </c>
    </row>
    <row r="398" s="13" customFormat="1">
      <c r="A398" s="13"/>
      <c r="B398" s="249"/>
      <c r="C398" s="250"/>
      <c r="D398" s="242" t="s">
        <v>259</v>
      </c>
      <c r="E398" s="251" t="s">
        <v>1</v>
      </c>
      <c r="F398" s="252" t="s">
        <v>4276</v>
      </c>
      <c r="G398" s="250"/>
      <c r="H398" s="253">
        <v>300</v>
      </c>
      <c r="I398" s="254"/>
      <c r="J398" s="250"/>
      <c r="K398" s="250"/>
      <c r="L398" s="255"/>
      <c r="M398" s="256"/>
      <c r="N398" s="257"/>
      <c r="O398" s="257"/>
      <c r="P398" s="257"/>
      <c r="Q398" s="257"/>
      <c r="R398" s="257"/>
      <c r="S398" s="257"/>
      <c r="T398" s="258"/>
      <c r="U398" s="13"/>
      <c r="V398" s="13"/>
      <c r="W398" s="13"/>
      <c r="X398" s="13"/>
      <c r="Y398" s="13"/>
      <c r="Z398" s="13"/>
      <c r="AA398" s="13"/>
      <c r="AB398" s="13"/>
      <c r="AC398" s="13"/>
      <c r="AD398" s="13"/>
      <c r="AE398" s="13"/>
      <c r="AT398" s="259" t="s">
        <v>259</v>
      </c>
      <c r="AU398" s="259" t="s">
        <v>88</v>
      </c>
      <c r="AV398" s="13" t="s">
        <v>88</v>
      </c>
      <c r="AW398" s="13" t="s">
        <v>36</v>
      </c>
      <c r="AX398" s="13" t="s">
        <v>14</v>
      </c>
      <c r="AY398" s="259" t="s">
        <v>241</v>
      </c>
    </row>
    <row r="399" s="2" customFormat="1" ht="24.15" customHeight="1">
      <c r="A399" s="39"/>
      <c r="B399" s="40"/>
      <c r="C399" s="229" t="s">
        <v>819</v>
      </c>
      <c r="D399" s="229" t="s">
        <v>243</v>
      </c>
      <c r="E399" s="230" t="s">
        <v>4277</v>
      </c>
      <c r="F399" s="231" t="s">
        <v>4278</v>
      </c>
      <c r="G399" s="232" t="s">
        <v>246</v>
      </c>
      <c r="H399" s="233">
        <v>200</v>
      </c>
      <c r="I399" s="234"/>
      <c r="J399" s="235">
        <f>ROUND(I399*H399,2)</f>
        <v>0</v>
      </c>
      <c r="K399" s="231" t="s">
        <v>247</v>
      </c>
      <c r="L399" s="45"/>
      <c r="M399" s="236" t="s">
        <v>1</v>
      </c>
      <c r="N399" s="237" t="s">
        <v>45</v>
      </c>
      <c r="O399" s="92"/>
      <c r="P399" s="238">
        <f>O399*H399</f>
        <v>0</v>
      </c>
      <c r="Q399" s="238">
        <v>0.022190000000000001</v>
      </c>
      <c r="R399" s="238">
        <f>Q399*H399</f>
        <v>4.4380000000000006</v>
      </c>
      <c r="S399" s="238">
        <v>0</v>
      </c>
      <c r="T399" s="239">
        <f>S399*H399</f>
        <v>0</v>
      </c>
      <c r="U399" s="39"/>
      <c r="V399" s="39"/>
      <c r="W399" s="39"/>
      <c r="X399" s="39"/>
      <c r="Y399" s="39"/>
      <c r="Z399" s="39"/>
      <c r="AA399" s="39"/>
      <c r="AB399" s="39"/>
      <c r="AC399" s="39"/>
      <c r="AD399" s="39"/>
      <c r="AE399" s="39"/>
      <c r="AR399" s="240" t="s">
        <v>175</v>
      </c>
      <c r="AT399" s="240" t="s">
        <v>243</v>
      </c>
      <c r="AU399" s="240" t="s">
        <v>88</v>
      </c>
      <c r="AY399" s="18" t="s">
        <v>241</v>
      </c>
      <c r="BE399" s="241">
        <f>IF(N399="základní",J399,0)</f>
        <v>0</v>
      </c>
      <c r="BF399" s="241">
        <f>IF(N399="snížená",J399,0)</f>
        <v>0</v>
      </c>
      <c r="BG399" s="241">
        <f>IF(N399="zákl. přenesená",J399,0)</f>
        <v>0</v>
      </c>
      <c r="BH399" s="241">
        <f>IF(N399="sníž. přenesená",J399,0)</f>
        <v>0</v>
      </c>
      <c r="BI399" s="241">
        <f>IF(N399="nulová",J399,0)</f>
        <v>0</v>
      </c>
      <c r="BJ399" s="18" t="s">
        <v>14</v>
      </c>
      <c r="BK399" s="241">
        <f>ROUND(I399*H399,2)</f>
        <v>0</v>
      </c>
      <c r="BL399" s="18" t="s">
        <v>175</v>
      </c>
      <c r="BM399" s="240" t="s">
        <v>4279</v>
      </c>
    </row>
    <row r="400" s="2" customFormat="1">
      <c r="A400" s="39"/>
      <c r="B400" s="40"/>
      <c r="C400" s="41"/>
      <c r="D400" s="242" t="s">
        <v>249</v>
      </c>
      <c r="E400" s="41"/>
      <c r="F400" s="243" t="s">
        <v>4280</v>
      </c>
      <c r="G400" s="41"/>
      <c r="H400" s="41"/>
      <c r="I400" s="244"/>
      <c r="J400" s="41"/>
      <c r="K400" s="41"/>
      <c r="L400" s="45"/>
      <c r="M400" s="245"/>
      <c r="N400" s="246"/>
      <c r="O400" s="92"/>
      <c r="P400" s="92"/>
      <c r="Q400" s="92"/>
      <c r="R400" s="92"/>
      <c r="S400" s="92"/>
      <c r="T400" s="93"/>
      <c r="U400" s="39"/>
      <c r="V400" s="39"/>
      <c r="W400" s="39"/>
      <c r="X400" s="39"/>
      <c r="Y400" s="39"/>
      <c r="Z400" s="39"/>
      <c r="AA400" s="39"/>
      <c r="AB400" s="39"/>
      <c r="AC400" s="39"/>
      <c r="AD400" s="39"/>
      <c r="AE400" s="39"/>
      <c r="AT400" s="18" t="s">
        <v>249</v>
      </c>
      <c r="AU400" s="18" t="s">
        <v>88</v>
      </c>
    </row>
    <row r="401" s="2" customFormat="1">
      <c r="A401" s="39"/>
      <c r="B401" s="40"/>
      <c r="C401" s="41"/>
      <c r="D401" s="247" t="s">
        <v>251</v>
      </c>
      <c r="E401" s="41"/>
      <c r="F401" s="248" t="s">
        <v>4281</v>
      </c>
      <c r="G401" s="41"/>
      <c r="H401" s="41"/>
      <c r="I401" s="244"/>
      <c r="J401" s="41"/>
      <c r="K401" s="41"/>
      <c r="L401" s="45"/>
      <c r="M401" s="245"/>
      <c r="N401" s="246"/>
      <c r="O401" s="92"/>
      <c r="P401" s="92"/>
      <c r="Q401" s="92"/>
      <c r="R401" s="92"/>
      <c r="S401" s="92"/>
      <c r="T401" s="93"/>
      <c r="U401" s="39"/>
      <c r="V401" s="39"/>
      <c r="W401" s="39"/>
      <c r="X401" s="39"/>
      <c r="Y401" s="39"/>
      <c r="Z401" s="39"/>
      <c r="AA401" s="39"/>
      <c r="AB401" s="39"/>
      <c r="AC401" s="39"/>
      <c r="AD401" s="39"/>
      <c r="AE401" s="39"/>
      <c r="AT401" s="18" t="s">
        <v>251</v>
      </c>
      <c r="AU401" s="18" t="s">
        <v>88</v>
      </c>
    </row>
    <row r="402" s="15" customFormat="1">
      <c r="A402" s="15"/>
      <c r="B402" s="271"/>
      <c r="C402" s="272"/>
      <c r="D402" s="242" t="s">
        <v>259</v>
      </c>
      <c r="E402" s="273" t="s">
        <v>1</v>
      </c>
      <c r="F402" s="274" t="s">
        <v>4282</v>
      </c>
      <c r="G402" s="272"/>
      <c r="H402" s="273" t="s">
        <v>1</v>
      </c>
      <c r="I402" s="275"/>
      <c r="J402" s="272"/>
      <c r="K402" s="272"/>
      <c r="L402" s="276"/>
      <c r="M402" s="277"/>
      <c r="N402" s="278"/>
      <c r="O402" s="278"/>
      <c r="P402" s="278"/>
      <c r="Q402" s="278"/>
      <c r="R402" s="278"/>
      <c r="S402" s="278"/>
      <c r="T402" s="279"/>
      <c r="U402" s="15"/>
      <c r="V402" s="15"/>
      <c r="W402" s="15"/>
      <c r="X402" s="15"/>
      <c r="Y402" s="15"/>
      <c r="Z402" s="15"/>
      <c r="AA402" s="15"/>
      <c r="AB402" s="15"/>
      <c r="AC402" s="15"/>
      <c r="AD402" s="15"/>
      <c r="AE402" s="15"/>
      <c r="AT402" s="280" t="s">
        <v>259</v>
      </c>
      <c r="AU402" s="280" t="s">
        <v>88</v>
      </c>
      <c r="AV402" s="15" t="s">
        <v>14</v>
      </c>
      <c r="AW402" s="15" t="s">
        <v>36</v>
      </c>
      <c r="AX402" s="15" t="s">
        <v>80</v>
      </c>
      <c r="AY402" s="280" t="s">
        <v>241</v>
      </c>
    </row>
    <row r="403" s="13" customFormat="1">
      <c r="A403" s="13"/>
      <c r="B403" s="249"/>
      <c r="C403" s="250"/>
      <c r="D403" s="242" t="s">
        <v>259</v>
      </c>
      <c r="E403" s="251" t="s">
        <v>1</v>
      </c>
      <c r="F403" s="252" t="s">
        <v>4283</v>
      </c>
      <c r="G403" s="250"/>
      <c r="H403" s="253">
        <v>200</v>
      </c>
      <c r="I403" s="254"/>
      <c r="J403" s="250"/>
      <c r="K403" s="250"/>
      <c r="L403" s="255"/>
      <c r="M403" s="256"/>
      <c r="N403" s="257"/>
      <c r="O403" s="257"/>
      <c r="P403" s="257"/>
      <c r="Q403" s="257"/>
      <c r="R403" s="257"/>
      <c r="S403" s="257"/>
      <c r="T403" s="258"/>
      <c r="U403" s="13"/>
      <c r="V403" s="13"/>
      <c r="W403" s="13"/>
      <c r="X403" s="13"/>
      <c r="Y403" s="13"/>
      <c r="Z403" s="13"/>
      <c r="AA403" s="13"/>
      <c r="AB403" s="13"/>
      <c r="AC403" s="13"/>
      <c r="AD403" s="13"/>
      <c r="AE403" s="13"/>
      <c r="AT403" s="259" t="s">
        <v>259</v>
      </c>
      <c r="AU403" s="259" t="s">
        <v>88</v>
      </c>
      <c r="AV403" s="13" t="s">
        <v>88</v>
      </c>
      <c r="AW403" s="13" t="s">
        <v>36</v>
      </c>
      <c r="AX403" s="13" t="s">
        <v>14</v>
      </c>
      <c r="AY403" s="259" t="s">
        <v>241</v>
      </c>
    </row>
    <row r="404" s="2" customFormat="1" ht="24.15" customHeight="1">
      <c r="A404" s="39"/>
      <c r="B404" s="40"/>
      <c r="C404" s="229" t="s">
        <v>827</v>
      </c>
      <c r="D404" s="229" t="s">
        <v>243</v>
      </c>
      <c r="E404" s="230" t="s">
        <v>4284</v>
      </c>
      <c r="F404" s="231" t="s">
        <v>4285</v>
      </c>
      <c r="G404" s="232" t="s">
        <v>255</v>
      </c>
      <c r="H404" s="233">
        <v>62.207999999999998</v>
      </c>
      <c r="I404" s="234"/>
      <c r="J404" s="235">
        <f>ROUND(I404*H404,2)</f>
        <v>0</v>
      </c>
      <c r="K404" s="231" t="s">
        <v>1</v>
      </c>
      <c r="L404" s="45"/>
      <c r="M404" s="236" t="s">
        <v>1</v>
      </c>
      <c r="N404" s="237" t="s">
        <v>45</v>
      </c>
      <c r="O404" s="92"/>
      <c r="P404" s="238">
        <f>O404*H404</f>
        <v>0</v>
      </c>
      <c r="Q404" s="238">
        <v>2.4649999999999999</v>
      </c>
      <c r="R404" s="238">
        <f>Q404*H404</f>
        <v>153.34271999999999</v>
      </c>
      <c r="S404" s="238">
        <v>0</v>
      </c>
      <c r="T404" s="239">
        <f>S404*H404</f>
        <v>0</v>
      </c>
      <c r="U404" s="39"/>
      <c r="V404" s="39"/>
      <c r="W404" s="39"/>
      <c r="X404" s="39"/>
      <c r="Y404" s="39"/>
      <c r="Z404" s="39"/>
      <c r="AA404" s="39"/>
      <c r="AB404" s="39"/>
      <c r="AC404" s="39"/>
      <c r="AD404" s="39"/>
      <c r="AE404" s="39"/>
      <c r="AR404" s="240" t="s">
        <v>175</v>
      </c>
      <c r="AT404" s="240" t="s">
        <v>243</v>
      </c>
      <c r="AU404" s="240" t="s">
        <v>88</v>
      </c>
      <c r="AY404" s="18" t="s">
        <v>241</v>
      </c>
      <c r="BE404" s="241">
        <f>IF(N404="základní",J404,0)</f>
        <v>0</v>
      </c>
      <c r="BF404" s="241">
        <f>IF(N404="snížená",J404,0)</f>
        <v>0</v>
      </c>
      <c r="BG404" s="241">
        <f>IF(N404="zákl. přenesená",J404,0)</f>
        <v>0</v>
      </c>
      <c r="BH404" s="241">
        <f>IF(N404="sníž. přenesená",J404,0)</f>
        <v>0</v>
      </c>
      <c r="BI404" s="241">
        <f>IF(N404="nulová",J404,0)</f>
        <v>0</v>
      </c>
      <c r="BJ404" s="18" t="s">
        <v>14</v>
      </c>
      <c r="BK404" s="241">
        <f>ROUND(I404*H404,2)</f>
        <v>0</v>
      </c>
      <c r="BL404" s="18" t="s">
        <v>175</v>
      </c>
      <c r="BM404" s="240" t="s">
        <v>4286</v>
      </c>
    </row>
    <row r="405" s="2" customFormat="1">
      <c r="A405" s="39"/>
      <c r="B405" s="40"/>
      <c r="C405" s="41"/>
      <c r="D405" s="242" t="s">
        <v>249</v>
      </c>
      <c r="E405" s="41"/>
      <c r="F405" s="243" t="s">
        <v>4285</v>
      </c>
      <c r="G405" s="41"/>
      <c r="H405" s="41"/>
      <c r="I405" s="244"/>
      <c r="J405" s="41"/>
      <c r="K405" s="41"/>
      <c r="L405" s="45"/>
      <c r="M405" s="245"/>
      <c r="N405" s="246"/>
      <c r="O405" s="92"/>
      <c r="P405" s="92"/>
      <c r="Q405" s="92"/>
      <c r="R405" s="92"/>
      <c r="S405" s="92"/>
      <c r="T405" s="93"/>
      <c r="U405" s="39"/>
      <c r="V405" s="39"/>
      <c r="W405" s="39"/>
      <c r="X405" s="39"/>
      <c r="Y405" s="39"/>
      <c r="Z405" s="39"/>
      <c r="AA405" s="39"/>
      <c r="AB405" s="39"/>
      <c r="AC405" s="39"/>
      <c r="AD405" s="39"/>
      <c r="AE405" s="39"/>
      <c r="AT405" s="18" t="s">
        <v>249</v>
      </c>
      <c r="AU405" s="18" t="s">
        <v>88</v>
      </c>
    </row>
    <row r="406" s="2" customFormat="1">
      <c r="A406" s="39"/>
      <c r="B406" s="40"/>
      <c r="C406" s="41"/>
      <c r="D406" s="242" t="s">
        <v>742</v>
      </c>
      <c r="E406" s="41"/>
      <c r="F406" s="287" t="s">
        <v>4287</v>
      </c>
      <c r="G406" s="41"/>
      <c r="H406" s="41"/>
      <c r="I406" s="244"/>
      <c r="J406" s="41"/>
      <c r="K406" s="41"/>
      <c r="L406" s="45"/>
      <c r="M406" s="245"/>
      <c r="N406" s="246"/>
      <c r="O406" s="92"/>
      <c r="P406" s="92"/>
      <c r="Q406" s="92"/>
      <c r="R406" s="92"/>
      <c r="S406" s="92"/>
      <c r="T406" s="93"/>
      <c r="U406" s="39"/>
      <c r="V406" s="39"/>
      <c r="W406" s="39"/>
      <c r="X406" s="39"/>
      <c r="Y406" s="39"/>
      <c r="Z406" s="39"/>
      <c r="AA406" s="39"/>
      <c r="AB406" s="39"/>
      <c r="AC406" s="39"/>
      <c r="AD406" s="39"/>
      <c r="AE406" s="39"/>
      <c r="AT406" s="18" t="s">
        <v>742</v>
      </c>
      <c r="AU406" s="18" t="s">
        <v>88</v>
      </c>
    </row>
    <row r="407" s="15" customFormat="1">
      <c r="A407" s="15"/>
      <c r="B407" s="271"/>
      <c r="C407" s="272"/>
      <c r="D407" s="242" t="s">
        <v>259</v>
      </c>
      <c r="E407" s="273" t="s">
        <v>1</v>
      </c>
      <c r="F407" s="274" t="s">
        <v>4288</v>
      </c>
      <c r="G407" s="272"/>
      <c r="H407" s="273" t="s">
        <v>1</v>
      </c>
      <c r="I407" s="275"/>
      <c r="J407" s="272"/>
      <c r="K407" s="272"/>
      <c r="L407" s="276"/>
      <c r="M407" s="277"/>
      <c r="N407" s="278"/>
      <c r="O407" s="278"/>
      <c r="P407" s="278"/>
      <c r="Q407" s="278"/>
      <c r="R407" s="278"/>
      <c r="S407" s="278"/>
      <c r="T407" s="279"/>
      <c r="U407" s="15"/>
      <c r="V407" s="15"/>
      <c r="W407" s="15"/>
      <c r="X407" s="15"/>
      <c r="Y407" s="15"/>
      <c r="Z407" s="15"/>
      <c r="AA407" s="15"/>
      <c r="AB407" s="15"/>
      <c r="AC407" s="15"/>
      <c r="AD407" s="15"/>
      <c r="AE407" s="15"/>
      <c r="AT407" s="280" t="s">
        <v>259</v>
      </c>
      <c r="AU407" s="280" t="s">
        <v>88</v>
      </c>
      <c r="AV407" s="15" t="s">
        <v>14</v>
      </c>
      <c r="AW407" s="15" t="s">
        <v>36</v>
      </c>
      <c r="AX407" s="15" t="s">
        <v>80</v>
      </c>
      <c r="AY407" s="280" t="s">
        <v>241</v>
      </c>
    </row>
    <row r="408" s="13" customFormat="1">
      <c r="A408" s="13"/>
      <c r="B408" s="249"/>
      <c r="C408" s="250"/>
      <c r="D408" s="242" t="s">
        <v>259</v>
      </c>
      <c r="E408" s="251" t="s">
        <v>1</v>
      </c>
      <c r="F408" s="252" t="s">
        <v>4289</v>
      </c>
      <c r="G408" s="250"/>
      <c r="H408" s="253">
        <v>127.008</v>
      </c>
      <c r="I408" s="254"/>
      <c r="J408" s="250"/>
      <c r="K408" s="250"/>
      <c r="L408" s="255"/>
      <c r="M408" s="256"/>
      <c r="N408" s="257"/>
      <c r="O408" s="257"/>
      <c r="P408" s="257"/>
      <c r="Q408" s="257"/>
      <c r="R408" s="257"/>
      <c r="S408" s="257"/>
      <c r="T408" s="258"/>
      <c r="U408" s="13"/>
      <c r="V408" s="13"/>
      <c r="W408" s="13"/>
      <c r="X408" s="13"/>
      <c r="Y408" s="13"/>
      <c r="Z408" s="13"/>
      <c r="AA408" s="13"/>
      <c r="AB408" s="13"/>
      <c r="AC408" s="13"/>
      <c r="AD408" s="13"/>
      <c r="AE408" s="13"/>
      <c r="AT408" s="259" t="s">
        <v>259</v>
      </c>
      <c r="AU408" s="259" t="s">
        <v>88</v>
      </c>
      <c r="AV408" s="13" t="s">
        <v>88</v>
      </c>
      <c r="AW408" s="13" t="s">
        <v>36</v>
      </c>
      <c r="AX408" s="13" t="s">
        <v>80</v>
      </c>
      <c r="AY408" s="259" t="s">
        <v>241</v>
      </c>
    </row>
    <row r="409" s="13" customFormat="1">
      <c r="A409" s="13"/>
      <c r="B409" s="249"/>
      <c r="C409" s="250"/>
      <c r="D409" s="242" t="s">
        <v>259</v>
      </c>
      <c r="E409" s="251" t="s">
        <v>1</v>
      </c>
      <c r="F409" s="252" t="s">
        <v>4290</v>
      </c>
      <c r="G409" s="250"/>
      <c r="H409" s="253">
        <v>-2.5920000000000001</v>
      </c>
      <c r="I409" s="254"/>
      <c r="J409" s="250"/>
      <c r="K409" s="250"/>
      <c r="L409" s="255"/>
      <c r="M409" s="256"/>
      <c r="N409" s="257"/>
      <c r="O409" s="257"/>
      <c r="P409" s="257"/>
      <c r="Q409" s="257"/>
      <c r="R409" s="257"/>
      <c r="S409" s="257"/>
      <c r="T409" s="258"/>
      <c r="U409" s="13"/>
      <c r="V409" s="13"/>
      <c r="W409" s="13"/>
      <c r="X409" s="13"/>
      <c r="Y409" s="13"/>
      <c r="Z409" s="13"/>
      <c r="AA409" s="13"/>
      <c r="AB409" s="13"/>
      <c r="AC409" s="13"/>
      <c r="AD409" s="13"/>
      <c r="AE409" s="13"/>
      <c r="AT409" s="259" t="s">
        <v>259</v>
      </c>
      <c r="AU409" s="259" t="s">
        <v>88</v>
      </c>
      <c r="AV409" s="13" t="s">
        <v>88</v>
      </c>
      <c r="AW409" s="13" t="s">
        <v>36</v>
      </c>
      <c r="AX409" s="13" t="s">
        <v>80</v>
      </c>
      <c r="AY409" s="259" t="s">
        <v>241</v>
      </c>
    </row>
    <row r="410" s="16" customFormat="1">
      <c r="A410" s="16"/>
      <c r="B410" s="299"/>
      <c r="C410" s="300"/>
      <c r="D410" s="242" t="s">
        <v>259</v>
      </c>
      <c r="E410" s="301" t="s">
        <v>1</v>
      </c>
      <c r="F410" s="302" t="s">
        <v>4221</v>
      </c>
      <c r="G410" s="300"/>
      <c r="H410" s="303">
        <v>124.416</v>
      </c>
      <c r="I410" s="304"/>
      <c r="J410" s="300"/>
      <c r="K410" s="300"/>
      <c r="L410" s="305"/>
      <c r="M410" s="306"/>
      <c r="N410" s="307"/>
      <c r="O410" s="307"/>
      <c r="P410" s="307"/>
      <c r="Q410" s="307"/>
      <c r="R410" s="307"/>
      <c r="S410" s="307"/>
      <c r="T410" s="308"/>
      <c r="U410" s="16"/>
      <c r="V410" s="16"/>
      <c r="W410" s="16"/>
      <c r="X410" s="16"/>
      <c r="Y410" s="16"/>
      <c r="Z410" s="16"/>
      <c r="AA410" s="16"/>
      <c r="AB410" s="16"/>
      <c r="AC410" s="16"/>
      <c r="AD410" s="16"/>
      <c r="AE410" s="16"/>
      <c r="AT410" s="309" t="s">
        <v>259</v>
      </c>
      <c r="AU410" s="309" t="s">
        <v>88</v>
      </c>
      <c r="AV410" s="16" t="s">
        <v>96</v>
      </c>
      <c r="AW410" s="16" t="s">
        <v>36</v>
      </c>
      <c r="AX410" s="16" t="s">
        <v>80</v>
      </c>
      <c r="AY410" s="309" t="s">
        <v>241</v>
      </c>
    </row>
    <row r="411" s="13" customFormat="1">
      <c r="A411" s="13"/>
      <c r="B411" s="249"/>
      <c r="C411" s="250"/>
      <c r="D411" s="242" t="s">
        <v>259</v>
      </c>
      <c r="E411" s="251" t="s">
        <v>1</v>
      </c>
      <c r="F411" s="252" t="s">
        <v>4291</v>
      </c>
      <c r="G411" s="250"/>
      <c r="H411" s="253">
        <v>62.207999999999998</v>
      </c>
      <c r="I411" s="254"/>
      <c r="J411" s="250"/>
      <c r="K411" s="250"/>
      <c r="L411" s="255"/>
      <c r="M411" s="256"/>
      <c r="N411" s="257"/>
      <c r="O411" s="257"/>
      <c r="P411" s="257"/>
      <c r="Q411" s="257"/>
      <c r="R411" s="257"/>
      <c r="S411" s="257"/>
      <c r="T411" s="258"/>
      <c r="U411" s="13"/>
      <c r="V411" s="13"/>
      <c r="W411" s="13"/>
      <c r="X411" s="13"/>
      <c r="Y411" s="13"/>
      <c r="Z411" s="13"/>
      <c r="AA411" s="13"/>
      <c r="AB411" s="13"/>
      <c r="AC411" s="13"/>
      <c r="AD411" s="13"/>
      <c r="AE411" s="13"/>
      <c r="AT411" s="259" t="s">
        <v>259</v>
      </c>
      <c r="AU411" s="259" t="s">
        <v>88</v>
      </c>
      <c r="AV411" s="13" t="s">
        <v>88</v>
      </c>
      <c r="AW411" s="13" t="s">
        <v>36</v>
      </c>
      <c r="AX411" s="13" t="s">
        <v>14</v>
      </c>
      <c r="AY411" s="259" t="s">
        <v>241</v>
      </c>
    </row>
    <row r="412" s="2" customFormat="1" ht="16.5" customHeight="1">
      <c r="A412" s="39"/>
      <c r="B412" s="40"/>
      <c r="C412" s="229" t="s">
        <v>837</v>
      </c>
      <c r="D412" s="229" t="s">
        <v>243</v>
      </c>
      <c r="E412" s="230" t="s">
        <v>4292</v>
      </c>
      <c r="F412" s="231" t="s">
        <v>4293</v>
      </c>
      <c r="G412" s="232" t="s">
        <v>487</v>
      </c>
      <c r="H412" s="233">
        <v>0.23799999999999999</v>
      </c>
      <c r="I412" s="234"/>
      <c r="J412" s="235">
        <f>ROUND(I412*H412,2)</f>
        <v>0</v>
      </c>
      <c r="K412" s="231" t="s">
        <v>1</v>
      </c>
      <c r="L412" s="45"/>
      <c r="M412" s="236" t="s">
        <v>1</v>
      </c>
      <c r="N412" s="237" t="s">
        <v>45</v>
      </c>
      <c r="O412" s="92"/>
      <c r="P412" s="238">
        <f>O412*H412</f>
        <v>0</v>
      </c>
      <c r="Q412" s="238">
        <v>0</v>
      </c>
      <c r="R412" s="238">
        <f>Q412*H412</f>
        <v>0</v>
      </c>
      <c r="S412" s="238">
        <v>0</v>
      </c>
      <c r="T412" s="239">
        <f>S412*H412</f>
        <v>0</v>
      </c>
      <c r="U412" s="39"/>
      <c r="V412" s="39"/>
      <c r="W412" s="39"/>
      <c r="X412" s="39"/>
      <c r="Y412" s="39"/>
      <c r="Z412" s="39"/>
      <c r="AA412" s="39"/>
      <c r="AB412" s="39"/>
      <c r="AC412" s="39"/>
      <c r="AD412" s="39"/>
      <c r="AE412" s="39"/>
      <c r="AR412" s="240" t="s">
        <v>175</v>
      </c>
      <c r="AT412" s="240" t="s">
        <v>243</v>
      </c>
      <c r="AU412" s="240" t="s">
        <v>88</v>
      </c>
      <c r="AY412" s="18" t="s">
        <v>241</v>
      </c>
      <c r="BE412" s="241">
        <f>IF(N412="základní",J412,0)</f>
        <v>0</v>
      </c>
      <c r="BF412" s="241">
        <f>IF(N412="snížená",J412,0)</f>
        <v>0</v>
      </c>
      <c r="BG412" s="241">
        <f>IF(N412="zákl. přenesená",J412,0)</f>
        <v>0</v>
      </c>
      <c r="BH412" s="241">
        <f>IF(N412="sníž. přenesená",J412,0)</f>
        <v>0</v>
      </c>
      <c r="BI412" s="241">
        <f>IF(N412="nulová",J412,0)</f>
        <v>0</v>
      </c>
      <c r="BJ412" s="18" t="s">
        <v>14</v>
      </c>
      <c r="BK412" s="241">
        <f>ROUND(I412*H412,2)</f>
        <v>0</v>
      </c>
      <c r="BL412" s="18" t="s">
        <v>175</v>
      </c>
      <c r="BM412" s="240" t="s">
        <v>4294</v>
      </c>
    </row>
    <row r="413" s="2" customFormat="1">
      <c r="A413" s="39"/>
      <c r="B413" s="40"/>
      <c r="C413" s="41"/>
      <c r="D413" s="242" t="s">
        <v>249</v>
      </c>
      <c r="E413" s="41"/>
      <c r="F413" s="243" t="s">
        <v>4293</v>
      </c>
      <c r="G413" s="41"/>
      <c r="H413" s="41"/>
      <c r="I413" s="244"/>
      <c r="J413" s="41"/>
      <c r="K413" s="41"/>
      <c r="L413" s="45"/>
      <c r="M413" s="245"/>
      <c r="N413" s="246"/>
      <c r="O413" s="92"/>
      <c r="P413" s="92"/>
      <c r="Q413" s="92"/>
      <c r="R413" s="92"/>
      <c r="S413" s="92"/>
      <c r="T413" s="93"/>
      <c r="U413" s="39"/>
      <c r="V413" s="39"/>
      <c r="W413" s="39"/>
      <c r="X413" s="39"/>
      <c r="Y413" s="39"/>
      <c r="Z413" s="39"/>
      <c r="AA413" s="39"/>
      <c r="AB413" s="39"/>
      <c r="AC413" s="39"/>
      <c r="AD413" s="39"/>
      <c r="AE413" s="39"/>
      <c r="AT413" s="18" t="s">
        <v>249</v>
      </c>
      <c r="AU413" s="18" t="s">
        <v>88</v>
      </c>
    </row>
    <row r="414" s="2" customFormat="1">
      <c r="A414" s="39"/>
      <c r="B414" s="40"/>
      <c r="C414" s="41"/>
      <c r="D414" s="242" t="s">
        <v>742</v>
      </c>
      <c r="E414" s="41"/>
      <c r="F414" s="287" t="s">
        <v>4259</v>
      </c>
      <c r="G414" s="41"/>
      <c r="H414" s="41"/>
      <c r="I414" s="244"/>
      <c r="J414" s="41"/>
      <c r="K414" s="41"/>
      <c r="L414" s="45"/>
      <c r="M414" s="245"/>
      <c r="N414" s="246"/>
      <c r="O414" s="92"/>
      <c r="P414" s="92"/>
      <c r="Q414" s="92"/>
      <c r="R414" s="92"/>
      <c r="S414" s="92"/>
      <c r="T414" s="93"/>
      <c r="U414" s="39"/>
      <c r="V414" s="39"/>
      <c r="W414" s="39"/>
      <c r="X414" s="39"/>
      <c r="Y414" s="39"/>
      <c r="Z414" s="39"/>
      <c r="AA414" s="39"/>
      <c r="AB414" s="39"/>
      <c r="AC414" s="39"/>
      <c r="AD414" s="39"/>
      <c r="AE414" s="39"/>
      <c r="AT414" s="18" t="s">
        <v>742</v>
      </c>
      <c r="AU414" s="18" t="s">
        <v>88</v>
      </c>
    </row>
    <row r="415" s="15" customFormat="1">
      <c r="A415" s="15"/>
      <c r="B415" s="271"/>
      <c r="C415" s="272"/>
      <c r="D415" s="242" t="s">
        <v>259</v>
      </c>
      <c r="E415" s="273" t="s">
        <v>1</v>
      </c>
      <c r="F415" s="274" t="s">
        <v>4295</v>
      </c>
      <c r="G415" s="272"/>
      <c r="H415" s="273" t="s">
        <v>1</v>
      </c>
      <c r="I415" s="275"/>
      <c r="J415" s="272"/>
      <c r="K415" s="272"/>
      <c r="L415" s="276"/>
      <c r="M415" s="277"/>
      <c r="N415" s="278"/>
      <c r="O415" s="278"/>
      <c r="P415" s="278"/>
      <c r="Q415" s="278"/>
      <c r="R415" s="278"/>
      <c r="S415" s="278"/>
      <c r="T415" s="279"/>
      <c r="U415" s="15"/>
      <c r="V415" s="15"/>
      <c r="W415" s="15"/>
      <c r="X415" s="15"/>
      <c r="Y415" s="15"/>
      <c r="Z415" s="15"/>
      <c r="AA415" s="15"/>
      <c r="AB415" s="15"/>
      <c r="AC415" s="15"/>
      <c r="AD415" s="15"/>
      <c r="AE415" s="15"/>
      <c r="AT415" s="280" t="s">
        <v>259</v>
      </c>
      <c r="AU415" s="280" t="s">
        <v>88</v>
      </c>
      <c r="AV415" s="15" t="s">
        <v>14</v>
      </c>
      <c r="AW415" s="15" t="s">
        <v>36</v>
      </c>
      <c r="AX415" s="15" t="s">
        <v>80</v>
      </c>
      <c r="AY415" s="280" t="s">
        <v>241</v>
      </c>
    </row>
    <row r="416" s="13" customFormat="1">
      <c r="A416" s="13"/>
      <c r="B416" s="249"/>
      <c r="C416" s="250"/>
      <c r="D416" s="242" t="s">
        <v>259</v>
      </c>
      <c r="E416" s="251" t="s">
        <v>1</v>
      </c>
      <c r="F416" s="252" t="s">
        <v>4296</v>
      </c>
      <c r="G416" s="250"/>
      <c r="H416" s="253">
        <v>0.23799999999999999</v>
      </c>
      <c r="I416" s="254"/>
      <c r="J416" s="250"/>
      <c r="K416" s="250"/>
      <c r="L416" s="255"/>
      <c r="M416" s="256"/>
      <c r="N416" s="257"/>
      <c r="O416" s="257"/>
      <c r="P416" s="257"/>
      <c r="Q416" s="257"/>
      <c r="R416" s="257"/>
      <c r="S416" s="257"/>
      <c r="T416" s="258"/>
      <c r="U416" s="13"/>
      <c r="V416" s="13"/>
      <c r="W416" s="13"/>
      <c r="X416" s="13"/>
      <c r="Y416" s="13"/>
      <c r="Z416" s="13"/>
      <c r="AA416" s="13"/>
      <c r="AB416" s="13"/>
      <c r="AC416" s="13"/>
      <c r="AD416" s="13"/>
      <c r="AE416" s="13"/>
      <c r="AT416" s="259" t="s">
        <v>259</v>
      </c>
      <c r="AU416" s="259" t="s">
        <v>88</v>
      </c>
      <c r="AV416" s="13" t="s">
        <v>88</v>
      </c>
      <c r="AW416" s="13" t="s">
        <v>36</v>
      </c>
      <c r="AX416" s="13" t="s">
        <v>14</v>
      </c>
      <c r="AY416" s="259" t="s">
        <v>241</v>
      </c>
    </row>
    <row r="417" s="2" customFormat="1" ht="24.15" customHeight="1">
      <c r="A417" s="39"/>
      <c r="B417" s="40"/>
      <c r="C417" s="229" t="s">
        <v>843</v>
      </c>
      <c r="D417" s="229" t="s">
        <v>243</v>
      </c>
      <c r="E417" s="230" t="s">
        <v>4297</v>
      </c>
      <c r="F417" s="231" t="s">
        <v>4298</v>
      </c>
      <c r="G417" s="232" t="s">
        <v>255</v>
      </c>
      <c r="H417" s="233">
        <v>8.1780000000000008</v>
      </c>
      <c r="I417" s="234"/>
      <c r="J417" s="235">
        <f>ROUND(I417*H417,2)</f>
        <v>0</v>
      </c>
      <c r="K417" s="231" t="s">
        <v>247</v>
      </c>
      <c r="L417" s="45"/>
      <c r="M417" s="236" t="s">
        <v>1</v>
      </c>
      <c r="N417" s="237" t="s">
        <v>45</v>
      </c>
      <c r="O417" s="92"/>
      <c r="P417" s="238">
        <f>O417*H417</f>
        <v>0</v>
      </c>
      <c r="Q417" s="238">
        <v>2.45329</v>
      </c>
      <c r="R417" s="238">
        <f>Q417*H417</f>
        <v>20.063005620000002</v>
      </c>
      <c r="S417" s="238">
        <v>0</v>
      </c>
      <c r="T417" s="239">
        <f>S417*H417</f>
        <v>0</v>
      </c>
      <c r="U417" s="39"/>
      <c r="V417" s="39"/>
      <c r="W417" s="39"/>
      <c r="X417" s="39"/>
      <c r="Y417" s="39"/>
      <c r="Z417" s="39"/>
      <c r="AA417" s="39"/>
      <c r="AB417" s="39"/>
      <c r="AC417" s="39"/>
      <c r="AD417" s="39"/>
      <c r="AE417" s="39"/>
      <c r="AR417" s="240" t="s">
        <v>175</v>
      </c>
      <c r="AT417" s="240" t="s">
        <v>243</v>
      </c>
      <c r="AU417" s="240" t="s">
        <v>88</v>
      </c>
      <c r="AY417" s="18" t="s">
        <v>241</v>
      </c>
      <c r="BE417" s="241">
        <f>IF(N417="základní",J417,0)</f>
        <v>0</v>
      </c>
      <c r="BF417" s="241">
        <f>IF(N417="snížená",J417,0)</f>
        <v>0</v>
      </c>
      <c r="BG417" s="241">
        <f>IF(N417="zákl. přenesená",J417,0)</f>
        <v>0</v>
      </c>
      <c r="BH417" s="241">
        <f>IF(N417="sníž. přenesená",J417,0)</f>
        <v>0</v>
      </c>
      <c r="BI417" s="241">
        <f>IF(N417="nulová",J417,0)</f>
        <v>0</v>
      </c>
      <c r="BJ417" s="18" t="s">
        <v>14</v>
      </c>
      <c r="BK417" s="241">
        <f>ROUND(I417*H417,2)</f>
        <v>0</v>
      </c>
      <c r="BL417" s="18" t="s">
        <v>175</v>
      </c>
      <c r="BM417" s="240" t="s">
        <v>4299</v>
      </c>
    </row>
    <row r="418" s="2" customFormat="1">
      <c r="A418" s="39"/>
      <c r="B418" s="40"/>
      <c r="C418" s="41"/>
      <c r="D418" s="242" t="s">
        <v>249</v>
      </c>
      <c r="E418" s="41"/>
      <c r="F418" s="243" t="s">
        <v>4298</v>
      </c>
      <c r="G418" s="41"/>
      <c r="H418" s="41"/>
      <c r="I418" s="244"/>
      <c r="J418" s="41"/>
      <c r="K418" s="41"/>
      <c r="L418" s="45"/>
      <c r="M418" s="245"/>
      <c r="N418" s="246"/>
      <c r="O418" s="92"/>
      <c r="P418" s="92"/>
      <c r="Q418" s="92"/>
      <c r="R418" s="92"/>
      <c r="S418" s="92"/>
      <c r="T418" s="93"/>
      <c r="U418" s="39"/>
      <c r="V418" s="39"/>
      <c r="W418" s="39"/>
      <c r="X418" s="39"/>
      <c r="Y418" s="39"/>
      <c r="Z418" s="39"/>
      <c r="AA418" s="39"/>
      <c r="AB418" s="39"/>
      <c r="AC418" s="39"/>
      <c r="AD418" s="39"/>
      <c r="AE418" s="39"/>
      <c r="AT418" s="18" t="s">
        <v>249</v>
      </c>
      <c r="AU418" s="18" t="s">
        <v>88</v>
      </c>
    </row>
    <row r="419" s="2" customFormat="1">
      <c r="A419" s="39"/>
      <c r="B419" s="40"/>
      <c r="C419" s="41"/>
      <c r="D419" s="247" t="s">
        <v>251</v>
      </c>
      <c r="E419" s="41"/>
      <c r="F419" s="248" t="s">
        <v>4300</v>
      </c>
      <c r="G419" s="41"/>
      <c r="H419" s="41"/>
      <c r="I419" s="244"/>
      <c r="J419" s="41"/>
      <c r="K419" s="41"/>
      <c r="L419" s="45"/>
      <c r="M419" s="245"/>
      <c r="N419" s="246"/>
      <c r="O419" s="92"/>
      <c r="P419" s="92"/>
      <c r="Q419" s="92"/>
      <c r="R419" s="92"/>
      <c r="S419" s="92"/>
      <c r="T419" s="93"/>
      <c r="U419" s="39"/>
      <c r="V419" s="39"/>
      <c r="W419" s="39"/>
      <c r="X419" s="39"/>
      <c r="Y419" s="39"/>
      <c r="Z419" s="39"/>
      <c r="AA419" s="39"/>
      <c r="AB419" s="39"/>
      <c r="AC419" s="39"/>
      <c r="AD419" s="39"/>
      <c r="AE419" s="39"/>
      <c r="AT419" s="18" t="s">
        <v>251</v>
      </c>
      <c r="AU419" s="18" t="s">
        <v>88</v>
      </c>
    </row>
    <row r="420" s="2" customFormat="1">
      <c r="A420" s="39"/>
      <c r="B420" s="40"/>
      <c r="C420" s="41"/>
      <c r="D420" s="242" t="s">
        <v>742</v>
      </c>
      <c r="E420" s="41"/>
      <c r="F420" s="287" t="s">
        <v>4301</v>
      </c>
      <c r="G420" s="41"/>
      <c r="H420" s="41"/>
      <c r="I420" s="244"/>
      <c r="J420" s="41"/>
      <c r="K420" s="41"/>
      <c r="L420" s="45"/>
      <c r="M420" s="245"/>
      <c r="N420" s="246"/>
      <c r="O420" s="92"/>
      <c r="P420" s="92"/>
      <c r="Q420" s="92"/>
      <c r="R420" s="92"/>
      <c r="S420" s="92"/>
      <c r="T420" s="93"/>
      <c r="U420" s="39"/>
      <c r="V420" s="39"/>
      <c r="W420" s="39"/>
      <c r="X420" s="39"/>
      <c r="Y420" s="39"/>
      <c r="Z420" s="39"/>
      <c r="AA420" s="39"/>
      <c r="AB420" s="39"/>
      <c r="AC420" s="39"/>
      <c r="AD420" s="39"/>
      <c r="AE420" s="39"/>
      <c r="AT420" s="18" t="s">
        <v>742</v>
      </c>
      <c r="AU420" s="18" t="s">
        <v>88</v>
      </c>
    </row>
    <row r="421" s="15" customFormat="1">
      <c r="A421" s="15"/>
      <c r="B421" s="271"/>
      <c r="C421" s="272"/>
      <c r="D421" s="242" t="s">
        <v>259</v>
      </c>
      <c r="E421" s="273" t="s">
        <v>1</v>
      </c>
      <c r="F421" s="274" t="s">
        <v>4302</v>
      </c>
      <c r="G421" s="272"/>
      <c r="H421" s="273" t="s">
        <v>1</v>
      </c>
      <c r="I421" s="275"/>
      <c r="J421" s="272"/>
      <c r="K421" s="272"/>
      <c r="L421" s="276"/>
      <c r="M421" s="277"/>
      <c r="N421" s="278"/>
      <c r="O421" s="278"/>
      <c r="P421" s="278"/>
      <c r="Q421" s="278"/>
      <c r="R421" s="278"/>
      <c r="S421" s="278"/>
      <c r="T421" s="279"/>
      <c r="U421" s="15"/>
      <c r="V421" s="15"/>
      <c r="W421" s="15"/>
      <c r="X421" s="15"/>
      <c r="Y421" s="15"/>
      <c r="Z421" s="15"/>
      <c r="AA421" s="15"/>
      <c r="AB421" s="15"/>
      <c r="AC421" s="15"/>
      <c r="AD421" s="15"/>
      <c r="AE421" s="15"/>
      <c r="AT421" s="280" t="s">
        <v>259</v>
      </c>
      <c r="AU421" s="280" t="s">
        <v>88</v>
      </c>
      <c r="AV421" s="15" t="s">
        <v>14</v>
      </c>
      <c r="AW421" s="15" t="s">
        <v>36</v>
      </c>
      <c r="AX421" s="15" t="s">
        <v>80</v>
      </c>
      <c r="AY421" s="280" t="s">
        <v>241</v>
      </c>
    </row>
    <row r="422" s="13" customFormat="1">
      <c r="A422" s="13"/>
      <c r="B422" s="249"/>
      <c r="C422" s="250"/>
      <c r="D422" s="242" t="s">
        <v>259</v>
      </c>
      <c r="E422" s="251" t="s">
        <v>1</v>
      </c>
      <c r="F422" s="252" t="s">
        <v>4303</v>
      </c>
      <c r="G422" s="250"/>
      <c r="H422" s="253">
        <v>8.1780000000000008</v>
      </c>
      <c r="I422" s="254"/>
      <c r="J422" s="250"/>
      <c r="K422" s="250"/>
      <c r="L422" s="255"/>
      <c r="M422" s="256"/>
      <c r="N422" s="257"/>
      <c r="O422" s="257"/>
      <c r="P422" s="257"/>
      <c r="Q422" s="257"/>
      <c r="R422" s="257"/>
      <c r="S422" s="257"/>
      <c r="T422" s="258"/>
      <c r="U422" s="13"/>
      <c r="V422" s="13"/>
      <c r="W422" s="13"/>
      <c r="X422" s="13"/>
      <c r="Y422" s="13"/>
      <c r="Z422" s="13"/>
      <c r="AA422" s="13"/>
      <c r="AB422" s="13"/>
      <c r="AC422" s="13"/>
      <c r="AD422" s="13"/>
      <c r="AE422" s="13"/>
      <c r="AT422" s="259" t="s">
        <v>259</v>
      </c>
      <c r="AU422" s="259" t="s">
        <v>88</v>
      </c>
      <c r="AV422" s="13" t="s">
        <v>88</v>
      </c>
      <c r="AW422" s="13" t="s">
        <v>36</v>
      </c>
      <c r="AX422" s="13" t="s">
        <v>14</v>
      </c>
      <c r="AY422" s="259" t="s">
        <v>241</v>
      </c>
    </row>
    <row r="423" s="2" customFormat="1" ht="24.15" customHeight="1">
      <c r="A423" s="39"/>
      <c r="B423" s="40"/>
      <c r="C423" s="229" t="s">
        <v>849</v>
      </c>
      <c r="D423" s="229" t="s">
        <v>243</v>
      </c>
      <c r="E423" s="230" t="s">
        <v>4304</v>
      </c>
      <c r="F423" s="231" t="s">
        <v>4305</v>
      </c>
      <c r="G423" s="232" t="s">
        <v>255</v>
      </c>
      <c r="H423" s="233">
        <v>8.1780000000000008</v>
      </c>
      <c r="I423" s="234"/>
      <c r="J423" s="235">
        <f>ROUND(I423*H423,2)</f>
        <v>0</v>
      </c>
      <c r="K423" s="231" t="s">
        <v>247</v>
      </c>
      <c r="L423" s="45"/>
      <c r="M423" s="236" t="s">
        <v>1</v>
      </c>
      <c r="N423" s="237" t="s">
        <v>45</v>
      </c>
      <c r="O423" s="92"/>
      <c r="P423" s="238">
        <f>O423*H423</f>
        <v>0</v>
      </c>
      <c r="Q423" s="238">
        <v>0</v>
      </c>
      <c r="R423" s="238">
        <f>Q423*H423</f>
        <v>0</v>
      </c>
      <c r="S423" s="238">
        <v>0</v>
      </c>
      <c r="T423" s="239">
        <f>S423*H423</f>
        <v>0</v>
      </c>
      <c r="U423" s="39"/>
      <c r="V423" s="39"/>
      <c r="W423" s="39"/>
      <c r="X423" s="39"/>
      <c r="Y423" s="39"/>
      <c r="Z423" s="39"/>
      <c r="AA423" s="39"/>
      <c r="AB423" s="39"/>
      <c r="AC423" s="39"/>
      <c r="AD423" s="39"/>
      <c r="AE423" s="39"/>
      <c r="AR423" s="240" t="s">
        <v>175</v>
      </c>
      <c r="AT423" s="240" t="s">
        <v>243</v>
      </c>
      <c r="AU423" s="240" t="s">
        <v>88</v>
      </c>
      <c r="AY423" s="18" t="s">
        <v>241</v>
      </c>
      <c r="BE423" s="241">
        <f>IF(N423="základní",J423,0)</f>
        <v>0</v>
      </c>
      <c r="BF423" s="241">
        <f>IF(N423="snížená",J423,0)</f>
        <v>0</v>
      </c>
      <c r="BG423" s="241">
        <f>IF(N423="zákl. přenesená",J423,0)</f>
        <v>0</v>
      </c>
      <c r="BH423" s="241">
        <f>IF(N423="sníž. přenesená",J423,0)</f>
        <v>0</v>
      </c>
      <c r="BI423" s="241">
        <f>IF(N423="nulová",J423,0)</f>
        <v>0</v>
      </c>
      <c r="BJ423" s="18" t="s">
        <v>14</v>
      </c>
      <c r="BK423" s="241">
        <f>ROUND(I423*H423,2)</f>
        <v>0</v>
      </c>
      <c r="BL423" s="18" t="s">
        <v>175</v>
      </c>
      <c r="BM423" s="240" t="s">
        <v>4306</v>
      </c>
    </row>
    <row r="424" s="2" customFormat="1">
      <c r="A424" s="39"/>
      <c r="B424" s="40"/>
      <c r="C424" s="41"/>
      <c r="D424" s="242" t="s">
        <v>249</v>
      </c>
      <c r="E424" s="41"/>
      <c r="F424" s="243" t="s">
        <v>4307</v>
      </c>
      <c r="G424" s="41"/>
      <c r="H424" s="41"/>
      <c r="I424" s="244"/>
      <c r="J424" s="41"/>
      <c r="K424" s="41"/>
      <c r="L424" s="45"/>
      <c r="M424" s="245"/>
      <c r="N424" s="246"/>
      <c r="O424" s="92"/>
      <c r="P424" s="92"/>
      <c r="Q424" s="92"/>
      <c r="R424" s="92"/>
      <c r="S424" s="92"/>
      <c r="T424" s="93"/>
      <c r="U424" s="39"/>
      <c r="V424" s="39"/>
      <c r="W424" s="39"/>
      <c r="X424" s="39"/>
      <c r="Y424" s="39"/>
      <c r="Z424" s="39"/>
      <c r="AA424" s="39"/>
      <c r="AB424" s="39"/>
      <c r="AC424" s="39"/>
      <c r="AD424" s="39"/>
      <c r="AE424" s="39"/>
      <c r="AT424" s="18" t="s">
        <v>249</v>
      </c>
      <c r="AU424" s="18" t="s">
        <v>88</v>
      </c>
    </row>
    <row r="425" s="2" customFormat="1">
      <c r="A425" s="39"/>
      <c r="B425" s="40"/>
      <c r="C425" s="41"/>
      <c r="D425" s="247" t="s">
        <v>251</v>
      </c>
      <c r="E425" s="41"/>
      <c r="F425" s="248" t="s">
        <v>4308</v>
      </c>
      <c r="G425" s="41"/>
      <c r="H425" s="41"/>
      <c r="I425" s="244"/>
      <c r="J425" s="41"/>
      <c r="K425" s="41"/>
      <c r="L425" s="45"/>
      <c r="M425" s="245"/>
      <c r="N425" s="246"/>
      <c r="O425" s="92"/>
      <c r="P425" s="92"/>
      <c r="Q425" s="92"/>
      <c r="R425" s="92"/>
      <c r="S425" s="92"/>
      <c r="T425" s="93"/>
      <c r="U425" s="39"/>
      <c r="V425" s="39"/>
      <c r="W425" s="39"/>
      <c r="X425" s="39"/>
      <c r="Y425" s="39"/>
      <c r="Z425" s="39"/>
      <c r="AA425" s="39"/>
      <c r="AB425" s="39"/>
      <c r="AC425" s="39"/>
      <c r="AD425" s="39"/>
      <c r="AE425" s="39"/>
      <c r="AT425" s="18" t="s">
        <v>251</v>
      </c>
      <c r="AU425" s="18" t="s">
        <v>88</v>
      </c>
    </row>
    <row r="426" s="2" customFormat="1" ht="33" customHeight="1">
      <c r="A426" s="39"/>
      <c r="B426" s="40"/>
      <c r="C426" s="229" t="s">
        <v>856</v>
      </c>
      <c r="D426" s="229" t="s">
        <v>243</v>
      </c>
      <c r="E426" s="230" t="s">
        <v>4309</v>
      </c>
      <c r="F426" s="231" t="s">
        <v>4310</v>
      </c>
      <c r="G426" s="232" t="s">
        <v>255</v>
      </c>
      <c r="H426" s="233">
        <v>8.1780000000000008</v>
      </c>
      <c r="I426" s="234"/>
      <c r="J426" s="235">
        <f>ROUND(I426*H426,2)</f>
        <v>0</v>
      </c>
      <c r="K426" s="231" t="s">
        <v>247</v>
      </c>
      <c r="L426" s="45"/>
      <c r="M426" s="236" t="s">
        <v>1</v>
      </c>
      <c r="N426" s="237" t="s">
        <v>45</v>
      </c>
      <c r="O426" s="92"/>
      <c r="P426" s="238">
        <f>O426*H426</f>
        <v>0</v>
      </c>
      <c r="Q426" s="238">
        <v>0</v>
      </c>
      <c r="R426" s="238">
        <f>Q426*H426</f>
        <v>0</v>
      </c>
      <c r="S426" s="238">
        <v>0</v>
      </c>
      <c r="T426" s="239">
        <f>S426*H426</f>
        <v>0</v>
      </c>
      <c r="U426" s="39"/>
      <c r="V426" s="39"/>
      <c r="W426" s="39"/>
      <c r="X426" s="39"/>
      <c r="Y426" s="39"/>
      <c r="Z426" s="39"/>
      <c r="AA426" s="39"/>
      <c r="AB426" s="39"/>
      <c r="AC426" s="39"/>
      <c r="AD426" s="39"/>
      <c r="AE426" s="39"/>
      <c r="AR426" s="240" t="s">
        <v>175</v>
      </c>
      <c r="AT426" s="240" t="s">
        <v>243</v>
      </c>
      <c r="AU426" s="240" t="s">
        <v>88</v>
      </c>
      <c r="AY426" s="18" t="s">
        <v>241</v>
      </c>
      <c r="BE426" s="241">
        <f>IF(N426="základní",J426,0)</f>
        <v>0</v>
      </c>
      <c r="BF426" s="241">
        <f>IF(N426="snížená",J426,0)</f>
        <v>0</v>
      </c>
      <c r="BG426" s="241">
        <f>IF(N426="zákl. přenesená",J426,0)</f>
        <v>0</v>
      </c>
      <c r="BH426" s="241">
        <f>IF(N426="sníž. přenesená",J426,0)</f>
        <v>0</v>
      </c>
      <c r="BI426" s="241">
        <f>IF(N426="nulová",J426,0)</f>
        <v>0</v>
      </c>
      <c r="BJ426" s="18" t="s">
        <v>14</v>
      </c>
      <c r="BK426" s="241">
        <f>ROUND(I426*H426,2)</f>
        <v>0</v>
      </c>
      <c r="BL426" s="18" t="s">
        <v>175</v>
      </c>
      <c r="BM426" s="240" t="s">
        <v>4311</v>
      </c>
    </row>
    <row r="427" s="2" customFormat="1">
      <c r="A427" s="39"/>
      <c r="B427" s="40"/>
      <c r="C427" s="41"/>
      <c r="D427" s="242" t="s">
        <v>249</v>
      </c>
      <c r="E427" s="41"/>
      <c r="F427" s="243" t="s">
        <v>4312</v>
      </c>
      <c r="G427" s="41"/>
      <c r="H427" s="41"/>
      <c r="I427" s="244"/>
      <c r="J427" s="41"/>
      <c r="K427" s="41"/>
      <c r="L427" s="45"/>
      <c r="M427" s="245"/>
      <c r="N427" s="246"/>
      <c r="O427" s="92"/>
      <c r="P427" s="92"/>
      <c r="Q427" s="92"/>
      <c r="R427" s="92"/>
      <c r="S427" s="92"/>
      <c r="T427" s="93"/>
      <c r="U427" s="39"/>
      <c r="V427" s="39"/>
      <c r="W427" s="39"/>
      <c r="X427" s="39"/>
      <c r="Y427" s="39"/>
      <c r="Z427" s="39"/>
      <c r="AA427" s="39"/>
      <c r="AB427" s="39"/>
      <c r="AC427" s="39"/>
      <c r="AD427" s="39"/>
      <c r="AE427" s="39"/>
      <c r="AT427" s="18" t="s">
        <v>249</v>
      </c>
      <c r="AU427" s="18" t="s">
        <v>88</v>
      </c>
    </row>
    <row r="428" s="2" customFormat="1">
      <c r="A428" s="39"/>
      <c r="B428" s="40"/>
      <c r="C428" s="41"/>
      <c r="D428" s="247" t="s">
        <v>251</v>
      </c>
      <c r="E428" s="41"/>
      <c r="F428" s="248" t="s">
        <v>4313</v>
      </c>
      <c r="G428" s="41"/>
      <c r="H428" s="41"/>
      <c r="I428" s="244"/>
      <c r="J428" s="41"/>
      <c r="K428" s="41"/>
      <c r="L428" s="45"/>
      <c r="M428" s="245"/>
      <c r="N428" s="246"/>
      <c r="O428" s="92"/>
      <c r="P428" s="92"/>
      <c r="Q428" s="92"/>
      <c r="R428" s="92"/>
      <c r="S428" s="92"/>
      <c r="T428" s="93"/>
      <c r="U428" s="39"/>
      <c r="V428" s="39"/>
      <c r="W428" s="39"/>
      <c r="X428" s="39"/>
      <c r="Y428" s="39"/>
      <c r="Z428" s="39"/>
      <c r="AA428" s="39"/>
      <c r="AB428" s="39"/>
      <c r="AC428" s="39"/>
      <c r="AD428" s="39"/>
      <c r="AE428" s="39"/>
      <c r="AT428" s="18" t="s">
        <v>251</v>
      </c>
      <c r="AU428" s="18" t="s">
        <v>88</v>
      </c>
    </row>
    <row r="429" s="2" customFormat="1" ht="21.75" customHeight="1">
      <c r="A429" s="39"/>
      <c r="B429" s="40"/>
      <c r="C429" s="229" t="s">
        <v>866</v>
      </c>
      <c r="D429" s="229" t="s">
        <v>243</v>
      </c>
      <c r="E429" s="230" t="s">
        <v>4314</v>
      </c>
      <c r="F429" s="231" t="s">
        <v>4315</v>
      </c>
      <c r="G429" s="232" t="s">
        <v>255</v>
      </c>
      <c r="H429" s="233">
        <v>8.1780000000000008</v>
      </c>
      <c r="I429" s="234"/>
      <c r="J429" s="235">
        <f>ROUND(I429*H429,2)</f>
        <v>0</v>
      </c>
      <c r="K429" s="231" t="s">
        <v>247</v>
      </c>
      <c r="L429" s="45"/>
      <c r="M429" s="236" t="s">
        <v>1</v>
      </c>
      <c r="N429" s="237" t="s">
        <v>45</v>
      </c>
      <c r="O429" s="92"/>
      <c r="P429" s="238">
        <f>O429*H429</f>
        <v>0</v>
      </c>
      <c r="Q429" s="238">
        <v>0</v>
      </c>
      <c r="R429" s="238">
        <f>Q429*H429</f>
        <v>0</v>
      </c>
      <c r="S429" s="238">
        <v>0</v>
      </c>
      <c r="T429" s="239">
        <f>S429*H429</f>
        <v>0</v>
      </c>
      <c r="U429" s="39"/>
      <c r="V429" s="39"/>
      <c r="W429" s="39"/>
      <c r="X429" s="39"/>
      <c r="Y429" s="39"/>
      <c r="Z429" s="39"/>
      <c r="AA429" s="39"/>
      <c r="AB429" s="39"/>
      <c r="AC429" s="39"/>
      <c r="AD429" s="39"/>
      <c r="AE429" s="39"/>
      <c r="AR429" s="240" t="s">
        <v>175</v>
      </c>
      <c r="AT429" s="240" t="s">
        <v>243</v>
      </c>
      <c r="AU429" s="240" t="s">
        <v>88</v>
      </c>
      <c r="AY429" s="18" t="s">
        <v>241</v>
      </c>
      <c r="BE429" s="241">
        <f>IF(N429="základní",J429,0)</f>
        <v>0</v>
      </c>
      <c r="BF429" s="241">
        <f>IF(N429="snížená",J429,0)</f>
        <v>0</v>
      </c>
      <c r="BG429" s="241">
        <f>IF(N429="zákl. přenesená",J429,0)</f>
        <v>0</v>
      </c>
      <c r="BH429" s="241">
        <f>IF(N429="sníž. přenesená",J429,0)</f>
        <v>0</v>
      </c>
      <c r="BI429" s="241">
        <f>IF(N429="nulová",J429,0)</f>
        <v>0</v>
      </c>
      <c r="BJ429" s="18" t="s">
        <v>14</v>
      </c>
      <c r="BK429" s="241">
        <f>ROUND(I429*H429,2)</f>
        <v>0</v>
      </c>
      <c r="BL429" s="18" t="s">
        <v>175</v>
      </c>
      <c r="BM429" s="240" t="s">
        <v>4316</v>
      </c>
    </row>
    <row r="430" s="2" customFormat="1">
      <c r="A430" s="39"/>
      <c r="B430" s="40"/>
      <c r="C430" s="41"/>
      <c r="D430" s="242" t="s">
        <v>249</v>
      </c>
      <c r="E430" s="41"/>
      <c r="F430" s="243" t="s">
        <v>4317</v>
      </c>
      <c r="G430" s="41"/>
      <c r="H430" s="41"/>
      <c r="I430" s="244"/>
      <c r="J430" s="41"/>
      <c r="K430" s="41"/>
      <c r="L430" s="45"/>
      <c r="M430" s="245"/>
      <c r="N430" s="246"/>
      <c r="O430" s="92"/>
      <c r="P430" s="92"/>
      <c r="Q430" s="92"/>
      <c r="R430" s="92"/>
      <c r="S430" s="92"/>
      <c r="T430" s="93"/>
      <c r="U430" s="39"/>
      <c r="V430" s="39"/>
      <c r="W430" s="39"/>
      <c r="X430" s="39"/>
      <c r="Y430" s="39"/>
      <c r="Z430" s="39"/>
      <c r="AA430" s="39"/>
      <c r="AB430" s="39"/>
      <c r="AC430" s="39"/>
      <c r="AD430" s="39"/>
      <c r="AE430" s="39"/>
      <c r="AT430" s="18" t="s">
        <v>249</v>
      </c>
      <c r="AU430" s="18" t="s">
        <v>88</v>
      </c>
    </row>
    <row r="431" s="2" customFormat="1">
      <c r="A431" s="39"/>
      <c r="B431" s="40"/>
      <c r="C431" s="41"/>
      <c r="D431" s="247" t="s">
        <v>251</v>
      </c>
      <c r="E431" s="41"/>
      <c r="F431" s="248" t="s">
        <v>4318</v>
      </c>
      <c r="G431" s="41"/>
      <c r="H431" s="41"/>
      <c r="I431" s="244"/>
      <c r="J431" s="41"/>
      <c r="K431" s="41"/>
      <c r="L431" s="45"/>
      <c r="M431" s="245"/>
      <c r="N431" s="246"/>
      <c r="O431" s="92"/>
      <c r="P431" s="92"/>
      <c r="Q431" s="92"/>
      <c r="R431" s="92"/>
      <c r="S431" s="92"/>
      <c r="T431" s="93"/>
      <c r="U431" s="39"/>
      <c r="V431" s="39"/>
      <c r="W431" s="39"/>
      <c r="X431" s="39"/>
      <c r="Y431" s="39"/>
      <c r="Z431" s="39"/>
      <c r="AA431" s="39"/>
      <c r="AB431" s="39"/>
      <c r="AC431" s="39"/>
      <c r="AD431" s="39"/>
      <c r="AE431" s="39"/>
      <c r="AT431" s="18" t="s">
        <v>251</v>
      </c>
      <c r="AU431" s="18" t="s">
        <v>88</v>
      </c>
    </row>
    <row r="432" s="2" customFormat="1" ht="16.5" customHeight="1">
      <c r="A432" s="39"/>
      <c r="B432" s="40"/>
      <c r="C432" s="229" t="s">
        <v>874</v>
      </c>
      <c r="D432" s="229" t="s">
        <v>243</v>
      </c>
      <c r="E432" s="230" t="s">
        <v>4319</v>
      </c>
      <c r="F432" s="231" t="s">
        <v>4320</v>
      </c>
      <c r="G432" s="232" t="s">
        <v>246</v>
      </c>
      <c r="H432" s="233">
        <v>0.41999999999999998</v>
      </c>
      <c r="I432" s="234"/>
      <c r="J432" s="235">
        <f>ROUND(I432*H432,2)</f>
        <v>0</v>
      </c>
      <c r="K432" s="231" t="s">
        <v>247</v>
      </c>
      <c r="L432" s="45"/>
      <c r="M432" s="236" t="s">
        <v>1</v>
      </c>
      <c r="N432" s="237" t="s">
        <v>45</v>
      </c>
      <c r="O432" s="92"/>
      <c r="P432" s="238">
        <f>O432*H432</f>
        <v>0</v>
      </c>
      <c r="Q432" s="238">
        <v>0.013520000000000001</v>
      </c>
      <c r="R432" s="238">
        <f>Q432*H432</f>
        <v>0.0056784000000000001</v>
      </c>
      <c r="S432" s="238">
        <v>0</v>
      </c>
      <c r="T432" s="239">
        <f>S432*H432</f>
        <v>0</v>
      </c>
      <c r="U432" s="39"/>
      <c r="V432" s="39"/>
      <c r="W432" s="39"/>
      <c r="X432" s="39"/>
      <c r="Y432" s="39"/>
      <c r="Z432" s="39"/>
      <c r="AA432" s="39"/>
      <c r="AB432" s="39"/>
      <c r="AC432" s="39"/>
      <c r="AD432" s="39"/>
      <c r="AE432" s="39"/>
      <c r="AR432" s="240" t="s">
        <v>175</v>
      </c>
      <c r="AT432" s="240" t="s">
        <v>243</v>
      </c>
      <c r="AU432" s="240" t="s">
        <v>88</v>
      </c>
      <c r="AY432" s="18" t="s">
        <v>241</v>
      </c>
      <c r="BE432" s="241">
        <f>IF(N432="základní",J432,0)</f>
        <v>0</v>
      </c>
      <c r="BF432" s="241">
        <f>IF(N432="snížená",J432,0)</f>
        <v>0</v>
      </c>
      <c r="BG432" s="241">
        <f>IF(N432="zákl. přenesená",J432,0)</f>
        <v>0</v>
      </c>
      <c r="BH432" s="241">
        <f>IF(N432="sníž. přenesená",J432,0)</f>
        <v>0</v>
      </c>
      <c r="BI432" s="241">
        <f>IF(N432="nulová",J432,0)</f>
        <v>0</v>
      </c>
      <c r="BJ432" s="18" t="s">
        <v>14</v>
      </c>
      <c r="BK432" s="241">
        <f>ROUND(I432*H432,2)</f>
        <v>0</v>
      </c>
      <c r="BL432" s="18" t="s">
        <v>175</v>
      </c>
      <c r="BM432" s="240" t="s">
        <v>4321</v>
      </c>
    </row>
    <row r="433" s="2" customFormat="1">
      <c r="A433" s="39"/>
      <c r="B433" s="40"/>
      <c r="C433" s="41"/>
      <c r="D433" s="242" t="s">
        <v>249</v>
      </c>
      <c r="E433" s="41"/>
      <c r="F433" s="243" t="s">
        <v>4322</v>
      </c>
      <c r="G433" s="41"/>
      <c r="H433" s="41"/>
      <c r="I433" s="244"/>
      <c r="J433" s="41"/>
      <c r="K433" s="41"/>
      <c r="L433" s="45"/>
      <c r="M433" s="245"/>
      <c r="N433" s="246"/>
      <c r="O433" s="92"/>
      <c r="P433" s="92"/>
      <c r="Q433" s="92"/>
      <c r="R433" s="92"/>
      <c r="S433" s="92"/>
      <c r="T433" s="93"/>
      <c r="U433" s="39"/>
      <c r="V433" s="39"/>
      <c r="W433" s="39"/>
      <c r="X433" s="39"/>
      <c r="Y433" s="39"/>
      <c r="Z433" s="39"/>
      <c r="AA433" s="39"/>
      <c r="AB433" s="39"/>
      <c r="AC433" s="39"/>
      <c r="AD433" s="39"/>
      <c r="AE433" s="39"/>
      <c r="AT433" s="18" t="s">
        <v>249</v>
      </c>
      <c r="AU433" s="18" t="s">
        <v>88</v>
      </c>
    </row>
    <row r="434" s="2" customFormat="1">
      <c r="A434" s="39"/>
      <c r="B434" s="40"/>
      <c r="C434" s="41"/>
      <c r="D434" s="247" t="s">
        <v>251</v>
      </c>
      <c r="E434" s="41"/>
      <c r="F434" s="248" t="s">
        <v>4323</v>
      </c>
      <c r="G434" s="41"/>
      <c r="H434" s="41"/>
      <c r="I434" s="244"/>
      <c r="J434" s="41"/>
      <c r="K434" s="41"/>
      <c r="L434" s="45"/>
      <c r="M434" s="245"/>
      <c r="N434" s="246"/>
      <c r="O434" s="92"/>
      <c r="P434" s="92"/>
      <c r="Q434" s="92"/>
      <c r="R434" s="92"/>
      <c r="S434" s="92"/>
      <c r="T434" s="93"/>
      <c r="U434" s="39"/>
      <c r="V434" s="39"/>
      <c r="W434" s="39"/>
      <c r="X434" s="39"/>
      <c r="Y434" s="39"/>
      <c r="Z434" s="39"/>
      <c r="AA434" s="39"/>
      <c r="AB434" s="39"/>
      <c r="AC434" s="39"/>
      <c r="AD434" s="39"/>
      <c r="AE434" s="39"/>
      <c r="AT434" s="18" t="s">
        <v>251</v>
      </c>
      <c r="AU434" s="18" t="s">
        <v>88</v>
      </c>
    </row>
    <row r="435" s="15" customFormat="1">
      <c r="A435" s="15"/>
      <c r="B435" s="271"/>
      <c r="C435" s="272"/>
      <c r="D435" s="242" t="s">
        <v>259</v>
      </c>
      <c r="E435" s="273" t="s">
        <v>1</v>
      </c>
      <c r="F435" s="274" t="s">
        <v>4324</v>
      </c>
      <c r="G435" s="272"/>
      <c r="H435" s="273" t="s">
        <v>1</v>
      </c>
      <c r="I435" s="275"/>
      <c r="J435" s="272"/>
      <c r="K435" s="272"/>
      <c r="L435" s="276"/>
      <c r="M435" s="277"/>
      <c r="N435" s="278"/>
      <c r="O435" s="278"/>
      <c r="P435" s="278"/>
      <c r="Q435" s="278"/>
      <c r="R435" s="278"/>
      <c r="S435" s="278"/>
      <c r="T435" s="279"/>
      <c r="U435" s="15"/>
      <c r="V435" s="15"/>
      <c r="W435" s="15"/>
      <c r="X435" s="15"/>
      <c r="Y435" s="15"/>
      <c r="Z435" s="15"/>
      <c r="AA435" s="15"/>
      <c r="AB435" s="15"/>
      <c r="AC435" s="15"/>
      <c r="AD435" s="15"/>
      <c r="AE435" s="15"/>
      <c r="AT435" s="280" t="s">
        <v>259</v>
      </c>
      <c r="AU435" s="280" t="s">
        <v>88</v>
      </c>
      <c r="AV435" s="15" t="s">
        <v>14</v>
      </c>
      <c r="AW435" s="15" t="s">
        <v>36</v>
      </c>
      <c r="AX435" s="15" t="s">
        <v>80</v>
      </c>
      <c r="AY435" s="280" t="s">
        <v>241</v>
      </c>
    </row>
    <row r="436" s="13" customFormat="1">
      <c r="A436" s="13"/>
      <c r="B436" s="249"/>
      <c r="C436" s="250"/>
      <c r="D436" s="242" t="s">
        <v>259</v>
      </c>
      <c r="E436" s="251" t="s">
        <v>1</v>
      </c>
      <c r="F436" s="252" t="s">
        <v>4325</v>
      </c>
      <c r="G436" s="250"/>
      <c r="H436" s="253">
        <v>0.41999999999999998</v>
      </c>
      <c r="I436" s="254"/>
      <c r="J436" s="250"/>
      <c r="K436" s="250"/>
      <c r="L436" s="255"/>
      <c r="M436" s="256"/>
      <c r="N436" s="257"/>
      <c r="O436" s="257"/>
      <c r="P436" s="257"/>
      <c r="Q436" s="257"/>
      <c r="R436" s="257"/>
      <c r="S436" s="257"/>
      <c r="T436" s="258"/>
      <c r="U436" s="13"/>
      <c r="V436" s="13"/>
      <c r="W436" s="13"/>
      <c r="X436" s="13"/>
      <c r="Y436" s="13"/>
      <c r="Z436" s="13"/>
      <c r="AA436" s="13"/>
      <c r="AB436" s="13"/>
      <c r="AC436" s="13"/>
      <c r="AD436" s="13"/>
      <c r="AE436" s="13"/>
      <c r="AT436" s="259" t="s">
        <v>259</v>
      </c>
      <c r="AU436" s="259" t="s">
        <v>88</v>
      </c>
      <c r="AV436" s="13" t="s">
        <v>88</v>
      </c>
      <c r="AW436" s="13" t="s">
        <v>36</v>
      </c>
      <c r="AX436" s="13" t="s">
        <v>14</v>
      </c>
      <c r="AY436" s="259" t="s">
        <v>241</v>
      </c>
    </row>
    <row r="437" s="2" customFormat="1" ht="16.5" customHeight="1">
      <c r="A437" s="39"/>
      <c r="B437" s="40"/>
      <c r="C437" s="229" t="s">
        <v>880</v>
      </c>
      <c r="D437" s="229" t="s">
        <v>243</v>
      </c>
      <c r="E437" s="230" t="s">
        <v>4326</v>
      </c>
      <c r="F437" s="231" t="s">
        <v>4327</v>
      </c>
      <c r="G437" s="232" t="s">
        <v>246</v>
      </c>
      <c r="H437" s="233">
        <v>0.41999999999999998</v>
      </c>
      <c r="I437" s="234"/>
      <c r="J437" s="235">
        <f>ROUND(I437*H437,2)</f>
        <v>0</v>
      </c>
      <c r="K437" s="231" t="s">
        <v>247</v>
      </c>
      <c r="L437" s="45"/>
      <c r="M437" s="236" t="s">
        <v>1</v>
      </c>
      <c r="N437" s="237" t="s">
        <v>45</v>
      </c>
      <c r="O437" s="92"/>
      <c r="P437" s="238">
        <f>O437*H437</f>
        <v>0</v>
      </c>
      <c r="Q437" s="238">
        <v>0</v>
      </c>
      <c r="R437" s="238">
        <f>Q437*H437</f>
        <v>0</v>
      </c>
      <c r="S437" s="238">
        <v>0</v>
      </c>
      <c r="T437" s="239">
        <f>S437*H437</f>
        <v>0</v>
      </c>
      <c r="U437" s="39"/>
      <c r="V437" s="39"/>
      <c r="W437" s="39"/>
      <c r="X437" s="39"/>
      <c r="Y437" s="39"/>
      <c r="Z437" s="39"/>
      <c r="AA437" s="39"/>
      <c r="AB437" s="39"/>
      <c r="AC437" s="39"/>
      <c r="AD437" s="39"/>
      <c r="AE437" s="39"/>
      <c r="AR437" s="240" t="s">
        <v>175</v>
      </c>
      <c r="AT437" s="240" t="s">
        <v>243</v>
      </c>
      <c r="AU437" s="240" t="s">
        <v>88</v>
      </c>
      <c r="AY437" s="18" t="s">
        <v>241</v>
      </c>
      <c r="BE437" s="241">
        <f>IF(N437="základní",J437,0)</f>
        <v>0</v>
      </c>
      <c r="BF437" s="241">
        <f>IF(N437="snížená",J437,0)</f>
        <v>0</v>
      </c>
      <c r="BG437" s="241">
        <f>IF(N437="zákl. přenesená",J437,0)</f>
        <v>0</v>
      </c>
      <c r="BH437" s="241">
        <f>IF(N437="sníž. přenesená",J437,0)</f>
        <v>0</v>
      </c>
      <c r="BI437" s="241">
        <f>IF(N437="nulová",J437,0)</f>
        <v>0</v>
      </c>
      <c r="BJ437" s="18" t="s">
        <v>14</v>
      </c>
      <c r="BK437" s="241">
        <f>ROUND(I437*H437,2)</f>
        <v>0</v>
      </c>
      <c r="BL437" s="18" t="s">
        <v>175</v>
      </c>
      <c r="BM437" s="240" t="s">
        <v>4328</v>
      </c>
    </row>
    <row r="438" s="2" customFormat="1">
      <c r="A438" s="39"/>
      <c r="B438" s="40"/>
      <c r="C438" s="41"/>
      <c r="D438" s="242" t="s">
        <v>249</v>
      </c>
      <c r="E438" s="41"/>
      <c r="F438" s="243" t="s">
        <v>4329</v>
      </c>
      <c r="G438" s="41"/>
      <c r="H438" s="41"/>
      <c r="I438" s="244"/>
      <c r="J438" s="41"/>
      <c r="K438" s="41"/>
      <c r="L438" s="45"/>
      <c r="M438" s="245"/>
      <c r="N438" s="246"/>
      <c r="O438" s="92"/>
      <c r="P438" s="92"/>
      <c r="Q438" s="92"/>
      <c r="R438" s="92"/>
      <c r="S438" s="92"/>
      <c r="T438" s="93"/>
      <c r="U438" s="39"/>
      <c r="V438" s="39"/>
      <c r="W438" s="39"/>
      <c r="X438" s="39"/>
      <c r="Y438" s="39"/>
      <c r="Z438" s="39"/>
      <c r="AA438" s="39"/>
      <c r="AB438" s="39"/>
      <c r="AC438" s="39"/>
      <c r="AD438" s="39"/>
      <c r="AE438" s="39"/>
      <c r="AT438" s="18" t="s">
        <v>249</v>
      </c>
      <c r="AU438" s="18" t="s">
        <v>88</v>
      </c>
    </row>
    <row r="439" s="2" customFormat="1">
      <c r="A439" s="39"/>
      <c r="B439" s="40"/>
      <c r="C439" s="41"/>
      <c r="D439" s="247" t="s">
        <v>251</v>
      </c>
      <c r="E439" s="41"/>
      <c r="F439" s="248" t="s">
        <v>4330</v>
      </c>
      <c r="G439" s="41"/>
      <c r="H439" s="41"/>
      <c r="I439" s="244"/>
      <c r="J439" s="41"/>
      <c r="K439" s="41"/>
      <c r="L439" s="45"/>
      <c r="M439" s="245"/>
      <c r="N439" s="246"/>
      <c r="O439" s="92"/>
      <c r="P439" s="92"/>
      <c r="Q439" s="92"/>
      <c r="R439" s="92"/>
      <c r="S439" s="92"/>
      <c r="T439" s="93"/>
      <c r="U439" s="39"/>
      <c r="V439" s="39"/>
      <c r="W439" s="39"/>
      <c r="X439" s="39"/>
      <c r="Y439" s="39"/>
      <c r="Z439" s="39"/>
      <c r="AA439" s="39"/>
      <c r="AB439" s="39"/>
      <c r="AC439" s="39"/>
      <c r="AD439" s="39"/>
      <c r="AE439" s="39"/>
      <c r="AT439" s="18" t="s">
        <v>251</v>
      </c>
      <c r="AU439" s="18" t="s">
        <v>88</v>
      </c>
    </row>
    <row r="440" s="2" customFormat="1" ht="16.5" customHeight="1">
      <c r="A440" s="39"/>
      <c r="B440" s="40"/>
      <c r="C440" s="229" t="s">
        <v>886</v>
      </c>
      <c r="D440" s="229" t="s">
        <v>243</v>
      </c>
      <c r="E440" s="230" t="s">
        <v>4331</v>
      </c>
      <c r="F440" s="231" t="s">
        <v>4332</v>
      </c>
      <c r="G440" s="232" t="s">
        <v>487</v>
      </c>
      <c r="H440" s="233">
        <v>0.14899999999999999</v>
      </c>
      <c r="I440" s="234"/>
      <c r="J440" s="235">
        <f>ROUND(I440*H440,2)</f>
        <v>0</v>
      </c>
      <c r="K440" s="231" t="s">
        <v>247</v>
      </c>
      <c r="L440" s="45"/>
      <c r="M440" s="236" t="s">
        <v>1</v>
      </c>
      <c r="N440" s="237" t="s">
        <v>45</v>
      </c>
      <c r="O440" s="92"/>
      <c r="P440" s="238">
        <f>O440*H440</f>
        <v>0</v>
      </c>
      <c r="Q440" s="238">
        <v>1.06277</v>
      </c>
      <c r="R440" s="238">
        <f>Q440*H440</f>
        <v>0.15835273</v>
      </c>
      <c r="S440" s="238">
        <v>0</v>
      </c>
      <c r="T440" s="239">
        <f>S440*H440</f>
        <v>0</v>
      </c>
      <c r="U440" s="39"/>
      <c r="V440" s="39"/>
      <c r="W440" s="39"/>
      <c r="X440" s="39"/>
      <c r="Y440" s="39"/>
      <c r="Z440" s="39"/>
      <c r="AA440" s="39"/>
      <c r="AB440" s="39"/>
      <c r="AC440" s="39"/>
      <c r="AD440" s="39"/>
      <c r="AE440" s="39"/>
      <c r="AR440" s="240" t="s">
        <v>175</v>
      </c>
      <c r="AT440" s="240" t="s">
        <v>243</v>
      </c>
      <c r="AU440" s="240" t="s">
        <v>88</v>
      </c>
      <c r="AY440" s="18" t="s">
        <v>241</v>
      </c>
      <c r="BE440" s="241">
        <f>IF(N440="základní",J440,0)</f>
        <v>0</v>
      </c>
      <c r="BF440" s="241">
        <f>IF(N440="snížená",J440,0)</f>
        <v>0</v>
      </c>
      <c r="BG440" s="241">
        <f>IF(N440="zákl. přenesená",J440,0)</f>
        <v>0</v>
      </c>
      <c r="BH440" s="241">
        <f>IF(N440="sníž. přenesená",J440,0)</f>
        <v>0</v>
      </c>
      <c r="BI440" s="241">
        <f>IF(N440="nulová",J440,0)</f>
        <v>0</v>
      </c>
      <c r="BJ440" s="18" t="s">
        <v>14</v>
      </c>
      <c r="BK440" s="241">
        <f>ROUND(I440*H440,2)</f>
        <v>0</v>
      </c>
      <c r="BL440" s="18" t="s">
        <v>175</v>
      </c>
      <c r="BM440" s="240" t="s">
        <v>4333</v>
      </c>
    </row>
    <row r="441" s="2" customFormat="1">
      <c r="A441" s="39"/>
      <c r="B441" s="40"/>
      <c r="C441" s="41"/>
      <c r="D441" s="242" t="s">
        <v>249</v>
      </c>
      <c r="E441" s="41"/>
      <c r="F441" s="243" t="s">
        <v>4334</v>
      </c>
      <c r="G441" s="41"/>
      <c r="H441" s="41"/>
      <c r="I441" s="244"/>
      <c r="J441" s="41"/>
      <c r="K441" s="41"/>
      <c r="L441" s="45"/>
      <c r="M441" s="245"/>
      <c r="N441" s="246"/>
      <c r="O441" s="92"/>
      <c r="P441" s="92"/>
      <c r="Q441" s="92"/>
      <c r="R441" s="92"/>
      <c r="S441" s="92"/>
      <c r="T441" s="93"/>
      <c r="U441" s="39"/>
      <c r="V441" s="39"/>
      <c r="W441" s="39"/>
      <c r="X441" s="39"/>
      <c r="Y441" s="39"/>
      <c r="Z441" s="39"/>
      <c r="AA441" s="39"/>
      <c r="AB441" s="39"/>
      <c r="AC441" s="39"/>
      <c r="AD441" s="39"/>
      <c r="AE441" s="39"/>
      <c r="AT441" s="18" t="s">
        <v>249</v>
      </c>
      <c r="AU441" s="18" t="s">
        <v>88</v>
      </c>
    </row>
    <row r="442" s="2" customFormat="1">
      <c r="A442" s="39"/>
      <c r="B442" s="40"/>
      <c r="C442" s="41"/>
      <c r="D442" s="247" t="s">
        <v>251</v>
      </c>
      <c r="E442" s="41"/>
      <c r="F442" s="248" t="s">
        <v>4335</v>
      </c>
      <c r="G442" s="41"/>
      <c r="H442" s="41"/>
      <c r="I442" s="244"/>
      <c r="J442" s="41"/>
      <c r="K442" s="41"/>
      <c r="L442" s="45"/>
      <c r="M442" s="245"/>
      <c r="N442" s="246"/>
      <c r="O442" s="92"/>
      <c r="P442" s="92"/>
      <c r="Q442" s="92"/>
      <c r="R442" s="92"/>
      <c r="S442" s="92"/>
      <c r="T442" s="93"/>
      <c r="U442" s="39"/>
      <c r="V442" s="39"/>
      <c r="W442" s="39"/>
      <c r="X442" s="39"/>
      <c r="Y442" s="39"/>
      <c r="Z442" s="39"/>
      <c r="AA442" s="39"/>
      <c r="AB442" s="39"/>
      <c r="AC442" s="39"/>
      <c r="AD442" s="39"/>
      <c r="AE442" s="39"/>
      <c r="AT442" s="18" t="s">
        <v>251</v>
      </c>
      <c r="AU442" s="18" t="s">
        <v>88</v>
      </c>
    </row>
    <row r="443" s="2" customFormat="1">
      <c r="A443" s="39"/>
      <c r="B443" s="40"/>
      <c r="C443" s="41"/>
      <c r="D443" s="242" t="s">
        <v>742</v>
      </c>
      <c r="E443" s="41"/>
      <c r="F443" s="287" t="s">
        <v>4259</v>
      </c>
      <c r="G443" s="41"/>
      <c r="H443" s="41"/>
      <c r="I443" s="244"/>
      <c r="J443" s="41"/>
      <c r="K443" s="41"/>
      <c r="L443" s="45"/>
      <c r="M443" s="245"/>
      <c r="N443" s="246"/>
      <c r="O443" s="92"/>
      <c r="P443" s="92"/>
      <c r="Q443" s="92"/>
      <c r="R443" s="92"/>
      <c r="S443" s="92"/>
      <c r="T443" s="93"/>
      <c r="U443" s="39"/>
      <c r="V443" s="39"/>
      <c r="W443" s="39"/>
      <c r="X443" s="39"/>
      <c r="Y443" s="39"/>
      <c r="Z443" s="39"/>
      <c r="AA443" s="39"/>
      <c r="AB443" s="39"/>
      <c r="AC443" s="39"/>
      <c r="AD443" s="39"/>
      <c r="AE443" s="39"/>
      <c r="AT443" s="18" t="s">
        <v>742</v>
      </c>
      <c r="AU443" s="18" t="s">
        <v>88</v>
      </c>
    </row>
    <row r="444" s="15" customFormat="1">
      <c r="A444" s="15"/>
      <c r="B444" s="271"/>
      <c r="C444" s="272"/>
      <c r="D444" s="242" t="s">
        <v>259</v>
      </c>
      <c r="E444" s="273" t="s">
        <v>1</v>
      </c>
      <c r="F444" s="274" t="s">
        <v>4295</v>
      </c>
      <c r="G444" s="272"/>
      <c r="H444" s="273" t="s">
        <v>1</v>
      </c>
      <c r="I444" s="275"/>
      <c r="J444" s="272"/>
      <c r="K444" s="272"/>
      <c r="L444" s="276"/>
      <c r="M444" s="277"/>
      <c r="N444" s="278"/>
      <c r="O444" s="278"/>
      <c r="P444" s="278"/>
      <c r="Q444" s="278"/>
      <c r="R444" s="278"/>
      <c r="S444" s="278"/>
      <c r="T444" s="279"/>
      <c r="U444" s="15"/>
      <c r="V444" s="15"/>
      <c r="W444" s="15"/>
      <c r="X444" s="15"/>
      <c r="Y444" s="15"/>
      <c r="Z444" s="15"/>
      <c r="AA444" s="15"/>
      <c r="AB444" s="15"/>
      <c r="AC444" s="15"/>
      <c r="AD444" s="15"/>
      <c r="AE444" s="15"/>
      <c r="AT444" s="280" t="s">
        <v>259</v>
      </c>
      <c r="AU444" s="280" t="s">
        <v>88</v>
      </c>
      <c r="AV444" s="15" t="s">
        <v>14</v>
      </c>
      <c r="AW444" s="15" t="s">
        <v>36</v>
      </c>
      <c r="AX444" s="15" t="s">
        <v>80</v>
      </c>
      <c r="AY444" s="280" t="s">
        <v>241</v>
      </c>
    </row>
    <row r="445" s="13" customFormat="1">
      <c r="A445" s="13"/>
      <c r="B445" s="249"/>
      <c r="C445" s="250"/>
      <c r="D445" s="242" t="s">
        <v>259</v>
      </c>
      <c r="E445" s="251" t="s">
        <v>1</v>
      </c>
      <c r="F445" s="252" t="s">
        <v>4336</v>
      </c>
      <c r="G445" s="250"/>
      <c r="H445" s="253">
        <v>0.14899999999999999</v>
      </c>
      <c r="I445" s="254"/>
      <c r="J445" s="250"/>
      <c r="K445" s="250"/>
      <c r="L445" s="255"/>
      <c r="M445" s="256"/>
      <c r="N445" s="257"/>
      <c r="O445" s="257"/>
      <c r="P445" s="257"/>
      <c r="Q445" s="257"/>
      <c r="R445" s="257"/>
      <c r="S445" s="257"/>
      <c r="T445" s="258"/>
      <c r="U445" s="13"/>
      <c r="V445" s="13"/>
      <c r="W445" s="13"/>
      <c r="X445" s="13"/>
      <c r="Y445" s="13"/>
      <c r="Z445" s="13"/>
      <c r="AA445" s="13"/>
      <c r="AB445" s="13"/>
      <c r="AC445" s="13"/>
      <c r="AD445" s="13"/>
      <c r="AE445" s="13"/>
      <c r="AT445" s="259" t="s">
        <v>259</v>
      </c>
      <c r="AU445" s="259" t="s">
        <v>88</v>
      </c>
      <c r="AV445" s="13" t="s">
        <v>88</v>
      </c>
      <c r="AW445" s="13" t="s">
        <v>36</v>
      </c>
      <c r="AX445" s="13" t="s">
        <v>14</v>
      </c>
      <c r="AY445" s="259" t="s">
        <v>241</v>
      </c>
    </row>
    <row r="446" s="2" customFormat="1" ht="21.75" customHeight="1">
      <c r="A446" s="39"/>
      <c r="B446" s="40"/>
      <c r="C446" s="229" t="s">
        <v>892</v>
      </c>
      <c r="D446" s="229" t="s">
        <v>243</v>
      </c>
      <c r="E446" s="230" t="s">
        <v>4337</v>
      </c>
      <c r="F446" s="231" t="s">
        <v>4338</v>
      </c>
      <c r="G446" s="232" t="s">
        <v>246</v>
      </c>
      <c r="H446" s="233">
        <v>21</v>
      </c>
      <c r="I446" s="234"/>
      <c r="J446" s="235">
        <f>ROUND(I446*H446,2)</f>
        <v>0</v>
      </c>
      <c r="K446" s="231" t="s">
        <v>247</v>
      </c>
      <c r="L446" s="45"/>
      <c r="M446" s="236" t="s">
        <v>1</v>
      </c>
      <c r="N446" s="237" t="s">
        <v>45</v>
      </c>
      <c r="O446" s="92"/>
      <c r="P446" s="238">
        <f>O446*H446</f>
        <v>0</v>
      </c>
      <c r="Q446" s="238">
        <v>0.45929999999999999</v>
      </c>
      <c r="R446" s="238">
        <f>Q446*H446</f>
        <v>9.6452999999999989</v>
      </c>
      <c r="S446" s="238">
        <v>0</v>
      </c>
      <c r="T446" s="239">
        <f>S446*H446</f>
        <v>0</v>
      </c>
      <c r="U446" s="39"/>
      <c r="V446" s="39"/>
      <c r="W446" s="39"/>
      <c r="X446" s="39"/>
      <c r="Y446" s="39"/>
      <c r="Z446" s="39"/>
      <c r="AA446" s="39"/>
      <c r="AB446" s="39"/>
      <c r="AC446" s="39"/>
      <c r="AD446" s="39"/>
      <c r="AE446" s="39"/>
      <c r="AR446" s="240" t="s">
        <v>175</v>
      </c>
      <c r="AT446" s="240" t="s">
        <v>243</v>
      </c>
      <c r="AU446" s="240" t="s">
        <v>88</v>
      </c>
      <c r="AY446" s="18" t="s">
        <v>241</v>
      </c>
      <c r="BE446" s="241">
        <f>IF(N446="základní",J446,0)</f>
        <v>0</v>
      </c>
      <c r="BF446" s="241">
        <f>IF(N446="snížená",J446,0)</f>
        <v>0</v>
      </c>
      <c r="BG446" s="241">
        <f>IF(N446="zákl. přenesená",J446,0)</f>
        <v>0</v>
      </c>
      <c r="BH446" s="241">
        <f>IF(N446="sníž. přenesená",J446,0)</f>
        <v>0</v>
      </c>
      <c r="BI446" s="241">
        <f>IF(N446="nulová",J446,0)</f>
        <v>0</v>
      </c>
      <c r="BJ446" s="18" t="s">
        <v>14</v>
      </c>
      <c r="BK446" s="241">
        <f>ROUND(I446*H446,2)</f>
        <v>0</v>
      </c>
      <c r="BL446" s="18" t="s">
        <v>175</v>
      </c>
      <c r="BM446" s="240" t="s">
        <v>4339</v>
      </c>
    </row>
    <row r="447" s="2" customFormat="1">
      <c r="A447" s="39"/>
      <c r="B447" s="40"/>
      <c r="C447" s="41"/>
      <c r="D447" s="242" t="s">
        <v>249</v>
      </c>
      <c r="E447" s="41"/>
      <c r="F447" s="243" t="s">
        <v>4340</v>
      </c>
      <c r="G447" s="41"/>
      <c r="H447" s="41"/>
      <c r="I447" s="244"/>
      <c r="J447" s="41"/>
      <c r="K447" s="41"/>
      <c r="L447" s="45"/>
      <c r="M447" s="245"/>
      <c r="N447" s="246"/>
      <c r="O447" s="92"/>
      <c r="P447" s="92"/>
      <c r="Q447" s="92"/>
      <c r="R447" s="92"/>
      <c r="S447" s="92"/>
      <c r="T447" s="93"/>
      <c r="U447" s="39"/>
      <c r="V447" s="39"/>
      <c r="W447" s="39"/>
      <c r="X447" s="39"/>
      <c r="Y447" s="39"/>
      <c r="Z447" s="39"/>
      <c r="AA447" s="39"/>
      <c r="AB447" s="39"/>
      <c r="AC447" s="39"/>
      <c r="AD447" s="39"/>
      <c r="AE447" s="39"/>
      <c r="AT447" s="18" t="s">
        <v>249</v>
      </c>
      <c r="AU447" s="18" t="s">
        <v>88</v>
      </c>
    </row>
    <row r="448" s="2" customFormat="1">
      <c r="A448" s="39"/>
      <c r="B448" s="40"/>
      <c r="C448" s="41"/>
      <c r="D448" s="247" t="s">
        <v>251</v>
      </c>
      <c r="E448" s="41"/>
      <c r="F448" s="248" t="s">
        <v>4341</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251</v>
      </c>
      <c r="AU448" s="18" t="s">
        <v>88</v>
      </c>
    </row>
    <row r="449" s="12" customFormat="1" ht="22.8" customHeight="1">
      <c r="A449" s="12"/>
      <c r="B449" s="213"/>
      <c r="C449" s="214"/>
      <c r="D449" s="215" t="s">
        <v>79</v>
      </c>
      <c r="E449" s="227" t="s">
        <v>300</v>
      </c>
      <c r="F449" s="227" t="s">
        <v>900</v>
      </c>
      <c r="G449" s="214"/>
      <c r="H449" s="214"/>
      <c r="I449" s="217"/>
      <c r="J449" s="228">
        <f>BK449</f>
        <v>0</v>
      </c>
      <c r="K449" s="214"/>
      <c r="L449" s="219"/>
      <c r="M449" s="220"/>
      <c r="N449" s="221"/>
      <c r="O449" s="221"/>
      <c r="P449" s="222">
        <f>SUM(P450:P452)</f>
        <v>0</v>
      </c>
      <c r="Q449" s="221"/>
      <c r="R449" s="222">
        <f>SUM(R450:R452)</f>
        <v>0</v>
      </c>
      <c r="S449" s="221"/>
      <c r="T449" s="223">
        <f>SUM(T450:T452)</f>
        <v>0</v>
      </c>
      <c r="U449" s="12"/>
      <c r="V449" s="12"/>
      <c r="W449" s="12"/>
      <c r="X449" s="12"/>
      <c r="Y449" s="12"/>
      <c r="Z449" s="12"/>
      <c r="AA449" s="12"/>
      <c r="AB449" s="12"/>
      <c r="AC449" s="12"/>
      <c r="AD449" s="12"/>
      <c r="AE449" s="12"/>
      <c r="AR449" s="224" t="s">
        <v>14</v>
      </c>
      <c r="AT449" s="225" t="s">
        <v>79</v>
      </c>
      <c r="AU449" s="225" t="s">
        <v>14</v>
      </c>
      <c r="AY449" s="224" t="s">
        <v>241</v>
      </c>
      <c r="BK449" s="226">
        <f>SUM(BK450:BK452)</f>
        <v>0</v>
      </c>
    </row>
    <row r="450" s="2" customFormat="1" ht="16.5" customHeight="1">
      <c r="A450" s="39"/>
      <c r="B450" s="40"/>
      <c r="C450" s="229" t="s">
        <v>901</v>
      </c>
      <c r="D450" s="229" t="s">
        <v>243</v>
      </c>
      <c r="E450" s="230" t="s">
        <v>4342</v>
      </c>
      <c r="F450" s="231" t="s">
        <v>4343</v>
      </c>
      <c r="G450" s="232" t="s">
        <v>307</v>
      </c>
      <c r="H450" s="233">
        <v>1</v>
      </c>
      <c r="I450" s="234"/>
      <c r="J450" s="235">
        <f>ROUND(I450*H450,2)</f>
        <v>0</v>
      </c>
      <c r="K450" s="231" t="s">
        <v>1</v>
      </c>
      <c r="L450" s="45"/>
      <c r="M450" s="236" t="s">
        <v>1</v>
      </c>
      <c r="N450" s="237" t="s">
        <v>45</v>
      </c>
      <c r="O450" s="92"/>
      <c r="P450" s="238">
        <f>O450*H450</f>
        <v>0</v>
      </c>
      <c r="Q450" s="238">
        <v>0</v>
      </c>
      <c r="R450" s="238">
        <f>Q450*H450</f>
        <v>0</v>
      </c>
      <c r="S450" s="238">
        <v>0</v>
      </c>
      <c r="T450" s="239">
        <f>S450*H450</f>
        <v>0</v>
      </c>
      <c r="U450" s="39"/>
      <c r="V450" s="39"/>
      <c r="W450" s="39"/>
      <c r="X450" s="39"/>
      <c r="Y450" s="39"/>
      <c r="Z450" s="39"/>
      <c r="AA450" s="39"/>
      <c r="AB450" s="39"/>
      <c r="AC450" s="39"/>
      <c r="AD450" s="39"/>
      <c r="AE450" s="39"/>
      <c r="AR450" s="240" t="s">
        <v>175</v>
      </c>
      <c r="AT450" s="240" t="s">
        <v>243</v>
      </c>
      <c r="AU450" s="240" t="s">
        <v>88</v>
      </c>
      <c r="AY450" s="18" t="s">
        <v>241</v>
      </c>
      <c r="BE450" s="241">
        <f>IF(N450="základní",J450,0)</f>
        <v>0</v>
      </c>
      <c r="BF450" s="241">
        <f>IF(N450="snížená",J450,0)</f>
        <v>0</v>
      </c>
      <c r="BG450" s="241">
        <f>IF(N450="zákl. přenesená",J450,0)</f>
        <v>0</v>
      </c>
      <c r="BH450" s="241">
        <f>IF(N450="sníž. přenesená",J450,0)</f>
        <v>0</v>
      </c>
      <c r="BI450" s="241">
        <f>IF(N450="nulová",J450,0)</f>
        <v>0</v>
      </c>
      <c r="BJ450" s="18" t="s">
        <v>14</v>
      </c>
      <c r="BK450" s="241">
        <f>ROUND(I450*H450,2)</f>
        <v>0</v>
      </c>
      <c r="BL450" s="18" t="s">
        <v>175</v>
      </c>
      <c r="BM450" s="240" t="s">
        <v>4344</v>
      </c>
    </row>
    <row r="451" s="2" customFormat="1">
      <c r="A451" s="39"/>
      <c r="B451" s="40"/>
      <c r="C451" s="41"/>
      <c r="D451" s="242" t="s">
        <v>249</v>
      </c>
      <c r="E451" s="41"/>
      <c r="F451" s="243" t="s">
        <v>4343</v>
      </c>
      <c r="G451" s="41"/>
      <c r="H451" s="41"/>
      <c r="I451" s="244"/>
      <c r="J451" s="41"/>
      <c r="K451" s="41"/>
      <c r="L451" s="45"/>
      <c r="M451" s="245"/>
      <c r="N451" s="246"/>
      <c r="O451" s="92"/>
      <c r="P451" s="92"/>
      <c r="Q451" s="92"/>
      <c r="R451" s="92"/>
      <c r="S451" s="92"/>
      <c r="T451" s="93"/>
      <c r="U451" s="39"/>
      <c r="V451" s="39"/>
      <c r="W451" s="39"/>
      <c r="X451" s="39"/>
      <c r="Y451" s="39"/>
      <c r="Z451" s="39"/>
      <c r="AA451" s="39"/>
      <c r="AB451" s="39"/>
      <c r="AC451" s="39"/>
      <c r="AD451" s="39"/>
      <c r="AE451" s="39"/>
      <c r="AT451" s="18" t="s">
        <v>249</v>
      </c>
      <c r="AU451" s="18" t="s">
        <v>88</v>
      </c>
    </row>
    <row r="452" s="2" customFormat="1">
      <c r="A452" s="39"/>
      <c r="B452" s="40"/>
      <c r="C452" s="41"/>
      <c r="D452" s="242" t="s">
        <v>742</v>
      </c>
      <c r="E452" s="41"/>
      <c r="F452" s="287" t="s">
        <v>4345</v>
      </c>
      <c r="G452" s="41"/>
      <c r="H452" s="41"/>
      <c r="I452" s="244"/>
      <c r="J452" s="41"/>
      <c r="K452" s="41"/>
      <c r="L452" s="45"/>
      <c r="M452" s="245"/>
      <c r="N452" s="246"/>
      <c r="O452" s="92"/>
      <c r="P452" s="92"/>
      <c r="Q452" s="92"/>
      <c r="R452" s="92"/>
      <c r="S452" s="92"/>
      <c r="T452" s="93"/>
      <c r="U452" s="39"/>
      <c r="V452" s="39"/>
      <c r="W452" s="39"/>
      <c r="X452" s="39"/>
      <c r="Y452" s="39"/>
      <c r="Z452" s="39"/>
      <c r="AA452" s="39"/>
      <c r="AB452" s="39"/>
      <c r="AC452" s="39"/>
      <c r="AD452" s="39"/>
      <c r="AE452" s="39"/>
      <c r="AT452" s="18" t="s">
        <v>742</v>
      </c>
      <c r="AU452" s="18" t="s">
        <v>88</v>
      </c>
    </row>
    <row r="453" s="12" customFormat="1" ht="22.8" customHeight="1">
      <c r="A453" s="12"/>
      <c r="B453" s="213"/>
      <c r="C453" s="214"/>
      <c r="D453" s="215" t="s">
        <v>79</v>
      </c>
      <c r="E453" s="227" t="s">
        <v>281</v>
      </c>
      <c r="F453" s="227" t="s">
        <v>282</v>
      </c>
      <c r="G453" s="214"/>
      <c r="H453" s="214"/>
      <c r="I453" s="217"/>
      <c r="J453" s="228">
        <f>BK453</f>
        <v>0</v>
      </c>
      <c r="K453" s="214"/>
      <c r="L453" s="219"/>
      <c r="M453" s="220"/>
      <c r="N453" s="221"/>
      <c r="O453" s="221"/>
      <c r="P453" s="222">
        <f>SUM(P454:P632)</f>
        <v>0</v>
      </c>
      <c r="Q453" s="221"/>
      <c r="R453" s="222">
        <f>SUM(R454:R632)</f>
        <v>290.71418219999998</v>
      </c>
      <c r="S453" s="221"/>
      <c r="T453" s="223">
        <f>SUM(T454:T632)</f>
        <v>93.991520000000008</v>
      </c>
      <c r="U453" s="12"/>
      <c r="V453" s="12"/>
      <c r="W453" s="12"/>
      <c r="X453" s="12"/>
      <c r="Y453" s="12"/>
      <c r="Z453" s="12"/>
      <c r="AA453" s="12"/>
      <c r="AB453" s="12"/>
      <c r="AC453" s="12"/>
      <c r="AD453" s="12"/>
      <c r="AE453" s="12"/>
      <c r="AR453" s="224" t="s">
        <v>14</v>
      </c>
      <c r="AT453" s="225" t="s">
        <v>79</v>
      </c>
      <c r="AU453" s="225" t="s">
        <v>14</v>
      </c>
      <c r="AY453" s="224" t="s">
        <v>241</v>
      </c>
      <c r="BK453" s="226">
        <f>SUM(BK454:BK632)</f>
        <v>0</v>
      </c>
    </row>
    <row r="454" s="2" customFormat="1" ht="33" customHeight="1">
      <c r="A454" s="39"/>
      <c r="B454" s="40"/>
      <c r="C454" s="229" t="s">
        <v>911</v>
      </c>
      <c r="D454" s="229" t="s">
        <v>243</v>
      </c>
      <c r="E454" s="230" t="s">
        <v>4346</v>
      </c>
      <c r="F454" s="231" t="s">
        <v>4347</v>
      </c>
      <c r="G454" s="232" t="s">
        <v>296</v>
      </c>
      <c r="H454" s="233">
        <v>42</v>
      </c>
      <c r="I454" s="234"/>
      <c r="J454" s="235">
        <f>ROUND(I454*H454,2)</f>
        <v>0</v>
      </c>
      <c r="K454" s="231" t="s">
        <v>247</v>
      </c>
      <c r="L454" s="45"/>
      <c r="M454" s="236" t="s">
        <v>1</v>
      </c>
      <c r="N454" s="237" t="s">
        <v>45</v>
      </c>
      <c r="O454" s="92"/>
      <c r="P454" s="238">
        <f>O454*H454</f>
        <v>0</v>
      </c>
      <c r="Q454" s="238">
        <v>0.1295</v>
      </c>
      <c r="R454" s="238">
        <f>Q454*H454</f>
        <v>5.4390000000000001</v>
      </c>
      <c r="S454" s="238">
        <v>0</v>
      </c>
      <c r="T454" s="239">
        <f>S454*H454</f>
        <v>0</v>
      </c>
      <c r="U454" s="39"/>
      <c r="V454" s="39"/>
      <c r="W454" s="39"/>
      <c r="X454" s="39"/>
      <c r="Y454" s="39"/>
      <c r="Z454" s="39"/>
      <c r="AA454" s="39"/>
      <c r="AB454" s="39"/>
      <c r="AC454" s="39"/>
      <c r="AD454" s="39"/>
      <c r="AE454" s="39"/>
      <c r="AR454" s="240" t="s">
        <v>175</v>
      </c>
      <c r="AT454" s="240" t="s">
        <v>243</v>
      </c>
      <c r="AU454" s="240" t="s">
        <v>88</v>
      </c>
      <c r="AY454" s="18" t="s">
        <v>241</v>
      </c>
      <c r="BE454" s="241">
        <f>IF(N454="základní",J454,0)</f>
        <v>0</v>
      </c>
      <c r="BF454" s="241">
        <f>IF(N454="snížená",J454,0)</f>
        <v>0</v>
      </c>
      <c r="BG454" s="241">
        <f>IF(N454="zákl. přenesená",J454,0)</f>
        <v>0</v>
      </c>
      <c r="BH454" s="241">
        <f>IF(N454="sníž. přenesená",J454,0)</f>
        <v>0</v>
      </c>
      <c r="BI454" s="241">
        <f>IF(N454="nulová",J454,0)</f>
        <v>0</v>
      </c>
      <c r="BJ454" s="18" t="s">
        <v>14</v>
      </c>
      <c r="BK454" s="241">
        <f>ROUND(I454*H454,2)</f>
        <v>0</v>
      </c>
      <c r="BL454" s="18" t="s">
        <v>175</v>
      </c>
      <c r="BM454" s="240" t="s">
        <v>4348</v>
      </c>
    </row>
    <row r="455" s="2" customFormat="1">
      <c r="A455" s="39"/>
      <c r="B455" s="40"/>
      <c r="C455" s="41"/>
      <c r="D455" s="242" t="s">
        <v>249</v>
      </c>
      <c r="E455" s="41"/>
      <c r="F455" s="243" t="s">
        <v>4349</v>
      </c>
      <c r="G455" s="41"/>
      <c r="H455" s="41"/>
      <c r="I455" s="244"/>
      <c r="J455" s="41"/>
      <c r="K455" s="41"/>
      <c r="L455" s="45"/>
      <c r="M455" s="245"/>
      <c r="N455" s="246"/>
      <c r="O455" s="92"/>
      <c r="P455" s="92"/>
      <c r="Q455" s="92"/>
      <c r="R455" s="92"/>
      <c r="S455" s="92"/>
      <c r="T455" s="93"/>
      <c r="U455" s="39"/>
      <c r="V455" s="39"/>
      <c r="W455" s="39"/>
      <c r="X455" s="39"/>
      <c r="Y455" s="39"/>
      <c r="Z455" s="39"/>
      <c r="AA455" s="39"/>
      <c r="AB455" s="39"/>
      <c r="AC455" s="39"/>
      <c r="AD455" s="39"/>
      <c r="AE455" s="39"/>
      <c r="AT455" s="18" t="s">
        <v>249</v>
      </c>
      <c r="AU455" s="18" t="s">
        <v>88</v>
      </c>
    </row>
    <row r="456" s="2" customFormat="1">
      <c r="A456" s="39"/>
      <c r="B456" s="40"/>
      <c r="C456" s="41"/>
      <c r="D456" s="247" t="s">
        <v>251</v>
      </c>
      <c r="E456" s="41"/>
      <c r="F456" s="248" t="s">
        <v>4350</v>
      </c>
      <c r="G456" s="41"/>
      <c r="H456" s="41"/>
      <c r="I456" s="244"/>
      <c r="J456" s="41"/>
      <c r="K456" s="41"/>
      <c r="L456" s="45"/>
      <c r="M456" s="245"/>
      <c r="N456" s="246"/>
      <c r="O456" s="92"/>
      <c r="P456" s="92"/>
      <c r="Q456" s="92"/>
      <c r="R456" s="92"/>
      <c r="S456" s="92"/>
      <c r="T456" s="93"/>
      <c r="U456" s="39"/>
      <c r="V456" s="39"/>
      <c r="W456" s="39"/>
      <c r="X456" s="39"/>
      <c r="Y456" s="39"/>
      <c r="Z456" s="39"/>
      <c r="AA456" s="39"/>
      <c r="AB456" s="39"/>
      <c r="AC456" s="39"/>
      <c r="AD456" s="39"/>
      <c r="AE456" s="39"/>
      <c r="AT456" s="18" t="s">
        <v>251</v>
      </c>
      <c r="AU456" s="18" t="s">
        <v>88</v>
      </c>
    </row>
    <row r="457" s="2" customFormat="1" ht="16.5" customHeight="1">
      <c r="A457" s="39"/>
      <c r="B457" s="40"/>
      <c r="C457" s="288" t="s">
        <v>915</v>
      </c>
      <c r="D457" s="288" t="s">
        <v>758</v>
      </c>
      <c r="E457" s="289" t="s">
        <v>4351</v>
      </c>
      <c r="F457" s="290" t="s">
        <v>4352</v>
      </c>
      <c r="G457" s="291" t="s">
        <v>296</v>
      </c>
      <c r="H457" s="292">
        <v>42.840000000000003</v>
      </c>
      <c r="I457" s="293"/>
      <c r="J457" s="294">
        <f>ROUND(I457*H457,2)</f>
        <v>0</v>
      </c>
      <c r="K457" s="290" t="s">
        <v>247</v>
      </c>
      <c r="L457" s="295"/>
      <c r="M457" s="296" t="s">
        <v>1</v>
      </c>
      <c r="N457" s="297" t="s">
        <v>45</v>
      </c>
      <c r="O457" s="92"/>
      <c r="P457" s="238">
        <f>O457*H457</f>
        <v>0</v>
      </c>
      <c r="Q457" s="238">
        <v>0.056120000000000003</v>
      </c>
      <c r="R457" s="238">
        <f>Q457*H457</f>
        <v>2.4041808000000002</v>
      </c>
      <c r="S457" s="238">
        <v>0</v>
      </c>
      <c r="T457" s="239">
        <f>S457*H457</f>
        <v>0</v>
      </c>
      <c r="U457" s="39"/>
      <c r="V457" s="39"/>
      <c r="W457" s="39"/>
      <c r="X457" s="39"/>
      <c r="Y457" s="39"/>
      <c r="Z457" s="39"/>
      <c r="AA457" s="39"/>
      <c r="AB457" s="39"/>
      <c r="AC457" s="39"/>
      <c r="AD457" s="39"/>
      <c r="AE457" s="39"/>
      <c r="AR457" s="240" t="s">
        <v>300</v>
      </c>
      <c r="AT457" s="240" t="s">
        <v>758</v>
      </c>
      <c r="AU457" s="240" t="s">
        <v>88</v>
      </c>
      <c r="AY457" s="18" t="s">
        <v>241</v>
      </c>
      <c r="BE457" s="241">
        <f>IF(N457="základní",J457,0)</f>
        <v>0</v>
      </c>
      <c r="BF457" s="241">
        <f>IF(N457="snížená",J457,0)</f>
        <v>0</v>
      </c>
      <c r="BG457" s="241">
        <f>IF(N457="zákl. přenesená",J457,0)</f>
        <v>0</v>
      </c>
      <c r="BH457" s="241">
        <f>IF(N457="sníž. přenesená",J457,0)</f>
        <v>0</v>
      </c>
      <c r="BI457" s="241">
        <f>IF(N457="nulová",J457,0)</f>
        <v>0</v>
      </c>
      <c r="BJ457" s="18" t="s">
        <v>14</v>
      </c>
      <c r="BK457" s="241">
        <f>ROUND(I457*H457,2)</f>
        <v>0</v>
      </c>
      <c r="BL457" s="18" t="s">
        <v>175</v>
      </c>
      <c r="BM457" s="240" t="s">
        <v>4353</v>
      </c>
    </row>
    <row r="458" s="2" customFormat="1">
      <c r="A458" s="39"/>
      <c r="B458" s="40"/>
      <c r="C458" s="41"/>
      <c r="D458" s="242" t="s">
        <v>249</v>
      </c>
      <c r="E458" s="41"/>
      <c r="F458" s="243" t="s">
        <v>4352</v>
      </c>
      <c r="G458" s="41"/>
      <c r="H458" s="41"/>
      <c r="I458" s="244"/>
      <c r="J458" s="41"/>
      <c r="K458" s="41"/>
      <c r="L458" s="45"/>
      <c r="M458" s="245"/>
      <c r="N458" s="246"/>
      <c r="O458" s="92"/>
      <c r="P458" s="92"/>
      <c r="Q458" s="92"/>
      <c r="R458" s="92"/>
      <c r="S458" s="92"/>
      <c r="T458" s="93"/>
      <c r="U458" s="39"/>
      <c r="V458" s="39"/>
      <c r="W458" s="39"/>
      <c r="X458" s="39"/>
      <c r="Y458" s="39"/>
      <c r="Z458" s="39"/>
      <c r="AA458" s="39"/>
      <c r="AB458" s="39"/>
      <c r="AC458" s="39"/>
      <c r="AD458" s="39"/>
      <c r="AE458" s="39"/>
      <c r="AT458" s="18" t="s">
        <v>249</v>
      </c>
      <c r="AU458" s="18" t="s">
        <v>88</v>
      </c>
    </row>
    <row r="459" s="13" customFormat="1">
      <c r="A459" s="13"/>
      <c r="B459" s="249"/>
      <c r="C459" s="250"/>
      <c r="D459" s="242" t="s">
        <v>259</v>
      </c>
      <c r="E459" s="250"/>
      <c r="F459" s="252" t="s">
        <v>4354</v>
      </c>
      <c r="G459" s="250"/>
      <c r="H459" s="253">
        <v>42.840000000000003</v>
      </c>
      <c r="I459" s="254"/>
      <c r="J459" s="250"/>
      <c r="K459" s="250"/>
      <c r="L459" s="255"/>
      <c r="M459" s="256"/>
      <c r="N459" s="257"/>
      <c r="O459" s="257"/>
      <c r="P459" s="257"/>
      <c r="Q459" s="257"/>
      <c r="R459" s="257"/>
      <c r="S459" s="257"/>
      <c r="T459" s="258"/>
      <c r="U459" s="13"/>
      <c r="V459" s="13"/>
      <c r="W459" s="13"/>
      <c r="X459" s="13"/>
      <c r="Y459" s="13"/>
      <c r="Z459" s="13"/>
      <c r="AA459" s="13"/>
      <c r="AB459" s="13"/>
      <c r="AC459" s="13"/>
      <c r="AD459" s="13"/>
      <c r="AE459" s="13"/>
      <c r="AT459" s="259" t="s">
        <v>259</v>
      </c>
      <c r="AU459" s="259" t="s">
        <v>88</v>
      </c>
      <c r="AV459" s="13" t="s">
        <v>88</v>
      </c>
      <c r="AW459" s="13" t="s">
        <v>4</v>
      </c>
      <c r="AX459" s="13" t="s">
        <v>14</v>
      </c>
      <c r="AY459" s="259" t="s">
        <v>241</v>
      </c>
    </row>
    <row r="460" s="2" customFormat="1" ht="21.75" customHeight="1">
      <c r="A460" s="39"/>
      <c r="B460" s="40"/>
      <c r="C460" s="229" t="s">
        <v>919</v>
      </c>
      <c r="D460" s="229" t="s">
        <v>243</v>
      </c>
      <c r="E460" s="230" t="s">
        <v>4355</v>
      </c>
      <c r="F460" s="231" t="s">
        <v>4356</v>
      </c>
      <c r="G460" s="232" t="s">
        <v>255</v>
      </c>
      <c r="H460" s="233">
        <v>248.80500000000001</v>
      </c>
      <c r="I460" s="234"/>
      <c r="J460" s="235">
        <f>ROUND(I460*H460,2)</f>
        <v>0</v>
      </c>
      <c r="K460" s="231" t="s">
        <v>247</v>
      </c>
      <c r="L460" s="45"/>
      <c r="M460" s="236" t="s">
        <v>1</v>
      </c>
      <c r="N460" s="237" t="s">
        <v>45</v>
      </c>
      <c r="O460" s="92"/>
      <c r="P460" s="238">
        <f>O460*H460</f>
        <v>0</v>
      </c>
      <c r="Q460" s="238">
        <v>0</v>
      </c>
      <c r="R460" s="238">
        <f>Q460*H460</f>
        <v>0</v>
      </c>
      <c r="S460" s="238">
        <v>0</v>
      </c>
      <c r="T460" s="239">
        <f>S460*H460</f>
        <v>0</v>
      </c>
      <c r="U460" s="39"/>
      <c r="V460" s="39"/>
      <c r="W460" s="39"/>
      <c r="X460" s="39"/>
      <c r="Y460" s="39"/>
      <c r="Z460" s="39"/>
      <c r="AA460" s="39"/>
      <c r="AB460" s="39"/>
      <c r="AC460" s="39"/>
      <c r="AD460" s="39"/>
      <c r="AE460" s="39"/>
      <c r="AR460" s="240" t="s">
        <v>175</v>
      </c>
      <c r="AT460" s="240" t="s">
        <v>243</v>
      </c>
      <c r="AU460" s="240" t="s">
        <v>88</v>
      </c>
      <c r="AY460" s="18" t="s">
        <v>241</v>
      </c>
      <c r="BE460" s="241">
        <f>IF(N460="základní",J460,0)</f>
        <v>0</v>
      </c>
      <c r="BF460" s="241">
        <f>IF(N460="snížená",J460,0)</f>
        <v>0</v>
      </c>
      <c r="BG460" s="241">
        <f>IF(N460="zákl. přenesená",J460,0)</f>
        <v>0</v>
      </c>
      <c r="BH460" s="241">
        <f>IF(N460="sníž. přenesená",J460,0)</f>
        <v>0</v>
      </c>
      <c r="BI460" s="241">
        <f>IF(N460="nulová",J460,0)</f>
        <v>0</v>
      </c>
      <c r="BJ460" s="18" t="s">
        <v>14</v>
      </c>
      <c r="BK460" s="241">
        <f>ROUND(I460*H460,2)</f>
        <v>0</v>
      </c>
      <c r="BL460" s="18" t="s">
        <v>175</v>
      </c>
      <c r="BM460" s="240" t="s">
        <v>4357</v>
      </c>
    </row>
    <row r="461" s="2" customFormat="1">
      <c r="A461" s="39"/>
      <c r="B461" s="40"/>
      <c r="C461" s="41"/>
      <c r="D461" s="242" t="s">
        <v>249</v>
      </c>
      <c r="E461" s="41"/>
      <c r="F461" s="243" t="s">
        <v>4358</v>
      </c>
      <c r="G461" s="41"/>
      <c r="H461" s="41"/>
      <c r="I461" s="244"/>
      <c r="J461" s="41"/>
      <c r="K461" s="41"/>
      <c r="L461" s="45"/>
      <c r="M461" s="245"/>
      <c r="N461" s="246"/>
      <c r="O461" s="92"/>
      <c r="P461" s="92"/>
      <c r="Q461" s="92"/>
      <c r="R461" s="92"/>
      <c r="S461" s="92"/>
      <c r="T461" s="93"/>
      <c r="U461" s="39"/>
      <c r="V461" s="39"/>
      <c r="W461" s="39"/>
      <c r="X461" s="39"/>
      <c r="Y461" s="39"/>
      <c r="Z461" s="39"/>
      <c r="AA461" s="39"/>
      <c r="AB461" s="39"/>
      <c r="AC461" s="39"/>
      <c r="AD461" s="39"/>
      <c r="AE461" s="39"/>
      <c r="AT461" s="18" t="s">
        <v>249</v>
      </c>
      <c r="AU461" s="18" t="s">
        <v>88</v>
      </c>
    </row>
    <row r="462" s="2" customFormat="1">
      <c r="A462" s="39"/>
      <c r="B462" s="40"/>
      <c r="C462" s="41"/>
      <c r="D462" s="247" t="s">
        <v>251</v>
      </c>
      <c r="E462" s="41"/>
      <c r="F462" s="248" t="s">
        <v>4359</v>
      </c>
      <c r="G462" s="41"/>
      <c r="H462" s="41"/>
      <c r="I462" s="244"/>
      <c r="J462" s="41"/>
      <c r="K462" s="41"/>
      <c r="L462" s="45"/>
      <c r="M462" s="245"/>
      <c r="N462" s="246"/>
      <c r="O462" s="92"/>
      <c r="P462" s="92"/>
      <c r="Q462" s="92"/>
      <c r="R462" s="92"/>
      <c r="S462" s="92"/>
      <c r="T462" s="93"/>
      <c r="U462" s="39"/>
      <c r="V462" s="39"/>
      <c r="W462" s="39"/>
      <c r="X462" s="39"/>
      <c r="Y462" s="39"/>
      <c r="Z462" s="39"/>
      <c r="AA462" s="39"/>
      <c r="AB462" s="39"/>
      <c r="AC462" s="39"/>
      <c r="AD462" s="39"/>
      <c r="AE462" s="39"/>
      <c r="AT462" s="18" t="s">
        <v>251</v>
      </c>
      <c r="AU462" s="18" t="s">
        <v>88</v>
      </c>
    </row>
    <row r="463" s="13" customFormat="1">
      <c r="A463" s="13"/>
      <c r="B463" s="249"/>
      <c r="C463" s="250"/>
      <c r="D463" s="242" t="s">
        <v>259</v>
      </c>
      <c r="E463" s="251" t="s">
        <v>1</v>
      </c>
      <c r="F463" s="252" t="s">
        <v>4360</v>
      </c>
      <c r="G463" s="250"/>
      <c r="H463" s="253">
        <v>184.005</v>
      </c>
      <c r="I463" s="254"/>
      <c r="J463" s="250"/>
      <c r="K463" s="250"/>
      <c r="L463" s="255"/>
      <c r="M463" s="256"/>
      <c r="N463" s="257"/>
      <c r="O463" s="257"/>
      <c r="P463" s="257"/>
      <c r="Q463" s="257"/>
      <c r="R463" s="257"/>
      <c r="S463" s="257"/>
      <c r="T463" s="258"/>
      <c r="U463" s="13"/>
      <c r="V463" s="13"/>
      <c r="W463" s="13"/>
      <c r="X463" s="13"/>
      <c r="Y463" s="13"/>
      <c r="Z463" s="13"/>
      <c r="AA463" s="13"/>
      <c r="AB463" s="13"/>
      <c r="AC463" s="13"/>
      <c r="AD463" s="13"/>
      <c r="AE463" s="13"/>
      <c r="AT463" s="259" t="s">
        <v>259</v>
      </c>
      <c r="AU463" s="259" t="s">
        <v>88</v>
      </c>
      <c r="AV463" s="13" t="s">
        <v>88</v>
      </c>
      <c r="AW463" s="13" t="s">
        <v>36</v>
      </c>
      <c r="AX463" s="13" t="s">
        <v>80</v>
      </c>
      <c r="AY463" s="259" t="s">
        <v>241</v>
      </c>
    </row>
    <row r="464" s="13" customFormat="1">
      <c r="A464" s="13"/>
      <c r="B464" s="249"/>
      <c r="C464" s="250"/>
      <c r="D464" s="242" t="s">
        <v>259</v>
      </c>
      <c r="E464" s="251" t="s">
        <v>1</v>
      </c>
      <c r="F464" s="252" t="s">
        <v>4361</v>
      </c>
      <c r="G464" s="250"/>
      <c r="H464" s="253">
        <v>127.008</v>
      </c>
      <c r="I464" s="254"/>
      <c r="J464" s="250"/>
      <c r="K464" s="250"/>
      <c r="L464" s="255"/>
      <c r="M464" s="256"/>
      <c r="N464" s="257"/>
      <c r="O464" s="257"/>
      <c r="P464" s="257"/>
      <c r="Q464" s="257"/>
      <c r="R464" s="257"/>
      <c r="S464" s="257"/>
      <c r="T464" s="258"/>
      <c r="U464" s="13"/>
      <c r="V464" s="13"/>
      <c r="W464" s="13"/>
      <c r="X464" s="13"/>
      <c r="Y464" s="13"/>
      <c r="Z464" s="13"/>
      <c r="AA464" s="13"/>
      <c r="AB464" s="13"/>
      <c r="AC464" s="13"/>
      <c r="AD464" s="13"/>
      <c r="AE464" s="13"/>
      <c r="AT464" s="259" t="s">
        <v>259</v>
      </c>
      <c r="AU464" s="259" t="s">
        <v>88</v>
      </c>
      <c r="AV464" s="13" t="s">
        <v>88</v>
      </c>
      <c r="AW464" s="13" t="s">
        <v>36</v>
      </c>
      <c r="AX464" s="13" t="s">
        <v>80</v>
      </c>
      <c r="AY464" s="259" t="s">
        <v>241</v>
      </c>
    </row>
    <row r="465" s="13" customFormat="1">
      <c r="A465" s="13"/>
      <c r="B465" s="249"/>
      <c r="C465" s="250"/>
      <c r="D465" s="242" t="s">
        <v>259</v>
      </c>
      <c r="E465" s="251" t="s">
        <v>1</v>
      </c>
      <c r="F465" s="252" t="s">
        <v>4362</v>
      </c>
      <c r="G465" s="250"/>
      <c r="H465" s="253">
        <v>-62.207999999999998</v>
      </c>
      <c r="I465" s="254"/>
      <c r="J465" s="250"/>
      <c r="K465" s="250"/>
      <c r="L465" s="255"/>
      <c r="M465" s="256"/>
      <c r="N465" s="257"/>
      <c r="O465" s="257"/>
      <c r="P465" s="257"/>
      <c r="Q465" s="257"/>
      <c r="R465" s="257"/>
      <c r="S465" s="257"/>
      <c r="T465" s="258"/>
      <c r="U465" s="13"/>
      <c r="V465" s="13"/>
      <c r="W465" s="13"/>
      <c r="X465" s="13"/>
      <c r="Y465" s="13"/>
      <c r="Z465" s="13"/>
      <c r="AA465" s="13"/>
      <c r="AB465" s="13"/>
      <c r="AC465" s="13"/>
      <c r="AD465" s="13"/>
      <c r="AE465" s="13"/>
      <c r="AT465" s="259" t="s">
        <v>259</v>
      </c>
      <c r="AU465" s="259" t="s">
        <v>88</v>
      </c>
      <c r="AV465" s="13" t="s">
        <v>88</v>
      </c>
      <c r="AW465" s="13" t="s">
        <v>36</v>
      </c>
      <c r="AX465" s="13" t="s">
        <v>80</v>
      </c>
      <c r="AY465" s="259" t="s">
        <v>241</v>
      </c>
    </row>
    <row r="466" s="14" customFormat="1">
      <c r="A466" s="14"/>
      <c r="B466" s="260"/>
      <c r="C466" s="261"/>
      <c r="D466" s="242" t="s">
        <v>259</v>
      </c>
      <c r="E466" s="262" t="s">
        <v>1</v>
      </c>
      <c r="F466" s="263" t="s">
        <v>261</v>
      </c>
      <c r="G466" s="261"/>
      <c r="H466" s="264">
        <v>248.80500000000001</v>
      </c>
      <c r="I466" s="265"/>
      <c r="J466" s="261"/>
      <c r="K466" s="261"/>
      <c r="L466" s="266"/>
      <c r="M466" s="267"/>
      <c r="N466" s="268"/>
      <c r="O466" s="268"/>
      <c r="P466" s="268"/>
      <c r="Q466" s="268"/>
      <c r="R466" s="268"/>
      <c r="S466" s="268"/>
      <c r="T466" s="269"/>
      <c r="U466" s="14"/>
      <c r="V466" s="14"/>
      <c r="W466" s="14"/>
      <c r="X466" s="14"/>
      <c r="Y466" s="14"/>
      <c r="Z466" s="14"/>
      <c r="AA466" s="14"/>
      <c r="AB466" s="14"/>
      <c r="AC466" s="14"/>
      <c r="AD466" s="14"/>
      <c r="AE466" s="14"/>
      <c r="AT466" s="270" t="s">
        <v>259</v>
      </c>
      <c r="AU466" s="270" t="s">
        <v>88</v>
      </c>
      <c r="AV466" s="14" t="s">
        <v>175</v>
      </c>
      <c r="AW466" s="14" t="s">
        <v>36</v>
      </c>
      <c r="AX466" s="14" t="s">
        <v>14</v>
      </c>
      <c r="AY466" s="270" t="s">
        <v>241</v>
      </c>
    </row>
    <row r="467" s="2" customFormat="1" ht="21.75" customHeight="1">
      <c r="A467" s="39"/>
      <c r="B467" s="40"/>
      <c r="C467" s="288" t="s">
        <v>923</v>
      </c>
      <c r="D467" s="288" t="s">
        <v>758</v>
      </c>
      <c r="E467" s="289" t="s">
        <v>4363</v>
      </c>
      <c r="F467" s="290" t="s">
        <v>4364</v>
      </c>
      <c r="G467" s="291" t="s">
        <v>255</v>
      </c>
      <c r="H467" s="292">
        <v>248.80500000000001</v>
      </c>
      <c r="I467" s="293"/>
      <c r="J467" s="294">
        <f>ROUND(I467*H467,2)</f>
        <v>0</v>
      </c>
      <c r="K467" s="290" t="s">
        <v>247</v>
      </c>
      <c r="L467" s="295"/>
      <c r="M467" s="296" t="s">
        <v>1</v>
      </c>
      <c r="N467" s="297" t="s">
        <v>45</v>
      </c>
      <c r="O467" s="92"/>
      <c r="P467" s="238">
        <f>O467*H467</f>
        <v>0</v>
      </c>
      <c r="Q467" s="238">
        <v>1</v>
      </c>
      <c r="R467" s="238">
        <f>Q467*H467</f>
        <v>248.80500000000001</v>
      </c>
      <c r="S467" s="238">
        <v>0</v>
      </c>
      <c r="T467" s="239">
        <f>S467*H467</f>
        <v>0</v>
      </c>
      <c r="U467" s="39"/>
      <c r="V467" s="39"/>
      <c r="W467" s="39"/>
      <c r="X467" s="39"/>
      <c r="Y467" s="39"/>
      <c r="Z467" s="39"/>
      <c r="AA467" s="39"/>
      <c r="AB467" s="39"/>
      <c r="AC467" s="39"/>
      <c r="AD467" s="39"/>
      <c r="AE467" s="39"/>
      <c r="AR467" s="240" t="s">
        <v>300</v>
      </c>
      <c r="AT467" s="240" t="s">
        <v>758</v>
      </c>
      <c r="AU467" s="240" t="s">
        <v>88</v>
      </c>
      <c r="AY467" s="18" t="s">
        <v>241</v>
      </c>
      <c r="BE467" s="241">
        <f>IF(N467="základní",J467,0)</f>
        <v>0</v>
      </c>
      <c r="BF467" s="241">
        <f>IF(N467="snížená",J467,0)</f>
        <v>0</v>
      </c>
      <c r="BG467" s="241">
        <f>IF(N467="zákl. přenesená",J467,0)</f>
        <v>0</v>
      </c>
      <c r="BH467" s="241">
        <f>IF(N467="sníž. přenesená",J467,0)</f>
        <v>0</v>
      </c>
      <c r="BI467" s="241">
        <f>IF(N467="nulová",J467,0)</f>
        <v>0</v>
      </c>
      <c r="BJ467" s="18" t="s">
        <v>14</v>
      </c>
      <c r="BK467" s="241">
        <f>ROUND(I467*H467,2)</f>
        <v>0</v>
      </c>
      <c r="BL467" s="18" t="s">
        <v>175</v>
      </c>
      <c r="BM467" s="240" t="s">
        <v>4365</v>
      </c>
    </row>
    <row r="468" s="2" customFormat="1">
      <c r="A468" s="39"/>
      <c r="B468" s="40"/>
      <c r="C468" s="41"/>
      <c r="D468" s="242" t="s">
        <v>249</v>
      </c>
      <c r="E468" s="41"/>
      <c r="F468" s="243" t="s">
        <v>4364</v>
      </c>
      <c r="G468" s="41"/>
      <c r="H468" s="41"/>
      <c r="I468" s="244"/>
      <c r="J468" s="41"/>
      <c r="K468" s="41"/>
      <c r="L468" s="45"/>
      <c r="M468" s="245"/>
      <c r="N468" s="246"/>
      <c r="O468" s="92"/>
      <c r="P468" s="92"/>
      <c r="Q468" s="92"/>
      <c r="R468" s="92"/>
      <c r="S468" s="92"/>
      <c r="T468" s="93"/>
      <c r="U468" s="39"/>
      <c r="V468" s="39"/>
      <c r="W468" s="39"/>
      <c r="X468" s="39"/>
      <c r="Y468" s="39"/>
      <c r="Z468" s="39"/>
      <c r="AA468" s="39"/>
      <c r="AB468" s="39"/>
      <c r="AC468" s="39"/>
      <c r="AD468" s="39"/>
      <c r="AE468" s="39"/>
      <c r="AT468" s="18" t="s">
        <v>249</v>
      </c>
      <c r="AU468" s="18" t="s">
        <v>88</v>
      </c>
    </row>
    <row r="469" s="2" customFormat="1" ht="21.75" customHeight="1">
      <c r="A469" s="39"/>
      <c r="B469" s="40"/>
      <c r="C469" s="229" t="s">
        <v>927</v>
      </c>
      <c r="D469" s="229" t="s">
        <v>243</v>
      </c>
      <c r="E469" s="230" t="s">
        <v>4366</v>
      </c>
      <c r="F469" s="231" t="s">
        <v>4367</v>
      </c>
      <c r="G469" s="232" t="s">
        <v>246</v>
      </c>
      <c r="H469" s="233">
        <v>571.36000000000001</v>
      </c>
      <c r="I469" s="234"/>
      <c r="J469" s="235">
        <f>ROUND(I469*H469,2)</f>
        <v>0</v>
      </c>
      <c r="K469" s="231" t="s">
        <v>247</v>
      </c>
      <c r="L469" s="45"/>
      <c r="M469" s="236" t="s">
        <v>1</v>
      </c>
      <c r="N469" s="237" t="s">
        <v>45</v>
      </c>
      <c r="O469" s="92"/>
      <c r="P469" s="238">
        <f>O469*H469</f>
        <v>0</v>
      </c>
      <c r="Q469" s="238">
        <v>0</v>
      </c>
      <c r="R469" s="238">
        <f>Q469*H469</f>
        <v>0</v>
      </c>
      <c r="S469" s="238">
        <v>0</v>
      </c>
      <c r="T469" s="239">
        <f>S469*H469</f>
        <v>0</v>
      </c>
      <c r="U469" s="39"/>
      <c r="V469" s="39"/>
      <c r="W469" s="39"/>
      <c r="X469" s="39"/>
      <c r="Y469" s="39"/>
      <c r="Z469" s="39"/>
      <c r="AA469" s="39"/>
      <c r="AB469" s="39"/>
      <c r="AC469" s="39"/>
      <c r="AD469" s="39"/>
      <c r="AE469" s="39"/>
      <c r="AR469" s="240" t="s">
        <v>175</v>
      </c>
      <c r="AT469" s="240" t="s">
        <v>243</v>
      </c>
      <c r="AU469" s="240" t="s">
        <v>88</v>
      </c>
      <c r="AY469" s="18" t="s">
        <v>241</v>
      </c>
      <c r="BE469" s="241">
        <f>IF(N469="základní",J469,0)</f>
        <v>0</v>
      </c>
      <c r="BF469" s="241">
        <f>IF(N469="snížená",J469,0)</f>
        <v>0</v>
      </c>
      <c r="BG469" s="241">
        <f>IF(N469="zákl. přenesená",J469,0)</f>
        <v>0</v>
      </c>
      <c r="BH469" s="241">
        <f>IF(N469="sníž. přenesená",J469,0)</f>
        <v>0</v>
      </c>
      <c r="BI469" s="241">
        <f>IF(N469="nulová",J469,0)</f>
        <v>0</v>
      </c>
      <c r="BJ469" s="18" t="s">
        <v>14</v>
      </c>
      <c r="BK469" s="241">
        <f>ROUND(I469*H469,2)</f>
        <v>0</v>
      </c>
      <c r="BL469" s="18" t="s">
        <v>175</v>
      </c>
      <c r="BM469" s="240" t="s">
        <v>4368</v>
      </c>
    </row>
    <row r="470" s="2" customFormat="1">
      <c r="A470" s="39"/>
      <c r="B470" s="40"/>
      <c r="C470" s="41"/>
      <c r="D470" s="242" t="s">
        <v>249</v>
      </c>
      <c r="E470" s="41"/>
      <c r="F470" s="243" t="s">
        <v>4369</v>
      </c>
      <c r="G470" s="41"/>
      <c r="H470" s="41"/>
      <c r="I470" s="244"/>
      <c r="J470" s="41"/>
      <c r="K470" s="41"/>
      <c r="L470" s="45"/>
      <c r="M470" s="245"/>
      <c r="N470" s="246"/>
      <c r="O470" s="92"/>
      <c r="P470" s="92"/>
      <c r="Q470" s="92"/>
      <c r="R470" s="92"/>
      <c r="S470" s="92"/>
      <c r="T470" s="93"/>
      <c r="U470" s="39"/>
      <c r="V470" s="39"/>
      <c r="W470" s="39"/>
      <c r="X470" s="39"/>
      <c r="Y470" s="39"/>
      <c r="Z470" s="39"/>
      <c r="AA470" s="39"/>
      <c r="AB470" s="39"/>
      <c r="AC470" s="39"/>
      <c r="AD470" s="39"/>
      <c r="AE470" s="39"/>
      <c r="AT470" s="18" t="s">
        <v>249</v>
      </c>
      <c r="AU470" s="18" t="s">
        <v>88</v>
      </c>
    </row>
    <row r="471" s="2" customFormat="1">
      <c r="A471" s="39"/>
      <c r="B471" s="40"/>
      <c r="C471" s="41"/>
      <c r="D471" s="247" t="s">
        <v>251</v>
      </c>
      <c r="E471" s="41"/>
      <c r="F471" s="248" t="s">
        <v>4370</v>
      </c>
      <c r="G471" s="41"/>
      <c r="H471" s="41"/>
      <c r="I471" s="244"/>
      <c r="J471" s="41"/>
      <c r="K471" s="41"/>
      <c r="L471" s="45"/>
      <c r="M471" s="245"/>
      <c r="N471" s="246"/>
      <c r="O471" s="92"/>
      <c r="P471" s="92"/>
      <c r="Q471" s="92"/>
      <c r="R471" s="92"/>
      <c r="S471" s="92"/>
      <c r="T471" s="93"/>
      <c r="U471" s="39"/>
      <c r="V471" s="39"/>
      <c r="W471" s="39"/>
      <c r="X471" s="39"/>
      <c r="Y471" s="39"/>
      <c r="Z471" s="39"/>
      <c r="AA471" s="39"/>
      <c r="AB471" s="39"/>
      <c r="AC471" s="39"/>
      <c r="AD471" s="39"/>
      <c r="AE471" s="39"/>
      <c r="AT471" s="18" t="s">
        <v>251</v>
      </c>
      <c r="AU471" s="18" t="s">
        <v>88</v>
      </c>
    </row>
    <row r="472" s="15" customFormat="1">
      <c r="A472" s="15"/>
      <c r="B472" s="271"/>
      <c r="C472" s="272"/>
      <c r="D472" s="242" t="s">
        <v>259</v>
      </c>
      <c r="E472" s="273" t="s">
        <v>1</v>
      </c>
      <c r="F472" s="274" t="s">
        <v>4371</v>
      </c>
      <c r="G472" s="272"/>
      <c r="H472" s="273" t="s">
        <v>1</v>
      </c>
      <c r="I472" s="275"/>
      <c r="J472" s="272"/>
      <c r="K472" s="272"/>
      <c r="L472" s="276"/>
      <c r="M472" s="277"/>
      <c r="N472" s="278"/>
      <c r="O472" s="278"/>
      <c r="P472" s="278"/>
      <c r="Q472" s="278"/>
      <c r="R472" s="278"/>
      <c r="S472" s="278"/>
      <c r="T472" s="279"/>
      <c r="U472" s="15"/>
      <c r="V472" s="15"/>
      <c r="W472" s="15"/>
      <c r="X472" s="15"/>
      <c r="Y472" s="15"/>
      <c r="Z472" s="15"/>
      <c r="AA472" s="15"/>
      <c r="AB472" s="15"/>
      <c r="AC472" s="15"/>
      <c r="AD472" s="15"/>
      <c r="AE472" s="15"/>
      <c r="AT472" s="280" t="s">
        <v>259</v>
      </c>
      <c r="AU472" s="280" t="s">
        <v>88</v>
      </c>
      <c r="AV472" s="15" t="s">
        <v>14</v>
      </c>
      <c r="AW472" s="15" t="s">
        <v>36</v>
      </c>
      <c r="AX472" s="15" t="s">
        <v>80</v>
      </c>
      <c r="AY472" s="280" t="s">
        <v>241</v>
      </c>
    </row>
    <row r="473" s="15" customFormat="1">
      <c r="A473" s="15"/>
      <c r="B473" s="271"/>
      <c r="C473" s="272"/>
      <c r="D473" s="242" t="s">
        <v>259</v>
      </c>
      <c r="E473" s="273" t="s">
        <v>1</v>
      </c>
      <c r="F473" s="274" t="s">
        <v>4372</v>
      </c>
      <c r="G473" s="272"/>
      <c r="H473" s="273" t="s">
        <v>1</v>
      </c>
      <c r="I473" s="275"/>
      <c r="J473" s="272"/>
      <c r="K473" s="272"/>
      <c r="L473" s="276"/>
      <c r="M473" s="277"/>
      <c r="N473" s="278"/>
      <c r="O473" s="278"/>
      <c r="P473" s="278"/>
      <c r="Q473" s="278"/>
      <c r="R473" s="278"/>
      <c r="S473" s="278"/>
      <c r="T473" s="279"/>
      <c r="U473" s="15"/>
      <c r="V473" s="15"/>
      <c r="W473" s="15"/>
      <c r="X473" s="15"/>
      <c r="Y473" s="15"/>
      <c r="Z473" s="15"/>
      <c r="AA473" s="15"/>
      <c r="AB473" s="15"/>
      <c r="AC473" s="15"/>
      <c r="AD473" s="15"/>
      <c r="AE473" s="15"/>
      <c r="AT473" s="280" t="s">
        <v>259</v>
      </c>
      <c r="AU473" s="280" t="s">
        <v>88</v>
      </c>
      <c r="AV473" s="15" t="s">
        <v>14</v>
      </c>
      <c r="AW473" s="15" t="s">
        <v>36</v>
      </c>
      <c r="AX473" s="15" t="s">
        <v>80</v>
      </c>
      <c r="AY473" s="280" t="s">
        <v>241</v>
      </c>
    </row>
    <row r="474" s="13" customFormat="1">
      <c r="A474" s="13"/>
      <c r="B474" s="249"/>
      <c r="C474" s="250"/>
      <c r="D474" s="242" t="s">
        <v>259</v>
      </c>
      <c r="E474" s="251" t="s">
        <v>1</v>
      </c>
      <c r="F474" s="252" t="s">
        <v>4373</v>
      </c>
      <c r="G474" s="250"/>
      <c r="H474" s="253">
        <v>202.96000000000001</v>
      </c>
      <c r="I474" s="254"/>
      <c r="J474" s="250"/>
      <c r="K474" s="250"/>
      <c r="L474" s="255"/>
      <c r="M474" s="256"/>
      <c r="N474" s="257"/>
      <c r="O474" s="257"/>
      <c r="P474" s="257"/>
      <c r="Q474" s="257"/>
      <c r="R474" s="257"/>
      <c r="S474" s="257"/>
      <c r="T474" s="258"/>
      <c r="U474" s="13"/>
      <c r="V474" s="13"/>
      <c r="W474" s="13"/>
      <c r="X474" s="13"/>
      <c r="Y474" s="13"/>
      <c r="Z474" s="13"/>
      <c r="AA474" s="13"/>
      <c r="AB474" s="13"/>
      <c r="AC474" s="13"/>
      <c r="AD474" s="13"/>
      <c r="AE474" s="13"/>
      <c r="AT474" s="259" t="s">
        <v>259</v>
      </c>
      <c r="AU474" s="259" t="s">
        <v>88</v>
      </c>
      <c r="AV474" s="13" t="s">
        <v>88</v>
      </c>
      <c r="AW474" s="13" t="s">
        <v>36</v>
      </c>
      <c r="AX474" s="13" t="s">
        <v>80</v>
      </c>
      <c r="AY474" s="259" t="s">
        <v>241</v>
      </c>
    </row>
    <row r="475" s="13" customFormat="1">
      <c r="A475" s="13"/>
      <c r="B475" s="249"/>
      <c r="C475" s="250"/>
      <c r="D475" s="242" t="s">
        <v>259</v>
      </c>
      <c r="E475" s="251" t="s">
        <v>1</v>
      </c>
      <c r="F475" s="252" t="s">
        <v>4374</v>
      </c>
      <c r="G475" s="250"/>
      <c r="H475" s="253">
        <v>90</v>
      </c>
      <c r="I475" s="254"/>
      <c r="J475" s="250"/>
      <c r="K475" s="250"/>
      <c r="L475" s="255"/>
      <c r="M475" s="256"/>
      <c r="N475" s="257"/>
      <c r="O475" s="257"/>
      <c r="P475" s="257"/>
      <c r="Q475" s="257"/>
      <c r="R475" s="257"/>
      <c r="S475" s="257"/>
      <c r="T475" s="258"/>
      <c r="U475" s="13"/>
      <c r="V475" s="13"/>
      <c r="W475" s="13"/>
      <c r="X475" s="13"/>
      <c r="Y475" s="13"/>
      <c r="Z475" s="13"/>
      <c r="AA475" s="13"/>
      <c r="AB475" s="13"/>
      <c r="AC475" s="13"/>
      <c r="AD475" s="13"/>
      <c r="AE475" s="13"/>
      <c r="AT475" s="259" t="s">
        <v>259</v>
      </c>
      <c r="AU475" s="259" t="s">
        <v>88</v>
      </c>
      <c r="AV475" s="13" t="s">
        <v>88</v>
      </c>
      <c r="AW475" s="13" t="s">
        <v>36</v>
      </c>
      <c r="AX475" s="13" t="s">
        <v>80</v>
      </c>
      <c r="AY475" s="259" t="s">
        <v>241</v>
      </c>
    </row>
    <row r="476" s="13" customFormat="1">
      <c r="A476" s="13"/>
      <c r="B476" s="249"/>
      <c r="C476" s="250"/>
      <c r="D476" s="242" t="s">
        <v>259</v>
      </c>
      <c r="E476" s="251" t="s">
        <v>1</v>
      </c>
      <c r="F476" s="252" t="s">
        <v>4375</v>
      </c>
      <c r="G476" s="250"/>
      <c r="H476" s="253">
        <v>92.700000000000003</v>
      </c>
      <c r="I476" s="254"/>
      <c r="J476" s="250"/>
      <c r="K476" s="250"/>
      <c r="L476" s="255"/>
      <c r="M476" s="256"/>
      <c r="N476" s="257"/>
      <c r="O476" s="257"/>
      <c r="P476" s="257"/>
      <c r="Q476" s="257"/>
      <c r="R476" s="257"/>
      <c r="S476" s="257"/>
      <c r="T476" s="258"/>
      <c r="U476" s="13"/>
      <c r="V476" s="13"/>
      <c r="W476" s="13"/>
      <c r="X476" s="13"/>
      <c r="Y476" s="13"/>
      <c r="Z476" s="13"/>
      <c r="AA476" s="13"/>
      <c r="AB476" s="13"/>
      <c r="AC476" s="13"/>
      <c r="AD476" s="13"/>
      <c r="AE476" s="13"/>
      <c r="AT476" s="259" t="s">
        <v>259</v>
      </c>
      <c r="AU476" s="259" t="s">
        <v>88</v>
      </c>
      <c r="AV476" s="13" t="s">
        <v>88</v>
      </c>
      <c r="AW476" s="13" t="s">
        <v>36</v>
      </c>
      <c r="AX476" s="13" t="s">
        <v>80</v>
      </c>
      <c r="AY476" s="259" t="s">
        <v>241</v>
      </c>
    </row>
    <row r="477" s="13" customFormat="1">
      <c r="A477" s="13"/>
      <c r="B477" s="249"/>
      <c r="C477" s="250"/>
      <c r="D477" s="242" t="s">
        <v>259</v>
      </c>
      <c r="E477" s="251" t="s">
        <v>1</v>
      </c>
      <c r="F477" s="252" t="s">
        <v>4376</v>
      </c>
      <c r="G477" s="250"/>
      <c r="H477" s="253">
        <v>68.400000000000006</v>
      </c>
      <c r="I477" s="254"/>
      <c r="J477" s="250"/>
      <c r="K477" s="250"/>
      <c r="L477" s="255"/>
      <c r="M477" s="256"/>
      <c r="N477" s="257"/>
      <c r="O477" s="257"/>
      <c r="P477" s="257"/>
      <c r="Q477" s="257"/>
      <c r="R477" s="257"/>
      <c r="S477" s="257"/>
      <c r="T477" s="258"/>
      <c r="U477" s="13"/>
      <c r="V477" s="13"/>
      <c r="W477" s="13"/>
      <c r="X477" s="13"/>
      <c r="Y477" s="13"/>
      <c r="Z477" s="13"/>
      <c r="AA477" s="13"/>
      <c r="AB477" s="13"/>
      <c r="AC477" s="13"/>
      <c r="AD477" s="13"/>
      <c r="AE477" s="13"/>
      <c r="AT477" s="259" t="s">
        <v>259</v>
      </c>
      <c r="AU477" s="259" t="s">
        <v>88</v>
      </c>
      <c r="AV477" s="13" t="s">
        <v>88</v>
      </c>
      <c r="AW477" s="13" t="s">
        <v>36</v>
      </c>
      <c r="AX477" s="13" t="s">
        <v>80</v>
      </c>
      <c r="AY477" s="259" t="s">
        <v>241</v>
      </c>
    </row>
    <row r="478" s="16" customFormat="1">
      <c r="A478" s="16"/>
      <c r="B478" s="299"/>
      <c r="C478" s="300"/>
      <c r="D478" s="242" t="s">
        <v>259</v>
      </c>
      <c r="E478" s="301" t="s">
        <v>1</v>
      </c>
      <c r="F478" s="302" t="s">
        <v>4221</v>
      </c>
      <c r="G478" s="300"/>
      <c r="H478" s="303">
        <v>454.06</v>
      </c>
      <c r="I478" s="304"/>
      <c r="J478" s="300"/>
      <c r="K478" s="300"/>
      <c r="L478" s="305"/>
      <c r="M478" s="306"/>
      <c r="N478" s="307"/>
      <c r="O478" s="307"/>
      <c r="P478" s="307"/>
      <c r="Q478" s="307"/>
      <c r="R478" s="307"/>
      <c r="S478" s="307"/>
      <c r="T478" s="308"/>
      <c r="U478" s="16"/>
      <c r="V478" s="16"/>
      <c r="W478" s="16"/>
      <c r="X478" s="16"/>
      <c r="Y478" s="16"/>
      <c r="Z478" s="16"/>
      <c r="AA478" s="16"/>
      <c r="AB478" s="16"/>
      <c r="AC478" s="16"/>
      <c r="AD478" s="16"/>
      <c r="AE478" s="16"/>
      <c r="AT478" s="309" t="s">
        <v>259</v>
      </c>
      <c r="AU478" s="309" t="s">
        <v>88</v>
      </c>
      <c r="AV478" s="16" t="s">
        <v>96</v>
      </c>
      <c r="AW478" s="16" t="s">
        <v>36</v>
      </c>
      <c r="AX478" s="16" t="s">
        <v>80</v>
      </c>
      <c r="AY478" s="309" t="s">
        <v>241</v>
      </c>
    </row>
    <row r="479" s="15" customFormat="1">
      <c r="A479" s="15"/>
      <c r="B479" s="271"/>
      <c r="C479" s="272"/>
      <c r="D479" s="242" t="s">
        <v>259</v>
      </c>
      <c r="E479" s="273" t="s">
        <v>1</v>
      </c>
      <c r="F479" s="274" t="s">
        <v>4377</v>
      </c>
      <c r="G479" s="272"/>
      <c r="H479" s="273" t="s">
        <v>1</v>
      </c>
      <c r="I479" s="275"/>
      <c r="J479" s="272"/>
      <c r="K479" s="272"/>
      <c r="L479" s="276"/>
      <c r="M479" s="277"/>
      <c r="N479" s="278"/>
      <c r="O479" s="278"/>
      <c r="P479" s="278"/>
      <c r="Q479" s="278"/>
      <c r="R479" s="278"/>
      <c r="S479" s="278"/>
      <c r="T479" s="279"/>
      <c r="U479" s="15"/>
      <c r="V479" s="15"/>
      <c r="W479" s="15"/>
      <c r="X479" s="15"/>
      <c r="Y479" s="15"/>
      <c r="Z479" s="15"/>
      <c r="AA479" s="15"/>
      <c r="AB479" s="15"/>
      <c r="AC479" s="15"/>
      <c r="AD479" s="15"/>
      <c r="AE479" s="15"/>
      <c r="AT479" s="280" t="s">
        <v>259</v>
      </c>
      <c r="AU479" s="280" t="s">
        <v>88</v>
      </c>
      <c r="AV479" s="15" t="s">
        <v>14</v>
      </c>
      <c r="AW479" s="15" t="s">
        <v>36</v>
      </c>
      <c r="AX479" s="15" t="s">
        <v>80</v>
      </c>
      <c r="AY479" s="280" t="s">
        <v>241</v>
      </c>
    </row>
    <row r="480" s="13" customFormat="1">
      <c r="A480" s="13"/>
      <c r="B480" s="249"/>
      <c r="C480" s="250"/>
      <c r="D480" s="242" t="s">
        <v>259</v>
      </c>
      <c r="E480" s="251" t="s">
        <v>1</v>
      </c>
      <c r="F480" s="252" t="s">
        <v>4378</v>
      </c>
      <c r="G480" s="250"/>
      <c r="H480" s="253">
        <v>63.840000000000003</v>
      </c>
      <c r="I480" s="254"/>
      <c r="J480" s="250"/>
      <c r="K480" s="250"/>
      <c r="L480" s="255"/>
      <c r="M480" s="256"/>
      <c r="N480" s="257"/>
      <c r="O480" s="257"/>
      <c r="P480" s="257"/>
      <c r="Q480" s="257"/>
      <c r="R480" s="257"/>
      <c r="S480" s="257"/>
      <c r="T480" s="258"/>
      <c r="U480" s="13"/>
      <c r="V480" s="13"/>
      <c r="W480" s="13"/>
      <c r="X480" s="13"/>
      <c r="Y480" s="13"/>
      <c r="Z480" s="13"/>
      <c r="AA480" s="13"/>
      <c r="AB480" s="13"/>
      <c r="AC480" s="13"/>
      <c r="AD480" s="13"/>
      <c r="AE480" s="13"/>
      <c r="AT480" s="259" t="s">
        <v>259</v>
      </c>
      <c r="AU480" s="259" t="s">
        <v>88</v>
      </c>
      <c r="AV480" s="13" t="s">
        <v>88</v>
      </c>
      <c r="AW480" s="13" t="s">
        <v>36</v>
      </c>
      <c r="AX480" s="13" t="s">
        <v>80</v>
      </c>
      <c r="AY480" s="259" t="s">
        <v>241</v>
      </c>
    </row>
    <row r="481" s="13" customFormat="1">
      <c r="A481" s="13"/>
      <c r="B481" s="249"/>
      <c r="C481" s="250"/>
      <c r="D481" s="242" t="s">
        <v>259</v>
      </c>
      <c r="E481" s="251" t="s">
        <v>1</v>
      </c>
      <c r="F481" s="252" t="s">
        <v>4379</v>
      </c>
      <c r="G481" s="250"/>
      <c r="H481" s="253">
        <v>22.440000000000001</v>
      </c>
      <c r="I481" s="254"/>
      <c r="J481" s="250"/>
      <c r="K481" s="250"/>
      <c r="L481" s="255"/>
      <c r="M481" s="256"/>
      <c r="N481" s="257"/>
      <c r="O481" s="257"/>
      <c r="P481" s="257"/>
      <c r="Q481" s="257"/>
      <c r="R481" s="257"/>
      <c r="S481" s="257"/>
      <c r="T481" s="258"/>
      <c r="U481" s="13"/>
      <c r="V481" s="13"/>
      <c r="W481" s="13"/>
      <c r="X481" s="13"/>
      <c r="Y481" s="13"/>
      <c r="Z481" s="13"/>
      <c r="AA481" s="13"/>
      <c r="AB481" s="13"/>
      <c r="AC481" s="13"/>
      <c r="AD481" s="13"/>
      <c r="AE481" s="13"/>
      <c r="AT481" s="259" t="s">
        <v>259</v>
      </c>
      <c r="AU481" s="259" t="s">
        <v>88</v>
      </c>
      <c r="AV481" s="13" t="s">
        <v>88</v>
      </c>
      <c r="AW481" s="13" t="s">
        <v>36</v>
      </c>
      <c r="AX481" s="13" t="s">
        <v>80</v>
      </c>
      <c r="AY481" s="259" t="s">
        <v>241</v>
      </c>
    </row>
    <row r="482" s="13" customFormat="1">
      <c r="A482" s="13"/>
      <c r="B482" s="249"/>
      <c r="C482" s="250"/>
      <c r="D482" s="242" t="s">
        <v>259</v>
      </c>
      <c r="E482" s="251" t="s">
        <v>1</v>
      </c>
      <c r="F482" s="252" t="s">
        <v>4380</v>
      </c>
      <c r="G482" s="250"/>
      <c r="H482" s="253">
        <v>24.420000000000002</v>
      </c>
      <c r="I482" s="254"/>
      <c r="J482" s="250"/>
      <c r="K482" s="250"/>
      <c r="L482" s="255"/>
      <c r="M482" s="256"/>
      <c r="N482" s="257"/>
      <c r="O482" s="257"/>
      <c r="P482" s="257"/>
      <c r="Q482" s="257"/>
      <c r="R482" s="257"/>
      <c r="S482" s="257"/>
      <c r="T482" s="258"/>
      <c r="U482" s="13"/>
      <c r="V482" s="13"/>
      <c r="W482" s="13"/>
      <c r="X482" s="13"/>
      <c r="Y482" s="13"/>
      <c r="Z482" s="13"/>
      <c r="AA482" s="13"/>
      <c r="AB482" s="13"/>
      <c r="AC482" s="13"/>
      <c r="AD482" s="13"/>
      <c r="AE482" s="13"/>
      <c r="AT482" s="259" t="s">
        <v>259</v>
      </c>
      <c r="AU482" s="259" t="s">
        <v>88</v>
      </c>
      <c r="AV482" s="13" t="s">
        <v>88</v>
      </c>
      <c r="AW482" s="13" t="s">
        <v>36</v>
      </c>
      <c r="AX482" s="13" t="s">
        <v>80</v>
      </c>
      <c r="AY482" s="259" t="s">
        <v>241</v>
      </c>
    </row>
    <row r="483" s="13" customFormat="1">
      <c r="A483" s="13"/>
      <c r="B483" s="249"/>
      <c r="C483" s="250"/>
      <c r="D483" s="242" t="s">
        <v>259</v>
      </c>
      <c r="E483" s="251" t="s">
        <v>1</v>
      </c>
      <c r="F483" s="252" t="s">
        <v>4381</v>
      </c>
      <c r="G483" s="250"/>
      <c r="H483" s="253">
        <v>6.5999999999999996</v>
      </c>
      <c r="I483" s="254"/>
      <c r="J483" s="250"/>
      <c r="K483" s="250"/>
      <c r="L483" s="255"/>
      <c r="M483" s="256"/>
      <c r="N483" s="257"/>
      <c r="O483" s="257"/>
      <c r="P483" s="257"/>
      <c r="Q483" s="257"/>
      <c r="R483" s="257"/>
      <c r="S483" s="257"/>
      <c r="T483" s="258"/>
      <c r="U483" s="13"/>
      <c r="V483" s="13"/>
      <c r="W483" s="13"/>
      <c r="X483" s="13"/>
      <c r="Y483" s="13"/>
      <c r="Z483" s="13"/>
      <c r="AA483" s="13"/>
      <c r="AB483" s="13"/>
      <c r="AC483" s="13"/>
      <c r="AD483" s="13"/>
      <c r="AE483" s="13"/>
      <c r="AT483" s="259" t="s">
        <v>259</v>
      </c>
      <c r="AU483" s="259" t="s">
        <v>88</v>
      </c>
      <c r="AV483" s="13" t="s">
        <v>88</v>
      </c>
      <c r="AW483" s="13" t="s">
        <v>36</v>
      </c>
      <c r="AX483" s="13" t="s">
        <v>80</v>
      </c>
      <c r="AY483" s="259" t="s">
        <v>241</v>
      </c>
    </row>
    <row r="484" s="16" customFormat="1">
      <c r="A484" s="16"/>
      <c r="B484" s="299"/>
      <c r="C484" s="300"/>
      <c r="D484" s="242" t="s">
        <v>259</v>
      </c>
      <c r="E484" s="301" t="s">
        <v>1</v>
      </c>
      <c r="F484" s="302" t="s">
        <v>4221</v>
      </c>
      <c r="G484" s="300"/>
      <c r="H484" s="303">
        <v>117.3</v>
      </c>
      <c r="I484" s="304"/>
      <c r="J484" s="300"/>
      <c r="K484" s="300"/>
      <c r="L484" s="305"/>
      <c r="M484" s="306"/>
      <c r="N484" s="307"/>
      <c r="O484" s="307"/>
      <c r="P484" s="307"/>
      <c r="Q484" s="307"/>
      <c r="R484" s="307"/>
      <c r="S484" s="307"/>
      <c r="T484" s="308"/>
      <c r="U484" s="16"/>
      <c r="V484" s="16"/>
      <c r="W484" s="16"/>
      <c r="X484" s="16"/>
      <c r="Y484" s="16"/>
      <c r="Z484" s="16"/>
      <c r="AA484" s="16"/>
      <c r="AB484" s="16"/>
      <c r="AC484" s="16"/>
      <c r="AD484" s="16"/>
      <c r="AE484" s="16"/>
      <c r="AT484" s="309" t="s">
        <v>259</v>
      </c>
      <c r="AU484" s="309" t="s">
        <v>88</v>
      </c>
      <c r="AV484" s="16" t="s">
        <v>96</v>
      </c>
      <c r="AW484" s="16" t="s">
        <v>36</v>
      </c>
      <c r="AX484" s="16" t="s">
        <v>80</v>
      </c>
      <c r="AY484" s="309" t="s">
        <v>241</v>
      </c>
    </row>
    <row r="485" s="14" customFormat="1">
      <c r="A485" s="14"/>
      <c r="B485" s="260"/>
      <c r="C485" s="261"/>
      <c r="D485" s="242" t="s">
        <v>259</v>
      </c>
      <c r="E485" s="262" t="s">
        <v>1</v>
      </c>
      <c r="F485" s="263" t="s">
        <v>261</v>
      </c>
      <c r="G485" s="261"/>
      <c r="H485" s="264">
        <v>571.36000000000001</v>
      </c>
      <c r="I485" s="265"/>
      <c r="J485" s="261"/>
      <c r="K485" s="261"/>
      <c r="L485" s="266"/>
      <c r="M485" s="267"/>
      <c r="N485" s="268"/>
      <c r="O485" s="268"/>
      <c r="P485" s="268"/>
      <c r="Q485" s="268"/>
      <c r="R485" s="268"/>
      <c r="S485" s="268"/>
      <c r="T485" s="269"/>
      <c r="U485" s="14"/>
      <c r="V485" s="14"/>
      <c r="W485" s="14"/>
      <c r="X485" s="14"/>
      <c r="Y485" s="14"/>
      <c r="Z485" s="14"/>
      <c r="AA485" s="14"/>
      <c r="AB485" s="14"/>
      <c r="AC485" s="14"/>
      <c r="AD485" s="14"/>
      <c r="AE485" s="14"/>
      <c r="AT485" s="270" t="s">
        <v>259</v>
      </c>
      <c r="AU485" s="270" t="s">
        <v>88</v>
      </c>
      <c r="AV485" s="14" t="s">
        <v>175</v>
      </c>
      <c r="AW485" s="14" t="s">
        <v>36</v>
      </c>
      <c r="AX485" s="14" t="s">
        <v>14</v>
      </c>
      <c r="AY485" s="270" t="s">
        <v>241</v>
      </c>
    </row>
    <row r="486" s="2" customFormat="1" ht="24.15" customHeight="1">
      <c r="A486" s="39"/>
      <c r="B486" s="40"/>
      <c r="C486" s="229" t="s">
        <v>931</v>
      </c>
      <c r="D486" s="229" t="s">
        <v>243</v>
      </c>
      <c r="E486" s="230" t="s">
        <v>4382</v>
      </c>
      <c r="F486" s="231" t="s">
        <v>4383</v>
      </c>
      <c r="G486" s="232" t="s">
        <v>255</v>
      </c>
      <c r="H486" s="233">
        <v>515.08199999999999</v>
      </c>
      <c r="I486" s="234"/>
      <c r="J486" s="235">
        <f>ROUND(I486*H486,2)</f>
        <v>0</v>
      </c>
      <c r="K486" s="231" t="s">
        <v>1</v>
      </c>
      <c r="L486" s="45"/>
      <c r="M486" s="236" t="s">
        <v>1</v>
      </c>
      <c r="N486" s="237" t="s">
        <v>45</v>
      </c>
      <c r="O486" s="92"/>
      <c r="P486" s="238">
        <f>O486*H486</f>
        <v>0</v>
      </c>
      <c r="Q486" s="238">
        <v>0</v>
      </c>
      <c r="R486" s="238">
        <f>Q486*H486</f>
        <v>0</v>
      </c>
      <c r="S486" s="238">
        <v>0</v>
      </c>
      <c r="T486" s="239">
        <f>S486*H486</f>
        <v>0</v>
      </c>
      <c r="U486" s="39"/>
      <c r="V486" s="39"/>
      <c r="W486" s="39"/>
      <c r="X486" s="39"/>
      <c r="Y486" s="39"/>
      <c r="Z486" s="39"/>
      <c r="AA486" s="39"/>
      <c r="AB486" s="39"/>
      <c r="AC486" s="39"/>
      <c r="AD486" s="39"/>
      <c r="AE486" s="39"/>
      <c r="AR486" s="240" t="s">
        <v>175</v>
      </c>
      <c r="AT486" s="240" t="s">
        <v>243</v>
      </c>
      <c r="AU486" s="240" t="s">
        <v>88</v>
      </c>
      <c r="AY486" s="18" t="s">
        <v>241</v>
      </c>
      <c r="BE486" s="241">
        <f>IF(N486="základní",J486,0)</f>
        <v>0</v>
      </c>
      <c r="BF486" s="241">
        <f>IF(N486="snížená",J486,0)</f>
        <v>0</v>
      </c>
      <c r="BG486" s="241">
        <f>IF(N486="zákl. přenesená",J486,0)</f>
        <v>0</v>
      </c>
      <c r="BH486" s="241">
        <f>IF(N486="sníž. přenesená",J486,0)</f>
        <v>0</v>
      </c>
      <c r="BI486" s="241">
        <f>IF(N486="nulová",J486,0)</f>
        <v>0</v>
      </c>
      <c r="BJ486" s="18" t="s">
        <v>14</v>
      </c>
      <c r="BK486" s="241">
        <f>ROUND(I486*H486,2)</f>
        <v>0</v>
      </c>
      <c r="BL486" s="18" t="s">
        <v>175</v>
      </c>
      <c r="BM486" s="240" t="s">
        <v>4384</v>
      </c>
    </row>
    <row r="487" s="2" customFormat="1">
      <c r="A487" s="39"/>
      <c r="B487" s="40"/>
      <c r="C487" s="41"/>
      <c r="D487" s="242" t="s">
        <v>249</v>
      </c>
      <c r="E487" s="41"/>
      <c r="F487" s="243" t="s">
        <v>4383</v>
      </c>
      <c r="G487" s="41"/>
      <c r="H487" s="41"/>
      <c r="I487" s="244"/>
      <c r="J487" s="41"/>
      <c r="K487" s="41"/>
      <c r="L487" s="45"/>
      <c r="M487" s="245"/>
      <c r="N487" s="246"/>
      <c r="O487" s="92"/>
      <c r="P487" s="92"/>
      <c r="Q487" s="92"/>
      <c r="R487" s="92"/>
      <c r="S487" s="92"/>
      <c r="T487" s="93"/>
      <c r="U487" s="39"/>
      <c r="V487" s="39"/>
      <c r="W487" s="39"/>
      <c r="X487" s="39"/>
      <c r="Y487" s="39"/>
      <c r="Z487" s="39"/>
      <c r="AA487" s="39"/>
      <c r="AB487" s="39"/>
      <c r="AC487" s="39"/>
      <c r="AD487" s="39"/>
      <c r="AE487" s="39"/>
      <c r="AT487" s="18" t="s">
        <v>249</v>
      </c>
      <c r="AU487" s="18" t="s">
        <v>88</v>
      </c>
    </row>
    <row r="488" s="15" customFormat="1">
      <c r="A488" s="15"/>
      <c r="B488" s="271"/>
      <c r="C488" s="272"/>
      <c r="D488" s="242" t="s">
        <v>259</v>
      </c>
      <c r="E488" s="273" t="s">
        <v>1</v>
      </c>
      <c r="F488" s="274" t="s">
        <v>4385</v>
      </c>
      <c r="G488" s="272"/>
      <c r="H488" s="273" t="s">
        <v>1</v>
      </c>
      <c r="I488" s="275"/>
      <c r="J488" s="272"/>
      <c r="K488" s="272"/>
      <c r="L488" s="276"/>
      <c r="M488" s="277"/>
      <c r="N488" s="278"/>
      <c r="O488" s="278"/>
      <c r="P488" s="278"/>
      <c r="Q488" s="278"/>
      <c r="R488" s="278"/>
      <c r="S488" s="278"/>
      <c r="T488" s="279"/>
      <c r="U488" s="15"/>
      <c r="V488" s="15"/>
      <c r="W488" s="15"/>
      <c r="X488" s="15"/>
      <c r="Y488" s="15"/>
      <c r="Z488" s="15"/>
      <c r="AA488" s="15"/>
      <c r="AB488" s="15"/>
      <c r="AC488" s="15"/>
      <c r="AD488" s="15"/>
      <c r="AE488" s="15"/>
      <c r="AT488" s="280" t="s">
        <v>259</v>
      </c>
      <c r="AU488" s="280" t="s">
        <v>88</v>
      </c>
      <c r="AV488" s="15" t="s">
        <v>14</v>
      </c>
      <c r="AW488" s="15" t="s">
        <v>36</v>
      </c>
      <c r="AX488" s="15" t="s">
        <v>80</v>
      </c>
      <c r="AY488" s="280" t="s">
        <v>241</v>
      </c>
    </row>
    <row r="489" s="13" customFormat="1">
      <c r="A489" s="13"/>
      <c r="B489" s="249"/>
      <c r="C489" s="250"/>
      <c r="D489" s="242" t="s">
        <v>259</v>
      </c>
      <c r="E489" s="251" t="s">
        <v>1</v>
      </c>
      <c r="F489" s="252" t="s">
        <v>4386</v>
      </c>
      <c r="G489" s="250"/>
      <c r="H489" s="253">
        <v>274.512</v>
      </c>
      <c r="I489" s="254"/>
      <c r="J489" s="250"/>
      <c r="K489" s="250"/>
      <c r="L489" s="255"/>
      <c r="M489" s="256"/>
      <c r="N489" s="257"/>
      <c r="O489" s="257"/>
      <c r="P489" s="257"/>
      <c r="Q489" s="257"/>
      <c r="R489" s="257"/>
      <c r="S489" s="257"/>
      <c r="T489" s="258"/>
      <c r="U489" s="13"/>
      <c r="V489" s="13"/>
      <c r="W489" s="13"/>
      <c r="X489" s="13"/>
      <c r="Y489" s="13"/>
      <c r="Z489" s="13"/>
      <c r="AA489" s="13"/>
      <c r="AB489" s="13"/>
      <c r="AC489" s="13"/>
      <c r="AD489" s="13"/>
      <c r="AE489" s="13"/>
      <c r="AT489" s="259" t="s">
        <v>259</v>
      </c>
      <c r="AU489" s="259" t="s">
        <v>88</v>
      </c>
      <c r="AV489" s="13" t="s">
        <v>88</v>
      </c>
      <c r="AW489" s="13" t="s">
        <v>36</v>
      </c>
      <c r="AX489" s="13" t="s">
        <v>80</v>
      </c>
      <c r="AY489" s="259" t="s">
        <v>241</v>
      </c>
    </row>
    <row r="490" s="13" customFormat="1">
      <c r="A490" s="13"/>
      <c r="B490" s="249"/>
      <c r="C490" s="250"/>
      <c r="D490" s="242" t="s">
        <v>259</v>
      </c>
      <c r="E490" s="251" t="s">
        <v>1</v>
      </c>
      <c r="F490" s="252" t="s">
        <v>4387</v>
      </c>
      <c r="G490" s="250"/>
      <c r="H490" s="253">
        <v>100.98</v>
      </c>
      <c r="I490" s="254"/>
      <c r="J490" s="250"/>
      <c r="K490" s="250"/>
      <c r="L490" s="255"/>
      <c r="M490" s="256"/>
      <c r="N490" s="257"/>
      <c r="O490" s="257"/>
      <c r="P490" s="257"/>
      <c r="Q490" s="257"/>
      <c r="R490" s="257"/>
      <c r="S490" s="257"/>
      <c r="T490" s="258"/>
      <c r="U490" s="13"/>
      <c r="V490" s="13"/>
      <c r="W490" s="13"/>
      <c r="X490" s="13"/>
      <c r="Y490" s="13"/>
      <c r="Z490" s="13"/>
      <c r="AA490" s="13"/>
      <c r="AB490" s="13"/>
      <c r="AC490" s="13"/>
      <c r="AD490" s="13"/>
      <c r="AE490" s="13"/>
      <c r="AT490" s="259" t="s">
        <v>259</v>
      </c>
      <c r="AU490" s="259" t="s">
        <v>88</v>
      </c>
      <c r="AV490" s="13" t="s">
        <v>88</v>
      </c>
      <c r="AW490" s="13" t="s">
        <v>36</v>
      </c>
      <c r="AX490" s="13" t="s">
        <v>80</v>
      </c>
      <c r="AY490" s="259" t="s">
        <v>241</v>
      </c>
    </row>
    <row r="491" s="13" customFormat="1">
      <c r="A491" s="13"/>
      <c r="B491" s="249"/>
      <c r="C491" s="250"/>
      <c r="D491" s="242" t="s">
        <v>259</v>
      </c>
      <c r="E491" s="251" t="s">
        <v>1</v>
      </c>
      <c r="F491" s="252" t="s">
        <v>4388</v>
      </c>
      <c r="G491" s="250"/>
      <c r="H491" s="253">
        <v>109.89</v>
      </c>
      <c r="I491" s="254"/>
      <c r="J491" s="250"/>
      <c r="K491" s="250"/>
      <c r="L491" s="255"/>
      <c r="M491" s="256"/>
      <c r="N491" s="257"/>
      <c r="O491" s="257"/>
      <c r="P491" s="257"/>
      <c r="Q491" s="257"/>
      <c r="R491" s="257"/>
      <c r="S491" s="257"/>
      <c r="T491" s="258"/>
      <c r="U491" s="13"/>
      <c r="V491" s="13"/>
      <c r="W491" s="13"/>
      <c r="X491" s="13"/>
      <c r="Y491" s="13"/>
      <c r="Z491" s="13"/>
      <c r="AA491" s="13"/>
      <c r="AB491" s="13"/>
      <c r="AC491" s="13"/>
      <c r="AD491" s="13"/>
      <c r="AE491" s="13"/>
      <c r="AT491" s="259" t="s">
        <v>259</v>
      </c>
      <c r="AU491" s="259" t="s">
        <v>88</v>
      </c>
      <c r="AV491" s="13" t="s">
        <v>88</v>
      </c>
      <c r="AW491" s="13" t="s">
        <v>36</v>
      </c>
      <c r="AX491" s="13" t="s">
        <v>80</v>
      </c>
      <c r="AY491" s="259" t="s">
        <v>241</v>
      </c>
    </row>
    <row r="492" s="13" customFormat="1">
      <c r="A492" s="13"/>
      <c r="B492" s="249"/>
      <c r="C492" s="250"/>
      <c r="D492" s="242" t="s">
        <v>259</v>
      </c>
      <c r="E492" s="251" t="s">
        <v>1</v>
      </c>
      <c r="F492" s="252" t="s">
        <v>4389</v>
      </c>
      <c r="G492" s="250"/>
      <c r="H492" s="253">
        <v>29.699999999999999</v>
      </c>
      <c r="I492" s="254"/>
      <c r="J492" s="250"/>
      <c r="K492" s="250"/>
      <c r="L492" s="255"/>
      <c r="M492" s="256"/>
      <c r="N492" s="257"/>
      <c r="O492" s="257"/>
      <c r="P492" s="257"/>
      <c r="Q492" s="257"/>
      <c r="R492" s="257"/>
      <c r="S492" s="257"/>
      <c r="T492" s="258"/>
      <c r="U492" s="13"/>
      <c r="V492" s="13"/>
      <c r="W492" s="13"/>
      <c r="X492" s="13"/>
      <c r="Y492" s="13"/>
      <c r="Z492" s="13"/>
      <c r="AA492" s="13"/>
      <c r="AB492" s="13"/>
      <c r="AC492" s="13"/>
      <c r="AD492" s="13"/>
      <c r="AE492" s="13"/>
      <c r="AT492" s="259" t="s">
        <v>259</v>
      </c>
      <c r="AU492" s="259" t="s">
        <v>88</v>
      </c>
      <c r="AV492" s="13" t="s">
        <v>88</v>
      </c>
      <c r="AW492" s="13" t="s">
        <v>36</v>
      </c>
      <c r="AX492" s="13" t="s">
        <v>80</v>
      </c>
      <c r="AY492" s="259" t="s">
        <v>241</v>
      </c>
    </row>
    <row r="493" s="14" customFormat="1">
      <c r="A493" s="14"/>
      <c r="B493" s="260"/>
      <c r="C493" s="261"/>
      <c r="D493" s="242" t="s">
        <v>259</v>
      </c>
      <c r="E493" s="262" t="s">
        <v>1</v>
      </c>
      <c r="F493" s="263" t="s">
        <v>261</v>
      </c>
      <c r="G493" s="261"/>
      <c r="H493" s="264">
        <v>515.08199999999999</v>
      </c>
      <c r="I493" s="265"/>
      <c r="J493" s="261"/>
      <c r="K493" s="261"/>
      <c r="L493" s="266"/>
      <c r="M493" s="267"/>
      <c r="N493" s="268"/>
      <c r="O493" s="268"/>
      <c r="P493" s="268"/>
      <c r="Q493" s="268"/>
      <c r="R493" s="268"/>
      <c r="S493" s="268"/>
      <c r="T493" s="269"/>
      <c r="U493" s="14"/>
      <c r="V493" s="14"/>
      <c r="W493" s="14"/>
      <c r="X493" s="14"/>
      <c r="Y493" s="14"/>
      <c r="Z493" s="14"/>
      <c r="AA493" s="14"/>
      <c r="AB493" s="14"/>
      <c r="AC493" s="14"/>
      <c r="AD493" s="14"/>
      <c r="AE493" s="14"/>
      <c r="AT493" s="270" t="s">
        <v>259</v>
      </c>
      <c r="AU493" s="270" t="s">
        <v>88</v>
      </c>
      <c r="AV493" s="14" t="s">
        <v>175</v>
      </c>
      <c r="AW493" s="14" t="s">
        <v>36</v>
      </c>
      <c r="AX493" s="14" t="s">
        <v>14</v>
      </c>
      <c r="AY493" s="270" t="s">
        <v>241</v>
      </c>
    </row>
    <row r="494" s="2" customFormat="1" ht="37.8" customHeight="1">
      <c r="A494" s="39"/>
      <c r="B494" s="40"/>
      <c r="C494" s="229" t="s">
        <v>935</v>
      </c>
      <c r="D494" s="229" t="s">
        <v>243</v>
      </c>
      <c r="E494" s="230" t="s">
        <v>4390</v>
      </c>
      <c r="F494" s="231" t="s">
        <v>4391</v>
      </c>
      <c r="G494" s="232" t="s">
        <v>246</v>
      </c>
      <c r="H494" s="233">
        <v>300</v>
      </c>
      <c r="I494" s="234"/>
      <c r="J494" s="235">
        <f>ROUND(I494*H494,2)</f>
        <v>0</v>
      </c>
      <c r="K494" s="231" t="s">
        <v>247</v>
      </c>
      <c r="L494" s="45"/>
      <c r="M494" s="236" t="s">
        <v>1</v>
      </c>
      <c r="N494" s="237" t="s">
        <v>45</v>
      </c>
      <c r="O494" s="92"/>
      <c r="P494" s="238">
        <f>O494*H494</f>
        <v>0</v>
      </c>
      <c r="Q494" s="238">
        <v>0</v>
      </c>
      <c r="R494" s="238">
        <f>Q494*H494</f>
        <v>0</v>
      </c>
      <c r="S494" s="238">
        <v>0</v>
      </c>
      <c r="T494" s="239">
        <f>S494*H494</f>
        <v>0</v>
      </c>
      <c r="U494" s="39"/>
      <c r="V494" s="39"/>
      <c r="W494" s="39"/>
      <c r="X494" s="39"/>
      <c r="Y494" s="39"/>
      <c r="Z494" s="39"/>
      <c r="AA494" s="39"/>
      <c r="AB494" s="39"/>
      <c r="AC494" s="39"/>
      <c r="AD494" s="39"/>
      <c r="AE494" s="39"/>
      <c r="AR494" s="240" t="s">
        <v>175</v>
      </c>
      <c r="AT494" s="240" t="s">
        <v>243</v>
      </c>
      <c r="AU494" s="240" t="s">
        <v>88</v>
      </c>
      <c r="AY494" s="18" t="s">
        <v>241</v>
      </c>
      <c r="BE494" s="241">
        <f>IF(N494="základní",J494,0)</f>
        <v>0</v>
      </c>
      <c r="BF494" s="241">
        <f>IF(N494="snížená",J494,0)</f>
        <v>0</v>
      </c>
      <c r="BG494" s="241">
        <f>IF(N494="zákl. přenesená",J494,0)</f>
        <v>0</v>
      </c>
      <c r="BH494" s="241">
        <f>IF(N494="sníž. přenesená",J494,0)</f>
        <v>0</v>
      </c>
      <c r="BI494" s="241">
        <f>IF(N494="nulová",J494,0)</f>
        <v>0</v>
      </c>
      <c r="BJ494" s="18" t="s">
        <v>14</v>
      </c>
      <c r="BK494" s="241">
        <f>ROUND(I494*H494,2)</f>
        <v>0</v>
      </c>
      <c r="BL494" s="18" t="s">
        <v>175</v>
      </c>
      <c r="BM494" s="240" t="s">
        <v>4392</v>
      </c>
    </row>
    <row r="495" s="2" customFormat="1">
      <c r="A495" s="39"/>
      <c r="B495" s="40"/>
      <c r="C495" s="41"/>
      <c r="D495" s="242" t="s">
        <v>249</v>
      </c>
      <c r="E495" s="41"/>
      <c r="F495" s="243" t="s">
        <v>4393</v>
      </c>
      <c r="G495" s="41"/>
      <c r="H495" s="41"/>
      <c r="I495" s="244"/>
      <c r="J495" s="41"/>
      <c r="K495" s="41"/>
      <c r="L495" s="45"/>
      <c r="M495" s="245"/>
      <c r="N495" s="246"/>
      <c r="O495" s="92"/>
      <c r="P495" s="92"/>
      <c r="Q495" s="92"/>
      <c r="R495" s="92"/>
      <c r="S495" s="92"/>
      <c r="T495" s="93"/>
      <c r="U495" s="39"/>
      <c r="V495" s="39"/>
      <c r="W495" s="39"/>
      <c r="X495" s="39"/>
      <c r="Y495" s="39"/>
      <c r="Z495" s="39"/>
      <c r="AA495" s="39"/>
      <c r="AB495" s="39"/>
      <c r="AC495" s="39"/>
      <c r="AD495" s="39"/>
      <c r="AE495" s="39"/>
      <c r="AT495" s="18" t="s">
        <v>249</v>
      </c>
      <c r="AU495" s="18" t="s">
        <v>88</v>
      </c>
    </row>
    <row r="496" s="2" customFormat="1">
      <c r="A496" s="39"/>
      <c r="B496" s="40"/>
      <c r="C496" s="41"/>
      <c r="D496" s="247" t="s">
        <v>251</v>
      </c>
      <c r="E496" s="41"/>
      <c r="F496" s="248" t="s">
        <v>4394</v>
      </c>
      <c r="G496" s="41"/>
      <c r="H496" s="41"/>
      <c r="I496" s="244"/>
      <c r="J496" s="41"/>
      <c r="K496" s="41"/>
      <c r="L496" s="45"/>
      <c r="M496" s="245"/>
      <c r="N496" s="246"/>
      <c r="O496" s="92"/>
      <c r="P496" s="92"/>
      <c r="Q496" s="92"/>
      <c r="R496" s="92"/>
      <c r="S496" s="92"/>
      <c r="T496" s="93"/>
      <c r="U496" s="39"/>
      <c r="V496" s="39"/>
      <c r="W496" s="39"/>
      <c r="X496" s="39"/>
      <c r="Y496" s="39"/>
      <c r="Z496" s="39"/>
      <c r="AA496" s="39"/>
      <c r="AB496" s="39"/>
      <c r="AC496" s="39"/>
      <c r="AD496" s="39"/>
      <c r="AE496" s="39"/>
      <c r="AT496" s="18" t="s">
        <v>251</v>
      </c>
      <c r="AU496" s="18" t="s">
        <v>88</v>
      </c>
    </row>
    <row r="497" s="2" customFormat="1" ht="33" customHeight="1">
      <c r="A497" s="39"/>
      <c r="B497" s="40"/>
      <c r="C497" s="229" t="s">
        <v>942</v>
      </c>
      <c r="D497" s="229" t="s">
        <v>243</v>
      </c>
      <c r="E497" s="230" t="s">
        <v>4395</v>
      </c>
      <c r="F497" s="231" t="s">
        <v>4396</v>
      </c>
      <c r="G497" s="232" t="s">
        <v>246</v>
      </c>
      <c r="H497" s="233">
        <v>9000</v>
      </c>
      <c r="I497" s="234"/>
      <c r="J497" s="235">
        <f>ROUND(I497*H497,2)</f>
        <v>0</v>
      </c>
      <c r="K497" s="231" t="s">
        <v>247</v>
      </c>
      <c r="L497" s="45"/>
      <c r="M497" s="236" t="s">
        <v>1</v>
      </c>
      <c r="N497" s="237" t="s">
        <v>45</v>
      </c>
      <c r="O497" s="92"/>
      <c r="P497" s="238">
        <f>O497*H497</f>
        <v>0</v>
      </c>
      <c r="Q497" s="238">
        <v>0</v>
      </c>
      <c r="R497" s="238">
        <f>Q497*H497</f>
        <v>0</v>
      </c>
      <c r="S497" s="238">
        <v>0</v>
      </c>
      <c r="T497" s="239">
        <f>S497*H497</f>
        <v>0</v>
      </c>
      <c r="U497" s="39"/>
      <c r="V497" s="39"/>
      <c r="W497" s="39"/>
      <c r="X497" s="39"/>
      <c r="Y497" s="39"/>
      <c r="Z497" s="39"/>
      <c r="AA497" s="39"/>
      <c r="AB497" s="39"/>
      <c r="AC497" s="39"/>
      <c r="AD497" s="39"/>
      <c r="AE497" s="39"/>
      <c r="AR497" s="240" t="s">
        <v>175</v>
      </c>
      <c r="AT497" s="240" t="s">
        <v>243</v>
      </c>
      <c r="AU497" s="240" t="s">
        <v>88</v>
      </c>
      <c r="AY497" s="18" t="s">
        <v>241</v>
      </c>
      <c r="BE497" s="241">
        <f>IF(N497="základní",J497,0)</f>
        <v>0</v>
      </c>
      <c r="BF497" s="241">
        <f>IF(N497="snížená",J497,0)</f>
        <v>0</v>
      </c>
      <c r="BG497" s="241">
        <f>IF(N497="zákl. přenesená",J497,0)</f>
        <v>0</v>
      </c>
      <c r="BH497" s="241">
        <f>IF(N497="sníž. přenesená",J497,0)</f>
        <v>0</v>
      </c>
      <c r="BI497" s="241">
        <f>IF(N497="nulová",J497,0)</f>
        <v>0</v>
      </c>
      <c r="BJ497" s="18" t="s">
        <v>14</v>
      </c>
      <c r="BK497" s="241">
        <f>ROUND(I497*H497,2)</f>
        <v>0</v>
      </c>
      <c r="BL497" s="18" t="s">
        <v>175</v>
      </c>
      <c r="BM497" s="240" t="s">
        <v>4397</v>
      </c>
    </row>
    <row r="498" s="2" customFormat="1">
      <c r="A498" s="39"/>
      <c r="B498" s="40"/>
      <c r="C498" s="41"/>
      <c r="D498" s="242" t="s">
        <v>249</v>
      </c>
      <c r="E498" s="41"/>
      <c r="F498" s="243" t="s">
        <v>4398</v>
      </c>
      <c r="G498" s="41"/>
      <c r="H498" s="41"/>
      <c r="I498" s="244"/>
      <c r="J498" s="41"/>
      <c r="K498" s="41"/>
      <c r="L498" s="45"/>
      <c r="M498" s="245"/>
      <c r="N498" s="246"/>
      <c r="O498" s="92"/>
      <c r="P498" s="92"/>
      <c r="Q498" s="92"/>
      <c r="R498" s="92"/>
      <c r="S498" s="92"/>
      <c r="T498" s="93"/>
      <c r="U498" s="39"/>
      <c r="V498" s="39"/>
      <c r="W498" s="39"/>
      <c r="X498" s="39"/>
      <c r="Y498" s="39"/>
      <c r="Z498" s="39"/>
      <c r="AA498" s="39"/>
      <c r="AB498" s="39"/>
      <c r="AC498" s="39"/>
      <c r="AD498" s="39"/>
      <c r="AE498" s="39"/>
      <c r="AT498" s="18" t="s">
        <v>249</v>
      </c>
      <c r="AU498" s="18" t="s">
        <v>88</v>
      </c>
    </row>
    <row r="499" s="2" customFormat="1">
      <c r="A499" s="39"/>
      <c r="B499" s="40"/>
      <c r="C499" s="41"/>
      <c r="D499" s="247" t="s">
        <v>251</v>
      </c>
      <c r="E499" s="41"/>
      <c r="F499" s="248" t="s">
        <v>4399</v>
      </c>
      <c r="G499" s="41"/>
      <c r="H499" s="41"/>
      <c r="I499" s="244"/>
      <c r="J499" s="41"/>
      <c r="K499" s="41"/>
      <c r="L499" s="45"/>
      <c r="M499" s="245"/>
      <c r="N499" s="246"/>
      <c r="O499" s="92"/>
      <c r="P499" s="92"/>
      <c r="Q499" s="92"/>
      <c r="R499" s="92"/>
      <c r="S499" s="92"/>
      <c r="T499" s="93"/>
      <c r="U499" s="39"/>
      <c r="V499" s="39"/>
      <c r="W499" s="39"/>
      <c r="X499" s="39"/>
      <c r="Y499" s="39"/>
      <c r="Z499" s="39"/>
      <c r="AA499" s="39"/>
      <c r="AB499" s="39"/>
      <c r="AC499" s="39"/>
      <c r="AD499" s="39"/>
      <c r="AE499" s="39"/>
      <c r="AT499" s="18" t="s">
        <v>251</v>
      </c>
      <c r="AU499" s="18" t="s">
        <v>88</v>
      </c>
    </row>
    <row r="500" s="13" customFormat="1">
      <c r="A500" s="13"/>
      <c r="B500" s="249"/>
      <c r="C500" s="250"/>
      <c r="D500" s="242" t="s">
        <v>259</v>
      </c>
      <c r="E500" s="250"/>
      <c r="F500" s="252" t="s">
        <v>4400</v>
      </c>
      <c r="G500" s="250"/>
      <c r="H500" s="253">
        <v>9000</v>
      </c>
      <c r="I500" s="254"/>
      <c r="J500" s="250"/>
      <c r="K500" s="250"/>
      <c r="L500" s="255"/>
      <c r="M500" s="256"/>
      <c r="N500" s="257"/>
      <c r="O500" s="257"/>
      <c r="P500" s="257"/>
      <c r="Q500" s="257"/>
      <c r="R500" s="257"/>
      <c r="S500" s="257"/>
      <c r="T500" s="258"/>
      <c r="U500" s="13"/>
      <c r="V500" s="13"/>
      <c r="W500" s="13"/>
      <c r="X500" s="13"/>
      <c r="Y500" s="13"/>
      <c r="Z500" s="13"/>
      <c r="AA500" s="13"/>
      <c r="AB500" s="13"/>
      <c r="AC500" s="13"/>
      <c r="AD500" s="13"/>
      <c r="AE500" s="13"/>
      <c r="AT500" s="259" t="s">
        <v>259</v>
      </c>
      <c r="AU500" s="259" t="s">
        <v>88</v>
      </c>
      <c r="AV500" s="13" t="s">
        <v>88</v>
      </c>
      <c r="AW500" s="13" t="s">
        <v>4</v>
      </c>
      <c r="AX500" s="13" t="s">
        <v>14</v>
      </c>
      <c r="AY500" s="259" t="s">
        <v>241</v>
      </c>
    </row>
    <row r="501" s="2" customFormat="1" ht="37.8" customHeight="1">
      <c r="A501" s="39"/>
      <c r="B501" s="40"/>
      <c r="C501" s="229" t="s">
        <v>946</v>
      </c>
      <c r="D501" s="229" t="s">
        <v>243</v>
      </c>
      <c r="E501" s="230" t="s">
        <v>4401</v>
      </c>
      <c r="F501" s="231" t="s">
        <v>4402</v>
      </c>
      <c r="G501" s="232" t="s">
        <v>246</v>
      </c>
      <c r="H501" s="233">
        <v>300</v>
      </c>
      <c r="I501" s="234"/>
      <c r="J501" s="235">
        <f>ROUND(I501*H501,2)</f>
        <v>0</v>
      </c>
      <c r="K501" s="231" t="s">
        <v>247</v>
      </c>
      <c r="L501" s="45"/>
      <c r="M501" s="236" t="s">
        <v>1</v>
      </c>
      <c r="N501" s="237" t="s">
        <v>45</v>
      </c>
      <c r="O501" s="92"/>
      <c r="P501" s="238">
        <f>O501*H501</f>
        <v>0</v>
      </c>
      <c r="Q501" s="238">
        <v>0</v>
      </c>
      <c r="R501" s="238">
        <f>Q501*H501</f>
        <v>0</v>
      </c>
      <c r="S501" s="238">
        <v>0</v>
      </c>
      <c r="T501" s="239">
        <f>S501*H501</f>
        <v>0</v>
      </c>
      <c r="U501" s="39"/>
      <c r="V501" s="39"/>
      <c r="W501" s="39"/>
      <c r="X501" s="39"/>
      <c r="Y501" s="39"/>
      <c r="Z501" s="39"/>
      <c r="AA501" s="39"/>
      <c r="AB501" s="39"/>
      <c r="AC501" s="39"/>
      <c r="AD501" s="39"/>
      <c r="AE501" s="39"/>
      <c r="AR501" s="240" t="s">
        <v>175</v>
      </c>
      <c r="AT501" s="240" t="s">
        <v>243</v>
      </c>
      <c r="AU501" s="240" t="s">
        <v>88</v>
      </c>
      <c r="AY501" s="18" t="s">
        <v>241</v>
      </c>
      <c r="BE501" s="241">
        <f>IF(N501="základní",J501,0)</f>
        <v>0</v>
      </c>
      <c r="BF501" s="241">
        <f>IF(N501="snížená",J501,0)</f>
        <v>0</v>
      </c>
      <c r="BG501" s="241">
        <f>IF(N501="zákl. přenesená",J501,0)</f>
        <v>0</v>
      </c>
      <c r="BH501" s="241">
        <f>IF(N501="sníž. přenesená",J501,0)</f>
        <v>0</v>
      </c>
      <c r="BI501" s="241">
        <f>IF(N501="nulová",J501,0)</f>
        <v>0</v>
      </c>
      <c r="BJ501" s="18" t="s">
        <v>14</v>
      </c>
      <c r="BK501" s="241">
        <f>ROUND(I501*H501,2)</f>
        <v>0</v>
      </c>
      <c r="BL501" s="18" t="s">
        <v>175</v>
      </c>
      <c r="BM501" s="240" t="s">
        <v>4403</v>
      </c>
    </row>
    <row r="502" s="2" customFormat="1">
      <c r="A502" s="39"/>
      <c r="B502" s="40"/>
      <c r="C502" s="41"/>
      <c r="D502" s="242" t="s">
        <v>249</v>
      </c>
      <c r="E502" s="41"/>
      <c r="F502" s="243" t="s">
        <v>4404</v>
      </c>
      <c r="G502" s="41"/>
      <c r="H502" s="41"/>
      <c r="I502" s="244"/>
      <c r="J502" s="41"/>
      <c r="K502" s="41"/>
      <c r="L502" s="45"/>
      <c r="M502" s="245"/>
      <c r="N502" s="246"/>
      <c r="O502" s="92"/>
      <c r="P502" s="92"/>
      <c r="Q502" s="92"/>
      <c r="R502" s="92"/>
      <c r="S502" s="92"/>
      <c r="T502" s="93"/>
      <c r="U502" s="39"/>
      <c r="V502" s="39"/>
      <c r="W502" s="39"/>
      <c r="X502" s="39"/>
      <c r="Y502" s="39"/>
      <c r="Z502" s="39"/>
      <c r="AA502" s="39"/>
      <c r="AB502" s="39"/>
      <c r="AC502" s="39"/>
      <c r="AD502" s="39"/>
      <c r="AE502" s="39"/>
      <c r="AT502" s="18" t="s">
        <v>249</v>
      </c>
      <c r="AU502" s="18" t="s">
        <v>88</v>
      </c>
    </row>
    <row r="503" s="2" customFormat="1">
      <c r="A503" s="39"/>
      <c r="B503" s="40"/>
      <c r="C503" s="41"/>
      <c r="D503" s="247" t="s">
        <v>251</v>
      </c>
      <c r="E503" s="41"/>
      <c r="F503" s="248" t="s">
        <v>4405</v>
      </c>
      <c r="G503" s="41"/>
      <c r="H503" s="41"/>
      <c r="I503" s="244"/>
      <c r="J503" s="41"/>
      <c r="K503" s="41"/>
      <c r="L503" s="45"/>
      <c r="M503" s="245"/>
      <c r="N503" s="246"/>
      <c r="O503" s="92"/>
      <c r="P503" s="92"/>
      <c r="Q503" s="92"/>
      <c r="R503" s="92"/>
      <c r="S503" s="92"/>
      <c r="T503" s="93"/>
      <c r="U503" s="39"/>
      <c r="V503" s="39"/>
      <c r="W503" s="39"/>
      <c r="X503" s="39"/>
      <c r="Y503" s="39"/>
      <c r="Z503" s="39"/>
      <c r="AA503" s="39"/>
      <c r="AB503" s="39"/>
      <c r="AC503" s="39"/>
      <c r="AD503" s="39"/>
      <c r="AE503" s="39"/>
      <c r="AT503" s="18" t="s">
        <v>251</v>
      </c>
      <c r="AU503" s="18" t="s">
        <v>88</v>
      </c>
    </row>
    <row r="504" s="2" customFormat="1" ht="16.5" customHeight="1">
      <c r="A504" s="39"/>
      <c r="B504" s="40"/>
      <c r="C504" s="229" t="s">
        <v>952</v>
      </c>
      <c r="D504" s="229" t="s">
        <v>243</v>
      </c>
      <c r="E504" s="230" t="s">
        <v>4406</v>
      </c>
      <c r="F504" s="231" t="s">
        <v>4407</v>
      </c>
      <c r="G504" s="232" t="s">
        <v>246</v>
      </c>
      <c r="H504" s="233">
        <v>300</v>
      </c>
      <c r="I504" s="234"/>
      <c r="J504" s="235">
        <f>ROUND(I504*H504,2)</f>
        <v>0</v>
      </c>
      <c r="K504" s="231" t="s">
        <v>247</v>
      </c>
      <c r="L504" s="45"/>
      <c r="M504" s="236" t="s">
        <v>1</v>
      </c>
      <c r="N504" s="237" t="s">
        <v>45</v>
      </c>
      <c r="O504" s="92"/>
      <c r="P504" s="238">
        <f>O504*H504</f>
        <v>0</v>
      </c>
      <c r="Q504" s="238">
        <v>0</v>
      </c>
      <c r="R504" s="238">
        <f>Q504*H504</f>
        <v>0</v>
      </c>
      <c r="S504" s="238">
        <v>0</v>
      </c>
      <c r="T504" s="239">
        <f>S504*H504</f>
        <v>0</v>
      </c>
      <c r="U504" s="39"/>
      <c r="V504" s="39"/>
      <c r="W504" s="39"/>
      <c r="X504" s="39"/>
      <c r="Y504" s="39"/>
      <c r="Z504" s="39"/>
      <c r="AA504" s="39"/>
      <c r="AB504" s="39"/>
      <c r="AC504" s="39"/>
      <c r="AD504" s="39"/>
      <c r="AE504" s="39"/>
      <c r="AR504" s="240" t="s">
        <v>175</v>
      </c>
      <c r="AT504" s="240" t="s">
        <v>243</v>
      </c>
      <c r="AU504" s="240" t="s">
        <v>88</v>
      </c>
      <c r="AY504" s="18" t="s">
        <v>241</v>
      </c>
      <c r="BE504" s="241">
        <f>IF(N504="základní",J504,0)</f>
        <v>0</v>
      </c>
      <c r="BF504" s="241">
        <f>IF(N504="snížená",J504,0)</f>
        <v>0</v>
      </c>
      <c r="BG504" s="241">
        <f>IF(N504="zákl. přenesená",J504,0)</f>
        <v>0</v>
      </c>
      <c r="BH504" s="241">
        <f>IF(N504="sníž. přenesená",J504,0)</f>
        <v>0</v>
      </c>
      <c r="BI504" s="241">
        <f>IF(N504="nulová",J504,0)</f>
        <v>0</v>
      </c>
      <c r="BJ504" s="18" t="s">
        <v>14</v>
      </c>
      <c r="BK504" s="241">
        <f>ROUND(I504*H504,2)</f>
        <v>0</v>
      </c>
      <c r="BL504" s="18" t="s">
        <v>175</v>
      </c>
      <c r="BM504" s="240" t="s">
        <v>4408</v>
      </c>
    </row>
    <row r="505" s="2" customFormat="1">
      <c r="A505" s="39"/>
      <c r="B505" s="40"/>
      <c r="C505" s="41"/>
      <c r="D505" s="242" t="s">
        <v>249</v>
      </c>
      <c r="E505" s="41"/>
      <c r="F505" s="243" t="s">
        <v>4409</v>
      </c>
      <c r="G505" s="41"/>
      <c r="H505" s="41"/>
      <c r="I505" s="244"/>
      <c r="J505" s="41"/>
      <c r="K505" s="41"/>
      <c r="L505" s="45"/>
      <c r="M505" s="245"/>
      <c r="N505" s="246"/>
      <c r="O505" s="92"/>
      <c r="P505" s="92"/>
      <c r="Q505" s="92"/>
      <c r="R505" s="92"/>
      <c r="S505" s="92"/>
      <c r="T505" s="93"/>
      <c r="U505" s="39"/>
      <c r="V505" s="39"/>
      <c r="W505" s="39"/>
      <c r="X505" s="39"/>
      <c r="Y505" s="39"/>
      <c r="Z505" s="39"/>
      <c r="AA505" s="39"/>
      <c r="AB505" s="39"/>
      <c r="AC505" s="39"/>
      <c r="AD505" s="39"/>
      <c r="AE505" s="39"/>
      <c r="AT505" s="18" t="s">
        <v>249</v>
      </c>
      <c r="AU505" s="18" t="s">
        <v>88</v>
      </c>
    </row>
    <row r="506" s="2" customFormat="1">
      <c r="A506" s="39"/>
      <c r="B506" s="40"/>
      <c r="C506" s="41"/>
      <c r="D506" s="247" t="s">
        <v>251</v>
      </c>
      <c r="E506" s="41"/>
      <c r="F506" s="248" t="s">
        <v>4410</v>
      </c>
      <c r="G506" s="41"/>
      <c r="H506" s="41"/>
      <c r="I506" s="244"/>
      <c r="J506" s="41"/>
      <c r="K506" s="41"/>
      <c r="L506" s="45"/>
      <c r="M506" s="245"/>
      <c r="N506" s="246"/>
      <c r="O506" s="92"/>
      <c r="P506" s="92"/>
      <c r="Q506" s="92"/>
      <c r="R506" s="92"/>
      <c r="S506" s="92"/>
      <c r="T506" s="93"/>
      <c r="U506" s="39"/>
      <c r="V506" s="39"/>
      <c r="W506" s="39"/>
      <c r="X506" s="39"/>
      <c r="Y506" s="39"/>
      <c r="Z506" s="39"/>
      <c r="AA506" s="39"/>
      <c r="AB506" s="39"/>
      <c r="AC506" s="39"/>
      <c r="AD506" s="39"/>
      <c r="AE506" s="39"/>
      <c r="AT506" s="18" t="s">
        <v>251</v>
      </c>
      <c r="AU506" s="18" t="s">
        <v>88</v>
      </c>
    </row>
    <row r="507" s="2" customFormat="1" ht="21.75" customHeight="1">
      <c r="A507" s="39"/>
      <c r="B507" s="40"/>
      <c r="C507" s="229" t="s">
        <v>957</v>
      </c>
      <c r="D507" s="229" t="s">
        <v>243</v>
      </c>
      <c r="E507" s="230" t="s">
        <v>4411</v>
      </c>
      <c r="F507" s="231" t="s">
        <v>4412</v>
      </c>
      <c r="G507" s="232" t="s">
        <v>246</v>
      </c>
      <c r="H507" s="233">
        <v>9000</v>
      </c>
      <c r="I507" s="234"/>
      <c r="J507" s="235">
        <f>ROUND(I507*H507,2)</f>
        <v>0</v>
      </c>
      <c r="K507" s="231" t="s">
        <v>247</v>
      </c>
      <c r="L507" s="45"/>
      <c r="M507" s="236" t="s">
        <v>1</v>
      </c>
      <c r="N507" s="237" t="s">
        <v>45</v>
      </c>
      <c r="O507" s="92"/>
      <c r="P507" s="238">
        <f>O507*H507</f>
        <v>0</v>
      </c>
      <c r="Q507" s="238">
        <v>0</v>
      </c>
      <c r="R507" s="238">
        <f>Q507*H507</f>
        <v>0</v>
      </c>
      <c r="S507" s="238">
        <v>0</v>
      </c>
      <c r="T507" s="239">
        <f>S507*H507</f>
        <v>0</v>
      </c>
      <c r="U507" s="39"/>
      <c r="V507" s="39"/>
      <c r="W507" s="39"/>
      <c r="X507" s="39"/>
      <c r="Y507" s="39"/>
      <c r="Z507" s="39"/>
      <c r="AA507" s="39"/>
      <c r="AB507" s="39"/>
      <c r="AC507" s="39"/>
      <c r="AD507" s="39"/>
      <c r="AE507" s="39"/>
      <c r="AR507" s="240" t="s">
        <v>175</v>
      </c>
      <c r="AT507" s="240" t="s">
        <v>243</v>
      </c>
      <c r="AU507" s="240" t="s">
        <v>88</v>
      </c>
      <c r="AY507" s="18" t="s">
        <v>241</v>
      </c>
      <c r="BE507" s="241">
        <f>IF(N507="základní",J507,0)</f>
        <v>0</v>
      </c>
      <c r="BF507" s="241">
        <f>IF(N507="snížená",J507,0)</f>
        <v>0</v>
      </c>
      <c r="BG507" s="241">
        <f>IF(N507="zákl. přenesená",J507,0)</f>
        <v>0</v>
      </c>
      <c r="BH507" s="241">
        <f>IF(N507="sníž. přenesená",J507,0)</f>
        <v>0</v>
      </c>
      <c r="BI507" s="241">
        <f>IF(N507="nulová",J507,0)</f>
        <v>0</v>
      </c>
      <c r="BJ507" s="18" t="s">
        <v>14</v>
      </c>
      <c r="BK507" s="241">
        <f>ROUND(I507*H507,2)</f>
        <v>0</v>
      </c>
      <c r="BL507" s="18" t="s">
        <v>175</v>
      </c>
      <c r="BM507" s="240" t="s">
        <v>4413</v>
      </c>
    </row>
    <row r="508" s="2" customFormat="1">
      <c r="A508" s="39"/>
      <c r="B508" s="40"/>
      <c r="C508" s="41"/>
      <c r="D508" s="242" t="s">
        <v>249</v>
      </c>
      <c r="E508" s="41"/>
      <c r="F508" s="243" t="s">
        <v>4414</v>
      </c>
      <c r="G508" s="41"/>
      <c r="H508" s="41"/>
      <c r="I508" s="244"/>
      <c r="J508" s="41"/>
      <c r="K508" s="41"/>
      <c r="L508" s="45"/>
      <c r="M508" s="245"/>
      <c r="N508" s="246"/>
      <c r="O508" s="92"/>
      <c r="P508" s="92"/>
      <c r="Q508" s="92"/>
      <c r="R508" s="92"/>
      <c r="S508" s="92"/>
      <c r="T508" s="93"/>
      <c r="U508" s="39"/>
      <c r="V508" s="39"/>
      <c r="W508" s="39"/>
      <c r="X508" s="39"/>
      <c r="Y508" s="39"/>
      <c r="Z508" s="39"/>
      <c r="AA508" s="39"/>
      <c r="AB508" s="39"/>
      <c r="AC508" s="39"/>
      <c r="AD508" s="39"/>
      <c r="AE508" s="39"/>
      <c r="AT508" s="18" t="s">
        <v>249</v>
      </c>
      <c r="AU508" s="18" t="s">
        <v>88</v>
      </c>
    </row>
    <row r="509" s="2" customFormat="1">
      <c r="A509" s="39"/>
      <c r="B509" s="40"/>
      <c r="C509" s="41"/>
      <c r="D509" s="247" t="s">
        <v>251</v>
      </c>
      <c r="E509" s="41"/>
      <c r="F509" s="248" t="s">
        <v>4415</v>
      </c>
      <c r="G509" s="41"/>
      <c r="H509" s="41"/>
      <c r="I509" s="244"/>
      <c r="J509" s="41"/>
      <c r="K509" s="41"/>
      <c r="L509" s="45"/>
      <c r="M509" s="245"/>
      <c r="N509" s="246"/>
      <c r="O509" s="92"/>
      <c r="P509" s="92"/>
      <c r="Q509" s="92"/>
      <c r="R509" s="92"/>
      <c r="S509" s="92"/>
      <c r="T509" s="93"/>
      <c r="U509" s="39"/>
      <c r="V509" s="39"/>
      <c r="W509" s="39"/>
      <c r="X509" s="39"/>
      <c r="Y509" s="39"/>
      <c r="Z509" s="39"/>
      <c r="AA509" s="39"/>
      <c r="AB509" s="39"/>
      <c r="AC509" s="39"/>
      <c r="AD509" s="39"/>
      <c r="AE509" s="39"/>
      <c r="AT509" s="18" t="s">
        <v>251</v>
      </c>
      <c r="AU509" s="18" t="s">
        <v>88</v>
      </c>
    </row>
    <row r="510" s="13" customFormat="1">
      <c r="A510" s="13"/>
      <c r="B510" s="249"/>
      <c r="C510" s="250"/>
      <c r="D510" s="242" t="s">
        <v>259</v>
      </c>
      <c r="E510" s="250"/>
      <c r="F510" s="252" t="s">
        <v>4400</v>
      </c>
      <c r="G510" s="250"/>
      <c r="H510" s="253">
        <v>9000</v>
      </c>
      <c r="I510" s="254"/>
      <c r="J510" s="250"/>
      <c r="K510" s="250"/>
      <c r="L510" s="255"/>
      <c r="M510" s="256"/>
      <c r="N510" s="257"/>
      <c r="O510" s="257"/>
      <c r="P510" s="257"/>
      <c r="Q510" s="257"/>
      <c r="R510" s="257"/>
      <c r="S510" s="257"/>
      <c r="T510" s="258"/>
      <c r="U510" s="13"/>
      <c r="V510" s="13"/>
      <c r="W510" s="13"/>
      <c r="X510" s="13"/>
      <c r="Y510" s="13"/>
      <c r="Z510" s="13"/>
      <c r="AA510" s="13"/>
      <c r="AB510" s="13"/>
      <c r="AC510" s="13"/>
      <c r="AD510" s="13"/>
      <c r="AE510" s="13"/>
      <c r="AT510" s="259" t="s">
        <v>259</v>
      </c>
      <c r="AU510" s="259" t="s">
        <v>88</v>
      </c>
      <c r="AV510" s="13" t="s">
        <v>88</v>
      </c>
      <c r="AW510" s="13" t="s">
        <v>4</v>
      </c>
      <c r="AX510" s="13" t="s">
        <v>14</v>
      </c>
      <c r="AY510" s="259" t="s">
        <v>241</v>
      </c>
    </row>
    <row r="511" s="2" customFormat="1" ht="21.75" customHeight="1">
      <c r="A511" s="39"/>
      <c r="B511" s="40"/>
      <c r="C511" s="229" t="s">
        <v>967</v>
      </c>
      <c r="D511" s="229" t="s">
        <v>243</v>
      </c>
      <c r="E511" s="230" t="s">
        <v>4416</v>
      </c>
      <c r="F511" s="231" t="s">
        <v>4417</v>
      </c>
      <c r="G511" s="232" t="s">
        <v>246</v>
      </c>
      <c r="H511" s="233">
        <v>300</v>
      </c>
      <c r="I511" s="234"/>
      <c r="J511" s="235">
        <f>ROUND(I511*H511,2)</f>
        <v>0</v>
      </c>
      <c r="K511" s="231" t="s">
        <v>247</v>
      </c>
      <c r="L511" s="45"/>
      <c r="M511" s="236" t="s">
        <v>1</v>
      </c>
      <c r="N511" s="237" t="s">
        <v>45</v>
      </c>
      <c r="O511" s="92"/>
      <c r="P511" s="238">
        <f>O511*H511</f>
        <v>0</v>
      </c>
      <c r="Q511" s="238">
        <v>0</v>
      </c>
      <c r="R511" s="238">
        <f>Q511*H511</f>
        <v>0</v>
      </c>
      <c r="S511" s="238">
        <v>0</v>
      </c>
      <c r="T511" s="239">
        <f>S511*H511</f>
        <v>0</v>
      </c>
      <c r="U511" s="39"/>
      <c r="V511" s="39"/>
      <c r="W511" s="39"/>
      <c r="X511" s="39"/>
      <c r="Y511" s="39"/>
      <c r="Z511" s="39"/>
      <c r="AA511" s="39"/>
      <c r="AB511" s="39"/>
      <c r="AC511" s="39"/>
      <c r="AD511" s="39"/>
      <c r="AE511" s="39"/>
      <c r="AR511" s="240" t="s">
        <v>175</v>
      </c>
      <c r="AT511" s="240" t="s">
        <v>243</v>
      </c>
      <c r="AU511" s="240" t="s">
        <v>88</v>
      </c>
      <c r="AY511" s="18" t="s">
        <v>241</v>
      </c>
      <c r="BE511" s="241">
        <f>IF(N511="základní",J511,0)</f>
        <v>0</v>
      </c>
      <c r="BF511" s="241">
        <f>IF(N511="snížená",J511,0)</f>
        <v>0</v>
      </c>
      <c r="BG511" s="241">
        <f>IF(N511="zákl. přenesená",J511,0)</f>
        <v>0</v>
      </c>
      <c r="BH511" s="241">
        <f>IF(N511="sníž. přenesená",J511,0)</f>
        <v>0</v>
      </c>
      <c r="BI511" s="241">
        <f>IF(N511="nulová",J511,0)</f>
        <v>0</v>
      </c>
      <c r="BJ511" s="18" t="s">
        <v>14</v>
      </c>
      <c r="BK511" s="241">
        <f>ROUND(I511*H511,2)</f>
        <v>0</v>
      </c>
      <c r="BL511" s="18" t="s">
        <v>175</v>
      </c>
      <c r="BM511" s="240" t="s">
        <v>4418</v>
      </c>
    </row>
    <row r="512" s="2" customFormat="1">
      <c r="A512" s="39"/>
      <c r="B512" s="40"/>
      <c r="C512" s="41"/>
      <c r="D512" s="242" t="s">
        <v>249</v>
      </c>
      <c r="E512" s="41"/>
      <c r="F512" s="243" t="s">
        <v>4419</v>
      </c>
      <c r="G512" s="41"/>
      <c r="H512" s="41"/>
      <c r="I512" s="244"/>
      <c r="J512" s="41"/>
      <c r="K512" s="41"/>
      <c r="L512" s="45"/>
      <c r="M512" s="245"/>
      <c r="N512" s="246"/>
      <c r="O512" s="92"/>
      <c r="P512" s="92"/>
      <c r="Q512" s="92"/>
      <c r="R512" s="92"/>
      <c r="S512" s="92"/>
      <c r="T512" s="93"/>
      <c r="U512" s="39"/>
      <c r="V512" s="39"/>
      <c r="W512" s="39"/>
      <c r="X512" s="39"/>
      <c r="Y512" s="39"/>
      <c r="Z512" s="39"/>
      <c r="AA512" s="39"/>
      <c r="AB512" s="39"/>
      <c r="AC512" s="39"/>
      <c r="AD512" s="39"/>
      <c r="AE512" s="39"/>
      <c r="AT512" s="18" t="s">
        <v>249</v>
      </c>
      <c r="AU512" s="18" t="s">
        <v>88</v>
      </c>
    </row>
    <row r="513" s="2" customFormat="1">
      <c r="A513" s="39"/>
      <c r="B513" s="40"/>
      <c r="C513" s="41"/>
      <c r="D513" s="247" t="s">
        <v>251</v>
      </c>
      <c r="E513" s="41"/>
      <c r="F513" s="248" t="s">
        <v>4420</v>
      </c>
      <c r="G513" s="41"/>
      <c r="H513" s="41"/>
      <c r="I513" s="244"/>
      <c r="J513" s="41"/>
      <c r="K513" s="41"/>
      <c r="L513" s="45"/>
      <c r="M513" s="245"/>
      <c r="N513" s="246"/>
      <c r="O513" s="92"/>
      <c r="P513" s="92"/>
      <c r="Q513" s="92"/>
      <c r="R513" s="92"/>
      <c r="S513" s="92"/>
      <c r="T513" s="93"/>
      <c r="U513" s="39"/>
      <c r="V513" s="39"/>
      <c r="W513" s="39"/>
      <c r="X513" s="39"/>
      <c r="Y513" s="39"/>
      <c r="Z513" s="39"/>
      <c r="AA513" s="39"/>
      <c r="AB513" s="39"/>
      <c r="AC513" s="39"/>
      <c r="AD513" s="39"/>
      <c r="AE513" s="39"/>
      <c r="AT513" s="18" t="s">
        <v>251</v>
      </c>
      <c r="AU513" s="18" t="s">
        <v>88</v>
      </c>
    </row>
    <row r="514" s="2" customFormat="1" ht="33" customHeight="1">
      <c r="A514" s="39"/>
      <c r="B514" s="40"/>
      <c r="C514" s="229" t="s">
        <v>972</v>
      </c>
      <c r="D514" s="229" t="s">
        <v>243</v>
      </c>
      <c r="E514" s="230" t="s">
        <v>4421</v>
      </c>
      <c r="F514" s="231" t="s">
        <v>4422</v>
      </c>
      <c r="G514" s="232" t="s">
        <v>246</v>
      </c>
      <c r="H514" s="233">
        <v>247.66</v>
      </c>
      <c r="I514" s="234"/>
      <c r="J514" s="235">
        <f>ROUND(I514*H514,2)</f>
        <v>0</v>
      </c>
      <c r="K514" s="231" t="s">
        <v>247</v>
      </c>
      <c r="L514" s="45"/>
      <c r="M514" s="236" t="s">
        <v>1</v>
      </c>
      <c r="N514" s="237" t="s">
        <v>45</v>
      </c>
      <c r="O514" s="92"/>
      <c r="P514" s="238">
        <f>O514*H514</f>
        <v>0</v>
      </c>
      <c r="Q514" s="238">
        <v>0.00012999999999999999</v>
      </c>
      <c r="R514" s="238">
        <f>Q514*H514</f>
        <v>0.032195799999999997</v>
      </c>
      <c r="S514" s="238">
        <v>0</v>
      </c>
      <c r="T514" s="239">
        <f>S514*H514</f>
        <v>0</v>
      </c>
      <c r="U514" s="39"/>
      <c r="V514" s="39"/>
      <c r="W514" s="39"/>
      <c r="X514" s="39"/>
      <c r="Y514" s="39"/>
      <c r="Z514" s="39"/>
      <c r="AA514" s="39"/>
      <c r="AB514" s="39"/>
      <c r="AC514" s="39"/>
      <c r="AD514" s="39"/>
      <c r="AE514" s="39"/>
      <c r="AR514" s="240" t="s">
        <v>175</v>
      </c>
      <c r="AT514" s="240" t="s">
        <v>243</v>
      </c>
      <c r="AU514" s="240" t="s">
        <v>88</v>
      </c>
      <c r="AY514" s="18" t="s">
        <v>241</v>
      </c>
      <c r="BE514" s="241">
        <f>IF(N514="základní",J514,0)</f>
        <v>0</v>
      </c>
      <c r="BF514" s="241">
        <f>IF(N514="snížená",J514,0)</f>
        <v>0</v>
      </c>
      <c r="BG514" s="241">
        <f>IF(N514="zákl. přenesená",J514,0)</f>
        <v>0</v>
      </c>
      <c r="BH514" s="241">
        <f>IF(N514="sníž. přenesená",J514,0)</f>
        <v>0</v>
      </c>
      <c r="BI514" s="241">
        <f>IF(N514="nulová",J514,0)</f>
        <v>0</v>
      </c>
      <c r="BJ514" s="18" t="s">
        <v>14</v>
      </c>
      <c r="BK514" s="241">
        <f>ROUND(I514*H514,2)</f>
        <v>0</v>
      </c>
      <c r="BL514" s="18" t="s">
        <v>175</v>
      </c>
      <c r="BM514" s="240" t="s">
        <v>4423</v>
      </c>
    </row>
    <row r="515" s="2" customFormat="1">
      <c r="A515" s="39"/>
      <c r="B515" s="40"/>
      <c r="C515" s="41"/>
      <c r="D515" s="242" t="s">
        <v>249</v>
      </c>
      <c r="E515" s="41"/>
      <c r="F515" s="243" t="s">
        <v>4424</v>
      </c>
      <c r="G515" s="41"/>
      <c r="H515" s="41"/>
      <c r="I515" s="244"/>
      <c r="J515" s="41"/>
      <c r="K515" s="41"/>
      <c r="L515" s="45"/>
      <c r="M515" s="245"/>
      <c r="N515" s="246"/>
      <c r="O515" s="92"/>
      <c r="P515" s="92"/>
      <c r="Q515" s="92"/>
      <c r="R515" s="92"/>
      <c r="S515" s="92"/>
      <c r="T515" s="93"/>
      <c r="U515" s="39"/>
      <c r="V515" s="39"/>
      <c r="W515" s="39"/>
      <c r="X515" s="39"/>
      <c r="Y515" s="39"/>
      <c r="Z515" s="39"/>
      <c r="AA515" s="39"/>
      <c r="AB515" s="39"/>
      <c r="AC515" s="39"/>
      <c r="AD515" s="39"/>
      <c r="AE515" s="39"/>
      <c r="AT515" s="18" t="s">
        <v>249</v>
      </c>
      <c r="AU515" s="18" t="s">
        <v>88</v>
      </c>
    </row>
    <row r="516" s="2" customFormat="1">
      <c r="A516" s="39"/>
      <c r="B516" s="40"/>
      <c r="C516" s="41"/>
      <c r="D516" s="247" t="s">
        <v>251</v>
      </c>
      <c r="E516" s="41"/>
      <c r="F516" s="248" t="s">
        <v>4425</v>
      </c>
      <c r="G516" s="41"/>
      <c r="H516" s="41"/>
      <c r="I516" s="244"/>
      <c r="J516" s="41"/>
      <c r="K516" s="41"/>
      <c r="L516" s="45"/>
      <c r="M516" s="245"/>
      <c r="N516" s="246"/>
      <c r="O516" s="92"/>
      <c r="P516" s="92"/>
      <c r="Q516" s="92"/>
      <c r="R516" s="92"/>
      <c r="S516" s="92"/>
      <c r="T516" s="93"/>
      <c r="U516" s="39"/>
      <c r="V516" s="39"/>
      <c r="W516" s="39"/>
      <c r="X516" s="39"/>
      <c r="Y516" s="39"/>
      <c r="Z516" s="39"/>
      <c r="AA516" s="39"/>
      <c r="AB516" s="39"/>
      <c r="AC516" s="39"/>
      <c r="AD516" s="39"/>
      <c r="AE516" s="39"/>
      <c r="AT516" s="18" t="s">
        <v>251</v>
      </c>
      <c r="AU516" s="18" t="s">
        <v>88</v>
      </c>
    </row>
    <row r="517" s="15" customFormat="1">
      <c r="A517" s="15"/>
      <c r="B517" s="271"/>
      <c r="C517" s="272"/>
      <c r="D517" s="242" t="s">
        <v>259</v>
      </c>
      <c r="E517" s="273" t="s">
        <v>1</v>
      </c>
      <c r="F517" s="274" t="s">
        <v>4426</v>
      </c>
      <c r="G517" s="272"/>
      <c r="H517" s="273" t="s">
        <v>1</v>
      </c>
      <c r="I517" s="275"/>
      <c r="J517" s="272"/>
      <c r="K517" s="272"/>
      <c r="L517" s="276"/>
      <c r="M517" s="277"/>
      <c r="N517" s="278"/>
      <c r="O517" s="278"/>
      <c r="P517" s="278"/>
      <c r="Q517" s="278"/>
      <c r="R517" s="278"/>
      <c r="S517" s="278"/>
      <c r="T517" s="279"/>
      <c r="U517" s="15"/>
      <c r="V517" s="15"/>
      <c r="W517" s="15"/>
      <c r="X517" s="15"/>
      <c r="Y517" s="15"/>
      <c r="Z517" s="15"/>
      <c r="AA517" s="15"/>
      <c r="AB517" s="15"/>
      <c r="AC517" s="15"/>
      <c r="AD517" s="15"/>
      <c r="AE517" s="15"/>
      <c r="AT517" s="280" t="s">
        <v>259</v>
      </c>
      <c r="AU517" s="280" t="s">
        <v>88</v>
      </c>
      <c r="AV517" s="15" t="s">
        <v>14</v>
      </c>
      <c r="AW517" s="15" t="s">
        <v>36</v>
      </c>
      <c r="AX517" s="15" t="s">
        <v>80</v>
      </c>
      <c r="AY517" s="280" t="s">
        <v>241</v>
      </c>
    </row>
    <row r="518" s="13" customFormat="1">
      <c r="A518" s="13"/>
      <c r="B518" s="249"/>
      <c r="C518" s="250"/>
      <c r="D518" s="242" t="s">
        <v>259</v>
      </c>
      <c r="E518" s="251" t="s">
        <v>1</v>
      </c>
      <c r="F518" s="252" t="s">
        <v>4427</v>
      </c>
      <c r="G518" s="250"/>
      <c r="H518" s="253">
        <v>171.49000000000001</v>
      </c>
      <c r="I518" s="254"/>
      <c r="J518" s="250"/>
      <c r="K518" s="250"/>
      <c r="L518" s="255"/>
      <c r="M518" s="256"/>
      <c r="N518" s="257"/>
      <c r="O518" s="257"/>
      <c r="P518" s="257"/>
      <c r="Q518" s="257"/>
      <c r="R518" s="257"/>
      <c r="S518" s="257"/>
      <c r="T518" s="258"/>
      <c r="U518" s="13"/>
      <c r="V518" s="13"/>
      <c r="W518" s="13"/>
      <c r="X518" s="13"/>
      <c r="Y518" s="13"/>
      <c r="Z518" s="13"/>
      <c r="AA518" s="13"/>
      <c r="AB518" s="13"/>
      <c r="AC518" s="13"/>
      <c r="AD518" s="13"/>
      <c r="AE518" s="13"/>
      <c r="AT518" s="259" t="s">
        <v>259</v>
      </c>
      <c r="AU518" s="259" t="s">
        <v>88</v>
      </c>
      <c r="AV518" s="13" t="s">
        <v>88</v>
      </c>
      <c r="AW518" s="13" t="s">
        <v>36</v>
      </c>
      <c r="AX518" s="13" t="s">
        <v>80</v>
      </c>
      <c r="AY518" s="259" t="s">
        <v>241</v>
      </c>
    </row>
    <row r="519" s="13" customFormat="1">
      <c r="A519" s="13"/>
      <c r="B519" s="249"/>
      <c r="C519" s="250"/>
      <c r="D519" s="242" t="s">
        <v>259</v>
      </c>
      <c r="E519" s="251" t="s">
        <v>1</v>
      </c>
      <c r="F519" s="252" t="s">
        <v>4428</v>
      </c>
      <c r="G519" s="250"/>
      <c r="H519" s="253">
        <v>76.170000000000002</v>
      </c>
      <c r="I519" s="254"/>
      <c r="J519" s="250"/>
      <c r="K519" s="250"/>
      <c r="L519" s="255"/>
      <c r="M519" s="256"/>
      <c r="N519" s="257"/>
      <c r="O519" s="257"/>
      <c r="P519" s="257"/>
      <c r="Q519" s="257"/>
      <c r="R519" s="257"/>
      <c r="S519" s="257"/>
      <c r="T519" s="258"/>
      <c r="U519" s="13"/>
      <c r="V519" s="13"/>
      <c r="W519" s="13"/>
      <c r="X519" s="13"/>
      <c r="Y519" s="13"/>
      <c r="Z519" s="13"/>
      <c r="AA519" s="13"/>
      <c r="AB519" s="13"/>
      <c r="AC519" s="13"/>
      <c r="AD519" s="13"/>
      <c r="AE519" s="13"/>
      <c r="AT519" s="259" t="s">
        <v>259</v>
      </c>
      <c r="AU519" s="259" t="s">
        <v>88</v>
      </c>
      <c r="AV519" s="13" t="s">
        <v>88</v>
      </c>
      <c r="AW519" s="13" t="s">
        <v>36</v>
      </c>
      <c r="AX519" s="13" t="s">
        <v>80</v>
      </c>
      <c r="AY519" s="259" t="s">
        <v>241</v>
      </c>
    </row>
    <row r="520" s="14" customFormat="1">
      <c r="A520" s="14"/>
      <c r="B520" s="260"/>
      <c r="C520" s="261"/>
      <c r="D520" s="242" t="s">
        <v>259</v>
      </c>
      <c r="E520" s="262" t="s">
        <v>1</v>
      </c>
      <c r="F520" s="263" t="s">
        <v>261</v>
      </c>
      <c r="G520" s="261"/>
      <c r="H520" s="264">
        <v>247.66</v>
      </c>
      <c r="I520" s="265"/>
      <c r="J520" s="261"/>
      <c r="K520" s="261"/>
      <c r="L520" s="266"/>
      <c r="M520" s="267"/>
      <c r="N520" s="268"/>
      <c r="O520" s="268"/>
      <c r="P520" s="268"/>
      <c r="Q520" s="268"/>
      <c r="R520" s="268"/>
      <c r="S520" s="268"/>
      <c r="T520" s="269"/>
      <c r="U520" s="14"/>
      <c r="V520" s="14"/>
      <c r="W520" s="14"/>
      <c r="X520" s="14"/>
      <c r="Y520" s="14"/>
      <c r="Z520" s="14"/>
      <c r="AA520" s="14"/>
      <c r="AB520" s="14"/>
      <c r="AC520" s="14"/>
      <c r="AD520" s="14"/>
      <c r="AE520" s="14"/>
      <c r="AT520" s="270" t="s">
        <v>259</v>
      </c>
      <c r="AU520" s="270" t="s">
        <v>88</v>
      </c>
      <c r="AV520" s="14" t="s">
        <v>175</v>
      </c>
      <c r="AW520" s="14" t="s">
        <v>36</v>
      </c>
      <c r="AX520" s="14" t="s">
        <v>14</v>
      </c>
      <c r="AY520" s="270" t="s">
        <v>241</v>
      </c>
    </row>
    <row r="521" s="2" customFormat="1" ht="24.15" customHeight="1">
      <c r="A521" s="39"/>
      <c r="B521" s="40"/>
      <c r="C521" s="229" t="s">
        <v>980</v>
      </c>
      <c r="D521" s="229" t="s">
        <v>243</v>
      </c>
      <c r="E521" s="230" t="s">
        <v>4429</v>
      </c>
      <c r="F521" s="231" t="s">
        <v>4430</v>
      </c>
      <c r="G521" s="232" t="s">
        <v>246</v>
      </c>
      <c r="H521" s="233">
        <v>247.66</v>
      </c>
      <c r="I521" s="234"/>
      <c r="J521" s="235">
        <f>ROUND(I521*H521,2)</f>
        <v>0</v>
      </c>
      <c r="K521" s="231" t="s">
        <v>247</v>
      </c>
      <c r="L521" s="45"/>
      <c r="M521" s="236" t="s">
        <v>1</v>
      </c>
      <c r="N521" s="237" t="s">
        <v>45</v>
      </c>
      <c r="O521" s="92"/>
      <c r="P521" s="238">
        <f>O521*H521</f>
        <v>0</v>
      </c>
      <c r="Q521" s="238">
        <v>3.0000000000000001E-05</v>
      </c>
      <c r="R521" s="238">
        <f>Q521*H521</f>
        <v>0.0074298000000000003</v>
      </c>
      <c r="S521" s="238">
        <v>0</v>
      </c>
      <c r="T521" s="239">
        <f>S521*H521</f>
        <v>0</v>
      </c>
      <c r="U521" s="39"/>
      <c r="V521" s="39"/>
      <c r="W521" s="39"/>
      <c r="X521" s="39"/>
      <c r="Y521" s="39"/>
      <c r="Z521" s="39"/>
      <c r="AA521" s="39"/>
      <c r="AB521" s="39"/>
      <c r="AC521" s="39"/>
      <c r="AD521" s="39"/>
      <c r="AE521" s="39"/>
      <c r="AR521" s="240" t="s">
        <v>175</v>
      </c>
      <c r="AT521" s="240" t="s">
        <v>243</v>
      </c>
      <c r="AU521" s="240" t="s">
        <v>88</v>
      </c>
      <c r="AY521" s="18" t="s">
        <v>241</v>
      </c>
      <c r="BE521" s="241">
        <f>IF(N521="základní",J521,0)</f>
        <v>0</v>
      </c>
      <c r="BF521" s="241">
        <f>IF(N521="snížená",J521,0)</f>
        <v>0</v>
      </c>
      <c r="BG521" s="241">
        <f>IF(N521="zákl. přenesená",J521,0)</f>
        <v>0</v>
      </c>
      <c r="BH521" s="241">
        <f>IF(N521="sníž. přenesená",J521,0)</f>
        <v>0</v>
      </c>
      <c r="BI521" s="241">
        <f>IF(N521="nulová",J521,0)</f>
        <v>0</v>
      </c>
      <c r="BJ521" s="18" t="s">
        <v>14</v>
      </c>
      <c r="BK521" s="241">
        <f>ROUND(I521*H521,2)</f>
        <v>0</v>
      </c>
      <c r="BL521" s="18" t="s">
        <v>175</v>
      </c>
      <c r="BM521" s="240" t="s">
        <v>4431</v>
      </c>
    </row>
    <row r="522" s="2" customFormat="1">
      <c r="A522" s="39"/>
      <c r="B522" s="40"/>
      <c r="C522" s="41"/>
      <c r="D522" s="242" t="s">
        <v>249</v>
      </c>
      <c r="E522" s="41"/>
      <c r="F522" s="243" t="s">
        <v>4432</v>
      </c>
      <c r="G522" s="41"/>
      <c r="H522" s="41"/>
      <c r="I522" s="244"/>
      <c r="J522" s="41"/>
      <c r="K522" s="41"/>
      <c r="L522" s="45"/>
      <c r="M522" s="245"/>
      <c r="N522" s="246"/>
      <c r="O522" s="92"/>
      <c r="P522" s="92"/>
      <c r="Q522" s="92"/>
      <c r="R522" s="92"/>
      <c r="S522" s="92"/>
      <c r="T522" s="93"/>
      <c r="U522" s="39"/>
      <c r="V522" s="39"/>
      <c r="W522" s="39"/>
      <c r="X522" s="39"/>
      <c r="Y522" s="39"/>
      <c r="Z522" s="39"/>
      <c r="AA522" s="39"/>
      <c r="AB522" s="39"/>
      <c r="AC522" s="39"/>
      <c r="AD522" s="39"/>
      <c r="AE522" s="39"/>
      <c r="AT522" s="18" t="s">
        <v>249</v>
      </c>
      <c r="AU522" s="18" t="s">
        <v>88</v>
      </c>
    </row>
    <row r="523" s="2" customFormat="1">
      <c r="A523" s="39"/>
      <c r="B523" s="40"/>
      <c r="C523" s="41"/>
      <c r="D523" s="247" t="s">
        <v>251</v>
      </c>
      <c r="E523" s="41"/>
      <c r="F523" s="248" t="s">
        <v>4433</v>
      </c>
      <c r="G523" s="41"/>
      <c r="H523" s="41"/>
      <c r="I523" s="244"/>
      <c r="J523" s="41"/>
      <c r="K523" s="41"/>
      <c r="L523" s="45"/>
      <c r="M523" s="245"/>
      <c r="N523" s="246"/>
      <c r="O523" s="92"/>
      <c r="P523" s="92"/>
      <c r="Q523" s="92"/>
      <c r="R523" s="92"/>
      <c r="S523" s="92"/>
      <c r="T523" s="93"/>
      <c r="U523" s="39"/>
      <c r="V523" s="39"/>
      <c r="W523" s="39"/>
      <c r="X523" s="39"/>
      <c r="Y523" s="39"/>
      <c r="Z523" s="39"/>
      <c r="AA523" s="39"/>
      <c r="AB523" s="39"/>
      <c r="AC523" s="39"/>
      <c r="AD523" s="39"/>
      <c r="AE523" s="39"/>
      <c r="AT523" s="18" t="s">
        <v>251</v>
      </c>
      <c r="AU523" s="18" t="s">
        <v>88</v>
      </c>
    </row>
    <row r="524" s="2" customFormat="1" ht="24.15" customHeight="1">
      <c r="A524" s="39"/>
      <c r="B524" s="40"/>
      <c r="C524" s="229" t="s">
        <v>985</v>
      </c>
      <c r="D524" s="229" t="s">
        <v>243</v>
      </c>
      <c r="E524" s="230" t="s">
        <v>4434</v>
      </c>
      <c r="F524" s="231" t="s">
        <v>4435</v>
      </c>
      <c r="G524" s="232" t="s">
        <v>303</v>
      </c>
      <c r="H524" s="233">
        <v>5</v>
      </c>
      <c r="I524" s="234"/>
      <c r="J524" s="235">
        <f>ROUND(I524*H524,2)</f>
        <v>0</v>
      </c>
      <c r="K524" s="231" t="s">
        <v>247</v>
      </c>
      <c r="L524" s="45"/>
      <c r="M524" s="236" t="s">
        <v>1</v>
      </c>
      <c r="N524" s="237" t="s">
        <v>45</v>
      </c>
      <c r="O524" s="92"/>
      <c r="P524" s="238">
        <f>O524*H524</f>
        <v>0</v>
      </c>
      <c r="Q524" s="238">
        <v>0.0068799999999999998</v>
      </c>
      <c r="R524" s="238">
        <f>Q524*H524</f>
        <v>0.0344</v>
      </c>
      <c r="S524" s="238">
        <v>0</v>
      </c>
      <c r="T524" s="239">
        <f>S524*H524</f>
        <v>0</v>
      </c>
      <c r="U524" s="39"/>
      <c r="V524" s="39"/>
      <c r="W524" s="39"/>
      <c r="X524" s="39"/>
      <c r="Y524" s="39"/>
      <c r="Z524" s="39"/>
      <c r="AA524" s="39"/>
      <c r="AB524" s="39"/>
      <c r="AC524" s="39"/>
      <c r="AD524" s="39"/>
      <c r="AE524" s="39"/>
      <c r="AR524" s="240" t="s">
        <v>175</v>
      </c>
      <c r="AT524" s="240" t="s">
        <v>243</v>
      </c>
      <c r="AU524" s="240" t="s">
        <v>88</v>
      </c>
      <c r="AY524" s="18" t="s">
        <v>241</v>
      </c>
      <c r="BE524" s="241">
        <f>IF(N524="základní",J524,0)</f>
        <v>0</v>
      </c>
      <c r="BF524" s="241">
        <f>IF(N524="snížená",J524,0)</f>
        <v>0</v>
      </c>
      <c r="BG524" s="241">
        <f>IF(N524="zákl. přenesená",J524,0)</f>
        <v>0</v>
      </c>
      <c r="BH524" s="241">
        <f>IF(N524="sníž. přenesená",J524,0)</f>
        <v>0</v>
      </c>
      <c r="BI524" s="241">
        <f>IF(N524="nulová",J524,0)</f>
        <v>0</v>
      </c>
      <c r="BJ524" s="18" t="s">
        <v>14</v>
      </c>
      <c r="BK524" s="241">
        <f>ROUND(I524*H524,2)</f>
        <v>0</v>
      </c>
      <c r="BL524" s="18" t="s">
        <v>175</v>
      </c>
      <c r="BM524" s="240" t="s">
        <v>4436</v>
      </c>
    </row>
    <row r="525" s="2" customFormat="1">
      <c r="A525" s="39"/>
      <c r="B525" s="40"/>
      <c r="C525" s="41"/>
      <c r="D525" s="242" t="s">
        <v>249</v>
      </c>
      <c r="E525" s="41"/>
      <c r="F525" s="243" t="s">
        <v>4437</v>
      </c>
      <c r="G525" s="41"/>
      <c r="H525" s="41"/>
      <c r="I525" s="244"/>
      <c r="J525" s="41"/>
      <c r="K525" s="41"/>
      <c r="L525" s="45"/>
      <c r="M525" s="245"/>
      <c r="N525" s="246"/>
      <c r="O525" s="92"/>
      <c r="P525" s="92"/>
      <c r="Q525" s="92"/>
      <c r="R525" s="92"/>
      <c r="S525" s="92"/>
      <c r="T525" s="93"/>
      <c r="U525" s="39"/>
      <c r="V525" s="39"/>
      <c r="W525" s="39"/>
      <c r="X525" s="39"/>
      <c r="Y525" s="39"/>
      <c r="Z525" s="39"/>
      <c r="AA525" s="39"/>
      <c r="AB525" s="39"/>
      <c r="AC525" s="39"/>
      <c r="AD525" s="39"/>
      <c r="AE525" s="39"/>
      <c r="AT525" s="18" t="s">
        <v>249</v>
      </c>
      <c r="AU525" s="18" t="s">
        <v>88</v>
      </c>
    </row>
    <row r="526" s="2" customFormat="1">
      <c r="A526" s="39"/>
      <c r="B526" s="40"/>
      <c r="C526" s="41"/>
      <c r="D526" s="247" t="s">
        <v>251</v>
      </c>
      <c r="E526" s="41"/>
      <c r="F526" s="248" t="s">
        <v>4438</v>
      </c>
      <c r="G526" s="41"/>
      <c r="H526" s="41"/>
      <c r="I526" s="244"/>
      <c r="J526" s="41"/>
      <c r="K526" s="41"/>
      <c r="L526" s="45"/>
      <c r="M526" s="245"/>
      <c r="N526" s="246"/>
      <c r="O526" s="92"/>
      <c r="P526" s="92"/>
      <c r="Q526" s="92"/>
      <c r="R526" s="92"/>
      <c r="S526" s="92"/>
      <c r="T526" s="93"/>
      <c r="U526" s="39"/>
      <c r="V526" s="39"/>
      <c r="W526" s="39"/>
      <c r="X526" s="39"/>
      <c r="Y526" s="39"/>
      <c r="Z526" s="39"/>
      <c r="AA526" s="39"/>
      <c r="AB526" s="39"/>
      <c r="AC526" s="39"/>
      <c r="AD526" s="39"/>
      <c r="AE526" s="39"/>
      <c r="AT526" s="18" t="s">
        <v>251</v>
      </c>
      <c r="AU526" s="18" t="s">
        <v>88</v>
      </c>
    </row>
    <row r="527" s="13" customFormat="1">
      <c r="A527" s="13"/>
      <c r="B527" s="249"/>
      <c r="C527" s="250"/>
      <c r="D527" s="242" t="s">
        <v>259</v>
      </c>
      <c r="E527" s="251" t="s">
        <v>1</v>
      </c>
      <c r="F527" s="252" t="s">
        <v>4439</v>
      </c>
      <c r="G527" s="250"/>
      <c r="H527" s="253">
        <v>4</v>
      </c>
      <c r="I527" s="254"/>
      <c r="J527" s="250"/>
      <c r="K527" s="250"/>
      <c r="L527" s="255"/>
      <c r="M527" s="256"/>
      <c r="N527" s="257"/>
      <c r="O527" s="257"/>
      <c r="P527" s="257"/>
      <c r="Q527" s="257"/>
      <c r="R527" s="257"/>
      <c r="S527" s="257"/>
      <c r="T527" s="258"/>
      <c r="U527" s="13"/>
      <c r="V527" s="13"/>
      <c r="W527" s="13"/>
      <c r="X527" s="13"/>
      <c r="Y527" s="13"/>
      <c r="Z527" s="13"/>
      <c r="AA527" s="13"/>
      <c r="AB527" s="13"/>
      <c r="AC527" s="13"/>
      <c r="AD527" s="13"/>
      <c r="AE527" s="13"/>
      <c r="AT527" s="259" t="s">
        <v>259</v>
      </c>
      <c r="AU527" s="259" t="s">
        <v>88</v>
      </c>
      <c r="AV527" s="13" t="s">
        <v>88</v>
      </c>
      <c r="AW527" s="13" t="s">
        <v>36</v>
      </c>
      <c r="AX527" s="13" t="s">
        <v>80</v>
      </c>
      <c r="AY527" s="259" t="s">
        <v>241</v>
      </c>
    </row>
    <row r="528" s="13" customFormat="1">
      <c r="A528" s="13"/>
      <c r="B528" s="249"/>
      <c r="C528" s="250"/>
      <c r="D528" s="242" t="s">
        <v>259</v>
      </c>
      <c r="E528" s="251" t="s">
        <v>1</v>
      </c>
      <c r="F528" s="252" t="s">
        <v>4440</v>
      </c>
      <c r="G528" s="250"/>
      <c r="H528" s="253">
        <v>1</v>
      </c>
      <c r="I528" s="254"/>
      <c r="J528" s="250"/>
      <c r="K528" s="250"/>
      <c r="L528" s="255"/>
      <c r="M528" s="256"/>
      <c r="N528" s="257"/>
      <c r="O528" s="257"/>
      <c r="P528" s="257"/>
      <c r="Q528" s="257"/>
      <c r="R528" s="257"/>
      <c r="S528" s="257"/>
      <c r="T528" s="258"/>
      <c r="U528" s="13"/>
      <c r="V528" s="13"/>
      <c r="W528" s="13"/>
      <c r="X528" s="13"/>
      <c r="Y528" s="13"/>
      <c r="Z528" s="13"/>
      <c r="AA528" s="13"/>
      <c r="AB528" s="13"/>
      <c r="AC528" s="13"/>
      <c r="AD528" s="13"/>
      <c r="AE528" s="13"/>
      <c r="AT528" s="259" t="s">
        <v>259</v>
      </c>
      <c r="AU528" s="259" t="s">
        <v>88</v>
      </c>
      <c r="AV528" s="13" t="s">
        <v>88</v>
      </c>
      <c r="AW528" s="13" t="s">
        <v>36</v>
      </c>
      <c r="AX528" s="13" t="s">
        <v>80</v>
      </c>
      <c r="AY528" s="259" t="s">
        <v>241</v>
      </c>
    </row>
    <row r="529" s="14" customFormat="1">
      <c r="A529" s="14"/>
      <c r="B529" s="260"/>
      <c r="C529" s="261"/>
      <c r="D529" s="242" t="s">
        <v>259</v>
      </c>
      <c r="E529" s="262" t="s">
        <v>1</v>
      </c>
      <c r="F529" s="263" t="s">
        <v>261</v>
      </c>
      <c r="G529" s="261"/>
      <c r="H529" s="264">
        <v>5</v>
      </c>
      <c r="I529" s="265"/>
      <c r="J529" s="261"/>
      <c r="K529" s="261"/>
      <c r="L529" s="266"/>
      <c r="M529" s="267"/>
      <c r="N529" s="268"/>
      <c r="O529" s="268"/>
      <c r="P529" s="268"/>
      <c r="Q529" s="268"/>
      <c r="R529" s="268"/>
      <c r="S529" s="268"/>
      <c r="T529" s="269"/>
      <c r="U529" s="14"/>
      <c r="V529" s="14"/>
      <c r="W529" s="14"/>
      <c r="X529" s="14"/>
      <c r="Y529" s="14"/>
      <c r="Z529" s="14"/>
      <c r="AA529" s="14"/>
      <c r="AB529" s="14"/>
      <c r="AC529" s="14"/>
      <c r="AD529" s="14"/>
      <c r="AE529" s="14"/>
      <c r="AT529" s="270" t="s">
        <v>259</v>
      </c>
      <c r="AU529" s="270" t="s">
        <v>88</v>
      </c>
      <c r="AV529" s="14" t="s">
        <v>175</v>
      </c>
      <c r="AW529" s="14" t="s">
        <v>36</v>
      </c>
      <c r="AX529" s="14" t="s">
        <v>14</v>
      </c>
      <c r="AY529" s="270" t="s">
        <v>241</v>
      </c>
    </row>
    <row r="530" s="2" customFormat="1" ht="24.15" customHeight="1">
      <c r="A530" s="39"/>
      <c r="B530" s="40"/>
      <c r="C530" s="288" t="s">
        <v>991</v>
      </c>
      <c r="D530" s="288" t="s">
        <v>758</v>
      </c>
      <c r="E530" s="289" t="s">
        <v>4441</v>
      </c>
      <c r="F530" s="290" t="s">
        <v>4442</v>
      </c>
      <c r="G530" s="291" t="s">
        <v>303</v>
      </c>
      <c r="H530" s="292">
        <v>4</v>
      </c>
      <c r="I530" s="293"/>
      <c r="J530" s="294">
        <f>ROUND(I530*H530,2)</f>
        <v>0</v>
      </c>
      <c r="K530" s="290" t="s">
        <v>1</v>
      </c>
      <c r="L530" s="295"/>
      <c r="M530" s="296" t="s">
        <v>1</v>
      </c>
      <c r="N530" s="297" t="s">
        <v>45</v>
      </c>
      <c r="O530" s="92"/>
      <c r="P530" s="238">
        <f>O530*H530</f>
        <v>0</v>
      </c>
      <c r="Q530" s="238">
        <v>0.10000000000000001</v>
      </c>
      <c r="R530" s="238">
        <f>Q530*H530</f>
        <v>0.40000000000000002</v>
      </c>
      <c r="S530" s="238">
        <v>0</v>
      </c>
      <c r="T530" s="239">
        <f>S530*H530</f>
        <v>0</v>
      </c>
      <c r="U530" s="39"/>
      <c r="V530" s="39"/>
      <c r="W530" s="39"/>
      <c r="X530" s="39"/>
      <c r="Y530" s="39"/>
      <c r="Z530" s="39"/>
      <c r="AA530" s="39"/>
      <c r="AB530" s="39"/>
      <c r="AC530" s="39"/>
      <c r="AD530" s="39"/>
      <c r="AE530" s="39"/>
      <c r="AR530" s="240" t="s">
        <v>300</v>
      </c>
      <c r="AT530" s="240" t="s">
        <v>758</v>
      </c>
      <c r="AU530" s="240" t="s">
        <v>88</v>
      </c>
      <c r="AY530" s="18" t="s">
        <v>241</v>
      </c>
      <c r="BE530" s="241">
        <f>IF(N530="základní",J530,0)</f>
        <v>0</v>
      </c>
      <c r="BF530" s="241">
        <f>IF(N530="snížená",J530,0)</f>
        <v>0</v>
      </c>
      <c r="BG530" s="241">
        <f>IF(N530="zákl. přenesená",J530,0)</f>
        <v>0</v>
      </c>
      <c r="BH530" s="241">
        <f>IF(N530="sníž. přenesená",J530,0)</f>
        <v>0</v>
      </c>
      <c r="BI530" s="241">
        <f>IF(N530="nulová",J530,0)</f>
        <v>0</v>
      </c>
      <c r="BJ530" s="18" t="s">
        <v>14</v>
      </c>
      <c r="BK530" s="241">
        <f>ROUND(I530*H530,2)</f>
        <v>0</v>
      </c>
      <c r="BL530" s="18" t="s">
        <v>175</v>
      </c>
      <c r="BM530" s="240" t="s">
        <v>4443</v>
      </c>
    </row>
    <row r="531" s="2" customFormat="1">
      <c r="A531" s="39"/>
      <c r="B531" s="40"/>
      <c r="C531" s="41"/>
      <c r="D531" s="242" t="s">
        <v>249</v>
      </c>
      <c r="E531" s="41"/>
      <c r="F531" s="243" t="s">
        <v>4442</v>
      </c>
      <c r="G531" s="41"/>
      <c r="H531" s="41"/>
      <c r="I531" s="244"/>
      <c r="J531" s="41"/>
      <c r="K531" s="41"/>
      <c r="L531" s="45"/>
      <c r="M531" s="245"/>
      <c r="N531" s="246"/>
      <c r="O531" s="92"/>
      <c r="P531" s="92"/>
      <c r="Q531" s="92"/>
      <c r="R531" s="92"/>
      <c r="S531" s="92"/>
      <c r="T531" s="93"/>
      <c r="U531" s="39"/>
      <c r="V531" s="39"/>
      <c r="W531" s="39"/>
      <c r="X531" s="39"/>
      <c r="Y531" s="39"/>
      <c r="Z531" s="39"/>
      <c r="AA531" s="39"/>
      <c r="AB531" s="39"/>
      <c r="AC531" s="39"/>
      <c r="AD531" s="39"/>
      <c r="AE531" s="39"/>
      <c r="AT531" s="18" t="s">
        <v>249</v>
      </c>
      <c r="AU531" s="18" t="s">
        <v>88</v>
      </c>
    </row>
    <row r="532" s="2" customFormat="1" ht="24.15" customHeight="1">
      <c r="A532" s="39"/>
      <c r="B532" s="40"/>
      <c r="C532" s="288" t="s">
        <v>997</v>
      </c>
      <c r="D532" s="288" t="s">
        <v>758</v>
      </c>
      <c r="E532" s="289" t="s">
        <v>4444</v>
      </c>
      <c r="F532" s="290" t="s">
        <v>4445</v>
      </c>
      <c r="G532" s="291" t="s">
        <v>303</v>
      </c>
      <c r="H532" s="292">
        <v>1</v>
      </c>
      <c r="I532" s="293"/>
      <c r="J532" s="294">
        <f>ROUND(I532*H532,2)</f>
        <v>0</v>
      </c>
      <c r="K532" s="290" t="s">
        <v>1</v>
      </c>
      <c r="L532" s="295"/>
      <c r="M532" s="296" t="s">
        <v>1</v>
      </c>
      <c r="N532" s="297" t="s">
        <v>45</v>
      </c>
      <c r="O532" s="92"/>
      <c r="P532" s="238">
        <f>O532*H532</f>
        <v>0</v>
      </c>
      <c r="Q532" s="238">
        <v>0.10000000000000001</v>
      </c>
      <c r="R532" s="238">
        <f>Q532*H532</f>
        <v>0.10000000000000001</v>
      </c>
      <c r="S532" s="238">
        <v>0</v>
      </c>
      <c r="T532" s="239">
        <f>S532*H532</f>
        <v>0</v>
      </c>
      <c r="U532" s="39"/>
      <c r="V532" s="39"/>
      <c r="W532" s="39"/>
      <c r="X532" s="39"/>
      <c r="Y532" s="39"/>
      <c r="Z532" s="39"/>
      <c r="AA532" s="39"/>
      <c r="AB532" s="39"/>
      <c r="AC532" s="39"/>
      <c r="AD532" s="39"/>
      <c r="AE532" s="39"/>
      <c r="AR532" s="240" t="s">
        <v>300</v>
      </c>
      <c r="AT532" s="240" t="s">
        <v>758</v>
      </c>
      <c r="AU532" s="240" t="s">
        <v>88</v>
      </c>
      <c r="AY532" s="18" t="s">
        <v>241</v>
      </c>
      <c r="BE532" s="241">
        <f>IF(N532="základní",J532,0)</f>
        <v>0</v>
      </c>
      <c r="BF532" s="241">
        <f>IF(N532="snížená",J532,0)</f>
        <v>0</v>
      </c>
      <c r="BG532" s="241">
        <f>IF(N532="zákl. přenesená",J532,0)</f>
        <v>0</v>
      </c>
      <c r="BH532" s="241">
        <f>IF(N532="sníž. přenesená",J532,0)</f>
        <v>0</v>
      </c>
      <c r="BI532" s="241">
        <f>IF(N532="nulová",J532,0)</f>
        <v>0</v>
      </c>
      <c r="BJ532" s="18" t="s">
        <v>14</v>
      </c>
      <c r="BK532" s="241">
        <f>ROUND(I532*H532,2)</f>
        <v>0</v>
      </c>
      <c r="BL532" s="18" t="s">
        <v>175</v>
      </c>
      <c r="BM532" s="240" t="s">
        <v>4446</v>
      </c>
    </row>
    <row r="533" s="2" customFormat="1">
      <c r="A533" s="39"/>
      <c r="B533" s="40"/>
      <c r="C533" s="41"/>
      <c r="D533" s="242" t="s">
        <v>249</v>
      </c>
      <c r="E533" s="41"/>
      <c r="F533" s="243" t="s">
        <v>4445</v>
      </c>
      <c r="G533" s="41"/>
      <c r="H533" s="41"/>
      <c r="I533" s="244"/>
      <c r="J533" s="41"/>
      <c r="K533" s="41"/>
      <c r="L533" s="45"/>
      <c r="M533" s="245"/>
      <c r="N533" s="246"/>
      <c r="O533" s="92"/>
      <c r="P533" s="92"/>
      <c r="Q533" s="92"/>
      <c r="R533" s="92"/>
      <c r="S533" s="92"/>
      <c r="T533" s="93"/>
      <c r="U533" s="39"/>
      <c r="V533" s="39"/>
      <c r="W533" s="39"/>
      <c r="X533" s="39"/>
      <c r="Y533" s="39"/>
      <c r="Z533" s="39"/>
      <c r="AA533" s="39"/>
      <c r="AB533" s="39"/>
      <c r="AC533" s="39"/>
      <c r="AD533" s="39"/>
      <c r="AE533" s="39"/>
      <c r="AT533" s="18" t="s">
        <v>249</v>
      </c>
      <c r="AU533" s="18" t="s">
        <v>88</v>
      </c>
    </row>
    <row r="534" s="2" customFormat="1" ht="21.75" customHeight="1">
      <c r="A534" s="39"/>
      <c r="B534" s="40"/>
      <c r="C534" s="229" t="s">
        <v>1001</v>
      </c>
      <c r="D534" s="229" t="s">
        <v>243</v>
      </c>
      <c r="E534" s="230" t="s">
        <v>4447</v>
      </c>
      <c r="F534" s="231" t="s">
        <v>4448</v>
      </c>
      <c r="G534" s="232" t="s">
        <v>246</v>
      </c>
      <c r="H534" s="233">
        <v>5.6699999999999999</v>
      </c>
      <c r="I534" s="234"/>
      <c r="J534" s="235">
        <f>ROUND(I534*H534,2)</f>
        <v>0</v>
      </c>
      <c r="K534" s="231" t="s">
        <v>247</v>
      </c>
      <c r="L534" s="45"/>
      <c r="M534" s="236" t="s">
        <v>1</v>
      </c>
      <c r="N534" s="237" t="s">
        <v>45</v>
      </c>
      <c r="O534" s="92"/>
      <c r="P534" s="238">
        <f>O534*H534</f>
        <v>0</v>
      </c>
      <c r="Q534" s="238">
        <v>0</v>
      </c>
      <c r="R534" s="238">
        <f>Q534*H534</f>
        <v>0</v>
      </c>
      <c r="S534" s="238">
        <v>0.075999999999999998</v>
      </c>
      <c r="T534" s="239">
        <f>S534*H534</f>
        <v>0.43091999999999997</v>
      </c>
      <c r="U534" s="39"/>
      <c r="V534" s="39"/>
      <c r="W534" s="39"/>
      <c r="X534" s="39"/>
      <c r="Y534" s="39"/>
      <c r="Z534" s="39"/>
      <c r="AA534" s="39"/>
      <c r="AB534" s="39"/>
      <c r="AC534" s="39"/>
      <c r="AD534" s="39"/>
      <c r="AE534" s="39"/>
      <c r="AR534" s="240" t="s">
        <v>175</v>
      </c>
      <c r="AT534" s="240" t="s">
        <v>243</v>
      </c>
      <c r="AU534" s="240" t="s">
        <v>88</v>
      </c>
      <c r="AY534" s="18" t="s">
        <v>241</v>
      </c>
      <c r="BE534" s="241">
        <f>IF(N534="základní",J534,0)</f>
        <v>0</v>
      </c>
      <c r="BF534" s="241">
        <f>IF(N534="snížená",J534,0)</f>
        <v>0</v>
      </c>
      <c r="BG534" s="241">
        <f>IF(N534="zákl. přenesená",J534,0)</f>
        <v>0</v>
      </c>
      <c r="BH534" s="241">
        <f>IF(N534="sníž. přenesená",J534,0)</f>
        <v>0</v>
      </c>
      <c r="BI534" s="241">
        <f>IF(N534="nulová",J534,0)</f>
        <v>0</v>
      </c>
      <c r="BJ534" s="18" t="s">
        <v>14</v>
      </c>
      <c r="BK534" s="241">
        <f>ROUND(I534*H534,2)</f>
        <v>0</v>
      </c>
      <c r="BL534" s="18" t="s">
        <v>175</v>
      </c>
      <c r="BM534" s="240" t="s">
        <v>4449</v>
      </c>
    </row>
    <row r="535" s="2" customFormat="1">
      <c r="A535" s="39"/>
      <c r="B535" s="40"/>
      <c r="C535" s="41"/>
      <c r="D535" s="242" t="s">
        <v>249</v>
      </c>
      <c r="E535" s="41"/>
      <c r="F535" s="243" t="s">
        <v>4450</v>
      </c>
      <c r="G535" s="41"/>
      <c r="H535" s="41"/>
      <c r="I535" s="244"/>
      <c r="J535" s="41"/>
      <c r="K535" s="41"/>
      <c r="L535" s="45"/>
      <c r="M535" s="245"/>
      <c r="N535" s="246"/>
      <c r="O535" s="92"/>
      <c r="P535" s="92"/>
      <c r="Q535" s="92"/>
      <c r="R535" s="92"/>
      <c r="S535" s="92"/>
      <c r="T535" s="93"/>
      <c r="U535" s="39"/>
      <c r="V535" s="39"/>
      <c r="W535" s="39"/>
      <c r="X535" s="39"/>
      <c r="Y535" s="39"/>
      <c r="Z535" s="39"/>
      <c r="AA535" s="39"/>
      <c r="AB535" s="39"/>
      <c r="AC535" s="39"/>
      <c r="AD535" s="39"/>
      <c r="AE535" s="39"/>
      <c r="AT535" s="18" t="s">
        <v>249</v>
      </c>
      <c r="AU535" s="18" t="s">
        <v>88</v>
      </c>
    </row>
    <row r="536" s="2" customFormat="1">
      <c r="A536" s="39"/>
      <c r="B536" s="40"/>
      <c r="C536" s="41"/>
      <c r="D536" s="247" t="s">
        <v>251</v>
      </c>
      <c r="E536" s="41"/>
      <c r="F536" s="248" t="s">
        <v>4451</v>
      </c>
      <c r="G536" s="41"/>
      <c r="H536" s="41"/>
      <c r="I536" s="244"/>
      <c r="J536" s="41"/>
      <c r="K536" s="41"/>
      <c r="L536" s="45"/>
      <c r="M536" s="245"/>
      <c r="N536" s="246"/>
      <c r="O536" s="92"/>
      <c r="P536" s="92"/>
      <c r="Q536" s="92"/>
      <c r="R536" s="92"/>
      <c r="S536" s="92"/>
      <c r="T536" s="93"/>
      <c r="U536" s="39"/>
      <c r="V536" s="39"/>
      <c r="W536" s="39"/>
      <c r="X536" s="39"/>
      <c r="Y536" s="39"/>
      <c r="Z536" s="39"/>
      <c r="AA536" s="39"/>
      <c r="AB536" s="39"/>
      <c r="AC536" s="39"/>
      <c r="AD536" s="39"/>
      <c r="AE536" s="39"/>
      <c r="AT536" s="18" t="s">
        <v>251</v>
      </c>
      <c r="AU536" s="18" t="s">
        <v>88</v>
      </c>
    </row>
    <row r="537" s="13" customFormat="1">
      <c r="A537" s="13"/>
      <c r="B537" s="249"/>
      <c r="C537" s="250"/>
      <c r="D537" s="242" t="s">
        <v>259</v>
      </c>
      <c r="E537" s="251" t="s">
        <v>1</v>
      </c>
      <c r="F537" s="252" t="s">
        <v>4452</v>
      </c>
      <c r="G537" s="250"/>
      <c r="H537" s="253">
        <v>5.6699999999999999</v>
      </c>
      <c r="I537" s="254"/>
      <c r="J537" s="250"/>
      <c r="K537" s="250"/>
      <c r="L537" s="255"/>
      <c r="M537" s="256"/>
      <c r="N537" s="257"/>
      <c r="O537" s="257"/>
      <c r="P537" s="257"/>
      <c r="Q537" s="257"/>
      <c r="R537" s="257"/>
      <c r="S537" s="257"/>
      <c r="T537" s="258"/>
      <c r="U537" s="13"/>
      <c r="V537" s="13"/>
      <c r="W537" s="13"/>
      <c r="X537" s="13"/>
      <c r="Y537" s="13"/>
      <c r="Z537" s="13"/>
      <c r="AA537" s="13"/>
      <c r="AB537" s="13"/>
      <c r="AC537" s="13"/>
      <c r="AD537" s="13"/>
      <c r="AE537" s="13"/>
      <c r="AT537" s="259" t="s">
        <v>259</v>
      </c>
      <c r="AU537" s="259" t="s">
        <v>88</v>
      </c>
      <c r="AV537" s="13" t="s">
        <v>88</v>
      </c>
      <c r="AW537" s="13" t="s">
        <v>36</v>
      </c>
      <c r="AX537" s="13" t="s">
        <v>14</v>
      </c>
      <c r="AY537" s="259" t="s">
        <v>241</v>
      </c>
    </row>
    <row r="538" s="2" customFormat="1" ht="24.15" customHeight="1">
      <c r="A538" s="39"/>
      <c r="B538" s="40"/>
      <c r="C538" s="229" t="s">
        <v>1006</v>
      </c>
      <c r="D538" s="229" t="s">
        <v>243</v>
      </c>
      <c r="E538" s="230" t="s">
        <v>4453</v>
      </c>
      <c r="F538" s="231" t="s">
        <v>4454</v>
      </c>
      <c r="G538" s="232" t="s">
        <v>255</v>
      </c>
      <c r="H538" s="233">
        <v>0.13500000000000001</v>
      </c>
      <c r="I538" s="234"/>
      <c r="J538" s="235">
        <f>ROUND(I538*H538,2)</f>
        <v>0</v>
      </c>
      <c r="K538" s="231" t="s">
        <v>247</v>
      </c>
      <c r="L538" s="45"/>
      <c r="M538" s="236" t="s">
        <v>1</v>
      </c>
      <c r="N538" s="237" t="s">
        <v>45</v>
      </c>
      <c r="O538" s="92"/>
      <c r="P538" s="238">
        <f>O538*H538</f>
        <v>0</v>
      </c>
      <c r="Q538" s="238">
        <v>0</v>
      </c>
      <c r="R538" s="238">
        <f>Q538*H538</f>
        <v>0</v>
      </c>
      <c r="S538" s="238">
        <v>2.3999999999999999</v>
      </c>
      <c r="T538" s="239">
        <f>S538*H538</f>
        <v>0.32400000000000001</v>
      </c>
      <c r="U538" s="39"/>
      <c r="V538" s="39"/>
      <c r="W538" s="39"/>
      <c r="X538" s="39"/>
      <c r="Y538" s="39"/>
      <c r="Z538" s="39"/>
      <c r="AA538" s="39"/>
      <c r="AB538" s="39"/>
      <c r="AC538" s="39"/>
      <c r="AD538" s="39"/>
      <c r="AE538" s="39"/>
      <c r="AR538" s="240" t="s">
        <v>175</v>
      </c>
      <c r="AT538" s="240" t="s">
        <v>243</v>
      </c>
      <c r="AU538" s="240" t="s">
        <v>88</v>
      </c>
      <c r="AY538" s="18" t="s">
        <v>241</v>
      </c>
      <c r="BE538" s="241">
        <f>IF(N538="základní",J538,0)</f>
        <v>0</v>
      </c>
      <c r="BF538" s="241">
        <f>IF(N538="snížená",J538,0)</f>
        <v>0</v>
      </c>
      <c r="BG538" s="241">
        <f>IF(N538="zákl. přenesená",J538,0)</f>
        <v>0</v>
      </c>
      <c r="BH538" s="241">
        <f>IF(N538="sníž. přenesená",J538,0)</f>
        <v>0</v>
      </c>
      <c r="BI538" s="241">
        <f>IF(N538="nulová",J538,0)</f>
        <v>0</v>
      </c>
      <c r="BJ538" s="18" t="s">
        <v>14</v>
      </c>
      <c r="BK538" s="241">
        <f>ROUND(I538*H538,2)</f>
        <v>0</v>
      </c>
      <c r="BL538" s="18" t="s">
        <v>175</v>
      </c>
      <c r="BM538" s="240" t="s">
        <v>4455</v>
      </c>
    </row>
    <row r="539" s="2" customFormat="1">
      <c r="A539" s="39"/>
      <c r="B539" s="40"/>
      <c r="C539" s="41"/>
      <c r="D539" s="242" t="s">
        <v>249</v>
      </c>
      <c r="E539" s="41"/>
      <c r="F539" s="243" t="s">
        <v>4456</v>
      </c>
      <c r="G539" s="41"/>
      <c r="H539" s="41"/>
      <c r="I539" s="244"/>
      <c r="J539" s="41"/>
      <c r="K539" s="41"/>
      <c r="L539" s="45"/>
      <c r="M539" s="245"/>
      <c r="N539" s="246"/>
      <c r="O539" s="92"/>
      <c r="P539" s="92"/>
      <c r="Q539" s="92"/>
      <c r="R539" s="92"/>
      <c r="S539" s="92"/>
      <c r="T539" s="93"/>
      <c r="U539" s="39"/>
      <c r="V539" s="39"/>
      <c r="W539" s="39"/>
      <c r="X539" s="39"/>
      <c r="Y539" s="39"/>
      <c r="Z539" s="39"/>
      <c r="AA539" s="39"/>
      <c r="AB539" s="39"/>
      <c r="AC539" s="39"/>
      <c r="AD539" s="39"/>
      <c r="AE539" s="39"/>
      <c r="AT539" s="18" t="s">
        <v>249</v>
      </c>
      <c r="AU539" s="18" t="s">
        <v>88</v>
      </c>
    </row>
    <row r="540" s="2" customFormat="1">
      <c r="A540" s="39"/>
      <c r="B540" s="40"/>
      <c r="C540" s="41"/>
      <c r="D540" s="247" t="s">
        <v>251</v>
      </c>
      <c r="E540" s="41"/>
      <c r="F540" s="248" t="s">
        <v>4457</v>
      </c>
      <c r="G540" s="41"/>
      <c r="H540" s="41"/>
      <c r="I540" s="244"/>
      <c r="J540" s="41"/>
      <c r="K540" s="41"/>
      <c r="L540" s="45"/>
      <c r="M540" s="245"/>
      <c r="N540" s="246"/>
      <c r="O540" s="92"/>
      <c r="P540" s="92"/>
      <c r="Q540" s="92"/>
      <c r="R540" s="92"/>
      <c r="S540" s="92"/>
      <c r="T540" s="93"/>
      <c r="U540" s="39"/>
      <c r="V540" s="39"/>
      <c r="W540" s="39"/>
      <c r="X540" s="39"/>
      <c r="Y540" s="39"/>
      <c r="Z540" s="39"/>
      <c r="AA540" s="39"/>
      <c r="AB540" s="39"/>
      <c r="AC540" s="39"/>
      <c r="AD540" s="39"/>
      <c r="AE540" s="39"/>
      <c r="AT540" s="18" t="s">
        <v>251</v>
      </c>
      <c r="AU540" s="18" t="s">
        <v>88</v>
      </c>
    </row>
    <row r="541" s="13" customFormat="1">
      <c r="A541" s="13"/>
      <c r="B541" s="249"/>
      <c r="C541" s="250"/>
      <c r="D541" s="242" t="s">
        <v>259</v>
      </c>
      <c r="E541" s="251" t="s">
        <v>1</v>
      </c>
      <c r="F541" s="252" t="s">
        <v>4458</v>
      </c>
      <c r="G541" s="250"/>
      <c r="H541" s="253">
        <v>0.13500000000000001</v>
      </c>
      <c r="I541" s="254"/>
      <c r="J541" s="250"/>
      <c r="K541" s="250"/>
      <c r="L541" s="255"/>
      <c r="M541" s="256"/>
      <c r="N541" s="257"/>
      <c r="O541" s="257"/>
      <c r="P541" s="257"/>
      <c r="Q541" s="257"/>
      <c r="R541" s="257"/>
      <c r="S541" s="257"/>
      <c r="T541" s="258"/>
      <c r="U541" s="13"/>
      <c r="V541" s="13"/>
      <c r="W541" s="13"/>
      <c r="X541" s="13"/>
      <c r="Y541" s="13"/>
      <c r="Z541" s="13"/>
      <c r="AA541" s="13"/>
      <c r="AB541" s="13"/>
      <c r="AC541" s="13"/>
      <c r="AD541" s="13"/>
      <c r="AE541" s="13"/>
      <c r="AT541" s="259" t="s">
        <v>259</v>
      </c>
      <c r="AU541" s="259" t="s">
        <v>88</v>
      </c>
      <c r="AV541" s="13" t="s">
        <v>88</v>
      </c>
      <c r="AW541" s="13" t="s">
        <v>36</v>
      </c>
      <c r="AX541" s="13" t="s">
        <v>14</v>
      </c>
      <c r="AY541" s="259" t="s">
        <v>241</v>
      </c>
    </row>
    <row r="542" s="2" customFormat="1" ht="24.15" customHeight="1">
      <c r="A542" s="39"/>
      <c r="B542" s="40"/>
      <c r="C542" s="229" t="s">
        <v>1010</v>
      </c>
      <c r="D542" s="229" t="s">
        <v>243</v>
      </c>
      <c r="E542" s="230" t="s">
        <v>4459</v>
      </c>
      <c r="F542" s="231" t="s">
        <v>4460</v>
      </c>
      <c r="G542" s="232" t="s">
        <v>296</v>
      </c>
      <c r="H542" s="233">
        <v>0.40000000000000002</v>
      </c>
      <c r="I542" s="234"/>
      <c r="J542" s="235">
        <f>ROUND(I542*H542,2)</f>
        <v>0</v>
      </c>
      <c r="K542" s="231" t="s">
        <v>247</v>
      </c>
      <c r="L542" s="45"/>
      <c r="M542" s="236" t="s">
        <v>1</v>
      </c>
      <c r="N542" s="237" t="s">
        <v>45</v>
      </c>
      <c r="O542" s="92"/>
      <c r="P542" s="238">
        <f>O542*H542</f>
        <v>0</v>
      </c>
      <c r="Q542" s="238">
        <v>0.00076000000000000004</v>
      </c>
      <c r="R542" s="238">
        <f>Q542*H542</f>
        <v>0.00030400000000000002</v>
      </c>
      <c r="S542" s="238">
        <v>0.0020999999999999999</v>
      </c>
      <c r="T542" s="239">
        <f>S542*H542</f>
        <v>0.00084000000000000003</v>
      </c>
      <c r="U542" s="39"/>
      <c r="V542" s="39"/>
      <c r="W542" s="39"/>
      <c r="X542" s="39"/>
      <c r="Y542" s="39"/>
      <c r="Z542" s="39"/>
      <c r="AA542" s="39"/>
      <c r="AB542" s="39"/>
      <c r="AC542" s="39"/>
      <c r="AD542" s="39"/>
      <c r="AE542" s="39"/>
      <c r="AR542" s="240" t="s">
        <v>175</v>
      </c>
      <c r="AT542" s="240" t="s">
        <v>243</v>
      </c>
      <c r="AU542" s="240" t="s">
        <v>88</v>
      </c>
      <c r="AY542" s="18" t="s">
        <v>241</v>
      </c>
      <c r="BE542" s="241">
        <f>IF(N542="základní",J542,0)</f>
        <v>0</v>
      </c>
      <c r="BF542" s="241">
        <f>IF(N542="snížená",J542,0)</f>
        <v>0</v>
      </c>
      <c r="BG542" s="241">
        <f>IF(N542="zákl. přenesená",J542,0)</f>
        <v>0</v>
      </c>
      <c r="BH542" s="241">
        <f>IF(N542="sníž. přenesená",J542,0)</f>
        <v>0</v>
      </c>
      <c r="BI542" s="241">
        <f>IF(N542="nulová",J542,0)</f>
        <v>0</v>
      </c>
      <c r="BJ542" s="18" t="s">
        <v>14</v>
      </c>
      <c r="BK542" s="241">
        <f>ROUND(I542*H542,2)</f>
        <v>0</v>
      </c>
      <c r="BL542" s="18" t="s">
        <v>175</v>
      </c>
      <c r="BM542" s="240" t="s">
        <v>4461</v>
      </c>
    </row>
    <row r="543" s="2" customFormat="1">
      <c r="A543" s="39"/>
      <c r="B543" s="40"/>
      <c r="C543" s="41"/>
      <c r="D543" s="242" t="s">
        <v>249</v>
      </c>
      <c r="E543" s="41"/>
      <c r="F543" s="243" t="s">
        <v>4462</v>
      </c>
      <c r="G543" s="41"/>
      <c r="H543" s="41"/>
      <c r="I543" s="244"/>
      <c r="J543" s="41"/>
      <c r="K543" s="41"/>
      <c r="L543" s="45"/>
      <c r="M543" s="245"/>
      <c r="N543" s="246"/>
      <c r="O543" s="92"/>
      <c r="P543" s="92"/>
      <c r="Q543" s="92"/>
      <c r="R543" s="92"/>
      <c r="S543" s="92"/>
      <c r="T543" s="93"/>
      <c r="U543" s="39"/>
      <c r="V543" s="39"/>
      <c r="W543" s="39"/>
      <c r="X543" s="39"/>
      <c r="Y543" s="39"/>
      <c r="Z543" s="39"/>
      <c r="AA543" s="39"/>
      <c r="AB543" s="39"/>
      <c r="AC543" s="39"/>
      <c r="AD543" s="39"/>
      <c r="AE543" s="39"/>
      <c r="AT543" s="18" t="s">
        <v>249</v>
      </c>
      <c r="AU543" s="18" t="s">
        <v>88</v>
      </c>
    </row>
    <row r="544" s="2" customFormat="1">
      <c r="A544" s="39"/>
      <c r="B544" s="40"/>
      <c r="C544" s="41"/>
      <c r="D544" s="247" t="s">
        <v>251</v>
      </c>
      <c r="E544" s="41"/>
      <c r="F544" s="248" t="s">
        <v>4463</v>
      </c>
      <c r="G544" s="41"/>
      <c r="H544" s="41"/>
      <c r="I544" s="244"/>
      <c r="J544" s="41"/>
      <c r="K544" s="41"/>
      <c r="L544" s="45"/>
      <c r="M544" s="245"/>
      <c r="N544" s="246"/>
      <c r="O544" s="92"/>
      <c r="P544" s="92"/>
      <c r="Q544" s="92"/>
      <c r="R544" s="92"/>
      <c r="S544" s="92"/>
      <c r="T544" s="93"/>
      <c r="U544" s="39"/>
      <c r="V544" s="39"/>
      <c r="W544" s="39"/>
      <c r="X544" s="39"/>
      <c r="Y544" s="39"/>
      <c r="Z544" s="39"/>
      <c r="AA544" s="39"/>
      <c r="AB544" s="39"/>
      <c r="AC544" s="39"/>
      <c r="AD544" s="39"/>
      <c r="AE544" s="39"/>
      <c r="AT544" s="18" t="s">
        <v>251</v>
      </c>
      <c r="AU544" s="18" t="s">
        <v>88</v>
      </c>
    </row>
    <row r="545" s="2" customFormat="1" ht="24.15" customHeight="1">
      <c r="A545" s="39"/>
      <c r="B545" s="40"/>
      <c r="C545" s="229" t="s">
        <v>1016</v>
      </c>
      <c r="D545" s="229" t="s">
        <v>243</v>
      </c>
      <c r="E545" s="230" t="s">
        <v>4464</v>
      </c>
      <c r="F545" s="231" t="s">
        <v>4465</v>
      </c>
      <c r="G545" s="232" t="s">
        <v>296</v>
      </c>
      <c r="H545" s="233">
        <v>2</v>
      </c>
      <c r="I545" s="234"/>
      <c r="J545" s="235">
        <f>ROUND(I545*H545,2)</f>
        <v>0</v>
      </c>
      <c r="K545" s="231" t="s">
        <v>247</v>
      </c>
      <c r="L545" s="45"/>
      <c r="M545" s="236" t="s">
        <v>1</v>
      </c>
      <c r="N545" s="237" t="s">
        <v>45</v>
      </c>
      <c r="O545" s="92"/>
      <c r="P545" s="238">
        <f>O545*H545</f>
        <v>0</v>
      </c>
      <c r="Q545" s="238">
        <v>0.00365</v>
      </c>
      <c r="R545" s="238">
        <f>Q545*H545</f>
        <v>0.0073000000000000001</v>
      </c>
      <c r="S545" s="238">
        <v>0.11</v>
      </c>
      <c r="T545" s="239">
        <f>S545*H545</f>
        <v>0.22</v>
      </c>
      <c r="U545" s="39"/>
      <c r="V545" s="39"/>
      <c r="W545" s="39"/>
      <c r="X545" s="39"/>
      <c r="Y545" s="39"/>
      <c r="Z545" s="39"/>
      <c r="AA545" s="39"/>
      <c r="AB545" s="39"/>
      <c r="AC545" s="39"/>
      <c r="AD545" s="39"/>
      <c r="AE545" s="39"/>
      <c r="AR545" s="240" t="s">
        <v>175</v>
      </c>
      <c r="AT545" s="240" t="s">
        <v>243</v>
      </c>
      <c r="AU545" s="240" t="s">
        <v>88</v>
      </c>
      <c r="AY545" s="18" t="s">
        <v>241</v>
      </c>
      <c r="BE545" s="241">
        <f>IF(N545="základní",J545,0)</f>
        <v>0</v>
      </c>
      <c r="BF545" s="241">
        <f>IF(N545="snížená",J545,0)</f>
        <v>0</v>
      </c>
      <c r="BG545" s="241">
        <f>IF(N545="zákl. přenesená",J545,0)</f>
        <v>0</v>
      </c>
      <c r="BH545" s="241">
        <f>IF(N545="sníž. přenesená",J545,0)</f>
        <v>0</v>
      </c>
      <c r="BI545" s="241">
        <f>IF(N545="nulová",J545,0)</f>
        <v>0</v>
      </c>
      <c r="BJ545" s="18" t="s">
        <v>14</v>
      </c>
      <c r="BK545" s="241">
        <f>ROUND(I545*H545,2)</f>
        <v>0</v>
      </c>
      <c r="BL545" s="18" t="s">
        <v>175</v>
      </c>
      <c r="BM545" s="240" t="s">
        <v>4466</v>
      </c>
    </row>
    <row r="546" s="2" customFormat="1">
      <c r="A546" s="39"/>
      <c r="B546" s="40"/>
      <c r="C546" s="41"/>
      <c r="D546" s="242" t="s">
        <v>249</v>
      </c>
      <c r="E546" s="41"/>
      <c r="F546" s="243" t="s">
        <v>4467</v>
      </c>
      <c r="G546" s="41"/>
      <c r="H546" s="41"/>
      <c r="I546" s="244"/>
      <c r="J546" s="41"/>
      <c r="K546" s="41"/>
      <c r="L546" s="45"/>
      <c r="M546" s="245"/>
      <c r="N546" s="246"/>
      <c r="O546" s="92"/>
      <c r="P546" s="92"/>
      <c r="Q546" s="92"/>
      <c r="R546" s="92"/>
      <c r="S546" s="92"/>
      <c r="T546" s="93"/>
      <c r="U546" s="39"/>
      <c r="V546" s="39"/>
      <c r="W546" s="39"/>
      <c r="X546" s="39"/>
      <c r="Y546" s="39"/>
      <c r="Z546" s="39"/>
      <c r="AA546" s="39"/>
      <c r="AB546" s="39"/>
      <c r="AC546" s="39"/>
      <c r="AD546" s="39"/>
      <c r="AE546" s="39"/>
      <c r="AT546" s="18" t="s">
        <v>249</v>
      </c>
      <c r="AU546" s="18" t="s">
        <v>88</v>
      </c>
    </row>
    <row r="547" s="2" customFormat="1">
      <c r="A547" s="39"/>
      <c r="B547" s="40"/>
      <c r="C547" s="41"/>
      <c r="D547" s="247" t="s">
        <v>251</v>
      </c>
      <c r="E547" s="41"/>
      <c r="F547" s="248" t="s">
        <v>4468</v>
      </c>
      <c r="G547" s="41"/>
      <c r="H547" s="41"/>
      <c r="I547" s="244"/>
      <c r="J547" s="41"/>
      <c r="K547" s="41"/>
      <c r="L547" s="45"/>
      <c r="M547" s="245"/>
      <c r="N547" s="246"/>
      <c r="O547" s="92"/>
      <c r="P547" s="92"/>
      <c r="Q547" s="92"/>
      <c r="R547" s="92"/>
      <c r="S547" s="92"/>
      <c r="T547" s="93"/>
      <c r="U547" s="39"/>
      <c r="V547" s="39"/>
      <c r="W547" s="39"/>
      <c r="X547" s="39"/>
      <c r="Y547" s="39"/>
      <c r="Z547" s="39"/>
      <c r="AA547" s="39"/>
      <c r="AB547" s="39"/>
      <c r="AC547" s="39"/>
      <c r="AD547" s="39"/>
      <c r="AE547" s="39"/>
      <c r="AT547" s="18" t="s">
        <v>251</v>
      </c>
      <c r="AU547" s="18" t="s">
        <v>88</v>
      </c>
    </row>
    <row r="548" s="13" customFormat="1">
      <c r="A548" s="13"/>
      <c r="B548" s="249"/>
      <c r="C548" s="250"/>
      <c r="D548" s="242" t="s">
        <v>259</v>
      </c>
      <c r="E548" s="251" t="s">
        <v>1</v>
      </c>
      <c r="F548" s="252" t="s">
        <v>4469</v>
      </c>
      <c r="G548" s="250"/>
      <c r="H548" s="253">
        <v>2</v>
      </c>
      <c r="I548" s="254"/>
      <c r="J548" s="250"/>
      <c r="K548" s="250"/>
      <c r="L548" s="255"/>
      <c r="M548" s="256"/>
      <c r="N548" s="257"/>
      <c r="O548" s="257"/>
      <c r="P548" s="257"/>
      <c r="Q548" s="257"/>
      <c r="R548" s="257"/>
      <c r="S548" s="257"/>
      <c r="T548" s="258"/>
      <c r="U548" s="13"/>
      <c r="V548" s="13"/>
      <c r="W548" s="13"/>
      <c r="X548" s="13"/>
      <c r="Y548" s="13"/>
      <c r="Z548" s="13"/>
      <c r="AA548" s="13"/>
      <c r="AB548" s="13"/>
      <c r="AC548" s="13"/>
      <c r="AD548" s="13"/>
      <c r="AE548" s="13"/>
      <c r="AT548" s="259" t="s">
        <v>259</v>
      </c>
      <c r="AU548" s="259" t="s">
        <v>88</v>
      </c>
      <c r="AV548" s="13" t="s">
        <v>88</v>
      </c>
      <c r="AW548" s="13" t="s">
        <v>36</v>
      </c>
      <c r="AX548" s="13" t="s">
        <v>14</v>
      </c>
      <c r="AY548" s="259" t="s">
        <v>241</v>
      </c>
    </row>
    <row r="549" s="2" customFormat="1" ht="24.15" customHeight="1">
      <c r="A549" s="39"/>
      <c r="B549" s="40"/>
      <c r="C549" s="229" t="s">
        <v>1020</v>
      </c>
      <c r="D549" s="229" t="s">
        <v>243</v>
      </c>
      <c r="E549" s="230" t="s">
        <v>4470</v>
      </c>
      <c r="F549" s="231" t="s">
        <v>4471</v>
      </c>
      <c r="G549" s="232" t="s">
        <v>296</v>
      </c>
      <c r="H549" s="233">
        <v>0.29999999999999999</v>
      </c>
      <c r="I549" s="234"/>
      <c r="J549" s="235">
        <f>ROUND(I549*H549,2)</f>
        <v>0</v>
      </c>
      <c r="K549" s="231" t="s">
        <v>247</v>
      </c>
      <c r="L549" s="45"/>
      <c r="M549" s="236" t="s">
        <v>1</v>
      </c>
      <c r="N549" s="237" t="s">
        <v>45</v>
      </c>
      <c r="O549" s="92"/>
      <c r="P549" s="238">
        <f>O549*H549</f>
        <v>0</v>
      </c>
      <c r="Q549" s="238">
        <v>0.0044999999999999997</v>
      </c>
      <c r="R549" s="238">
        <f>Q549*H549</f>
        <v>0.0013499999999999999</v>
      </c>
      <c r="S549" s="238">
        <v>0.27000000000000002</v>
      </c>
      <c r="T549" s="239">
        <f>S549*H549</f>
        <v>0.081000000000000003</v>
      </c>
      <c r="U549" s="39"/>
      <c r="V549" s="39"/>
      <c r="W549" s="39"/>
      <c r="X549" s="39"/>
      <c r="Y549" s="39"/>
      <c r="Z549" s="39"/>
      <c r="AA549" s="39"/>
      <c r="AB549" s="39"/>
      <c r="AC549" s="39"/>
      <c r="AD549" s="39"/>
      <c r="AE549" s="39"/>
      <c r="AR549" s="240" t="s">
        <v>175</v>
      </c>
      <c r="AT549" s="240" t="s">
        <v>243</v>
      </c>
      <c r="AU549" s="240" t="s">
        <v>88</v>
      </c>
      <c r="AY549" s="18" t="s">
        <v>241</v>
      </c>
      <c r="BE549" s="241">
        <f>IF(N549="základní",J549,0)</f>
        <v>0</v>
      </c>
      <c r="BF549" s="241">
        <f>IF(N549="snížená",J549,0)</f>
        <v>0</v>
      </c>
      <c r="BG549" s="241">
        <f>IF(N549="zákl. přenesená",J549,0)</f>
        <v>0</v>
      </c>
      <c r="BH549" s="241">
        <f>IF(N549="sníž. přenesená",J549,0)</f>
        <v>0</v>
      </c>
      <c r="BI549" s="241">
        <f>IF(N549="nulová",J549,0)</f>
        <v>0</v>
      </c>
      <c r="BJ549" s="18" t="s">
        <v>14</v>
      </c>
      <c r="BK549" s="241">
        <f>ROUND(I549*H549,2)</f>
        <v>0</v>
      </c>
      <c r="BL549" s="18" t="s">
        <v>175</v>
      </c>
      <c r="BM549" s="240" t="s">
        <v>4472</v>
      </c>
    </row>
    <row r="550" s="2" customFormat="1">
      <c r="A550" s="39"/>
      <c r="B550" s="40"/>
      <c r="C550" s="41"/>
      <c r="D550" s="242" t="s">
        <v>249</v>
      </c>
      <c r="E550" s="41"/>
      <c r="F550" s="243" t="s">
        <v>4473</v>
      </c>
      <c r="G550" s="41"/>
      <c r="H550" s="41"/>
      <c r="I550" s="244"/>
      <c r="J550" s="41"/>
      <c r="K550" s="41"/>
      <c r="L550" s="45"/>
      <c r="M550" s="245"/>
      <c r="N550" s="246"/>
      <c r="O550" s="92"/>
      <c r="P550" s="92"/>
      <c r="Q550" s="92"/>
      <c r="R550" s="92"/>
      <c r="S550" s="92"/>
      <c r="T550" s="93"/>
      <c r="U550" s="39"/>
      <c r="V550" s="39"/>
      <c r="W550" s="39"/>
      <c r="X550" s="39"/>
      <c r="Y550" s="39"/>
      <c r="Z550" s="39"/>
      <c r="AA550" s="39"/>
      <c r="AB550" s="39"/>
      <c r="AC550" s="39"/>
      <c r="AD550" s="39"/>
      <c r="AE550" s="39"/>
      <c r="AT550" s="18" t="s">
        <v>249</v>
      </c>
      <c r="AU550" s="18" t="s">
        <v>88</v>
      </c>
    </row>
    <row r="551" s="2" customFormat="1">
      <c r="A551" s="39"/>
      <c r="B551" s="40"/>
      <c r="C551" s="41"/>
      <c r="D551" s="247" t="s">
        <v>251</v>
      </c>
      <c r="E551" s="41"/>
      <c r="F551" s="248" t="s">
        <v>4474</v>
      </c>
      <c r="G551" s="41"/>
      <c r="H551" s="41"/>
      <c r="I551" s="244"/>
      <c r="J551" s="41"/>
      <c r="K551" s="41"/>
      <c r="L551" s="45"/>
      <c r="M551" s="245"/>
      <c r="N551" s="246"/>
      <c r="O551" s="92"/>
      <c r="P551" s="92"/>
      <c r="Q551" s="92"/>
      <c r="R551" s="92"/>
      <c r="S551" s="92"/>
      <c r="T551" s="93"/>
      <c r="U551" s="39"/>
      <c r="V551" s="39"/>
      <c r="W551" s="39"/>
      <c r="X551" s="39"/>
      <c r="Y551" s="39"/>
      <c r="Z551" s="39"/>
      <c r="AA551" s="39"/>
      <c r="AB551" s="39"/>
      <c r="AC551" s="39"/>
      <c r="AD551" s="39"/>
      <c r="AE551" s="39"/>
      <c r="AT551" s="18" t="s">
        <v>251</v>
      </c>
      <c r="AU551" s="18" t="s">
        <v>88</v>
      </c>
    </row>
    <row r="552" s="2" customFormat="1" ht="37.8" customHeight="1">
      <c r="A552" s="39"/>
      <c r="B552" s="40"/>
      <c r="C552" s="229" t="s">
        <v>1026</v>
      </c>
      <c r="D552" s="229" t="s">
        <v>243</v>
      </c>
      <c r="E552" s="230" t="s">
        <v>4475</v>
      </c>
      <c r="F552" s="231" t="s">
        <v>4476</v>
      </c>
      <c r="G552" s="232" t="s">
        <v>246</v>
      </c>
      <c r="H552" s="233">
        <v>171.49000000000001</v>
      </c>
      <c r="I552" s="234"/>
      <c r="J552" s="235">
        <f>ROUND(I552*H552,2)</f>
        <v>0</v>
      </c>
      <c r="K552" s="231" t="s">
        <v>247</v>
      </c>
      <c r="L552" s="45"/>
      <c r="M552" s="236" t="s">
        <v>1</v>
      </c>
      <c r="N552" s="237" t="s">
        <v>45</v>
      </c>
      <c r="O552" s="92"/>
      <c r="P552" s="238">
        <f>O552*H552</f>
        <v>0</v>
      </c>
      <c r="Q552" s="238">
        <v>0</v>
      </c>
      <c r="R552" s="238">
        <f>Q552*H552</f>
        <v>0</v>
      </c>
      <c r="S552" s="238">
        <v>0.02</v>
      </c>
      <c r="T552" s="239">
        <f>S552*H552</f>
        <v>3.4298000000000002</v>
      </c>
      <c r="U552" s="39"/>
      <c r="V552" s="39"/>
      <c r="W552" s="39"/>
      <c r="X552" s="39"/>
      <c r="Y552" s="39"/>
      <c r="Z552" s="39"/>
      <c r="AA552" s="39"/>
      <c r="AB552" s="39"/>
      <c r="AC552" s="39"/>
      <c r="AD552" s="39"/>
      <c r="AE552" s="39"/>
      <c r="AR552" s="240" t="s">
        <v>175</v>
      </c>
      <c r="AT552" s="240" t="s">
        <v>243</v>
      </c>
      <c r="AU552" s="240" t="s">
        <v>88</v>
      </c>
      <c r="AY552" s="18" t="s">
        <v>241</v>
      </c>
      <c r="BE552" s="241">
        <f>IF(N552="základní",J552,0)</f>
        <v>0</v>
      </c>
      <c r="BF552" s="241">
        <f>IF(N552="snížená",J552,0)</f>
        <v>0</v>
      </c>
      <c r="BG552" s="241">
        <f>IF(N552="zákl. přenesená",J552,0)</f>
        <v>0</v>
      </c>
      <c r="BH552" s="241">
        <f>IF(N552="sníž. přenesená",J552,0)</f>
        <v>0</v>
      </c>
      <c r="BI552" s="241">
        <f>IF(N552="nulová",J552,0)</f>
        <v>0</v>
      </c>
      <c r="BJ552" s="18" t="s">
        <v>14</v>
      </c>
      <c r="BK552" s="241">
        <f>ROUND(I552*H552,2)</f>
        <v>0</v>
      </c>
      <c r="BL552" s="18" t="s">
        <v>175</v>
      </c>
      <c r="BM552" s="240" t="s">
        <v>4477</v>
      </c>
    </row>
    <row r="553" s="2" customFormat="1">
      <c r="A553" s="39"/>
      <c r="B553" s="40"/>
      <c r="C553" s="41"/>
      <c r="D553" s="242" t="s">
        <v>249</v>
      </c>
      <c r="E553" s="41"/>
      <c r="F553" s="243" t="s">
        <v>4478</v>
      </c>
      <c r="G553" s="41"/>
      <c r="H553" s="41"/>
      <c r="I553" s="244"/>
      <c r="J553" s="41"/>
      <c r="K553" s="41"/>
      <c r="L553" s="45"/>
      <c r="M553" s="245"/>
      <c r="N553" s="246"/>
      <c r="O553" s="92"/>
      <c r="P553" s="92"/>
      <c r="Q553" s="92"/>
      <c r="R553" s="92"/>
      <c r="S553" s="92"/>
      <c r="T553" s="93"/>
      <c r="U553" s="39"/>
      <c r="V553" s="39"/>
      <c r="W553" s="39"/>
      <c r="X553" s="39"/>
      <c r="Y553" s="39"/>
      <c r="Z553" s="39"/>
      <c r="AA553" s="39"/>
      <c r="AB553" s="39"/>
      <c r="AC553" s="39"/>
      <c r="AD553" s="39"/>
      <c r="AE553" s="39"/>
      <c r="AT553" s="18" t="s">
        <v>249</v>
      </c>
      <c r="AU553" s="18" t="s">
        <v>88</v>
      </c>
    </row>
    <row r="554" s="2" customFormat="1">
      <c r="A554" s="39"/>
      <c r="B554" s="40"/>
      <c r="C554" s="41"/>
      <c r="D554" s="247" t="s">
        <v>251</v>
      </c>
      <c r="E554" s="41"/>
      <c r="F554" s="248" t="s">
        <v>4479</v>
      </c>
      <c r="G554" s="41"/>
      <c r="H554" s="41"/>
      <c r="I554" s="244"/>
      <c r="J554" s="41"/>
      <c r="K554" s="41"/>
      <c r="L554" s="45"/>
      <c r="M554" s="245"/>
      <c r="N554" s="246"/>
      <c r="O554" s="92"/>
      <c r="P554" s="92"/>
      <c r="Q554" s="92"/>
      <c r="R554" s="92"/>
      <c r="S554" s="92"/>
      <c r="T554" s="93"/>
      <c r="U554" s="39"/>
      <c r="V554" s="39"/>
      <c r="W554" s="39"/>
      <c r="X554" s="39"/>
      <c r="Y554" s="39"/>
      <c r="Z554" s="39"/>
      <c r="AA554" s="39"/>
      <c r="AB554" s="39"/>
      <c r="AC554" s="39"/>
      <c r="AD554" s="39"/>
      <c r="AE554" s="39"/>
      <c r="AT554" s="18" t="s">
        <v>251</v>
      </c>
      <c r="AU554" s="18" t="s">
        <v>88</v>
      </c>
    </row>
    <row r="555" s="2" customFormat="1" ht="37.8" customHeight="1">
      <c r="A555" s="39"/>
      <c r="B555" s="40"/>
      <c r="C555" s="229" t="s">
        <v>1030</v>
      </c>
      <c r="D555" s="229" t="s">
        <v>243</v>
      </c>
      <c r="E555" s="230" t="s">
        <v>4480</v>
      </c>
      <c r="F555" s="231" t="s">
        <v>4481</v>
      </c>
      <c r="G555" s="232" t="s">
        <v>246</v>
      </c>
      <c r="H555" s="233">
        <v>300</v>
      </c>
      <c r="I555" s="234"/>
      <c r="J555" s="235">
        <f>ROUND(I555*H555,2)</f>
        <v>0</v>
      </c>
      <c r="K555" s="231" t="s">
        <v>247</v>
      </c>
      <c r="L555" s="45"/>
      <c r="M555" s="236" t="s">
        <v>1</v>
      </c>
      <c r="N555" s="237" t="s">
        <v>45</v>
      </c>
      <c r="O555" s="92"/>
      <c r="P555" s="238">
        <f>O555*H555</f>
        <v>0</v>
      </c>
      <c r="Q555" s="238">
        <v>0</v>
      </c>
      <c r="R555" s="238">
        <f>Q555*H555</f>
        <v>0</v>
      </c>
      <c r="S555" s="238">
        <v>0.02</v>
      </c>
      <c r="T555" s="239">
        <f>S555*H555</f>
        <v>6</v>
      </c>
      <c r="U555" s="39"/>
      <c r="V555" s="39"/>
      <c r="W555" s="39"/>
      <c r="X555" s="39"/>
      <c r="Y555" s="39"/>
      <c r="Z555" s="39"/>
      <c r="AA555" s="39"/>
      <c r="AB555" s="39"/>
      <c r="AC555" s="39"/>
      <c r="AD555" s="39"/>
      <c r="AE555" s="39"/>
      <c r="AR555" s="240" t="s">
        <v>175</v>
      </c>
      <c r="AT555" s="240" t="s">
        <v>243</v>
      </c>
      <c r="AU555" s="240" t="s">
        <v>88</v>
      </c>
      <c r="AY555" s="18" t="s">
        <v>241</v>
      </c>
      <c r="BE555" s="241">
        <f>IF(N555="základní",J555,0)</f>
        <v>0</v>
      </c>
      <c r="BF555" s="241">
        <f>IF(N555="snížená",J555,0)</f>
        <v>0</v>
      </c>
      <c r="BG555" s="241">
        <f>IF(N555="zákl. přenesená",J555,0)</f>
        <v>0</v>
      </c>
      <c r="BH555" s="241">
        <f>IF(N555="sníž. přenesená",J555,0)</f>
        <v>0</v>
      </c>
      <c r="BI555" s="241">
        <f>IF(N555="nulová",J555,0)</f>
        <v>0</v>
      </c>
      <c r="BJ555" s="18" t="s">
        <v>14</v>
      </c>
      <c r="BK555" s="241">
        <f>ROUND(I555*H555,2)</f>
        <v>0</v>
      </c>
      <c r="BL555" s="18" t="s">
        <v>175</v>
      </c>
      <c r="BM555" s="240" t="s">
        <v>4482</v>
      </c>
    </row>
    <row r="556" s="2" customFormat="1">
      <c r="A556" s="39"/>
      <c r="B556" s="40"/>
      <c r="C556" s="41"/>
      <c r="D556" s="242" t="s">
        <v>249</v>
      </c>
      <c r="E556" s="41"/>
      <c r="F556" s="243" t="s">
        <v>4483</v>
      </c>
      <c r="G556" s="41"/>
      <c r="H556" s="41"/>
      <c r="I556" s="244"/>
      <c r="J556" s="41"/>
      <c r="K556" s="41"/>
      <c r="L556" s="45"/>
      <c r="M556" s="245"/>
      <c r="N556" s="246"/>
      <c r="O556" s="92"/>
      <c r="P556" s="92"/>
      <c r="Q556" s="92"/>
      <c r="R556" s="92"/>
      <c r="S556" s="92"/>
      <c r="T556" s="93"/>
      <c r="U556" s="39"/>
      <c r="V556" s="39"/>
      <c r="W556" s="39"/>
      <c r="X556" s="39"/>
      <c r="Y556" s="39"/>
      <c r="Z556" s="39"/>
      <c r="AA556" s="39"/>
      <c r="AB556" s="39"/>
      <c r="AC556" s="39"/>
      <c r="AD556" s="39"/>
      <c r="AE556" s="39"/>
      <c r="AT556" s="18" t="s">
        <v>249</v>
      </c>
      <c r="AU556" s="18" t="s">
        <v>88</v>
      </c>
    </row>
    <row r="557" s="2" customFormat="1">
      <c r="A557" s="39"/>
      <c r="B557" s="40"/>
      <c r="C557" s="41"/>
      <c r="D557" s="247" t="s">
        <v>251</v>
      </c>
      <c r="E557" s="41"/>
      <c r="F557" s="248" t="s">
        <v>4484</v>
      </c>
      <c r="G557" s="41"/>
      <c r="H557" s="41"/>
      <c r="I557" s="244"/>
      <c r="J557" s="41"/>
      <c r="K557" s="41"/>
      <c r="L557" s="45"/>
      <c r="M557" s="245"/>
      <c r="N557" s="246"/>
      <c r="O557" s="92"/>
      <c r="P557" s="92"/>
      <c r="Q557" s="92"/>
      <c r="R557" s="92"/>
      <c r="S557" s="92"/>
      <c r="T557" s="93"/>
      <c r="U557" s="39"/>
      <c r="V557" s="39"/>
      <c r="W557" s="39"/>
      <c r="X557" s="39"/>
      <c r="Y557" s="39"/>
      <c r="Z557" s="39"/>
      <c r="AA557" s="39"/>
      <c r="AB557" s="39"/>
      <c r="AC557" s="39"/>
      <c r="AD557" s="39"/>
      <c r="AE557" s="39"/>
      <c r="AT557" s="18" t="s">
        <v>251</v>
      </c>
      <c r="AU557" s="18" t="s">
        <v>88</v>
      </c>
    </row>
    <row r="558" s="2" customFormat="1" ht="37.8" customHeight="1">
      <c r="A558" s="39"/>
      <c r="B558" s="40"/>
      <c r="C558" s="229" t="s">
        <v>1034</v>
      </c>
      <c r="D558" s="229" t="s">
        <v>243</v>
      </c>
      <c r="E558" s="230" t="s">
        <v>4485</v>
      </c>
      <c r="F558" s="231" t="s">
        <v>4486</v>
      </c>
      <c r="G558" s="232" t="s">
        <v>246</v>
      </c>
      <c r="H558" s="233">
        <v>200</v>
      </c>
      <c r="I558" s="234"/>
      <c r="J558" s="235">
        <f>ROUND(I558*H558,2)</f>
        <v>0</v>
      </c>
      <c r="K558" s="231" t="s">
        <v>247</v>
      </c>
      <c r="L558" s="45"/>
      <c r="M558" s="236" t="s">
        <v>1</v>
      </c>
      <c r="N558" s="237" t="s">
        <v>45</v>
      </c>
      <c r="O558" s="92"/>
      <c r="P558" s="238">
        <f>O558*H558</f>
        <v>0</v>
      </c>
      <c r="Q558" s="238">
        <v>0</v>
      </c>
      <c r="R558" s="238">
        <f>Q558*H558</f>
        <v>0</v>
      </c>
      <c r="S558" s="238">
        <v>0.029000000000000001</v>
      </c>
      <c r="T558" s="239">
        <f>S558*H558</f>
        <v>5.8000000000000007</v>
      </c>
      <c r="U558" s="39"/>
      <c r="V558" s="39"/>
      <c r="W558" s="39"/>
      <c r="X558" s="39"/>
      <c r="Y558" s="39"/>
      <c r="Z558" s="39"/>
      <c r="AA558" s="39"/>
      <c r="AB558" s="39"/>
      <c r="AC558" s="39"/>
      <c r="AD558" s="39"/>
      <c r="AE558" s="39"/>
      <c r="AR558" s="240" t="s">
        <v>175</v>
      </c>
      <c r="AT558" s="240" t="s">
        <v>243</v>
      </c>
      <c r="AU558" s="240" t="s">
        <v>88</v>
      </c>
      <c r="AY558" s="18" t="s">
        <v>241</v>
      </c>
      <c r="BE558" s="241">
        <f>IF(N558="základní",J558,0)</f>
        <v>0</v>
      </c>
      <c r="BF558" s="241">
        <f>IF(N558="snížená",J558,0)</f>
        <v>0</v>
      </c>
      <c r="BG558" s="241">
        <f>IF(N558="zákl. přenesená",J558,0)</f>
        <v>0</v>
      </c>
      <c r="BH558" s="241">
        <f>IF(N558="sníž. přenesená",J558,0)</f>
        <v>0</v>
      </c>
      <c r="BI558" s="241">
        <f>IF(N558="nulová",J558,0)</f>
        <v>0</v>
      </c>
      <c r="BJ558" s="18" t="s">
        <v>14</v>
      </c>
      <c r="BK558" s="241">
        <f>ROUND(I558*H558,2)</f>
        <v>0</v>
      </c>
      <c r="BL558" s="18" t="s">
        <v>175</v>
      </c>
      <c r="BM558" s="240" t="s">
        <v>4487</v>
      </c>
    </row>
    <row r="559" s="2" customFormat="1">
      <c r="A559" s="39"/>
      <c r="B559" s="40"/>
      <c r="C559" s="41"/>
      <c r="D559" s="242" t="s">
        <v>249</v>
      </c>
      <c r="E559" s="41"/>
      <c r="F559" s="243" t="s">
        <v>4488</v>
      </c>
      <c r="G559" s="41"/>
      <c r="H559" s="41"/>
      <c r="I559" s="244"/>
      <c r="J559" s="41"/>
      <c r="K559" s="41"/>
      <c r="L559" s="45"/>
      <c r="M559" s="245"/>
      <c r="N559" s="246"/>
      <c r="O559" s="92"/>
      <c r="P559" s="92"/>
      <c r="Q559" s="92"/>
      <c r="R559" s="92"/>
      <c r="S559" s="92"/>
      <c r="T559" s="93"/>
      <c r="U559" s="39"/>
      <c r="V559" s="39"/>
      <c r="W559" s="39"/>
      <c r="X559" s="39"/>
      <c r="Y559" s="39"/>
      <c r="Z559" s="39"/>
      <c r="AA559" s="39"/>
      <c r="AB559" s="39"/>
      <c r="AC559" s="39"/>
      <c r="AD559" s="39"/>
      <c r="AE559" s="39"/>
      <c r="AT559" s="18" t="s">
        <v>249</v>
      </c>
      <c r="AU559" s="18" t="s">
        <v>88</v>
      </c>
    </row>
    <row r="560" s="2" customFormat="1">
      <c r="A560" s="39"/>
      <c r="B560" s="40"/>
      <c r="C560" s="41"/>
      <c r="D560" s="247" t="s">
        <v>251</v>
      </c>
      <c r="E560" s="41"/>
      <c r="F560" s="248" t="s">
        <v>4489</v>
      </c>
      <c r="G560" s="41"/>
      <c r="H560" s="41"/>
      <c r="I560" s="244"/>
      <c r="J560" s="41"/>
      <c r="K560" s="41"/>
      <c r="L560" s="45"/>
      <c r="M560" s="245"/>
      <c r="N560" s="246"/>
      <c r="O560" s="92"/>
      <c r="P560" s="92"/>
      <c r="Q560" s="92"/>
      <c r="R560" s="92"/>
      <c r="S560" s="92"/>
      <c r="T560" s="93"/>
      <c r="U560" s="39"/>
      <c r="V560" s="39"/>
      <c r="W560" s="39"/>
      <c r="X560" s="39"/>
      <c r="Y560" s="39"/>
      <c r="Z560" s="39"/>
      <c r="AA560" s="39"/>
      <c r="AB560" s="39"/>
      <c r="AC560" s="39"/>
      <c r="AD560" s="39"/>
      <c r="AE560" s="39"/>
      <c r="AT560" s="18" t="s">
        <v>251</v>
      </c>
      <c r="AU560" s="18" t="s">
        <v>88</v>
      </c>
    </row>
    <row r="561" s="2" customFormat="1" ht="24.15" customHeight="1">
      <c r="A561" s="39"/>
      <c r="B561" s="40"/>
      <c r="C561" s="229" t="s">
        <v>1040</v>
      </c>
      <c r="D561" s="229" t="s">
        <v>243</v>
      </c>
      <c r="E561" s="230" t="s">
        <v>318</v>
      </c>
      <c r="F561" s="231" t="s">
        <v>319</v>
      </c>
      <c r="G561" s="232" t="s">
        <v>246</v>
      </c>
      <c r="H561" s="233">
        <v>454.06</v>
      </c>
      <c r="I561" s="234"/>
      <c r="J561" s="235">
        <f>ROUND(I561*H561,2)</f>
        <v>0</v>
      </c>
      <c r="K561" s="231" t="s">
        <v>247</v>
      </c>
      <c r="L561" s="45"/>
      <c r="M561" s="236" t="s">
        <v>1</v>
      </c>
      <c r="N561" s="237" t="s">
        <v>45</v>
      </c>
      <c r="O561" s="92"/>
      <c r="P561" s="238">
        <f>O561*H561</f>
        <v>0</v>
      </c>
      <c r="Q561" s="238">
        <v>0</v>
      </c>
      <c r="R561" s="238">
        <f>Q561*H561</f>
        <v>0</v>
      </c>
      <c r="S561" s="238">
        <v>0.066000000000000003</v>
      </c>
      <c r="T561" s="239">
        <f>S561*H561</f>
        <v>29.967960000000001</v>
      </c>
      <c r="U561" s="39"/>
      <c r="V561" s="39"/>
      <c r="W561" s="39"/>
      <c r="X561" s="39"/>
      <c r="Y561" s="39"/>
      <c r="Z561" s="39"/>
      <c r="AA561" s="39"/>
      <c r="AB561" s="39"/>
      <c r="AC561" s="39"/>
      <c r="AD561" s="39"/>
      <c r="AE561" s="39"/>
      <c r="AR561" s="240" t="s">
        <v>175</v>
      </c>
      <c r="AT561" s="240" t="s">
        <v>243</v>
      </c>
      <c r="AU561" s="240" t="s">
        <v>88</v>
      </c>
      <c r="AY561" s="18" t="s">
        <v>241</v>
      </c>
      <c r="BE561" s="241">
        <f>IF(N561="základní",J561,0)</f>
        <v>0</v>
      </c>
      <c r="BF561" s="241">
        <f>IF(N561="snížená",J561,0)</f>
        <v>0</v>
      </c>
      <c r="BG561" s="241">
        <f>IF(N561="zákl. přenesená",J561,0)</f>
        <v>0</v>
      </c>
      <c r="BH561" s="241">
        <f>IF(N561="sníž. přenesená",J561,0)</f>
        <v>0</v>
      </c>
      <c r="BI561" s="241">
        <f>IF(N561="nulová",J561,0)</f>
        <v>0</v>
      </c>
      <c r="BJ561" s="18" t="s">
        <v>14</v>
      </c>
      <c r="BK561" s="241">
        <f>ROUND(I561*H561,2)</f>
        <v>0</v>
      </c>
      <c r="BL561" s="18" t="s">
        <v>175</v>
      </c>
      <c r="BM561" s="240" t="s">
        <v>4490</v>
      </c>
    </row>
    <row r="562" s="2" customFormat="1">
      <c r="A562" s="39"/>
      <c r="B562" s="40"/>
      <c r="C562" s="41"/>
      <c r="D562" s="242" t="s">
        <v>249</v>
      </c>
      <c r="E562" s="41"/>
      <c r="F562" s="243" t="s">
        <v>321</v>
      </c>
      <c r="G562" s="41"/>
      <c r="H562" s="41"/>
      <c r="I562" s="244"/>
      <c r="J562" s="41"/>
      <c r="K562" s="41"/>
      <c r="L562" s="45"/>
      <c r="M562" s="245"/>
      <c r="N562" s="246"/>
      <c r="O562" s="92"/>
      <c r="P562" s="92"/>
      <c r="Q562" s="92"/>
      <c r="R562" s="92"/>
      <c r="S562" s="92"/>
      <c r="T562" s="93"/>
      <c r="U562" s="39"/>
      <c r="V562" s="39"/>
      <c r="W562" s="39"/>
      <c r="X562" s="39"/>
      <c r="Y562" s="39"/>
      <c r="Z562" s="39"/>
      <c r="AA562" s="39"/>
      <c r="AB562" s="39"/>
      <c r="AC562" s="39"/>
      <c r="AD562" s="39"/>
      <c r="AE562" s="39"/>
      <c r="AT562" s="18" t="s">
        <v>249</v>
      </c>
      <c r="AU562" s="18" t="s">
        <v>88</v>
      </c>
    </row>
    <row r="563" s="2" customFormat="1">
      <c r="A563" s="39"/>
      <c r="B563" s="40"/>
      <c r="C563" s="41"/>
      <c r="D563" s="247" t="s">
        <v>251</v>
      </c>
      <c r="E563" s="41"/>
      <c r="F563" s="248" t="s">
        <v>322</v>
      </c>
      <c r="G563" s="41"/>
      <c r="H563" s="41"/>
      <c r="I563" s="244"/>
      <c r="J563" s="41"/>
      <c r="K563" s="41"/>
      <c r="L563" s="45"/>
      <c r="M563" s="245"/>
      <c r="N563" s="246"/>
      <c r="O563" s="92"/>
      <c r="P563" s="92"/>
      <c r="Q563" s="92"/>
      <c r="R563" s="92"/>
      <c r="S563" s="92"/>
      <c r="T563" s="93"/>
      <c r="U563" s="39"/>
      <c r="V563" s="39"/>
      <c r="W563" s="39"/>
      <c r="X563" s="39"/>
      <c r="Y563" s="39"/>
      <c r="Z563" s="39"/>
      <c r="AA563" s="39"/>
      <c r="AB563" s="39"/>
      <c r="AC563" s="39"/>
      <c r="AD563" s="39"/>
      <c r="AE563" s="39"/>
      <c r="AT563" s="18" t="s">
        <v>251</v>
      </c>
      <c r="AU563" s="18" t="s">
        <v>88</v>
      </c>
    </row>
    <row r="564" s="15" customFormat="1">
      <c r="A564" s="15"/>
      <c r="B564" s="271"/>
      <c r="C564" s="272"/>
      <c r="D564" s="242" t="s">
        <v>259</v>
      </c>
      <c r="E564" s="273" t="s">
        <v>1</v>
      </c>
      <c r="F564" s="274" t="s">
        <v>4371</v>
      </c>
      <c r="G564" s="272"/>
      <c r="H564" s="273" t="s">
        <v>1</v>
      </c>
      <c r="I564" s="275"/>
      <c r="J564" s="272"/>
      <c r="K564" s="272"/>
      <c r="L564" s="276"/>
      <c r="M564" s="277"/>
      <c r="N564" s="278"/>
      <c r="O564" s="278"/>
      <c r="P564" s="278"/>
      <c r="Q564" s="278"/>
      <c r="R564" s="278"/>
      <c r="S564" s="278"/>
      <c r="T564" s="279"/>
      <c r="U564" s="15"/>
      <c r="V564" s="15"/>
      <c r="W564" s="15"/>
      <c r="X564" s="15"/>
      <c r="Y564" s="15"/>
      <c r="Z564" s="15"/>
      <c r="AA564" s="15"/>
      <c r="AB564" s="15"/>
      <c r="AC564" s="15"/>
      <c r="AD564" s="15"/>
      <c r="AE564" s="15"/>
      <c r="AT564" s="280" t="s">
        <v>259</v>
      </c>
      <c r="AU564" s="280" t="s">
        <v>88</v>
      </c>
      <c r="AV564" s="15" t="s">
        <v>14</v>
      </c>
      <c r="AW564" s="15" t="s">
        <v>36</v>
      </c>
      <c r="AX564" s="15" t="s">
        <v>80</v>
      </c>
      <c r="AY564" s="280" t="s">
        <v>241</v>
      </c>
    </row>
    <row r="565" s="15" customFormat="1">
      <c r="A565" s="15"/>
      <c r="B565" s="271"/>
      <c r="C565" s="272"/>
      <c r="D565" s="242" t="s">
        <v>259</v>
      </c>
      <c r="E565" s="273" t="s">
        <v>1</v>
      </c>
      <c r="F565" s="274" t="s">
        <v>4372</v>
      </c>
      <c r="G565" s="272"/>
      <c r="H565" s="273" t="s">
        <v>1</v>
      </c>
      <c r="I565" s="275"/>
      <c r="J565" s="272"/>
      <c r="K565" s="272"/>
      <c r="L565" s="276"/>
      <c r="M565" s="277"/>
      <c r="N565" s="278"/>
      <c r="O565" s="278"/>
      <c r="P565" s="278"/>
      <c r="Q565" s="278"/>
      <c r="R565" s="278"/>
      <c r="S565" s="278"/>
      <c r="T565" s="279"/>
      <c r="U565" s="15"/>
      <c r="V565" s="15"/>
      <c r="W565" s="15"/>
      <c r="X565" s="15"/>
      <c r="Y565" s="15"/>
      <c r="Z565" s="15"/>
      <c r="AA565" s="15"/>
      <c r="AB565" s="15"/>
      <c r="AC565" s="15"/>
      <c r="AD565" s="15"/>
      <c r="AE565" s="15"/>
      <c r="AT565" s="280" t="s">
        <v>259</v>
      </c>
      <c r="AU565" s="280" t="s">
        <v>88</v>
      </c>
      <c r="AV565" s="15" t="s">
        <v>14</v>
      </c>
      <c r="AW565" s="15" t="s">
        <v>36</v>
      </c>
      <c r="AX565" s="15" t="s">
        <v>80</v>
      </c>
      <c r="AY565" s="280" t="s">
        <v>241</v>
      </c>
    </row>
    <row r="566" s="13" customFormat="1">
      <c r="A566" s="13"/>
      <c r="B566" s="249"/>
      <c r="C566" s="250"/>
      <c r="D566" s="242" t="s">
        <v>259</v>
      </c>
      <c r="E566" s="251" t="s">
        <v>1</v>
      </c>
      <c r="F566" s="252" t="s">
        <v>4373</v>
      </c>
      <c r="G566" s="250"/>
      <c r="H566" s="253">
        <v>202.96000000000001</v>
      </c>
      <c r="I566" s="254"/>
      <c r="J566" s="250"/>
      <c r="K566" s="250"/>
      <c r="L566" s="255"/>
      <c r="M566" s="256"/>
      <c r="N566" s="257"/>
      <c r="O566" s="257"/>
      <c r="P566" s="257"/>
      <c r="Q566" s="257"/>
      <c r="R566" s="257"/>
      <c r="S566" s="257"/>
      <c r="T566" s="258"/>
      <c r="U566" s="13"/>
      <c r="V566" s="13"/>
      <c r="W566" s="13"/>
      <c r="X566" s="13"/>
      <c r="Y566" s="13"/>
      <c r="Z566" s="13"/>
      <c r="AA566" s="13"/>
      <c r="AB566" s="13"/>
      <c r="AC566" s="13"/>
      <c r="AD566" s="13"/>
      <c r="AE566" s="13"/>
      <c r="AT566" s="259" t="s">
        <v>259</v>
      </c>
      <c r="AU566" s="259" t="s">
        <v>88</v>
      </c>
      <c r="AV566" s="13" t="s">
        <v>88</v>
      </c>
      <c r="AW566" s="13" t="s">
        <v>36</v>
      </c>
      <c r="AX566" s="13" t="s">
        <v>80</v>
      </c>
      <c r="AY566" s="259" t="s">
        <v>241</v>
      </c>
    </row>
    <row r="567" s="13" customFormat="1">
      <c r="A567" s="13"/>
      <c r="B567" s="249"/>
      <c r="C567" s="250"/>
      <c r="D567" s="242" t="s">
        <v>259</v>
      </c>
      <c r="E567" s="251" t="s">
        <v>1</v>
      </c>
      <c r="F567" s="252" t="s">
        <v>4374</v>
      </c>
      <c r="G567" s="250"/>
      <c r="H567" s="253">
        <v>90</v>
      </c>
      <c r="I567" s="254"/>
      <c r="J567" s="250"/>
      <c r="K567" s="250"/>
      <c r="L567" s="255"/>
      <c r="M567" s="256"/>
      <c r="N567" s="257"/>
      <c r="O567" s="257"/>
      <c r="P567" s="257"/>
      <c r="Q567" s="257"/>
      <c r="R567" s="257"/>
      <c r="S567" s="257"/>
      <c r="T567" s="258"/>
      <c r="U567" s="13"/>
      <c r="V567" s="13"/>
      <c r="W567" s="13"/>
      <c r="X567" s="13"/>
      <c r="Y567" s="13"/>
      <c r="Z567" s="13"/>
      <c r="AA567" s="13"/>
      <c r="AB567" s="13"/>
      <c r="AC567" s="13"/>
      <c r="AD567" s="13"/>
      <c r="AE567" s="13"/>
      <c r="AT567" s="259" t="s">
        <v>259</v>
      </c>
      <c r="AU567" s="259" t="s">
        <v>88</v>
      </c>
      <c r="AV567" s="13" t="s">
        <v>88</v>
      </c>
      <c r="AW567" s="13" t="s">
        <v>36</v>
      </c>
      <c r="AX567" s="13" t="s">
        <v>80</v>
      </c>
      <c r="AY567" s="259" t="s">
        <v>241</v>
      </c>
    </row>
    <row r="568" s="13" customFormat="1">
      <c r="A568" s="13"/>
      <c r="B568" s="249"/>
      <c r="C568" s="250"/>
      <c r="D568" s="242" t="s">
        <v>259</v>
      </c>
      <c r="E568" s="251" t="s">
        <v>1</v>
      </c>
      <c r="F568" s="252" t="s">
        <v>4375</v>
      </c>
      <c r="G568" s="250"/>
      <c r="H568" s="253">
        <v>92.700000000000003</v>
      </c>
      <c r="I568" s="254"/>
      <c r="J568" s="250"/>
      <c r="K568" s="250"/>
      <c r="L568" s="255"/>
      <c r="M568" s="256"/>
      <c r="N568" s="257"/>
      <c r="O568" s="257"/>
      <c r="P568" s="257"/>
      <c r="Q568" s="257"/>
      <c r="R568" s="257"/>
      <c r="S568" s="257"/>
      <c r="T568" s="258"/>
      <c r="U568" s="13"/>
      <c r="V568" s="13"/>
      <c r="W568" s="13"/>
      <c r="X568" s="13"/>
      <c r="Y568" s="13"/>
      <c r="Z568" s="13"/>
      <c r="AA568" s="13"/>
      <c r="AB568" s="13"/>
      <c r="AC568" s="13"/>
      <c r="AD568" s="13"/>
      <c r="AE568" s="13"/>
      <c r="AT568" s="259" t="s">
        <v>259</v>
      </c>
      <c r="AU568" s="259" t="s">
        <v>88</v>
      </c>
      <c r="AV568" s="13" t="s">
        <v>88</v>
      </c>
      <c r="AW568" s="13" t="s">
        <v>36</v>
      </c>
      <c r="AX568" s="13" t="s">
        <v>80</v>
      </c>
      <c r="AY568" s="259" t="s">
        <v>241</v>
      </c>
    </row>
    <row r="569" s="13" customFormat="1">
      <c r="A569" s="13"/>
      <c r="B569" s="249"/>
      <c r="C569" s="250"/>
      <c r="D569" s="242" t="s">
        <v>259</v>
      </c>
      <c r="E569" s="251" t="s">
        <v>1</v>
      </c>
      <c r="F569" s="252" t="s">
        <v>4376</v>
      </c>
      <c r="G569" s="250"/>
      <c r="H569" s="253">
        <v>68.400000000000006</v>
      </c>
      <c r="I569" s="254"/>
      <c r="J569" s="250"/>
      <c r="K569" s="250"/>
      <c r="L569" s="255"/>
      <c r="M569" s="256"/>
      <c r="N569" s="257"/>
      <c r="O569" s="257"/>
      <c r="P569" s="257"/>
      <c r="Q569" s="257"/>
      <c r="R569" s="257"/>
      <c r="S569" s="257"/>
      <c r="T569" s="258"/>
      <c r="U569" s="13"/>
      <c r="V569" s="13"/>
      <c r="W569" s="13"/>
      <c r="X569" s="13"/>
      <c r="Y569" s="13"/>
      <c r="Z569" s="13"/>
      <c r="AA569" s="13"/>
      <c r="AB569" s="13"/>
      <c r="AC569" s="13"/>
      <c r="AD569" s="13"/>
      <c r="AE569" s="13"/>
      <c r="AT569" s="259" t="s">
        <v>259</v>
      </c>
      <c r="AU569" s="259" t="s">
        <v>88</v>
      </c>
      <c r="AV569" s="13" t="s">
        <v>88</v>
      </c>
      <c r="AW569" s="13" t="s">
        <v>36</v>
      </c>
      <c r="AX569" s="13" t="s">
        <v>80</v>
      </c>
      <c r="AY569" s="259" t="s">
        <v>241</v>
      </c>
    </row>
    <row r="570" s="14" customFormat="1">
      <c r="A570" s="14"/>
      <c r="B570" s="260"/>
      <c r="C570" s="261"/>
      <c r="D570" s="242" t="s">
        <v>259</v>
      </c>
      <c r="E570" s="262" t="s">
        <v>1</v>
      </c>
      <c r="F570" s="263" t="s">
        <v>261</v>
      </c>
      <c r="G570" s="261"/>
      <c r="H570" s="264">
        <v>454.06</v>
      </c>
      <c r="I570" s="265"/>
      <c r="J570" s="261"/>
      <c r="K570" s="261"/>
      <c r="L570" s="266"/>
      <c r="M570" s="267"/>
      <c r="N570" s="268"/>
      <c r="O570" s="268"/>
      <c r="P570" s="268"/>
      <c r="Q570" s="268"/>
      <c r="R570" s="268"/>
      <c r="S570" s="268"/>
      <c r="T570" s="269"/>
      <c r="U570" s="14"/>
      <c r="V570" s="14"/>
      <c r="W570" s="14"/>
      <c r="X570" s="14"/>
      <c r="Y570" s="14"/>
      <c r="Z570" s="14"/>
      <c r="AA570" s="14"/>
      <c r="AB570" s="14"/>
      <c r="AC570" s="14"/>
      <c r="AD570" s="14"/>
      <c r="AE570" s="14"/>
      <c r="AT570" s="270" t="s">
        <v>259</v>
      </c>
      <c r="AU570" s="270" t="s">
        <v>88</v>
      </c>
      <c r="AV570" s="14" t="s">
        <v>175</v>
      </c>
      <c r="AW570" s="14" t="s">
        <v>36</v>
      </c>
      <c r="AX570" s="14" t="s">
        <v>14</v>
      </c>
      <c r="AY570" s="270" t="s">
        <v>241</v>
      </c>
    </row>
    <row r="571" s="2" customFormat="1" ht="24.15" customHeight="1">
      <c r="A571" s="39"/>
      <c r="B571" s="40"/>
      <c r="C571" s="229" t="s">
        <v>1044</v>
      </c>
      <c r="D571" s="229" t="s">
        <v>243</v>
      </c>
      <c r="E571" s="230" t="s">
        <v>333</v>
      </c>
      <c r="F571" s="231" t="s">
        <v>334</v>
      </c>
      <c r="G571" s="232" t="s">
        <v>246</v>
      </c>
      <c r="H571" s="233">
        <v>117.3</v>
      </c>
      <c r="I571" s="234"/>
      <c r="J571" s="235">
        <f>ROUND(I571*H571,2)</f>
        <v>0</v>
      </c>
      <c r="K571" s="231" t="s">
        <v>247</v>
      </c>
      <c r="L571" s="45"/>
      <c r="M571" s="236" t="s">
        <v>1</v>
      </c>
      <c r="N571" s="237" t="s">
        <v>45</v>
      </c>
      <c r="O571" s="92"/>
      <c r="P571" s="238">
        <f>O571*H571</f>
        <v>0</v>
      </c>
      <c r="Q571" s="238">
        <v>0</v>
      </c>
      <c r="R571" s="238">
        <f>Q571*H571</f>
        <v>0</v>
      </c>
      <c r="S571" s="238">
        <v>0.066000000000000003</v>
      </c>
      <c r="T571" s="239">
        <f>S571*H571</f>
        <v>7.7418000000000005</v>
      </c>
      <c r="U571" s="39"/>
      <c r="V571" s="39"/>
      <c r="W571" s="39"/>
      <c r="X571" s="39"/>
      <c r="Y571" s="39"/>
      <c r="Z571" s="39"/>
      <c r="AA571" s="39"/>
      <c r="AB571" s="39"/>
      <c r="AC571" s="39"/>
      <c r="AD571" s="39"/>
      <c r="AE571" s="39"/>
      <c r="AR571" s="240" t="s">
        <v>175</v>
      </c>
      <c r="AT571" s="240" t="s">
        <v>243</v>
      </c>
      <c r="AU571" s="240" t="s">
        <v>88</v>
      </c>
      <c r="AY571" s="18" t="s">
        <v>241</v>
      </c>
      <c r="BE571" s="241">
        <f>IF(N571="základní",J571,0)</f>
        <v>0</v>
      </c>
      <c r="BF571" s="241">
        <f>IF(N571="snížená",J571,0)</f>
        <v>0</v>
      </c>
      <c r="BG571" s="241">
        <f>IF(N571="zákl. přenesená",J571,0)</f>
        <v>0</v>
      </c>
      <c r="BH571" s="241">
        <f>IF(N571="sníž. přenesená",J571,0)</f>
        <v>0</v>
      </c>
      <c r="BI571" s="241">
        <f>IF(N571="nulová",J571,0)</f>
        <v>0</v>
      </c>
      <c r="BJ571" s="18" t="s">
        <v>14</v>
      </c>
      <c r="BK571" s="241">
        <f>ROUND(I571*H571,2)</f>
        <v>0</v>
      </c>
      <c r="BL571" s="18" t="s">
        <v>175</v>
      </c>
      <c r="BM571" s="240" t="s">
        <v>4491</v>
      </c>
    </row>
    <row r="572" s="2" customFormat="1">
      <c r="A572" s="39"/>
      <c r="B572" s="40"/>
      <c r="C572" s="41"/>
      <c r="D572" s="242" t="s">
        <v>249</v>
      </c>
      <c r="E572" s="41"/>
      <c r="F572" s="243" t="s">
        <v>336</v>
      </c>
      <c r="G572" s="41"/>
      <c r="H572" s="41"/>
      <c r="I572" s="244"/>
      <c r="J572" s="41"/>
      <c r="K572" s="41"/>
      <c r="L572" s="45"/>
      <c r="M572" s="245"/>
      <c r="N572" s="246"/>
      <c r="O572" s="92"/>
      <c r="P572" s="92"/>
      <c r="Q572" s="92"/>
      <c r="R572" s="92"/>
      <c r="S572" s="92"/>
      <c r="T572" s="93"/>
      <c r="U572" s="39"/>
      <c r="V572" s="39"/>
      <c r="W572" s="39"/>
      <c r="X572" s="39"/>
      <c r="Y572" s="39"/>
      <c r="Z572" s="39"/>
      <c r="AA572" s="39"/>
      <c r="AB572" s="39"/>
      <c r="AC572" s="39"/>
      <c r="AD572" s="39"/>
      <c r="AE572" s="39"/>
      <c r="AT572" s="18" t="s">
        <v>249</v>
      </c>
      <c r="AU572" s="18" t="s">
        <v>88</v>
      </c>
    </row>
    <row r="573" s="2" customFormat="1">
      <c r="A573" s="39"/>
      <c r="B573" s="40"/>
      <c r="C573" s="41"/>
      <c r="D573" s="247" t="s">
        <v>251</v>
      </c>
      <c r="E573" s="41"/>
      <c r="F573" s="248" t="s">
        <v>337</v>
      </c>
      <c r="G573" s="41"/>
      <c r="H573" s="41"/>
      <c r="I573" s="244"/>
      <c r="J573" s="41"/>
      <c r="K573" s="41"/>
      <c r="L573" s="45"/>
      <c r="M573" s="245"/>
      <c r="N573" s="246"/>
      <c r="O573" s="92"/>
      <c r="P573" s="92"/>
      <c r="Q573" s="92"/>
      <c r="R573" s="92"/>
      <c r="S573" s="92"/>
      <c r="T573" s="93"/>
      <c r="U573" s="39"/>
      <c r="V573" s="39"/>
      <c r="W573" s="39"/>
      <c r="X573" s="39"/>
      <c r="Y573" s="39"/>
      <c r="Z573" s="39"/>
      <c r="AA573" s="39"/>
      <c r="AB573" s="39"/>
      <c r="AC573" s="39"/>
      <c r="AD573" s="39"/>
      <c r="AE573" s="39"/>
      <c r="AT573" s="18" t="s">
        <v>251</v>
      </c>
      <c r="AU573" s="18" t="s">
        <v>88</v>
      </c>
    </row>
    <row r="574" s="15" customFormat="1">
      <c r="A574" s="15"/>
      <c r="B574" s="271"/>
      <c r="C574" s="272"/>
      <c r="D574" s="242" t="s">
        <v>259</v>
      </c>
      <c r="E574" s="273" t="s">
        <v>1</v>
      </c>
      <c r="F574" s="274" t="s">
        <v>4371</v>
      </c>
      <c r="G574" s="272"/>
      <c r="H574" s="273" t="s">
        <v>1</v>
      </c>
      <c r="I574" s="275"/>
      <c r="J574" s="272"/>
      <c r="K574" s="272"/>
      <c r="L574" s="276"/>
      <c r="M574" s="277"/>
      <c r="N574" s="278"/>
      <c r="O574" s="278"/>
      <c r="P574" s="278"/>
      <c r="Q574" s="278"/>
      <c r="R574" s="278"/>
      <c r="S574" s="278"/>
      <c r="T574" s="279"/>
      <c r="U574" s="15"/>
      <c r="V574" s="15"/>
      <c r="W574" s="15"/>
      <c r="X574" s="15"/>
      <c r="Y574" s="15"/>
      <c r="Z574" s="15"/>
      <c r="AA574" s="15"/>
      <c r="AB574" s="15"/>
      <c r="AC574" s="15"/>
      <c r="AD574" s="15"/>
      <c r="AE574" s="15"/>
      <c r="AT574" s="280" t="s">
        <v>259</v>
      </c>
      <c r="AU574" s="280" t="s">
        <v>88</v>
      </c>
      <c r="AV574" s="15" t="s">
        <v>14</v>
      </c>
      <c r="AW574" s="15" t="s">
        <v>36</v>
      </c>
      <c r="AX574" s="15" t="s">
        <v>80</v>
      </c>
      <c r="AY574" s="280" t="s">
        <v>241</v>
      </c>
    </row>
    <row r="575" s="15" customFormat="1">
      <c r="A575" s="15"/>
      <c r="B575" s="271"/>
      <c r="C575" s="272"/>
      <c r="D575" s="242" t="s">
        <v>259</v>
      </c>
      <c r="E575" s="273" t="s">
        <v>1</v>
      </c>
      <c r="F575" s="274" t="s">
        <v>4377</v>
      </c>
      <c r="G575" s="272"/>
      <c r="H575" s="273" t="s">
        <v>1</v>
      </c>
      <c r="I575" s="275"/>
      <c r="J575" s="272"/>
      <c r="K575" s="272"/>
      <c r="L575" s="276"/>
      <c r="M575" s="277"/>
      <c r="N575" s="278"/>
      <c r="O575" s="278"/>
      <c r="P575" s="278"/>
      <c r="Q575" s="278"/>
      <c r="R575" s="278"/>
      <c r="S575" s="278"/>
      <c r="T575" s="279"/>
      <c r="U575" s="15"/>
      <c r="V575" s="15"/>
      <c r="W575" s="15"/>
      <c r="X575" s="15"/>
      <c r="Y575" s="15"/>
      <c r="Z575" s="15"/>
      <c r="AA575" s="15"/>
      <c r="AB575" s="15"/>
      <c r="AC575" s="15"/>
      <c r="AD575" s="15"/>
      <c r="AE575" s="15"/>
      <c r="AT575" s="280" t="s">
        <v>259</v>
      </c>
      <c r="AU575" s="280" t="s">
        <v>88</v>
      </c>
      <c r="AV575" s="15" t="s">
        <v>14</v>
      </c>
      <c r="AW575" s="15" t="s">
        <v>36</v>
      </c>
      <c r="AX575" s="15" t="s">
        <v>80</v>
      </c>
      <c r="AY575" s="280" t="s">
        <v>241</v>
      </c>
    </row>
    <row r="576" s="13" customFormat="1">
      <c r="A576" s="13"/>
      <c r="B576" s="249"/>
      <c r="C576" s="250"/>
      <c r="D576" s="242" t="s">
        <v>259</v>
      </c>
      <c r="E576" s="251" t="s">
        <v>1</v>
      </c>
      <c r="F576" s="252" t="s">
        <v>4378</v>
      </c>
      <c r="G576" s="250"/>
      <c r="H576" s="253">
        <v>63.840000000000003</v>
      </c>
      <c r="I576" s="254"/>
      <c r="J576" s="250"/>
      <c r="K576" s="250"/>
      <c r="L576" s="255"/>
      <c r="M576" s="256"/>
      <c r="N576" s="257"/>
      <c r="O576" s="257"/>
      <c r="P576" s="257"/>
      <c r="Q576" s="257"/>
      <c r="R576" s="257"/>
      <c r="S576" s="257"/>
      <c r="T576" s="258"/>
      <c r="U576" s="13"/>
      <c r="V576" s="13"/>
      <c r="W576" s="13"/>
      <c r="X576" s="13"/>
      <c r="Y576" s="13"/>
      <c r="Z576" s="13"/>
      <c r="AA576" s="13"/>
      <c r="AB576" s="13"/>
      <c r="AC576" s="13"/>
      <c r="AD576" s="13"/>
      <c r="AE576" s="13"/>
      <c r="AT576" s="259" t="s">
        <v>259</v>
      </c>
      <c r="AU576" s="259" t="s">
        <v>88</v>
      </c>
      <c r="AV576" s="13" t="s">
        <v>88</v>
      </c>
      <c r="AW576" s="13" t="s">
        <v>36</v>
      </c>
      <c r="AX576" s="13" t="s">
        <v>80</v>
      </c>
      <c r="AY576" s="259" t="s">
        <v>241</v>
      </c>
    </row>
    <row r="577" s="13" customFormat="1">
      <c r="A577" s="13"/>
      <c r="B577" s="249"/>
      <c r="C577" s="250"/>
      <c r="D577" s="242" t="s">
        <v>259</v>
      </c>
      <c r="E577" s="251" t="s">
        <v>1</v>
      </c>
      <c r="F577" s="252" t="s">
        <v>4379</v>
      </c>
      <c r="G577" s="250"/>
      <c r="H577" s="253">
        <v>22.440000000000001</v>
      </c>
      <c r="I577" s="254"/>
      <c r="J577" s="250"/>
      <c r="K577" s="250"/>
      <c r="L577" s="255"/>
      <c r="M577" s="256"/>
      <c r="N577" s="257"/>
      <c r="O577" s="257"/>
      <c r="P577" s="257"/>
      <c r="Q577" s="257"/>
      <c r="R577" s="257"/>
      <c r="S577" s="257"/>
      <c r="T577" s="258"/>
      <c r="U577" s="13"/>
      <c r="V577" s="13"/>
      <c r="W577" s="13"/>
      <c r="X577" s="13"/>
      <c r="Y577" s="13"/>
      <c r="Z577" s="13"/>
      <c r="AA577" s="13"/>
      <c r="AB577" s="13"/>
      <c r="AC577" s="13"/>
      <c r="AD577" s="13"/>
      <c r="AE577" s="13"/>
      <c r="AT577" s="259" t="s">
        <v>259</v>
      </c>
      <c r="AU577" s="259" t="s">
        <v>88</v>
      </c>
      <c r="AV577" s="13" t="s">
        <v>88</v>
      </c>
      <c r="AW577" s="13" t="s">
        <v>36</v>
      </c>
      <c r="AX577" s="13" t="s">
        <v>80</v>
      </c>
      <c r="AY577" s="259" t="s">
        <v>241</v>
      </c>
    </row>
    <row r="578" s="13" customFormat="1">
      <c r="A578" s="13"/>
      <c r="B578" s="249"/>
      <c r="C578" s="250"/>
      <c r="D578" s="242" t="s">
        <v>259</v>
      </c>
      <c r="E578" s="251" t="s">
        <v>1</v>
      </c>
      <c r="F578" s="252" t="s">
        <v>4380</v>
      </c>
      <c r="G578" s="250"/>
      <c r="H578" s="253">
        <v>24.420000000000002</v>
      </c>
      <c r="I578" s="254"/>
      <c r="J578" s="250"/>
      <c r="K578" s="250"/>
      <c r="L578" s="255"/>
      <c r="M578" s="256"/>
      <c r="N578" s="257"/>
      <c r="O578" s="257"/>
      <c r="P578" s="257"/>
      <c r="Q578" s="257"/>
      <c r="R578" s="257"/>
      <c r="S578" s="257"/>
      <c r="T578" s="258"/>
      <c r="U578" s="13"/>
      <c r="V578" s="13"/>
      <c r="W578" s="13"/>
      <c r="X578" s="13"/>
      <c r="Y578" s="13"/>
      <c r="Z578" s="13"/>
      <c r="AA578" s="13"/>
      <c r="AB578" s="13"/>
      <c r="AC578" s="13"/>
      <c r="AD578" s="13"/>
      <c r="AE578" s="13"/>
      <c r="AT578" s="259" t="s">
        <v>259</v>
      </c>
      <c r="AU578" s="259" t="s">
        <v>88</v>
      </c>
      <c r="AV578" s="13" t="s">
        <v>88</v>
      </c>
      <c r="AW578" s="13" t="s">
        <v>36</v>
      </c>
      <c r="AX578" s="13" t="s">
        <v>80</v>
      </c>
      <c r="AY578" s="259" t="s">
        <v>241</v>
      </c>
    </row>
    <row r="579" s="13" customFormat="1">
      <c r="A579" s="13"/>
      <c r="B579" s="249"/>
      <c r="C579" s="250"/>
      <c r="D579" s="242" t="s">
        <v>259</v>
      </c>
      <c r="E579" s="251" t="s">
        <v>1</v>
      </c>
      <c r="F579" s="252" t="s">
        <v>4381</v>
      </c>
      <c r="G579" s="250"/>
      <c r="H579" s="253">
        <v>6.5999999999999996</v>
      </c>
      <c r="I579" s="254"/>
      <c r="J579" s="250"/>
      <c r="K579" s="250"/>
      <c r="L579" s="255"/>
      <c r="M579" s="256"/>
      <c r="N579" s="257"/>
      <c r="O579" s="257"/>
      <c r="P579" s="257"/>
      <c r="Q579" s="257"/>
      <c r="R579" s="257"/>
      <c r="S579" s="257"/>
      <c r="T579" s="258"/>
      <c r="U579" s="13"/>
      <c r="V579" s="13"/>
      <c r="W579" s="13"/>
      <c r="X579" s="13"/>
      <c r="Y579" s="13"/>
      <c r="Z579" s="13"/>
      <c r="AA579" s="13"/>
      <c r="AB579" s="13"/>
      <c r="AC579" s="13"/>
      <c r="AD579" s="13"/>
      <c r="AE579" s="13"/>
      <c r="AT579" s="259" t="s">
        <v>259</v>
      </c>
      <c r="AU579" s="259" t="s">
        <v>88</v>
      </c>
      <c r="AV579" s="13" t="s">
        <v>88</v>
      </c>
      <c r="AW579" s="13" t="s">
        <v>36</v>
      </c>
      <c r="AX579" s="13" t="s">
        <v>80</v>
      </c>
      <c r="AY579" s="259" t="s">
        <v>241</v>
      </c>
    </row>
    <row r="580" s="14" customFormat="1">
      <c r="A580" s="14"/>
      <c r="B580" s="260"/>
      <c r="C580" s="261"/>
      <c r="D580" s="242" t="s">
        <v>259</v>
      </c>
      <c r="E580" s="262" t="s">
        <v>1</v>
      </c>
      <c r="F580" s="263" t="s">
        <v>261</v>
      </c>
      <c r="G580" s="261"/>
      <c r="H580" s="264">
        <v>117.3</v>
      </c>
      <c r="I580" s="265"/>
      <c r="J580" s="261"/>
      <c r="K580" s="261"/>
      <c r="L580" s="266"/>
      <c r="M580" s="267"/>
      <c r="N580" s="268"/>
      <c r="O580" s="268"/>
      <c r="P580" s="268"/>
      <c r="Q580" s="268"/>
      <c r="R580" s="268"/>
      <c r="S580" s="268"/>
      <c r="T580" s="269"/>
      <c r="U580" s="14"/>
      <c r="V580" s="14"/>
      <c r="W580" s="14"/>
      <c r="X580" s="14"/>
      <c r="Y580" s="14"/>
      <c r="Z580" s="14"/>
      <c r="AA580" s="14"/>
      <c r="AB580" s="14"/>
      <c r="AC580" s="14"/>
      <c r="AD580" s="14"/>
      <c r="AE580" s="14"/>
      <c r="AT580" s="270" t="s">
        <v>259</v>
      </c>
      <c r="AU580" s="270" t="s">
        <v>88</v>
      </c>
      <c r="AV580" s="14" t="s">
        <v>175</v>
      </c>
      <c r="AW580" s="14" t="s">
        <v>36</v>
      </c>
      <c r="AX580" s="14" t="s">
        <v>14</v>
      </c>
      <c r="AY580" s="270" t="s">
        <v>241</v>
      </c>
    </row>
    <row r="581" s="2" customFormat="1" ht="33" customHeight="1">
      <c r="A581" s="39"/>
      <c r="B581" s="40"/>
      <c r="C581" s="229" t="s">
        <v>1050</v>
      </c>
      <c r="D581" s="229" t="s">
        <v>243</v>
      </c>
      <c r="E581" s="230" t="s">
        <v>4492</v>
      </c>
      <c r="F581" s="231" t="s">
        <v>4493</v>
      </c>
      <c r="G581" s="232" t="s">
        <v>246</v>
      </c>
      <c r="H581" s="233">
        <v>571.36000000000001</v>
      </c>
      <c r="I581" s="234"/>
      <c r="J581" s="235">
        <f>ROUND(I581*H581,2)</f>
        <v>0</v>
      </c>
      <c r="K581" s="231" t="s">
        <v>247</v>
      </c>
      <c r="L581" s="45"/>
      <c r="M581" s="236" t="s">
        <v>1</v>
      </c>
      <c r="N581" s="237" t="s">
        <v>45</v>
      </c>
      <c r="O581" s="92"/>
      <c r="P581" s="238">
        <f>O581*H581</f>
        <v>0</v>
      </c>
      <c r="Q581" s="238">
        <v>0</v>
      </c>
      <c r="R581" s="238">
        <f>Q581*H581</f>
        <v>0</v>
      </c>
      <c r="S581" s="238">
        <v>0.070000000000000007</v>
      </c>
      <c r="T581" s="239">
        <f>S581*H581</f>
        <v>39.995200000000004</v>
      </c>
      <c r="U581" s="39"/>
      <c r="V581" s="39"/>
      <c r="W581" s="39"/>
      <c r="X581" s="39"/>
      <c r="Y581" s="39"/>
      <c r="Z581" s="39"/>
      <c r="AA581" s="39"/>
      <c r="AB581" s="39"/>
      <c r="AC581" s="39"/>
      <c r="AD581" s="39"/>
      <c r="AE581" s="39"/>
      <c r="AR581" s="240" t="s">
        <v>175</v>
      </c>
      <c r="AT581" s="240" t="s">
        <v>243</v>
      </c>
      <c r="AU581" s="240" t="s">
        <v>88</v>
      </c>
      <c r="AY581" s="18" t="s">
        <v>241</v>
      </c>
      <c r="BE581" s="241">
        <f>IF(N581="základní",J581,0)</f>
        <v>0</v>
      </c>
      <c r="BF581" s="241">
        <f>IF(N581="snížená",J581,0)</f>
        <v>0</v>
      </c>
      <c r="BG581" s="241">
        <f>IF(N581="zákl. přenesená",J581,0)</f>
        <v>0</v>
      </c>
      <c r="BH581" s="241">
        <f>IF(N581="sníž. přenesená",J581,0)</f>
        <v>0</v>
      </c>
      <c r="BI581" s="241">
        <f>IF(N581="nulová",J581,0)</f>
        <v>0</v>
      </c>
      <c r="BJ581" s="18" t="s">
        <v>14</v>
      </c>
      <c r="BK581" s="241">
        <f>ROUND(I581*H581,2)</f>
        <v>0</v>
      </c>
      <c r="BL581" s="18" t="s">
        <v>175</v>
      </c>
      <c r="BM581" s="240" t="s">
        <v>4494</v>
      </c>
    </row>
    <row r="582" s="2" customFormat="1">
      <c r="A582" s="39"/>
      <c r="B582" s="40"/>
      <c r="C582" s="41"/>
      <c r="D582" s="242" t="s">
        <v>249</v>
      </c>
      <c r="E582" s="41"/>
      <c r="F582" s="243" t="s">
        <v>4495</v>
      </c>
      <c r="G582" s="41"/>
      <c r="H582" s="41"/>
      <c r="I582" s="244"/>
      <c r="J582" s="41"/>
      <c r="K582" s="41"/>
      <c r="L582" s="45"/>
      <c r="M582" s="245"/>
      <c r="N582" s="246"/>
      <c r="O582" s="92"/>
      <c r="P582" s="92"/>
      <c r="Q582" s="92"/>
      <c r="R582" s="92"/>
      <c r="S582" s="92"/>
      <c r="T582" s="93"/>
      <c r="U582" s="39"/>
      <c r="V582" s="39"/>
      <c r="W582" s="39"/>
      <c r="X582" s="39"/>
      <c r="Y582" s="39"/>
      <c r="Z582" s="39"/>
      <c r="AA582" s="39"/>
      <c r="AB582" s="39"/>
      <c r="AC582" s="39"/>
      <c r="AD582" s="39"/>
      <c r="AE582" s="39"/>
      <c r="AT582" s="18" t="s">
        <v>249</v>
      </c>
      <c r="AU582" s="18" t="s">
        <v>88</v>
      </c>
    </row>
    <row r="583" s="2" customFormat="1">
      <c r="A583" s="39"/>
      <c r="B583" s="40"/>
      <c r="C583" s="41"/>
      <c r="D583" s="247" t="s">
        <v>251</v>
      </c>
      <c r="E583" s="41"/>
      <c r="F583" s="248" t="s">
        <v>4496</v>
      </c>
      <c r="G583" s="41"/>
      <c r="H583" s="41"/>
      <c r="I583" s="244"/>
      <c r="J583" s="41"/>
      <c r="K583" s="41"/>
      <c r="L583" s="45"/>
      <c r="M583" s="245"/>
      <c r="N583" s="246"/>
      <c r="O583" s="92"/>
      <c r="P583" s="92"/>
      <c r="Q583" s="92"/>
      <c r="R583" s="92"/>
      <c r="S583" s="92"/>
      <c r="T583" s="93"/>
      <c r="U583" s="39"/>
      <c r="V583" s="39"/>
      <c r="W583" s="39"/>
      <c r="X583" s="39"/>
      <c r="Y583" s="39"/>
      <c r="Z583" s="39"/>
      <c r="AA583" s="39"/>
      <c r="AB583" s="39"/>
      <c r="AC583" s="39"/>
      <c r="AD583" s="39"/>
      <c r="AE583" s="39"/>
      <c r="AT583" s="18" t="s">
        <v>251</v>
      </c>
      <c r="AU583" s="18" t="s">
        <v>88</v>
      </c>
    </row>
    <row r="584" s="15" customFormat="1">
      <c r="A584" s="15"/>
      <c r="B584" s="271"/>
      <c r="C584" s="272"/>
      <c r="D584" s="242" t="s">
        <v>259</v>
      </c>
      <c r="E584" s="273" t="s">
        <v>1</v>
      </c>
      <c r="F584" s="274" t="s">
        <v>4371</v>
      </c>
      <c r="G584" s="272"/>
      <c r="H584" s="273" t="s">
        <v>1</v>
      </c>
      <c r="I584" s="275"/>
      <c r="J584" s="272"/>
      <c r="K584" s="272"/>
      <c r="L584" s="276"/>
      <c r="M584" s="277"/>
      <c r="N584" s="278"/>
      <c r="O584" s="278"/>
      <c r="P584" s="278"/>
      <c r="Q584" s="278"/>
      <c r="R584" s="278"/>
      <c r="S584" s="278"/>
      <c r="T584" s="279"/>
      <c r="U584" s="15"/>
      <c r="V584" s="15"/>
      <c r="W584" s="15"/>
      <c r="X584" s="15"/>
      <c r="Y584" s="15"/>
      <c r="Z584" s="15"/>
      <c r="AA584" s="15"/>
      <c r="AB584" s="15"/>
      <c r="AC584" s="15"/>
      <c r="AD584" s="15"/>
      <c r="AE584" s="15"/>
      <c r="AT584" s="280" t="s">
        <v>259</v>
      </c>
      <c r="AU584" s="280" t="s">
        <v>88</v>
      </c>
      <c r="AV584" s="15" t="s">
        <v>14</v>
      </c>
      <c r="AW584" s="15" t="s">
        <v>36</v>
      </c>
      <c r="AX584" s="15" t="s">
        <v>80</v>
      </c>
      <c r="AY584" s="280" t="s">
        <v>241</v>
      </c>
    </row>
    <row r="585" s="15" customFormat="1">
      <c r="A585" s="15"/>
      <c r="B585" s="271"/>
      <c r="C585" s="272"/>
      <c r="D585" s="242" t="s">
        <v>259</v>
      </c>
      <c r="E585" s="273" t="s">
        <v>1</v>
      </c>
      <c r="F585" s="274" t="s">
        <v>4372</v>
      </c>
      <c r="G585" s="272"/>
      <c r="H585" s="273" t="s">
        <v>1</v>
      </c>
      <c r="I585" s="275"/>
      <c r="J585" s="272"/>
      <c r="K585" s="272"/>
      <c r="L585" s="276"/>
      <c r="M585" s="277"/>
      <c r="N585" s="278"/>
      <c r="O585" s="278"/>
      <c r="P585" s="278"/>
      <c r="Q585" s="278"/>
      <c r="R585" s="278"/>
      <c r="S585" s="278"/>
      <c r="T585" s="279"/>
      <c r="U585" s="15"/>
      <c r="V585" s="15"/>
      <c r="W585" s="15"/>
      <c r="X585" s="15"/>
      <c r="Y585" s="15"/>
      <c r="Z585" s="15"/>
      <c r="AA585" s="15"/>
      <c r="AB585" s="15"/>
      <c r="AC585" s="15"/>
      <c r="AD585" s="15"/>
      <c r="AE585" s="15"/>
      <c r="AT585" s="280" t="s">
        <v>259</v>
      </c>
      <c r="AU585" s="280" t="s">
        <v>88</v>
      </c>
      <c r="AV585" s="15" t="s">
        <v>14</v>
      </c>
      <c r="AW585" s="15" t="s">
        <v>36</v>
      </c>
      <c r="AX585" s="15" t="s">
        <v>80</v>
      </c>
      <c r="AY585" s="280" t="s">
        <v>241</v>
      </c>
    </row>
    <row r="586" s="13" customFormat="1">
      <c r="A586" s="13"/>
      <c r="B586" s="249"/>
      <c r="C586" s="250"/>
      <c r="D586" s="242" t="s">
        <v>259</v>
      </c>
      <c r="E586" s="251" t="s">
        <v>1</v>
      </c>
      <c r="F586" s="252" t="s">
        <v>4373</v>
      </c>
      <c r="G586" s="250"/>
      <c r="H586" s="253">
        <v>202.96000000000001</v>
      </c>
      <c r="I586" s="254"/>
      <c r="J586" s="250"/>
      <c r="K586" s="250"/>
      <c r="L586" s="255"/>
      <c r="M586" s="256"/>
      <c r="N586" s="257"/>
      <c r="O586" s="257"/>
      <c r="P586" s="257"/>
      <c r="Q586" s="257"/>
      <c r="R586" s="257"/>
      <c r="S586" s="257"/>
      <c r="T586" s="258"/>
      <c r="U586" s="13"/>
      <c r="V586" s="13"/>
      <c r="W586" s="13"/>
      <c r="X586" s="13"/>
      <c r="Y586" s="13"/>
      <c r="Z586" s="13"/>
      <c r="AA586" s="13"/>
      <c r="AB586" s="13"/>
      <c r="AC586" s="13"/>
      <c r="AD586" s="13"/>
      <c r="AE586" s="13"/>
      <c r="AT586" s="259" t="s">
        <v>259</v>
      </c>
      <c r="AU586" s="259" t="s">
        <v>88</v>
      </c>
      <c r="AV586" s="13" t="s">
        <v>88</v>
      </c>
      <c r="AW586" s="13" t="s">
        <v>36</v>
      </c>
      <c r="AX586" s="13" t="s">
        <v>80</v>
      </c>
      <c r="AY586" s="259" t="s">
        <v>241</v>
      </c>
    </row>
    <row r="587" s="13" customFormat="1">
      <c r="A587" s="13"/>
      <c r="B587" s="249"/>
      <c r="C587" s="250"/>
      <c r="D587" s="242" t="s">
        <v>259</v>
      </c>
      <c r="E587" s="251" t="s">
        <v>1</v>
      </c>
      <c r="F587" s="252" t="s">
        <v>4374</v>
      </c>
      <c r="G587" s="250"/>
      <c r="H587" s="253">
        <v>90</v>
      </c>
      <c r="I587" s="254"/>
      <c r="J587" s="250"/>
      <c r="K587" s="250"/>
      <c r="L587" s="255"/>
      <c r="M587" s="256"/>
      <c r="N587" s="257"/>
      <c r="O587" s="257"/>
      <c r="P587" s="257"/>
      <c r="Q587" s="257"/>
      <c r="R587" s="257"/>
      <c r="S587" s="257"/>
      <c r="T587" s="258"/>
      <c r="U587" s="13"/>
      <c r="V587" s="13"/>
      <c r="W587" s="13"/>
      <c r="X587" s="13"/>
      <c r="Y587" s="13"/>
      <c r="Z587" s="13"/>
      <c r="AA587" s="13"/>
      <c r="AB587" s="13"/>
      <c r="AC587" s="13"/>
      <c r="AD587" s="13"/>
      <c r="AE587" s="13"/>
      <c r="AT587" s="259" t="s">
        <v>259</v>
      </c>
      <c r="AU587" s="259" t="s">
        <v>88</v>
      </c>
      <c r="AV587" s="13" t="s">
        <v>88</v>
      </c>
      <c r="AW587" s="13" t="s">
        <v>36</v>
      </c>
      <c r="AX587" s="13" t="s">
        <v>80</v>
      </c>
      <c r="AY587" s="259" t="s">
        <v>241</v>
      </c>
    </row>
    <row r="588" s="13" customFormat="1">
      <c r="A588" s="13"/>
      <c r="B588" s="249"/>
      <c r="C588" s="250"/>
      <c r="D588" s="242" t="s">
        <v>259</v>
      </c>
      <c r="E588" s="251" t="s">
        <v>1</v>
      </c>
      <c r="F588" s="252" t="s">
        <v>4375</v>
      </c>
      <c r="G588" s="250"/>
      <c r="H588" s="253">
        <v>92.700000000000003</v>
      </c>
      <c r="I588" s="254"/>
      <c r="J588" s="250"/>
      <c r="K588" s="250"/>
      <c r="L588" s="255"/>
      <c r="M588" s="256"/>
      <c r="N588" s="257"/>
      <c r="O588" s="257"/>
      <c r="P588" s="257"/>
      <c r="Q588" s="257"/>
      <c r="R588" s="257"/>
      <c r="S588" s="257"/>
      <c r="T588" s="258"/>
      <c r="U588" s="13"/>
      <c r="V588" s="13"/>
      <c r="W588" s="13"/>
      <c r="X588" s="13"/>
      <c r="Y588" s="13"/>
      <c r="Z588" s="13"/>
      <c r="AA588" s="13"/>
      <c r="AB588" s="13"/>
      <c r="AC588" s="13"/>
      <c r="AD588" s="13"/>
      <c r="AE588" s="13"/>
      <c r="AT588" s="259" t="s">
        <v>259</v>
      </c>
      <c r="AU588" s="259" t="s">
        <v>88</v>
      </c>
      <c r="AV588" s="13" t="s">
        <v>88</v>
      </c>
      <c r="AW588" s="13" t="s">
        <v>36</v>
      </c>
      <c r="AX588" s="13" t="s">
        <v>80</v>
      </c>
      <c r="AY588" s="259" t="s">
        <v>241</v>
      </c>
    </row>
    <row r="589" s="13" customFormat="1">
      <c r="A589" s="13"/>
      <c r="B589" s="249"/>
      <c r="C589" s="250"/>
      <c r="D589" s="242" t="s">
        <v>259</v>
      </c>
      <c r="E589" s="251" t="s">
        <v>1</v>
      </c>
      <c r="F589" s="252" t="s">
        <v>4376</v>
      </c>
      <c r="G589" s="250"/>
      <c r="H589" s="253">
        <v>68.400000000000006</v>
      </c>
      <c r="I589" s="254"/>
      <c r="J589" s="250"/>
      <c r="K589" s="250"/>
      <c r="L589" s="255"/>
      <c r="M589" s="256"/>
      <c r="N589" s="257"/>
      <c r="O589" s="257"/>
      <c r="P589" s="257"/>
      <c r="Q589" s="257"/>
      <c r="R589" s="257"/>
      <c r="S589" s="257"/>
      <c r="T589" s="258"/>
      <c r="U589" s="13"/>
      <c r="V589" s="13"/>
      <c r="W589" s="13"/>
      <c r="X589" s="13"/>
      <c r="Y589" s="13"/>
      <c r="Z589" s="13"/>
      <c r="AA589" s="13"/>
      <c r="AB589" s="13"/>
      <c r="AC589" s="13"/>
      <c r="AD589" s="13"/>
      <c r="AE589" s="13"/>
      <c r="AT589" s="259" t="s">
        <v>259</v>
      </c>
      <c r="AU589" s="259" t="s">
        <v>88</v>
      </c>
      <c r="AV589" s="13" t="s">
        <v>88</v>
      </c>
      <c r="AW589" s="13" t="s">
        <v>36</v>
      </c>
      <c r="AX589" s="13" t="s">
        <v>80</v>
      </c>
      <c r="AY589" s="259" t="s">
        <v>241</v>
      </c>
    </row>
    <row r="590" s="16" customFormat="1">
      <c r="A590" s="16"/>
      <c r="B590" s="299"/>
      <c r="C590" s="300"/>
      <c r="D590" s="242" t="s">
        <v>259</v>
      </c>
      <c r="E590" s="301" t="s">
        <v>1</v>
      </c>
      <c r="F590" s="302" t="s">
        <v>4221</v>
      </c>
      <c r="G590" s="300"/>
      <c r="H590" s="303">
        <v>454.06</v>
      </c>
      <c r="I590" s="304"/>
      <c r="J590" s="300"/>
      <c r="K590" s="300"/>
      <c r="L590" s="305"/>
      <c r="M590" s="306"/>
      <c r="N590" s="307"/>
      <c r="O590" s="307"/>
      <c r="P590" s="307"/>
      <c r="Q590" s="307"/>
      <c r="R590" s="307"/>
      <c r="S590" s="307"/>
      <c r="T590" s="308"/>
      <c r="U590" s="16"/>
      <c r="V590" s="16"/>
      <c r="W590" s="16"/>
      <c r="X590" s="16"/>
      <c r="Y590" s="16"/>
      <c r="Z590" s="16"/>
      <c r="AA590" s="16"/>
      <c r="AB590" s="16"/>
      <c r="AC590" s="16"/>
      <c r="AD590" s="16"/>
      <c r="AE590" s="16"/>
      <c r="AT590" s="309" t="s">
        <v>259</v>
      </c>
      <c r="AU590" s="309" t="s">
        <v>88</v>
      </c>
      <c r="AV590" s="16" t="s">
        <v>96</v>
      </c>
      <c r="AW590" s="16" t="s">
        <v>36</v>
      </c>
      <c r="AX590" s="16" t="s">
        <v>80</v>
      </c>
      <c r="AY590" s="309" t="s">
        <v>241</v>
      </c>
    </row>
    <row r="591" s="15" customFormat="1">
      <c r="A591" s="15"/>
      <c r="B591" s="271"/>
      <c r="C591" s="272"/>
      <c r="D591" s="242" t="s">
        <v>259</v>
      </c>
      <c r="E591" s="273" t="s">
        <v>1</v>
      </c>
      <c r="F591" s="274" t="s">
        <v>4377</v>
      </c>
      <c r="G591" s="272"/>
      <c r="H591" s="273" t="s">
        <v>1</v>
      </c>
      <c r="I591" s="275"/>
      <c r="J591" s="272"/>
      <c r="K591" s="272"/>
      <c r="L591" s="276"/>
      <c r="M591" s="277"/>
      <c r="N591" s="278"/>
      <c r="O591" s="278"/>
      <c r="P591" s="278"/>
      <c r="Q591" s="278"/>
      <c r="R591" s="278"/>
      <c r="S591" s="278"/>
      <c r="T591" s="279"/>
      <c r="U591" s="15"/>
      <c r="V591" s="15"/>
      <c r="W591" s="15"/>
      <c r="X591" s="15"/>
      <c r="Y591" s="15"/>
      <c r="Z591" s="15"/>
      <c r="AA591" s="15"/>
      <c r="AB591" s="15"/>
      <c r="AC591" s="15"/>
      <c r="AD591" s="15"/>
      <c r="AE591" s="15"/>
      <c r="AT591" s="280" t="s">
        <v>259</v>
      </c>
      <c r="AU591" s="280" t="s">
        <v>88</v>
      </c>
      <c r="AV591" s="15" t="s">
        <v>14</v>
      </c>
      <c r="AW591" s="15" t="s">
        <v>36</v>
      </c>
      <c r="AX591" s="15" t="s">
        <v>80</v>
      </c>
      <c r="AY591" s="280" t="s">
        <v>241</v>
      </c>
    </row>
    <row r="592" s="13" customFormat="1">
      <c r="A592" s="13"/>
      <c r="B592" s="249"/>
      <c r="C592" s="250"/>
      <c r="D592" s="242" t="s">
        <v>259</v>
      </c>
      <c r="E592" s="251" t="s">
        <v>1</v>
      </c>
      <c r="F592" s="252" t="s">
        <v>4378</v>
      </c>
      <c r="G592" s="250"/>
      <c r="H592" s="253">
        <v>63.840000000000003</v>
      </c>
      <c r="I592" s="254"/>
      <c r="J592" s="250"/>
      <c r="K592" s="250"/>
      <c r="L592" s="255"/>
      <c r="M592" s="256"/>
      <c r="N592" s="257"/>
      <c r="O592" s="257"/>
      <c r="P592" s="257"/>
      <c r="Q592" s="257"/>
      <c r="R592" s="257"/>
      <c r="S592" s="257"/>
      <c r="T592" s="258"/>
      <c r="U592" s="13"/>
      <c r="V592" s="13"/>
      <c r="W592" s="13"/>
      <c r="X592" s="13"/>
      <c r="Y592" s="13"/>
      <c r="Z592" s="13"/>
      <c r="AA592" s="13"/>
      <c r="AB592" s="13"/>
      <c r="AC592" s="13"/>
      <c r="AD592" s="13"/>
      <c r="AE592" s="13"/>
      <c r="AT592" s="259" t="s">
        <v>259</v>
      </c>
      <c r="AU592" s="259" t="s">
        <v>88</v>
      </c>
      <c r="AV592" s="13" t="s">
        <v>88</v>
      </c>
      <c r="AW592" s="13" t="s">
        <v>36</v>
      </c>
      <c r="AX592" s="13" t="s">
        <v>80</v>
      </c>
      <c r="AY592" s="259" t="s">
        <v>241</v>
      </c>
    </row>
    <row r="593" s="13" customFormat="1">
      <c r="A593" s="13"/>
      <c r="B593" s="249"/>
      <c r="C593" s="250"/>
      <c r="D593" s="242" t="s">
        <v>259</v>
      </c>
      <c r="E593" s="251" t="s">
        <v>1</v>
      </c>
      <c r="F593" s="252" t="s">
        <v>4379</v>
      </c>
      <c r="G593" s="250"/>
      <c r="H593" s="253">
        <v>22.440000000000001</v>
      </c>
      <c r="I593" s="254"/>
      <c r="J593" s="250"/>
      <c r="K593" s="250"/>
      <c r="L593" s="255"/>
      <c r="M593" s="256"/>
      <c r="N593" s="257"/>
      <c r="O593" s="257"/>
      <c r="P593" s="257"/>
      <c r="Q593" s="257"/>
      <c r="R593" s="257"/>
      <c r="S593" s="257"/>
      <c r="T593" s="258"/>
      <c r="U593" s="13"/>
      <c r="V593" s="13"/>
      <c r="W593" s="13"/>
      <c r="X593" s="13"/>
      <c r="Y593" s="13"/>
      <c r="Z593" s="13"/>
      <c r="AA593" s="13"/>
      <c r="AB593" s="13"/>
      <c r="AC593" s="13"/>
      <c r="AD593" s="13"/>
      <c r="AE593" s="13"/>
      <c r="AT593" s="259" t="s">
        <v>259</v>
      </c>
      <c r="AU593" s="259" t="s">
        <v>88</v>
      </c>
      <c r="AV593" s="13" t="s">
        <v>88</v>
      </c>
      <c r="AW593" s="13" t="s">
        <v>36</v>
      </c>
      <c r="AX593" s="13" t="s">
        <v>80</v>
      </c>
      <c r="AY593" s="259" t="s">
        <v>241</v>
      </c>
    </row>
    <row r="594" s="13" customFormat="1">
      <c r="A594" s="13"/>
      <c r="B594" s="249"/>
      <c r="C594" s="250"/>
      <c r="D594" s="242" t="s">
        <v>259</v>
      </c>
      <c r="E594" s="251" t="s">
        <v>1</v>
      </c>
      <c r="F594" s="252" t="s">
        <v>4380</v>
      </c>
      <c r="G594" s="250"/>
      <c r="H594" s="253">
        <v>24.420000000000002</v>
      </c>
      <c r="I594" s="254"/>
      <c r="J594" s="250"/>
      <c r="K594" s="250"/>
      <c r="L594" s="255"/>
      <c r="M594" s="256"/>
      <c r="N594" s="257"/>
      <c r="O594" s="257"/>
      <c r="P594" s="257"/>
      <c r="Q594" s="257"/>
      <c r="R594" s="257"/>
      <c r="S594" s="257"/>
      <c r="T594" s="258"/>
      <c r="U594" s="13"/>
      <c r="V594" s="13"/>
      <c r="W594" s="13"/>
      <c r="X594" s="13"/>
      <c r="Y594" s="13"/>
      <c r="Z594" s="13"/>
      <c r="AA594" s="13"/>
      <c r="AB594" s="13"/>
      <c r="AC594" s="13"/>
      <c r="AD594" s="13"/>
      <c r="AE594" s="13"/>
      <c r="AT594" s="259" t="s">
        <v>259</v>
      </c>
      <c r="AU594" s="259" t="s">
        <v>88</v>
      </c>
      <c r="AV594" s="13" t="s">
        <v>88</v>
      </c>
      <c r="AW594" s="13" t="s">
        <v>36</v>
      </c>
      <c r="AX594" s="13" t="s">
        <v>80</v>
      </c>
      <c r="AY594" s="259" t="s">
        <v>241</v>
      </c>
    </row>
    <row r="595" s="13" customFormat="1">
      <c r="A595" s="13"/>
      <c r="B595" s="249"/>
      <c r="C595" s="250"/>
      <c r="D595" s="242" t="s">
        <v>259</v>
      </c>
      <c r="E595" s="251" t="s">
        <v>1</v>
      </c>
      <c r="F595" s="252" t="s">
        <v>4381</v>
      </c>
      <c r="G595" s="250"/>
      <c r="H595" s="253">
        <v>6.5999999999999996</v>
      </c>
      <c r="I595" s="254"/>
      <c r="J595" s="250"/>
      <c r="K595" s="250"/>
      <c r="L595" s="255"/>
      <c r="M595" s="256"/>
      <c r="N595" s="257"/>
      <c r="O595" s="257"/>
      <c r="P595" s="257"/>
      <c r="Q595" s="257"/>
      <c r="R595" s="257"/>
      <c r="S595" s="257"/>
      <c r="T595" s="258"/>
      <c r="U595" s="13"/>
      <c r="V595" s="13"/>
      <c r="W595" s="13"/>
      <c r="X595" s="13"/>
      <c r="Y595" s="13"/>
      <c r="Z595" s="13"/>
      <c r="AA595" s="13"/>
      <c r="AB595" s="13"/>
      <c r="AC595" s="13"/>
      <c r="AD595" s="13"/>
      <c r="AE595" s="13"/>
      <c r="AT595" s="259" t="s">
        <v>259</v>
      </c>
      <c r="AU595" s="259" t="s">
        <v>88</v>
      </c>
      <c r="AV595" s="13" t="s">
        <v>88</v>
      </c>
      <c r="AW595" s="13" t="s">
        <v>36</v>
      </c>
      <c r="AX595" s="13" t="s">
        <v>80</v>
      </c>
      <c r="AY595" s="259" t="s">
        <v>241</v>
      </c>
    </row>
    <row r="596" s="16" customFormat="1">
      <c r="A596" s="16"/>
      <c r="B596" s="299"/>
      <c r="C596" s="300"/>
      <c r="D596" s="242" t="s">
        <v>259</v>
      </c>
      <c r="E596" s="301" t="s">
        <v>1</v>
      </c>
      <c r="F596" s="302" t="s">
        <v>4221</v>
      </c>
      <c r="G596" s="300"/>
      <c r="H596" s="303">
        <v>117.3</v>
      </c>
      <c r="I596" s="304"/>
      <c r="J596" s="300"/>
      <c r="K596" s="300"/>
      <c r="L596" s="305"/>
      <c r="M596" s="306"/>
      <c r="N596" s="307"/>
      <c r="O596" s="307"/>
      <c r="P596" s="307"/>
      <c r="Q596" s="307"/>
      <c r="R596" s="307"/>
      <c r="S596" s="307"/>
      <c r="T596" s="308"/>
      <c r="U596" s="16"/>
      <c r="V596" s="16"/>
      <c r="W596" s="16"/>
      <c r="X596" s="16"/>
      <c r="Y596" s="16"/>
      <c r="Z596" s="16"/>
      <c r="AA596" s="16"/>
      <c r="AB596" s="16"/>
      <c r="AC596" s="16"/>
      <c r="AD596" s="16"/>
      <c r="AE596" s="16"/>
      <c r="AT596" s="309" t="s">
        <v>259</v>
      </c>
      <c r="AU596" s="309" t="s">
        <v>88</v>
      </c>
      <c r="AV596" s="16" t="s">
        <v>96</v>
      </c>
      <c r="AW596" s="16" t="s">
        <v>36</v>
      </c>
      <c r="AX596" s="16" t="s">
        <v>80</v>
      </c>
      <c r="AY596" s="309" t="s">
        <v>241</v>
      </c>
    </row>
    <row r="597" s="14" customFormat="1">
      <c r="A597" s="14"/>
      <c r="B597" s="260"/>
      <c r="C597" s="261"/>
      <c r="D597" s="242" t="s">
        <v>259</v>
      </c>
      <c r="E597" s="262" t="s">
        <v>1</v>
      </c>
      <c r="F597" s="263" t="s">
        <v>261</v>
      </c>
      <c r="G597" s="261"/>
      <c r="H597" s="264">
        <v>571.36000000000001</v>
      </c>
      <c r="I597" s="265"/>
      <c r="J597" s="261"/>
      <c r="K597" s="261"/>
      <c r="L597" s="266"/>
      <c r="M597" s="267"/>
      <c r="N597" s="268"/>
      <c r="O597" s="268"/>
      <c r="P597" s="268"/>
      <c r="Q597" s="268"/>
      <c r="R597" s="268"/>
      <c r="S597" s="268"/>
      <c r="T597" s="269"/>
      <c r="U597" s="14"/>
      <c r="V597" s="14"/>
      <c r="W597" s="14"/>
      <c r="X597" s="14"/>
      <c r="Y597" s="14"/>
      <c r="Z597" s="14"/>
      <c r="AA597" s="14"/>
      <c r="AB597" s="14"/>
      <c r="AC597" s="14"/>
      <c r="AD597" s="14"/>
      <c r="AE597" s="14"/>
      <c r="AT597" s="270" t="s">
        <v>259</v>
      </c>
      <c r="AU597" s="270" t="s">
        <v>88</v>
      </c>
      <c r="AV597" s="14" t="s">
        <v>175</v>
      </c>
      <c r="AW597" s="14" t="s">
        <v>36</v>
      </c>
      <c r="AX597" s="14" t="s">
        <v>14</v>
      </c>
      <c r="AY597" s="270" t="s">
        <v>241</v>
      </c>
    </row>
    <row r="598" s="2" customFormat="1" ht="24.15" customHeight="1">
      <c r="A598" s="39"/>
      <c r="B598" s="40"/>
      <c r="C598" s="229" t="s">
        <v>1054</v>
      </c>
      <c r="D598" s="229" t="s">
        <v>243</v>
      </c>
      <c r="E598" s="230" t="s">
        <v>4497</v>
      </c>
      <c r="F598" s="231" t="s">
        <v>4498</v>
      </c>
      <c r="G598" s="232" t="s">
        <v>246</v>
      </c>
      <c r="H598" s="233">
        <v>571.36000000000001</v>
      </c>
      <c r="I598" s="234"/>
      <c r="J598" s="235">
        <f>ROUND(I598*H598,2)</f>
        <v>0</v>
      </c>
      <c r="K598" s="231" t="s">
        <v>247</v>
      </c>
      <c r="L598" s="45"/>
      <c r="M598" s="236" t="s">
        <v>1</v>
      </c>
      <c r="N598" s="237" t="s">
        <v>45</v>
      </c>
      <c r="O598" s="92"/>
      <c r="P598" s="238">
        <f>O598*H598</f>
        <v>0</v>
      </c>
      <c r="Q598" s="238">
        <v>0</v>
      </c>
      <c r="R598" s="238">
        <f>Q598*H598</f>
        <v>0</v>
      </c>
      <c r="S598" s="238">
        <v>0</v>
      </c>
      <c r="T598" s="239">
        <f>S598*H598</f>
        <v>0</v>
      </c>
      <c r="U598" s="39"/>
      <c r="V598" s="39"/>
      <c r="W598" s="39"/>
      <c r="X598" s="39"/>
      <c r="Y598" s="39"/>
      <c r="Z598" s="39"/>
      <c r="AA598" s="39"/>
      <c r="AB598" s="39"/>
      <c r="AC598" s="39"/>
      <c r="AD598" s="39"/>
      <c r="AE598" s="39"/>
      <c r="AR598" s="240" t="s">
        <v>175</v>
      </c>
      <c r="AT598" s="240" t="s">
        <v>243</v>
      </c>
      <c r="AU598" s="240" t="s">
        <v>88</v>
      </c>
      <c r="AY598" s="18" t="s">
        <v>241</v>
      </c>
      <c r="BE598" s="241">
        <f>IF(N598="základní",J598,0)</f>
        <v>0</v>
      </c>
      <c r="BF598" s="241">
        <f>IF(N598="snížená",J598,0)</f>
        <v>0</v>
      </c>
      <c r="BG598" s="241">
        <f>IF(N598="zákl. přenesená",J598,0)</f>
        <v>0</v>
      </c>
      <c r="BH598" s="241">
        <f>IF(N598="sníž. přenesená",J598,0)</f>
        <v>0</v>
      </c>
      <c r="BI598" s="241">
        <f>IF(N598="nulová",J598,0)</f>
        <v>0</v>
      </c>
      <c r="BJ598" s="18" t="s">
        <v>14</v>
      </c>
      <c r="BK598" s="241">
        <f>ROUND(I598*H598,2)</f>
        <v>0</v>
      </c>
      <c r="BL598" s="18" t="s">
        <v>175</v>
      </c>
      <c r="BM598" s="240" t="s">
        <v>4499</v>
      </c>
    </row>
    <row r="599" s="2" customFormat="1">
      <c r="A599" s="39"/>
      <c r="B599" s="40"/>
      <c r="C599" s="41"/>
      <c r="D599" s="242" t="s">
        <v>249</v>
      </c>
      <c r="E599" s="41"/>
      <c r="F599" s="243" t="s">
        <v>4498</v>
      </c>
      <c r="G599" s="41"/>
      <c r="H599" s="41"/>
      <c r="I599" s="244"/>
      <c r="J599" s="41"/>
      <c r="K599" s="41"/>
      <c r="L599" s="45"/>
      <c r="M599" s="245"/>
      <c r="N599" s="246"/>
      <c r="O599" s="92"/>
      <c r="P599" s="92"/>
      <c r="Q599" s="92"/>
      <c r="R599" s="92"/>
      <c r="S599" s="92"/>
      <c r="T599" s="93"/>
      <c r="U599" s="39"/>
      <c r="V599" s="39"/>
      <c r="W599" s="39"/>
      <c r="X599" s="39"/>
      <c r="Y599" s="39"/>
      <c r="Z599" s="39"/>
      <c r="AA599" s="39"/>
      <c r="AB599" s="39"/>
      <c r="AC599" s="39"/>
      <c r="AD599" s="39"/>
      <c r="AE599" s="39"/>
      <c r="AT599" s="18" t="s">
        <v>249</v>
      </c>
      <c r="AU599" s="18" t="s">
        <v>88</v>
      </c>
    </row>
    <row r="600" s="2" customFormat="1">
      <c r="A600" s="39"/>
      <c r="B600" s="40"/>
      <c r="C600" s="41"/>
      <c r="D600" s="247" t="s">
        <v>251</v>
      </c>
      <c r="E600" s="41"/>
      <c r="F600" s="248" t="s">
        <v>4500</v>
      </c>
      <c r="G600" s="41"/>
      <c r="H600" s="41"/>
      <c r="I600" s="244"/>
      <c r="J600" s="41"/>
      <c r="K600" s="41"/>
      <c r="L600" s="45"/>
      <c r="M600" s="245"/>
      <c r="N600" s="246"/>
      <c r="O600" s="92"/>
      <c r="P600" s="92"/>
      <c r="Q600" s="92"/>
      <c r="R600" s="92"/>
      <c r="S600" s="92"/>
      <c r="T600" s="93"/>
      <c r="U600" s="39"/>
      <c r="V600" s="39"/>
      <c r="W600" s="39"/>
      <c r="X600" s="39"/>
      <c r="Y600" s="39"/>
      <c r="Z600" s="39"/>
      <c r="AA600" s="39"/>
      <c r="AB600" s="39"/>
      <c r="AC600" s="39"/>
      <c r="AD600" s="39"/>
      <c r="AE600" s="39"/>
      <c r="AT600" s="18" t="s">
        <v>251</v>
      </c>
      <c r="AU600" s="18" t="s">
        <v>88</v>
      </c>
    </row>
    <row r="601" s="15" customFormat="1">
      <c r="A601" s="15"/>
      <c r="B601" s="271"/>
      <c r="C601" s="272"/>
      <c r="D601" s="242" t="s">
        <v>259</v>
      </c>
      <c r="E601" s="273" t="s">
        <v>1</v>
      </c>
      <c r="F601" s="274" t="s">
        <v>4371</v>
      </c>
      <c r="G601" s="272"/>
      <c r="H601" s="273" t="s">
        <v>1</v>
      </c>
      <c r="I601" s="275"/>
      <c r="J601" s="272"/>
      <c r="K601" s="272"/>
      <c r="L601" s="276"/>
      <c r="M601" s="277"/>
      <c r="N601" s="278"/>
      <c r="O601" s="278"/>
      <c r="P601" s="278"/>
      <c r="Q601" s="278"/>
      <c r="R601" s="278"/>
      <c r="S601" s="278"/>
      <c r="T601" s="279"/>
      <c r="U601" s="15"/>
      <c r="V601" s="15"/>
      <c r="W601" s="15"/>
      <c r="X601" s="15"/>
      <c r="Y601" s="15"/>
      <c r="Z601" s="15"/>
      <c r="AA601" s="15"/>
      <c r="AB601" s="15"/>
      <c r="AC601" s="15"/>
      <c r="AD601" s="15"/>
      <c r="AE601" s="15"/>
      <c r="AT601" s="280" t="s">
        <v>259</v>
      </c>
      <c r="AU601" s="280" t="s">
        <v>88</v>
      </c>
      <c r="AV601" s="15" t="s">
        <v>14</v>
      </c>
      <c r="AW601" s="15" t="s">
        <v>36</v>
      </c>
      <c r="AX601" s="15" t="s">
        <v>80</v>
      </c>
      <c r="AY601" s="280" t="s">
        <v>241</v>
      </c>
    </row>
    <row r="602" s="15" customFormat="1">
      <c r="A602" s="15"/>
      <c r="B602" s="271"/>
      <c r="C602" s="272"/>
      <c r="D602" s="242" t="s">
        <v>259</v>
      </c>
      <c r="E602" s="273" t="s">
        <v>1</v>
      </c>
      <c r="F602" s="274" t="s">
        <v>4372</v>
      </c>
      <c r="G602" s="272"/>
      <c r="H602" s="273" t="s">
        <v>1</v>
      </c>
      <c r="I602" s="275"/>
      <c r="J602" s="272"/>
      <c r="K602" s="272"/>
      <c r="L602" s="276"/>
      <c r="M602" s="277"/>
      <c r="N602" s="278"/>
      <c r="O602" s="278"/>
      <c r="P602" s="278"/>
      <c r="Q602" s="278"/>
      <c r="R602" s="278"/>
      <c r="S602" s="278"/>
      <c r="T602" s="279"/>
      <c r="U602" s="15"/>
      <c r="V602" s="15"/>
      <c r="W602" s="15"/>
      <c r="X602" s="15"/>
      <c r="Y602" s="15"/>
      <c r="Z602" s="15"/>
      <c r="AA602" s="15"/>
      <c r="AB602" s="15"/>
      <c r="AC602" s="15"/>
      <c r="AD602" s="15"/>
      <c r="AE602" s="15"/>
      <c r="AT602" s="280" t="s">
        <v>259</v>
      </c>
      <c r="AU602" s="280" t="s">
        <v>88</v>
      </c>
      <c r="AV602" s="15" t="s">
        <v>14</v>
      </c>
      <c r="AW602" s="15" t="s">
        <v>36</v>
      </c>
      <c r="AX602" s="15" t="s">
        <v>80</v>
      </c>
      <c r="AY602" s="280" t="s">
        <v>241</v>
      </c>
    </row>
    <row r="603" s="13" customFormat="1">
      <c r="A603" s="13"/>
      <c r="B603" s="249"/>
      <c r="C603" s="250"/>
      <c r="D603" s="242" t="s">
        <v>259</v>
      </c>
      <c r="E603" s="251" t="s">
        <v>1</v>
      </c>
      <c r="F603" s="252" t="s">
        <v>4373</v>
      </c>
      <c r="G603" s="250"/>
      <c r="H603" s="253">
        <v>202.96000000000001</v>
      </c>
      <c r="I603" s="254"/>
      <c r="J603" s="250"/>
      <c r="K603" s="250"/>
      <c r="L603" s="255"/>
      <c r="M603" s="256"/>
      <c r="N603" s="257"/>
      <c r="O603" s="257"/>
      <c r="P603" s="257"/>
      <c r="Q603" s="257"/>
      <c r="R603" s="257"/>
      <c r="S603" s="257"/>
      <c r="T603" s="258"/>
      <c r="U603" s="13"/>
      <c r="V603" s="13"/>
      <c r="W603" s="13"/>
      <c r="X603" s="13"/>
      <c r="Y603" s="13"/>
      <c r="Z603" s="13"/>
      <c r="AA603" s="13"/>
      <c r="AB603" s="13"/>
      <c r="AC603" s="13"/>
      <c r="AD603" s="13"/>
      <c r="AE603" s="13"/>
      <c r="AT603" s="259" t="s">
        <v>259</v>
      </c>
      <c r="AU603" s="259" t="s">
        <v>88</v>
      </c>
      <c r="AV603" s="13" t="s">
        <v>88</v>
      </c>
      <c r="AW603" s="13" t="s">
        <v>36</v>
      </c>
      <c r="AX603" s="13" t="s">
        <v>80</v>
      </c>
      <c r="AY603" s="259" t="s">
        <v>241</v>
      </c>
    </row>
    <row r="604" s="13" customFormat="1">
      <c r="A604" s="13"/>
      <c r="B604" s="249"/>
      <c r="C604" s="250"/>
      <c r="D604" s="242" t="s">
        <v>259</v>
      </c>
      <c r="E604" s="251" t="s">
        <v>1</v>
      </c>
      <c r="F604" s="252" t="s">
        <v>4374</v>
      </c>
      <c r="G604" s="250"/>
      <c r="H604" s="253">
        <v>90</v>
      </c>
      <c r="I604" s="254"/>
      <c r="J604" s="250"/>
      <c r="K604" s="250"/>
      <c r="L604" s="255"/>
      <c r="M604" s="256"/>
      <c r="N604" s="257"/>
      <c r="O604" s="257"/>
      <c r="P604" s="257"/>
      <c r="Q604" s="257"/>
      <c r="R604" s="257"/>
      <c r="S604" s="257"/>
      <c r="T604" s="258"/>
      <c r="U604" s="13"/>
      <c r="V604" s="13"/>
      <c r="W604" s="13"/>
      <c r="X604" s="13"/>
      <c r="Y604" s="13"/>
      <c r="Z604" s="13"/>
      <c r="AA604" s="13"/>
      <c r="AB604" s="13"/>
      <c r="AC604" s="13"/>
      <c r="AD604" s="13"/>
      <c r="AE604" s="13"/>
      <c r="AT604" s="259" t="s">
        <v>259</v>
      </c>
      <c r="AU604" s="259" t="s">
        <v>88</v>
      </c>
      <c r="AV604" s="13" t="s">
        <v>88</v>
      </c>
      <c r="AW604" s="13" t="s">
        <v>36</v>
      </c>
      <c r="AX604" s="13" t="s">
        <v>80</v>
      </c>
      <c r="AY604" s="259" t="s">
        <v>241</v>
      </c>
    </row>
    <row r="605" s="13" customFormat="1">
      <c r="A605" s="13"/>
      <c r="B605" s="249"/>
      <c r="C605" s="250"/>
      <c r="D605" s="242" t="s">
        <v>259</v>
      </c>
      <c r="E605" s="251" t="s">
        <v>1</v>
      </c>
      <c r="F605" s="252" t="s">
        <v>4375</v>
      </c>
      <c r="G605" s="250"/>
      <c r="H605" s="253">
        <v>92.700000000000003</v>
      </c>
      <c r="I605" s="254"/>
      <c r="J605" s="250"/>
      <c r="K605" s="250"/>
      <c r="L605" s="255"/>
      <c r="M605" s="256"/>
      <c r="N605" s="257"/>
      <c r="O605" s="257"/>
      <c r="P605" s="257"/>
      <c r="Q605" s="257"/>
      <c r="R605" s="257"/>
      <c r="S605" s="257"/>
      <c r="T605" s="258"/>
      <c r="U605" s="13"/>
      <c r="V605" s="13"/>
      <c r="W605" s="13"/>
      <c r="X605" s="13"/>
      <c r="Y605" s="13"/>
      <c r="Z605" s="13"/>
      <c r="AA605" s="13"/>
      <c r="AB605" s="13"/>
      <c r="AC605" s="13"/>
      <c r="AD605" s="13"/>
      <c r="AE605" s="13"/>
      <c r="AT605" s="259" t="s">
        <v>259</v>
      </c>
      <c r="AU605" s="259" t="s">
        <v>88</v>
      </c>
      <c r="AV605" s="13" t="s">
        <v>88</v>
      </c>
      <c r="AW605" s="13" t="s">
        <v>36</v>
      </c>
      <c r="AX605" s="13" t="s">
        <v>80</v>
      </c>
      <c r="AY605" s="259" t="s">
        <v>241</v>
      </c>
    </row>
    <row r="606" s="13" customFormat="1">
      <c r="A606" s="13"/>
      <c r="B606" s="249"/>
      <c r="C606" s="250"/>
      <c r="D606" s="242" t="s">
        <v>259</v>
      </c>
      <c r="E606" s="251" t="s">
        <v>1</v>
      </c>
      <c r="F606" s="252" t="s">
        <v>4376</v>
      </c>
      <c r="G606" s="250"/>
      <c r="H606" s="253">
        <v>68.400000000000006</v>
      </c>
      <c r="I606" s="254"/>
      <c r="J606" s="250"/>
      <c r="K606" s="250"/>
      <c r="L606" s="255"/>
      <c r="M606" s="256"/>
      <c r="N606" s="257"/>
      <c r="O606" s="257"/>
      <c r="P606" s="257"/>
      <c r="Q606" s="257"/>
      <c r="R606" s="257"/>
      <c r="S606" s="257"/>
      <c r="T606" s="258"/>
      <c r="U606" s="13"/>
      <c r="V606" s="13"/>
      <c r="W606" s="13"/>
      <c r="X606" s="13"/>
      <c r="Y606" s="13"/>
      <c r="Z606" s="13"/>
      <c r="AA606" s="13"/>
      <c r="AB606" s="13"/>
      <c r="AC606" s="13"/>
      <c r="AD606" s="13"/>
      <c r="AE606" s="13"/>
      <c r="AT606" s="259" t="s">
        <v>259</v>
      </c>
      <c r="AU606" s="259" t="s">
        <v>88</v>
      </c>
      <c r="AV606" s="13" t="s">
        <v>88</v>
      </c>
      <c r="AW606" s="13" t="s">
        <v>36</v>
      </c>
      <c r="AX606" s="13" t="s">
        <v>80</v>
      </c>
      <c r="AY606" s="259" t="s">
        <v>241</v>
      </c>
    </row>
    <row r="607" s="16" customFormat="1">
      <c r="A607" s="16"/>
      <c r="B607" s="299"/>
      <c r="C607" s="300"/>
      <c r="D607" s="242" t="s">
        <v>259</v>
      </c>
      <c r="E607" s="301" t="s">
        <v>1</v>
      </c>
      <c r="F607" s="302" t="s">
        <v>4221</v>
      </c>
      <c r="G607" s="300"/>
      <c r="H607" s="303">
        <v>454.06</v>
      </c>
      <c r="I607" s="304"/>
      <c r="J607" s="300"/>
      <c r="K607" s="300"/>
      <c r="L607" s="305"/>
      <c r="M607" s="306"/>
      <c r="N607" s="307"/>
      <c r="O607" s="307"/>
      <c r="P607" s="307"/>
      <c r="Q607" s="307"/>
      <c r="R607" s="307"/>
      <c r="S607" s="307"/>
      <c r="T607" s="308"/>
      <c r="U607" s="16"/>
      <c r="V607" s="16"/>
      <c r="W607" s="16"/>
      <c r="X607" s="16"/>
      <c r="Y607" s="16"/>
      <c r="Z607" s="16"/>
      <c r="AA607" s="16"/>
      <c r="AB607" s="16"/>
      <c r="AC607" s="16"/>
      <c r="AD607" s="16"/>
      <c r="AE607" s="16"/>
      <c r="AT607" s="309" t="s">
        <v>259</v>
      </c>
      <c r="AU607" s="309" t="s">
        <v>88</v>
      </c>
      <c r="AV607" s="16" t="s">
        <v>96</v>
      </c>
      <c r="AW607" s="16" t="s">
        <v>36</v>
      </c>
      <c r="AX607" s="16" t="s">
        <v>80</v>
      </c>
      <c r="AY607" s="309" t="s">
        <v>241</v>
      </c>
    </row>
    <row r="608" s="15" customFormat="1">
      <c r="A608" s="15"/>
      <c r="B608" s="271"/>
      <c r="C608" s="272"/>
      <c r="D608" s="242" t="s">
        <v>259</v>
      </c>
      <c r="E608" s="273" t="s">
        <v>1</v>
      </c>
      <c r="F608" s="274" t="s">
        <v>4377</v>
      </c>
      <c r="G608" s="272"/>
      <c r="H608" s="273" t="s">
        <v>1</v>
      </c>
      <c r="I608" s="275"/>
      <c r="J608" s="272"/>
      <c r="K608" s="272"/>
      <c r="L608" s="276"/>
      <c r="M608" s="277"/>
      <c r="N608" s="278"/>
      <c r="O608" s="278"/>
      <c r="P608" s="278"/>
      <c r="Q608" s="278"/>
      <c r="R608" s="278"/>
      <c r="S608" s="278"/>
      <c r="T608" s="279"/>
      <c r="U608" s="15"/>
      <c r="V608" s="15"/>
      <c r="W608" s="15"/>
      <c r="X608" s="15"/>
      <c r="Y608" s="15"/>
      <c r="Z608" s="15"/>
      <c r="AA608" s="15"/>
      <c r="AB608" s="15"/>
      <c r="AC608" s="15"/>
      <c r="AD608" s="15"/>
      <c r="AE608" s="15"/>
      <c r="AT608" s="280" t="s">
        <v>259</v>
      </c>
      <c r="AU608" s="280" t="s">
        <v>88</v>
      </c>
      <c r="AV608" s="15" t="s">
        <v>14</v>
      </c>
      <c r="AW608" s="15" t="s">
        <v>36</v>
      </c>
      <c r="AX608" s="15" t="s">
        <v>80</v>
      </c>
      <c r="AY608" s="280" t="s">
        <v>241</v>
      </c>
    </row>
    <row r="609" s="13" customFormat="1">
      <c r="A609" s="13"/>
      <c r="B609" s="249"/>
      <c r="C609" s="250"/>
      <c r="D609" s="242" t="s">
        <v>259</v>
      </c>
      <c r="E609" s="251" t="s">
        <v>1</v>
      </c>
      <c r="F609" s="252" t="s">
        <v>4378</v>
      </c>
      <c r="G609" s="250"/>
      <c r="H609" s="253">
        <v>63.840000000000003</v>
      </c>
      <c r="I609" s="254"/>
      <c r="J609" s="250"/>
      <c r="K609" s="250"/>
      <c r="L609" s="255"/>
      <c r="M609" s="256"/>
      <c r="N609" s="257"/>
      <c r="O609" s="257"/>
      <c r="P609" s="257"/>
      <c r="Q609" s="257"/>
      <c r="R609" s="257"/>
      <c r="S609" s="257"/>
      <c r="T609" s="258"/>
      <c r="U609" s="13"/>
      <c r="V609" s="13"/>
      <c r="W609" s="13"/>
      <c r="X609" s="13"/>
      <c r="Y609" s="13"/>
      <c r="Z609" s="13"/>
      <c r="AA609" s="13"/>
      <c r="AB609" s="13"/>
      <c r="AC609" s="13"/>
      <c r="AD609" s="13"/>
      <c r="AE609" s="13"/>
      <c r="AT609" s="259" t="s">
        <v>259</v>
      </c>
      <c r="AU609" s="259" t="s">
        <v>88</v>
      </c>
      <c r="AV609" s="13" t="s">
        <v>88</v>
      </c>
      <c r="AW609" s="13" t="s">
        <v>36</v>
      </c>
      <c r="AX609" s="13" t="s">
        <v>80</v>
      </c>
      <c r="AY609" s="259" t="s">
        <v>241</v>
      </c>
    </row>
    <row r="610" s="13" customFormat="1">
      <c r="A610" s="13"/>
      <c r="B610" s="249"/>
      <c r="C610" s="250"/>
      <c r="D610" s="242" t="s">
        <v>259</v>
      </c>
      <c r="E610" s="251" t="s">
        <v>1</v>
      </c>
      <c r="F610" s="252" t="s">
        <v>4379</v>
      </c>
      <c r="G610" s="250"/>
      <c r="H610" s="253">
        <v>22.440000000000001</v>
      </c>
      <c r="I610" s="254"/>
      <c r="J610" s="250"/>
      <c r="K610" s="250"/>
      <c r="L610" s="255"/>
      <c r="M610" s="256"/>
      <c r="N610" s="257"/>
      <c r="O610" s="257"/>
      <c r="P610" s="257"/>
      <c r="Q610" s="257"/>
      <c r="R610" s="257"/>
      <c r="S610" s="257"/>
      <c r="T610" s="258"/>
      <c r="U610" s="13"/>
      <c r="V610" s="13"/>
      <c r="W610" s="13"/>
      <c r="X610" s="13"/>
      <c r="Y610" s="13"/>
      <c r="Z610" s="13"/>
      <c r="AA610" s="13"/>
      <c r="AB610" s="13"/>
      <c r="AC610" s="13"/>
      <c r="AD610" s="13"/>
      <c r="AE610" s="13"/>
      <c r="AT610" s="259" t="s">
        <v>259</v>
      </c>
      <c r="AU610" s="259" t="s">
        <v>88</v>
      </c>
      <c r="AV610" s="13" t="s">
        <v>88</v>
      </c>
      <c r="AW610" s="13" t="s">
        <v>36</v>
      </c>
      <c r="AX610" s="13" t="s">
        <v>80</v>
      </c>
      <c r="AY610" s="259" t="s">
        <v>241</v>
      </c>
    </row>
    <row r="611" s="13" customFormat="1">
      <c r="A611" s="13"/>
      <c r="B611" s="249"/>
      <c r="C611" s="250"/>
      <c r="D611" s="242" t="s">
        <v>259</v>
      </c>
      <c r="E611" s="251" t="s">
        <v>1</v>
      </c>
      <c r="F611" s="252" t="s">
        <v>4380</v>
      </c>
      <c r="G611" s="250"/>
      <c r="H611" s="253">
        <v>24.420000000000002</v>
      </c>
      <c r="I611" s="254"/>
      <c r="J611" s="250"/>
      <c r="K611" s="250"/>
      <c r="L611" s="255"/>
      <c r="M611" s="256"/>
      <c r="N611" s="257"/>
      <c r="O611" s="257"/>
      <c r="P611" s="257"/>
      <c r="Q611" s="257"/>
      <c r="R611" s="257"/>
      <c r="S611" s="257"/>
      <c r="T611" s="258"/>
      <c r="U611" s="13"/>
      <c r="V611" s="13"/>
      <c r="W611" s="13"/>
      <c r="X611" s="13"/>
      <c r="Y611" s="13"/>
      <c r="Z611" s="13"/>
      <c r="AA611" s="13"/>
      <c r="AB611" s="13"/>
      <c r="AC611" s="13"/>
      <c r="AD611" s="13"/>
      <c r="AE611" s="13"/>
      <c r="AT611" s="259" t="s">
        <v>259</v>
      </c>
      <c r="AU611" s="259" t="s">
        <v>88</v>
      </c>
      <c r="AV611" s="13" t="s">
        <v>88</v>
      </c>
      <c r="AW611" s="13" t="s">
        <v>36</v>
      </c>
      <c r="AX611" s="13" t="s">
        <v>80</v>
      </c>
      <c r="AY611" s="259" t="s">
        <v>241</v>
      </c>
    </row>
    <row r="612" s="13" customFormat="1">
      <c r="A612" s="13"/>
      <c r="B612" s="249"/>
      <c r="C612" s="250"/>
      <c r="D612" s="242" t="s">
        <v>259</v>
      </c>
      <c r="E612" s="251" t="s">
        <v>1</v>
      </c>
      <c r="F612" s="252" t="s">
        <v>4381</v>
      </c>
      <c r="G612" s="250"/>
      <c r="H612" s="253">
        <v>6.5999999999999996</v>
      </c>
      <c r="I612" s="254"/>
      <c r="J612" s="250"/>
      <c r="K612" s="250"/>
      <c r="L612" s="255"/>
      <c r="M612" s="256"/>
      <c r="N612" s="257"/>
      <c r="O612" s="257"/>
      <c r="P612" s="257"/>
      <c r="Q612" s="257"/>
      <c r="R612" s="257"/>
      <c r="S612" s="257"/>
      <c r="T612" s="258"/>
      <c r="U612" s="13"/>
      <c r="V612" s="13"/>
      <c r="W612" s="13"/>
      <c r="X612" s="13"/>
      <c r="Y612" s="13"/>
      <c r="Z612" s="13"/>
      <c r="AA612" s="13"/>
      <c r="AB612" s="13"/>
      <c r="AC612" s="13"/>
      <c r="AD612" s="13"/>
      <c r="AE612" s="13"/>
      <c r="AT612" s="259" t="s">
        <v>259</v>
      </c>
      <c r="AU612" s="259" t="s">
        <v>88</v>
      </c>
      <c r="AV612" s="13" t="s">
        <v>88</v>
      </c>
      <c r="AW612" s="13" t="s">
        <v>36</v>
      </c>
      <c r="AX612" s="13" t="s">
        <v>80</v>
      </c>
      <c r="AY612" s="259" t="s">
        <v>241</v>
      </c>
    </row>
    <row r="613" s="16" customFormat="1">
      <c r="A613" s="16"/>
      <c r="B613" s="299"/>
      <c r="C613" s="300"/>
      <c r="D613" s="242" t="s">
        <v>259</v>
      </c>
      <c r="E613" s="301" t="s">
        <v>1</v>
      </c>
      <c r="F613" s="302" t="s">
        <v>4221</v>
      </c>
      <c r="G613" s="300"/>
      <c r="H613" s="303">
        <v>117.3</v>
      </c>
      <c r="I613" s="304"/>
      <c r="J613" s="300"/>
      <c r="K613" s="300"/>
      <c r="L613" s="305"/>
      <c r="M613" s="306"/>
      <c r="N613" s="307"/>
      <c r="O613" s="307"/>
      <c r="P613" s="307"/>
      <c r="Q613" s="307"/>
      <c r="R613" s="307"/>
      <c r="S613" s="307"/>
      <c r="T613" s="308"/>
      <c r="U613" s="16"/>
      <c r="V613" s="16"/>
      <c r="W613" s="16"/>
      <c r="X613" s="16"/>
      <c r="Y613" s="16"/>
      <c r="Z613" s="16"/>
      <c r="AA613" s="16"/>
      <c r="AB613" s="16"/>
      <c r="AC613" s="16"/>
      <c r="AD613" s="16"/>
      <c r="AE613" s="16"/>
      <c r="AT613" s="309" t="s">
        <v>259</v>
      </c>
      <c r="AU613" s="309" t="s">
        <v>88</v>
      </c>
      <c r="AV613" s="16" t="s">
        <v>96</v>
      </c>
      <c r="AW613" s="16" t="s">
        <v>36</v>
      </c>
      <c r="AX613" s="16" t="s">
        <v>80</v>
      </c>
      <c r="AY613" s="309" t="s">
        <v>241</v>
      </c>
    </row>
    <row r="614" s="14" customFormat="1">
      <c r="A614" s="14"/>
      <c r="B614" s="260"/>
      <c r="C614" s="261"/>
      <c r="D614" s="242" t="s">
        <v>259</v>
      </c>
      <c r="E614" s="262" t="s">
        <v>1</v>
      </c>
      <c r="F614" s="263" t="s">
        <v>261</v>
      </c>
      <c r="G614" s="261"/>
      <c r="H614" s="264">
        <v>571.36000000000001</v>
      </c>
      <c r="I614" s="265"/>
      <c r="J614" s="261"/>
      <c r="K614" s="261"/>
      <c r="L614" s="266"/>
      <c r="M614" s="267"/>
      <c r="N614" s="268"/>
      <c r="O614" s="268"/>
      <c r="P614" s="268"/>
      <c r="Q614" s="268"/>
      <c r="R614" s="268"/>
      <c r="S614" s="268"/>
      <c r="T614" s="269"/>
      <c r="U614" s="14"/>
      <c r="V614" s="14"/>
      <c r="W614" s="14"/>
      <c r="X614" s="14"/>
      <c r="Y614" s="14"/>
      <c r="Z614" s="14"/>
      <c r="AA614" s="14"/>
      <c r="AB614" s="14"/>
      <c r="AC614" s="14"/>
      <c r="AD614" s="14"/>
      <c r="AE614" s="14"/>
      <c r="AT614" s="270" t="s">
        <v>259</v>
      </c>
      <c r="AU614" s="270" t="s">
        <v>88</v>
      </c>
      <c r="AV614" s="14" t="s">
        <v>175</v>
      </c>
      <c r="AW614" s="14" t="s">
        <v>36</v>
      </c>
      <c r="AX614" s="14" t="s">
        <v>14</v>
      </c>
      <c r="AY614" s="270" t="s">
        <v>241</v>
      </c>
    </row>
    <row r="615" s="2" customFormat="1" ht="24.15" customHeight="1">
      <c r="A615" s="39"/>
      <c r="B615" s="40"/>
      <c r="C615" s="229" t="s">
        <v>1058</v>
      </c>
      <c r="D615" s="229" t="s">
        <v>243</v>
      </c>
      <c r="E615" s="230" t="s">
        <v>4501</v>
      </c>
      <c r="F615" s="231" t="s">
        <v>4502</v>
      </c>
      <c r="G615" s="232" t="s">
        <v>246</v>
      </c>
      <c r="H615" s="233">
        <v>454.06</v>
      </c>
      <c r="I615" s="234"/>
      <c r="J615" s="235">
        <f>ROUND(I615*H615,2)</f>
        <v>0</v>
      </c>
      <c r="K615" s="231" t="s">
        <v>247</v>
      </c>
      <c r="L615" s="45"/>
      <c r="M615" s="236" t="s">
        <v>1</v>
      </c>
      <c r="N615" s="237" t="s">
        <v>45</v>
      </c>
      <c r="O615" s="92"/>
      <c r="P615" s="238">
        <f>O615*H615</f>
        <v>0</v>
      </c>
      <c r="Q615" s="238">
        <v>0.058279999999999998</v>
      </c>
      <c r="R615" s="238">
        <f>Q615*H615</f>
        <v>26.462616799999999</v>
      </c>
      <c r="S615" s="238">
        <v>0</v>
      </c>
      <c r="T615" s="239">
        <f>S615*H615</f>
        <v>0</v>
      </c>
      <c r="U615" s="39"/>
      <c r="V615" s="39"/>
      <c r="W615" s="39"/>
      <c r="X615" s="39"/>
      <c r="Y615" s="39"/>
      <c r="Z615" s="39"/>
      <c r="AA615" s="39"/>
      <c r="AB615" s="39"/>
      <c r="AC615" s="39"/>
      <c r="AD615" s="39"/>
      <c r="AE615" s="39"/>
      <c r="AR615" s="240" t="s">
        <v>175</v>
      </c>
      <c r="AT615" s="240" t="s">
        <v>243</v>
      </c>
      <c r="AU615" s="240" t="s">
        <v>88</v>
      </c>
      <c r="AY615" s="18" t="s">
        <v>241</v>
      </c>
      <c r="BE615" s="241">
        <f>IF(N615="základní",J615,0)</f>
        <v>0</v>
      </c>
      <c r="BF615" s="241">
        <f>IF(N615="snížená",J615,0)</f>
        <v>0</v>
      </c>
      <c r="BG615" s="241">
        <f>IF(N615="zákl. přenesená",J615,0)</f>
        <v>0</v>
      </c>
      <c r="BH615" s="241">
        <f>IF(N615="sníž. přenesená",J615,0)</f>
        <v>0</v>
      </c>
      <c r="BI615" s="241">
        <f>IF(N615="nulová",J615,0)</f>
        <v>0</v>
      </c>
      <c r="BJ615" s="18" t="s">
        <v>14</v>
      </c>
      <c r="BK615" s="241">
        <f>ROUND(I615*H615,2)</f>
        <v>0</v>
      </c>
      <c r="BL615" s="18" t="s">
        <v>175</v>
      </c>
      <c r="BM615" s="240" t="s">
        <v>4503</v>
      </c>
    </row>
    <row r="616" s="2" customFormat="1">
      <c r="A616" s="39"/>
      <c r="B616" s="40"/>
      <c r="C616" s="41"/>
      <c r="D616" s="242" t="s">
        <v>249</v>
      </c>
      <c r="E616" s="41"/>
      <c r="F616" s="243" t="s">
        <v>4504</v>
      </c>
      <c r="G616" s="41"/>
      <c r="H616" s="41"/>
      <c r="I616" s="244"/>
      <c r="J616" s="41"/>
      <c r="K616" s="41"/>
      <c r="L616" s="45"/>
      <c r="M616" s="245"/>
      <c r="N616" s="246"/>
      <c r="O616" s="92"/>
      <c r="P616" s="92"/>
      <c r="Q616" s="92"/>
      <c r="R616" s="92"/>
      <c r="S616" s="92"/>
      <c r="T616" s="93"/>
      <c r="U616" s="39"/>
      <c r="V616" s="39"/>
      <c r="W616" s="39"/>
      <c r="X616" s="39"/>
      <c r="Y616" s="39"/>
      <c r="Z616" s="39"/>
      <c r="AA616" s="39"/>
      <c r="AB616" s="39"/>
      <c r="AC616" s="39"/>
      <c r="AD616" s="39"/>
      <c r="AE616" s="39"/>
      <c r="AT616" s="18" t="s">
        <v>249</v>
      </c>
      <c r="AU616" s="18" t="s">
        <v>88</v>
      </c>
    </row>
    <row r="617" s="2" customFormat="1">
      <c r="A617" s="39"/>
      <c r="B617" s="40"/>
      <c r="C617" s="41"/>
      <c r="D617" s="247" t="s">
        <v>251</v>
      </c>
      <c r="E617" s="41"/>
      <c r="F617" s="248" t="s">
        <v>4505</v>
      </c>
      <c r="G617" s="41"/>
      <c r="H617" s="41"/>
      <c r="I617" s="244"/>
      <c r="J617" s="41"/>
      <c r="K617" s="41"/>
      <c r="L617" s="45"/>
      <c r="M617" s="245"/>
      <c r="N617" s="246"/>
      <c r="O617" s="92"/>
      <c r="P617" s="92"/>
      <c r="Q617" s="92"/>
      <c r="R617" s="92"/>
      <c r="S617" s="92"/>
      <c r="T617" s="93"/>
      <c r="U617" s="39"/>
      <c r="V617" s="39"/>
      <c r="W617" s="39"/>
      <c r="X617" s="39"/>
      <c r="Y617" s="39"/>
      <c r="Z617" s="39"/>
      <c r="AA617" s="39"/>
      <c r="AB617" s="39"/>
      <c r="AC617" s="39"/>
      <c r="AD617" s="39"/>
      <c r="AE617" s="39"/>
      <c r="AT617" s="18" t="s">
        <v>251</v>
      </c>
      <c r="AU617" s="18" t="s">
        <v>88</v>
      </c>
    </row>
    <row r="618" s="2" customFormat="1" ht="24.15" customHeight="1">
      <c r="A618" s="39"/>
      <c r="B618" s="40"/>
      <c r="C618" s="229" t="s">
        <v>1063</v>
      </c>
      <c r="D618" s="229" t="s">
        <v>243</v>
      </c>
      <c r="E618" s="230" t="s">
        <v>4506</v>
      </c>
      <c r="F618" s="231" t="s">
        <v>4507</v>
      </c>
      <c r="G618" s="232" t="s">
        <v>246</v>
      </c>
      <c r="H618" s="233">
        <v>117.3</v>
      </c>
      <c r="I618" s="234"/>
      <c r="J618" s="235">
        <f>ROUND(I618*H618,2)</f>
        <v>0</v>
      </c>
      <c r="K618" s="231" t="s">
        <v>247</v>
      </c>
      <c r="L618" s="45"/>
      <c r="M618" s="236" t="s">
        <v>1</v>
      </c>
      <c r="N618" s="237" t="s">
        <v>45</v>
      </c>
      <c r="O618" s="92"/>
      <c r="P618" s="238">
        <f>O618*H618</f>
        <v>0</v>
      </c>
      <c r="Q618" s="238">
        <v>0.05985</v>
      </c>
      <c r="R618" s="238">
        <f>Q618*H618</f>
        <v>7.0204050000000002</v>
      </c>
      <c r="S618" s="238">
        <v>0</v>
      </c>
      <c r="T618" s="239">
        <f>S618*H618</f>
        <v>0</v>
      </c>
      <c r="U618" s="39"/>
      <c r="V618" s="39"/>
      <c r="W618" s="39"/>
      <c r="X618" s="39"/>
      <c r="Y618" s="39"/>
      <c r="Z618" s="39"/>
      <c r="AA618" s="39"/>
      <c r="AB618" s="39"/>
      <c r="AC618" s="39"/>
      <c r="AD618" s="39"/>
      <c r="AE618" s="39"/>
      <c r="AR618" s="240" t="s">
        <v>175</v>
      </c>
      <c r="AT618" s="240" t="s">
        <v>243</v>
      </c>
      <c r="AU618" s="240" t="s">
        <v>88</v>
      </c>
      <c r="AY618" s="18" t="s">
        <v>241</v>
      </c>
      <c r="BE618" s="241">
        <f>IF(N618="základní",J618,0)</f>
        <v>0</v>
      </c>
      <c r="BF618" s="241">
        <f>IF(N618="snížená",J618,0)</f>
        <v>0</v>
      </c>
      <c r="BG618" s="241">
        <f>IF(N618="zákl. přenesená",J618,0)</f>
        <v>0</v>
      </c>
      <c r="BH618" s="241">
        <f>IF(N618="sníž. přenesená",J618,0)</f>
        <v>0</v>
      </c>
      <c r="BI618" s="241">
        <f>IF(N618="nulová",J618,0)</f>
        <v>0</v>
      </c>
      <c r="BJ618" s="18" t="s">
        <v>14</v>
      </c>
      <c r="BK618" s="241">
        <f>ROUND(I618*H618,2)</f>
        <v>0</v>
      </c>
      <c r="BL618" s="18" t="s">
        <v>175</v>
      </c>
      <c r="BM618" s="240" t="s">
        <v>4508</v>
      </c>
    </row>
    <row r="619" s="2" customFormat="1">
      <c r="A619" s="39"/>
      <c r="B619" s="40"/>
      <c r="C619" s="41"/>
      <c r="D619" s="242" t="s">
        <v>249</v>
      </c>
      <c r="E619" s="41"/>
      <c r="F619" s="243" t="s">
        <v>4509</v>
      </c>
      <c r="G619" s="41"/>
      <c r="H619" s="41"/>
      <c r="I619" s="244"/>
      <c r="J619" s="41"/>
      <c r="K619" s="41"/>
      <c r="L619" s="45"/>
      <c r="M619" s="245"/>
      <c r="N619" s="246"/>
      <c r="O619" s="92"/>
      <c r="P619" s="92"/>
      <c r="Q619" s="92"/>
      <c r="R619" s="92"/>
      <c r="S619" s="92"/>
      <c r="T619" s="93"/>
      <c r="U619" s="39"/>
      <c r="V619" s="39"/>
      <c r="W619" s="39"/>
      <c r="X619" s="39"/>
      <c r="Y619" s="39"/>
      <c r="Z619" s="39"/>
      <c r="AA619" s="39"/>
      <c r="AB619" s="39"/>
      <c r="AC619" s="39"/>
      <c r="AD619" s="39"/>
      <c r="AE619" s="39"/>
      <c r="AT619" s="18" t="s">
        <v>249</v>
      </c>
      <c r="AU619" s="18" t="s">
        <v>88</v>
      </c>
    </row>
    <row r="620" s="2" customFormat="1">
      <c r="A620" s="39"/>
      <c r="B620" s="40"/>
      <c r="C620" s="41"/>
      <c r="D620" s="247" t="s">
        <v>251</v>
      </c>
      <c r="E620" s="41"/>
      <c r="F620" s="248" t="s">
        <v>4510</v>
      </c>
      <c r="G620" s="41"/>
      <c r="H620" s="41"/>
      <c r="I620" s="244"/>
      <c r="J620" s="41"/>
      <c r="K620" s="41"/>
      <c r="L620" s="45"/>
      <c r="M620" s="245"/>
      <c r="N620" s="246"/>
      <c r="O620" s="92"/>
      <c r="P620" s="92"/>
      <c r="Q620" s="92"/>
      <c r="R620" s="92"/>
      <c r="S620" s="92"/>
      <c r="T620" s="93"/>
      <c r="U620" s="39"/>
      <c r="V620" s="39"/>
      <c r="W620" s="39"/>
      <c r="X620" s="39"/>
      <c r="Y620" s="39"/>
      <c r="Z620" s="39"/>
      <c r="AA620" s="39"/>
      <c r="AB620" s="39"/>
      <c r="AC620" s="39"/>
      <c r="AD620" s="39"/>
      <c r="AE620" s="39"/>
      <c r="AT620" s="18" t="s">
        <v>251</v>
      </c>
      <c r="AU620" s="18" t="s">
        <v>88</v>
      </c>
    </row>
    <row r="621" s="2" customFormat="1" ht="37.8" customHeight="1">
      <c r="A621" s="39"/>
      <c r="B621" s="40"/>
      <c r="C621" s="229" t="s">
        <v>1067</v>
      </c>
      <c r="D621" s="229" t="s">
        <v>243</v>
      </c>
      <c r="E621" s="230" t="s">
        <v>4511</v>
      </c>
      <c r="F621" s="231" t="s">
        <v>4512</v>
      </c>
      <c r="G621" s="232" t="s">
        <v>4081</v>
      </c>
      <c r="H621" s="233">
        <v>9</v>
      </c>
      <c r="I621" s="234"/>
      <c r="J621" s="235">
        <f>ROUND(I621*H621,2)</f>
        <v>0</v>
      </c>
      <c r="K621" s="231" t="s">
        <v>1</v>
      </c>
      <c r="L621" s="45"/>
      <c r="M621" s="236" t="s">
        <v>1</v>
      </c>
      <c r="N621" s="237" t="s">
        <v>45</v>
      </c>
      <c r="O621" s="92"/>
      <c r="P621" s="238">
        <f>O621*H621</f>
        <v>0</v>
      </c>
      <c r="Q621" s="238">
        <v>0</v>
      </c>
      <c r="R621" s="238">
        <f>Q621*H621</f>
        <v>0</v>
      </c>
      <c r="S621" s="238">
        <v>0</v>
      </c>
      <c r="T621" s="239">
        <f>S621*H621</f>
        <v>0</v>
      </c>
      <c r="U621" s="39"/>
      <c r="V621" s="39"/>
      <c r="W621" s="39"/>
      <c r="X621" s="39"/>
      <c r="Y621" s="39"/>
      <c r="Z621" s="39"/>
      <c r="AA621" s="39"/>
      <c r="AB621" s="39"/>
      <c r="AC621" s="39"/>
      <c r="AD621" s="39"/>
      <c r="AE621" s="39"/>
      <c r="AR621" s="240" t="s">
        <v>175</v>
      </c>
      <c r="AT621" s="240" t="s">
        <v>243</v>
      </c>
      <c r="AU621" s="240" t="s">
        <v>88</v>
      </c>
      <c r="AY621" s="18" t="s">
        <v>241</v>
      </c>
      <c r="BE621" s="241">
        <f>IF(N621="základní",J621,0)</f>
        <v>0</v>
      </c>
      <c r="BF621" s="241">
        <f>IF(N621="snížená",J621,0)</f>
        <v>0</v>
      </c>
      <c r="BG621" s="241">
        <f>IF(N621="zákl. přenesená",J621,0)</f>
        <v>0</v>
      </c>
      <c r="BH621" s="241">
        <f>IF(N621="sníž. přenesená",J621,0)</f>
        <v>0</v>
      </c>
      <c r="BI621" s="241">
        <f>IF(N621="nulová",J621,0)</f>
        <v>0</v>
      </c>
      <c r="BJ621" s="18" t="s">
        <v>14</v>
      </c>
      <c r="BK621" s="241">
        <f>ROUND(I621*H621,2)</f>
        <v>0</v>
      </c>
      <c r="BL621" s="18" t="s">
        <v>175</v>
      </c>
      <c r="BM621" s="240" t="s">
        <v>4513</v>
      </c>
    </row>
    <row r="622" s="2" customFormat="1">
      <c r="A622" s="39"/>
      <c r="B622" s="40"/>
      <c r="C622" s="41"/>
      <c r="D622" s="242" t="s">
        <v>249</v>
      </c>
      <c r="E622" s="41"/>
      <c r="F622" s="243" t="s">
        <v>4512</v>
      </c>
      <c r="G622" s="41"/>
      <c r="H622" s="41"/>
      <c r="I622" s="244"/>
      <c r="J622" s="41"/>
      <c r="K622" s="41"/>
      <c r="L622" s="45"/>
      <c r="M622" s="245"/>
      <c r="N622" s="246"/>
      <c r="O622" s="92"/>
      <c r="P622" s="92"/>
      <c r="Q622" s="92"/>
      <c r="R622" s="92"/>
      <c r="S622" s="92"/>
      <c r="T622" s="93"/>
      <c r="U622" s="39"/>
      <c r="V622" s="39"/>
      <c r="W622" s="39"/>
      <c r="X622" s="39"/>
      <c r="Y622" s="39"/>
      <c r="Z622" s="39"/>
      <c r="AA622" s="39"/>
      <c r="AB622" s="39"/>
      <c r="AC622" s="39"/>
      <c r="AD622" s="39"/>
      <c r="AE622" s="39"/>
      <c r="AT622" s="18" t="s">
        <v>249</v>
      </c>
      <c r="AU622" s="18" t="s">
        <v>88</v>
      </c>
    </row>
    <row r="623" s="15" customFormat="1">
      <c r="A623" s="15"/>
      <c r="B623" s="271"/>
      <c r="C623" s="272"/>
      <c r="D623" s="242" t="s">
        <v>259</v>
      </c>
      <c r="E623" s="273" t="s">
        <v>1</v>
      </c>
      <c r="F623" s="274" t="s">
        <v>4514</v>
      </c>
      <c r="G623" s="272"/>
      <c r="H623" s="273" t="s">
        <v>1</v>
      </c>
      <c r="I623" s="275"/>
      <c r="J623" s="272"/>
      <c r="K623" s="272"/>
      <c r="L623" s="276"/>
      <c r="M623" s="277"/>
      <c r="N623" s="278"/>
      <c r="O623" s="278"/>
      <c r="P623" s="278"/>
      <c r="Q623" s="278"/>
      <c r="R623" s="278"/>
      <c r="S623" s="278"/>
      <c r="T623" s="279"/>
      <c r="U623" s="15"/>
      <c r="V623" s="15"/>
      <c r="W623" s="15"/>
      <c r="X623" s="15"/>
      <c r="Y623" s="15"/>
      <c r="Z623" s="15"/>
      <c r="AA623" s="15"/>
      <c r="AB623" s="15"/>
      <c r="AC623" s="15"/>
      <c r="AD623" s="15"/>
      <c r="AE623" s="15"/>
      <c r="AT623" s="280" t="s">
        <v>259</v>
      </c>
      <c r="AU623" s="280" t="s">
        <v>88</v>
      </c>
      <c r="AV623" s="15" t="s">
        <v>14</v>
      </c>
      <c r="AW623" s="15" t="s">
        <v>36</v>
      </c>
      <c r="AX623" s="15" t="s">
        <v>80</v>
      </c>
      <c r="AY623" s="280" t="s">
        <v>241</v>
      </c>
    </row>
    <row r="624" s="13" customFormat="1">
      <c r="A624" s="13"/>
      <c r="B624" s="249"/>
      <c r="C624" s="250"/>
      <c r="D624" s="242" t="s">
        <v>259</v>
      </c>
      <c r="E624" s="251" t="s">
        <v>1</v>
      </c>
      <c r="F624" s="252" t="s">
        <v>4515</v>
      </c>
      <c r="G624" s="250"/>
      <c r="H624" s="253">
        <v>4</v>
      </c>
      <c r="I624" s="254"/>
      <c r="J624" s="250"/>
      <c r="K624" s="250"/>
      <c r="L624" s="255"/>
      <c r="M624" s="256"/>
      <c r="N624" s="257"/>
      <c r="O624" s="257"/>
      <c r="P624" s="257"/>
      <c r="Q624" s="257"/>
      <c r="R624" s="257"/>
      <c r="S624" s="257"/>
      <c r="T624" s="258"/>
      <c r="U624" s="13"/>
      <c r="V624" s="13"/>
      <c r="W624" s="13"/>
      <c r="X624" s="13"/>
      <c r="Y624" s="13"/>
      <c r="Z624" s="13"/>
      <c r="AA624" s="13"/>
      <c r="AB624" s="13"/>
      <c r="AC624" s="13"/>
      <c r="AD624" s="13"/>
      <c r="AE624" s="13"/>
      <c r="AT624" s="259" t="s">
        <v>259</v>
      </c>
      <c r="AU624" s="259" t="s">
        <v>88</v>
      </c>
      <c r="AV624" s="13" t="s">
        <v>88</v>
      </c>
      <c r="AW624" s="13" t="s">
        <v>36</v>
      </c>
      <c r="AX624" s="13" t="s">
        <v>80</v>
      </c>
      <c r="AY624" s="259" t="s">
        <v>241</v>
      </c>
    </row>
    <row r="625" s="13" customFormat="1">
      <c r="A625" s="13"/>
      <c r="B625" s="249"/>
      <c r="C625" s="250"/>
      <c r="D625" s="242" t="s">
        <v>259</v>
      </c>
      <c r="E625" s="251" t="s">
        <v>1</v>
      </c>
      <c r="F625" s="252" t="s">
        <v>4516</v>
      </c>
      <c r="G625" s="250"/>
      <c r="H625" s="253">
        <v>5</v>
      </c>
      <c r="I625" s="254"/>
      <c r="J625" s="250"/>
      <c r="K625" s="250"/>
      <c r="L625" s="255"/>
      <c r="M625" s="256"/>
      <c r="N625" s="257"/>
      <c r="O625" s="257"/>
      <c r="P625" s="257"/>
      <c r="Q625" s="257"/>
      <c r="R625" s="257"/>
      <c r="S625" s="257"/>
      <c r="T625" s="258"/>
      <c r="U625" s="13"/>
      <c r="V625" s="13"/>
      <c r="W625" s="13"/>
      <c r="X625" s="13"/>
      <c r="Y625" s="13"/>
      <c r="Z625" s="13"/>
      <c r="AA625" s="13"/>
      <c r="AB625" s="13"/>
      <c r="AC625" s="13"/>
      <c r="AD625" s="13"/>
      <c r="AE625" s="13"/>
      <c r="AT625" s="259" t="s">
        <v>259</v>
      </c>
      <c r="AU625" s="259" t="s">
        <v>88</v>
      </c>
      <c r="AV625" s="13" t="s">
        <v>88</v>
      </c>
      <c r="AW625" s="13" t="s">
        <v>36</v>
      </c>
      <c r="AX625" s="13" t="s">
        <v>80</v>
      </c>
      <c r="AY625" s="259" t="s">
        <v>241</v>
      </c>
    </row>
    <row r="626" s="14" customFormat="1">
      <c r="A626" s="14"/>
      <c r="B626" s="260"/>
      <c r="C626" s="261"/>
      <c r="D626" s="242" t="s">
        <v>259</v>
      </c>
      <c r="E626" s="262" t="s">
        <v>1</v>
      </c>
      <c r="F626" s="263" t="s">
        <v>261</v>
      </c>
      <c r="G626" s="261"/>
      <c r="H626" s="264">
        <v>9</v>
      </c>
      <c r="I626" s="265"/>
      <c r="J626" s="261"/>
      <c r="K626" s="261"/>
      <c r="L626" s="266"/>
      <c r="M626" s="267"/>
      <c r="N626" s="268"/>
      <c r="O626" s="268"/>
      <c r="P626" s="268"/>
      <c r="Q626" s="268"/>
      <c r="R626" s="268"/>
      <c r="S626" s="268"/>
      <c r="T626" s="269"/>
      <c r="U626" s="14"/>
      <c r="V626" s="14"/>
      <c r="W626" s="14"/>
      <c r="X626" s="14"/>
      <c r="Y626" s="14"/>
      <c r="Z626" s="14"/>
      <c r="AA626" s="14"/>
      <c r="AB626" s="14"/>
      <c r="AC626" s="14"/>
      <c r="AD626" s="14"/>
      <c r="AE626" s="14"/>
      <c r="AT626" s="270" t="s">
        <v>259</v>
      </c>
      <c r="AU626" s="270" t="s">
        <v>88</v>
      </c>
      <c r="AV626" s="14" t="s">
        <v>175</v>
      </c>
      <c r="AW626" s="14" t="s">
        <v>36</v>
      </c>
      <c r="AX626" s="14" t="s">
        <v>14</v>
      </c>
      <c r="AY626" s="270" t="s">
        <v>241</v>
      </c>
    </row>
    <row r="627" s="2" customFormat="1" ht="37.8" customHeight="1">
      <c r="A627" s="39"/>
      <c r="B627" s="40"/>
      <c r="C627" s="229" t="s">
        <v>1071</v>
      </c>
      <c r="D627" s="229" t="s">
        <v>243</v>
      </c>
      <c r="E627" s="230" t="s">
        <v>4517</v>
      </c>
      <c r="F627" s="231" t="s">
        <v>4518</v>
      </c>
      <c r="G627" s="232" t="s">
        <v>4081</v>
      </c>
      <c r="H627" s="233">
        <v>1</v>
      </c>
      <c r="I627" s="234"/>
      <c r="J627" s="235">
        <f>ROUND(I627*H627,2)</f>
        <v>0</v>
      </c>
      <c r="K627" s="231" t="s">
        <v>1</v>
      </c>
      <c r="L627" s="45"/>
      <c r="M627" s="236" t="s">
        <v>1</v>
      </c>
      <c r="N627" s="237" t="s">
        <v>45</v>
      </c>
      <c r="O627" s="92"/>
      <c r="P627" s="238">
        <f>O627*H627</f>
        <v>0</v>
      </c>
      <c r="Q627" s="238">
        <v>0</v>
      </c>
      <c r="R627" s="238">
        <f>Q627*H627</f>
        <v>0</v>
      </c>
      <c r="S627" s="238">
        <v>0</v>
      </c>
      <c r="T627" s="239">
        <f>S627*H627</f>
        <v>0</v>
      </c>
      <c r="U627" s="39"/>
      <c r="V627" s="39"/>
      <c r="W627" s="39"/>
      <c r="X627" s="39"/>
      <c r="Y627" s="39"/>
      <c r="Z627" s="39"/>
      <c r="AA627" s="39"/>
      <c r="AB627" s="39"/>
      <c r="AC627" s="39"/>
      <c r="AD627" s="39"/>
      <c r="AE627" s="39"/>
      <c r="AR627" s="240" t="s">
        <v>175</v>
      </c>
      <c r="AT627" s="240" t="s">
        <v>243</v>
      </c>
      <c r="AU627" s="240" t="s">
        <v>88</v>
      </c>
      <c r="AY627" s="18" t="s">
        <v>241</v>
      </c>
      <c r="BE627" s="241">
        <f>IF(N627="základní",J627,0)</f>
        <v>0</v>
      </c>
      <c r="BF627" s="241">
        <f>IF(N627="snížená",J627,0)</f>
        <v>0</v>
      </c>
      <c r="BG627" s="241">
        <f>IF(N627="zákl. přenesená",J627,0)</f>
        <v>0</v>
      </c>
      <c r="BH627" s="241">
        <f>IF(N627="sníž. přenesená",J627,0)</f>
        <v>0</v>
      </c>
      <c r="BI627" s="241">
        <f>IF(N627="nulová",J627,0)</f>
        <v>0</v>
      </c>
      <c r="BJ627" s="18" t="s">
        <v>14</v>
      </c>
      <c r="BK627" s="241">
        <f>ROUND(I627*H627,2)</f>
        <v>0</v>
      </c>
      <c r="BL627" s="18" t="s">
        <v>175</v>
      </c>
      <c r="BM627" s="240" t="s">
        <v>4519</v>
      </c>
    </row>
    <row r="628" s="2" customFormat="1">
      <c r="A628" s="39"/>
      <c r="B628" s="40"/>
      <c r="C628" s="41"/>
      <c r="D628" s="242" t="s">
        <v>249</v>
      </c>
      <c r="E628" s="41"/>
      <c r="F628" s="243" t="s">
        <v>4520</v>
      </c>
      <c r="G628" s="41"/>
      <c r="H628" s="41"/>
      <c r="I628" s="244"/>
      <c r="J628" s="41"/>
      <c r="K628" s="41"/>
      <c r="L628" s="45"/>
      <c r="M628" s="245"/>
      <c r="N628" s="246"/>
      <c r="O628" s="92"/>
      <c r="P628" s="92"/>
      <c r="Q628" s="92"/>
      <c r="R628" s="92"/>
      <c r="S628" s="92"/>
      <c r="T628" s="93"/>
      <c r="U628" s="39"/>
      <c r="V628" s="39"/>
      <c r="W628" s="39"/>
      <c r="X628" s="39"/>
      <c r="Y628" s="39"/>
      <c r="Z628" s="39"/>
      <c r="AA628" s="39"/>
      <c r="AB628" s="39"/>
      <c r="AC628" s="39"/>
      <c r="AD628" s="39"/>
      <c r="AE628" s="39"/>
      <c r="AT628" s="18" t="s">
        <v>249</v>
      </c>
      <c r="AU628" s="18" t="s">
        <v>88</v>
      </c>
    </row>
    <row r="629" s="2" customFormat="1" ht="37.8" customHeight="1">
      <c r="A629" s="39"/>
      <c r="B629" s="40"/>
      <c r="C629" s="229" t="s">
        <v>1077</v>
      </c>
      <c r="D629" s="229" t="s">
        <v>243</v>
      </c>
      <c r="E629" s="230" t="s">
        <v>4521</v>
      </c>
      <c r="F629" s="231" t="s">
        <v>4522</v>
      </c>
      <c r="G629" s="232" t="s">
        <v>4081</v>
      </c>
      <c r="H629" s="233">
        <v>1</v>
      </c>
      <c r="I629" s="234"/>
      <c r="J629" s="235">
        <f>ROUND(I629*H629,2)</f>
        <v>0</v>
      </c>
      <c r="K629" s="231" t="s">
        <v>1</v>
      </c>
      <c r="L629" s="45"/>
      <c r="M629" s="236" t="s">
        <v>1</v>
      </c>
      <c r="N629" s="237" t="s">
        <v>45</v>
      </c>
      <c r="O629" s="92"/>
      <c r="P629" s="238">
        <f>O629*H629</f>
        <v>0</v>
      </c>
      <c r="Q629" s="238">
        <v>0</v>
      </c>
      <c r="R629" s="238">
        <f>Q629*H629</f>
        <v>0</v>
      </c>
      <c r="S629" s="238">
        <v>0</v>
      </c>
      <c r="T629" s="239">
        <f>S629*H629</f>
        <v>0</v>
      </c>
      <c r="U629" s="39"/>
      <c r="V629" s="39"/>
      <c r="W629" s="39"/>
      <c r="X629" s="39"/>
      <c r="Y629" s="39"/>
      <c r="Z629" s="39"/>
      <c r="AA629" s="39"/>
      <c r="AB629" s="39"/>
      <c r="AC629" s="39"/>
      <c r="AD629" s="39"/>
      <c r="AE629" s="39"/>
      <c r="AR629" s="240" t="s">
        <v>175</v>
      </c>
      <c r="AT629" s="240" t="s">
        <v>243</v>
      </c>
      <c r="AU629" s="240" t="s">
        <v>88</v>
      </c>
      <c r="AY629" s="18" t="s">
        <v>241</v>
      </c>
      <c r="BE629" s="241">
        <f>IF(N629="základní",J629,0)</f>
        <v>0</v>
      </c>
      <c r="BF629" s="241">
        <f>IF(N629="snížená",J629,0)</f>
        <v>0</v>
      </c>
      <c r="BG629" s="241">
        <f>IF(N629="zákl. přenesená",J629,0)</f>
        <v>0</v>
      </c>
      <c r="BH629" s="241">
        <f>IF(N629="sníž. přenesená",J629,0)</f>
        <v>0</v>
      </c>
      <c r="BI629" s="241">
        <f>IF(N629="nulová",J629,0)</f>
        <v>0</v>
      </c>
      <c r="BJ629" s="18" t="s">
        <v>14</v>
      </c>
      <c r="BK629" s="241">
        <f>ROUND(I629*H629,2)</f>
        <v>0</v>
      </c>
      <c r="BL629" s="18" t="s">
        <v>175</v>
      </c>
      <c r="BM629" s="240" t="s">
        <v>4523</v>
      </c>
    </row>
    <row r="630" s="2" customFormat="1">
      <c r="A630" s="39"/>
      <c r="B630" s="40"/>
      <c r="C630" s="41"/>
      <c r="D630" s="242" t="s">
        <v>249</v>
      </c>
      <c r="E630" s="41"/>
      <c r="F630" s="243" t="s">
        <v>4522</v>
      </c>
      <c r="G630" s="41"/>
      <c r="H630" s="41"/>
      <c r="I630" s="244"/>
      <c r="J630" s="41"/>
      <c r="K630" s="41"/>
      <c r="L630" s="45"/>
      <c r="M630" s="245"/>
      <c r="N630" s="246"/>
      <c r="O630" s="92"/>
      <c r="P630" s="92"/>
      <c r="Q630" s="92"/>
      <c r="R630" s="92"/>
      <c r="S630" s="92"/>
      <c r="T630" s="93"/>
      <c r="U630" s="39"/>
      <c r="V630" s="39"/>
      <c r="W630" s="39"/>
      <c r="X630" s="39"/>
      <c r="Y630" s="39"/>
      <c r="Z630" s="39"/>
      <c r="AA630" s="39"/>
      <c r="AB630" s="39"/>
      <c r="AC630" s="39"/>
      <c r="AD630" s="39"/>
      <c r="AE630" s="39"/>
      <c r="AT630" s="18" t="s">
        <v>249</v>
      </c>
      <c r="AU630" s="18" t="s">
        <v>88</v>
      </c>
    </row>
    <row r="631" s="2" customFormat="1" ht="37.8" customHeight="1">
      <c r="A631" s="39"/>
      <c r="B631" s="40"/>
      <c r="C631" s="229" t="s">
        <v>1082</v>
      </c>
      <c r="D631" s="229" t="s">
        <v>243</v>
      </c>
      <c r="E631" s="230" t="s">
        <v>4524</v>
      </c>
      <c r="F631" s="231" t="s">
        <v>4525</v>
      </c>
      <c r="G631" s="232" t="s">
        <v>4081</v>
      </c>
      <c r="H631" s="233">
        <v>1</v>
      </c>
      <c r="I631" s="234"/>
      <c r="J631" s="235">
        <f>ROUND(I631*H631,2)</f>
        <v>0</v>
      </c>
      <c r="K631" s="231" t="s">
        <v>1</v>
      </c>
      <c r="L631" s="45"/>
      <c r="M631" s="236" t="s">
        <v>1</v>
      </c>
      <c r="N631" s="237" t="s">
        <v>45</v>
      </c>
      <c r="O631" s="92"/>
      <c r="P631" s="238">
        <f>O631*H631</f>
        <v>0</v>
      </c>
      <c r="Q631" s="238">
        <v>0</v>
      </c>
      <c r="R631" s="238">
        <f>Q631*H631</f>
        <v>0</v>
      </c>
      <c r="S631" s="238">
        <v>0</v>
      </c>
      <c r="T631" s="239">
        <f>S631*H631</f>
        <v>0</v>
      </c>
      <c r="U631" s="39"/>
      <c r="V631" s="39"/>
      <c r="W631" s="39"/>
      <c r="X631" s="39"/>
      <c r="Y631" s="39"/>
      <c r="Z631" s="39"/>
      <c r="AA631" s="39"/>
      <c r="AB631" s="39"/>
      <c r="AC631" s="39"/>
      <c r="AD631" s="39"/>
      <c r="AE631" s="39"/>
      <c r="AR631" s="240" t="s">
        <v>175</v>
      </c>
      <c r="AT631" s="240" t="s">
        <v>243</v>
      </c>
      <c r="AU631" s="240" t="s">
        <v>88</v>
      </c>
      <c r="AY631" s="18" t="s">
        <v>241</v>
      </c>
      <c r="BE631" s="241">
        <f>IF(N631="základní",J631,0)</f>
        <v>0</v>
      </c>
      <c r="BF631" s="241">
        <f>IF(N631="snížená",J631,0)</f>
        <v>0</v>
      </c>
      <c r="BG631" s="241">
        <f>IF(N631="zákl. přenesená",J631,0)</f>
        <v>0</v>
      </c>
      <c r="BH631" s="241">
        <f>IF(N631="sníž. přenesená",J631,0)</f>
        <v>0</v>
      </c>
      <c r="BI631" s="241">
        <f>IF(N631="nulová",J631,0)</f>
        <v>0</v>
      </c>
      <c r="BJ631" s="18" t="s">
        <v>14</v>
      </c>
      <c r="BK631" s="241">
        <f>ROUND(I631*H631,2)</f>
        <v>0</v>
      </c>
      <c r="BL631" s="18" t="s">
        <v>175</v>
      </c>
      <c r="BM631" s="240" t="s">
        <v>4526</v>
      </c>
    </row>
    <row r="632" s="2" customFormat="1">
      <c r="A632" s="39"/>
      <c r="B632" s="40"/>
      <c r="C632" s="41"/>
      <c r="D632" s="242" t="s">
        <v>249</v>
      </c>
      <c r="E632" s="41"/>
      <c r="F632" s="243" t="s">
        <v>4525</v>
      </c>
      <c r="G632" s="41"/>
      <c r="H632" s="41"/>
      <c r="I632" s="244"/>
      <c r="J632" s="41"/>
      <c r="K632" s="41"/>
      <c r="L632" s="45"/>
      <c r="M632" s="245"/>
      <c r="N632" s="246"/>
      <c r="O632" s="92"/>
      <c r="P632" s="92"/>
      <c r="Q632" s="92"/>
      <c r="R632" s="92"/>
      <c r="S632" s="92"/>
      <c r="T632" s="93"/>
      <c r="U632" s="39"/>
      <c r="V632" s="39"/>
      <c r="W632" s="39"/>
      <c r="X632" s="39"/>
      <c r="Y632" s="39"/>
      <c r="Z632" s="39"/>
      <c r="AA632" s="39"/>
      <c r="AB632" s="39"/>
      <c r="AC632" s="39"/>
      <c r="AD632" s="39"/>
      <c r="AE632" s="39"/>
      <c r="AT632" s="18" t="s">
        <v>249</v>
      </c>
      <c r="AU632" s="18" t="s">
        <v>88</v>
      </c>
    </row>
    <row r="633" s="12" customFormat="1" ht="22.8" customHeight="1">
      <c r="A633" s="12"/>
      <c r="B633" s="213"/>
      <c r="C633" s="214"/>
      <c r="D633" s="215" t="s">
        <v>79</v>
      </c>
      <c r="E633" s="227" t="s">
        <v>1150</v>
      </c>
      <c r="F633" s="227" t="s">
        <v>1151</v>
      </c>
      <c r="G633" s="214"/>
      <c r="H633" s="214"/>
      <c r="I633" s="217"/>
      <c r="J633" s="228">
        <f>BK633</f>
        <v>0</v>
      </c>
      <c r="K633" s="214"/>
      <c r="L633" s="219"/>
      <c r="M633" s="220"/>
      <c r="N633" s="221"/>
      <c r="O633" s="221"/>
      <c r="P633" s="222">
        <f>SUM(P634:P649)</f>
        <v>0</v>
      </c>
      <c r="Q633" s="221"/>
      <c r="R633" s="222">
        <f>SUM(R634:R649)</f>
        <v>0</v>
      </c>
      <c r="S633" s="221"/>
      <c r="T633" s="223">
        <f>SUM(T634:T649)</f>
        <v>0</v>
      </c>
      <c r="U633" s="12"/>
      <c r="V633" s="12"/>
      <c r="W633" s="12"/>
      <c r="X633" s="12"/>
      <c r="Y633" s="12"/>
      <c r="Z633" s="12"/>
      <c r="AA633" s="12"/>
      <c r="AB633" s="12"/>
      <c r="AC633" s="12"/>
      <c r="AD633" s="12"/>
      <c r="AE633" s="12"/>
      <c r="AR633" s="224" t="s">
        <v>14</v>
      </c>
      <c r="AT633" s="225" t="s">
        <v>79</v>
      </c>
      <c r="AU633" s="225" t="s">
        <v>14</v>
      </c>
      <c r="AY633" s="224" t="s">
        <v>241</v>
      </c>
      <c r="BK633" s="226">
        <f>SUM(BK634:BK649)</f>
        <v>0</v>
      </c>
    </row>
    <row r="634" s="2" customFormat="1" ht="33" customHeight="1">
      <c r="A634" s="39"/>
      <c r="B634" s="40"/>
      <c r="C634" s="229" t="s">
        <v>1089</v>
      </c>
      <c r="D634" s="229" t="s">
        <v>243</v>
      </c>
      <c r="E634" s="230" t="s">
        <v>1153</v>
      </c>
      <c r="F634" s="231" t="s">
        <v>1154</v>
      </c>
      <c r="G634" s="232" t="s">
        <v>487</v>
      </c>
      <c r="H634" s="233">
        <v>93.992000000000004</v>
      </c>
      <c r="I634" s="234"/>
      <c r="J634" s="235">
        <f>ROUND(I634*H634,2)</f>
        <v>0</v>
      </c>
      <c r="K634" s="231" t="s">
        <v>247</v>
      </c>
      <c r="L634" s="45"/>
      <c r="M634" s="236" t="s">
        <v>1</v>
      </c>
      <c r="N634" s="237" t="s">
        <v>45</v>
      </c>
      <c r="O634" s="92"/>
      <c r="P634" s="238">
        <f>O634*H634</f>
        <v>0</v>
      </c>
      <c r="Q634" s="238">
        <v>0</v>
      </c>
      <c r="R634" s="238">
        <f>Q634*H634</f>
        <v>0</v>
      </c>
      <c r="S634" s="238">
        <v>0</v>
      </c>
      <c r="T634" s="239">
        <f>S634*H634</f>
        <v>0</v>
      </c>
      <c r="U634" s="39"/>
      <c r="V634" s="39"/>
      <c r="W634" s="39"/>
      <c r="X634" s="39"/>
      <c r="Y634" s="39"/>
      <c r="Z634" s="39"/>
      <c r="AA634" s="39"/>
      <c r="AB634" s="39"/>
      <c r="AC634" s="39"/>
      <c r="AD634" s="39"/>
      <c r="AE634" s="39"/>
      <c r="AR634" s="240" t="s">
        <v>175</v>
      </c>
      <c r="AT634" s="240" t="s">
        <v>243</v>
      </c>
      <c r="AU634" s="240" t="s">
        <v>88</v>
      </c>
      <c r="AY634" s="18" t="s">
        <v>241</v>
      </c>
      <c r="BE634" s="241">
        <f>IF(N634="základní",J634,0)</f>
        <v>0</v>
      </c>
      <c r="BF634" s="241">
        <f>IF(N634="snížená",J634,0)</f>
        <v>0</v>
      </c>
      <c r="BG634" s="241">
        <f>IF(N634="zákl. přenesená",J634,0)</f>
        <v>0</v>
      </c>
      <c r="BH634" s="241">
        <f>IF(N634="sníž. přenesená",J634,0)</f>
        <v>0</v>
      </c>
      <c r="BI634" s="241">
        <f>IF(N634="nulová",J634,0)</f>
        <v>0</v>
      </c>
      <c r="BJ634" s="18" t="s">
        <v>14</v>
      </c>
      <c r="BK634" s="241">
        <f>ROUND(I634*H634,2)</f>
        <v>0</v>
      </c>
      <c r="BL634" s="18" t="s">
        <v>175</v>
      </c>
      <c r="BM634" s="240" t="s">
        <v>4527</v>
      </c>
    </row>
    <row r="635" s="2" customFormat="1">
      <c r="A635" s="39"/>
      <c r="B635" s="40"/>
      <c r="C635" s="41"/>
      <c r="D635" s="242" t="s">
        <v>249</v>
      </c>
      <c r="E635" s="41"/>
      <c r="F635" s="243" t="s">
        <v>1156</v>
      </c>
      <c r="G635" s="41"/>
      <c r="H635" s="41"/>
      <c r="I635" s="244"/>
      <c r="J635" s="41"/>
      <c r="K635" s="41"/>
      <c r="L635" s="45"/>
      <c r="M635" s="245"/>
      <c r="N635" s="246"/>
      <c r="O635" s="92"/>
      <c r="P635" s="92"/>
      <c r="Q635" s="92"/>
      <c r="R635" s="92"/>
      <c r="S635" s="92"/>
      <c r="T635" s="93"/>
      <c r="U635" s="39"/>
      <c r="V635" s="39"/>
      <c r="W635" s="39"/>
      <c r="X635" s="39"/>
      <c r="Y635" s="39"/>
      <c r="Z635" s="39"/>
      <c r="AA635" s="39"/>
      <c r="AB635" s="39"/>
      <c r="AC635" s="39"/>
      <c r="AD635" s="39"/>
      <c r="AE635" s="39"/>
      <c r="AT635" s="18" t="s">
        <v>249</v>
      </c>
      <c r="AU635" s="18" t="s">
        <v>88</v>
      </c>
    </row>
    <row r="636" s="2" customFormat="1">
      <c r="A636" s="39"/>
      <c r="B636" s="40"/>
      <c r="C636" s="41"/>
      <c r="D636" s="247" t="s">
        <v>251</v>
      </c>
      <c r="E636" s="41"/>
      <c r="F636" s="248" t="s">
        <v>1157</v>
      </c>
      <c r="G636" s="41"/>
      <c r="H636" s="41"/>
      <c r="I636" s="244"/>
      <c r="J636" s="41"/>
      <c r="K636" s="41"/>
      <c r="L636" s="45"/>
      <c r="M636" s="245"/>
      <c r="N636" s="246"/>
      <c r="O636" s="92"/>
      <c r="P636" s="92"/>
      <c r="Q636" s="92"/>
      <c r="R636" s="92"/>
      <c r="S636" s="92"/>
      <c r="T636" s="93"/>
      <c r="U636" s="39"/>
      <c r="V636" s="39"/>
      <c r="W636" s="39"/>
      <c r="X636" s="39"/>
      <c r="Y636" s="39"/>
      <c r="Z636" s="39"/>
      <c r="AA636" s="39"/>
      <c r="AB636" s="39"/>
      <c r="AC636" s="39"/>
      <c r="AD636" s="39"/>
      <c r="AE636" s="39"/>
      <c r="AT636" s="18" t="s">
        <v>251</v>
      </c>
      <c r="AU636" s="18" t="s">
        <v>88</v>
      </c>
    </row>
    <row r="637" s="13" customFormat="1">
      <c r="A637" s="13"/>
      <c r="B637" s="249"/>
      <c r="C637" s="250"/>
      <c r="D637" s="242" t="s">
        <v>259</v>
      </c>
      <c r="E637" s="251" t="s">
        <v>1</v>
      </c>
      <c r="F637" s="252" t="s">
        <v>485</v>
      </c>
      <c r="G637" s="250"/>
      <c r="H637" s="253">
        <v>93.992000000000004</v>
      </c>
      <c r="I637" s="254"/>
      <c r="J637" s="250"/>
      <c r="K637" s="250"/>
      <c r="L637" s="255"/>
      <c r="M637" s="256"/>
      <c r="N637" s="257"/>
      <c r="O637" s="257"/>
      <c r="P637" s="257"/>
      <c r="Q637" s="257"/>
      <c r="R637" s="257"/>
      <c r="S637" s="257"/>
      <c r="T637" s="258"/>
      <c r="U637" s="13"/>
      <c r="V637" s="13"/>
      <c r="W637" s="13"/>
      <c r="X637" s="13"/>
      <c r="Y637" s="13"/>
      <c r="Z637" s="13"/>
      <c r="AA637" s="13"/>
      <c r="AB637" s="13"/>
      <c r="AC637" s="13"/>
      <c r="AD637" s="13"/>
      <c r="AE637" s="13"/>
      <c r="AT637" s="259" t="s">
        <v>259</v>
      </c>
      <c r="AU637" s="259" t="s">
        <v>88</v>
      </c>
      <c r="AV637" s="13" t="s">
        <v>88</v>
      </c>
      <c r="AW637" s="13" t="s">
        <v>36</v>
      </c>
      <c r="AX637" s="13" t="s">
        <v>80</v>
      </c>
      <c r="AY637" s="259" t="s">
        <v>241</v>
      </c>
    </row>
    <row r="638" s="14" customFormat="1">
      <c r="A638" s="14"/>
      <c r="B638" s="260"/>
      <c r="C638" s="261"/>
      <c r="D638" s="242" t="s">
        <v>259</v>
      </c>
      <c r="E638" s="262" t="s">
        <v>1</v>
      </c>
      <c r="F638" s="263" t="s">
        <v>261</v>
      </c>
      <c r="G638" s="261"/>
      <c r="H638" s="264">
        <v>93.992000000000004</v>
      </c>
      <c r="I638" s="265"/>
      <c r="J638" s="261"/>
      <c r="K638" s="261"/>
      <c r="L638" s="266"/>
      <c r="M638" s="267"/>
      <c r="N638" s="268"/>
      <c r="O638" s="268"/>
      <c r="P638" s="268"/>
      <c r="Q638" s="268"/>
      <c r="R638" s="268"/>
      <c r="S638" s="268"/>
      <c r="T638" s="269"/>
      <c r="U638" s="14"/>
      <c r="V638" s="14"/>
      <c r="W638" s="14"/>
      <c r="X638" s="14"/>
      <c r="Y638" s="14"/>
      <c r="Z638" s="14"/>
      <c r="AA638" s="14"/>
      <c r="AB638" s="14"/>
      <c r="AC638" s="14"/>
      <c r="AD638" s="14"/>
      <c r="AE638" s="14"/>
      <c r="AT638" s="270" t="s">
        <v>259</v>
      </c>
      <c r="AU638" s="270" t="s">
        <v>88</v>
      </c>
      <c r="AV638" s="14" t="s">
        <v>175</v>
      </c>
      <c r="AW638" s="14" t="s">
        <v>36</v>
      </c>
      <c r="AX638" s="14" t="s">
        <v>14</v>
      </c>
      <c r="AY638" s="270" t="s">
        <v>241</v>
      </c>
    </row>
    <row r="639" s="2" customFormat="1" ht="21.75" customHeight="1">
      <c r="A639" s="39"/>
      <c r="B639" s="40"/>
      <c r="C639" s="229" t="s">
        <v>1094</v>
      </c>
      <c r="D639" s="229" t="s">
        <v>243</v>
      </c>
      <c r="E639" s="230" t="s">
        <v>1159</v>
      </c>
      <c r="F639" s="231" t="s">
        <v>1160</v>
      </c>
      <c r="G639" s="232" t="s">
        <v>487</v>
      </c>
      <c r="H639" s="233">
        <v>2067.8240000000001</v>
      </c>
      <c r="I639" s="234"/>
      <c r="J639" s="235">
        <f>ROUND(I639*H639,2)</f>
        <v>0</v>
      </c>
      <c r="K639" s="231" t="s">
        <v>247</v>
      </c>
      <c r="L639" s="45"/>
      <c r="M639" s="236" t="s">
        <v>1</v>
      </c>
      <c r="N639" s="237" t="s">
        <v>45</v>
      </c>
      <c r="O639" s="92"/>
      <c r="P639" s="238">
        <f>O639*H639</f>
        <v>0</v>
      </c>
      <c r="Q639" s="238">
        <v>0</v>
      </c>
      <c r="R639" s="238">
        <f>Q639*H639</f>
        <v>0</v>
      </c>
      <c r="S639" s="238">
        <v>0</v>
      </c>
      <c r="T639" s="239">
        <f>S639*H639</f>
        <v>0</v>
      </c>
      <c r="U639" s="39"/>
      <c r="V639" s="39"/>
      <c r="W639" s="39"/>
      <c r="X639" s="39"/>
      <c r="Y639" s="39"/>
      <c r="Z639" s="39"/>
      <c r="AA639" s="39"/>
      <c r="AB639" s="39"/>
      <c r="AC639" s="39"/>
      <c r="AD639" s="39"/>
      <c r="AE639" s="39"/>
      <c r="AR639" s="240" t="s">
        <v>175</v>
      </c>
      <c r="AT639" s="240" t="s">
        <v>243</v>
      </c>
      <c r="AU639" s="240" t="s">
        <v>88</v>
      </c>
      <c r="AY639" s="18" t="s">
        <v>241</v>
      </c>
      <c r="BE639" s="241">
        <f>IF(N639="základní",J639,0)</f>
        <v>0</v>
      </c>
      <c r="BF639" s="241">
        <f>IF(N639="snížená",J639,0)</f>
        <v>0</v>
      </c>
      <c r="BG639" s="241">
        <f>IF(N639="zákl. přenesená",J639,0)</f>
        <v>0</v>
      </c>
      <c r="BH639" s="241">
        <f>IF(N639="sníž. přenesená",J639,0)</f>
        <v>0</v>
      </c>
      <c r="BI639" s="241">
        <f>IF(N639="nulová",J639,0)</f>
        <v>0</v>
      </c>
      <c r="BJ639" s="18" t="s">
        <v>14</v>
      </c>
      <c r="BK639" s="241">
        <f>ROUND(I639*H639,2)</f>
        <v>0</v>
      </c>
      <c r="BL639" s="18" t="s">
        <v>175</v>
      </c>
      <c r="BM639" s="240" t="s">
        <v>4528</v>
      </c>
    </row>
    <row r="640" s="2" customFormat="1">
      <c r="A640" s="39"/>
      <c r="B640" s="40"/>
      <c r="C640" s="41"/>
      <c r="D640" s="242" t="s">
        <v>249</v>
      </c>
      <c r="E640" s="41"/>
      <c r="F640" s="243" t="s">
        <v>1162</v>
      </c>
      <c r="G640" s="41"/>
      <c r="H640" s="41"/>
      <c r="I640" s="244"/>
      <c r="J640" s="41"/>
      <c r="K640" s="41"/>
      <c r="L640" s="45"/>
      <c r="M640" s="245"/>
      <c r="N640" s="246"/>
      <c r="O640" s="92"/>
      <c r="P640" s="92"/>
      <c r="Q640" s="92"/>
      <c r="R640" s="92"/>
      <c r="S640" s="92"/>
      <c r="T640" s="93"/>
      <c r="U640" s="39"/>
      <c r="V640" s="39"/>
      <c r="W640" s="39"/>
      <c r="X640" s="39"/>
      <c r="Y640" s="39"/>
      <c r="Z640" s="39"/>
      <c r="AA640" s="39"/>
      <c r="AB640" s="39"/>
      <c r="AC640" s="39"/>
      <c r="AD640" s="39"/>
      <c r="AE640" s="39"/>
      <c r="AT640" s="18" t="s">
        <v>249</v>
      </c>
      <c r="AU640" s="18" t="s">
        <v>88</v>
      </c>
    </row>
    <row r="641" s="2" customFormat="1">
      <c r="A641" s="39"/>
      <c r="B641" s="40"/>
      <c r="C641" s="41"/>
      <c r="D641" s="247" t="s">
        <v>251</v>
      </c>
      <c r="E641" s="41"/>
      <c r="F641" s="248" t="s">
        <v>1163</v>
      </c>
      <c r="G641" s="41"/>
      <c r="H641" s="41"/>
      <c r="I641" s="244"/>
      <c r="J641" s="41"/>
      <c r="K641" s="41"/>
      <c r="L641" s="45"/>
      <c r="M641" s="245"/>
      <c r="N641" s="246"/>
      <c r="O641" s="92"/>
      <c r="P641" s="92"/>
      <c r="Q641" s="92"/>
      <c r="R641" s="92"/>
      <c r="S641" s="92"/>
      <c r="T641" s="93"/>
      <c r="U641" s="39"/>
      <c r="V641" s="39"/>
      <c r="W641" s="39"/>
      <c r="X641" s="39"/>
      <c r="Y641" s="39"/>
      <c r="Z641" s="39"/>
      <c r="AA641" s="39"/>
      <c r="AB641" s="39"/>
      <c r="AC641" s="39"/>
      <c r="AD641" s="39"/>
      <c r="AE641" s="39"/>
      <c r="AT641" s="18" t="s">
        <v>251</v>
      </c>
      <c r="AU641" s="18" t="s">
        <v>88</v>
      </c>
    </row>
    <row r="642" s="15" customFormat="1">
      <c r="A642" s="15"/>
      <c r="B642" s="271"/>
      <c r="C642" s="272"/>
      <c r="D642" s="242" t="s">
        <v>259</v>
      </c>
      <c r="E642" s="273" t="s">
        <v>1</v>
      </c>
      <c r="F642" s="274" t="s">
        <v>703</v>
      </c>
      <c r="G642" s="272"/>
      <c r="H642" s="273" t="s">
        <v>1</v>
      </c>
      <c r="I642" s="275"/>
      <c r="J642" s="272"/>
      <c r="K642" s="272"/>
      <c r="L642" s="276"/>
      <c r="M642" s="277"/>
      <c r="N642" s="278"/>
      <c r="O642" s="278"/>
      <c r="P642" s="278"/>
      <c r="Q642" s="278"/>
      <c r="R642" s="278"/>
      <c r="S642" s="278"/>
      <c r="T642" s="279"/>
      <c r="U642" s="15"/>
      <c r="V642" s="15"/>
      <c r="W642" s="15"/>
      <c r="X642" s="15"/>
      <c r="Y642" s="15"/>
      <c r="Z642" s="15"/>
      <c r="AA642" s="15"/>
      <c r="AB642" s="15"/>
      <c r="AC642" s="15"/>
      <c r="AD642" s="15"/>
      <c r="AE642" s="15"/>
      <c r="AT642" s="280" t="s">
        <v>259</v>
      </c>
      <c r="AU642" s="280" t="s">
        <v>88</v>
      </c>
      <c r="AV642" s="15" t="s">
        <v>14</v>
      </c>
      <c r="AW642" s="15" t="s">
        <v>36</v>
      </c>
      <c r="AX642" s="15" t="s">
        <v>80</v>
      </c>
      <c r="AY642" s="280" t="s">
        <v>241</v>
      </c>
    </row>
    <row r="643" s="13" customFormat="1">
      <c r="A643" s="13"/>
      <c r="B643" s="249"/>
      <c r="C643" s="250"/>
      <c r="D643" s="242" t="s">
        <v>259</v>
      </c>
      <c r="E643" s="251" t="s">
        <v>1</v>
      </c>
      <c r="F643" s="252" t="s">
        <v>1164</v>
      </c>
      <c r="G643" s="250"/>
      <c r="H643" s="253">
        <v>2067.8240000000001</v>
      </c>
      <c r="I643" s="254"/>
      <c r="J643" s="250"/>
      <c r="K643" s="250"/>
      <c r="L643" s="255"/>
      <c r="M643" s="256"/>
      <c r="N643" s="257"/>
      <c r="O643" s="257"/>
      <c r="P643" s="257"/>
      <c r="Q643" s="257"/>
      <c r="R643" s="257"/>
      <c r="S643" s="257"/>
      <c r="T643" s="258"/>
      <c r="U643" s="13"/>
      <c r="V643" s="13"/>
      <c r="W643" s="13"/>
      <c r="X643" s="13"/>
      <c r="Y643" s="13"/>
      <c r="Z643" s="13"/>
      <c r="AA643" s="13"/>
      <c r="AB643" s="13"/>
      <c r="AC643" s="13"/>
      <c r="AD643" s="13"/>
      <c r="AE643" s="13"/>
      <c r="AT643" s="259" t="s">
        <v>259</v>
      </c>
      <c r="AU643" s="259" t="s">
        <v>88</v>
      </c>
      <c r="AV643" s="13" t="s">
        <v>88</v>
      </c>
      <c r="AW643" s="13" t="s">
        <v>36</v>
      </c>
      <c r="AX643" s="13" t="s">
        <v>80</v>
      </c>
      <c r="AY643" s="259" t="s">
        <v>241</v>
      </c>
    </row>
    <row r="644" s="14" customFormat="1">
      <c r="A644" s="14"/>
      <c r="B644" s="260"/>
      <c r="C644" s="261"/>
      <c r="D644" s="242" t="s">
        <v>259</v>
      </c>
      <c r="E644" s="262" t="s">
        <v>1</v>
      </c>
      <c r="F644" s="263" t="s">
        <v>261</v>
      </c>
      <c r="G644" s="261"/>
      <c r="H644" s="264">
        <v>2067.8240000000001</v>
      </c>
      <c r="I644" s="265"/>
      <c r="J644" s="261"/>
      <c r="K644" s="261"/>
      <c r="L644" s="266"/>
      <c r="M644" s="267"/>
      <c r="N644" s="268"/>
      <c r="O644" s="268"/>
      <c r="P644" s="268"/>
      <c r="Q644" s="268"/>
      <c r="R644" s="268"/>
      <c r="S644" s="268"/>
      <c r="T644" s="269"/>
      <c r="U644" s="14"/>
      <c r="V644" s="14"/>
      <c r="W644" s="14"/>
      <c r="X644" s="14"/>
      <c r="Y644" s="14"/>
      <c r="Z644" s="14"/>
      <c r="AA644" s="14"/>
      <c r="AB644" s="14"/>
      <c r="AC644" s="14"/>
      <c r="AD644" s="14"/>
      <c r="AE644" s="14"/>
      <c r="AT644" s="270" t="s">
        <v>259</v>
      </c>
      <c r="AU644" s="270" t="s">
        <v>88</v>
      </c>
      <c r="AV644" s="14" t="s">
        <v>175</v>
      </c>
      <c r="AW644" s="14" t="s">
        <v>36</v>
      </c>
      <c r="AX644" s="14" t="s">
        <v>14</v>
      </c>
      <c r="AY644" s="270" t="s">
        <v>241</v>
      </c>
    </row>
    <row r="645" s="2" customFormat="1" ht="44.25" customHeight="1">
      <c r="A645" s="39"/>
      <c r="B645" s="40"/>
      <c r="C645" s="229" t="s">
        <v>1099</v>
      </c>
      <c r="D645" s="229" t="s">
        <v>243</v>
      </c>
      <c r="E645" s="230" t="s">
        <v>1166</v>
      </c>
      <c r="F645" s="231" t="s">
        <v>1167</v>
      </c>
      <c r="G645" s="232" t="s">
        <v>487</v>
      </c>
      <c r="H645" s="233">
        <v>93.992000000000004</v>
      </c>
      <c r="I645" s="234"/>
      <c r="J645" s="235">
        <f>ROUND(I645*H645,2)</f>
        <v>0</v>
      </c>
      <c r="K645" s="231" t="s">
        <v>247</v>
      </c>
      <c r="L645" s="45"/>
      <c r="M645" s="236" t="s">
        <v>1</v>
      </c>
      <c r="N645" s="237" t="s">
        <v>45</v>
      </c>
      <c r="O645" s="92"/>
      <c r="P645" s="238">
        <f>O645*H645</f>
        <v>0</v>
      </c>
      <c r="Q645" s="238">
        <v>0</v>
      </c>
      <c r="R645" s="238">
        <f>Q645*H645</f>
        <v>0</v>
      </c>
      <c r="S645" s="238">
        <v>0</v>
      </c>
      <c r="T645" s="239">
        <f>S645*H645</f>
        <v>0</v>
      </c>
      <c r="U645" s="39"/>
      <c r="V645" s="39"/>
      <c r="W645" s="39"/>
      <c r="X645" s="39"/>
      <c r="Y645" s="39"/>
      <c r="Z645" s="39"/>
      <c r="AA645" s="39"/>
      <c r="AB645" s="39"/>
      <c r="AC645" s="39"/>
      <c r="AD645" s="39"/>
      <c r="AE645" s="39"/>
      <c r="AR645" s="240" t="s">
        <v>175</v>
      </c>
      <c r="AT645" s="240" t="s">
        <v>243</v>
      </c>
      <c r="AU645" s="240" t="s">
        <v>88</v>
      </c>
      <c r="AY645" s="18" t="s">
        <v>241</v>
      </c>
      <c r="BE645" s="241">
        <f>IF(N645="základní",J645,0)</f>
        <v>0</v>
      </c>
      <c r="BF645" s="241">
        <f>IF(N645="snížená",J645,0)</f>
        <v>0</v>
      </c>
      <c r="BG645" s="241">
        <f>IF(N645="zákl. přenesená",J645,0)</f>
        <v>0</v>
      </c>
      <c r="BH645" s="241">
        <f>IF(N645="sníž. přenesená",J645,0)</f>
        <v>0</v>
      </c>
      <c r="BI645" s="241">
        <f>IF(N645="nulová",J645,0)</f>
        <v>0</v>
      </c>
      <c r="BJ645" s="18" t="s">
        <v>14</v>
      </c>
      <c r="BK645" s="241">
        <f>ROUND(I645*H645,2)</f>
        <v>0</v>
      </c>
      <c r="BL645" s="18" t="s">
        <v>175</v>
      </c>
      <c r="BM645" s="240" t="s">
        <v>4529</v>
      </c>
    </row>
    <row r="646" s="2" customFormat="1">
      <c r="A646" s="39"/>
      <c r="B646" s="40"/>
      <c r="C646" s="41"/>
      <c r="D646" s="242" t="s">
        <v>249</v>
      </c>
      <c r="E646" s="41"/>
      <c r="F646" s="243" t="s">
        <v>1169</v>
      </c>
      <c r="G646" s="41"/>
      <c r="H646" s="41"/>
      <c r="I646" s="244"/>
      <c r="J646" s="41"/>
      <c r="K646" s="41"/>
      <c r="L646" s="45"/>
      <c r="M646" s="245"/>
      <c r="N646" s="246"/>
      <c r="O646" s="92"/>
      <c r="P646" s="92"/>
      <c r="Q646" s="92"/>
      <c r="R646" s="92"/>
      <c r="S646" s="92"/>
      <c r="T646" s="93"/>
      <c r="U646" s="39"/>
      <c r="V646" s="39"/>
      <c r="W646" s="39"/>
      <c r="X646" s="39"/>
      <c r="Y646" s="39"/>
      <c r="Z646" s="39"/>
      <c r="AA646" s="39"/>
      <c r="AB646" s="39"/>
      <c r="AC646" s="39"/>
      <c r="AD646" s="39"/>
      <c r="AE646" s="39"/>
      <c r="AT646" s="18" t="s">
        <v>249</v>
      </c>
      <c r="AU646" s="18" t="s">
        <v>88</v>
      </c>
    </row>
    <row r="647" s="2" customFormat="1">
      <c r="A647" s="39"/>
      <c r="B647" s="40"/>
      <c r="C647" s="41"/>
      <c r="D647" s="247" t="s">
        <v>251</v>
      </c>
      <c r="E647" s="41"/>
      <c r="F647" s="248" t="s">
        <v>1170</v>
      </c>
      <c r="G647" s="41"/>
      <c r="H647" s="41"/>
      <c r="I647" s="244"/>
      <c r="J647" s="41"/>
      <c r="K647" s="41"/>
      <c r="L647" s="45"/>
      <c r="M647" s="245"/>
      <c r="N647" s="246"/>
      <c r="O647" s="92"/>
      <c r="P647" s="92"/>
      <c r="Q647" s="92"/>
      <c r="R647" s="92"/>
      <c r="S647" s="92"/>
      <c r="T647" s="93"/>
      <c r="U647" s="39"/>
      <c r="V647" s="39"/>
      <c r="W647" s="39"/>
      <c r="X647" s="39"/>
      <c r="Y647" s="39"/>
      <c r="Z647" s="39"/>
      <c r="AA647" s="39"/>
      <c r="AB647" s="39"/>
      <c r="AC647" s="39"/>
      <c r="AD647" s="39"/>
      <c r="AE647" s="39"/>
      <c r="AT647" s="18" t="s">
        <v>251</v>
      </c>
      <c r="AU647" s="18" t="s">
        <v>88</v>
      </c>
    </row>
    <row r="648" s="13" customFormat="1">
      <c r="A648" s="13"/>
      <c r="B648" s="249"/>
      <c r="C648" s="250"/>
      <c r="D648" s="242" t="s">
        <v>259</v>
      </c>
      <c r="E648" s="251" t="s">
        <v>1</v>
      </c>
      <c r="F648" s="252" t="s">
        <v>492</v>
      </c>
      <c r="G648" s="250"/>
      <c r="H648" s="253">
        <v>93.992000000000004</v>
      </c>
      <c r="I648" s="254"/>
      <c r="J648" s="250"/>
      <c r="K648" s="250"/>
      <c r="L648" s="255"/>
      <c r="M648" s="256"/>
      <c r="N648" s="257"/>
      <c r="O648" s="257"/>
      <c r="P648" s="257"/>
      <c r="Q648" s="257"/>
      <c r="R648" s="257"/>
      <c r="S648" s="257"/>
      <c r="T648" s="258"/>
      <c r="U648" s="13"/>
      <c r="V648" s="13"/>
      <c r="W648" s="13"/>
      <c r="X648" s="13"/>
      <c r="Y648" s="13"/>
      <c r="Z648" s="13"/>
      <c r="AA648" s="13"/>
      <c r="AB648" s="13"/>
      <c r="AC648" s="13"/>
      <c r="AD648" s="13"/>
      <c r="AE648" s="13"/>
      <c r="AT648" s="259" t="s">
        <v>259</v>
      </c>
      <c r="AU648" s="259" t="s">
        <v>88</v>
      </c>
      <c r="AV648" s="13" t="s">
        <v>88</v>
      </c>
      <c r="AW648" s="13" t="s">
        <v>36</v>
      </c>
      <c r="AX648" s="13" t="s">
        <v>80</v>
      </c>
      <c r="AY648" s="259" t="s">
        <v>241</v>
      </c>
    </row>
    <row r="649" s="14" customFormat="1">
      <c r="A649" s="14"/>
      <c r="B649" s="260"/>
      <c r="C649" s="261"/>
      <c r="D649" s="242" t="s">
        <v>259</v>
      </c>
      <c r="E649" s="262" t="s">
        <v>1</v>
      </c>
      <c r="F649" s="263" t="s">
        <v>261</v>
      </c>
      <c r="G649" s="261"/>
      <c r="H649" s="264">
        <v>93.992000000000004</v>
      </c>
      <c r="I649" s="265"/>
      <c r="J649" s="261"/>
      <c r="K649" s="261"/>
      <c r="L649" s="266"/>
      <c r="M649" s="267"/>
      <c r="N649" s="268"/>
      <c r="O649" s="268"/>
      <c r="P649" s="268"/>
      <c r="Q649" s="268"/>
      <c r="R649" s="268"/>
      <c r="S649" s="268"/>
      <c r="T649" s="269"/>
      <c r="U649" s="14"/>
      <c r="V649" s="14"/>
      <c r="W649" s="14"/>
      <c r="X649" s="14"/>
      <c r="Y649" s="14"/>
      <c r="Z649" s="14"/>
      <c r="AA649" s="14"/>
      <c r="AB649" s="14"/>
      <c r="AC649" s="14"/>
      <c r="AD649" s="14"/>
      <c r="AE649" s="14"/>
      <c r="AT649" s="270" t="s">
        <v>259</v>
      </c>
      <c r="AU649" s="270" t="s">
        <v>88</v>
      </c>
      <c r="AV649" s="14" t="s">
        <v>175</v>
      </c>
      <c r="AW649" s="14" t="s">
        <v>36</v>
      </c>
      <c r="AX649" s="14" t="s">
        <v>14</v>
      </c>
      <c r="AY649" s="270" t="s">
        <v>241</v>
      </c>
    </row>
    <row r="650" s="12" customFormat="1" ht="22.8" customHeight="1">
      <c r="A650" s="12"/>
      <c r="B650" s="213"/>
      <c r="C650" s="214"/>
      <c r="D650" s="215" t="s">
        <v>79</v>
      </c>
      <c r="E650" s="227" t="s">
        <v>1180</v>
      </c>
      <c r="F650" s="227" t="s">
        <v>1181</v>
      </c>
      <c r="G650" s="214"/>
      <c r="H650" s="214"/>
      <c r="I650" s="217"/>
      <c r="J650" s="228">
        <f>BK650</f>
        <v>0</v>
      </c>
      <c r="K650" s="214"/>
      <c r="L650" s="219"/>
      <c r="M650" s="220"/>
      <c r="N650" s="221"/>
      <c r="O650" s="221"/>
      <c r="P650" s="222">
        <f>SUM(P651:P653)</f>
        <v>0</v>
      </c>
      <c r="Q650" s="221"/>
      <c r="R650" s="222">
        <f>SUM(R651:R653)</f>
        <v>0</v>
      </c>
      <c r="S650" s="221"/>
      <c r="T650" s="223">
        <f>SUM(T651:T653)</f>
        <v>0</v>
      </c>
      <c r="U650" s="12"/>
      <c r="V650" s="12"/>
      <c r="W650" s="12"/>
      <c r="X650" s="12"/>
      <c r="Y650" s="12"/>
      <c r="Z650" s="12"/>
      <c r="AA650" s="12"/>
      <c r="AB650" s="12"/>
      <c r="AC650" s="12"/>
      <c r="AD650" s="12"/>
      <c r="AE650" s="12"/>
      <c r="AR650" s="224" t="s">
        <v>14</v>
      </c>
      <c r="AT650" s="225" t="s">
        <v>79</v>
      </c>
      <c r="AU650" s="225" t="s">
        <v>14</v>
      </c>
      <c r="AY650" s="224" t="s">
        <v>241</v>
      </c>
      <c r="BK650" s="226">
        <f>SUM(BK651:BK653)</f>
        <v>0</v>
      </c>
    </row>
    <row r="651" s="2" customFormat="1" ht="24.15" customHeight="1">
      <c r="A651" s="39"/>
      <c r="B651" s="40"/>
      <c r="C651" s="229" t="s">
        <v>1104</v>
      </c>
      <c r="D651" s="229" t="s">
        <v>243</v>
      </c>
      <c r="E651" s="230" t="s">
        <v>4530</v>
      </c>
      <c r="F651" s="231" t="s">
        <v>4531</v>
      </c>
      <c r="G651" s="232" t="s">
        <v>487</v>
      </c>
      <c r="H651" s="233">
        <v>945.57899999999995</v>
      </c>
      <c r="I651" s="234"/>
      <c r="J651" s="235">
        <f>ROUND(I651*H651,2)</f>
        <v>0</v>
      </c>
      <c r="K651" s="231" t="s">
        <v>247</v>
      </c>
      <c r="L651" s="45"/>
      <c r="M651" s="236" t="s">
        <v>1</v>
      </c>
      <c r="N651" s="237" t="s">
        <v>45</v>
      </c>
      <c r="O651" s="92"/>
      <c r="P651" s="238">
        <f>O651*H651</f>
        <v>0</v>
      </c>
      <c r="Q651" s="238">
        <v>0</v>
      </c>
      <c r="R651" s="238">
        <f>Q651*H651</f>
        <v>0</v>
      </c>
      <c r="S651" s="238">
        <v>0</v>
      </c>
      <c r="T651" s="239">
        <f>S651*H651</f>
        <v>0</v>
      </c>
      <c r="U651" s="39"/>
      <c r="V651" s="39"/>
      <c r="W651" s="39"/>
      <c r="X651" s="39"/>
      <c r="Y651" s="39"/>
      <c r="Z651" s="39"/>
      <c r="AA651" s="39"/>
      <c r="AB651" s="39"/>
      <c r="AC651" s="39"/>
      <c r="AD651" s="39"/>
      <c r="AE651" s="39"/>
      <c r="AR651" s="240" t="s">
        <v>175</v>
      </c>
      <c r="AT651" s="240" t="s">
        <v>243</v>
      </c>
      <c r="AU651" s="240" t="s">
        <v>88</v>
      </c>
      <c r="AY651" s="18" t="s">
        <v>241</v>
      </c>
      <c r="BE651" s="241">
        <f>IF(N651="základní",J651,0)</f>
        <v>0</v>
      </c>
      <c r="BF651" s="241">
        <f>IF(N651="snížená",J651,0)</f>
        <v>0</v>
      </c>
      <c r="BG651" s="241">
        <f>IF(N651="zákl. přenesená",J651,0)</f>
        <v>0</v>
      </c>
      <c r="BH651" s="241">
        <f>IF(N651="sníž. přenesená",J651,0)</f>
        <v>0</v>
      </c>
      <c r="BI651" s="241">
        <f>IF(N651="nulová",J651,0)</f>
        <v>0</v>
      </c>
      <c r="BJ651" s="18" t="s">
        <v>14</v>
      </c>
      <c r="BK651" s="241">
        <f>ROUND(I651*H651,2)</f>
        <v>0</v>
      </c>
      <c r="BL651" s="18" t="s">
        <v>175</v>
      </c>
      <c r="BM651" s="240" t="s">
        <v>4532</v>
      </c>
    </row>
    <row r="652" s="2" customFormat="1">
      <c r="A652" s="39"/>
      <c r="B652" s="40"/>
      <c r="C652" s="41"/>
      <c r="D652" s="242" t="s">
        <v>249</v>
      </c>
      <c r="E652" s="41"/>
      <c r="F652" s="243" t="s">
        <v>4533</v>
      </c>
      <c r="G652" s="41"/>
      <c r="H652" s="41"/>
      <c r="I652" s="244"/>
      <c r="J652" s="41"/>
      <c r="K652" s="41"/>
      <c r="L652" s="45"/>
      <c r="M652" s="245"/>
      <c r="N652" s="246"/>
      <c r="O652" s="92"/>
      <c r="P652" s="92"/>
      <c r="Q652" s="92"/>
      <c r="R652" s="92"/>
      <c r="S652" s="92"/>
      <c r="T652" s="93"/>
      <c r="U652" s="39"/>
      <c r="V652" s="39"/>
      <c r="W652" s="39"/>
      <c r="X652" s="39"/>
      <c r="Y652" s="39"/>
      <c r="Z652" s="39"/>
      <c r="AA652" s="39"/>
      <c r="AB652" s="39"/>
      <c r="AC652" s="39"/>
      <c r="AD652" s="39"/>
      <c r="AE652" s="39"/>
      <c r="AT652" s="18" t="s">
        <v>249</v>
      </c>
      <c r="AU652" s="18" t="s">
        <v>88</v>
      </c>
    </row>
    <row r="653" s="2" customFormat="1">
      <c r="A653" s="39"/>
      <c r="B653" s="40"/>
      <c r="C653" s="41"/>
      <c r="D653" s="247" t="s">
        <v>251</v>
      </c>
      <c r="E653" s="41"/>
      <c r="F653" s="248" t="s">
        <v>4534</v>
      </c>
      <c r="G653" s="41"/>
      <c r="H653" s="41"/>
      <c r="I653" s="244"/>
      <c r="J653" s="41"/>
      <c r="K653" s="41"/>
      <c r="L653" s="45"/>
      <c r="M653" s="245"/>
      <c r="N653" s="246"/>
      <c r="O653" s="92"/>
      <c r="P653" s="92"/>
      <c r="Q653" s="92"/>
      <c r="R653" s="92"/>
      <c r="S653" s="92"/>
      <c r="T653" s="93"/>
      <c r="U653" s="39"/>
      <c r="V653" s="39"/>
      <c r="W653" s="39"/>
      <c r="X653" s="39"/>
      <c r="Y653" s="39"/>
      <c r="Z653" s="39"/>
      <c r="AA653" s="39"/>
      <c r="AB653" s="39"/>
      <c r="AC653" s="39"/>
      <c r="AD653" s="39"/>
      <c r="AE653" s="39"/>
      <c r="AT653" s="18" t="s">
        <v>251</v>
      </c>
      <c r="AU653" s="18" t="s">
        <v>88</v>
      </c>
    </row>
    <row r="654" s="12" customFormat="1" ht="25.92" customHeight="1">
      <c r="A654" s="12"/>
      <c r="B654" s="213"/>
      <c r="C654" s="214"/>
      <c r="D654" s="215" t="s">
        <v>79</v>
      </c>
      <c r="E654" s="216" t="s">
        <v>2155</v>
      </c>
      <c r="F654" s="216" t="s">
        <v>2156</v>
      </c>
      <c r="G654" s="214"/>
      <c r="H654" s="214"/>
      <c r="I654" s="217"/>
      <c r="J654" s="218">
        <f>BK654</f>
        <v>0</v>
      </c>
      <c r="K654" s="214"/>
      <c r="L654" s="219"/>
      <c r="M654" s="220"/>
      <c r="N654" s="221"/>
      <c r="O654" s="221"/>
      <c r="P654" s="222">
        <f>P655+P684+P697+P709+P721+P755</f>
        <v>0</v>
      </c>
      <c r="Q654" s="221"/>
      <c r="R654" s="222">
        <f>R655+R684+R697+R709+R721+R755</f>
        <v>2.1811053999999999</v>
      </c>
      <c r="S654" s="221"/>
      <c r="T654" s="223">
        <f>T655+T684+T697+T709+T721+T755</f>
        <v>0.57146190000000008</v>
      </c>
      <c r="U654" s="12"/>
      <c r="V654" s="12"/>
      <c r="W654" s="12"/>
      <c r="X654" s="12"/>
      <c r="Y654" s="12"/>
      <c r="Z654" s="12"/>
      <c r="AA654" s="12"/>
      <c r="AB654" s="12"/>
      <c r="AC654" s="12"/>
      <c r="AD654" s="12"/>
      <c r="AE654" s="12"/>
      <c r="AR654" s="224" t="s">
        <v>88</v>
      </c>
      <c r="AT654" s="225" t="s">
        <v>79</v>
      </c>
      <c r="AU654" s="225" t="s">
        <v>80</v>
      </c>
      <c r="AY654" s="224" t="s">
        <v>241</v>
      </c>
      <c r="BK654" s="226">
        <f>BK655+BK684+BK697+BK709+BK721+BK755</f>
        <v>0</v>
      </c>
    </row>
    <row r="655" s="12" customFormat="1" ht="22.8" customHeight="1">
      <c r="A655" s="12"/>
      <c r="B655" s="213"/>
      <c r="C655" s="214"/>
      <c r="D655" s="215" t="s">
        <v>79</v>
      </c>
      <c r="E655" s="227" t="s">
        <v>2169</v>
      </c>
      <c r="F655" s="227" t="s">
        <v>2170</v>
      </c>
      <c r="G655" s="214"/>
      <c r="H655" s="214"/>
      <c r="I655" s="217"/>
      <c r="J655" s="228">
        <f>BK655</f>
        <v>0</v>
      </c>
      <c r="K655" s="214"/>
      <c r="L655" s="219"/>
      <c r="M655" s="220"/>
      <c r="N655" s="221"/>
      <c r="O655" s="221"/>
      <c r="P655" s="222">
        <f>SUM(P656:P683)</f>
        <v>0</v>
      </c>
      <c r="Q655" s="221"/>
      <c r="R655" s="222">
        <f>SUM(R656:R683)</f>
        <v>0</v>
      </c>
      <c r="S655" s="221"/>
      <c r="T655" s="223">
        <f>SUM(T656:T683)</f>
        <v>0.020299999999999999</v>
      </c>
      <c r="U655" s="12"/>
      <c r="V655" s="12"/>
      <c r="W655" s="12"/>
      <c r="X655" s="12"/>
      <c r="Y655" s="12"/>
      <c r="Z655" s="12"/>
      <c r="AA655" s="12"/>
      <c r="AB655" s="12"/>
      <c r="AC655" s="12"/>
      <c r="AD655" s="12"/>
      <c r="AE655" s="12"/>
      <c r="AR655" s="224" t="s">
        <v>88</v>
      </c>
      <c r="AT655" s="225" t="s">
        <v>79</v>
      </c>
      <c r="AU655" s="225" t="s">
        <v>14</v>
      </c>
      <c r="AY655" s="224" t="s">
        <v>241</v>
      </c>
      <c r="BK655" s="226">
        <f>SUM(BK656:BK683)</f>
        <v>0</v>
      </c>
    </row>
    <row r="656" s="2" customFormat="1" ht="37.8" customHeight="1">
      <c r="A656" s="39"/>
      <c r="B656" s="40"/>
      <c r="C656" s="229" t="s">
        <v>1108</v>
      </c>
      <c r="D656" s="229" t="s">
        <v>243</v>
      </c>
      <c r="E656" s="230" t="s">
        <v>4535</v>
      </c>
      <c r="F656" s="231" t="s">
        <v>4536</v>
      </c>
      <c r="G656" s="232" t="s">
        <v>303</v>
      </c>
      <c r="H656" s="233">
        <v>1</v>
      </c>
      <c r="I656" s="234"/>
      <c r="J656" s="235">
        <f>ROUND(I656*H656,2)</f>
        <v>0</v>
      </c>
      <c r="K656" s="231" t="s">
        <v>1</v>
      </c>
      <c r="L656" s="45"/>
      <c r="M656" s="236" t="s">
        <v>1</v>
      </c>
      <c r="N656" s="237" t="s">
        <v>45</v>
      </c>
      <c r="O656" s="92"/>
      <c r="P656" s="238">
        <f>O656*H656</f>
        <v>0</v>
      </c>
      <c r="Q656" s="238">
        <v>0</v>
      </c>
      <c r="R656" s="238">
        <f>Q656*H656</f>
        <v>0</v>
      </c>
      <c r="S656" s="238">
        <v>0</v>
      </c>
      <c r="T656" s="239">
        <f>S656*H656</f>
        <v>0</v>
      </c>
      <c r="U656" s="39"/>
      <c r="V656" s="39"/>
      <c r="W656" s="39"/>
      <c r="X656" s="39"/>
      <c r="Y656" s="39"/>
      <c r="Z656" s="39"/>
      <c r="AA656" s="39"/>
      <c r="AB656" s="39"/>
      <c r="AC656" s="39"/>
      <c r="AD656" s="39"/>
      <c r="AE656" s="39"/>
      <c r="AR656" s="240" t="s">
        <v>344</v>
      </c>
      <c r="AT656" s="240" t="s">
        <v>243</v>
      </c>
      <c r="AU656" s="240" t="s">
        <v>88</v>
      </c>
      <c r="AY656" s="18" t="s">
        <v>241</v>
      </c>
      <c r="BE656" s="241">
        <f>IF(N656="základní",J656,0)</f>
        <v>0</v>
      </c>
      <c r="BF656" s="241">
        <f>IF(N656="snížená",J656,0)</f>
        <v>0</v>
      </c>
      <c r="BG656" s="241">
        <f>IF(N656="zákl. přenesená",J656,0)</f>
        <v>0</v>
      </c>
      <c r="BH656" s="241">
        <f>IF(N656="sníž. přenesená",J656,0)</f>
        <v>0</v>
      </c>
      <c r="BI656" s="241">
        <f>IF(N656="nulová",J656,0)</f>
        <v>0</v>
      </c>
      <c r="BJ656" s="18" t="s">
        <v>14</v>
      </c>
      <c r="BK656" s="241">
        <f>ROUND(I656*H656,2)</f>
        <v>0</v>
      </c>
      <c r="BL656" s="18" t="s">
        <v>344</v>
      </c>
      <c r="BM656" s="240" t="s">
        <v>4537</v>
      </c>
    </row>
    <row r="657" s="2" customFormat="1">
      <c r="A657" s="39"/>
      <c r="B657" s="40"/>
      <c r="C657" s="41"/>
      <c r="D657" s="242" t="s">
        <v>249</v>
      </c>
      <c r="E657" s="41"/>
      <c r="F657" s="243" t="s">
        <v>4536</v>
      </c>
      <c r="G657" s="41"/>
      <c r="H657" s="41"/>
      <c r="I657" s="244"/>
      <c r="J657" s="41"/>
      <c r="K657" s="41"/>
      <c r="L657" s="45"/>
      <c r="M657" s="245"/>
      <c r="N657" s="246"/>
      <c r="O657" s="92"/>
      <c r="P657" s="92"/>
      <c r="Q657" s="92"/>
      <c r="R657" s="92"/>
      <c r="S657" s="92"/>
      <c r="T657" s="93"/>
      <c r="U657" s="39"/>
      <c r="V657" s="39"/>
      <c r="W657" s="39"/>
      <c r="X657" s="39"/>
      <c r="Y657" s="39"/>
      <c r="Z657" s="39"/>
      <c r="AA657" s="39"/>
      <c r="AB657" s="39"/>
      <c r="AC657" s="39"/>
      <c r="AD657" s="39"/>
      <c r="AE657" s="39"/>
      <c r="AT657" s="18" t="s">
        <v>249</v>
      </c>
      <c r="AU657" s="18" t="s">
        <v>88</v>
      </c>
    </row>
    <row r="658" s="15" customFormat="1">
      <c r="A658" s="15"/>
      <c r="B658" s="271"/>
      <c r="C658" s="272"/>
      <c r="D658" s="242" t="s">
        <v>259</v>
      </c>
      <c r="E658" s="273" t="s">
        <v>1</v>
      </c>
      <c r="F658" s="274" t="s">
        <v>4514</v>
      </c>
      <c r="G658" s="272"/>
      <c r="H658" s="273" t="s">
        <v>1</v>
      </c>
      <c r="I658" s="275"/>
      <c r="J658" s="272"/>
      <c r="K658" s="272"/>
      <c r="L658" s="276"/>
      <c r="M658" s="277"/>
      <c r="N658" s="278"/>
      <c r="O658" s="278"/>
      <c r="P658" s="278"/>
      <c r="Q658" s="278"/>
      <c r="R658" s="278"/>
      <c r="S658" s="278"/>
      <c r="T658" s="279"/>
      <c r="U658" s="15"/>
      <c r="V658" s="15"/>
      <c r="W658" s="15"/>
      <c r="X658" s="15"/>
      <c r="Y658" s="15"/>
      <c r="Z658" s="15"/>
      <c r="AA658" s="15"/>
      <c r="AB658" s="15"/>
      <c r="AC658" s="15"/>
      <c r="AD658" s="15"/>
      <c r="AE658" s="15"/>
      <c r="AT658" s="280" t="s">
        <v>259</v>
      </c>
      <c r="AU658" s="280" t="s">
        <v>88</v>
      </c>
      <c r="AV658" s="15" t="s">
        <v>14</v>
      </c>
      <c r="AW658" s="15" t="s">
        <v>36</v>
      </c>
      <c r="AX658" s="15" t="s">
        <v>80</v>
      </c>
      <c r="AY658" s="280" t="s">
        <v>241</v>
      </c>
    </row>
    <row r="659" s="13" customFormat="1">
      <c r="A659" s="13"/>
      <c r="B659" s="249"/>
      <c r="C659" s="250"/>
      <c r="D659" s="242" t="s">
        <v>259</v>
      </c>
      <c r="E659" s="251" t="s">
        <v>1</v>
      </c>
      <c r="F659" s="252" t="s">
        <v>4538</v>
      </c>
      <c r="G659" s="250"/>
      <c r="H659" s="253">
        <v>1</v>
      </c>
      <c r="I659" s="254"/>
      <c r="J659" s="250"/>
      <c r="K659" s="250"/>
      <c r="L659" s="255"/>
      <c r="M659" s="256"/>
      <c r="N659" s="257"/>
      <c r="O659" s="257"/>
      <c r="P659" s="257"/>
      <c r="Q659" s="257"/>
      <c r="R659" s="257"/>
      <c r="S659" s="257"/>
      <c r="T659" s="258"/>
      <c r="U659" s="13"/>
      <c r="V659" s="13"/>
      <c r="W659" s="13"/>
      <c r="X659" s="13"/>
      <c r="Y659" s="13"/>
      <c r="Z659" s="13"/>
      <c r="AA659" s="13"/>
      <c r="AB659" s="13"/>
      <c r="AC659" s="13"/>
      <c r="AD659" s="13"/>
      <c r="AE659" s="13"/>
      <c r="AT659" s="259" t="s">
        <v>259</v>
      </c>
      <c r="AU659" s="259" t="s">
        <v>88</v>
      </c>
      <c r="AV659" s="13" t="s">
        <v>88</v>
      </c>
      <c r="AW659" s="13" t="s">
        <v>36</v>
      </c>
      <c r="AX659" s="13" t="s">
        <v>14</v>
      </c>
      <c r="AY659" s="259" t="s">
        <v>241</v>
      </c>
    </row>
    <row r="660" s="2" customFormat="1" ht="37.8" customHeight="1">
      <c r="A660" s="39"/>
      <c r="B660" s="40"/>
      <c r="C660" s="229" t="s">
        <v>1112</v>
      </c>
      <c r="D660" s="229" t="s">
        <v>243</v>
      </c>
      <c r="E660" s="230" t="s">
        <v>4539</v>
      </c>
      <c r="F660" s="231" t="s">
        <v>4540</v>
      </c>
      <c r="G660" s="232" t="s">
        <v>303</v>
      </c>
      <c r="H660" s="233">
        <v>1</v>
      </c>
      <c r="I660" s="234"/>
      <c r="J660" s="235">
        <f>ROUND(I660*H660,2)</f>
        <v>0</v>
      </c>
      <c r="K660" s="231" t="s">
        <v>1</v>
      </c>
      <c r="L660" s="45"/>
      <c r="M660" s="236" t="s">
        <v>1</v>
      </c>
      <c r="N660" s="237" t="s">
        <v>45</v>
      </c>
      <c r="O660" s="92"/>
      <c r="P660" s="238">
        <f>O660*H660</f>
        <v>0</v>
      </c>
      <c r="Q660" s="238">
        <v>0</v>
      </c>
      <c r="R660" s="238">
        <f>Q660*H660</f>
        <v>0</v>
      </c>
      <c r="S660" s="238">
        <v>0</v>
      </c>
      <c r="T660" s="239">
        <f>S660*H660</f>
        <v>0</v>
      </c>
      <c r="U660" s="39"/>
      <c r="V660" s="39"/>
      <c r="W660" s="39"/>
      <c r="X660" s="39"/>
      <c r="Y660" s="39"/>
      <c r="Z660" s="39"/>
      <c r="AA660" s="39"/>
      <c r="AB660" s="39"/>
      <c r="AC660" s="39"/>
      <c r="AD660" s="39"/>
      <c r="AE660" s="39"/>
      <c r="AR660" s="240" t="s">
        <v>344</v>
      </c>
      <c r="AT660" s="240" t="s">
        <v>243</v>
      </c>
      <c r="AU660" s="240" t="s">
        <v>88</v>
      </c>
      <c r="AY660" s="18" t="s">
        <v>241</v>
      </c>
      <c r="BE660" s="241">
        <f>IF(N660="základní",J660,0)</f>
        <v>0</v>
      </c>
      <c r="BF660" s="241">
        <f>IF(N660="snížená",J660,0)</f>
        <v>0</v>
      </c>
      <c r="BG660" s="241">
        <f>IF(N660="zákl. přenesená",J660,0)</f>
        <v>0</v>
      </c>
      <c r="BH660" s="241">
        <f>IF(N660="sníž. přenesená",J660,0)</f>
        <v>0</v>
      </c>
      <c r="BI660" s="241">
        <f>IF(N660="nulová",J660,0)</f>
        <v>0</v>
      </c>
      <c r="BJ660" s="18" t="s">
        <v>14</v>
      </c>
      <c r="BK660" s="241">
        <f>ROUND(I660*H660,2)</f>
        <v>0</v>
      </c>
      <c r="BL660" s="18" t="s">
        <v>344</v>
      </c>
      <c r="BM660" s="240" t="s">
        <v>4541</v>
      </c>
    </row>
    <row r="661" s="2" customFormat="1">
      <c r="A661" s="39"/>
      <c r="B661" s="40"/>
      <c r="C661" s="41"/>
      <c r="D661" s="242" t="s">
        <v>249</v>
      </c>
      <c r="E661" s="41"/>
      <c r="F661" s="243" t="s">
        <v>4540</v>
      </c>
      <c r="G661" s="41"/>
      <c r="H661" s="41"/>
      <c r="I661" s="244"/>
      <c r="J661" s="41"/>
      <c r="K661" s="41"/>
      <c r="L661" s="45"/>
      <c r="M661" s="245"/>
      <c r="N661" s="246"/>
      <c r="O661" s="92"/>
      <c r="P661" s="92"/>
      <c r="Q661" s="92"/>
      <c r="R661" s="92"/>
      <c r="S661" s="92"/>
      <c r="T661" s="93"/>
      <c r="U661" s="39"/>
      <c r="V661" s="39"/>
      <c r="W661" s="39"/>
      <c r="X661" s="39"/>
      <c r="Y661" s="39"/>
      <c r="Z661" s="39"/>
      <c r="AA661" s="39"/>
      <c r="AB661" s="39"/>
      <c r="AC661" s="39"/>
      <c r="AD661" s="39"/>
      <c r="AE661" s="39"/>
      <c r="AT661" s="18" t="s">
        <v>249</v>
      </c>
      <c r="AU661" s="18" t="s">
        <v>88</v>
      </c>
    </row>
    <row r="662" s="15" customFormat="1">
      <c r="A662" s="15"/>
      <c r="B662" s="271"/>
      <c r="C662" s="272"/>
      <c r="D662" s="242" t="s">
        <v>259</v>
      </c>
      <c r="E662" s="273" t="s">
        <v>1</v>
      </c>
      <c r="F662" s="274" t="s">
        <v>4514</v>
      </c>
      <c r="G662" s="272"/>
      <c r="H662" s="273" t="s">
        <v>1</v>
      </c>
      <c r="I662" s="275"/>
      <c r="J662" s="272"/>
      <c r="K662" s="272"/>
      <c r="L662" s="276"/>
      <c r="M662" s="277"/>
      <c r="N662" s="278"/>
      <c r="O662" s="278"/>
      <c r="P662" s="278"/>
      <c r="Q662" s="278"/>
      <c r="R662" s="278"/>
      <c r="S662" s="278"/>
      <c r="T662" s="279"/>
      <c r="U662" s="15"/>
      <c r="V662" s="15"/>
      <c r="W662" s="15"/>
      <c r="X662" s="15"/>
      <c r="Y662" s="15"/>
      <c r="Z662" s="15"/>
      <c r="AA662" s="15"/>
      <c r="AB662" s="15"/>
      <c r="AC662" s="15"/>
      <c r="AD662" s="15"/>
      <c r="AE662" s="15"/>
      <c r="AT662" s="280" t="s">
        <v>259</v>
      </c>
      <c r="AU662" s="280" t="s">
        <v>88</v>
      </c>
      <c r="AV662" s="15" t="s">
        <v>14</v>
      </c>
      <c r="AW662" s="15" t="s">
        <v>36</v>
      </c>
      <c r="AX662" s="15" t="s">
        <v>80</v>
      </c>
      <c r="AY662" s="280" t="s">
        <v>241</v>
      </c>
    </row>
    <row r="663" s="13" customFormat="1">
      <c r="A663" s="13"/>
      <c r="B663" s="249"/>
      <c r="C663" s="250"/>
      <c r="D663" s="242" t="s">
        <v>259</v>
      </c>
      <c r="E663" s="251" t="s">
        <v>1</v>
      </c>
      <c r="F663" s="252" t="s">
        <v>4542</v>
      </c>
      <c r="G663" s="250"/>
      <c r="H663" s="253">
        <v>1</v>
      </c>
      <c r="I663" s="254"/>
      <c r="J663" s="250"/>
      <c r="K663" s="250"/>
      <c r="L663" s="255"/>
      <c r="M663" s="256"/>
      <c r="N663" s="257"/>
      <c r="O663" s="257"/>
      <c r="P663" s="257"/>
      <c r="Q663" s="257"/>
      <c r="R663" s="257"/>
      <c r="S663" s="257"/>
      <c r="T663" s="258"/>
      <c r="U663" s="13"/>
      <c r="V663" s="13"/>
      <c r="W663" s="13"/>
      <c r="X663" s="13"/>
      <c r="Y663" s="13"/>
      <c r="Z663" s="13"/>
      <c r="AA663" s="13"/>
      <c r="AB663" s="13"/>
      <c r="AC663" s="13"/>
      <c r="AD663" s="13"/>
      <c r="AE663" s="13"/>
      <c r="AT663" s="259" t="s">
        <v>259</v>
      </c>
      <c r="AU663" s="259" t="s">
        <v>88</v>
      </c>
      <c r="AV663" s="13" t="s">
        <v>88</v>
      </c>
      <c r="AW663" s="13" t="s">
        <v>36</v>
      </c>
      <c r="AX663" s="13" t="s">
        <v>14</v>
      </c>
      <c r="AY663" s="259" t="s">
        <v>241</v>
      </c>
    </row>
    <row r="664" s="2" customFormat="1" ht="37.8" customHeight="1">
      <c r="A664" s="39"/>
      <c r="B664" s="40"/>
      <c r="C664" s="229" t="s">
        <v>1117</v>
      </c>
      <c r="D664" s="229" t="s">
        <v>243</v>
      </c>
      <c r="E664" s="230" t="s">
        <v>4543</v>
      </c>
      <c r="F664" s="231" t="s">
        <v>4544</v>
      </c>
      <c r="G664" s="232" t="s">
        <v>303</v>
      </c>
      <c r="H664" s="233">
        <v>1</v>
      </c>
      <c r="I664" s="234"/>
      <c r="J664" s="235">
        <f>ROUND(I664*H664,2)</f>
        <v>0</v>
      </c>
      <c r="K664" s="231" t="s">
        <v>1</v>
      </c>
      <c r="L664" s="45"/>
      <c r="M664" s="236" t="s">
        <v>1</v>
      </c>
      <c r="N664" s="237" t="s">
        <v>45</v>
      </c>
      <c r="O664" s="92"/>
      <c r="P664" s="238">
        <f>O664*H664</f>
        <v>0</v>
      </c>
      <c r="Q664" s="238">
        <v>0</v>
      </c>
      <c r="R664" s="238">
        <f>Q664*H664</f>
        <v>0</v>
      </c>
      <c r="S664" s="238">
        <v>0</v>
      </c>
      <c r="T664" s="239">
        <f>S664*H664</f>
        <v>0</v>
      </c>
      <c r="U664" s="39"/>
      <c r="V664" s="39"/>
      <c r="W664" s="39"/>
      <c r="X664" s="39"/>
      <c r="Y664" s="39"/>
      <c r="Z664" s="39"/>
      <c r="AA664" s="39"/>
      <c r="AB664" s="39"/>
      <c r="AC664" s="39"/>
      <c r="AD664" s="39"/>
      <c r="AE664" s="39"/>
      <c r="AR664" s="240" t="s">
        <v>344</v>
      </c>
      <c r="AT664" s="240" t="s">
        <v>243</v>
      </c>
      <c r="AU664" s="240" t="s">
        <v>88</v>
      </c>
      <c r="AY664" s="18" t="s">
        <v>241</v>
      </c>
      <c r="BE664" s="241">
        <f>IF(N664="základní",J664,0)</f>
        <v>0</v>
      </c>
      <c r="BF664" s="241">
        <f>IF(N664="snížená",J664,0)</f>
        <v>0</v>
      </c>
      <c r="BG664" s="241">
        <f>IF(N664="zákl. přenesená",J664,0)</f>
        <v>0</v>
      </c>
      <c r="BH664" s="241">
        <f>IF(N664="sníž. přenesená",J664,0)</f>
        <v>0</v>
      </c>
      <c r="BI664" s="241">
        <f>IF(N664="nulová",J664,0)</f>
        <v>0</v>
      </c>
      <c r="BJ664" s="18" t="s">
        <v>14</v>
      </c>
      <c r="BK664" s="241">
        <f>ROUND(I664*H664,2)</f>
        <v>0</v>
      </c>
      <c r="BL664" s="18" t="s">
        <v>344</v>
      </c>
      <c r="BM664" s="240" t="s">
        <v>4545</v>
      </c>
    </row>
    <row r="665" s="2" customFormat="1">
      <c r="A665" s="39"/>
      <c r="B665" s="40"/>
      <c r="C665" s="41"/>
      <c r="D665" s="242" t="s">
        <v>249</v>
      </c>
      <c r="E665" s="41"/>
      <c r="F665" s="243" t="s">
        <v>4544</v>
      </c>
      <c r="G665" s="41"/>
      <c r="H665" s="41"/>
      <c r="I665" s="244"/>
      <c r="J665" s="41"/>
      <c r="K665" s="41"/>
      <c r="L665" s="45"/>
      <c r="M665" s="245"/>
      <c r="N665" s="246"/>
      <c r="O665" s="92"/>
      <c r="P665" s="92"/>
      <c r="Q665" s="92"/>
      <c r="R665" s="92"/>
      <c r="S665" s="92"/>
      <c r="T665" s="93"/>
      <c r="U665" s="39"/>
      <c r="V665" s="39"/>
      <c r="W665" s="39"/>
      <c r="X665" s="39"/>
      <c r="Y665" s="39"/>
      <c r="Z665" s="39"/>
      <c r="AA665" s="39"/>
      <c r="AB665" s="39"/>
      <c r="AC665" s="39"/>
      <c r="AD665" s="39"/>
      <c r="AE665" s="39"/>
      <c r="AT665" s="18" t="s">
        <v>249</v>
      </c>
      <c r="AU665" s="18" t="s">
        <v>88</v>
      </c>
    </row>
    <row r="666" s="15" customFormat="1">
      <c r="A666" s="15"/>
      <c r="B666" s="271"/>
      <c r="C666" s="272"/>
      <c r="D666" s="242" t="s">
        <v>259</v>
      </c>
      <c r="E666" s="273" t="s">
        <v>1</v>
      </c>
      <c r="F666" s="274" t="s">
        <v>4514</v>
      </c>
      <c r="G666" s="272"/>
      <c r="H666" s="273" t="s">
        <v>1</v>
      </c>
      <c r="I666" s="275"/>
      <c r="J666" s="272"/>
      <c r="K666" s="272"/>
      <c r="L666" s="276"/>
      <c r="M666" s="277"/>
      <c r="N666" s="278"/>
      <c r="O666" s="278"/>
      <c r="P666" s="278"/>
      <c r="Q666" s="278"/>
      <c r="R666" s="278"/>
      <c r="S666" s="278"/>
      <c r="T666" s="279"/>
      <c r="U666" s="15"/>
      <c r="V666" s="15"/>
      <c r="W666" s="15"/>
      <c r="X666" s="15"/>
      <c r="Y666" s="15"/>
      <c r="Z666" s="15"/>
      <c r="AA666" s="15"/>
      <c r="AB666" s="15"/>
      <c r="AC666" s="15"/>
      <c r="AD666" s="15"/>
      <c r="AE666" s="15"/>
      <c r="AT666" s="280" t="s">
        <v>259</v>
      </c>
      <c r="AU666" s="280" t="s">
        <v>88</v>
      </c>
      <c r="AV666" s="15" t="s">
        <v>14</v>
      </c>
      <c r="AW666" s="15" t="s">
        <v>36</v>
      </c>
      <c r="AX666" s="15" t="s">
        <v>80</v>
      </c>
      <c r="AY666" s="280" t="s">
        <v>241</v>
      </c>
    </row>
    <row r="667" s="13" customFormat="1">
      <c r="A667" s="13"/>
      <c r="B667" s="249"/>
      <c r="C667" s="250"/>
      <c r="D667" s="242" t="s">
        <v>259</v>
      </c>
      <c r="E667" s="251" t="s">
        <v>1</v>
      </c>
      <c r="F667" s="252" t="s">
        <v>4546</v>
      </c>
      <c r="G667" s="250"/>
      <c r="H667" s="253">
        <v>1</v>
      </c>
      <c r="I667" s="254"/>
      <c r="J667" s="250"/>
      <c r="K667" s="250"/>
      <c r="L667" s="255"/>
      <c r="M667" s="256"/>
      <c r="N667" s="257"/>
      <c r="O667" s="257"/>
      <c r="P667" s="257"/>
      <c r="Q667" s="257"/>
      <c r="R667" s="257"/>
      <c r="S667" s="257"/>
      <c r="T667" s="258"/>
      <c r="U667" s="13"/>
      <c r="V667" s="13"/>
      <c r="W667" s="13"/>
      <c r="X667" s="13"/>
      <c r="Y667" s="13"/>
      <c r="Z667" s="13"/>
      <c r="AA667" s="13"/>
      <c r="AB667" s="13"/>
      <c r="AC667" s="13"/>
      <c r="AD667" s="13"/>
      <c r="AE667" s="13"/>
      <c r="AT667" s="259" t="s">
        <v>259</v>
      </c>
      <c r="AU667" s="259" t="s">
        <v>88</v>
      </c>
      <c r="AV667" s="13" t="s">
        <v>88</v>
      </c>
      <c r="AW667" s="13" t="s">
        <v>36</v>
      </c>
      <c r="AX667" s="13" t="s">
        <v>14</v>
      </c>
      <c r="AY667" s="259" t="s">
        <v>241</v>
      </c>
    </row>
    <row r="668" s="2" customFormat="1" ht="44.25" customHeight="1">
      <c r="A668" s="39"/>
      <c r="B668" s="40"/>
      <c r="C668" s="229" t="s">
        <v>1119</v>
      </c>
      <c r="D668" s="229" t="s">
        <v>243</v>
      </c>
      <c r="E668" s="230" t="s">
        <v>4547</v>
      </c>
      <c r="F668" s="231" t="s">
        <v>4548</v>
      </c>
      <c r="G668" s="232" t="s">
        <v>303</v>
      </c>
      <c r="H668" s="233">
        <v>1</v>
      </c>
      <c r="I668" s="234"/>
      <c r="J668" s="235">
        <f>ROUND(I668*H668,2)</f>
        <v>0</v>
      </c>
      <c r="K668" s="231" t="s">
        <v>1</v>
      </c>
      <c r="L668" s="45"/>
      <c r="M668" s="236" t="s">
        <v>1</v>
      </c>
      <c r="N668" s="237" t="s">
        <v>45</v>
      </c>
      <c r="O668" s="92"/>
      <c r="P668" s="238">
        <f>O668*H668</f>
        <v>0</v>
      </c>
      <c r="Q668" s="238">
        <v>0</v>
      </c>
      <c r="R668" s="238">
        <f>Q668*H668</f>
        <v>0</v>
      </c>
      <c r="S668" s="238">
        <v>0</v>
      </c>
      <c r="T668" s="239">
        <f>S668*H668</f>
        <v>0</v>
      </c>
      <c r="U668" s="39"/>
      <c r="V668" s="39"/>
      <c r="W668" s="39"/>
      <c r="X668" s="39"/>
      <c r="Y668" s="39"/>
      <c r="Z668" s="39"/>
      <c r="AA668" s="39"/>
      <c r="AB668" s="39"/>
      <c r="AC668" s="39"/>
      <c r="AD668" s="39"/>
      <c r="AE668" s="39"/>
      <c r="AR668" s="240" t="s">
        <v>344</v>
      </c>
      <c r="AT668" s="240" t="s">
        <v>243</v>
      </c>
      <c r="AU668" s="240" t="s">
        <v>88</v>
      </c>
      <c r="AY668" s="18" t="s">
        <v>241</v>
      </c>
      <c r="BE668" s="241">
        <f>IF(N668="základní",J668,0)</f>
        <v>0</v>
      </c>
      <c r="BF668" s="241">
        <f>IF(N668="snížená",J668,0)</f>
        <v>0</v>
      </c>
      <c r="BG668" s="241">
        <f>IF(N668="zákl. přenesená",J668,0)</f>
        <v>0</v>
      </c>
      <c r="BH668" s="241">
        <f>IF(N668="sníž. přenesená",J668,0)</f>
        <v>0</v>
      </c>
      <c r="BI668" s="241">
        <f>IF(N668="nulová",J668,0)</f>
        <v>0</v>
      </c>
      <c r="BJ668" s="18" t="s">
        <v>14</v>
      </c>
      <c r="BK668" s="241">
        <f>ROUND(I668*H668,2)</f>
        <v>0</v>
      </c>
      <c r="BL668" s="18" t="s">
        <v>344</v>
      </c>
      <c r="BM668" s="240" t="s">
        <v>4549</v>
      </c>
    </row>
    <row r="669" s="2" customFormat="1">
      <c r="A669" s="39"/>
      <c r="B669" s="40"/>
      <c r="C669" s="41"/>
      <c r="D669" s="242" t="s">
        <v>249</v>
      </c>
      <c r="E669" s="41"/>
      <c r="F669" s="243" t="s">
        <v>4548</v>
      </c>
      <c r="G669" s="41"/>
      <c r="H669" s="41"/>
      <c r="I669" s="244"/>
      <c r="J669" s="41"/>
      <c r="K669" s="41"/>
      <c r="L669" s="45"/>
      <c r="M669" s="245"/>
      <c r="N669" s="246"/>
      <c r="O669" s="92"/>
      <c r="P669" s="92"/>
      <c r="Q669" s="92"/>
      <c r="R669" s="92"/>
      <c r="S669" s="92"/>
      <c r="T669" s="93"/>
      <c r="U669" s="39"/>
      <c r="V669" s="39"/>
      <c r="W669" s="39"/>
      <c r="X669" s="39"/>
      <c r="Y669" s="39"/>
      <c r="Z669" s="39"/>
      <c r="AA669" s="39"/>
      <c r="AB669" s="39"/>
      <c r="AC669" s="39"/>
      <c r="AD669" s="39"/>
      <c r="AE669" s="39"/>
      <c r="AT669" s="18" t="s">
        <v>249</v>
      </c>
      <c r="AU669" s="18" t="s">
        <v>88</v>
      </c>
    </row>
    <row r="670" s="15" customFormat="1">
      <c r="A670" s="15"/>
      <c r="B670" s="271"/>
      <c r="C670" s="272"/>
      <c r="D670" s="242" t="s">
        <v>259</v>
      </c>
      <c r="E670" s="273" t="s">
        <v>1</v>
      </c>
      <c r="F670" s="274" t="s">
        <v>4514</v>
      </c>
      <c r="G670" s="272"/>
      <c r="H670" s="273" t="s">
        <v>1</v>
      </c>
      <c r="I670" s="275"/>
      <c r="J670" s="272"/>
      <c r="K670" s="272"/>
      <c r="L670" s="276"/>
      <c r="M670" s="277"/>
      <c r="N670" s="278"/>
      <c r="O670" s="278"/>
      <c r="P670" s="278"/>
      <c r="Q670" s="278"/>
      <c r="R670" s="278"/>
      <c r="S670" s="278"/>
      <c r="T670" s="279"/>
      <c r="U670" s="15"/>
      <c r="V670" s="15"/>
      <c r="W670" s="15"/>
      <c r="X670" s="15"/>
      <c r="Y670" s="15"/>
      <c r="Z670" s="15"/>
      <c r="AA670" s="15"/>
      <c r="AB670" s="15"/>
      <c r="AC670" s="15"/>
      <c r="AD670" s="15"/>
      <c r="AE670" s="15"/>
      <c r="AT670" s="280" t="s">
        <v>259</v>
      </c>
      <c r="AU670" s="280" t="s">
        <v>88</v>
      </c>
      <c r="AV670" s="15" t="s">
        <v>14</v>
      </c>
      <c r="AW670" s="15" t="s">
        <v>36</v>
      </c>
      <c r="AX670" s="15" t="s">
        <v>80</v>
      </c>
      <c r="AY670" s="280" t="s">
        <v>241</v>
      </c>
    </row>
    <row r="671" s="13" customFormat="1">
      <c r="A671" s="13"/>
      <c r="B671" s="249"/>
      <c r="C671" s="250"/>
      <c r="D671" s="242" t="s">
        <v>259</v>
      </c>
      <c r="E671" s="251" t="s">
        <v>1</v>
      </c>
      <c r="F671" s="252" t="s">
        <v>4550</v>
      </c>
      <c r="G671" s="250"/>
      <c r="H671" s="253">
        <v>1</v>
      </c>
      <c r="I671" s="254"/>
      <c r="J671" s="250"/>
      <c r="K671" s="250"/>
      <c r="L671" s="255"/>
      <c r="M671" s="256"/>
      <c r="N671" s="257"/>
      <c r="O671" s="257"/>
      <c r="P671" s="257"/>
      <c r="Q671" s="257"/>
      <c r="R671" s="257"/>
      <c r="S671" s="257"/>
      <c r="T671" s="258"/>
      <c r="U671" s="13"/>
      <c r="V671" s="13"/>
      <c r="W671" s="13"/>
      <c r="X671" s="13"/>
      <c r="Y671" s="13"/>
      <c r="Z671" s="13"/>
      <c r="AA671" s="13"/>
      <c r="AB671" s="13"/>
      <c r="AC671" s="13"/>
      <c r="AD671" s="13"/>
      <c r="AE671" s="13"/>
      <c r="AT671" s="259" t="s">
        <v>259</v>
      </c>
      <c r="AU671" s="259" t="s">
        <v>88</v>
      </c>
      <c r="AV671" s="13" t="s">
        <v>88</v>
      </c>
      <c r="AW671" s="13" t="s">
        <v>36</v>
      </c>
      <c r="AX671" s="13" t="s">
        <v>14</v>
      </c>
      <c r="AY671" s="259" t="s">
        <v>241</v>
      </c>
    </row>
    <row r="672" s="2" customFormat="1" ht="24.15" customHeight="1">
      <c r="A672" s="39"/>
      <c r="B672" s="40"/>
      <c r="C672" s="229" t="s">
        <v>1121</v>
      </c>
      <c r="D672" s="229" t="s">
        <v>243</v>
      </c>
      <c r="E672" s="230" t="s">
        <v>4551</v>
      </c>
      <c r="F672" s="231" t="s">
        <v>4552</v>
      </c>
      <c r="G672" s="232" t="s">
        <v>303</v>
      </c>
      <c r="H672" s="233">
        <v>1</v>
      </c>
      <c r="I672" s="234"/>
      <c r="J672" s="235">
        <f>ROUND(I672*H672,2)</f>
        <v>0</v>
      </c>
      <c r="K672" s="231" t="s">
        <v>247</v>
      </c>
      <c r="L672" s="45"/>
      <c r="M672" s="236" t="s">
        <v>1</v>
      </c>
      <c r="N672" s="237" t="s">
        <v>45</v>
      </c>
      <c r="O672" s="92"/>
      <c r="P672" s="238">
        <f>O672*H672</f>
        <v>0</v>
      </c>
      <c r="Q672" s="238">
        <v>0</v>
      </c>
      <c r="R672" s="238">
        <f>Q672*H672</f>
        <v>0</v>
      </c>
      <c r="S672" s="238">
        <v>0.0054999999999999997</v>
      </c>
      <c r="T672" s="239">
        <f>S672*H672</f>
        <v>0.0054999999999999997</v>
      </c>
      <c r="U672" s="39"/>
      <c r="V672" s="39"/>
      <c r="W672" s="39"/>
      <c r="X672" s="39"/>
      <c r="Y672" s="39"/>
      <c r="Z672" s="39"/>
      <c r="AA672" s="39"/>
      <c r="AB672" s="39"/>
      <c r="AC672" s="39"/>
      <c r="AD672" s="39"/>
      <c r="AE672" s="39"/>
      <c r="AR672" s="240" t="s">
        <v>344</v>
      </c>
      <c r="AT672" s="240" t="s">
        <v>243</v>
      </c>
      <c r="AU672" s="240" t="s">
        <v>88</v>
      </c>
      <c r="AY672" s="18" t="s">
        <v>241</v>
      </c>
      <c r="BE672" s="241">
        <f>IF(N672="základní",J672,0)</f>
        <v>0</v>
      </c>
      <c r="BF672" s="241">
        <f>IF(N672="snížená",J672,0)</f>
        <v>0</v>
      </c>
      <c r="BG672" s="241">
        <f>IF(N672="zákl. přenesená",J672,0)</f>
        <v>0</v>
      </c>
      <c r="BH672" s="241">
        <f>IF(N672="sníž. přenesená",J672,0)</f>
        <v>0</v>
      </c>
      <c r="BI672" s="241">
        <f>IF(N672="nulová",J672,0)</f>
        <v>0</v>
      </c>
      <c r="BJ672" s="18" t="s">
        <v>14</v>
      </c>
      <c r="BK672" s="241">
        <f>ROUND(I672*H672,2)</f>
        <v>0</v>
      </c>
      <c r="BL672" s="18" t="s">
        <v>344</v>
      </c>
      <c r="BM672" s="240" t="s">
        <v>4553</v>
      </c>
    </row>
    <row r="673" s="2" customFormat="1">
      <c r="A673" s="39"/>
      <c r="B673" s="40"/>
      <c r="C673" s="41"/>
      <c r="D673" s="242" t="s">
        <v>249</v>
      </c>
      <c r="E673" s="41"/>
      <c r="F673" s="243" t="s">
        <v>4552</v>
      </c>
      <c r="G673" s="41"/>
      <c r="H673" s="41"/>
      <c r="I673" s="244"/>
      <c r="J673" s="41"/>
      <c r="K673" s="41"/>
      <c r="L673" s="45"/>
      <c r="M673" s="245"/>
      <c r="N673" s="246"/>
      <c r="O673" s="92"/>
      <c r="P673" s="92"/>
      <c r="Q673" s="92"/>
      <c r="R673" s="92"/>
      <c r="S673" s="92"/>
      <c r="T673" s="93"/>
      <c r="U673" s="39"/>
      <c r="V673" s="39"/>
      <c r="W673" s="39"/>
      <c r="X673" s="39"/>
      <c r="Y673" s="39"/>
      <c r="Z673" s="39"/>
      <c r="AA673" s="39"/>
      <c r="AB673" s="39"/>
      <c r="AC673" s="39"/>
      <c r="AD673" s="39"/>
      <c r="AE673" s="39"/>
      <c r="AT673" s="18" t="s">
        <v>249</v>
      </c>
      <c r="AU673" s="18" t="s">
        <v>88</v>
      </c>
    </row>
    <row r="674" s="2" customFormat="1">
      <c r="A674" s="39"/>
      <c r="B674" s="40"/>
      <c r="C674" s="41"/>
      <c r="D674" s="247" t="s">
        <v>251</v>
      </c>
      <c r="E674" s="41"/>
      <c r="F674" s="248" t="s">
        <v>4554</v>
      </c>
      <c r="G674" s="41"/>
      <c r="H674" s="41"/>
      <c r="I674" s="244"/>
      <c r="J674" s="41"/>
      <c r="K674" s="41"/>
      <c r="L674" s="45"/>
      <c r="M674" s="245"/>
      <c r="N674" s="246"/>
      <c r="O674" s="92"/>
      <c r="P674" s="92"/>
      <c r="Q674" s="92"/>
      <c r="R674" s="92"/>
      <c r="S674" s="92"/>
      <c r="T674" s="93"/>
      <c r="U674" s="39"/>
      <c r="V674" s="39"/>
      <c r="W674" s="39"/>
      <c r="X674" s="39"/>
      <c r="Y674" s="39"/>
      <c r="Z674" s="39"/>
      <c r="AA674" s="39"/>
      <c r="AB674" s="39"/>
      <c r="AC674" s="39"/>
      <c r="AD674" s="39"/>
      <c r="AE674" s="39"/>
      <c r="AT674" s="18" t="s">
        <v>251</v>
      </c>
      <c r="AU674" s="18" t="s">
        <v>88</v>
      </c>
    </row>
    <row r="675" s="2" customFormat="1" ht="24.15" customHeight="1">
      <c r="A675" s="39"/>
      <c r="B675" s="40"/>
      <c r="C675" s="229" t="s">
        <v>1129</v>
      </c>
      <c r="D675" s="229" t="s">
        <v>243</v>
      </c>
      <c r="E675" s="230" t="s">
        <v>4555</v>
      </c>
      <c r="F675" s="231" t="s">
        <v>4556</v>
      </c>
      <c r="G675" s="232" t="s">
        <v>303</v>
      </c>
      <c r="H675" s="233">
        <v>1</v>
      </c>
      <c r="I675" s="234"/>
      <c r="J675" s="235">
        <f>ROUND(I675*H675,2)</f>
        <v>0</v>
      </c>
      <c r="K675" s="231" t="s">
        <v>247</v>
      </c>
      <c r="L675" s="45"/>
      <c r="M675" s="236" t="s">
        <v>1</v>
      </c>
      <c r="N675" s="237" t="s">
        <v>45</v>
      </c>
      <c r="O675" s="92"/>
      <c r="P675" s="238">
        <f>O675*H675</f>
        <v>0</v>
      </c>
      <c r="Q675" s="238">
        <v>0</v>
      </c>
      <c r="R675" s="238">
        <f>Q675*H675</f>
        <v>0</v>
      </c>
      <c r="S675" s="238">
        <v>0.0147</v>
      </c>
      <c r="T675" s="239">
        <f>S675*H675</f>
        <v>0.0147</v>
      </c>
      <c r="U675" s="39"/>
      <c r="V675" s="39"/>
      <c r="W675" s="39"/>
      <c r="X675" s="39"/>
      <c r="Y675" s="39"/>
      <c r="Z675" s="39"/>
      <c r="AA675" s="39"/>
      <c r="AB675" s="39"/>
      <c r="AC675" s="39"/>
      <c r="AD675" s="39"/>
      <c r="AE675" s="39"/>
      <c r="AR675" s="240" t="s">
        <v>344</v>
      </c>
      <c r="AT675" s="240" t="s">
        <v>243</v>
      </c>
      <c r="AU675" s="240" t="s">
        <v>88</v>
      </c>
      <c r="AY675" s="18" t="s">
        <v>241</v>
      </c>
      <c r="BE675" s="241">
        <f>IF(N675="základní",J675,0)</f>
        <v>0</v>
      </c>
      <c r="BF675" s="241">
        <f>IF(N675="snížená",J675,0)</f>
        <v>0</v>
      </c>
      <c r="BG675" s="241">
        <f>IF(N675="zákl. přenesená",J675,0)</f>
        <v>0</v>
      </c>
      <c r="BH675" s="241">
        <f>IF(N675="sníž. přenesená",J675,0)</f>
        <v>0</v>
      </c>
      <c r="BI675" s="241">
        <f>IF(N675="nulová",J675,0)</f>
        <v>0</v>
      </c>
      <c r="BJ675" s="18" t="s">
        <v>14</v>
      </c>
      <c r="BK675" s="241">
        <f>ROUND(I675*H675,2)</f>
        <v>0</v>
      </c>
      <c r="BL675" s="18" t="s">
        <v>344</v>
      </c>
      <c r="BM675" s="240" t="s">
        <v>4557</v>
      </c>
    </row>
    <row r="676" s="2" customFormat="1">
      <c r="A676" s="39"/>
      <c r="B676" s="40"/>
      <c r="C676" s="41"/>
      <c r="D676" s="242" t="s">
        <v>249</v>
      </c>
      <c r="E676" s="41"/>
      <c r="F676" s="243" t="s">
        <v>4558</v>
      </c>
      <c r="G676" s="41"/>
      <c r="H676" s="41"/>
      <c r="I676" s="244"/>
      <c r="J676" s="41"/>
      <c r="K676" s="41"/>
      <c r="L676" s="45"/>
      <c r="M676" s="245"/>
      <c r="N676" s="246"/>
      <c r="O676" s="92"/>
      <c r="P676" s="92"/>
      <c r="Q676" s="92"/>
      <c r="R676" s="92"/>
      <c r="S676" s="92"/>
      <c r="T676" s="93"/>
      <c r="U676" s="39"/>
      <c r="V676" s="39"/>
      <c r="W676" s="39"/>
      <c r="X676" s="39"/>
      <c r="Y676" s="39"/>
      <c r="Z676" s="39"/>
      <c r="AA676" s="39"/>
      <c r="AB676" s="39"/>
      <c r="AC676" s="39"/>
      <c r="AD676" s="39"/>
      <c r="AE676" s="39"/>
      <c r="AT676" s="18" t="s">
        <v>249</v>
      </c>
      <c r="AU676" s="18" t="s">
        <v>88</v>
      </c>
    </row>
    <row r="677" s="2" customFormat="1">
      <c r="A677" s="39"/>
      <c r="B677" s="40"/>
      <c r="C677" s="41"/>
      <c r="D677" s="247" t="s">
        <v>251</v>
      </c>
      <c r="E677" s="41"/>
      <c r="F677" s="248" t="s">
        <v>4559</v>
      </c>
      <c r="G677" s="41"/>
      <c r="H677" s="41"/>
      <c r="I677" s="244"/>
      <c r="J677" s="41"/>
      <c r="K677" s="41"/>
      <c r="L677" s="45"/>
      <c r="M677" s="245"/>
      <c r="N677" s="246"/>
      <c r="O677" s="92"/>
      <c r="P677" s="92"/>
      <c r="Q677" s="92"/>
      <c r="R677" s="92"/>
      <c r="S677" s="92"/>
      <c r="T677" s="93"/>
      <c r="U677" s="39"/>
      <c r="V677" s="39"/>
      <c r="W677" s="39"/>
      <c r="X677" s="39"/>
      <c r="Y677" s="39"/>
      <c r="Z677" s="39"/>
      <c r="AA677" s="39"/>
      <c r="AB677" s="39"/>
      <c r="AC677" s="39"/>
      <c r="AD677" s="39"/>
      <c r="AE677" s="39"/>
      <c r="AT677" s="18" t="s">
        <v>251</v>
      </c>
      <c r="AU677" s="18" t="s">
        <v>88</v>
      </c>
    </row>
    <row r="678" s="2" customFormat="1" ht="24.15" customHeight="1">
      <c r="A678" s="39"/>
      <c r="B678" s="40"/>
      <c r="C678" s="229" t="s">
        <v>1135</v>
      </c>
      <c r="D678" s="229" t="s">
        <v>243</v>
      </c>
      <c r="E678" s="230" t="s">
        <v>4560</v>
      </c>
      <c r="F678" s="231" t="s">
        <v>4561</v>
      </c>
      <c r="G678" s="232" t="s">
        <v>303</v>
      </c>
      <c r="H678" s="233">
        <v>1</v>
      </c>
      <c r="I678" s="234"/>
      <c r="J678" s="235">
        <f>ROUND(I678*H678,2)</f>
        <v>0</v>
      </c>
      <c r="K678" s="231" t="s">
        <v>247</v>
      </c>
      <c r="L678" s="45"/>
      <c r="M678" s="236" t="s">
        <v>1</v>
      </c>
      <c r="N678" s="237" t="s">
        <v>45</v>
      </c>
      <c r="O678" s="92"/>
      <c r="P678" s="238">
        <f>O678*H678</f>
        <v>0</v>
      </c>
      <c r="Q678" s="238">
        <v>0</v>
      </c>
      <c r="R678" s="238">
        <f>Q678*H678</f>
        <v>0</v>
      </c>
      <c r="S678" s="238">
        <v>0.00010000000000000001</v>
      </c>
      <c r="T678" s="239">
        <f>S678*H678</f>
        <v>0.00010000000000000001</v>
      </c>
      <c r="U678" s="39"/>
      <c r="V678" s="39"/>
      <c r="W678" s="39"/>
      <c r="X678" s="39"/>
      <c r="Y678" s="39"/>
      <c r="Z678" s="39"/>
      <c r="AA678" s="39"/>
      <c r="AB678" s="39"/>
      <c r="AC678" s="39"/>
      <c r="AD678" s="39"/>
      <c r="AE678" s="39"/>
      <c r="AR678" s="240" t="s">
        <v>344</v>
      </c>
      <c r="AT678" s="240" t="s">
        <v>243</v>
      </c>
      <c r="AU678" s="240" t="s">
        <v>88</v>
      </c>
      <c r="AY678" s="18" t="s">
        <v>241</v>
      </c>
      <c r="BE678" s="241">
        <f>IF(N678="základní",J678,0)</f>
        <v>0</v>
      </c>
      <c r="BF678" s="241">
        <f>IF(N678="snížená",J678,0)</f>
        <v>0</v>
      </c>
      <c r="BG678" s="241">
        <f>IF(N678="zákl. přenesená",J678,0)</f>
        <v>0</v>
      </c>
      <c r="BH678" s="241">
        <f>IF(N678="sníž. přenesená",J678,0)</f>
        <v>0</v>
      </c>
      <c r="BI678" s="241">
        <f>IF(N678="nulová",J678,0)</f>
        <v>0</v>
      </c>
      <c r="BJ678" s="18" t="s">
        <v>14</v>
      </c>
      <c r="BK678" s="241">
        <f>ROUND(I678*H678,2)</f>
        <v>0</v>
      </c>
      <c r="BL678" s="18" t="s">
        <v>344</v>
      </c>
      <c r="BM678" s="240" t="s">
        <v>4562</v>
      </c>
    </row>
    <row r="679" s="2" customFormat="1">
      <c r="A679" s="39"/>
      <c r="B679" s="40"/>
      <c r="C679" s="41"/>
      <c r="D679" s="242" t="s">
        <v>249</v>
      </c>
      <c r="E679" s="41"/>
      <c r="F679" s="243" t="s">
        <v>4563</v>
      </c>
      <c r="G679" s="41"/>
      <c r="H679" s="41"/>
      <c r="I679" s="244"/>
      <c r="J679" s="41"/>
      <c r="K679" s="41"/>
      <c r="L679" s="45"/>
      <c r="M679" s="245"/>
      <c r="N679" s="246"/>
      <c r="O679" s="92"/>
      <c r="P679" s="92"/>
      <c r="Q679" s="92"/>
      <c r="R679" s="92"/>
      <c r="S679" s="92"/>
      <c r="T679" s="93"/>
      <c r="U679" s="39"/>
      <c r="V679" s="39"/>
      <c r="W679" s="39"/>
      <c r="X679" s="39"/>
      <c r="Y679" s="39"/>
      <c r="Z679" s="39"/>
      <c r="AA679" s="39"/>
      <c r="AB679" s="39"/>
      <c r="AC679" s="39"/>
      <c r="AD679" s="39"/>
      <c r="AE679" s="39"/>
      <c r="AT679" s="18" t="s">
        <v>249</v>
      </c>
      <c r="AU679" s="18" t="s">
        <v>88</v>
      </c>
    </row>
    <row r="680" s="2" customFormat="1">
      <c r="A680" s="39"/>
      <c r="B680" s="40"/>
      <c r="C680" s="41"/>
      <c r="D680" s="247" t="s">
        <v>251</v>
      </c>
      <c r="E680" s="41"/>
      <c r="F680" s="248" t="s">
        <v>4564</v>
      </c>
      <c r="G680" s="41"/>
      <c r="H680" s="41"/>
      <c r="I680" s="244"/>
      <c r="J680" s="41"/>
      <c r="K680" s="41"/>
      <c r="L680" s="45"/>
      <c r="M680" s="245"/>
      <c r="N680" s="246"/>
      <c r="O680" s="92"/>
      <c r="P680" s="92"/>
      <c r="Q680" s="92"/>
      <c r="R680" s="92"/>
      <c r="S680" s="92"/>
      <c r="T680" s="93"/>
      <c r="U680" s="39"/>
      <c r="V680" s="39"/>
      <c r="W680" s="39"/>
      <c r="X680" s="39"/>
      <c r="Y680" s="39"/>
      <c r="Z680" s="39"/>
      <c r="AA680" s="39"/>
      <c r="AB680" s="39"/>
      <c r="AC680" s="39"/>
      <c r="AD680" s="39"/>
      <c r="AE680" s="39"/>
      <c r="AT680" s="18" t="s">
        <v>251</v>
      </c>
      <c r="AU680" s="18" t="s">
        <v>88</v>
      </c>
    </row>
    <row r="681" s="2" customFormat="1" ht="24.15" customHeight="1">
      <c r="A681" s="39"/>
      <c r="B681" s="40"/>
      <c r="C681" s="229" t="s">
        <v>1141</v>
      </c>
      <c r="D681" s="229" t="s">
        <v>243</v>
      </c>
      <c r="E681" s="230" t="s">
        <v>4565</v>
      </c>
      <c r="F681" s="231" t="s">
        <v>4566</v>
      </c>
      <c r="G681" s="232" t="s">
        <v>2426</v>
      </c>
      <c r="H681" s="298"/>
      <c r="I681" s="234"/>
      <c r="J681" s="235">
        <f>ROUND(I681*H681,2)</f>
        <v>0</v>
      </c>
      <c r="K681" s="231" t="s">
        <v>247</v>
      </c>
      <c r="L681" s="45"/>
      <c r="M681" s="236" t="s">
        <v>1</v>
      </c>
      <c r="N681" s="237" t="s">
        <v>45</v>
      </c>
      <c r="O681" s="92"/>
      <c r="P681" s="238">
        <f>O681*H681</f>
        <v>0</v>
      </c>
      <c r="Q681" s="238">
        <v>0</v>
      </c>
      <c r="R681" s="238">
        <f>Q681*H681</f>
        <v>0</v>
      </c>
      <c r="S681" s="238">
        <v>0</v>
      </c>
      <c r="T681" s="239">
        <f>S681*H681</f>
        <v>0</v>
      </c>
      <c r="U681" s="39"/>
      <c r="V681" s="39"/>
      <c r="W681" s="39"/>
      <c r="X681" s="39"/>
      <c r="Y681" s="39"/>
      <c r="Z681" s="39"/>
      <c r="AA681" s="39"/>
      <c r="AB681" s="39"/>
      <c r="AC681" s="39"/>
      <c r="AD681" s="39"/>
      <c r="AE681" s="39"/>
      <c r="AR681" s="240" t="s">
        <v>344</v>
      </c>
      <c r="AT681" s="240" t="s">
        <v>243</v>
      </c>
      <c r="AU681" s="240" t="s">
        <v>88</v>
      </c>
      <c r="AY681" s="18" t="s">
        <v>241</v>
      </c>
      <c r="BE681" s="241">
        <f>IF(N681="základní",J681,0)</f>
        <v>0</v>
      </c>
      <c r="BF681" s="241">
        <f>IF(N681="snížená",J681,0)</f>
        <v>0</v>
      </c>
      <c r="BG681" s="241">
        <f>IF(N681="zákl. přenesená",J681,0)</f>
        <v>0</v>
      </c>
      <c r="BH681" s="241">
        <f>IF(N681="sníž. přenesená",J681,0)</f>
        <v>0</v>
      </c>
      <c r="BI681" s="241">
        <f>IF(N681="nulová",J681,0)</f>
        <v>0</v>
      </c>
      <c r="BJ681" s="18" t="s">
        <v>14</v>
      </c>
      <c r="BK681" s="241">
        <f>ROUND(I681*H681,2)</f>
        <v>0</v>
      </c>
      <c r="BL681" s="18" t="s">
        <v>344</v>
      </c>
      <c r="BM681" s="240" t="s">
        <v>4567</v>
      </c>
    </row>
    <row r="682" s="2" customFormat="1">
      <c r="A682" s="39"/>
      <c r="B682" s="40"/>
      <c r="C682" s="41"/>
      <c r="D682" s="242" t="s">
        <v>249</v>
      </c>
      <c r="E682" s="41"/>
      <c r="F682" s="243" t="s">
        <v>4568</v>
      </c>
      <c r="G682" s="41"/>
      <c r="H682" s="41"/>
      <c r="I682" s="244"/>
      <c r="J682" s="41"/>
      <c r="K682" s="41"/>
      <c r="L682" s="45"/>
      <c r="M682" s="245"/>
      <c r="N682" s="246"/>
      <c r="O682" s="92"/>
      <c r="P682" s="92"/>
      <c r="Q682" s="92"/>
      <c r="R682" s="92"/>
      <c r="S682" s="92"/>
      <c r="T682" s="93"/>
      <c r="U682" s="39"/>
      <c r="V682" s="39"/>
      <c r="W682" s="39"/>
      <c r="X682" s="39"/>
      <c r="Y682" s="39"/>
      <c r="Z682" s="39"/>
      <c r="AA682" s="39"/>
      <c r="AB682" s="39"/>
      <c r="AC682" s="39"/>
      <c r="AD682" s="39"/>
      <c r="AE682" s="39"/>
      <c r="AT682" s="18" t="s">
        <v>249</v>
      </c>
      <c r="AU682" s="18" t="s">
        <v>88</v>
      </c>
    </row>
    <row r="683" s="2" customFormat="1">
      <c r="A683" s="39"/>
      <c r="B683" s="40"/>
      <c r="C683" s="41"/>
      <c r="D683" s="247" t="s">
        <v>251</v>
      </c>
      <c r="E683" s="41"/>
      <c r="F683" s="248" t="s">
        <v>4569</v>
      </c>
      <c r="G683" s="41"/>
      <c r="H683" s="41"/>
      <c r="I683" s="244"/>
      <c r="J683" s="41"/>
      <c r="K683" s="41"/>
      <c r="L683" s="45"/>
      <c r="M683" s="245"/>
      <c r="N683" s="246"/>
      <c r="O683" s="92"/>
      <c r="P683" s="92"/>
      <c r="Q683" s="92"/>
      <c r="R683" s="92"/>
      <c r="S683" s="92"/>
      <c r="T683" s="93"/>
      <c r="U683" s="39"/>
      <c r="V683" s="39"/>
      <c r="W683" s="39"/>
      <c r="X683" s="39"/>
      <c r="Y683" s="39"/>
      <c r="Z683" s="39"/>
      <c r="AA683" s="39"/>
      <c r="AB683" s="39"/>
      <c r="AC683" s="39"/>
      <c r="AD683" s="39"/>
      <c r="AE683" s="39"/>
      <c r="AT683" s="18" t="s">
        <v>251</v>
      </c>
      <c r="AU683" s="18" t="s">
        <v>88</v>
      </c>
    </row>
    <row r="684" s="12" customFormat="1" ht="22.8" customHeight="1">
      <c r="A684" s="12"/>
      <c r="B684" s="213"/>
      <c r="C684" s="214"/>
      <c r="D684" s="215" t="s">
        <v>79</v>
      </c>
      <c r="E684" s="227" t="s">
        <v>4570</v>
      </c>
      <c r="F684" s="227" t="s">
        <v>4571</v>
      </c>
      <c r="G684" s="214"/>
      <c r="H684" s="214"/>
      <c r="I684" s="217"/>
      <c r="J684" s="228">
        <f>BK684</f>
        <v>0</v>
      </c>
      <c r="K684" s="214"/>
      <c r="L684" s="219"/>
      <c r="M684" s="220"/>
      <c r="N684" s="221"/>
      <c r="O684" s="221"/>
      <c r="P684" s="222">
        <f>SUM(P685:P696)</f>
        <v>0</v>
      </c>
      <c r="Q684" s="221"/>
      <c r="R684" s="222">
        <f>SUM(R685:R696)</f>
        <v>0.124872</v>
      </c>
      <c r="S684" s="221"/>
      <c r="T684" s="223">
        <f>SUM(T685:T696)</f>
        <v>0</v>
      </c>
      <c r="U684" s="12"/>
      <c r="V684" s="12"/>
      <c r="W684" s="12"/>
      <c r="X684" s="12"/>
      <c r="Y684" s="12"/>
      <c r="Z684" s="12"/>
      <c r="AA684" s="12"/>
      <c r="AB684" s="12"/>
      <c r="AC684" s="12"/>
      <c r="AD684" s="12"/>
      <c r="AE684" s="12"/>
      <c r="AR684" s="224" t="s">
        <v>88</v>
      </c>
      <c r="AT684" s="225" t="s">
        <v>79</v>
      </c>
      <c r="AU684" s="225" t="s">
        <v>14</v>
      </c>
      <c r="AY684" s="224" t="s">
        <v>241</v>
      </c>
      <c r="BK684" s="226">
        <f>SUM(BK685:BK696)</f>
        <v>0</v>
      </c>
    </row>
    <row r="685" s="2" customFormat="1" ht="24.15" customHeight="1">
      <c r="A685" s="39"/>
      <c r="B685" s="40"/>
      <c r="C685" s="229" t="s">
        <v>1152</v>
      </c>
      <c r="D685" s="229" t="s">
        <v>243</v>
      </c>
      <c r="E685" s="230" t="s">
        <v>4572</v>
      </c>
      <c r="F685" s="231" t="s">
        <v>4573</v>
      </c>
      <c r="G685" s="232" t="s">
        <v>303</v>
      </c>
      <c r="H685" s="233">
        <v>3</v>
      </c>
      <c r="I685" s="234"/>
      <c r="J685" s="235">
        <f>ROUND(I685*H685,2)</f>
        <v>0</v>
      </c>
      <c r="K685" s="231" t="s">
        <v>247</v>
      </c>
      <c r="L685" s="45"/>
      <c r="M685" s="236" t="s">
        <v>1</v>
      </c>
      <c r="N685" s="237" t="s">
        <v>45</v>
      </c>
      <c r="O685" s="92"/>
      <c r="P685" s="238">
        <f>O685*H685</f>
        <v>0</v>
      </c>
      <c r="Q685" s="238">
        <v>0.00092000000000000003</v>
      </c>
      <c r="R685" s="238">
        <f>Q685*H685</f>
        <v>0.0027600000000000003</v>
      </c>
      <c r="S685" s="238">
        <v>0</v>
      </c>
      <c r="T685" s="239">
        <f>S685*H685</f>
        <v>0</v>
      </c>
      <c r="U685" s="39"/>
      <c r="V685" s="39"/>
      <c r="W685" s="39"/>
      <c r="X685" s="39"/>
      <c r="Y685" s="39"/>
      <c r="Z685" s="39"/>
      <c r="AA685" s="39"/>
      <c r="AB685" s="39"/>
      <c r="AC685" s="39"/>
      <c r="AD685" s="39"/>
      <c r="AE685" s="39"/>
      <c r="AR685" s="240" t="s">
        <v>344</v>
      </c>
      <c r="AT685" s="240" t="s">
        <v>243</v>
      </c>
      <c r="AU685" s="240" t="s">
        <v>88</v>
      </c>
      <c r="AY685" s="18" t="s">
        <v>241</v>
      </c>
      <c r="BE685" s="241">
        <f>IF(N685="základní",J685,0)</f>
        <v>0</v>
      </c>
      <c r="BF685" s="241">
        <f>IF(N685="snížená",J685,0)</f>
        <v>0</v>
      </c>
      <c r="BG685" s="241">
        <f>IF(N685="zákl. přenesená",J685,0)</f>
        <v>0</v>
      </c>
      <c r="BH685" s="241">
        <f>IF(N685="sníž. přenesená",J685,0)</f>
        <v>0</v>
      </c>
      <c r="BI685" s="241">
        <f>IF(N685="nulová",J685,0)</f>
        <v>0</v>
      </c>
      <c r="BJ685" s="18" t="s">
        <v>14</v>
      </c>
      <c r="BK685" s="241">
        <f>ROUND(I685*H685,2)</f>
        <v>0</v>
      </c>
      <c r="BL685" s="18" t="s">
        <v>344</v>
      </c>
      <c r="BM685" s="240" t="s">
        <v>4574</v>
      </c>
    </row>
    <row r="686" s="2" customFormat="1">
      <c r="A686" s="39"/>
      <c r="B686" s="40"/>
      <c r="C686" s="41"/>
      <c r="D686" s="242" t="s">
        <v>249</v>
      </c>
      <c r="E686" s="41"/>
      <c r="F686" s="243" t="s">
        <v>4575</v>
      </c>
      <c r="G686" s="41"/>
      <c r="H686" s="41"/>
      <c r="I686" s="244"/>
      <c r="J686" s="41"/>
      <c r="K686" s="41"/>
      <c r="L686" s="45"/>
      <c r="M686" s="245"/>
      <c r="N686" s="246"/>
      <c r="O686" s="92"/>
      <c r="P686" s="92"/>
      <c r="Q686" s="92"/>
      <c r="R686" s="92"/>
      <c r="S686" s="92"/>
      <c r="T686" s="93"/>
      <c r="U686" s="39"/>
      <c r="V686" s="39"/>
      <c r="W686" s="39"/>
      <c r="X686" s="39"/>
      <c r="Y686" s="39"/>
      <c r="Z686" s="39"/>
      <c r="AA686" s="39"/>
      <c r="AB686" s="39"/>
      <c r="AC686" s="39"/>
      <c r="AD686" s="39"/>
      <c r="AE686" s="39"/>
      <c r="AT686" s="18" t="s">
        <v>249</v>
      </c>
      <c r="AU686" s="18" t="s">
        <v>88</v>
      </c>
    </row>
    <row r="687" s="2" customFormat="1">
      <c r="A687" s="39"/>
      <c r="B687" s="40"/>
      <c r="C687" s="41"/>
      <c r="D687" s="247" t="s">
        <v>251</v>
      </c>
      <c r="E687" s="41"/>
      <c r="F687" s="248" t="s">
        <v>4576</v>
      </c>
      <c r="G687" s="41"/>
      <c r="H687" s="41"/>
      <c r="I687" s="244"/>
      <c r="J687" s="41"/>
      <c r="K687" s="41"/>
      <c r="L687" s="45"/>
      <c r="M687" s="245"/>
      <c r="N687" s="246"/>
      <c r="O687" s="92"/>
      <c r="P687" s="92"/>
      <c r="Q687" s="92"/>
      <c r="R687" s="92"/>
      <c r="S687" s="92"/>
      <c r="T687" s="93"/>
      <c r="U687" s="39"/>
      <c r="V687" s="39"/>
      <c r="W687" s="39"/>
      <c r="X687" s="39"/>
      <c r="Y687" s="39"/>
      <c r="Z687" s="39"/>
      <c r="AA687" s="39"/>
      <c r="AB687" s="39"/>
      <c r="AC687" s="39"/>
      <c r="AD687" s="39"/>
      <c r="AE687" s="39"/>
      <c r="AT687" s="18" t="s">
        <v>251</v>
      </c>
      <c r="AU687" s="18" t="s">
        <v>88</v>
      </c>
    </row>
    <row r="688" s="15" customFormat="1">
      <c r="A688" s="15"/>
      <c r="B688" s="271"/>
      <c r="C688" s="272"/>
      <c r="D688" s="242" t="s">
        <v>259</v>
      </c>
      <c r="E688" s="273" t="s">
        <v>1</v>
      </c>
      <c r="F688" s="274" t="s">
        <v>4577</v>
      </c>
      <c r="G688" s="272"/>
      <c r="H688" s="273" t="s">
        <v>1</v>
      </c>
      <c r="I688" s="275"/>
      <c r="J688" s="272"/>
      <c r="K688" s="272"/>
      <c r="L688" s="276"/>
      <c r="M688" s="277"/>
      <c r="N688" s="278"/>
      <c r="O688" s="278"/>
      <c r="P688" s="278"/>
      <c r="Q688" s="278"/>
      <c r="R688" s="278"/>
      <c r="S688" s="278"/>
      <c r="T688" s="279"/>
      <c r="U688" s="15"/>
      <c r="V688" s="15"/>
      <c r="W688" s="15"/>
      <c r="X688" s="15"/>
      <c r="Y688" s="15"/>
      <c r="Z688" s="15"/>
      <c r="AA688" s="15"/>
      <c r="AB688" s="15"/>
      <c r="AC688" s="15"/>
      <c r="AD688" s="15"/>
      <c r="AE688" s="15"/>
      <c r="AT688" s="280" t="s">
        <v>259</v>
      </c>
      <c r="AU688" s="280" t="s">
        <v>88</v>
      </c>
      <c r="AV688" s="15" t="s">
        <v>14</v>
      </c>
      <c r="AW688" s="15" t="s">
        <v>36</v>
      </c>
      <c r="AX688" s="15" t="s">
        <v>80</v>
      </c>
      <c r="AY688" s="280" t="s">
        <v>241</v>
      </c>
    </row>
    <row r="689" s="13" customFormat="1">
      <c r="A689" s="13"/>
      <c r="B689" s="249"/>
      <c r="C689" s="250"/>
      <c r="D689" s="242" t="s">
        <v>259</v>
      </c>
      <c r="E689" s="251" t="s">
        <v>1</v>
      </c>
      <c r="F689" s="252" t="s">
        <v>4578</v>
      </c>
      <c r="G689" s="250"/>
      <c r="H689" s="253">
        <v>3</v>
      </c>
      <c r="I689" s="254"/>
      <c r="J689" s="250"/>
      <c r="K689" s="250"/>
      <c r="L689" s="255"/>
      <c r="M689" s="256"/>
      <c r="N689" s="257"/>
      <c r="O689" s="257"/>
      <c r="P689" s="257"/>
      <c r="Q689" s="257"/>
      <c r="R689" s="257"/>
      <c r="S689" s="257"/>
      <c r="T689" s="258"/>
      <c r="U689" s="13"/>
      <c r="V689" s="13"/>
      <c r="W689" s="13"/>
      <c r="X689" s="13"/>
      <c r="Y689" s="13"/>
      <c r="Z689" s="13"/>
      <c r="AA689" s="13"/>
      <c r="AB689" s="13"/>
      <c r="AC689" s="13"/>
      <c r="AD689" s="13"/>
      <c r="AE689" s="13"/>
      <c r="AT689" s="259" t="s">
        <v>259</v>
      </c>
      <c r="AU689" s="259" t="s">
        <v>88</v>
      </c>
      <c r="AV689" s="13" t="s">
        <v>88</v>
      </c>
      <c r="AW689" s="13" t="s">
        <v>36</v>
      </c>
      <c r="AX689" s="13" t="s">
        <v>14</v>
      </c>
      <c r="AY689" s="259" t="s">
        <v>241</v>
      </c>
    </row>
    <row r="690" s="2" customFormat="1" ht="24.15" customHeight="1">
      <c r="A690" s="39"/>
      <c r="B690" s="40"/>
      <c r="C690" s="288" t="s">
        <v>1158</v>
      </c>
      <c r="D690" s="288" t="s">
        <v>758</v>
      </c>
      <c r="E690" s="289" t="s">
        <v>4579</v>
      </c>
      <c r="F690" s="290" t="s">
        <v>4580</v>
      </c>
      <c r="G690" s="291" t="s">
        <v>246</v>
      </c>
      <c r="H690" s="292">
        <v>4.7999999999999998</v>
      </c>
      <c r="I690" s="293"/>
      <c r="J690" s="294">
        <f>ROUND(I690*H690,2)</f>
        <v>0</v>
      </c>
      <c r="K690" s="290" t="s">
        <v>247</v>
      </c>
      <c r="L690" s="295"/>
      <c r="M690" s="296" t="s">
        <v>1</v>
      </c>
      <c r="N690" s="297" t="s">
        <v>45</v>
      </c>
      <c r="O690" s="92"/>
      <c r="P690" s="238">
        <f>O690*H690</f>
        <v>0</v>
      </c>
      <c r="Q690" s="238">
        <v>0.025440000000000001</v>
      </c>
      <c r="R690" s="238">
        <f>Q690*H690</f>
        <v>0.122112</v>
      </c>
      <c r="S690" s="238">
        <v>0</v>
      </c>
      <c r="T690" s="239">
        <f>S690*H690</f>
        <v>0</v>
      </c>
      <c r="U690" s="39"/>
      <c r="V690" s="39"/>
      <c r="W690" s="39"/>
      <c r="X690" s="39"/>
      <c r="Y690" s="39"/>
      <c r="Z690" s="39"/>
      <c r="AA690" s="39"/>
      <c r="AB690" s="39"/>
      <c r="AC690" s="39"/>
      <c r="AD690" s="39"/>
      <c r="AE690" s="39"/>
      <c r="AR690" s="240" t="s">
        <v>747</v>
      </c>
      <c r="AT690" s="240" t="s">
        <v>758</v>
      </c>
      <c r="AU690" s="240" t="s">
        <v>88</v>
      </c>
      <c r="AY690" s="18" t="s">
        <v>241</v>
      </c>
      <c r="BE690" s="241">
        <f>IF(N690="základní",J690,0)</f>
        <v>0</v>
      </c>
      <c r="BF690" s="241">
        <f>IF(N690="snížená",J690,0)</f>
        <v>0</v>
      </c>
      <c r="BG690" s="241">
        <f>IF(N690="zákl. přenesená",J690,0)</f>
        <v>0</v>
      </c>
      <c r="BH690" s="241">
        <f>IF(N690="sníž. přenesená",J690,0)</f>
        <v>0</v>
      </c>
      <c r="BI690" s="241">
        <f>IF(N690="nulová",J690,0)</f>
        <v>0</v>
      </c>
      <c r="BJ690" s="18" t="s">
        <v>14</v>
      </c>
      <c r="BK690" s="241">
        <f>ROUND(I690*H690,2)</f>
        <v>0</v>
      </c>
      <c r="BL690" s="18" t="s">
        <v>344</v>
      </c>
      <c r="BM690" s="240" t="s">
        <v>4581</v>
      </c>
    </row>
    <row r="691" s="2" customFormat="1">
      <c r="A691" s="39"/>
      <c r="B691" s="40"/>
      <c r="C691" s="41"/>
      <c r="D691" s="242" t="s">
        <v>249</v>
      </c>
      <c r="E691" s="41"/>
      <c r="F691" s="243" t="s">
        <v>4580</v>
      </c>
      <c r="G691" s="41"/>
      <c r="H691" s="41"/>
      <c r="I691" s="244"/>
      <c r="J691" s="41"/>
      <c r="K691" s="41"/>
      <c r="L691" s="45"/>
      <c r="M691" s="245"/>
      <c r="N691" s="246"/>
      <c r="O691" s="92"/>
      <c r="P691" s="92"/>
      <c r="Q691" s="92"/>
      <c r="R691" s="92"/>
      <c r="S691" s="92"/>
      <c r="T691" s="93"/>
      <c r="U691" s="39"/>
      <c r="V691" s="39"/>
      <c r="W691" s="39"/>
      <c r="X691" s="39"/>
      <c r="Y691" s="39"/>
      <c r="Z691" s="39"/>
      <c r="AA691" s="39"/>
      <c r="AB691" s="39"/>
      <c r="AC691" s="39"/>
      <c r="AD691" s="39"/>
      <c r="AE691" s="39"/>
      <c r="AT691" s="18" t="s">
        <v>249</v>
      </c>
      <c r="AU691" s="18" t="s">
        <v>88</v>
      </c>
    </row>
    <row r="692" s="2" customFormat="1">
      <c r="A692" s="39"/>
      <c r="B692" s="40"/>
      <c r="C692" s="41"/>
      <c r="D692" s="242" t="s">
        <v>742</v>
      </c>
      <c r="E692" s="41"/>
      <c r="F692" s="287" t="s">
        <v>4582</v>
      </c>
      <c r="G692" s="41"/>
      <c r="H692" s="41"/>
      <c r="I692" s="244"/>
      <c r="J692" s="41"/>
      <c r="K692" s="41"/>
      <c r="L692" s="45"/>
      <c r="M692" s="245"/>
      <c r="N692" s="246"/>
      <c r="O692" s="92"/>
      <c r="P692" s="92"/>
      <c r="Q692" s="92"/>
      <c r="R692" s="92"/>
      <c r="S692" s="92"/>
      <c r="T692" s="93"/>
      <c r="U692" s="39"/>
      <c r="V692" s="39"/>
      <c r="W692" s="39"/>
      <c r="X692" s="39"/>
      <c r="Y692" s="39"/>
      <c r="Z692" s="39"/>
      <c r="AA692" s="39"/>
      <c r="AB692" s="39"/>
      <c r="AC692" s="39"/>
      <c r="AD692" s="39"/>
      <c r="AE692" s="39"/>
      <c r="AT692" s="18" t="s">
        <v>742</v>
      </c>
      <c r="AU692" s="18" t="s">
        <v>88</v>
      </c>
    </row>
    <row r="693" s="13" customFormat="1">
      <c r="A693" s="13"/>
      <c r="B693" s="249"/>
      <c r="C693" s="250"/>
      <c r="D693" s="242" t="s">
        <v>259</v>
      </c>
      <c r="E693" s="251" t="s">
        <v>1</v>
      </c>
      <c r="F693" s="252" t="s">
        <v>4583</v>
      </c>
      <c r="G693" s="250"/>
      <c r="H693" s="253">
        <v>4.7999999999999998</v>
      </c>
      <c r="I693" s="254"/>
      <c r="J693" s="250"/>
      <c r="K693" s="250"/>
      <c r="L693" s="255"/>
      <c r="M693" s="256"/>
      <c r="N693" s="257"/>
      <c r="O693" s="257"/>
      <c r="P693" s="257"/>
      <c r="Q693" s="257"/>
      <c r="R693" s="257"/>
      <c r="S693" s="257"/>
      <c r="T693" s="258"/>
      <c r="U693" s="13"/>
      <c r="V693" s="13"/>
      <c r="W693" s="13"/>
      <c r="X693" s="13"/>
      <c r="Y693" s="13"/>
      <c r="Z693" s="13"/>
      <c r="AA693" s="13"/>
      <c r="AB693" s="13"/>
      <c r="AC693" s="13"/>
      <c r="AD693" s="13"/>
      <c r="AE693" s="13"/>
      <c r="AT693" s="259" t="s">
        <v>259</v>
      </c>
      <c r="AU693" s="259" t="s">
        <v>88</v>
      </c>
      <c r="AV693" s="13" t="s">
        <v>88</v>
      </c>
      <c r="AW693" s="13" t="s">
        <v>36</v>
      </c>
      <c r="AX693" s="13" t="s">
        <v>14</v>
      </c>
      <c r="AY693" s="259" t="s">
        <v>241</v>
      </c>
    </row>
    <row r="694" s="2" customFormat="1" ht="24.15" customHeight="1">
      <c r="A694" s="39"/>
      <c r="B694" s="40"/>
      <c r="C694" s="229" t="s">
        <v>1165</v>
      </c>
      <c r="D694" s="229" t="s">
        <v>243</v>
      </c>
      <c r="E694" s="230" t="s">
        <v>4584</v>
      </c>
      <c r="F694" s="231" t="s">
        <v>4585</v>
      </c>
      <c r="G694" s="232" t="s">
        <v>487</v>
      </c>
      <c r="H694" s="233">
        <v>0.125</v>
      </c>
      <c r="I694" s="234"/>
      <c r="J694" s="235">
        <f>ROUND(I694*H694,2)</f>
        <v>0</v>
      </c>
      <c r="K694" s="231" t="s">
        <v>247</v>
      </c>
      <c r="L694" s="45"/>
      <c r="M694" s="236" t="s">
        <v>1</v>
      </c>
      <c r="N694" s="237" t="s">
        <v>45</v>
      </c>
      <c r="O694" s="92"/>
      <c r="P694" s="238">
        <f>O694*H694</f>
        <v>0</v>
      </c>
      <c r="Q694" s="238">
        <v>0</v>
      </c>
      <c r="R694" s="238">
        <f>Q694*H694</f>
        <v>0</v>
      </c>
      <c r="S694" s="238">
        <v>0</v>
      </c>
      <c r="T694" s="239">
        <f>S694*H694</f>
        <v>0</v>
      </c>
      <c r="U694" s="39"/>
      <c r="V694" s="39"/>
      <c r="W694" s="39"/>
      <c r="X694" s="39"/>
      <c r="Y694" s="39"/>
      <c r="Z694" s="39"/>
      <c r="AA694" s="39"/>
      <c r="AB694" s="39"/>
      <c r="AC694" s="39"/>
      <c r="AD694" s="39"/>
      <c r="AE694" s="39"/>
      <c r="AR694" s="240" t="s">
        <v>344</v>
      </c>
      <c r="AT694" s="240" t="s">
        <v>243</v>
      </c>
      <c r="AU694" s="240" t="s">
        <v>88</v>
      </c>
      <c r="AY694" s="18" t="s">
        <v>241</v>
      </c>
      <c r="BE694" s="241">
        <f>IF(N694="základní",J694,0)</f>
        <v>0</v>
      </c>
      <c r="BF694" s="241">
        <f>IF(N694="snížená",J694,0)</f>
        <v>0</v>
      </c>
      <c r="BG694" s="241">
        <f>IF(N694="zákl. přenesená",J694,0)</f>
        <v>0</v>
      </c>
      <c r="BH694" s="241">
        <f>IF(N694="sníž. přenesená",J694,0)</f>
        <v>0</v>
      </c>
      <c r="BI694" s="241">
        <f>IF(N694="nulová",J694,0)</f>
        <v>0</v>
      </c>
      <c r="BJ694" s="18" t="s">
        <v>14</v>
      </c>
      <c r="BK694" s="241">
        <f>ROUND(I694*H694,2)</f>
        <v>0</v>
      </c>
      <c r="BL694" s="18" t="s">
        <v>344</v>
      </c>
      <c r="BM694" s="240" t="s">
        <v>4586</v>
      </c>
    </row>
    <row r="695" s="2" customFormat="1">
      <c r="A695" s="39"/>
      <c r="B695" s="40"/>
      <c r="C695" s="41"/>
      <c r="D695" s="242" t="s">
        <v>249</v>
      </c>
      <c r="E695" s="41"/>
      <c r="F695" s="243" t="s">
        <v>4587</v>
      </c>
      <c r="G695" s="41"/>
      <c r="H695" s="41"/>
      <c r="I695" s="244"/>
      <c r="J695" s="41"/>
      <c r="K695" s="41"/>
      <c r="L695" s="45"/>
      <c r="M695" s="245"/>
      <c r="N695" s="246"/>
      <c r="O695" s="92"/>
      <c r="P695" s="92"/>
      <c r="Q695" s="92"/>
      <c r="R695" s="92"/>
      <c r="S695" s="92"/>
      <c r="T695" s="93"/>
      <c r="U695" s="39"/>
      <c r="V695" s="39"/>
      <c r="W695" s="39"/>
      <c r="X695" s="39"/>
      <c r="Y695" s="39"/>
      <c r="Z695" s="39"/>
      <c r="AA695" s="39"/>
      <c r="AB695" s="39"/>
      <c r="AC695" s="39"/>
      <c r="AD695" s="39"/>
      <c r="AE695" s="39"/>
      <c r="AT695" s="18" t="s">
        <v>249</v>
      </c>
      <c r="AU695" s="18" t="s">
        <v>88</v>
      </c>
    </row>
    <row r="696" s="2" customFormat="1">
      <c r="A696" s="39"/>
      <c r="B696" s="40"/>
      <c r="C696" s="41"/>
      <c r="D696" s="247" t="s">
        <v>251</v>
      </c>
      <c r="E696" s="41"/>
      <c r="F696" s="248" t="s">
        <v>4588</v>
      </c>
      <c r="G696" s="41"/>
      <c r="H696" s="41"/>
      <c r="I696" s="244"/>
      <c r="J696" s="41"/>
      <c r="K696" s="41"/>
      <c r="L696" s="45"/>
      <c r="M696" s="245"/>
      <c r="N696" s="246"/>
      <c r="O696" s="92"/>
      <c r="P696" s="92"/>
      <c r="Q696" s="92"/>
      <c r="R696" s="92"/>
      <c r="S696" s="92"/>
      <c r="T696" s="93"/>
      <c r="U696" s="39"/>
      <c r="V696" s="39"/>
      <c r="W696" s="39"/>
      <c r="X696" s="39"/>
      <c r="Y696" s="39"/>
      <c r="Z696" s="39"/>
      <c r="AA696" s="39"/>
      <c r="AB696" s="39"/>
      <c r="AC696" s="39"/>
      <c r="AD696" s="39"/>
      <c r="AE696" s="39"/>
      <c r="AT696" s="18" t="s">
        <v>251</v>
      </c>
      <c r="AU696" s="18" t="s">
        <v>88</v>
      </c>
    </row>
    <row r="697" s="12" customFormat="1" ht="22.8" customHeight="1">
      <c r="A697" s="12"/>
      <c r="B697" s="213"/>
      <c r="C697" s="214"/>
      <c r="D697" s="215" t="s">
        <v>79</v>
      </c>
      <c r="E697" s="227" t="s">
        <v>4589</v>
      </c>
      <c r="F697" s="227" t="s">
        <v>4590</v>
      </c>
      <c r="G697" s="214"/>
      <c r="H697" s="214"/>
      <c r="I697" s="217"/>
      <c r="J697" s="228">
        <f>BK697</f>
        <v>0</v>
      </c>
      <c r="K697" s="214"/>
      <c r="L697" s="219"/>
      <c r="M697" s="220"/>
      <c r="N697" s="221"/>
      <c r="O697" s="221"/>
      <c r="P697" s="222">
        <f>SUM(P698:P708)</f>
        <v>0</v>
      </c>
      <c r="Q697" s="221"/>
      <c r="R697" s="222">
        <f>SUM(R698:R708)</f>
        <v>0.31531999999999999</v>
      </c>
      <c r="S697" s="221"/>
      <c r="T697" s="223">
        <f>SUM(T698:T708)</f>
        <v>0.26200000000000001</v>
      </c>
      <c r="U697" s="12"/>
      <c r="V697" s="12"/>
      <c r="W697" s="12"/>
      <c r="X697" s="12"/>
      <c r="Y697" s="12"/>
      <c r="Z697" s="12"/>
      <c r="AA697" s="12"/>
      <c r="AB697" s="12"/>
      <c r="AC697" s="12"/>
      <c r="AD697" s="12"/>
      <c r="AE697" s="12"/>
      <c r="AR697" s="224" t="s">
        <v>88</v>
      </c>
      <c r="AT697" s="225" t="s">
        <v>79</v>
      </c>
      <c r="AU697" s="225" t="s">
        <v>14</v>
      </c>
      <c r="AY697" s="224" t="s">
        <v>241</v>
      </c>
      <c r="BK697" s="226">
        <f>SUM(BK698:BK708)</f>
        <v>0</v>
      </c>
    </row>
    <row r="698" s="2" customFormat="1" ht="33" customHeight="1">
      <c r="A698" s="39"/>
      <c r="B698" s="40"/>
      <c r="C698" s="229" t="s">
        <v>1171</v>
      </c>
      <c r="D698" s="229" t="s">
        <v>243</v>
      </c>
      <c r="E698" s="230" t="s">
        <v>4591</v>
      </c>
      <c r="F698" s="231" t="s">
        <v>4592</v>
      </c>
      <c r="G698" s="232" t="s">
        <v>303</v>
      </c>
      <c r="H698" s="233">
        <v>100</v>
      </c>
      <c r="I698" s="234"/>
      <c r="J698" s="235">
        <f>ROUND(I698*H698,2)</f>
        <v>0</v>
      </c>
      <c r="K698" s="231" t="s">
        <v>247</v>
      </c>
      <c r="L698" s="45"/>
      <c r="M698" s="236" t="s">
        <v>1</v>
      </c>
      <c r="N698" s="237" t="s">
        <v>45</v>
      </c>
      <c r="O698" s="92"/>
      <c r="P698" s="238">
        <f>O698*H698</f>
        <v>0</v>
      </c>
      <c r="Q698" s="238">
        <v>0.00083000000000000001</v>
      </c>
      <c r="R698" s="238">
        <f>Q698*H698</f>
        <v>0.083000000000000004</v>
      </c>
      <c r="S698" s="238">
        <v>0.0026199999999999999</v>
      </c>
      <c r="T698" s="239">
        <f>S698*H698</f>
        <v>0.26200000000000001</v>
      </c>
      <c r="U698" s="39"/>
      <c r="V698" s="39"/>
      <c r="W698" s="39"/>
      <c r="X698" s="39"/>
      <c r="Y698" s="39"/>
      <c r="Z698" s="39"/>
      <c r="AA698" s="39"/>
      <c r="AB698" s="39"/>
      <c r="AC698" s="39"/>
      <c r="AD698" s="39"/>
      <c r="AE698" s="39"/>
      <c r="AR698" s="240" t="s">
        <v>344</v>
      </c>
      <c r="AT698" s="240" t="s">
        <v>243</v>
      </c>
      <c r="AU698" s="240" t="s">
        <v>88</v>
      </c>
      <c r="AY698" s="18" t="s">
        <v>241</v>
      </c>
      <c r="BE698" s="241">
        <f>IF(N698="základní",J698,0)</f>
        <v>0</v>
      </c>
      <c r="BF698" s="241">
        <f>IF(N698="snížená",J698,0)</f>
        <v>0</v>
      </c>
      <c r="BG698" s="241">
        <f>IF(N698="zákl. přenesená",J698,0)</f>
        <v>0</v>
      </c>
      <c r="BH698" s="241">
        <f>IF(N698="sníž. přenesená",J698,0)</f>
        <v>0</v>
      </c>
      <c r="BI698" s="241">
        <f>IF(N698="nulová",J698,0)</f>
        <v>0</v>
      </c>
      <c r="BJ698" s="18" t="s">
        <v>14</v>
      </c>
      <c r="BK698" s="241">
        <f>ROUND(I698*H698,2)</f>
        <v>0</v>
      </c>
      <c r="BL698" s="18" t="s">
        <v>344</v>
      </c>
      <c r="BM698" s="240" t="s">
        <v>4593</v>
      </c>
    </row>
    <row r="699" s="2" customFormat="1">
      <c r="A699" s="39"/>
      <c r="B699" s="40"/>
      <c r="C699" s="41"/>
      <c r="D699" s="242" t="s">
        <v>249</v>
      </c>
      <c r="E699" s="41"/>
      <c r="F699" s="243" t="s">
        <v>4594</v>
      </c>
      <c r="G699" s="41"/>
      <c r="H699" s="41"/>
      <c r="I699" s="244"/>
      <c r="J699" s="41"/>
      <c r="K699" s="41"/>
      <c r="L699" s="45"/>
      <c r="M699" s="245"/>
      <c r="N699" s="246"/>
      <c r="O699" s="92"/>
      <c r="P699" s="92"/>
      <c r="Q699" s="92"/>
      <c r="R699" s="92"/>
      <c r="S699" s="92"/>
      <c r="T699" s="93"/>
      <c r="U699" s="39"/>
      <c r="V699" s="39"/>
      <c r="W699" s="39"/>
      <c r="X699" s="39"/>
      <c r="Y699" s="39"/>
      <c r="Z699" s="39"/>
      <c r="AA699" s="39"/>
      <c r="AB699" s="39"/>
      <c r="AC699" s="39"/>
      <c r="AD699" s="39"/>
      <c r="AE699" s="39"/>
      <c r="AT699" s="18" t="s">
        <v>249</v>
      </c>
      <c r="AU699" s="18" t="s">
        <v>88</v>
      </c>
    </row>
    <row r="700" s="2" customFormat="1">
      <c r="A700" s="39"/>
      <c r="B700" s="40"/>
      <c r="C700" s="41"/>
      <c r="D700" s="247" t="s">
        <v>251</v>
      </c>
      <c r="E700" s="41"/>
      <c r="F700" s="248" t="s">
        <v>4595</v>
      </c>
      <c r="G700" s="41"/>
      <c r="H700" s="41"/>
      <c r="I700" s="244"/>
      <c r="J700" s="41"/>
      <c r="K700" s="41"/>
      <c r="L700" s="45"/>
      <c r="M700" s="245"/>
      <c r="N700" s="246"/>
      <c r="O700" s="92"/>
      <c r="P700" s="92"/>
      <c r="Q700" s="92"/>
      <c r="R700" s="92"/>
      <c r="S700" s="92"/>
      <c r="T700" s="93"/>
      <c r="U700" s="39"/>
      <c r="V700" s="39"/>
      <c r="W700" s="39"/>
      <c r="X700" s="39"/>
      <c r="Y700" s="39"/>
      <c r="Z700" s="39"/>
      <c r="AA700" s="39"/>
      <c r="AB700" s="39"/>
      <c r="AC700" s="39"/>
      <c r="AD700" s="39"/>
      <c r="AE700" s="39"/>
      <c r="AT700" s="18" t="s">
        <v>251</v>
      </c>
      <c r="AU700" s="18" t="s">
        <v>88</v>
      </c>
    </row>
    <row r="701" s="15" customFormat="1">
      <c r="A701" s="15"/>
      <c r="B701" s="271"/>
      <c r="C701" s="272"/>
      <c r="D701" s="242" t="s">
        <v>259</v>
      </c>
      <c r="E701" s="273" t="s">
        <v>1</v>
      </c>
      <c r="F701" s="274" t="s">
        <v>4282</v>
      </c>
      <c r="G701" s="272"/>
      <c r="H701" s="273" t="s">
        <v>1</v>
      </c>
      <c r="I701" s="275"/>
      <c r="J701" s="272"/>
      <c r="K701" s="272"/>
      <c r="L701" s="276"/>
      <c r="M701" s="277"/>
      <c r="N701" s="278"/>
      <c r="O701" s="278"/>
      <c r="P701" s="278"/>
      <c r="Q701" s="278"/>
      <c r="R701" s="278"/>
      <c r="S701" s="278"/>
      <c r="T701" s="279"/>
      <c r="U701" s="15"/>
      <c r="V701" s="15"/>
      <c r="W701" s="15"/>
      <c r="X701" s="15"/>
      <c r="Y701" s="15"/>
      <c r="Z701" s="15"/>
      <c r="AA701" s="15"/>
      <c r="AB701" s="15"/>
      <c r="AC701" s="15"/>
      <c r="AD701" s="15"/>
      <c r="AE701" s="15"/>
      <c r="AT701" s="280" t="s">
        <v>259</v>
      </c>
      <c r="AU701" s="280" t="s">
        <v>88</v>
      </c>
      <c r="AV701" s="15" t="s">
        <v>14</v>
      </c>
      <c r="AW701" s="15" t="s">
        <v>36</v>
      </c>
      <c r="AX701" s="15" t="s">
        <v>80</v>
      </c>
      <c r="AY701" s="280" t="s">
        <v>241</v>
      </c>
    </row>
    <row r="702" s="13" customFormat="1">
      <c r="A702" s="13"/>
      <c r="B702" s="249"/>
      <c r="C702" s="250"/>
      <c r="D702" s="242" t="s">
        <v>259</v>
      </c>
      <c r="E702" s="251" t="s">
        <v>1</v>
      </c>
      <c r="F702" s="252" t="s">
        <v>4596</v>
      </c>
      <c r="G702" s="250"/>
      <c r="H702" s="253">
        <v>100</v>
      </c>
      <c r="I702" s="254"/>
      <c r="J702" s="250"/>
      <c r="K702" s="250"/>
      <c r="L702" s="255"/>
      <c r="M702" s="256"/>
      <c r="N702" s="257"/>
      <c r="O702" s="257"/>
      <c r="P702" s="257"/>
      <c r="Q702" s="257"/>
      <c r="R702" s="257"/>
      <c r="S702" s="257"/>
      <c r="T702" s="258"/>
      <c r="U702" s="13"/>
      <c r="V702" s="13"/>
      <c r="W702" s="13"/>
      <c r="X702" s="13"/>
      <c r="Y702" s="13"/>
      <c r="Z702" s="13"/>
      <c r="AA702" s="13"/>
      <c r="AB702" s="13"/>
      <c r="AC702" s="13"/>
      <c r="AD702" s="13"/>
      <c r="AE702" s="13"/>
      <c r="AT702" s="259" t="s">
        <v>259</v>
      </c>
      <c r="AU702" s="259" t="s">
        <v>88</v>
      </c>
      <c r="AV702" s="13" t="s">
        <v>88</v>
      </c>
      <c r="AW702" s="13" t="s">
        <v>36</v>
      </c>
      <c r="AX702" s="13" t="s">
        <v>14</v>
      </c>
      <c r="AY702" s="259" t="s">
        <v>241</v>
      </c>
    </row>
    <row r="703" s="2" customFormat="1" ht="33" customHeight="1">
      <c r="A703" s="39"/>
      <c r="B703" s="40"/>
      <c r="C703" s="288" t="s">
        <v>1175</v>
      </c>
      <c r="D703" s="288" t="s">
        <v>758</v>
      </c>
      <c r="E703" s="289" t="s">
        <v>4597</v>
      </c>
      <c r="F703" s="290" t="s">
        <v>4598</v>
      </c>
      <c r="G703" s="291" t="s">
        <v>246</v>
      </c>
      <c r="H703" s="292">
        <v>12.1</v>
      </c>
      <c r="I703" s="293"/>
      <c r="J703" s="294">
        <f>ROUND(I703*H703,2)</f>
        <v>0</v>
      </c>
      <c r="K703" s="290" t="s">
        <v>247</v>
      </c>
      <c r="L703" s="295"/>
      <c r="M703" s="296" t="s">
        <v>1</v>
      </c>
      <c r="N703" s="297" t="s">
        <v>45</v>
      </c>
      <c r="O703" s="92"/>
      <c r="P703" s="238">
        <f>O703*H703</f>
        <v>0</v>
      </c>
      <c r="Q703" s="238">
        <v>0.019199999999999998</v>
      </c>
      <c r="R703" s="238">
        <f>Q703*H703</f>
        <v>0.23231999999999997</v>
      </c>
      <c r="S703" s="238">
        <v>0</v>
      </c>
      <c r="T703" s="239">
        <f>S703*H703</f>
        <v>0</v>
      </c>
      <c r="U703" s="39"/>
      <c r="V703" s="39"/>
      <c r="W703" s="39"/>
      <c r="X703" s="39"/>
      <c r="Y703" s="39"/>
      <c r="Z703" s="39"/>
      <c r="AA703" s="39"/>
      <c r="AB703" s="39"/>
      <c r="AC703" s="39"/>
      <c r="AD703" s="39"/>
      <c r="AE703" s="39"/>
      <c r="AR703" s="240" t="s">
        <v>747</v>
      </c>
      <c r="AT703" s="240" t="s">
        <v>758</v>
      </c>
      <c r="AU703" s="240" t="s">
        <v>88</v>
      </c>
      <c r="AY703" s="18" t="s">
        <v>241</v>
      </c>
      <c r="BE703" s="241">
        <f>IF(N703="základní",J703,0)</f>
        <v>0</v>
      </c>
      <c r="BF703" s="241">
        <f>IF(N703="snížená",J703,0)</f>
        <v>0</v>
      </c>
      <c r="BG703" s="241">
        <f>IF(N703="zákl. přenesená",J703,0)</f>
        <v>0</v>
      </c>
      <c r="BH703" s="241">
        <f>IF(N703="sníž. přenesená",J703,0)</f>
        <v>0</v>
      </c>
      <c r="BI703" s="241">
        <f>IF(N703="nulová",J703,0)</f>
        <v>0</v>
      </c>
      <c r="BJ703" s="18" t="s">
        <v>14</v>
      </c>
      <c r="BK703" s="241">
        <f>ROUND(I703*H703,2)</f>
        <v>0</v>
      </c>
      <c r="BL703" s="18" t="s">
        <v>344</v>
      </c>
      <c r="BM703" s="240" t="s">
        <v>4599</v>
      </c>
    </row>
    <row r="704" s="2" customFormat="1">
      <c r="A704" s="39"/>
      <c r="B704" s="40"/>
      <c r="C704" s="41"/>
      <c r="D704" s="242" t="s">
        <v>249</v>
      </c>
      <c r="E704" s="41"/>
      <c r="F704" s="243" t="s">
        <v>4598</v>
      </c>
      <c r="G704" s="41"/>
      <c r="H704" s="41"/>
      <c r="I704" s="244"/>
      <c r="J704" s="41"/>
      <c r="K704" s="41"/>
      <c r="L704" s="45"/>
      <c r="M704" s="245"/>
      <c r="N704" s="246"/>
      <c r="O704" s="92"/>
      <c r="P704" s="92"/>
      <c r="Q704" s="92"/>
      <c r="R704" s="92"/>
      <c r="S704" s="92"/>
      <c r="T704" s="93"/>
      <c r="U704" s="39"/>
      <c r="V704" s="39"/>
      <c r="W704" s="39"/>
      <c r="X704" s="39"/>
      <c r="Y704" s="39"/>
      <c r="Z704" s="39"/>
      <c r="AA704" s="39"/>
      <c r="AB704" s="39"/>
      <c r="AC704" s="39"/>
      <c r="AD704" s="39"/>
      <c r="AE704" s="39"/>
      <c r="AT704" s="18" t="s">
        <v>249</v>
      </c>
      <c r="AU704" s="18" t="s">
        <v>88</v>
      </c>
    </row>
    <row r="705" s="13" customFormat="1">
      <c r="A705" s="13"/>
      <c r="B705" s="249"/>
      <c r="C705" s="250"/>
      <c r="D705" s="242" t="s">
        <v>259</v>
      </c>
      <c r="E705" s="250"/>
      <c r="F705" s="252" t="s">
        <v>4600</v>
      </c>
      <c r="G705" s="250"/>
      <c r="H705" s="253">
        <v>12.1</v>
      </c>
      <c r="I705" s="254"/>
      <c r="J705" s="250"/>
      <c r="K705" s="250"/>
      <c r="L705" s="255"/>
      <c r="M705" s="256"/>
      <c r="N705" s="257"/>
      <c r="O705" s="257"/>
      <c r="P705" s="257"/>
      <c r="Q705" s="257"/>
      <c r="R705" s="257"/>
      <c r="S705" s="257"/>
      <c r="T705" s="258"/>
      <c r="U705" s="13"/>
      <c r="V705" s="13"/>
      <c r="W705" s="13"/>
      <c r="X705" s="13"/>
      <c r="Y705" s="13"/>
      <c r="Z705" s="13"/>
      <c r="AA705" s="13"/>
      <c r="AB705" s="13"/>
      <c r="AC705" s="13"/>
      <c r="AD705" s="13"/>
      <c r="AE705" s="13"/>
      <c r="AT705" s="259" t="s">
        <v>259</v>
      </c>
      <c r="AU705" s="259" t="s">
        <v>88</v>
      </c>
      <c r="AV705" s="13" t="s">
        <v>88</v>
      </c>
      <c r="AW705" s="13" t="s">
        <v>4</v>
      </c>
      <c r="AX705" s="13" t="s">
        <v>14</v>
      </c>
      <c r="AY705" s="259" t="s">
        <v>241</v>
      </c>
    </row>
    <row r="706" s="2" customFormat="1" ht="24.15" customHeight="1">
      <c r="A706" s="39"/>
      <c r="B706" s="40"/>
      <c r="C706" s="229" t="s">
        <v>1182</v>
      </c>
      <c r="D706" s="229" t="s">
        <v>243</v>
      </c>
      <c r="E706" s="230" t="s">
        <v>4601</v>
      </c>
      <c r="F706" s="231" t="s">
        <v>4602</v>
      </c>
      <c r="G706" s="232" t="s">
        <v>487</v>
      </c>
      <c r="H706" s="233">
        <v>0.315</v>
      </c>
      <c r="I706" s="234"/>
      <c r="J706" s="235">
        <f>ROUND(I706*H706,2)</f>
        <v>0</v>
      </c>
      <c r="K706" s="231" t="s">
        <v>247</v>
      </c>
      <c r="L706" s="45"/>
      <c r="M706" s="236" t="s">
        <v>1</v>
      </c>
      <c r="N706" s="237" t="s">
        <v>45</v>
      </c>
      <c r="O706" s="92"/>
      <c r="P706" s="238">
        <f>O706*H706</f>
        <v>0</v>
      </c>
      <c r="Q706" s="238">
        <v>0</v>
      </c>
      <c r="R706" s="238">
        <f>Q706*H706</f>
        <v>0</v>
      </c>
      <c r="S706" s="238">
        <v>0</v>
      </c>
      <c r="T706" s="239">
        <f>S706*H706</f>
        <v>0</v>
      </c>
      <c r="U706" s="39"/>
      <c r="V706" s="39"/>
      <c r="W706" s="39"/>
      <c r="X706" s="39"/>
      <c r="Y706" s="39"/>
      <c r="Z706" s="39"/>
      <c r="AA706" s="39"/>
      <c r="AB706" s="39"/>
      <c r="AC706" s="39"/>
      <c r="AD706" s="39"/>
      <c r="AE706" s="39"/>
      <c r="AR706" s="240" t="s">
        <v>344</v>
      </c>
      <c r="AT706" s="240" t="s">
        <v>243</v>
      </c>
      <c r="AU706" s="240" t="s">
        <v>88</v>
      </c>
      <c r="AY706" s="18" t="s">
        <v>241</v>
      </c>
      <c r="BE706" s="241">
        <f>IF(N706="základní",J706,0)</f>
        <v>0</v>
      </c>
      <c r="BF706" s="241">
        <f>IF(N706="snížená",J706,0)</f>
        <v>0</v>
      </c>
      <c r="BG706" s="241">
        <f>IF(N706="zákl. přenesená",J706,0)</f>
        <v>0</v>
      </c>
      <c r="BH706" s="241">
        <f>IF(N706="sníž. přenesená",J706,0)</f>
        <v>0</v>
      </c>
      <c r="BI706" s="241">
        <f>IF(N706="nulová",J706,0)</f>
        <v>0</v>
      </c>
      <c r="BJ706" s="18" t="s">
        <v>14</v>
      </c>
      <c r="BK706" s="241">
        <f>ROUND(I706*H706,2)</f>
        <v>0</v>
      </c>
      <c r="BL706" s="18" t="s">
        <v>344</v>
      </c>
      <c r="BM706" s="240" t="s">
        <v>4603</v>
      </c>
    </row>
    <row r="707" s="2" customFormat="1">
      <c r="A707" s="39"/>
      <c r="B707" s="40"/>
      <c r="C707" s="41"/>
      <c r="D707" s="242" t="s">
        <v>249</v>
      </c>
      <c r="E707" s="41"/>
      <c r="F707" s="243" t="s">
        <v>4604</v>
      </c>
      <c r="G707" s="41"/>
      <c r="H707" s="41"/>
      <c r="I707" s="244"/>
      <c r="J707" s="41"/>
      <c r="K707" s="41"/>
      <c r="L707" s="45"/>
      <c r="M707" s="245"/>
      <c r="N707" s="246"/>
      <c r="O707" s="92"/>
      <c r="P707" s="92"/>
      <c r="Q707" s="92"/>
      <c r="R707" s="92"/>
      <c r="S707" s="92"/>
      <c r="T707" s="93"/>
      <c r="U707" s="39"/>
      <c r="V707" s="39"/>
      <c r="W707" s="39"/>
      <c r="X707" s="39"/>
      <c r="Y707" s="39"/>
      <c r="Z707" s="39"/>
      <c r="AA707" s="39"/>
      <c r="AB707" s="39"/>
      <c r="AC707" s="39"/>
      <c r="AD707" s="39"/>
      <c r="AE707" s="39"/>
      <c r="AT707" s="18" t="s">
        <v>249</v>
      </c>
      <c r="AU707" s="18" t="s">
        <v>88</v>
      </c>
    </row>
    <row r="708" s="2" customFormat="1">
      <c r="A708" s="39"/>
      <c r="B708" s="40"/>
      <c r="C708" s="41"/>
      <c r="D708" s="247" t="s">
        <v>251</v>
      </c>
      <c r="E708" s="41"/>
      <c r="F708" s="248" t="s">
        <v>4605</v>
      </c>
      <c r="G708" s="41"/>
      <c r="H708" s="41"/>
      <c r="I708" s="244"/>
      <c r="J708" s="41"/>
      <c r="K708" s="41"/>
      <c r="L708" s="45"/>
      <c r="M708" s="245"/>
      <c r="N708" s="246"/>
      <c r="O708" s="92"/>
      <c r="P708" s="92"/>
      <c r="Q708" s="92"/>
      <c r="R708" s="92"/>
      <c r="S708" s="92"/>
      <c r="T708" s="93"/>
      <c r="U708" s="39"/>
      <c r="V708" s="39"/>
      <c r="W708" s="39"/>
      <c r="X708" s="39"/>
      <c r="Y708" s="39"/>
      <c r="Z708" s="39"/>
      <c r="AA708" s="39"/>
      <c r="AB708" s="39"/>
      <c r="AC708" s="39"/>
      <c r="AD708" s="39"/>
      <c r="AE708" s="39"/>
      <c r="AT708" s="18" t="s">
        <v>251</v>
      </c>
      <c r="AU708" s="18" t="s">
        <v>88</v>
      </c>
    </row>
    <row r="709" s="12" customFormat="1" ht="22.8" customHeight="1">
      <c r="A709" s="12"/>
      <c r="B709" s="213"/>
      <c r="C709" s="214"/>
      <c r="D709" s="215" t="s">
        <v>79</v>
      </c>
      <c r="E709" s="227" t="s">
        <v>4606</v>
      </c>
      <c r="F709" s="227" t="s">
        <v>4607</v>
      </c>
      <c r="G709" s="214"/>
      <c r="H709" s="214"/>
      <c r="I709" s="217"/>
      <c r="J709" s="228">
        <f>BK709</f>
        <v>0</v>
      </c>
      <c r="K709" s="214"/>
      <c r="L709" s="219"/>
      <c r="M709" s="220"/>
      <c r="N709" s="221"/>
      <c r="O709" s="221"/>
      <c r="P709" s="222">
        <f>SUM(P710:P720)</f>
        <v>0</v>
      </c>
      <c r="Q709" s="221"/>
      <c r="R709" s="222">
        <f>SUM(R710:R720)</f>
        <v>0.18421960000000001</v>
      </c>
      <c r="S709" s="221"/>
      <c r="T709" s="223">
        <f>SUM(T710:T720)</f>
        <v>0.14300000000000002</v>
      </c>
      <c r="U709" s="12"/>
      <c r="V709" s="12"/>
      <c r="W709" s="12"/>
      <c r="X709" s="12"/>
      <c r="Y709" s="12"/>
      <c r="Z709" s="12"/>
      <c r="AA709" s="12"/>
      <c r="AB709" s="12"/>
      <c r="AC709" s="12"/>
      <c r="AD709" s="12"/>
      <c r="AE709" s="12"/>
      <c r="AR709" s="224" t="s">
        <v>88</v>
      </c>
      <c r="AT709" s="225" t="s">
        <v>79</v>
      </c>
      <c r="AU709" s="225" t="s">
        <v>14</v>
      </c>
      <c r="AY709" s="224" t="s">
        <v>241</v>
      </c>
      <c r="BK709" s="226">
        <f>SUM(BK710:BK720)</f>
        <v>0</v>
      </c>
    </row>
    <row r="710" s="2" customFormat="1" ht="24.15" customHeight="1">
      <c r="A710" s="39"/>
      <c r="B710" s="40"/>
      <c r="C710" s="229" t="s">
        <v>1642</v>
      </c>
      <c r="D710" s="229" t="s">
        <v>243</v>
      </c>
      <c r="E710" s="230" t="s">
        <v>4608</v>
      </c>
      <c r="F710" s="231" t="s">
        <v>4609</v>
      </c>
      <c r="G710" s="232" t="s">
        <v>303</v>
      </c>
      <c r="H710" s="233">
        <v>100</v>
      </c>
      <c r="I710" s="234"/>
      <c r="J710" s="235">
        <f>ROUND(I710*H710,2)</f>
        <v>0</v>
      </c>
      <c r="K710" s="231" t="s">
        <v>247</v>
      </c>
      <c r="L710" s="45"/>
      <c r="M710" s="236" t="s">
        <v>1</v>
      </c>
      <c r="N710" s="237" t="s">
        <v>45</v>
      </c>
      <c r="O710" s="92"/>
      <c r="P710" s="238">
        <f>O710*H710</f>
        <v>0</v>
      </c>
      <c r="Q710" s="238">
        <v>0.00040000000000000002</v>
      </c>
      <c r="R710" s="238">
        <f>Q710*H710</f>
        <v>0.040000000000000001</v>
      </c>
      <c r="S710" s="238">
        <v>0.0014300000000000001</v>
      </c>
      <c r="T710" s="239">
        <f>S710*H710</f>
        <v>0.14300000000000002</v>
      </c>
      <c r="U710" s="39"/>
      <c r="V710" s="39"/>
      <c r="W710" s="39"/>
      <c r="X710" s="39"/>
      <c r="Y710" s="39"/>
      <c r="Z710" s="39"/>
      <c r="AA710" s="39"/>
      <c r="AB710" s="39"/>
      <c r="AC710" s="39"/>
      <c r="AD710" s="39"/>
      <c r="AE710" s="39"/>
      <c r="AR710" s="240" t="s">
        <v>344</v>
      </c>
      <c r="AT710" s="240" t="s">
        <v>243</v>
      </c>
      <c r="AU710" s="240" t="s">
        <v>88</v>
      </c>
      <c r="AY710" s="18" t="s">
        <v>241</v>
      </c>
      <c r="BE710" s="241">
        <f>IF(N710="základní",J710,0)</f>
        <v>0</v>
      </c>
      <c r="BF710" s="241">
        <f>IF(N710="snížená",J710,0)</f>
        <v>0</v>
      </c>
      <c r="BG710" s="241">
        <f>IF(N710="zákl. přenesená",J710,0)</f>
        <v>0</v>
      </c>
      <c r="BH710" s="241">
        <f>IF(N710="sníž. přenesená",J710,0)</f>
        <v>0</v>
      </c>
      <c r="BI710" s="241">
        <f>IF(N710="nulová",J710,0)</f>
        <v>0</v>
      </c>
      <c r="BJ710" s="18" t="s">
        <v>14</v>
      </c>
      <c r="BK710" s="241">
        <f>ROUND(I710*H710,2)</f>
        <v>0</v>
      </c>
      <c r="BL710" s="18" t="s">
        <v>344</v>
      </c>
      <c r="BM710" s="240" t="s">
        <v>4610</v>
      </c>
    </row>
    <row r="711" s="2" customFormat="1">
      <c r="A711" s="39"/>
      <c r="B711" s="40"/>
      <c r="C711" s="41"/>
      <c r="D711" s="242" t="s">
        <v>249</v>
      </c>
      <c r="E711" s="41"/>
      <c r="F711" s="243" t="s">
        <v>4611</v>
      </c>
      <c r="G711" s="41"/>
      <c r="H711" s="41"/>
      <c r="I711" s="244"/>
      <c r="J711" s="41"/>
      <c r="K711" s="41"/>
      <c r="L711" s="45"/>
      <c r="M711" s="245"/>
      <c r="N711" s="246"/>
      <c r="O711" s="92"/>
      <c r="P711" s="92"/>
      <c r="Q711" s="92"/>
      <c r="R711" s="92"/>
      <c r="S711" s="92"/>
      <c r="T711" s="93"/>
      <c r="U711" s="39"/>
      <c r="V711" s="39"/>
      <c r="W711" s="39"/>
      <c r="X711" s="39"/>
      <c r="Y711" s="39"/>
      <c r="Z711" s="39"/>
      <c r="AA711" s="39"/>
      <c r="AB711" s="39"/>
      <c r="AC711" s="39"/>
      <c r="AD711" s="39"/>
      <c r="AE711" s="39"/>
      <c r="AT711" s="18" t="s">
        <v>249</v>
      </c>
      <c r="AU711" s="18" t="s">
        <v>88</v>
      </c>
    </row>
    <row r="712" s="2" customFormat="1">
      <c r="A712" s="39"/>
      <c r="B712" s="40"/>
      <c r="C712" s="41"/>
      <c r="D712" s="247" t="s">
        <v>251</v>
      </c>
      <c r="E712" s="41"/>
      <c r="F712" s="248" t="s">
        <v>4612</v>
      </c>
      <c r="G712" s="41"/>
      <c r="H712" s="41"/>
      <c r="I712" s="244"/>
      <c r="J712" s="41"/>
      <c r="K712" s="41"/>
      <c r="L712" s="45"/>
      <c r="M712" s="245"/>
      <c r="N712" s="246"/>
      <c r="O712" s="92"/>
      <c r="P712" s="92"/>
      <c r="Q712" s="92"/>
      <c r="R712" s="92"/>
      <c r="S712" s="92"/>
      <c r="T712" s="93"/>
      <c r="U712" s="39"/>
      <c r="V712" s="39"/>
      <c r="W712" s="39"/>
      <c r="X712" s="39"/>
      <c r="Y712" s="39"/>
      <c r="Z712" s="39"/>
      <c r="AA712" s="39"/>
      <c r="AB712" s="39"/>
      <c r="AC712" s="39"/>
      <c r="AD712" s="39"/>
      <c r="AE712" s="39"/>
      <c r="AT712" s="18" t="s">
        <v>251</v>
      </c>
      <c r="AU712" s="18" t="s">
        <v>88</v>
      </c>
    </row>
    <row r="713" s="15" customFormat="1">
      <c r="A713" s="15"/>
      <c r="B713" s="271"/>
      <c r="C713" s="272"/>
      <c r="D713" s="242" t="s">
        <v>259</v>
      </c>
      <c r="E713" s="273" t="s">
        <v>1</v>
      </c>
      <c r="F713" s="274" t="s">
        <v>4282</v>
      </c>
      <c r="G713" s="272"/>
      <c r="H713" s="273" t="s">
        <v>1</v>
      </c>
      <c r="I713" s="275"/>
      <c r="J713" s="272"/>
      <c r="K713" s="272"/>
      <c r="L713" s="276"/>
      <c r="M713" s="277"/>
      <c r="N713" s="278"/>
      <c r="O713" s="278"/>
      <c r="P713" s="278"/>
      <c r="Q713" s="278"/>
      <c r="R713" s="278"/>
      <c r="S713" s="278"/>
      <c r="T713" s="279"/>
      <c r="U713" s="15"/>
      <c r="V713" s="15"/>
      <c r="W713" s="15"/>
      <c r="X713" s="15"/>
      <c r="Y713" s="15"/>
      <c r="Z713" s="15"/>
      <c r="AA713" s="15"/>
      <c r="AB713" s="15"/>
      <c r="AC713" s="15"/>
      <c r="AD713" s="15"/>
      <c r="AE713" s="15"/>
      <c r="AT713" s="280" t="s">
        <v>259</v>
      </c>
      <c r="AU713" s="280" t="s">
        <v>88</v>
      </c>
      <c r="AV713" s="15" t="s">
        <v>14</v>
      </c>
      <c r="AW713" s="15" t="s">
        <v>36</v>
      </c>
      <c r="AX713" s="15" t="s">
        <v>80</v>
      </c>
      <c r="AY713" s="280" t="s">
        <v>241</v>
      </c>
    </row>
    <row r="714" s="13" customFormat="1">
      <c r="A714" s="13"/>
      <c r="B714" s="249"/>
      <c r="C714" s="250"/>
      <c r="D714" s="242" t="s">
        <v>259</v>
      </c>
      <c r="E714" s="251" t="s">
        <v>1</v>
      </c>
      <c r="F714" s="252" t="s">
        <v>4596</v>
      </c>
      <c r="G714" s="250"/>
      <c r="H714" s="253">
        <v>100</v>
      </c>
      <c r="I714" s="254"/>
      <c r="J714" s="250"/>
      <c r="K714" s="250"/>
      <c r="L714" s="255"/>
      <c r="M714" s="256"/>
      <c r="N714" s="257"/>
      <c r="O714" s="257"/>
      <c r="P714" s="257"/>
      <c r="Q714" s="257"/>
      <c r="R714" s="257"/>
      <c r="S714" s="257"/>
      <c r="T714" s="258"/>
      <c r="U714" s="13"/>
      <c r="V714" s="13"/>
      <c r="W714" s="13"/>
      <c r="X714" s="13"/>
      <c r="Y714" s="13"/>
      <c r="Z714" s="13"/>
      <c r="AA714" s="13"/>
      <c r="AB714" s="13"/>
      <c r="AC714" s="13"/>
      <c r="AD714" s="13"/>
      <c r="AE714" s="13"/>
      <c r="AT714" s="259" t="s">
        <v>259</v>
      </c>
      <c r="AU714" s="259" t="s">
        <v>88</v>
      </c>
      <c r="AV714" s="13" t="s">
        <v>88</v>
      </c>
      <c r="AW714" s="13" t="s">
        <v>36</v>
      </c>
      <c r="AX714" s="13" t="s">
        <v>14</v>
      </c>
      <c r="AY714" s="259" t="s">
        <v>241</v>
      </c>
    </row>
    <row r="715" s="2" customFormat="1" ht="16.5" customHeight="1">
      <c r="A715" s="39"/>
      <c r="B715" s="40"/>
      <c r="C715" s="288" t="s">
        <v>1644</v>
      </c>
      <c r="D715" s="288" t="s">
        <v>758</v>
      </c>
      <c r="E715" s="289" t="s">
        <v>4613</v>
      </c>
      <c r="F715" s="290" t="s">
        <v>4614</v>
      </c>
      <c r="G715" s="291" t="s">
        <v>246</v>
      </c>
      <c r="H715" s="292">
        <v>12.222</v>
      </c>
      <c r="I715" s="293"/>
      <c r="J715" s="294">
        <f>ROUND(I715*H715,2)</f>
        <v>0</v>
      </c>
      <c r="K715" s="290" t="s">
        <v>247</v>
      </c>
      <c r="L715" s="295"/>
      <c r="M715" s="296" t="s">
        <v>1</v>
      </c>
      <c r="N715" s="297" t="s">
        <v>45</v>
      </c>
      <c r="O715" s="92"/>
      <c r="P715" s="238">
        <f>O715*H715</f>
        <v>0</v>
      </c>
      <c r="Q715" s="238">
        <v>0.0118</v>
      </c>
      <c r="R715" s="238">
        <f>Q715*H715</f>
        <v>0.1442196</v>
      </c>
      <c r="S715" s="238">
        <v>0</v>
      </c>
      <c r="T715" s="239">
        <f>S715*H715</f>
        <v>0</v>
      </c>
      <c r="U715" s="39"/>
      <c r="V715" s="39"/>
      <c r="W715" s="39"/>
      <c r="X715" s="39"/>
      <c r="Y715" s="39"/>
      <c r="Z715" s="39"/>
      <c r="AA715" s="39"/>
      <c r="AB715" s="39"/>
      <c r="AC715" s="39"/>
      <c r="AD715" s="39"/>
      <c r="AE715" s="39"/>
      <c r="AR715" s="240" t="s">
        <v>747</v>
      </c>
      <c r="AT715" s="240" t="s">
        <v>758</v>
      </c>
      <c r="AU715" s="240" t="s">
        <v>88</v>
      </c>
      <c r="AY715" s="18" t="s">
        <v>241</v>
      </c>
      <c r="BE715" s="241">
        <f>IF(N715="základní",J715,0)</f>
        <v>0</v>
      </c>
      <c r="BF715" s="241">
        <f>IF(N715="snížená",J715,0)</f>
        <v>0</v>
      </c>
      <c r="BG715" s="241">
        <f>IF(N715="zákl. přenesená",J715,0)</f>
        <v>0</v>
      </c>
      <c r="BH715" s="241">
        <f>IF(N715="sníž. přenesená",J715,0)</f>
        <v>0</v>
      </c>
      <c r="BI715" s="241">
        <f>IF(N715="nulová",J715,0)</f>
        <v>0</v>
      </c>
      <c r="BJ715" s="18" t="s">
        <v>14</v>
      </c>
      <c r="BK715" s="241">
        <f>ROUND(I715*H715,2)</f>
        <v>0</v>
      </c>
      <c r="BL715" s="18" t="s">
        <v>344</v>
      </c>
      <c r="BM715" s="240" t="s">
        <v>4615</v>
      </c>
    </row>
    <row r="716" s="2" customFormat="1">
      <c r="A716" s="39"/>
      <c r="B716" s="40"/>
      <c r="C716" s="41"/>
      <c r="D716" s="242" t="s">
        <v>249</v>
      </c>
      <c r="E716" s="41"/>
      <c r="F716" s="243" t="s">
        <v>4614</v>
      </c>
      <c r="G716" s="41"/>
      <c r="H716" s="41"/>
      <c r="I716" s="244"/>
      <c r="J716" s="41"/>
      <c r="K716" s="41"/>
      <c r="L716" s="45"/>
      <c r="M716" s="245"/>
      <c r="N716" s="246"/>
      <c r="O716" s="92"/>
      <c r="P716" s="92"/>
      <c r="Q716" s="92"/>
      <c r="R716" s="92"/>
      <c r="S716" s="92"/>
      <c r="T716" s="93"/>
      <c r="U716" s="39"/>
      <c r="V716" s="39"/>
      <c r="W716" s="39"/>
      <c r="X716" s="39"/>
      <c r="Y716" s="39"/>
      <c r="Z716" s="39"/>
      <c r="AA716" s="39"/>
      <c r="AB716" s="39"/>
      <c r="AC716" s="39"/>
      <c r="AD716" s="39"/>
      <c r="AE716" s="39"/>
      <c r="AT716" s="18" t="s">
        <v>249</v>
      </c>
      <c r="AU716" s="18" t="s">
        <v>88</v>
      </c>
    </row>
    <row r="717" s="13" customFormat="1">
      <c r="A717" s="13"/>
      <c r="B717" s="249"/>
      <c r="C717" s="250"/>
      <c r="D717" s="242" t="s">
        <v>259</v>
      </c>
      <c r="E717" s="250"/>
      <c r="F717" s="252" t="s">
        <v>4616</v>
      </c>
      <c r="G717" s="250"/>
      <c r="H717" s="253">
        <v>12.222</v>
      </c>
      <c r="I717" s="254"/>
      <c r="J717" s="250"/>
      <c r="K717" s="250"/>
      <c r="L717" s="255"/>
      <c r="M717" s="256"/>
      <c r="N717" s="257"/>
      <c r="O717" s="257"/>
      <c r="P717" s="257"/>
      <c r="Q717" s="257"/>
      <c r="R717" s="257"/>
      <c r="S717" s="257"/>
      <c r="T717" s="258"/>
      <c r="U717" s="13"/>
      <c r="V717" s="13"/>
      <c r="W717" s="13"/>
      <c r="X717" s="13"/>
      <c r="Y717" s="13"/>
      <c r="Z717" s="13"/>
      <c r="AA717" s="13"/>
      <c r="AB717" s="13"/>
      <c r="AC717" s="13"/>
      <c r="AD717" s="13"/>
      <c r="AE717" s="13"/>
      <c r="AT717" s="259" t="s">
        <v>259</v>
      </c>
      <c r="AU717" s="259" t="s">
        <v>88</v>
      </c>
      <c r="AV717" s="13" t="s">
        <v>88</v>
      </c>
      <c r="AW717" s="13" t="s">
        <v>4</v>
      </c>
      <c r="AX717" s="13" t="s">
        <v>14</v>
      </c>
      <c r="AY717" s="259" t="s">
        <v>241</v>
      </c>
    </row>
    <row r="718" s="2" customFormat="1" ht="24.15" customHeight="1">
      <c r="A718" s="39"/>
      <c r="B718" s="40"/>
      <c r="C718" s="229" t="s">
        <v>1646</v>
      </c>
      <c r="D718" s="229" t="s">
        <v>243</v>
      </c>
      <c r="E718" s="230" t="s">
        <v>4617</v>
      </c>
      <c r="F718" s="231" t="s">
        <v>4618</v>
      </c>
      <c r="G718" s="232" t="s">
        <v>487</v>
      </c>
      <c r="H718" s="233">
        <v>0.184</v>
      </c>
      <c r="I718" s="234"/>
      <c r="J718" s="235">
        <f>ROUND(I718*H718,2)</f>
        <v>0</v>
      </c>
      <c r="K718" s="231" t="s">
        <v>247</v>
      </c>
      <c r="L718" s="45"/>
      <c r="M718" s="236" t="s">
        <v>1</v>
      </c>
      <c r="N718" s="237" t="s">
        <v>45</v>
      </c>
      <c r="O718" s="92"/>
      <c r="P718" s="238">
        <f>O718*H718</f>
        <v>0</v>
      </c>
      <c r="Q718" s="238">
        <v>0</v>
      </c>
      <c r="R718" s="238">
        <f>Q718*H718</f>
        <v>0</v>
      </c>
      <c r="S718" s="238">
        <v>0</v>
      </c>
      <c r="T718" s="239">
        <f>S718*H718</f>
        <v>0</v>
      </c>
      <c r="U718" s="39"/>
      <c r="V718" s="39"/>
      <c r="W718" s="39"/>
      <c r="X718" s="39"/>
      <c r="Y718" s="39"/>
      <c r="Z718" s="39"/>
      <c r="AA718" s="39"/>
      <c r="AB718" s="39"/>
      <c r="AC718" s="39"/>
      <c r="AD718" s="39"/>
      <c r="AE718" s="39"/>
      <c r="AR718" s="240" t="s">
        <v>344</v>
      </c>
      <c r="AT718" s="240" t="s">
        <v>243</v>
      </c>
      <c r="AU718" s="240" t="s">
        <v>88</v>
      </c>
      <c r="AY718" s="18" t="s">
        <v>241</v>
      </c>
      <c r="BE718" s="241">
        <f>IF(N718="základní",J718,0)</f>
        <v>0</v>
      </c>
      <c r="BF718" s="241">
        <f>IF(N718="snížená",J718,0)</f>
        <v>0</v>
      </c>
      <c r="BG718" s="241">
        <f>IF(N718="zákl. přenesená",J718,0)</f>
        <v>0</v>
      </c>
      <c r="BH718" s="241">
        <f>IF(N718="sníž. přenesená",J718,0)</f>
        <v>0</v>
      </c>
      <c r="BI718" s="241">
        <f>IF(N718="nulová",J718,0)</f>
        <v>0</v>
      </c>
      <c r="BJ718" s="18" t="s">
        <v>14</v>
      </c>
      <c r="BK718" s="241">
        <f>ROUND(I718*H718,2)</f>
        <v>0</v>
      </c>
      <c r="BL718" s="18" t="s">
        <v>344</v>
      </c>
      <c r="BM718" s="240" t="s">
        <v>4619</v>
      </c>
    </row>
    <row r="719" s="2" customFormat="1">
      <c r="A719" s="39"/>
      <c r="B719" s="40"/>
      <c r="C719" s="41"/>
      <c r="D719" s="242" t="s">
        <v>249</v>
      </c>
      <c r="E719" s="41"/>
      <c r="F719" s="243" t="s">
        <v>4620</v>
      </c>
      <c r="G719" s="41"/>
      <c r="H719" s="41"/>
      <c r="I719" s="244"/>
      <c r="J719" s="41"/>
      <c r="K719" s="41"/>
      <c r="L719" s="45"/>
      <c r="M719" s="245"/>
      <c r="N719" s="246"/>
      <c r="O719" s="92"/>
      <c r="P719" s="92"/>
      <c r="Q719" s="92"/>
      <c r="R719" s="92"/>
      <c r="S719" s="92"/>
      <c r="T719" s="93"/>
      <c r="U719" s="39"/>
      <c r="V719" s="39"/>
      <c r="W719" s="39"/>
      <c r="X719" s="39"/>
      <c r="Y719" s="39"/>
      <c r="Z719" s="39"/>
      <c r="AA719" s="39"/>
      <c r="AB719" s="39"/>
      <c r="AC719" s="39"/>
      <c r="AD719" s="39"/>
      <c r="AE719" s="39"/>
      <c r="AT719" s="18" t="s">
        <v>249</v>
      </c>
      <c r="AU719" s="18" t="s">
        <v>88</v>
      </c>
    </row>
    <row r="720" s="2" customFormat="1">
      <c r="A720" s="39"/>
      <c r="B720" s="40"/>
      <c r="C720" s="41"/>
      <c r="D720" s="247" t="s">
        <v>251</v>
      </c>
      <c r="E720" s="41"/>
      <c r="F720" s="248" t="s">
        <v>4621</v>
      </c>
      <c r="G720" s="41"/>
      <c r="H720" s="41"/>
      <c r="I720" s="244"/>
      <c r="J720" s="41"/>
      <c r="K720" s="41"/>
      <c r="L720" s="45"/>
      <c r="M720" s="245"/>
      <c r="N720" s="246"/>
      <c r="O720" s="92"/>
      <c r="P720" s="92"/>
      <c r="Q720" s="92"/>
      <c r="R720" s="92"/>
      <c r="S720" s="92"/>
      <c r="T720" s="93"/>
      <c r="U720" s="39"/>
      <c r="V720" s="39"/>
      <c r="W720" s="39"/>
      <c r="X720" s="39"/>
      <c r="Y720" s="39"/>
      <c r="Z720" s="39"/>
      <c r="AA720" s="39"/>
      <c r="AB720" s="39"/>
      <c r="AC720" s="39"/>
      <c r="AD720" s="39"/>
      <c r="AE720" s="39"/>
      <c r="AT720" s="18" t="s">
        <v>251</v>
      </c>
      <c r="AU720" s="18" t="s">
        <v>88</v>
      </c>
    </row>
    <row r="721" s="12" customFormat="1" ht="22.8" customHeight="1">
      <c r="A721" s="12"/>
      <c r="B721" s="213"/>
      <c r="C721" s="214"/>
      <c r="D721" s="215" t="s">
        <v>79</v>
      </c>
      <c r="E721" s="227" t="s">
        <v>4622</v>
      </c>
      <c r="F721" s="227" t="s">
        <v>4623</v>
      </c>
      <c r="G721" s="214"/>
      <c r="H721" s="214"/>
      <c r="I721" s="217"/>
      <c r="J721" s="228">
        <f>BK721</f>
        <v>0</v>
      </c>
      <c r="K721" s="214"/>
      <c r="L721" s="219"/>
      <c r="M721" s="220"/>
      <c r="N721" s="221"/>
      <c r="O721" s="221"/>
      <c r="P721" s="222">
        <f>SUM(P722:P754)</f>
        <v>0</v>
      </c>
      <c r="Q721" s="221"/>
      <c r="R721" s="222">
        <f>SUM(R722:R754)</f>
        <v>0.86831840000000005</v>
      </c>
      <c r="S721" s="221"/>
      <c r="T721" s="223">
        <f>SUM(T722:T754)</f>
        <v>0</v>
      </c>
      <c r="U721" s="12"/>
      <c r="V721" s="12"/>
      <c r="W721" s="12"/>
      <c r="X721" s="12"/>
      <c r="Y721" s="12"/>
      <c r="Z721" s="12"/>
      <c r="AA721" s="12"/>
      <c r="AB721" s="12"/>
      <c r="AC721" s="12"/>
      <c r="AD721" s="12"/>
      <c r="AE721" s="12"/>
      <c r="AR721" s="224" t="s">
        <v>88</v>
      </c>
      <c r="AT721" s="225" t="s">
        <v>79</v>
      </c>
      <c r="AU721" s="225" t="s">
        <v>14</v>
      </c>
      <c r="AY721" s="224" t="s">
        <v>241</v>
      </c>
      <c r="BK721" s="226">
        <f>SUM(BK722:BK754)</f>
        <v>0</v>
      </c>
    </row>
    <row r="722" s="2" customFormat="1" ht="37.8" customHeight="1">
      <c r="A722" s="39"/>
      <c r="B722" s="40"/>
      <c r="C722" s="229" t="s">
        <v>1648</v>
      </c>
      <c r="D722" s="229" t="s">
        <v>243</v>
      </c>
      <c r="E722" s="230" t="s">
        <v>4624</v>
      </c>
      <c r="F722" s="231" t="s">
        <v>4625</v>
      </c>
      <c r="G722" s="232" t="s">
        <v>4081</v>
      </c>
      <c r="H722" s="233">
        <v>1</v>
      </c>
      <c r="I722" s="234"/>
      <c r="J722" s="235">
        <f>ROUND(I722*H722,2)</f>
        <v>0</v>
      </c>
      <c r="K722" s="231" t="s">
        <v>1</v>
      </c>
      <c r="L722" s="45"/>
      <c r="M722" s="236" t="s">
        <v>1</v>
      </c>
      <c r="N722" s="237" t="s">
        <v>45</v>
      </c>
      <c r="O722" s="92"/>
      <c r="P722" s="238">
        <f>O722*H722</f>
        <v>0</v>
      </c>
      <c r="Q722" s="238">
        <v>0</v>
      </c>
      <c r="R722" s="238">
        <f>Q722*H722</f>
        <v>0</v>
      </c>
      <c r="S722" s="238">
        <v>0</v>
      </c>
      <c r="T722" s="239">
        <f>S722*H722</f>
        <v>0</v>
      </c>
      <c r="U722" s="39"/>
      <c r="V722" s="39"/>
      <c r="W722" s="39"/>
      <c r="X722" s="39"/>
      <c r="Y722" s="39"/>
      <c r="Z722" s="39"/>
      <c r="AA722" s="39"/>
      <c r="AB722" s="39"/>
      <c r="AC722" s="39"/>
      <c r="AD722" s="39"/>
      <c r="AE722" s="39"/>
      <c r="AR722" s="240" t="s">
        <v>344</v>
      </c>
      <c r="AT722" s="240" t="s">
        <v>243</v>
      </c>
      <c r="AU722" s="240" t="s">
        <v>88</v>
      </c>
      <c r="AY722" s="18" t="s">
        <v>241</v>
      </c>
      <c r="BE722" s="241">
        <f>IF(N722="základní",J722,0)</f>
        <v>0</v>
      </c>
      <c r="BF722" s="241">
        <f>IF(N722="snížená",J722,0)</f>
        <v>0</v>
      </c>
      <c r="BG722" s="241">
        <f>IF(N722="zákl. přenesená",J722,0)</f>
        <v>0</v>
      </c>
      <c r="BH722" s="241">
        <f>IF(N722="sníž. přenesená",J722,0)</f>
        <v>0</v>
      </c>
      <c r="BI722" s="241">
        <f>IF(N722="nulová",J722,0)</f>
        <v>0</v>
      </c>
      <c r="BJ722" s="18" t="s">
        <v>14</v>
      </c>
      <c r="BK722" s="241">
        <f>ROUND(I722*H722,2)</f>
        <v>0</v>
      </c>
      <c r="BL722" s="18" t="s">
        <v>344</v>
      </c>
      <c r="BM722" s="240" t="s">
        <v>4626</v>
      </c>
    </row>
    <row r="723" s="2" customFormat="1">
      <c r="A723" s="39"/>
      <c r="B723" s="40"/>
      <c r="C723" s="41"/>
      <c r="D723" s="242" t="s">
        <v>249</v>
      </c>
      <c r="E723" s="41"/>
      <c r="F723" s="243" t="s">
        <v>4625</v>
      </c>
      <c r="G723" s="41"/>
      <c r="H723" s="41"/>
      <c r="I723" s="244"/>
      <c r="J723" s="41"/>
      <c r="K723" s="41"/>
      <c r="L723" s="45"/>
      <c r="M723" s="245"/>
      <c r="N723" s="246"/>
      <c r="O723" s="92"/>
      <c r="P723" s="92"/>
      <c r="Q723" s="92"/>
      <c r="R723" s="92"/>
      <c r="S723" s="92"/>
      <c r="T723" s="93"/>
      <c r="U723" s="39"/>
      <c r="V723" s="39"/>
      <c r="W723" s="39"/>
      <c r="X723" s="39"/>
      <c r="Y723" s="39"/>
      <c r="Z723" s="39"/>
      <c r="AA723" s="39"/>
      <c r="AB723" s="39"/>
      <c r="AC723" s="39"/>
      <c r="AD723" s="39"/>
      <c r="AE723" s="39"/>
      <c r="AT723" s="18" t="s">
        <v>249</v>
      </c>
      <c r="AU723" s="18" t="s">
        <v>88</v>
      </c>
    </row>
    <row r="724" s="2" customFormat="1" ht="16.5" customHeight="1">
      <c r="A724" s="39"/>
      <c r="B724" s="40"/>
      <c r="C724" s="229" t="s">
        <v>1651</v>
      </c>
      <c r="D724" s="229" t="s">
        <v>243</v>
      </c>
      <c r="E724" s="230" t="s">
        <v>4627</v>
      </c>
      <c r="F724" s="231" t="s">
        <v>4628</v>
      </c>
      <c r="G724" s="232" t="s">
        <v>246</v>
      </c>
      <c r="H724" s="233">
        <v>882.17999999999995</v>
      </c>
      <c r="I724" s="234"/>
      <c r="J724" s="235">
        <f>ROUND(I724*H724,2)</f>
        <v>0</v>
      </c>
      <c r="K724" s="231" t="s">
        <v>247</v>
      </c>
      <c r="L724" s="45"/>
      <c r="M724" s="236" t="s">
        <v>1</v>
      </c>
      <c r="N724" s="237" t="s">
        <v>45</v>
      </c>
      <c r="O724" s="92"/>
      <c r="P724" s="238">
        <f>O724*H724</f>
        <v>0</v>
      </c>
      <c r="Q724" s="238">
        <v>0</v>
      </c>
      <c r="R724" s="238">
        <f>Q724*H724</f>
        <v>0</v>
      </c>
      <c r="S724" s="238">
        <v>0</v>
      </c>
      <c r="T724" s="239">
        <f>S724*H724</f>
        <v>0</v>
      </c>
      <c r="U724" s="39"/>
      <c r="V724" s="39"/>
      <c r="W724" s="39"/>
      <c r="X724" s="39"/>
      <c r="Y724" s="39"/>
      <c r="Z724" s="39"/>
      <c r="AA724" s="39"/>
      <c r="AB724" s="39"/>
      <c r="AC724" s="39"/>
      <c r="AD724" s="39"/>
      <c r="AE724" s="39"/>
      <c r="AR724" s="240" t="s">
        <v>344</v>
      </c>
      <c r="AT724" s="240" t="s">
        <v>243</v>
      </c>
      <c r="AU724" s="240" t="s">
        <v>88</v>
      </c>
      <c r="AY724" s="18" t="s">
        <v>241</v>
      </c>
      <c r="BE724" s="241">
        <f>IF(N724="základní",J724,0)</f>
        <v>0</v>
      </c>
      <c r="BF724" s="241">
        <f>IF(N724="snížená",J724,0)</f>
        <v>0</v>
      </c>
      <c r="BG724" s="241">
        <f>IF(N724="zákl. přenesená",J724,0)</f>
        <v>0</v>
      </c>
      <c r="BH724" s="241">
        <f>IF(N724="sníž. přenesená",J724,0)</f>
        <v>0</v>
      </c>
      <c r="BI724" s="241">
        <f>IF(N724="nulová",J724,0)</f>
        <v>0</v>
      </c>
      <c r="BJ724" s="18" t="s">
        <v>14</v>
      </c>
      <c r="BK724" s="241">
        <f>ROUND(I724*H724,2)</f>
        <v>0</v>
      </c>
      <c r="BL724" s="18" t="s">
        <v>344</v>
      </c>
      <c r="BM724" s="240" t="s">
        <v>4629</v>
      </c>
    </row>
    <row r="725" s="2" customFormat="1">
      <c r="A725" s="39"/>
      <c r="B725" s="40"/>
      <c r="C725" s="41"/>
      <c r="D725" s="242" t="s">
        <v>249</v>
      </c>
      <c r="E725" s="41"/>
      <c r="F725" s="243" t="s">
        <v>4630</v>
      </c>
      <c r="G725" s="41"/>
      <c r="H725" s="41"/>
      <c r="I725" s="244"/>
      <c r="J725" s="41"/>
      <c r="K725" s="41"/>
      <c r="L725" s="45"/>
      <c r="M725" s="245"/>
      <c r="N725" s="246"/>
      <c r="O725" s="92"/>
      <c r="P725" s="92"/>
      <c r="Q725" s="92"/>
      <c r="R725" s="92"/>
      <c r="S725" s="92"/>
      <c r="T725" s="93"/>
      <c r="U725" s="39"/>
      <c r="V725" s="39"/>
      <c r="W725" s="39"/>
      <c r="X725" s="39"/>
      <c r="Y725" s="39"/>
      <c r="Z725" s="39"/>
      <c r="AA725" s="39"/>
      <c r="AB725" s="39"/>
      <c r="AC725" s="39"/>
      <c r="AD725" s="39"/>
      <c r="AE725" s="39"/>
      <c r="AT725" s="18" t="s">
        <v>249</v>
      </c>
      <c r="AU725" s="18" t="s">
        <v>88</v>
      </c>
    </row>
    <row r="726" s="2" customFormat="1">
      <c r="A726" s="39"/>
      <c r="B726" s="40"/>
      <c r="C726" s="41"/>
      <c r="D726" s="247" t="s">
        <v>251</v>
      </c>
      <c r="E726" s="41"/>
      <c r="F726" s="248" t="s">
        <v>4631</v>
      </c>
      <c r="G726" s="41"/>
      <c r="H726" s="41"/>
      <c r="I726" s="244"/>
      <c r="J726" s="41"/>
      <c r="K726" s="41"/>
      <c r="L726" s="45"/>
      <c r="M726" s="245"/>
      <c r="N726" s="246"/>
      <c r="O726" s="92"/>
      <c r="P726" s="92"/>
      <c r="Q726" s="92"/>
      <c r="R726" s="92"/>
      <c r="S726" s="92"/>
      <c r="T726" s="93"/>
      <c r="U726" s="39"/>
      <c r="V726" s="39"/>
      <c r="W726" s="39"/>
      <c r="X726" s="39"/>
      <c r="Y726" s="39"/>
      <c r="Z726" s="39"/>
      <c r="AA726" s="39"/>
      <c r="AB726" s="39"/>
      <c r="AC726" s="39"/>
      <c r="AD726" s="39"/>
      <c r="AE726" s="39"/>
      <c r="AT726" s="18" t="s">
        <v>251</v>
      </c>
      <c r="AU726" s="18" t="s">
        <v>88</v>
      </c>
    </row>
    <row r="727" s="15" customFormat="1">
      <c r="A727" s="15"/>
      <c r="B727" s="271"/>
      <c r="C727" s="272"/>
      <c r="D727" s="242" t="s">
        <v>259</v>
      </c>
      <c r="E727" s="273" t="s">
        <v>1</v>
      </c>
      <c r="F727" s="274" t="s">
        <v>4371</v>
      </c>
      <c r="G727" s="272"/>
      <c r="H727" s="273" t="s">
        <v>1</v>
      </c>
      <c r="I727" s="275"/>
      <c r="J727" s="272"/>
      <c r="K727" s="272"/>
      <c r="L727" s="276"/>
      <c r="M727" s="277"/>
      <c r="N727" s="278"/>
      <c r="O727" s="278"/>
      <c r="P727" s="278"/>
      <c r="Q727" s="278"/>
      <c r="R727" s="278"/>
      <c r="S727" s="278"/>
      <c r="T727" s="279"/>
      <c r="U727" s="15"/>
      <c r="V727" s="15"/>
      <c r="W727" s="15"/>
      <c r="X727" s="15"/>
      <c r="Y727" s="15"/>
      <c r="Z727" s="15"/>
      <c r="AA727" s="15"/>
      <c r="AB727" s="15"/>
      <c r="AC727" s="15"/>
      <c r="AD727" s="15"/>
      <c r="AE727" s="15"/>
      <c r="AT727" s="280" t="s">
        <v>259</v>
      </c>
      <c r="AU727" s="280" t="s">
        <v>88</v>
      </c>
      <c r="AV727" s="15" t="s">
        <v>14</v>
      </c>
      <c r="AW727" s="15" t="s">
        <v>36</v>
      </c>
      <c r="AX727" s="15" t="s">
        <v>80</v>
      </c>
      <c r="AY727" s="280" t="s">
        <v>241</v>
      </c>
    </row>
    <row r="728" s="15" customFormat="1">
      <c r="A728" s="15"/>
      <c r="B728" s="271"/>
      <c r="C728" s="272"/>
      <c r="D728" s="242" t="s">
        <v>259</v>
      </c>
      <c r="E728" s="273" t="s">
        <v>1</v>
      </c>
      <c r="F728" s="274" t="s">
        <v>4372</v>
      </c>
      <c r="G728" s="272"/>
      <c r="H728" s="273" t="s">
        <v>1</v>
      </c>
      <c r="I728" s="275"/>
      <c r="J728" s="272"/>
      <c r="K728" s="272"/>
      <c r="L728" s="276"/>
      <c r="M728" s="277"/>
      <c r="N728" s="278"/>
      <c r="O728" s="278"/>
      <c r="P728" s="278"/>
      <c r="Q728" s="278"/>
      <c r="R728" s="278"/>
      <c r="S728" s="278"/>
      <c r="T728" s="279"/>
      <c r="U728" s="15"/>
      <c r="V728" s="15"/>
      <c r="W728" s="15"/>
      <c r="X728" s="15"/>
      <c r="Y728" s="15"/>
      <c r="Z728" s="15"/>
      <c r="AA728" s="15"/>
      <c r="AB728" s="15"/>
      <c r="AC728" s="15"/>
      <c r="AD728" s="15"/>
      <c r="AE728" s="15"/>
      <c r="AT728" s="280" t="s">
        <v>259</v>
      </c>
      <c r="AU728" s="280" t="s">
        <v>88</v>
      </c>
      <c r="AV728" s="15" t="s">
        <v>14</v>
      </c>
      <c r="AW728" s="15" t="s">
        <v>36</v>
      </c>
      <c r="AX728" s="15" t="s">
        <v>80</v>
      </c>
      <c r="AY728" s="280" t="s">
        <v>241</v>
      </c>
    </row>
    <row r="729" s="13" customFormat="1">
      <c r="A729" s="13"/>
      <c r="B729" s="249"/>
      <c r="C729" s="250"/>
      <c r="D729" s="242" t="s">
        <v>259</v>
      </c>
      <c r="E729" s="251" t="s">
        <v>1</v>
      </c>
      <c r="F729" s="252" t="s">
        <v>4373</v>
      </c>
      <c r="G729" s="250"/>
      <c r="H729" s="253">
        <v>202.96000000000001</v>
      </c>
      <c r="I729" s="254"/>
      <c r="J729" s="250"/>
      <c r="K729" s="250"/>
      <c r="L729" s="255"/>
      <c r="M729" s="256"/>
      <c r="N729" s="257"/>
      <c r="O729" s="257"/>
      <c r="P729" s="257"/>
      <c r="Q729" s="257"/>
      <c r="R729" s="257"/>
      <c r="S729" s="257"/>
      <c r="T729" s="258"/>
      <c r="U729" s="13"/>
      <c r="V729" s="13"/>
      <c r="W729" s="13"/>
      <c r="X729" s="13"/>
      <c r="Y729" s="13"/>
      <c r="Z729" s="13"/>
      <c r="AA729" s="13"/>
      <c r="AB729" s="13"/>
      <c r="AC729" s="13"/>
      <c r="AD729" s="13"/>
      <c r="AE729" s="13"/>
      <c r="AT729" s="259" t="s">
        <v>259</v>
      </c>
      <c r="AU729" s="259" t="s">
        <v>88</v>
      </c>
      <c r="AV729" s="13" t="s">
        <v>88</v>
      </c>
      <c r="AW729" s="13" t="s">
        <v>36</v>
      </c>
      <c r="AX729" s="13" t="s">
        <v>80</v>
      </c>
      <c r="AY729" s="259" t="s">
        <v>241</v>
      </c>
    </row>
    <row r="730" s="13" customFormat="1">
      <c r="A730" s="13"/>
      <c r="B730" s="249"/>
      <c r="C730" s="250"/>
      <c r="D730" s="242" t="s">
        <v>259</v>
      </c>
      <c r="E730" s="251" t="s">
        <v>1</v>
      </c>
      <c r="F730" s="252" t="s">
        <v>4374</v>
      </c>
      <c r="G730" s="250"/>
      <c r="H730" s="253">
        <v>90</v>
      </c>
      <c r="I730" s="254"/>
      <c r="J730" s="250"/>
      <c r="K730" s="250"/>
      <c r="L730" s="255"/>
      <c r="M730" s="256"/>
      <c r="N730" s="257"/>
      <c r="O730" s="257"/>
      <c r="P730" s="257"/>
      <c r="Q730" s="257"/>
      <c r="R730" s="257"/>
      <c r="S730" s="257"/>
      <c r="T730" s="258"/>
      <c r="U730" s="13"/>
      <c r="V730" s="13"/>
      <c r="W730" s="13"/>
      <c r="X730" s="13"/>
      <c r="Y730" s="13"/>
      <c r="Z730" s="13"/>
      <c r="AA730" s="13"/>
      <c r="AB730" s="13"/>
      <c r="AC730" s="13"/>
      <c r="AD730" s="13"/>
      <c r="AE730" s="13"/>
      <c r="AT730" s="259" t="s">
        <v>259</v>
      </c>
      <c r="AU730" s="259" t="s">
        <v>88</v>
      </c>
      <c r="AV730" s="13" t="s">
        <v>88</v>
      </c>
      <c r="AW730" s="13" t="s">
        <v>36</v>
      </c>
      <c r="AX730" s="13" t="s">
        <v>80</v>
      </c>
      <c r="AY730" s="259" t="s">
        <v>241</v>
      </c>
    </row>
    <row r="731" s="13" customFormat="1">
      <c r="A731" s="13"/>
      <c r="B731" s="249"/>
      <c r="C731" s="250"/>
      <c r="D731" s="242" t="s">
        <v>259</v>
      </c>
      <c r="E731" s="251" t="s">
        <v>1</v>
      </c>
      <c r="F731" s="252" t="s">
        <v>4375</v>
      </c>
      <c r="G731" s="250"/>
      <c r="H731" s="253">
        <v>92.700000000000003</v>
      </c>
      <c r="I731" s="254"/>
      <c r="J731" s="250"/>
      <c r="K731" s="250"/>
      <c r="L731" s="255"/>
      <c r="M731" s="256"/>
      <c r="N731" s="257"/>
      <c r="O731" s="257"/>
      <c r="P731" s="257"/>
      <c r="Q731" s="257"/>
      <c r="R731" s="257"/>
      <c r="S731" s="257"/>
      <c r="T731" s="258"/>
      <c r="U731" s="13"/>
      <c r="V731" s="13"/>
      <c r="W731" s="13"/>
      <c r="X731" s="13"/>
      <c r="Y731" s="13"/>
      <c r="Z731" s="13"/>
      <c r="AA731" s="13"/>
      <c r="AB731" s="13"/>
      <c r="AC731" s="13"/>
      <c r="AD731" s="13"/>
      <c r="AE731" s="13"/>
      <c r="AT731" s="259" t="s">
        <v>259</v>
      </c>
      <c r="AU731" s="259" t="s">
        <v>88</v>
      </c>
      <c r="AV731" s="13" t="s">
        <v>88</v>
      </c>
      <c r="AW731" s="13" t="s">
        <v>36</v>
      </c>
      <c r="AX731" s="13" t="s">
        <v>80</v>
      </c>
      <c r="AY731" s="259" t="s">
        <v>241</v>
      </c>
    </row>
    <row r="732" s="13" customFormat="1">
      <c r="A732" s="13"/>
      <c r="B732" s="249"/>
      <c r="C732" s="250"/>
      <c r="D732" s="242" t="s">
        <v>259</v>
      </c>
      <c r="E732" s="251" t="s">
        <v>1</v>
      </c>
      <c r="F732" s="252" t="s">
        <v>4376</v>
      </c>
      <c r="G732" s="250"/>
      <c r="H732" s="253">
        <v>68.400000000000006</v>
      </c>
      <c r="I732" s="254"/>
      <c r="J732" s="250"/>
      <c r="K732" s="250"/>
      <c r="L732" s="255"/>
      <c r="M732" s="256"/>
      <c r="N732" s="257"/>
      <c r="O732" s="257"/>
      <c r="P732" s="257"/>
      <c r="Q732" s="257"/>
      <c r="R732" s="257"/>
      <c r="S732" s="257"/>
      <c r="T732" s="258"/>
      <c r="U732" s="13"/>
      <c r="V732" s="13"/>
      <c r="W732" s="13"/>
      <c r="X732" s="13"/>
      <c r="Y732" s="13"/>
      <c r="Z732" s="13"/>
      <c r="AA732" s="13"/>
      <c r="AB732" s="13"/>
      <c r="AC732" s="13"/>
      <c r="AD732" s="13"/>
      <c r="AE732" s="13"/>
      <c r="AT732" s="259" t="s">
        <v>259</v>
      </c>
      <c r="AU732" s="259" t="s">
        <v>88</v>
      </c>
      <c r="AV732" s="13" t="s">
        <v>88</v>
      </c>
      <c r="AW732" s="13" t="s">
        <v>36</v>
      </c>
      <c r="AX732" s="13" t="s">
        <v>80</v>
      </c>
      <c r="AY732" s="259" t="s">
        <v>241</v>
      </c>
    </row>
    <row r="733" s="16" customFormat="1">
      <c r="A733" s="16"/>
      <c r="B733" s="299"/>
      <c r="C733" s="300"/>
      <c r="D733" s="242" t="s">
        <v>259</v>
      </c>
      <c r="E733" s="301" t="s">
        <v>1</v>
      </c>
      <c r="F733" s="302" t="s">
        <v>4221</v>
      </c>
      <c r="G733" s="300"/>
      <c r="H733" s="303">
        <v>454.06</v>
      </c>
      <c r="I733" s="304"/>
      <c r="J733" s="300"/>
      <c r="K733" s="300"/>
      <c r="L733" s="305"/>
      <c r="M733" s="306"/>
      <c r="N733" s="307"/>
      <c r="O733" s="307"/>
      <c r="P733" s="307"/>
      <c r="Q733" s="307"/>
      <c r="R733" s="307"/>
      <c r="S733" s="307"/>
      <c r="T733" s="308"/>
      <c r="U733" s="16"/>
      <c r="V733" s="16"/>
      <c r="W733" s="16"/>
      <c r="X733" s="16"/>
      <c r="Y733" s="16"/>
      <c r="Z733" s="16"/>
      <c r="AA733" s="16"/>
      <c r="AB733" s="16"/>
      <c r="AC733" s="16"/>
      <c r="AD733" s="16"/>
      <c r="AE733" s="16"/>
      <c r="AT733" s="309" t="s">
        <v>259</v>
      </c>
      <c r="AU733" s="309" t="s">
        <v>88</v>
      </c>
      <c r="AV733" s="16" t="s">
        <v>96</v>
      </c>
      <c r="AW733" s="16" t="s">
        <v>36</v>
      </c>
      <c r="AX733" s="16" t="s">
        <v>80</v>
      </c>
      <c r="AY733" s="309" t="s">
        <v>241</v>
      </c>
    </row>
    <row r="734" s="15" customFormat="1">
      <c r="A734" s="15"/>
      <c r="B734" s="271"/>
      <c r="C734" s="272"/>
      <c r="D734" s="242" t="s">
        <v>259</v>
      </c>
      <c r="E734" s="273" t="s">
        <v>1</v>
      </c>
      <c r="F734" s="274" t="s">
        <v>4377</v>
      </c>
      <c r="G734" s="272"/>
      <c r="H734" s="273" t="s">
        <v>1</v>
      </c>
      <c r="I734" s="275"/>
      <c r="J734" s="272"/>
      <c r="K734" s="272"/>
      <c r="L734" s="276"/>
      <c r="M734" s="277"/>
      <c r="N734" s="278"/>
      <c r="O734" s="278"/>
      <c r="P734" s="278"/>
      <c r="Q734" s="278"/>
      <c r="R734" s="278"/>
      <c r="S734" s="278"/>
      <c r="T734" s="279"/>
      <c r="U734" s="15"/>
      <c r="V734" s="15"/>
      <c r="W734" s="15"/>
      <c r="X734" s="15"/>
      <c r="Y734" s="15"/>
      <c r="Z734" s="15"/>
      <c r="AA734" s="15"/>
      <c r="AB734" s="15"/>
      <c r="AC734" s="15"/>
      <c r="AD734" s="15"/>
      <c r="AE734" s="15"/>
      <c r="AT734" s="280" t="s">
        <v>259</v>
      </c>
      <c r="AU734" s="280" t="s">
        <v>88</v>
      </c>
      <c r="AV734" s="15" t="s">
        <v>14</v>
      </c>
      <c r="AW734" s="15" t="s">
        <v>36</v>
      </c>
      <c r="AX734" s="15" t="s">
        <v>80</v>
      </c>
      <c r="AY734" s="280" t="s">
        <v>241</v>
      </c>
    </row>
    <row r="735" s="13" customFormat="1">
      <c r="A735" s="13"/>
      <c r="B735" s="249"/>
      <c r="C735" s="250"/>
      <c r="D735" s="242" t="s">
        <v>259</v>
      </c>
      <c r="E735" s="251" t="s">
        <v>1</v>
      </c>
      <c r="F735" s="252" t="s">
        <v>4378</v>
      </c>
      <c r="G735" s="250"/>
      <c r="H735" s="253">
        <v>63.840000000000003</v>
      </c>
      <c r="I735" s="254"/>
      <c r="J735" s="250"/>
      <c r="K735" s="250"/>
      <c r="L735" s="255"/>
      <c r="M735" s="256"/>
      <c r="N735" s="257"/>
      <c r="O735" s="257"/>
      <c r="P735" s="257"/>
      <c r="Q735" s="257"/>
      <c r="R735" s="257"/>
      <c r="S735" s="257"/>
      <c r="T735" s="258"/>
      <c r="U735" s="13"/>
      <c r="V735" s="13"/>
      <c r="W735" s="13"/>
      <c r="X735" s="13"/>
      <c r="Y735" s="13"/>
      <c r="Z735" s="13"/>
      <c r="AA735" s="13"/>
      <c r="AB735" s="13"/>
      <c r="AC735" s="13"/>
      <c r="AD735" s="13"/>
      <c r="AE735" s="13"/>
      <c r="AT735" s="259" t="s">
        <v>259</v>
      </c>
      <c r="AU735" s="259" t="s">
        <v>88</v>
      </c>
      <c r="AV735" s="13" t="s">
        <v>88</v>
      </c>
      <c r="AW735" s="13" t="s">
        <v>36</v>
      </c>
      <c r="AX735" s="13" t="s">
        <v>80</v>
      </c>
      <c r="AY735" s="259" t="s">
        <v>241</v>
      </c>
    </row>
    <row r="736" s="13" customFormat="1">
      <c r="A736" s="13"/>
      <c r="B736" s="249"/>
      <c r="C736" s="250"/>
      <c r="D736" s="242" t="s">
        <v>259</v>
      </c>
      <c r="E736" s="251" t="s">
        <v>1</v>
      </c>
      <c r="F736" s="252" t="s">
        <v>4379</v>
      </c>
      <c r="G736" s="250"/>
      <c r="H736" s="253">
        <v>22.440000000000001</v>
      </c>
      <c r="I736" s="254"/>
      <c r="J736" s="250"/>
      <c r="K736" s="250"/>
      <c r="L736" s="255"/>
      <c r="M736" s="256"/>
      <c r="N736" s="257"/>
      <c r="O736" s="257"/>
      <c r="P736" s="257"/>
      <c r="Q736" s="257"/>
      <c r="R736" s="257"/>
      <c r="S736" s="257"/>
      <c r="T736" s="258"/>
      <c r="U736" s="13"/>
      <c r="V736" s="13"/>
      <c r="W736" s="13"/>
      <c r="X736" s="13"/>
      <c r="Y736" s="13"/>
      <c r="Z736" s="13"/>
      <c r="AA736" s="13"/>
      <c r="AB736" s="13"/>
      <c r="AC736" s="13"/>
      <c r="AD736" s="13"/>
      <c r="AE736" s="13"/>
      <c r="AT736" s="259" t="s">
        <v>259</v>
      </c>
      <c r="AU736" s="259" t="s">
        <v>88</v>
      </c>
      <c r="AV736" s="13" t="s">
        <v>88</v>
      </c>
      <c r="AW736" s="13" t="s">
        <v>36</v>
      </c>
      <c r="AX736" s="13" t="s">
        <v>80</v>
      </c>
      <c r="AY736" s="259" t="s">
        <v>241</v>
      </c>
    </row>
    <row r="737" s="13" customFormat="1">
      <c r="A737" s="13"/>
      <c r="B737" s="249"/>
      <c r="C737" s="250"/>
      <c r="D737" s="242" t="s">
        <v>259</v>
      </c>
      <c r="E737" s="251" t="s">
        <v>1</v>
      </c>
      <c r="F737" s="252" t="s">
        <v>4380</v>
      </c>
      <c r="G737" s="250"/>
      <c r="H737" s="253">
        <v>24.420000000000002</v>
      </c>
      <c r="I737" s="254"/>
      <c r="J737" s="250"/>
      <c r="K737" s="250"/>
      <c r="L737" s="255"/>
      <c r="M737" s="256"/>
      <c r="N737" s="257"/>
      <c r="O737" s="257"/>
      <c r="P737" s="257"/>
      <c r="Q737" s="257"/>
      <c r="R737" s="257"/>
      <c r="S737" s="257"/>
      <c r="T737" s="258"/>
      <c r="U737" s="13"/>
      <c r="V737" s="13"/>
      <c r="W737" s="13"/>
      <c r="X737" s="13"/>
      <c r="Y737" s="13"/>
      <c r="Z737" s="13"/>
      <c r="AA737" s="13"/>
      <c r="AB737" s="13"/>
      <c r="AC737" s="13"/>
      <c r="AD737" s="13"/>
      <c r="AE737" s="13"/>
      <c r="AT737" s="259" t="s">
        <v>259</v>
      </c>
      <c r="AU737" s="259" t="s">
        <v>88</v>
      </c>
      <c r="AV737" s="13" t="s">
        <v>88</v>
      </c>
      <c r="AW737" s="13" t="s">
        <v>36</v>
      </c>
      <c r="AX737" s="13" t="s">
        <v>80</v>
      </c>
      <c r="AY737" s="259" t="s">
        <v>241</v>
      </c>
    </row>
    <row r="738" s="13" customFormat="1">
      <c r="A738" s="13"/>
      <c r="B738" s="249"/>
      <c r="C738" s="250"/>
      <c r="D738" s="242" t="s">
        <v>259</v>
      </c>
      <c r="E738" s="251" t="s">
        <v>1</v>
      </c>
      <c r="F738" s="252" t="s">
        <v>4381</v>
      </c>
      <c r="G738" s="250"/>
      <c r="H738" s="253">
        <v>6.5999999999999996</v>
      </c>
      <c r="I738" s="254"/>
      <c r="J738" s="250"/>
      <c r="K738" s="250"/>
      <c r="L738" s="255"/>
      <c r="M738" s="256"/>
      <c r="N738" s="257"/>
      <c r="O738" s="257"/>
      <c r="P738" s="257"/>
      <c r="Q738" s="257"/>
      <c r="R738" s="257"/>
      <c r="S738" s="257"/>
      <c r="T738" s="258"/>
      <c r="U738" s="13"/>
      <c r="V738" s="13"/>
      <c r="W738" s="13"/>
      <c r="X738" s="13"/>
      <c r="Y738" s="13"/>
      <c r="Z738" s="13"/>
      <c r="AA738" s="13"/>
      <c r="AB738" s="13"/>
      <c r="AC738" s="13"/>
      <c r="AD738" s="13"/>
      <c r="AE738" s="13"/>
      <c r="AT738" s="259" t="s">
        <v>259</v>
      </c>
      <c r="AU738" s="259" t="s">
        <v>88</v>
      </c>
      <c r="AV738" s="13" t="s">
        <v>88</v>
      </c>
      <c r="AW738" s="13" t="s">
        <v>36</v>
      </c>
      <c r="AX738" s="13" t="s">
        <v>80</v>
      </c>
      <c r="AY738" s="259" t="s">
        <v>241</v>
      </c>
    </row>
    <row r="739" s="16" customFormat="1">
      <c r="A739" s="16"/>
      <c r="B739" s="299"/>
      <c r="C739" s="300"/>
      <c r="D739" s="242" t="s">
        <v>259</v>
      </c>
      <c r="E739" s="301" t="s">
        <v>1</v>
      </c>
      <c r="F739" s="302" t="s">
        <v>4221</v>
      </c>
      <c r="G739" s="300"/>
      <c r="H739" s="303">
        <v>117.3</v>
      </c>
      <c r="I739" s="304"/>
      <c r="J739" s="300"/>
      <c r="K739" s="300"/>
      <c r="L739" s="305"/>
      <c r="M739" s="306"/>
      <c r="N739" s="307"/>
      <c r="O739" s="307"/>
      <c r="P739" s="307"/>
      <c r="Q739" s="307"/>
      <c r="R739" s="307"/>
      <c r="S739" s="307"/>
      <c r="T739" s="308"/>
      <c r="U739" s="16"/>
      <c r="V739" s="16"/>
      <c r="W739" s="16"/>
      <c r="X739" s="16"/>
      <c r="Y739" s="16"/>
      <c r="Z739" s="16"/>
      <c r="AA739" s="16"/>
      <c r="AB739" s="16"/>
      <c r="AC739" s="16"/>
      <c r="AD739" s="16"/>
      <c r="AE739" s="16"/>
      <c r="AT739" s="309" t="s">
        <v>259</v>
      </c>
      <c r="AU739" s="309" t="s">
        <v>88</v>
      </c>
      <c r="AV739" s="16" t="s">
        <v>96</v>
      </c>
      <c r="AW739" s="16" t="s">
        <v>36</v>
      </c>
      <c r="AX739" s="16" t="s">
        <v>80</v>
      </c>
      <c r="AY739" s="309" t="s">
        <v>241</v>
      </c>
    </row>
    <row r="740" s="15" customFormat="1">
      <c r="A740" s="15"/>
      <c r="B740" s="271"/>
      <c r="C740" s="272"/>
      <c r="D740" s="242" t="s">
        <v>259</v>
      </c>
      <c r="E740" s="273" t="s">
        <v>1</v>
      </c>
      <c r="F740" s="274" t="s">
        <v>4632</v>
      </c>
      <c r="G740" s="272"/>
      <c r="H740" s="273" t="s">
        <v>1</v>
      </c>
      <c r="I740" s="275"/>
      <c r="J740" s="272"/>
      <c r="K740" s="272"/>
      <c r="L740" s="276"/>
      <c r="M740" s="277"/>
      <c r="N740" s="278"/>
      <c r="O740" s="278"/>
      <c r="P740" s="278"/>
      <c r="Q740" s="278"/>
      <c r="R740" s="278"/>
      <c r="S740" s="278"/>
      <c r="T740" s="279"/>
      <c r="U740" s="15"/>
      <c r="V740" s="15"/>
      <c r="W740" s="15"/>
      <c r="X740" s="15"/>
      <c r="Y740" s="15"/>
      <c r="Z740" s="15"/>
      <c r="AA740" s="15"/>
      <c r="AB740" s="15"/>
      <c r="AC740" s="15"/>
      <c r="AD740" s="15"/>
      <c r="AE740" s="15"/>
      <c r="AT740" s="280" t="s">
        <v>259</v>
      </c>
      <c r="AU740" s="280" t="s">
        <v>88</v>
      </c>
      <c r="AV740" s="15" t="s">
        <v>14</v>
      </c>
      <c r="AW740" s="15" t="s">
        <v>36</v>
      </c>
      <c r="AX740" s="15" t="s">
        <v>80</v>
      </c>
      <c r="AY740" s="280" t="s">
        <v>241</v>
      </c>
    </row>
    <row r="741" s="13" customFormat="1">
      <c r="A741" s="13"/>
      <c r="B741" s="249"/>
      <c r="C741" s="250"/>
      <c r="D741" s="242" t="s">
        <v>259</v>
      </c>
      <c r="E741" s="251" t="s">
        <v>1</v>
      </c>
      <c r="F741" s="252" t="s">
        <v>4633</v>
      </c>
      <c r="G741" s="250"/>
      <c r="H741" s="253">
        <v>203.72</v>
      </c>
      <c r="I741" s="254"/>
      <c r="J741" s="250"/>
      <c r="K741" s="250"/>
      <c r="L741" s="255"/>
      <c r="M741" s="256"/>
      <c r="N741" s="257"/>
      <c r="O741" s="257"/>
      <c r="P741" s="257"/>
      <c r="Q741" s="257"/>
      <c r="R741" s="257"/>
      <c r="S741" s="257"/>
      <c r="T741" s="258"/>
      <c r="U741" s="13"/>
      <c r="V741" s="13"/>
      <c r="W741" s="13"/>
      <c r="X741" s="13"/>
      <c r="Y741" s="13"/>
      <c r="Z741" s="13"/>
      <c r="AA741" s="13"/>
      <c r="AB741" s="13"/>
      <c r="AC741" s="13"/>
      <c r="AD741" s="13"/>
      <c r="AE741" s="13"/>
      <c r="AT741" s="259" t="s">
        <v>259</v>
      </c>
      <c r="AU741" s="259" t="s">
        <v>88</v>
      </c>
      <c r="AV741" s="13" t="s">
        <v>88</v>
      </c>
      <c r="AW741" s="13" t="s">
        <v>36</v>
      </c>
      <c r="AX741" s="13" t="s">
        <v>80</v>
      </c>
      <c r="AY741" s="259" t="s">
        <v>241</v>
      </c>
    </row>
    <row r="742" s="13" customFormat="1">
      <c r="A742" s="13"/>
      <c r="B742" s="249"/>
      <c r="C742" s="250"/>
      <c r="D742" s="242" t="s">
        <v>259</v>
      </c>
      <c r="E742" s="251" t="s">
        <v>1</v>
      </c>
      <c r="F742" s="252" t="s">
        <v>4634</v>
      </c>
      <c r="G742" s="250"/>
      <c r="H742" s="253">
        <v>107.09999999999999</v>
      </c>
      <c r="I742" s="254"/>
      <c r="J742" s="250"/>
      <c r="K742" s="250"/>
      <c r="L742" s="255"/>
      <c r="M742" s="256"/>
      <c r="N742" s="257"/>
      <c r="O742" s="257"/>
      <c r="P742" s="257"/>
      <c r="Q742" s="257"/>
      <c r="R742" s="257"/>
      <c r="S742" s="257"/>
      <c r="T742" s="258"/>
      <c r="U742" s="13"/>
      <c r="V742" s="13"/>
      <c r="W742" s="13"/>
      <c r="X742" s="13"/>
      <c r="Y742" s="13"/>
      <c r="Z742" s="13"/>
      <c r="AA742" s="13"/>
      <c r="AB742" s="13"/>
      <c r="AC742" s="13"/>
      <c r="AD742" s="13"/>
      <c r="AE742" s="13"/>
      <c r="AT742" s="259" t="s">
        <v>259</v>
      </c>
      <c r="AU742" s="259" t="s">
        <v>88</v>
      </c>
      <c r="AV742" s="13" t="s">
        <v>88</v>
      </c>
      <c r="AW742" s="13" t="s">
        <v>36</v>
      </c>
      <c r="AX742" s="13" t="s">
        <v>80</v>
      </c>
      <c r="AY742" s="259" t="s">
        <v>241</v>
      </c>
    </row>
    <row r="743" s="16" customFormat="1">
      <c r="A743" s="16"/>
      <c r="B743" s="299"/>
      <c r="C743" s="300"/>
      <c r="D743" s="242" t="s">
        <v>259</v>
      </c>
      <c r="E743" s="301" t="s">
        <v>1</v>
      </c>
      <c r="F743" s="302" t="s">
        <v>4221</v>
      </c>
      <c r="G743" s="300"/>
      <c r="H743" s="303">
        <v>310.81999999999999</v>
      </c>
      <c r="I743" s="304"/>
      <c r="J743" s="300"/>
      <c r="K743" s="300"/>
      <c r="L743" s="305"/>
      <c r="M743" s="306"/>
      <c r="N743" s="307"/>
      <c r="O743" s="307"/>
      <c r="P743" s="307"/>
      <c r="Q743" s="307"/>
      <c r="R743" s="307"/>
      <c r="S743" s="307"/>
      <c r="T743" s="308"/>
      <c r="U743" s="16"/>
      <c r="V743" s="16"/>
      <c r="W743" s="16"/>
      <c r="X743" s="16"/>
      <c r="Y743" s="16"/>
      <c r="Z743" s="16"/>
      <c r="AA743" s="16"/>
      <c r="AB743" s="16"/>
      <c r="AC743" s="16"/>
      <c r="AD743" s="16"/>
      <c r="AE743" s="16"/>
      <c r="AT743" s="309" t="s">
        <v>259</v>
      </c>
      <c r="AU743" s="309" t="s">
        <v>88</v>
      </c>
      <c r="AV743" s="16" t="s">
        <v>96</v>
      </c>
      <c r="AW743" s="16" t="s">
        <v>36</v>
      </c>
      <c r="AX743" s="16" t="s">
        <v>80</v>
      </c>
      <c r="AY743" s="309" t="s">
        <v>241</v>
      </c>
    </row>
    <row r="744" s="14" customFormat="1">
      <c r="A744" s="14"/>
      <c r="B744" s="260"/>
      <c r="C744" s="261"/>
      <c r="D744" s="242" t="s">
        <v>259</v>
      </c>
      <c r="E744" s="262" t="s">
        <v>1</v>
      </c>
      <c r="F744" s="263" t="s">
        <v>261</v>
      </c>
      <c r="G744" s="261"/>
      <c r="H744" s="264">
        <v>882.17999999999995</v>
      </c>
      <c r="I744" s="265"/>
      <c r="J744" s="261"/>
      <c r="K744" s="261"/>
      <c r="L744" s="266"/>
      <c r="M744" s="267"/>
      <c r="N744" s="268"/>
      <c r="O744" s="268"/>
      <c r="P744" s="268"/>
      <c r="Q744" s="268"/>
      <c r="R744" s="268"/>
      <c r="S744" s="268"/>
      <c r="T744" s="269"/>
      <c r="U744" s="14"/>
      <c r="V744" s="14"/>
      <c r="W744" s="14"/>
      <c r="X744" s="14"/>
      <c r="Y744" s="14"/>
      <c r="Z744" s="14"/>
      <c r="AA744" s="14"/>
      <c r="AB744" s="14"/>
      <c r="AC744" s="14"/>
      <c r="AD744" s="14"/>
      <c r="AE744" s="14"/>
      <c r="AT744" s="270" t="s">
        <v>259</v>
      </c>
      <c r="AU744" s="270" t="s">
        <v>88</v>
      </c>
      <c r="AV744" s="14" t="s">
        <v>175</v>
      </c>
      <c r="AW744" s="14" t="s">
        <v>36</v>
      </c>
      <c r="AX744" s="14" t="s">
        <v>14</v>
      </c>
      <c r="AY744" s="270" t="s">
        <v>241</v>
      </c>
    </row>
    <row r="745" s="2" customFormat="1" ht="24.15" customHeight="1">
      <c r="A745" s="39"/>
      <c r="B745" s="40"/>
      <c r="C745" s="229" t="s">
        <v>1653</v>
      </c>
      <c r="D745" s="229" t="s">
        <v>243</v>
      </c>
      <c r="E745" s="230" t="s">
        <v>4635</v>
      </c>
      <c r="F745" s="231" t="s">
        <v>4636</v>
      </c>
      <c r="G745" s="232" t="s">
        <v>246</v>
      </c>
      <c r="H745" s="233">
        <v>882.17999999999995</v>
      </c>
      <c r="I745" s="234"/>
      <c r="J745" s="235">
        <f>ROUND(I745*H745,2)</f>
        <v>0</v>
      </c>
      <c r="K745" s="231" t="s">
        <v>1</v>
      </c>
      <c r="L745" s="45"/>
      <c r="M745" s="236" t="s">
        <v>1</v>
      </c>
      <c r="N745" s="237" t="s">
        <v>45</v>
      </c>
      <c r="O745" s="92"/>
      <c r="P745" s="238">
        <f>O745*H745</f>
        <v>0</v>
      </c>
      <c r="Q745" s="238">
        <v>0.00034000000000000002</v>
      </c>
      <c r="R745" s="238">
        <f>Q745*H745</f>
        <v>0.29994120000000002</v>
      </c>
      <c r="S745" s="238">
        <v>0</v>
      </c>
      <c r="T745" s="239">
        <f>S745*H745</f>
        <v>0</v>
      </c>
      <c r="U745" s="39"/>
      <c r="V745" s="39"/>
      <c r="W745" s="39"/>
      <c r="X745" s="39"/>
      <c r="Y745" s="39"/>
      <c r="Z745" s="39"/>
      <c r="AA745" s="39"/>
      <c r="AB745" s="39"/>
      <c r="AC745" s="39"/>
      <c r="AD745" s="39"/>
      <c r="AE745" s="39"/>
      <c r="AR745" s="240" t="s">
        <v>344</v>
      </c>
      <c r="AT745" s="240" t="s">
        <v>243</v>
      </c>
      <c r="AU745" s="240" t="s">
        <v>88</v>
      </c>
      <c r="AY745" s="18" t="s">
        <v>241</v>
      </c>
      <c r="BE745" s="241">
        <f>IF(N745="základní",J745,0)</f>
        <v>0</v>
      </c>
      <c r="BF745" s="241">
        <f>IF(N745="snížená",J745,0)</f>
        <v>0</v>
      </c>
      <c r="BG745" s="241">
        <f>IF(N745="zákl. přenesená",J745,0)</f>
        <v>0</v>
      </c>
      <c r="BH745" s="241">
        <f>IF(N745="sníž. přenesená",J745,0)</f>
        <v>0</v>
      </c>
      <c r="BI745" s="241">
        <f>IF(N745="nulová",J745,0)</f>
        <v>0</v>
      </c>
      <c r="BJ745" s="18" t="s">
        <v>14</v>
      </c>
      <c r="BK745" s="241">
        <f>ROUND(I745*H745,2)</f>
        <v>0</v>
      </c>
      <c r="BL745" s="18" t="s">
        <v>344</v>
      </c>
      <c r="BM745" s="240" t="s">
        <v>4637</v>
      </c>
    </row>
    <row r="746" s="2" customFormat="1">
      <c r="A746" s="39"/>
      <c r="B746" s="40"/>
      <c r="C746" s="41"/>
      <c r="D746" s="242" t="s">
        <v>249</v>
      </c>
      <c r="E746" s="41"/>
      <c r="F746" s="243" t="s">
        <v>4636</v>
      </c>
      <c r="G746" s="41"/>
      <c r="H746" s="41"/>
      <c r="I746" s="244"/>
      <c r="J746" s="41"/>
      <c r="K746" s="41"/>
      <c r="L746" s="45"/>
      <c r="M746" s="245"/>
      <c r="N746" s="246"/>
      <c r="O746" s="92"/>
      <c r="P746" s="92"/>
      <c r="Q746" s="92"/>
      <c r="R746" s="92"/>
      <c r="S746" s="92"/>
      <c r="T746" s="93"/>
      <c r="U746" s="39"/>
      <c r="V746" s="39"/>
      <c r="W746" s="39"/>
      <c r="X746" s="39"/>
      <c r="Y746" s="39"/>
      <c r="Z746" s="39"/>
      <c r="AA746" s="39"/>
      <c r="AB746" s="39"/>
      <c r="AC746" s="39"/>
      <c r="AD746" s="39"/>
      <c r="AE746" s="39"/>
      <c r="AT746" s="18" t="s">
        <v>249</v>
      </c>
      <c r="AU746" s="18" t="s">
        <v>88</v>
      </c>
    </row>
    <row r="747" s="2" customFormat="1" ht="24.15" customHeight="1">
      <c r="A747" s="39"/>
      <c r="B747" s="40"/>
      <c r="C747" s="229" t="s">
        <v>1655</v>
      </c>
      <c r="D747" s="229" t="s">
        <v>243</v>
      </c>
      <c r="E747" s="230" t="s">
        <v>4638</v>
      </c>
      <c r="F747" s="231" t="s">
        <v>4639</v>
      </c>
      <c r="G747" s="232" t="s">
        <v>246</v>
      </c>
      <c r="H747" s="233">
        <v>200</v>
      </c>
      <c r="I747" s="234"/>
      <c r="J747" s="235">
        <f>ROUND(I747*H747,2)</f>
        <v>0</v>
      </c>
      <c r="K747" s="231" t="s">
        <v>247</v>
      </c>
      <c r="L747" s="45"/>
      <c r="M747" s="236" t="s">
        <v>1</v>
      </c>
      <c r="N747" s="237" t="s">
        <v>45</v>
      </c>
      <c r="O747" s="92"/>
      <c r="P747" s="238">
        <f>O747*H747</f>
        <v>0</v>
      </c>
      <c r="Q747" s="238">
        <v>0.00010000000000000001</v>
      </c>
      <c r="R747" s="238">
        <f>Q747*H747</f>
        <v>0.02</v>
      </c>
      <c r="S747" s="238">
        <v>0</v>
      </c>
      <c r="T747" s="239">
        <f>S747*H747</f>
        <v>0</v>
      </c>
      <c r="U747" s="39"/>
      <c r="V747" s="39"/>
      <c r="W747" s="39"/>
      <c r="X747" s="39"/>
      <c r="Y747" s="39"/>
      <c r="Z747" s="39"/>
      <c r="AA747" s="39"/>
      <c r="AB747" s="39"/>
      <c r="AC747" s="39"/>
      <c r="AD747" s="39"/>
      <c r="AE747" s="39"/>
      <c r="AR747" s="240" t="s">
        <v>344</v>
      </c>
      <c r="AT747" s="240" t="s">
        <v>243</v>
      </c>
      <c r="AU747" s="240" t="s">
        <v>88</v>
      </c>
      <c r="AY747" s="18" t="s">
        <v>241</v>
      </c>
      <c r="BE747" s="241">
        <f>IF(N747="základní",J747,0)</f>
        <v>0</v>
      </c>
      <c r="BF747" s="241">
        <f>IF(N747="snížená",J747,0)</f>
        <v>0</v>
      </c>
      <c r="BG747" s="241">
        <f>IF(N747="zákl. přenesená",J747,0)</f>
        <v>0</v>
      </c>
      <c r="BH747" s="241">
        <f>IF(N747="sníž. přenesená",J747,0)</f>
        <v>0</v>
      </c>
      <c r="BI747" s="241">
        <f>IF(N747="nulová",J747,0)</f>
        <v>0</v>
      </c>
      <c r="BJ747" s="18" t="s">
        <v>14</v>
      </c>
      <c r="BK747" s="241">
        <f>ROUND(I747*H747,2)</f>
        <v>0</v>
      </c>
      <c r="BL747" s="18" t="s">
        <v>344</v>
      </c>
      <c r="BM747" s="240" t="s">
        <v>4640</v>
      </c>
    </row>
    <row r="748" s="2" customFormat="1">
      <c r="A748" s="39"/>
      <c r="B748" s="40"/>
      <c r="C748" s="41"/>
      <c r="D748" s="242" t="s">
        <v>249</v>
      </c>
      <c r="E748" s="41"/>
      <c r="F748" s="243" t="s">
        <v>4641</v>
      </c>
      <c r="G748" s="41"/>
      <c r="H748" s="41"/>
      <c r="I748" s="244"/>
      <c r="J748" s="41"/>
      <c r="K748" s="41"/>
      <c r="L748" s="45"/>
      <c r="M748" s="245"/>
      <c r="N748" s="246"/>
      <c r="O748" s="92"/>
      <c r="P748" s="92"/>
      <c r="Q748" s="92"/>
      <c r="R748" s="92"/>
      <c r="S748" s="92"/>
      <c r="T748" s="93"/>
      <c r="U748" s="39"/>
      <c r="V748" s="39"/>
      <c r="W748" s="39"/>
      <c r="X748" s="39"/>
      <c r="Y748" s="39"/>
      <c r="Z748" s="39"/>
      <c r="AA748" s="39"/>
      <c r="AB748" s="39"/>
      <c r="AC748" s="39"/>
      <c r="AD748" s="39"/>
      <c r="AE748" s="39"/>
      <c r="AT748" s="18" t="s">
        <v>249</v>
      </c>
      <c r="AU748" s="18" t="s">
        <v>88</v>
      </c>
    </row>
    <row r="749" s="2" customFormat="1">
      <c r="A749" s="39"/>
      <c r="B749" s="40"/>
      <c r="C749" s="41"/>
      <c r="D749" s="247" t="s">
        <v>251</v>
      </c>
      <c r="E749" s="41"/>
      <c r="F749" s="248" t="s">
        <v>4642</v>
      </c>
      <c r="G749" s="41"/>
      <c r="H749" s="41"/>
      <c r="I749" s="244"/>
      <c r="J749" s="41"/>
      <c r="K749" s="41"/>
      <c r="L749" s="45"/>
      <c r="M749" s="245"/>
      <c r="N749" s="246"/>
      <c r="O749" s="92"/>
      <c r="P749" s="92"/>
      <c r="Q749" s="92"/>
      <c r="R749" s="92"/>
      <c r="S749" s="92"/>
      <c r="T749" s="93"/>
      <c r="U749" s="39"/>
      <c r="V749" s="39"/>
      <c r="W749" s="39"/>
      <c r="X749" s="39"/>
      <c r="Y749" s="39"/>
      <c r="Z749" s="39"/>
      <c r="AA749" s="39"/>
      <c r="AB749" s="39"/>
      <c r="AC749" s="39"/>
      <c r="AD749" s="39"/>
      <c r="AE749" s="39"/>
      <c r="AT749" s="18" t="s">
        <v>251</v>
      </c>
      <c r="AU749" s="18" t="s">
        <v>88</v>
      </c>
    </row>
    <row r="750" s="2" customFormat="1" ht="24.15" customHeight="1">
      <c r="A750" s="39"/>
      <c r="B750" s="40"/>
      <c r="C750" s="229" t="s">
        <v>1661</v>
      </c>
      <c r="D750" s="229" t="s">
        <v>243</v>
      </c>
      <c r="E750" s="230" t="s">
        <v>4643</v>
      </c>
      <c r="F750" s="231" t="s">
        <v>4644</v>
      </c>
      <c r="G750" s="232" t="s">
        <v>246</v>
      </c>
      <c r="H750" s="233">
        <v>200</v>
      </c>
      <c r="I750" s="234"/>
      <c r="J750" s="235">
        <f>ROUND(I750*H750,2)</f>
        <v>0</v>
      </c>
      <c r="K750" s="231" t="s">
        <v>247</v>
      </c>
      <c r="L750" s="45"/>
      <c r="M750" s="236" t="s">
        <v>1</v>
      </c>
      <c r="N750" s="237" t="s">
        <v>45</v>
      </c>
      <c r="O750" s="92"/>
      <c r="P750" s="238">
        <f>O750*H750</f>
        <v>0</v>
      </c>
      <c r="Q750" s="238">
        <v>0.00036000000000000002</v>
      </c>
      <c r="R750" s="238">
        <f>Q750*H750</f>
        <v>0.072000000000000008</v>
      </c>
      <c r="S750" s="238">
        <v>0</v>
      </c>
      <c r="T750" s="239">
        <f>S750*H750</f>
        <v>0</v>
      </c>
      <c r="U750" s="39"/>
      <c r="V750" s="39"/>
      <c r="W750" s="39"/>
      <c r="X750" s="39"/>
      <c r="Y750" s="39"/>
      <c r="Z750" s="39"/>
      <c r="AA750" s="39"/>
      <c r="AB750" s="39"/>
      <c r="AC750" s="39"/>
      <c r="AD750" s="39"/>
      <c r="AE750" s="39"/>
      <c r="AR750" s="240" t="s">
        <v>344</v>
      </c>
      <c r="AT750" s="240" t="s">
        <v>243</v>
      </c>
      <c r="AU750" s="240" t="s">
        <v>88</v>
      </c>
      <c r="AY750" s="18" t="s">
        <v>241</v>
      </c>
      <c r="BE750" s="241">
        <f>IF(N750="základní",J750,0)</f>
        <v>0</v>
      </c>
      <c r="BF750" s="241">
        <f>IF(N750="snížená",J750,0)</f>
        <v>0</v>
      </c>
      <c r="BG750" s="241">
        <f>IF(N750="zákl. přenesená",J750,0)</f>
        <v>0</v>
      </c>
      <c r="BH750" s="241">
        <f>IF(N750="sníž. přenesená",J750,0)</f>
        <v>0</v>
      </c>
      <c r="BI750" s="241">
        <f>IF(N750="nulová",J750,0)</f>
        <v>0</v>
      </c>
      <c r="BJ750" s="18" t="s">
        <v>14</v>
      </c>
      <c r="BK750" s="241">
        <f>ROUND(I750*H750,2)</f>
        <v>0</v>
      </c>
      <c r="BL750" s="18" t="s">
        <v>344</v>
      </c>
      <c r="BM750" s="240" t="s">
        <v>4645</v>
      </c>
    </row>
    <row r="751" s="2" customFormat="1">
      <c r="A751" s="39"/>
      <c r="B751" s="40"/>
      <c r="C751" s="41"/>
      <c r="D751" s="242" t="s">
        <v>249</v>
      </c>
      <c r="E751" s="41"/>
      <c r="F751" s="243" t="s">
        <v>4646</v>
      </c>
      <c r="G751" s="41"/>
      <c r="H751" s="41"/>
      <c r="I751" s="244"/>
      <c r="J751" s="41"/>
      <c r="K751" s="41"/>
      <c r="L751" s="45"/>
      <c r="M751" s="245"/>
      <c r="N751" s="246"/>
      <c r="O751" s="92"/>
      <c r="P751" s="92"/>
      <c r="Q751" s="92"/>
      <c r="R751" s="92"/>
      <c r="S751" s="92"/>
      <c r="T751" s="93"/>
      <c r="U751" s="39"/>
      <c r="V751" s="39"/>
      <c r="W751" s="39"/>
      <c r="X751" s="39"/>
      <c r="Y751" s="39"/>
      <c r="Z751" s="39"/>
      <c r="AA751" s="39"/>
      <c r="AB751" s="39"/>
      <c r="AC751" s="39"/>
      <c r="AD751" s="39"/>
      <c r="AE751" s="39"/>
      <c r="AT751" s="18" t="s">
        <v>249</v>
      </c>
      <c r="AU751" s="18" t="s">
        <v>88</v>
      </c>
    </row>
    <row r="752" s="2" customFormat="1">
      <c r="A752" s="39"/>
      <c r="B752" s="40"/>
      <c r="C752" s="41"/>
      <c r="D752" s="247" t="s">
        <v>251</v>
      </c>
      <c r="E752" s="41"/>
      <c r="F752" s="248" t="s">
        <v>4647</v>
      </c>
      <c r="G752" s="41"/>
      <c r="H752" s="41"/>
      <c r="I752" s="244"/>
      <c r="J752" s="41"/>
      <c r="K752" s="41"/>
      <c r="L752" s="45"/>
      <c r="M752" s="245"/>
      <c r="N752" s="246"/>
      <c r="O752" s="92"/>
      <c r="P752" s="92"/>
      <c r="Q752" s="92"/>
      <c r="R752" s="92"/>
      <c r="S752" s="92"/>
      <c r="T752" s="93"/>
      <c r="U752" s="39"/>
      <c r="V752" s="39"/>
      <c r="W752" s="39"/>
      <c r="X752" s="39"/>
      <c r="Y752" s="39"/>
      <c r="Z752" s="39"/>
      <c r="AA752" s="39"/>
      <c r="AB752" s="39"/>
      <c r="AC752" s="39"/>
      <c r="AD752" s="39"/>
      <c r="AE752" s="39"/>
      <c r="AT752" s="18" t="s">
        <v>251</v>
      </c>
      <c r="AU752" s="18" t="s">
        <v>88</v>
      </c>
    </row>
    <row r="753" s="2" customFormat="1" ht="37.8" customHeight="1">
      <c r="A753" s="39"/>
      <c r="B753" s="40"/>
      <c r="C753" s="229" t="s">
        <v>1675</v>
      </c>
      <c r="D753" s="229" t="s">
        <v>243</v>
      </c>
      <c r="E753" s="230" t="s">
        <v>4648</v>
      </c>
      <c r="F753" s="231" t="s">
        <v>4649</v>
      </c>
      <c r="G753" s="232" t="s">
        <v>246</v>
      </c>
      <c r="H753" s="233">
        <v>882.17999999999995</v>
      </c>
      <c r="I753" s="234"/>
      <c r="J753" s="235">
        <f>ROUND(I753*H753,2)</f>
        <v>0</v>
      </c>
      <c r="K753" s="231" t="s">
        <v>1</v>
      </c>
      <c r="L753" s="45"/>
      <c r="M753" s="236" t="s">
        <v>1</v>
      </c>
      <c r="N753" s="237" t="s">
        <v>45</v>
      </c>
      <c r="O753" s="92"/>
      <c r="P753" s="238">
        <f>O753*H753</f>
        <v>0</v>
      </c>
      <c r="Q753" s="238">
        <v>0.00054000000000000001</v>
      </c>
      <c r="R753" s="238">
        <f>Q753*H753</f>
        <v>0.4763772</v>
      </c>
      <c r="S753" s="238">
        <v>0</v>
      </c>
      <c r="T753" s="239">
        <f>S753*H753</f>
        <v>0</v>
      </c>
      <c r="U753" s="39"/>
      <c r="V753" s="39"/>
      <c r="W753" s="39"/>
      <c r="X753" s="39"/>
      <c r="Y753" s="39"/>
      <c r="Z753" s="39"/>
      <c r="AA753" s="39"/>
      <c r="AB753" s="39"/>
      <c r="AC753" s="39"/>
      <c r="AD753" s="39"/>
      <c r="AE753" s="39"/>
      <c r="AR753" s="240" t="s">
        <v>344</v>
      </c>
      <c r="AT753" s="240" t="s">
        <v>243</v>
      </c>
      <c r="AU753" s="240" t="s">
        <v>88</v>
      </c>
      <c r="AY753" s="18" t="s">
        <v>241</v>
      </c>
      <c r="BE753" s="241">
        <f>IF(N753="základní",J753,0)</f>
        <v>0</v>
      </c>
      <c r="BF753" s="241">
        <f>IF(N753="snížená",J753,0)</f>
        <v>0</v>
      </c>
      <c r="BG753" s="241">
        <f>IF(N753="zákl. přenesená",J753,0)</f>
        <v>0</v>
      </c>
      <c r="BH753" s="241">
        <f>IF(N753="sníž. přenesená",J753,0)</f>
        <v>0</v>
      </c>
      <c r="BI753" s="241">
        <f>IF(N753="nulová",J753,0)</f>
        <v>0</v>
      </c>
      <c r="BJ753" s="18" t="s">
        <v>14</v>
      </c>
      <c r="BK753" s="241">
        <f>ROUND(I753*H753,2)</f>
        <v>0</v>
      </c>
      <c r="BL753" s="18" t="s">
        <v>344</v>
      </c>
      <c r="BM753" s="240" t="s">
        <v>4650</v>
      </c>
    </row>
    <row r="754" s="2" customFormat="1">
      <c r="A754" s="39"/>
      <c r="B754" s="40"/>
      <c r="C754" s="41"/>
      <c r="D754" s="242" t="s">
        <v>249</v>
      </c>
      <c r="E754" s="41"/>
      <c r="F754" s="243" t="s">
        <v>4649</v>
      </c>
      <c r="G754" s="41"/>
      <c r="H754" s="41"/>
      <c r="I754" s="244"/>
      <c r="J754" s="41"/>
      <c r="K754" s="41"/>
      <c r="L754" s="45"/>
      <c r="M754" s="245"/>
      <c r="N754" s="246"/>
      <c r="O754" s="92"/>
      <c r="P754" s="92"/>
      <c r="Q754" s="92"/>
      <c r="R754" s="92"/>
      <c r="S754" s="92"/>
      <c r="T754" s="93"/>
      <c r="U754" s="39"/>
      <c r="V754" s="39"/>
      <c r="W754" s="39"/>
      <c r="X754" s="39"/>
      <c r="Y754" s="39"/>
      <c r="Z754" s="39"/>
      <c r="AA754" s="39"/>
      <c r="AB754" s="39"/>
      <c r="AC754" s="39"/>
      <c r="AD754" s="39"/>
      <c r="AE754" s="39"/>
      <c r="AT754" s="18" t="s">
        <v>249</v>
      </c>
      <c r="AU754" s="18" t="s">
        <v>88</v>
      </c>
    </row>
    <row r="755" s="12" customFormat="1" ht="22.8" customHeight="1">
      <c r="A755" s="12"/>
      <c r="B755" s="213"/>
      <c r="C755" s="214"/>
      <c r="D755" s="215" t="s">
        <v>79</v>
      </c>
      <c r="E755" s="227" t="s">
        <v>2191</v>
      </c>
      <c r="F755" s="227" t="s">
        <v>2192</v>
      </c>
      <c r="G755" s="214"/>
      <c r="H755" s="214"/>
      <c r="I755" s="217"/>
      <c r="J755" s="228">
        <f>BK755</f>
        <v>0</v>
      </c>
      <c r="K755" s="214"/>
      <c r="L755" s="219"/>
      <c r="M755" s="220"/>
      <c r="N755" s="221"/>
      <c r="O755" s="221"/>
      <c r="P755" s="222">
        <f>SUM(P756:P771)</f>
        <v>0</v>
      </c>
      <c r="Q755" s="221"/>
      <c r="R755" s="222">
        <f>SUM(R756:R771)</f>
        <v>0.68837540000000008</v>
      </c>
      <c r="S755" s="221"/>
      <c r="T755" s="223">
        <f>SUM(T756:T771)</f>
        <v>0.14616190000000001</v>
      </c>
      <c r="U755" s="12"/>
      <c r="V755" s="12"/>
      <c r="W755" s="12"/>
      <c r="X755" s="12"/>
      <c r="Y755" s="12"/>
      <c r="Z755" s="12"/>
      <c r="AA755" s="12"/>
      <c r="AB755" s="12"/>
      <c r="AC755" s="12"/>
      <c r="AD755" s="12"/>
      <c r="AE755" s="12"/>
      <c r="AR755" s="224" t="s">
        <v>88</v>
      </c>
      <c r="AT755" s="225" t="s">
        <v>79</v>
      </c>
      <c r="AU755" s="225" t="s">
        <v>14</v>
      </c>
      <c r="AY755" s="224" t="s">
        <v>241</v>
      </c>
      <c r="BK755" s="226">
        <f>SUM(BK756:BK771)</f>
        <v>0</v>
      </c>
    </row>
    <row r="756" s="2" customFormat="1" ht="16.5" customHeight="1">
      <c r="A756" s="39"/>
      <c r="B756" s="40"/>
      <c r="C756" s="229" t="s">
        <v>1677</v>
      </c>
      <c r="D756" s="229" t="s">
        <v>243</v>
      </c>
      <c r="E756" s="230" t="s">
        <v>4651</v>
      </c>
      <c r="F756" s="231" t="s">
        <v>4652</v>
      </c>
      <c r="G756" s="232" t="s">
        <v>246</v>
      </c>
      <c r="H756" s="233">
        <v>471.49000000000001</v>
      </c>
      <c r="I756" s="234"/>
      <c r="J756" s="235">
        <f>ROUND(I756*H756,2)</f>
        <v>0</v>
      </c>
      <c r="K756" s="231" t="s">
        <v>247</v>
      </c>
      <c r="L756" s="45"/>
      <c r="M756" s="236" t="s">
        <v>1</v>
      </c>
      <c r="N756" s="237" t="s">
        <v>45</v>
      </c>
      <c r="O756" s="92"/>
      <c r="P756" s="238">
        <f>O756*H756</f>
        <v>0</v>
      </c>
      <c r="Q756" s="238">
        <v>0.001</v>
      </c>
      <c r="R756" s="238">
        <f>Q756*H756</f>
        <v>0.47149000000000002</v>
      </c>
      <c r="S756" s="238">
        <v>0.00031</v>
      </c>
      <c r="T756" s="239">
        <f>S756*H756</f>
        <v>0.14616190000000001</v>
      </c>
      <c r="U756" s="39"/>
      <c r="V756" s="39"/>
      <c r="W756" s="39"/>
      <c r="X756" s="39"/>
      <c r="Y756" s="39"/>
      <c r="Z756" s="39"/>
      <c r="AA756" s="39"/>
      <c r="AB756" s="39"/>
      <c r="AC756" s="39"/>
      <c r="AD756" s="39"/>
      <c r="AE756" s="39"/>
      <c r="AR756" s="240" t="s">
        <v>344</v>
      </c>
      <c r="AT756" s="240" t="s">
        <v>243</v>
      </c>
      <c r="AU756" s="240" t="s">
        <v>88</v>
      </c>
      <c r="AY756" s="18" t="s">
        <v>241</v>
      </c>
      <c r="BE756" s="241">
        <f>IF(N756="základní",J756,0)</f>
        <v>0</v>
      </c>
      <c r="BF756" s="241">
        <f>IF(N756="snížená",J756,0)</f>
        <v>0</v>
      </c>
      <c r="BG756" s="241">
        <f>IF(N756="zákl. přenesená",J756,0)</f>
        <v>0</v>
      </c>
      <c r="BH756" s="241">
        <f>IF(N756="sníž. přenesená",J756,0)</f>
        <v>0</v>
      </c>
      <c r="BI756" s="241">
        <f>IF(N756="nulová",J756,0)</f>
        <v>0</v>
      </c>
      <c r="BJ756" s="18" t="s">
        <v>14</v>
      </c>
      <c r="BK756" s="241">
        <f>ROUND(I756*H756,2)</f>
        <v>0</v>
      </c>
      <c r="BL756" s="18" t="s">
        <v>344</v>
      </c>
      <c r="BM756" s="240" t="s">
        <v>4653</v>
      </c>
    </row>
    <row r="757" s="2" customFormat="1">
      <c r="A757" s="39"/>
      <c r="B757" s="40"/>
      <c r="C757" s="41"/>
      <c r="D757" s="242" t="s">
        <v>249</v>
      </c>
      <c r="E757" s="41"/>
      <c r="F757" s="243" t="s">
        <v>4654</v>
      </c>
      <c r="G757" s="41"/>
      <c r="H757" s="41"/>
      <c r="I757" s="244"/>
      <c r="J757" s="41"/>
      <c r="K757" s="41"/>
      <c r="L757" s="45"/>
      <c r="M757" s="245"/>
      <c r="N757" s="246"/>
      <c r="O757" s="92"/>
      <c r="P757" s="92"/>
      <c r="Q757" s="92"/>
      <c r="R757" s="92"/>
      <c r="S757" s="92"/>
      <c r="T757" s="93"/>
      <c r="U757" s="39"/>
      <c r="V757" s="39"/>
      <c r="W757" s="39"/>
      <c r="X757" s="39"/>
      <c r="Y757" s="39"/>
      <c r="Z757" s="39"/>
      <c r="AA757" s="39"/>
      <c r="AB757" s="39"/>
      <c r="AC757" s="39"/>
      <c r="AD757" s="39"/>
      <c r="AE757" s="39"/>
      <c r="AT757" s="18" t="s">
        <v>249</v>
      </c>
      <c r="AU757" s="18" t="s">
        <v>88</v>
      </c>
    </row>
    <row r="758" s="2" customFormat="1">
      <c r="A758" s="39"/>
      <c r="B758" s="40"/>
      <c r="C758" s="41"/>
      <c r="D758" s="247" t="s">
        <v>251</v>
      </c>
      <c r="E758" s="41"/>
      <c r="F758" s="248" t="s">
        <v>4655</v>
      </c>
      <c r="G758" s="41"/>
      <c r="H758" s="41"/>
      <c r="I758" s="244"/>
      <c r="J758" s="41"/>
      <c r="K758" s="41"/>
      <c r="L758" s="45"/>
      <c r="M758" s="245"/>
      <c r="N758" s="246"/>
      <c r="O758" s="92"/>
      <c r="P758" s="92"/>
      <c r="Q758" s="92"/>
      <c r="R758" s="92"/>
      <c r="S758" s="92"/>
      <c r="T758" s="93"/>
      <c r="U758" s="39"/>
      <c r="V758" s="39"/>
      <c r="W758" s="39"/>
      <c r="X758" s="39"/>
      <c r="Y758" s="39"/>
      <c r="Z758" s="39"/>
      <c r="AA758" s="39"/>
      <c r="AB758" s="39"/>
      <c r="AC758" s="39"/>
      <c r="AD758" s="39"/>
      <c r="AE758" s="39"/>
      <c r="AT758" s="18" t="s">
        <v>251</v>
      </c>
      <c r="AU758" s="18" t="s">
        <v>88</v>
      </c>
    </row>
    <row r="759" s="13" customFormat="1">
      <c r="A759" s="13"/>
      <c r="B759" s="249"/>
      <c r="C759" s="250"/>
      <c r="D759" s="242" t="s">
        <v>259</v>
      </c>
      <c r="E759" s="251" t="s">
        <v>1</v>
      </c>
      <c r="F759" s="252" t="s">
        <v>4656</v>
      </c>
      <c r="G759" s="250"/>
      <c r="H759" s="253">
        <v>471.49000000000001</v>
      </c>
      <c r="I759" s="254"/>
      <c r="J759" s="250"/>
      <c r="K759" s="250"/>
      <c r="L759" s="255"/>
      <c r="M759" s="256"/>
      <c r="N759" s="257"/>
      <c r="O759" s="257"/>
      <c r="P759" s="257"/>
      <c r="Q759" s="257"/>
      <c r="R759" s="257"/>
      <c r="S759" s="257"/>
      <c r="T759" s="258"/>
      <c r="U759" s="13"/>
      <c r="V759" s="13"/>
      <c r="W759" s="13"/>
      <c r="X759" s="13"/>
      <c r="Y759" s="13"/>
      <c r="Z759" s="13"/>
      <c r="AA759" s="13"/>
      <c r="AB759" s="13"/>
      <c r="AC759" s="13"/>
      <c r="AD759" s="13"/>
      <c r="AE759" s="13"/>
      <c r="AT759" s="259" t="s">
        <v>259</v>
      </c>
      <c r="AU759" s="259" t="s">
        <v>88</v>
      </c>
      <c r="AV759" s="13" t="s">
        <v>88</v>
      </c>
      <c r="AW759" s="13" t="s">
        <v>36</v>
      </c>
      <c r="AX759" s="13" t="s">
        <v>14</v>
      </c>
      <c r="AY759" s="259" t="s">
        <v>241</v>
      </c>
    </row>
    <row r="760" s="2" customFormat="1" ht="24.15" customHeight="1">
      <c r="A760" s="39"/>
      <c r="B760" s="40"/>
      <c r="C760" s="229" t="s">
        <v>1679</v>
      </c>
      <c r="D760" s="229" t="s">
        <v>243</v>
      </c>
      <c r="E760" s="230" t="s">
        <v>4657</v>
      </c>
      <c r="F760" s="231" t="s">
        <v>4658</v>
      </c>
      <c r="G760" s="232" t="s">
        <v>246</v>
      </c>
      <c r="H760" s="233">
        <v>250</v>
      </c>
      <c r="I760" s="234"/>
      <c r="J760" s="235">
        <f>ROUND(I760*H760,2)</f>
        <v>0</v>
      </c>
      <c r="K760" s="231" t="s">
        <v>247</v>
      </c>
      <c r="L760" s="45"/>
      <c r="M760" s="236" t="s">
        <v>1</v>
      </c>
      <c r="N760" s="237" t="s">
        <v>45</v>
      </c>
      <c r="O760" s="92"/>
      <c r="P760" s="238">
        <f>O760*H760</f>
        <v>0</v>
      </c>
      <c r="Q760" s="238">
        <v>0</v>
      </c>
      <c r="R760" s="238">
        <f>Q760*H760</f>
        <v>0</v>
      </c>
      <c r="S760" s="238">
        <v>0</v>
      </c>
      <c r="T760" s="239">
        <f>S760*H760</f>
        <v>0</v>
      </c>
      <c r="U760" s="39"/>
      <c r="V760" s="39"/>
      <c r="W760" s="39"/>
      <c r="X760" s="39"/>
      <c r="Y760" s="39"/>
      <c r="Z760" s="39"/>
      <c r="AA760" s="39"/>
      <c r="AB760" s="39"/>
      <c r="AC760" s="39"/>
      <c r="AD760" s="39"/>
      <c r="AE760" s="39"/>
      <c r="AR760" s="240" t="s">
        <v>344</v>
      </c>
      <c r="AT760" s="240" t="s">
        <v>243</v>
      </c>
      <c r="AU760" s="240" t="s">
        <v>88</v>
      </c>
      <c r="AY760" s="18" t="s">
        <v>241</v>
      </c>
      <c r="BE760" s="241">
        <f>IF(N760="základní",J760,0)</f>
        <v>0</v>
      </c>
      <c r="BF760" s="241">
        <f>IF(N760="snížená",J760,0)</f>
        <v>0</v>
      </c>
      <c r="BG760" s="241">
        <f>IF(N760="zákl. přenesená",J760,0)</f>
        <v>0</v>
      </c>
      <c r="BH760" s="241">
        <f>IF(N760="sníž. přenesená",J760,0)</f>
        <v>0</v>
      </c>
      <c r="BI760" s="241">
        <f>IF(N760="nulová",J760,0)</f>
        <v>0</v>
      </c>
      <c r="BJ760" s="18" t="s">
        <v>14</v>
      </c>
      <c r="BK760" s="241">
        <f>ROUND(I760*H760,2)</f>
        <v>0</v>
      </c>
      <c r="BL760" s="18" t="s">
        <v>344</v>
      </c>
      <c r="BM760" s="240" t="s">
        <v>4659</v>
      </c>
    </row>
    <row r="761" s="2" customFormat="1">
      <c r="A761" s="39"/>
      <c r="B761" s="40"/>
      <c r="C761" s="41"/>
      <c r="D761" s="242" t="s">
        <v>249</v>
      </c>
      <c r="E761" s="41"/>
      <c r="F761" s="243" t="s">
        <v>4660</v>
      </c>
      <c r="G761" s="41"/>
      <c r="H761" s="41"/>
      <c r="I761" s="244"/>
      <c r="J761" s="41"/>
      <c r="K761" s="41"/>
      <c r="L761" s="45"/>
      <c r="M761" s="245"/>
      <c r="N761" s="246"/>
      <c r="O761" s="92"/>
      <c r="P761" s="92"/>
      <c r="Q761" s="92"/>
      <c r="R761" s="92"/>
      <c r="S761" s="92"/>
      <c r="T761" s="93"/>
      <c r="U761" s="39"/>
      <c r="V761" s="39"/>
      <c r="W761" s="39"/>
      <c r="X761" s="39"/>
      <c r="Y761" s="39"/>
      <c r="Z761" s="39"/>
      <c r="AA761" s="39"/>
      <c r="AB761" s="39"/>
      <c r="AC761" s="39"/>
      <c r="AD761" s="39"/>
      <c r="AE761" s="39"/>
      <c r="AT761" s="18" t="s">
        <v>249</v>
      </c>
      <c r="AU761" s="18" t="s">
        <v>88</v>
      </c>
    </row>
    <row r="762" s="2" customFormat="1">
      <c r="A762" s="39"/>
      <c r="B762" s="40"/>
      <c r="C762" s="41"/>
      <c r="D762" s="247" t="s">
        <v>251</v>
      </c>
      <c r="E762" s="41"/>
      <c r="F762" s="248" t="s">
        <v>4661</v>
      </c>
      <c r="G762" s="41"/>
      <c r="H762" s="41"/>
      <c r="I762" s="244"/>
      <c r="J762" s="41"/>
      <c r="K762" s="41"/>
      <c r="L762" s="45"/>
      <c r="M762" s="245"/>
      <c r="N762" s="246"/>
      <c r="O762" s="92"/>
      <c r="P762" s="92"/>
      <c r="Q762" s="92"/>
      <c r="R762" s="92"/>
      <c r="S762" s="92"/>
      <c r="T762" s="93"/>
      <c r="U762" s="39"/>
      <c r="V762" s="39"/>
      <c r="W762" s="39"/>
      <c r="X762" s="39"/>
      <c r="Y762" s="39"/>
      <c r="Z762" s="39"/>
      <c r="AA762" s="39"/>
      <c r="AB762" s="39"/>
      <c r="AC762" s="39"/>
      <c r="AD762" s="39"/>
      <c r="AE762" s="39"/>
      <c r="AT762" s="18" t="s">
        <v>251</v>
      </c>
      <c r="AU762" s="18" t="s">
        <v>88</v>
      </c>
    </row>
    <row r="763" s="2" customFormat="1" ht="16.5" customHeight="1">
      <c r="A763" s="39"/>
      <c r="B763" s="40"/>
      <c r="C763" s="288" t="s">
        <v>1681</v>
      </c>
      <c r="D763" s="288" t="s">
        <v>758</v>
      </c>
      <c r="E763" s="289" t="s">
        <v>4662</v>
      </c>
      <c r="F763" s="290" t="s">
        <v>4663</v>
      </c>
      <c r="G763" s="291" t="s">
        <v>246</v>
      </c>
      <c r="H763" s="292">
        <v>262.5</v>
      </c>
      <c r="I763" s="293"/>
      <c r="J763" s="294">
        <f>ROUND(I763*H763,2)</f>
        <v>0</v>
      </c>
      <c r="K763" s="290" t="s">
        <v>247</v>
      </c>
      <c r="L763" s="295"/>
      <c r="M763" s="296" t="s">
        <v>1</v>
      </c>
      <c r="N763" s="297" t="s">
        <v>45</v>
      </c>
      <c r="O763" s="92"/>
      <c r="P763" s="238">
        <f>O763*H763</f>
        <v>0</v>
      </c>
      <c r="Q763" s="238">
        <v>0</v>
      </c>
      <c r="R763" s="238">
        <f>Q763*H763</f>
        <v>0</v>
      </c>
      <c r="S763" s="238">
        <v>0</v>
      </c>
      <c r="T763" s="239">
        <f>S763*H763</f>
        <v>0</v>
      </c>
      <c r="U763" s="39"/>
      <c r="V763" s="39"/>
      <c r="W763" s="39"/>
      <c r="X763" s="39"/>
      <c r="Y763" s="39"/>
      <c r="Z763" s="39"/>
      <c r="AA763" s="39"/>
      <c r="AB763" s="39"/>
      <c r="AC763" s="39"/>
      <c r="AD763" s="39"/>
      <c r="AE763" s="39"/>
      <c r="AR763" s="240" t="s">
        <v>747</v>
      </c>
      <c r="AT763" s="240" t="s">
        <v>758</v>
      </c>
      <c r="AU763" s="240" t="s">
        <v>88</v>
      </c>
      <c r="AY763" s="18" t="s">
        <v>241</v>
      </c>
      <c r="BE763" s="241">
        <f>IF(N763="základní",J763,0)</f>
        <v>0</v>
      </c>
      <c r="BF763" s="241">
        <f>IF(N763="snížená",J763,0)</f>
        <v>0</v>
      </c>
      <c r="BG763" s="241">
        <f>IF(N763="zákl. přenesená",J763,0)</f>
        <v>0</v>
      </c>
      <c r="BH763" s="241">
        <f>IF(N763="sníž. přenesená",J763,0)</f>
        <v>0</v>
      </c>
      <c r="BI763" s="241">
        <f>IF(N763="nulová",J763,0)</f>
        <v>0</v>
      </c>
      <c r="BJ763" s="18" t="s">
        <v>14</v>
      </c>
      <c r="BK763" s="241">
        <f>ROUND(I763*H763,2)</f>
        <v>0</v>
      </c>
      <c r="BL763" s="18" t="s">
        <v>344</v>
      </c>
      <c r="BM763" s="240" t="s">
        <v>4664</v>
      </c>
    </row>
    <row r="764" s="2" customFormat="1">
      <c r="A764" s="39"/>
      <c r="B764" s="40"/>
      <c r="C764" s="41"/>
      <c r="D764" s="242" t="s">
        <v>249</v>
      </c>
      <c r="E764" s="41"/>
      <c r="F764" s="243" t="s">
        <v>4663</v>
      </c>
      <c r="G764" s="41"/>
      <c r="H764" s="41"/>
      <c r="I764" s="244"/>
      <c r="J764" s="41"/>
      <c r="K764" s="41"/>
      <c r="L764" s="45"/>
      <c r="M764" s="245"/>
      <c r="N764" s="246"/>
      <c r="O764" s="92"/>
      <c r="P764" s="92"/>
      <c r="Q764" s="92"/>
      <c r="R764" s="92"/>
      <c r="S764" s="92"/>
      <c r="T764" s="93"/>
      <c r="U764" s="39"/>
      <c r="V764" s="39"/>
      <c r="W764" s="39"/>
      <c r="X764" s="39"/>
      <c r="Y764" s="39"/>
      <c r="Z764" s="39"/>
      <c r="AA764" s="39"/>
      <c r="AB764" s="39"/>
      <c r="AC764" s="39"/>
      <c r="AD764" s="39"/>
      <c r="AE764" s="39"/>
      <c r="AT764" s="18" t="s">
        <v>249</v>
      </c>
      <c r="AU764" s="18" t="s">
        <v>88</v>
      </c>
    </row>
    <row r="765" s="13" customFormat="1">
      <c r="A765" s="13"/>
      <c r="B765" s="249"/>
      <c r="C765" s="250"/>
      <c r="D765" s="242" t="s">
        <v>259</v>
      </c>
      <c r="E765" s="250"/>
      <c r="F765" s="252" t="s">
        <v>4665</v>
      </c>
      <c r="G765" s="250"/>
      <c r="H765" s="253">
        <v>262.5</v>
      </c>
      <c r="I765" s="254"/>
      <c r="J765" s="250"/>
      <c r="K765" s="250"/>
      <c r="L765" s="255"/>
      <c r="M765" s="256"/>
      <c r="N765" s="257"/>
      <c r="O765" s="257"/>
      <c r="P765" s="257"/>
      <c r="Q765" s="257"/>
      <c r="R765" s="257"/>
      <c r="S765" s="257"/>
      <c r="T765" s="258"/>
      <c r="U765" s="13"/>
      <c r="V765" s="13"/>
      <c r="W765" s="13"/>
      <c r="X765" s="13"/>
      <c r="Y765" s="13"/>
      <c r="Z765" s="13"/>
      <c r="AA765" s="13"/>
      <c r="AB765" s="13"/>
      <c r="AC765" s="13"/>
      <c r="AD765" s="13"/>
      <c r="AE765" s="13"/>
      <c r="AT765" s="259" t="s">
        <v>259</v>
      </c>
      <c r="AU765" s="259" t="s">
        <v>88</v>
      </c>
      <c r="AV765" s="13" t="s">
        <v>88</v>
      </c>
      <c r="AW765" s="13" t="s">
        <v>4</v>
      </c>
      <c r="AX765" s="13" t="s">
        <v>14</v>
      </c>
      <c r="AY765" s="259" t="s">
        <v>241</v>
      </c>
    </row>
    <row r="766" s="2" customFormat="1" ht="24.15" customHeight="1">
      <c r="A766" s="39"/>
      <c r="B766" s="40"/>
      <c r="C766" s="229" t="s">
        <v>1683</v>
      </c>
      <c r="D766" s="229" t="s">
        <v>243</v>
      </c>
      <c r="E766" s="230" t="s">
        <v>4666</v>
      </c>
      <c r="F766" s="231" t="s">
        <v>4667</v>
      </c>
      <c r="G766" s="232" t="s">
        <v>246</v>
      </c>
      <c r="H766" s="233">
        <v>471.49000000000001</v>
      </c>
      <c r="I766" s="234"/>
      <c r="J766" s="235">
        <f>ROUND(I766*H766,2)</f>
        <v>0</v>
      </c>
      <c r="K766" s="231" t="s">
        <v>247</v>
      </c>
      <c r="L766" s="45"/>
      <c r="M766" s="236" t="s">
        <v>1</v>
      </c>
      <c r="N766" s="237" t="s">
        <v>45</v>
      </c>
      <c r="O766" s="92"/>
      <c r="P766" s="238">
        <f>O766*H766</f>
        <v>0</v>
      </c>
      <c r="Q766" s="238">
        <v>0.00020000000000000001</v>
      </c>
      <c r="R766" s="238">
        <f>Q766*H766</f>
        <v>0.094298000000000007</v>
      </c>
      <c r="S766" s="238">
        <v>0</v>
      </c>
      <c r="T766" s="239">
        <f>S766*H766</f>
        <v>0</v>
      </c>
      <c r="U766" s="39"/>
      <c r="V766" s="39"/>
      <c r="W766" s="39"/>
      <c r="X766" s="39"/>
      <c r="Y766" s="39"/>
      <c r="Z766" s="39"/>
      <c r="AA766" s="39"/>
      <c r="AB766" s="39"/>
      <c r="AC766" s="39"/>
      <c r="AD766" s="39"/>
      <c r="AE766" s="39"/>
      <c r="AR766" s="240" t="s">
        <v>344</v>
      </c>
      <c r="AT766" s="240" t="s">
        <v>243</v>
      </c>
      <c r="AU766" s="240" t="s">
        <v>88</v>
      </c>
      <c r="AY766" s="18" t="s">
        <v>241</v>
      </c>
      <c r="BE766" s="241">
        <f>IF(N766="základní",J766,0)</f>
        <v>0</v>
      </c>
      <c r="BF766" s="241">
        <f>IF(N766="snížená",J766,0)</f>
        <v>0</v>
      </c>
      <c r="BG766" s="241">
        <f>IF(N766="zákl. přenesená",J766,0)</f>
        <v>0</v>
      </c>
      <c r="BH766" s="241">
        <f>IF(N766="sníž. přenesená",J766,0)</f>
        <v>0</v>
      </c>
      <c r="BI766" s="241">
        <f>IF(N766="nulová",J766,0)</f>
        <v>0</v>
      </c>
      <c r="BJ766" s="18" t="s">
        <v>14</v>
      </c>
      <c r="BK766" s="241">
        <f>ROUND(I766*H766,2)</f>
        <v>0</v>
      </c>
      <c r="BL766" s="18" t="s">
        <v>344</v>
      </c>
      <c r="BM766" s="240" t="s">
        <v>4668</v>
      </c>
    </row>
    <row r="767" s="2" customFormat="1">
      <c r="A767" s="39"/>
      <c r="B767" s="40"/>
      <c r="C767" s="41"/>
      <c r="D767" s="242" t="s">
        <v>249</v>
      </c>
      <c r="E767" s="41"/>
      <c r="F767" s="243" t="s">
        <v>4669</v>
      </c>
      <c r="G767" s="41"/>
      <c r="H767" s="41"/>
      <c r="I767" s="244"/>
      <c r="J767" s="41"/>
      <c r="K767" s="41"/>
      <c r="L767" s="45"/>
      <c r="M767" s="245"/>
      <c r="N767" s="246"/>
      <c r="O767" s="92"/>
      <c r="P767" s="92"/>
      <c r="Q767" s="92"/>
      <c r="R767" s="92"/>
      <c r="S767" s="92"/>
      <c r="T767" s="93"/>
      <c r="U767" s="39"/>
      <c r="V767" s="39"/>
      <c r="W767" s="39"/>
      <c r="X767" s="39"/>
      <c r="Y767" s="39"/>
      <c r="Z767" s="39"/>
      <c r="AA767" s="39"/>
      <c r="AB767" s="39"/>
      <c r="AC767" s="39"/>
      <c r="AD767" s="39"/>
      <c r="AE767" s="39"/>
      <c r="AT767" s="18" t="s">
        <v>249</v>
      </c>
      <c r="AU767" s="18" t="s">
        <v>88</v>
      </c>
    </row>
    <row r="768" s="2" customFormat="1">
      <c r="A768" s="39"/>
      <c r="B768" s="40"/>
      <c r="C768" s="41"/>
      <c r="D768" s="247" t="s">
        <v>251</v>
      </c>
      <c r="E768" s="41"/>
      <c r="F768" s="248" t="s">
        <v>4670</v>
      </c>
      <c r="G768" s="41"/>
      <c r="H768" s="41"/>
      <c r="I768" s="244"/>
      <c r="J768" s="41"/>
      <c r="K768" s="41"/>
      <c r="L768" s="45"/>
      <c r="M768" s="245"/>
      <c r="N768" s="246"/>
      <c r="O768" s="92"/>
      <c r="P768" s="92"/>
      <c r="Q768" s="92"/>
      <c r="R768" s="92"/>
      <c r="S768" s="92"/>
      <c r="T768" s="93"/>
      <c r="U768" s="39"/>
      <c r="V768" s="39"/>
      <c r="W768" s="39"/>
      <c r="X768" s="39"/>
      <c r="Y768" s="39"/>
      <c r="Z768" s="39"/>
      <c r="AA768" s="39"/>
      <c r="AB768" s="39"/>
      <c r="AC768" s="39"/>
      <c r="AD768" s="39"/>
      <c r="AE768" s="39"/>
      <c r="AT768" s="18" t="s">
        <v>251</v>
      </c>
      <c r="AU768" s="18" t="s">
        <v>88</v>
      </c>
    </row>
    <row r="769" s="2" customFormat="1" ht="33" customHeight="1">
      <c r="A769" s="39"/>
      <c r="B769" s="40"/>
      <c r="C769" s="229" t="s">
        <v>1685</v>
      </c>
      <c r="D769" s="229" t="s">
        <v>243</v>
      </c>
      <c r="E769" s="230" t="s">
        <v>4671</v>
      </c>
      <c r="F769" s="231" t="s">
        <v>4672</v>
      </c>
      <c r="G769" s="232" t="s">
        <v>246</v>
      </c>
      <c r="H769" s="233">
        <v>471.49000000000001</v>
      </c>
      <c r="I769" s="234"/>
      <c r="J769" s="235">
        <f>ROUND(I769*H769,2)</f>
        <v>0</v>
      </c>
      <c r="K769" s="231" t="s">
        <v>247</v>
      </c>
      <c r="L769" s="45"/>
      <c r="M769" s="236" t="s">
        <v>1</v>
      </c>
      <c r="N769" s="237" t="s">
        <v>45</v>
      </c>
      <c r="O769" s="92"/>
      <c r="P769" s="238">
        <f>O769*H769</f>
        <v>0</v>
      </c>
      <c r="Q769" s="238">
        <v>0.00025999999999999998</v>
      </c>
      <c r="R769" s="238">
        <f>Q769*H769</f>
        <v>0.12258739999999999</v>
      </c>
      <c r="S769" s="238">
        <v>0</v>
      </c>
      <c r="T769" s="239">
        <f>S769*H769</f>
        <v>0</v>
      </c>
      <c r="U769" s="39"/>
      <c r="V769" s="39"/>
      <c r="W769" s="39"/>
      <c r="X769" s="39"/>
      <c r="Y769" s="39"/>
      <c r="Z769" s="39"/>
      <c r="AA769" s="39"/>
      <c r="AB769" s="39"/>
      <c r="AC769" s="39"/>
      <c r="AD769" s="39"/>
      <c r="AE769" s="39"/>
      <c r="AR769" s="240" t="s">
        <v>344</v>
      </c>
      <c r="AT769" s="240" t="s">
        <v>243</v>
      </c>
      <c r="AU769" s="240" t="s">
        <v>88</v>
      </c>
      <c r="AY769" s="18" t="s">
        <v>241</v>
      </c>
      <c r="BE769" s="241">
        <f>IF(N769="základní",J769,0)</f>
        <v>0</v>
      </c>
      <c r="BF769" s="241">
        <f>IF(N769="snížená",J769,0)</f>
        <v>0</v>
      </c>
      <c r="BG769" s="241">
        <f>IF(N769="zákl. přenesená",J769,0)</f>
        <v>0</v>
      </c>
      <c r="BH769" s="241">
        <f>IF(N769="sníž. přenesená",J769,0)</f>
        <v>0</v>
      </c>
      <c r="BI769" s="241">
        <f>IF(N769="nulová",J769,0)</f>
        <v>0</v>
      </c>
      <c r="BJ769" s="18" t="s">
        <v>14</v>
      </c>
      <c r="BK769" s="241">
        <f>ROUND(I769*H769,2)</f>
        <v>0</v>
      </c>
      <c r="BL769" s="18" t="s">
        <v>344</v>
      </c>
      <c r="BM769" s="240" t="s">
        <v>4673</v>
      </c>
    </row>
    <row r="770" s="2" customFormat="1">
      <c r="A770" s="39"/>
      <c r="B770" s="40"/>
      <c r="C770" s="41"/>
      <c r="D770" s="242" t="s">
        <v>249</v>
      </c>
      <c r="E770" s="41"/>
      <c r="F770" s="243" t="s">
        <v>4674</v>
      </c>
      <c r="G770" s="41"/>
      <c r="H770" s="41"/>
      <c r="I770" s="244"/>
      <c r="J770" s="41"/>
      <c r="K770" s="41"/>
      <c r="L770" s="45"/>
      <c r="M770" s="245"/>
      <c r="N770" s="246"/>
      <c r="O770" s="92"/>
      <c r="P770" s="92"/>
      <c r="Q770" s="92"/>
      <c r="R770" s="92"/>
      <c r="S770" s="92"/>
      <c r="T770" s="93"/>
      <c r="U770" s="39"/>
      <c r="V770" s="39"/>
      <c r="W770" s="39"/>
      <c r="X770" s="39"/>
      <c r="Y770" s="39"/>
      <c r="Z770" s="39"/>
      <c r="AA770" s="39"/>
      <c r="AB770" s="39"/>
      <c r="AC770" s="39"/>
      <c r="AD770" s="39"/>
      <c r="AE770" s="39"/>
      <c r="AT770" s="18" t="s">
        <v>249</v>
      </c>
      <c r="AU770" s="18" t="s">
        <v>88</v>
      </c>
    </row>
    <row r="771" s="2" customFormat="1">
      <c r="A771" s="39"/>
      <c r="B771" s="40"/>
      <c r="C771" s="41"/>
      <c r="D771" s="247" t="s">
        <v>251</v>
      </c>
      <c r="E771" s="41"/>
      <c r="F771" s="248" t="s">
        <v>4675</v>
      </c>
      <c r="G771" s="41"/>
      <c r="H771" s="41"/>
      <c r="I771" s="244"/>
      <c r="J771" s="41"/>
      <c r="K771" s="41"/>
      <c r="L771" s="45"/>
      <c r="M771" s="245"/>
      <c r="N771" s="246"/>
      <c r="O771" s="92"/>
      <c r="P771" s="92"/>
      <c r="Q771" s="92"/>
      <c r="R771" s="92"/>
      <c r="S771" s="92"/>
      <c r="T771" s="93"/>
      <c r="U771" s="39"/>
      <c r="V771" s="39"/>
      <c r="W771" s="39"/>
      <c r="X771" s="39"/>
      <c r="Y771" s="39"/>
      <c r="Z771" s="39"/>
      <c r="AA771" s="39"/>
      <c r="AB771" s="39"/>
      <c r="AC771" s="39"/>
      <c r="AD771" s="39"/>
      <c r="AE771" s="39"/>
      <c r="AT771" s="18" t="s">
        <v>251</v>
      </c>
      <c r="AU771" s="18" t="s">
        <v>88</v>
      </c>
    </row>
    <row r="772" s="12" customFormat="1" ht="25.92" customHeight="1">
      <c r="A772" s="12"/>
      <c r="B772" s="213"/>
      <c r="C772" s="214"/>
      <c r="D772" s="215" t="s">
        <v>79</v>
      </c>
      <c r="E772" s="216" t="s">
        <v>2197</v>
      </c>
      <c r="F772" s="216" t="s">
        <v>2198</v>
      </c>
      <c r="G772" s="214"/>
      <c r="H772" s="214"/>
      <c r="I772" s="217"/>
      <c r="J772" s="218">
        <f>BK772</f>
        <v>0</v>
      </c>
      <c r="K772" s="214"/>
      <c r="L772" s="219"/>
      <c r="M772" s="220"/>
      <c r="N772" s="221"/>
      <c r="O772" s="221"/>
      <c r="P772" s="222">
        <f>P773+P778+P837+P886+P907</f>
        <v>0</v>
      </c>
      <c r="Q772" s="221"/>
      <c r="R772" s="222">
        <f>R773+R778+R837+R886+R907</f>
        <v>0</v>
      </c>
      <c r="S772" s="221"/>
      <c r="T772" s="223">
        <f>T773+T778+T837+T886+T907</f>
        <v>0</v>
      </c>
      <c r="U772" s="12"/>
      <c r="V772" s="12"/>
      <c r="W772" s="12"/>
      <c r="X772" s="12"/>
      <c r="Y772" s="12"/>
      <c r="Z772" s="12"/>
      <c r="AA772" s="12"/>
      <c r="AB772" s="12"/>
      <c r="AC772" s="12"/>
      <c r="AD772" s="12"/>
      <c r="AE772" s="12"/>
      <c r="AR772" s="224" t="s">
        <v>14</v>
      </c>
      <c r="AT772" s="225" t="s">
        <v>79</v>
      </c>
      <c r="AU772" s="225" t="s">
        <v>80</v>
      </c>
      <c r="AY772" s="224" t="s">
        <v>241</v>
      </c>
      <c r="BK772" s="226">
        <f>BK773+BK778+BK837+BK886+BK907</f>
        <v>0</v>
      </c>
    </row>
    <row r="773" s="12" customFormat="1" ht="22.8" customHeight="1">
      <c r="A773" s="12"/>
      <c r="B773" s="213"/>
      <c r="C773" s="214"/>
      <c r="D773" s="215" t="s">
        <v>79</v>
      </c>
      <c r="E773" s="227" t="s">
        <v>4676</v>
      </c>
      <c r="F773" s="227" t="s">
        <v>4677</v>
      </c>
      <c r="G773" s="214"/>
      <c r="H773" s="214"/>
      <c r="I773" s="217"/>
      <c r="J773" s="228">
        <f>BK773</f>
        <v>0</v>
      </c>
      <c r="K773" s="214"/>
      <c r="L773" s="219"/>
      <c r="M773" s="220"/>
      <c r="N773" s="221"/>
      <c r="O773" s="221"/>
      <c r="P773" s="222">
        <f>SUM(P774:P777)</f>
        <v>0</v>
      </c>
      <c r="Q773" s="221"/>
      <c r="R773" s="222">
        <f>SUM(R774:R777)</f>
        <v>0</v>
      </c>
      <c r="S773" s="221"/>
      <c r="T773" s="223">
        <f>SUM(T774:T777)</f>
        <v>0</v>
      </c>
      <c r="U773" s="12"/>
      <c r="V773" s="12"/>
      <c r="W773" s="12"/>
      <c r="X773" s="12"/>
      <c r="Y773" s="12"/>
      <c r="Z773" s="12"/>
      <c r="AA773" s="12"/>
      <c r="AB773" s="12"/>
      <c r="AC773" s="12"/>
      <c r="AD773" s="12"/>
      <c r="AE773" s="12"/>
      <c r="AR773" s="224" t="s">
        <v>14</v>
      </c>
      <c r="AT773" s="225" t="s">
        <v>79</v>
      </c>
      <c r="AU773" s="225" t="s">
        <v>14</v>
      </c>
      <c r="AY773" s="224" t="s">
        <v>241</v>
      </c>
      <c r="BK773" s="226">
        <f>SUM(BK774:BK777)</f>
        <v>0</v>
      </c>
    </row>
    <row r="774" s="2" customFormat="1" ht="16.5" customHeight="1">
      <c r="A774" s="39"/>
      <c r="B774" s="40"/>
      <c r="C774" s="229" t="s">
        <v>2439</v>
      </c>
      <c r="D774" s="229" t="s">
        <v>243</v>
      </c>
      <c r="E774" s="230" t="s">
        <v>2215</v>
      </c>
      <c r="F774" s="231" t="s">
        <v>2216</v>
      </c>
      <c r="G774" s="232" t="s">
        <v>2204</v>
      </c>
      <c r="H774" s="233">
        <v>1</v>
      </c>
      <c r="I774" s="234"/>
      <c r="J774" s="235">
        <f>ROUND(I774*H774,2)</f>
        <v>0</v>
      </c>
      <c r="K774" s="231" t="s">
        <v>1</v>
      </c>
      <c r="L774" s="45"/>
      <c r="M774" s="236" t="s">
        <v>1</v>
      </c>
      <c r="N774" s="237" t="s">
        <v>45</v>
      </c>
      <c r="O774" s="92"/>
      <c r="P774" s="238">
        <f>O774*H774</f>
        <v>0</v>
      </c>
      <c r="Q774" s="238">
        <v>0</v>
      </c>
      <c r="R774" s="238">
        <f>Q774*H774</f>
        <v>0</v>
      </c>
      <c r="S774" s="238">
        <v>0</v>
      </c>
      <c r="T774" s="239">
        <f>S774*H774</f>
        <v>0</v>
      </c>
      <c r="U774" s="39"/>
      <c r="V774" s="39"/>
      <c r="W774" s="39"/>
      <c r="X774" s="39"/>
      <c r="Y774" s="39"/>
      <c r="Z774" s="39"/>
      <c r="AA774" s="39"/>
      <c r="AB774" s="39"/>
      <c r="AC774" s="39"/>
      <c r="AD774" s="39"/>
      <c r="AE774" s="39"/>
      <c r="AR774" s="240" t="s">
        <v>175</v>
      </c>
      <c r="AT774" s="240" t="s">
        <v>243</v>
      </c>
      <c r="AU774" s="240" t="s">
        <v>88</v>
      </c>
      <c r="AY774" s="18" t="s">
        <v>241</v>
      </c>
      <c r="BE774" s="241">
        <f>IF(N774="základní",J774,0)</f>
        <v>0</v>
      </c>
      <c r="BF774" s="241">
        <f>IF(N774="snížená",J774,0)</f>
        <v>0</v>
      </c>
      <c r="BG774" s="241">
        <f>IF(N774="zákl. přenesená",J774,0)</f>
        <v>0</v>
      </c>
      <c r="BH774" s="241">
        <f>IF(N774="sníž. přenesená",J774,0)</f>
        <v>0</v>
      </c>
      <c r="BI774" s="241">
        <f>IF(N774="nulová",J774,0)</f>
        <v>0</v>
      </c>
      <c r="BJ774" s="18" t="s">
        <v>14</v>
      </c>
      <c r="BK774" s="241">
        <f>ROUND(I774*H774,2)</f>
        <v>0</v>
      </c>
      <c r="BL774" s="18" t="s">
        <v>175</v>
      </c>
      <c r="BM774" s="240" t="s">
        <v>4678</v>
      </c>
    </row>
    <row r="775" s="2" customFormat="1">
      <c r="A775" s="39"/>
      <c r="B775" s="40"/>
      <c r="C775" s="41"/>
      <c r="D775" s="242" t="s">
        <v>249</v>
      </c>
      <c r="E775" s="41"/>
      <c r="F775" s="243" t="s">
        <v>2216</v>
      </c>
      <c r="G775" s="41"/>
      <c r="H775" s="41"/>
      <c r="I775" s="244"/>
      <c r="J775" s="41"/>
      <c r="K775" s="41"/>
      <c r="L775" s="45"/>
      <c r="M775" s="245"/>
      <c r="N775" s="246"/>
      <c r="O775" s="92"/>
      <c r="P775" s="92"/>
      <c r="Q775" s="92"/>
      <c r="R775" s="92"/>
      <c r="S775" s="92"/>
      <c r="T775" s="93"/>
      <c r="U775" s="39"/>
      <c r="V775" s="39"/>
      <c r="W775" s="39"/>
      <c r="X775" s="39"/>
      <c r="Y775" s="39"/>
      <c r="Z775" s="39"/>
      <c r="AA775" s="39"/>
      <c r="AB775" s="39"/>
      <c r="AC775" s="39"/>
      <c r="AD775" s="39"/>
      <c r="AE775" s="39"/>
      <c r="AT775" s="18" t="s">
        <v>249</v>
      </c>
      <c r="AU775" s="18" t="s">
        <v>88</v>
      </c>
    </row>
    <row r="776" s="2" customFormat="1" ht="16.5" customHeight="1">
      <c r="A776" s="39"/>
      <c r="B776" s="40"/>
      <c r="C776" s="229" t="s">
        <v>2443</v>
      </c>
      <c r="D776" s="229" t="s">
        <v>243</v>
      </c>
      <c r="E776" s="230" t="s">
        <v>4679</v>
      </c>
      <c r="F776" s="231" t="s">
        <v>4680</v>
      </c>
      <c r="G776" s="232" t="s">
        <v>2204</v>
      </c>
      <c r="H776" s="233">
        <v>1</v>
      </c>
      <c r="I776" s="234"/>
      <c r="J776" s="235">
        <f>ROUND(I776*H776,2)</f>
        <v>0</v>
      </c>
      <c r="K776" s="231" t="s">
        <v>1</v>
      </c>
      <c r="L776" s="45"/>
      <c r="M776" s="236" t="s">
        <v>1</v>
      </c>
      <c r="N776" s="237" t="s">
        <v>45</v>
      </c>
      <c r="O776" s="92"/>
      <c r="P776" s="238">
        <f>O776*H776</f>
        <v>0</v>
      </c>
      <c r="Q776" s="238">
        <v>0</v>
      </c>
      <c r="R776" s="238">
        <f>Q776*H776</f>
        <v>0</v>
      </c>
      <c r="S776" s="238">
        <v>0</v>
      </c>
      <c r="T776" s="239">
        <f>S776*H776</f>
        <v>0</v>
      </c>
      <c r="U776" s="39"/>
      <c r="V776" s="39"/>
      <c r="W776" s="39"/>
      <c r="X776" s="39"/>
      <c r="Y776" s="39"/>
      <c r="Z776" s="39"/>
      <c r="AA776" s="39"/>
      <c r="AB776" s="39"/>
      <c r="AC776" s="39"/>
      <c r="AD776" s="39"/>
      <c r="AE776" s="39"/>
      <c r="AR776" s="240" t="s">
        <v>175</v>
      </c>
      <c r="AT776" s="240" t="s">
        <v>243</v>
      </c>
      <c r="AU776" s="240" t="s">
        <v>88</v>
      </c>
      <c r="AY776" s="18" t="s">
        <v>241</v>
      </c>
      <c r="BE776" s="241">
        <f>IF(N776="základní",J776,0)</f>
        <v>0</v>
      </c>
      <c r="BF776" s="241">
        <f>IF(N776="snížená",J776,0)</f>
        <v>0</v>
      </c>
      <c r="BG776" s="241">
        <f>IF(N776="zákl. přenesená",J776,0)</f>
        <v>0</v>
      </c>
      <c r="BH776" s="241">
        <f>IF(N776="sníž. přenesená",J776,0)</f>
        <v>0</v>
      </c>
      <c r="BI776" s="241">
        <f>IF(N776="nulová",J776,0)</f>
        <v>0</v>
      </c>
      <c r="BJ776" s="18" t="s">
        <v>14</v>
      </c>
      <c r="BK776" s="241">
        <f>ROUND(I776*H776,2)</f>
        <v>0</v>
      </c>
      <c r="BL776" s="18" t="s">
        <v>175</v>
      </c>
      <c r="BM776" s="240" t="s">
        <v>4681</v>
      </c>
    </row>
    <row r="777" s="2" customFormat="1">
      <c r="A777" s="39"/>
      <c r="B777" s="40"/>
      <c r="C777" s="41"/>
      <c r="D777" s="242" t="s">
        <v>249</v>
      </c>
      <c r="E777" s="41"/>
      <c r="F777" s="243" t="s">
        <v>4680</v>
      </c>
      <c r="G777" s="41"/>
      <c r="H777" s="41"/>
      <c r="I777" s="244"/>
      <c r="J777" s="41"/>
      <c r="K777" s="41"/>
      <c r="L777" s="45"/>
      <c r="M777" s="245"/>
      <c r="N777" s="246"/>
      <c r="O777" s="92"/>
      <c r="P777" s="92"/>
      <c r="Q777" s="92"/>
      <c r="R777" s="92"/>
      <c r="S777" s="92"/>
      <c r="T777" s="93"/>
      <c r="U777" s="39"/>
      <c r="V777" s="39"/>
      <c r="W777" s="39"/>
      <c r="X777" s="39"/>
      <c r="Y777" s="39"/>
      <c r="Z777" s="39"/>
      <c r="AA777" s="39"/>
      <c r="AB777" s="39"/>
      <c r="AC777" s="39"/>
      <c r="AD777" s="39"/>
      <c r="AE777" s="39"/>
      <c r="AT777" s="18" t="s">
        <v>249</v>
      </c>
      <c r="AU777" s="18" t="s">
        <v>88</v>
      </c>
    </row>
    <row r="778" s="12" customFormat="1" ht="22.8" customHeight="1">
      <c r="A778" s="12"/>
      <c r="B778" s="213"/>
      <c r="C778" s="214"/>
      <c r="D778" s="215" t="s">
        <v>79</v>
      </c>
      <c r="E778" s="227" t="s">
        <v>4682</v>
      </c>
      <c r="F778" s="227" t="s">
        <v>4683</v>
      </c>
      <c r="G778" s="214"/>
      <c r="H778" s="214"/>
      <c r="I778" s="217"/>
      <c r="J778" s="228">
        <f>BK778</f>
        <v>0</v>
      </c>
      <c r="K778" s="214"/>
      <c r="L778" s="219"/>
      <c r="M778" s="220"/>
      <c r="N778" s="221"/>
      <c r="O778" s="221"/>
      <c r="P778" s="222">
        <f>SUM(P779:P836)</f>
        <v>0</v>
      </c>
      <c r="Q778" s="221"/>
      <c r="R778" s="222">
        <f>SUM(R779:R836)</f>
        <v>0</v>
      </c>
      <c r="S778" s="221"/>
      <c r="T778" s="223">
        <f>SUM(T779:T836)</f>
        <v>0</v>
      </c>
      <c r="U778" s="12"/>
      <c r="V778" s="12"/>
      <c r="W778" s="12"/>
      <c r="X778" s="12"/>
      <c r="Y778" s="12"/>
      <c r="Z778" s="12"/>
      <c r="AA778" s="12"/>
      <c r="AB778" s="12"/>
      <c r="AC778" s="12"/>
      <c r="AD778" s="12"/>
      <c r="AE778" s="12"/>
      <c r="AR778" s="224" t="s">
        <v>14</v>
      </c>
      <c r="AT778" s="225" t="s">
        <v>79</v>
      </c>
      <c r="AU778" s="225" t="s">
        <v>14</v>
      </c>
      <c r="AY778" s="224" t="s">
        <v>241</v>
      </c>
      <c r="BK778" s="226">
        <f>SUM(BK779:BK836)</f>
        <v>0</v>
      </c>
    </row>
    <row r="779" s="2" customFormat="1" ht="16.5" customHeight="1">
      <c r="A779" s="39"/>
      <c r="B779" s="40"/>
      <c r="C779" s="229" t="s">
        <v>2447</v>
      </c>
      <c r="D779" s="229" t="s">
        <v>243</v>
      </c>
      <c r="E779" s="230" t="s">
        <v>2199</v>
      </c>
      <c r="F779" s="231" t="s">
        <v>2200</v>
      </c>
      <c r="G779" s="232" t="s">
        <v>296</v>
      </c>
      <c r="H779" s="233">
        <v>25</v>
      </c>
      <c r="I779" s="234"/>
      <c r="J779" s="235">
        <f>ROUND(I779*H779,2)</f>
        <v>0</v>
      </c>
      <c r="K779" s="231" t="s">
        <v>1</v>
      </c>
      <c r="L779" s="45"/>
      <c r="M779" s="236" t="s">
        <v>1</v>
      </c>
      <c r="N779" s="237" t="s">
        <v>45</v>
      </c>
      <c r="O779" s="92"/>
      <c r="P779" s="238">
        <f>O779*H779</f>
        <v>0</v>
      </c>
      <c r="Q779" s="238">
        <v>0</v>
      </c>
      <c r="R779" s="238">
        <f>Q779*H779</f>
        <v>0</v>
      </c>
      <c r="S779" s="238">
        <v>0</v>
      </c>
      <c r="T779" s="239">
        <f>S779*H779</f>
        <v>0</v>
      </c>
      <c r="U779" s="39"/>
      <c r="V779" s="39"/>
      <c r="W779" s="39"/>
      <c r="X779" s="39"/>
      <c r="Y779" s="39"/>
      <c r="Z779" s="39"/>
      <c r="AA779" s="39"/>
      <c r="AB779" s="39"/>
      <c r="AC779" s="39"/>
      <c r="AD779" s="39"/>
      <c r="AE779" s="39"/>
      <c r="AR779" s="240" t="s">
        <v>175</v>
      </c>
      <c r="AT779" s="240" t="s">
        <v>243</v>
      </c>
      <c r="AU779" s="240" t="s">
        <v>88</v>
      </c>
      <c r="AY779" s="18" t="s">
        <v>241</v>
      </c>
      <c r="BE779" s="241">
        <f>IF(N779="základní",J779,0)</f>
        <v>0</v>
      </c>
      <c r="BF779" s="241">
        <f>IF(N779="snížená",J779,0)</f>
        <v>0</v>
      </c>
      <c r="BG779" s="241">
        <f>IF(N779="zákl. přenesená",J779,0)</f>
        <v>0</v>
      </c>
      <c r="BH779" s="241">
        <f>IF(N779="sníž. přenesená",J779,0)</f>
        <v>0</v>
      </c>
      <c r="BI779" s="241">
        <f>IF(N779="nulová",J779,0)</f>
        <v>0</v>
      </c>
      <c r="BJ779" s="18" t="s">
        <v>14</v>
      </c>
      <c r="BK779" s="241">
        <f>ROUND(I779*H779,2)</f>
        <v>0</v>
      </c>
      <c r="BL779" s="18" t="s">
        <v>175</v>
      </c>
      <c r="BM779" s="240" t="s">
        <v>4684</v>
      </c>
    </row>
    <row r="780" s="2" customFormat="1">
      <c r="A780" s="39"/>
      <c r="B780" s="40"/>
      <c r="C780" s="41"/>
      <c r="D780" s="242" t="s">
        <v>249</v>
      </c>
      <c r="E780" s="41"/>
      <c r="F780" s="243" t="s">
        <v>2200</v>
      </c>
      <c r="G780" s="41"/>
      <c r="H780" s="41"/>
      <c r="I780" s="244"/>
      <c r="J780" s="41"/>
      <c r="K780" s="41"/>
      <c r="L780" s="45"/>
      <c r="M780" s="245"/>
      <c r="N780" s="246"/>
      <c r="O780" s="92"/>
      <c r="P780" s="92"/>
      <c r="Q780" s="92"/>
      <c r="R780" s="92"/>
      <c r="S780" s="92"/>
      <c r="T780" s="93"/>
      <c r="U780" s="39"/>
      <c r="V780" s="39"/>
      <c r="W780" s="39"/>
      <c r="X780" s="39"/>
      <c r="Y780" s="39"/>
      <c r="Z780" s="39"/>
      <c r="AA780" s="39"/>
      <c r="AB780" s="39"/>
      <c r="AC780" s="39"/>
      <c r="AD780" s="39"/>
      <c r="AE780" s="39"/>
      <c r="AT780" s="18" t="s">
        <v>249</v>
      </c>
      <c r="AU780" s="18" t="s">
        <v>88</v>
      </c>
    </row>
    <row r="781" s="2" customFormat="1" ht="16.5" customHeight="1">
      <c r="A781" s="39"/>
      <c r="B781" s="40"/>
      <c r="C781" s="229" t="s">
        <v>2451</v>
      </c>
      <c r="D781" s="229" t="s">
        <v>243</v>
      </c>
      <c r="E781" s="230" t="s">
        <v>2202</v>
      </c>
      <c r="F781" s="231" t="s">
        <v>2203</v>
      </c>
      <c r="G781" s="232" t="s">
        <v>2204</v>
      </c>
      <c r="H781" s="233">
        <v>1</v>
      </c>
      <c r="I781" s="234"/>
      <c r="J781" s="235">
        <f>ROUND(I781*H781,2)</f>
        <v>0</v>
      </c>
      <c r="K781" s="231" t="s">
        <v>1</v>
      </c>
      <c r="L781" s="45"/>
      <c r="M781" s="236" t="s">
        <v>1</v>
      </c>
      <c r="N781" s="237" t="s">
        <v>45</v>
      </c>
      <c r="O781" s="92"/>
      <c r="P781" s="238">
        <f>O781*H781</f>
        <v>0</v>
      </c>
      <c r="Q781" s="238">
        <v>0</v>
      </c>
      <c r="R781" s="238">
        <f>Q781*H781</f>
        <v>0</v>
      </c>
      <c r="S781" s="238">
        <v>0</v>
      </c>
      <c r="T781" s="239">
        <f>S781*H781</f>
        <v>0</v>
      </c>
      <c r="U781" s="39"/>
      <c r="V781" s="39"/>
      <c r="W781" s="39"/>
      <c r="X781" s="39"/>
      <c r="Y781" s="39"/>
      <c r="Z781" s="39"/>
      <c r="AA781" s="39"/>
      <c r="AB781" s="39"/>
      <c r="AC781" s="39"/>
      <c r="AD781" s="39"/>
      <c r="AE781" s="39"/>
      <c r="AR781" s="240" t="s">
        <v>175</v>
      </c>
      <c r="AT781" s="240" t="s">
        <v>243</v>
      </c>
      <c r="AU781" s="240" t="s">
        <v>88</v>
      </c>
      <c r="AY781" s="18" t="s">
        <v>241</v>
      </c>
      <c r="BE781" s="241">
        <f>IF(N781="základní",J781,0)</f>
        <v>0</v>
      </c>
      <c r="BF781" s="241">
        <f>IF(N781="snížená",J781,0)</f>
        <v>0</v>
      </c>
      <c r="BG781" s="241">
        <f>IF(N781="zákl. přenesená",J781,0)</f>
        <v>0</v>
      </c>
      <c r="BH781" s="241">
        <f>IF(N781="sníž. přenesená",J781,0)</f>
        <v>0</v>
      </c>
      <c r="BI781" s="241">
        <f>IF(N781="nulová",J781,0)</f>
        <v>0</v>
      </c>
      <c r="BJ781" s="18" t="s">
        <v>14</v>
      </c>
      <c r="BK781" s="241">
        <f>ROUND(I781*H781,2)</f>
        <v>0</v>
      </c>
      <c r="BL781" s="18" t="s">
        <v>175</v>
      </c>
      <c r="BM781" s="240" t="s">
        <v>4685</v>
      </c>
    </row>
    <row r="782" s="2" customFormat="1">
      <c r="A782" s="39"/>
      <c r="B782" s="40"/>
      <c r="C782" s="41"/>
      <c r="D782" s="242" t="s">
        <v>249</v>
      </c>
      <c r="E782" s="41"/>
      <c r="F782" s="243" t="s">
        <v>2203</v>
      </c>
      <c r="G782" s="41"/>
      <c r="H782" s="41"/>
      <c r="I782" s="244"/>
      <c r="J782" s="41"/>
      <c r="K782" s="41"/>
      <c r="L782" s="45"/>
      <c r="M782" s="245"/>
      <c r="N782" s="246"/>
      <c r="O782" s="92"/>
      <c r="P782" s="92"/>
      <c r="Q782" s="92"/>
      <c r="R782" s="92"/>
      <c r="S782" s="92"/>
      <c r="T782" s="93"/>
      <c r="U782" s="39"/>
      <c r="V782" s="39"/>
      <c r="W782" s="39"/>
      <c r="X782" s="39"/>
      <c r="Y782" s="39"/>
      <c r="Z782" s="39"/>
      <c r="AA782" s="39"/>
      <c r="AB782" s="39"/>
      <c r="AC782" s="39"/>
      <c r="AD782" s="39"/>
      <c r="AE782" s="39"/>
      <c r="AT782" s="18" t="s">
        <v>249</v>
      </c>
      <c r="AU782" s="18" t="s">
        <v>88</v>
      </c>
    </row>
    <row r="783" s="2" customFormat="1" ht="16.5" customHeight="1">
      <c r="A783" s="39"/>
      <c r="B783" s="40"/>
      <c r="C783" s="229" t="s">
        <v>2455</v>
      </c>
      <c r="D783" s="229" t="s">
        <v>243</v>
      </c>
      <c r="E783" s="230" t="s">
        <v>2206</v>
      </c>
      <c r="F783" s="231" t="s">
        <v>2207</v>
      </c>
      <c r="G783" s="232" t="s">
        <v>296</v>
      </c>
      <c r="H783" s="233">
        <v>10</v>
      </c>
      <c r="I783" s="234"/>
      <c r="J783" s="235">
        <f>ROUND(I783*H783,2)</f>
        <v>0</v>
      </c>
      <c r="K783" s="231" t="s">
        <v>1</v>
      </c>
      <c r="L783" s="45"/>
      <c r="M783" s="236" t="s">
        <v>1</v>
      </c>
      <c r="N783" s="237" t="s">
        <v>45</v>
      </c>
      <c r="O783" s="92"/>
      <c r="P783" s="238">
        <f>O783*H783</f>
        <v>0</v>
      </c>
      <c r="Q783" s="238">
        <v>0</v>
      </c>
      <c r="R783" s="238">
        <f>Q783*H783</f>
        <v>0</v>
      </c>
      <c r="S783" s="238">
        <v>0</v>
      </c>
      <c r="T783" s="239">
        <f>S783*H783</f>
        <v>0</v>
      </c>
      <c r="U783" s="39"/>
      <c r="V783" s="39"/>
      <c r="W783" s="39"/>
      <c r="X783" s="39"/>
      <c r="Y783" s="39"/>
      <c r="Z783" s="39"/>
      <c r="AA783" s="39"/>
      <c r="AB783" s="39"/>
      <c r="AC783" s="39"/>
      <c r="AD783" s="39"/>
      <c r="AE783" s="39"/>
      <c r="AR783" s="240" t="s">
        <v>175</v>
      </c>
      <c r="AT783" s="240" t="s">
        <v>243</v>
      </c>
      <c r="AU783" s="240" t="s">
        <v>88</v>
      </c>
      <c r="AY783" s="18" t="s">
        <v>241</v>
      </c>
      <c r="BE783" s="241">
        <f>IF(N783="základní",J783,0)</f>
        <v>0</v>
      </c>
      <c r="BF783" s="241">
        <f>IF(N783="snížená",J783,0)</f>
        <v>0</v>
      </c>
      <c r="BG783" s="241">
        <f>IF(N783="zákl. přenesená",J783,0)</f>
        <v>0</v>
      </c>
      <c r="BH783" s="241">
        <f>IF(N783="sníž. přenesená",J783,0)</f>
        <v>0</v>
      </c>
      <c r="BI783" s="241">
        <f>IF(N783="nulová",J783,0)</f>
        <v>0</v>
      </c>
      <c r="BJ783" s="18" t="s">
        <v>14</v>
      </c>
      <c r="BK783" s="241">
        <f>ROUND(I783*H783,2)</f>
        <v>0</v>
      </c>
      <c r="BL783" s="18" t="s">
        <v>175</v>
      </c>
      <c r="BM783" s="240" t="s">
        <v>4686</v>
      </c>
    </row>
    <row r="784" s="2" customFormat="1">
      <c r="A784" s="39"/>
      <c r="B784" s="40"/>
      <c r="C784" s="41"/>
      <c r="D784" s="242" t="s">
        <v>249</v>
      </c>
      <c r="E784" s="41"/>
      <c r="F784" s="243" t="s">
        <v>2207</v>
      </c>
      <c r="G784" s="41"/>
      <c r="H784" s="41"/>
      <c r="I784" s="244"/>
      <c r="J784" s="41"/>
      <c r="K784" s="41"/>
      <c r="L784" s="45"/>
      <c r="M784" s="245"/>
      <c r="N784" s="246"/>
      <c r="O784" s="92"/>
      <c r="P784" s="92"/>
      <c r="Q784" s="92"/>
      <c r="R784" s="92"/>
      <c r="S784" s="92"/>
      <c r="T784" s="93"/>
      <c r="U784" s="39"/>
      <c r="V784" s="39"/>
      <c r="W784" s="39"/>
      <c r="X784" s="39"/>
      <c r="Y784" s="39"/>
      <c r="Z784" s="39"/>
      <c r="AA784" s="39"/>
      <c r="AB784" s="39"/>
      <c r="AC784" s="39"/>
      <c r="AD784" s="39"/>
      <c r="AE784" s="39"/>
      <c r="AT784" s="18" t="s">
        <v>249</v>
      </c>
      <c r="AU784" s="18" t="s">
        <v>88</v>
      </c>
    </row>
    <row r="785" s="2" customFormat="1" ht="16.5" customHeight="1">
      <c r="A785" s="39"/>
      <c r="B785" s="40"/>
      <c r="C785" s="229" t="s">
        <v>2459</v>
      </c>
      <c r="D785" s="229" t="s">
        <v>243</v>
      </c>
      <c r="E785" s="230" t="s">
        <v>2212</v>
      </c>
      <c r="F785" s="231" t="s">
        <v>2213</v>
      </c>
      <c r="G785" s="232" t="s">
        <v>2204</v>
      </c>
      <c r="H785" s="233">
        <v>26</v>
      </c>
      <c r="I785" s="234"/>
      <c r="J785" s="235">
        <f>ROUND(I785*H785,2)</f>
        <v>0</v>
      </c>
      <c r="K785" s="231" t="s">
        <v>1</v>
      </c>
      <c r="L785" s="45"/>
      <c r="M785" s="236" t="s">
        <v>1</v>
      </c>
      <c r="N785" s="237" t="s">
        <v>45</v>
      </c>
      <c r="O785" s="92"/>
      <c r="P785" s="238">
        <f>O785*H785</f>
        <v>0</v>
      </c>
      <c r="Q785" s="238">
        <v>0</v>
      </c>
      <c r="R785" s="238">
        <f>Q785*H785</f>
        <v>0</v>
      </c>
      <c r="S785" s="238">
        <v>0</v>
      </c>
      <c r="T785" s="239">
        <f>S785*H785</f>
        <v>0</v>
      </c>
      <c r="U785" s="39"/>
      <c r="V785" s="39"/>
      <c r="W785" s="39"/>
      <c r="X785" s="39"/>
      <c r="Y785" s="39"/>
      <c r="Z785" s="39"/>
      <c r="AA785" s="39"/>
      <c r="AB785" s="39"/>
      <c r="AC785" s="39"/>
      <c r="AD785" s="39"/>
      <c r="AE785" s="39"/>
      <c r="AR785" s="240" t="s">
        <v>175</v>
      </c>
      <c r="AT785" s="240" t="s">
        <v>243</v>
      </c>
      <c r="AU785" s="240" t="s">
        <v>88</v>
      </c>
      <c r="AY785" s="18" t="s">
        <v>241</v>
      </c>
      <c r="BE785" s="241">
        <f>IF(N785="základní",J785,0)</f>
        <v>0</v>
      </c>
      <c r="BF785" s="241">
        <f>IF(N785="snížená",J785,0)</f>
        <v>0</v>
      </c>
      <c r="BG785" s="241">
        <f>IF(N785="zákl. přenesená",J785,0)</f>
        <v>0</v>
      </c>
      <c r="BH785" s="241">
        <f>IF(N785="sníž. přenesená",J785,0)</f>
        <v>0</v>
      </c>
      <c r="BI785" s="241">
        <f>IF(N785="nulová",J785,0)</f>
        <v>0</v>
      </c>
      <c r="BJ785" s="18" t="s">
        <v>14</v>
      </c>
      <c r="BK785" s="241">
        <f>ROUND(I785*H785,2)</f>
        <v>0</v>
      </c>
      <c r="BL785" s="18" t="s">
        <v>175</v>
      </c>
      <c r="BM785" s="240" t="s">
        <v>4687</v>
      </c>
    </row>
    <row r="786" s="2" customFormat="1">
      <c r="A786" s="39"/>
      <c r="B786" s="40"/>
      <c r="C786" s="41"/>
      <c r="D786" s="242" t="s">
        <v>249</v>
      </c>
      <c r="E786" s="41"/>
      <c r="F786" s="243" t="s">
        <v>2213</v>
      </c>
      <c r="G786" s="41"/>
      <c r="H786" s="41"/>
      <c r="I786" s="244"/>
      <c r="J786" s="41"/>
      <c r="K786" s="41"/>
      <c r="L786" s="45"/>
      <c r="M786" s="245"/>
      <c r="N786" s="246"/>
      <c r="O786" s="92"/>
      <c r="P786" s="92"/>
      <c r="Q786" s="92"/>
      <c r="R786" s="92"/>
      <c r="S786" s="92"/>
      <c r="T786" s="93"/>
      <c r="U786" s="39"/>
      <c r="V786" s="39"/>
      <c r="W786" s="39"/>
      <c r="X786" s="39"/>
      <c r="Y786" s="39"/>
      <c r="Z786" s="39"/>
      <c r="AA786" s="39"/>
      <c r="AB786" s="39"/>
      <c r="AC786" s="39"/>
      <c r="AD786" s="39"/>
      <c r="AE786" s="39"/>
      <c r="AT786" s="18" t="s">
        <v>249</v>
      </c>
      <c r="AU786" s="18" t="s">
        <v>88</v>
      </c>
    </row>
    <row r="787" s="2" customFormat="1" ht="16.5" customHeight="1">
      <c r="A787" s="39"/>
      <c r="B787" s="40"/>
      <c r="C787" s="229" t="s">
        <v>2463</v>
      </c>
      <c r="D787" s="229" t="s">
        <v>243</v>
      </c>
      <c r="E787" s="230" t="s">
        <v>4688</v>
      </c>
      <c r="F787" s="231" t="s">
        <v>2216</v>
      </c>
      <c r="G787" s="232" t="s">
        <v>2204</v>
      </c>
      <c r="H787" s="233">
        <v>1</v>
      </c>
      <c r="I787" s="234"/>
      <c r="J787" s="235">
        <f>ROUND(I787*H787,2)</f>
        <v>0</v>
      </c>
      <c r="K787" s="231" t="s">
        <v>1</v>
      </c>
      <c r="L787" s="45"/>
      <c r="M787" s="236" t="s">
        <v>1</v>
      </c>
      <c r="N787" s="237" t="s">
        <v>45</v>
      </c>
      <c r="O787" s="92"/>
      <c r="P787" s="238">
        <f>O787*H787</f>
        <v>0</v>
      </c>
      <c r="Q787" s="238">
        <v>0</v>
      </c>
      <c r="R787" s="238">
        <f>Q787*H787</f>
        <v>0</v>
      </c>
      <c r="S787" s="238">
        <v>0</v>
      </c>
      <c r="T787" s="239">
        <f>S787*H787</f>
        <v>0</v>
      </c>
      <c r="U787" s="39"/>
      <c r="V787" s="39"/>
      <c r="W787" s="39"/>
      <c r="X787" s="39"/>
      <c r="Y787" s="39"/>
      <c r="Z787" s="39"/>
      <c r="AA787" s="39"/>
      <c r="AB787" s="39"/>
      <c r="AC787" s="39"/>
      <c r="AD787" s="39"/>
      <c r="AE787" s="39"/>
      <c r="AR787" s="240" t="s">
        <v>175</v>
      </c>
      <c r="AT787" s="240" t="s">
        <v>243</v>
      </c>
      <c r="AU787" s="240" t="s">
        <v>88</v>
      </c>
      <c r="AY787" s="18" t="s">
        <v>241</v>
      </c>
      <c r="BE787" s="241">
        <f>IF(N787="základní",J787,0)</f>
        <v>0</v>
      </c>
      <c r="BF787" s="241">
        <f>IF(N787="snížená",J787,0)</f>
        <v>0</v>
      </c>
      <c r="BG787" s="241">
        <f>IF(N787="zákl. přenesená",J787,0)</f>
        <v>0</v>
      </c>
      <c r="BH787" s="241">
        <f>IF(N787="sníž. přenesená",J787,0)</f>
        <v>0</v>
      </c>
      <c r="BI787" s="241">
        <f>IF(N787="nulová",J787,0)</f>
        <v>0</v>
      </c>
      <c r="BJ787" s="18" t="s">
        <v>14</v>
      </c>
      <c r="BK787" s="241">
        <f>ROUND(I787*H787,2)</f>
        <v>0</v>
      </c>
      <c r="BL787" s="18" t="s">
        <v>175</v>
      </c>
      <c r="BM787" s="240" t="s">
        <v>4689</v>
      </c>
    </row>
    <row r="788" s="2" customFormat="1">
      <c r="A788" s="39"/>
      <c r="B788" s="40"/>
      <c r="C788" s="41"/>
      <c r="D788" s="242" t="s">
        <v>249</v>
      </c>
      <c r="E788" s="41"/>
      <c r="F788" s="243" t="s">
        <v>2216</v>
      </c>
      <c r="G788" s="41"/>
      <c r="H788" s="41"/>
      <c r="I788" s="244"/>
      <c r="J788" s="41"/>
      <c r="K788" s="41"/>
      <c r="L788" s="45"/>
      <c r="M788" s="245"/>
      <c r="N788" s="246"/>
      <c r="O788" s="92"/>
      <c r="P788" s="92"/>
      <c r="Q788" s="92"/>
      <c r="R788" s="92"/>
      <c r="S788" s="92"/>
      <c r="T788" s="93"/>
      <c r="U788" s="39"/>
      <c r="V788" s="39"/>
      <c r="W788" s="39"/>
      <c r="X788" s="39"/>
      <c r="Y788" s="39"/>
      <c r="Z788" s="39"/>
      <c r="AA788" s="39"/>
      <c r="AB788" s="39"/>
      <c r="AC788" s="39"/>
      <c r="AD788" s="39"/>
      <c r="AE788" s="39"/>
      <c r="AT788" s="18" t="s">
        <v>249</v>
      </c>
      <c r="AU788" s="18" t="s">
        <v>88</v>
      </c>
    </row>
    <row r="789" s="2" customFormat="1" ht="16.5" customHeight="1">
      <c r="A789" s="39"/>
      <c r="B789" s="40"/>
      <c r="C789" s="229" t="s">
        <v>2468</v>
      </c>
      <c r="D789" s="229" t="s">
        <v>243</v>
      </c>
      <c r="E789" s="230" t="s">
        <v>4690</v>
      </c>
      <c r="F789" s="231" t="s">
        <v>4691</v>
      </c>
      <c r="G789" s="232" t="s">
        <v>2204</v>
      </c>
      <c r="H789" s="233">
        <v>1</v>
      </c>
      <c r="I789" s="234"/>
      <c r="J789" s="235">
        <f>ROUND(I789*H789,2)</f>
        <v>0</v>
      </c>
      <c r="K789" s="231" t="s">
        <v>1</v>
      </c>
      <c r="L789" s="45"/>
      <c r="M789" s="236" t="s">
        <v>1</v>
      </c>
      <c r="N789" s="237" t="s">
        <v>45</v>
      </c>
      <c r="O789" s="92"/>
      <c r="P789" s="238">
        <f>O789*H789</f>
        <v>0</v>
      </c>
      <c r="Q789" s="238">
        <v>0</v>
      </c>
      <c r="R789" s="238">
        <f>Q789*H789</f>
        <v>0</v>
      </c>
      <c r="S789" s="238">
        <v>0</v>
      </c>
      <c r="T789" s="239">
        <f>S789*H789</f>
        <v>0</v>
      </c>
      <c r="U789" s="39"/>
      <c r="V789" s="39"/>
      <c r="W789" s="39"/>
      <c r="X789" s="39"/>
      <c r="Y789" s="39"/>
      <c r="Z789" s="39"/>
      <c r="AA789" s="39"/>
      <c r="AB789" s="39"/>
      <c r="AC789" s="39"/>
      <c r="AD789" s="39"/>
      <c r="AE789" s="39"/>
      <c r="AR789" s="240" t="s">
        <v>175</v>
      </c>
      <c r="AT789" s="240" t="s">
        <v>243</v>
      </c>
      <c r="AU789" s="240" t="s">
        <v>88</v>
      </c>
      <c r="AY789" s="18" t="s">
        <v>241</v>
      </c>
      <c r="BE789" s="241">
        <f>IF(N789="základní",J789,0)</f>
        <v>0</v>
      </c>
      <c r="BF789" s="241">
        <f>IF(N789="snížená",J789,0)</f>
        <v>0</v>
      </c>
      <c r="BG789" s="241">
        <f>IF(N789="zákl. přenesená",J789,0)</f>
        <v>0</v>
      </c>
      <c r="BH789" s="241">
        <f>IF(N789="sníž. přenesená",J789,0)</f>
        <v>0</v>
      </c>
      <c r="BI789" s="241">
        <f>IF(N789="nulová",J789,0)</f>
        <v>0</v>
      </c>
      <c r="BJ789" s="18" t="s">
        <v>14</v>
      </c>
      <c r="BK789" s="241">
        <f>ROUND(I789*H789,2)</f>
        <v>0</v>
      </c>
      <c r="BL789" s="18" t="s">
        <v>175</v>
      </c>
      <c r="BM789" s="240" t="s">
        <v>4692</v>
      </c>
    </row>
    <row r="790" s="2" customFormat="1">
      <c r="A790" s="39"/>
      <c r="B790" s="40"/>
      <c r="C790" s="41"/>
      <c r="D790" s="242" t="s">
        <v>249</v>
      </c>
      <c r="E790" s="41"/>
      <c r="F790" s="243" t="s">
        <v>4691</v>
      </c>
      <c r="G790" s="41"/>
      <c r="H790" s="41"/>
      <c r="I790" s="244"/>
      <c r="J790" s="41"/>
      <c r="K790" s="41"/>
      <c r="L790" s="45"/>
      <c r="M790" s="245"/>
      <c r="N790" s="246"/>
      <c r="O790" s="92"/>
      <c r="P790" s="92"/>
      <c r="Q790" s="92"/>
      <c r="R790" s="92"/>
      <c r="S790" s="92"/>
      <c r="T790" s="93"/>
      <c r="U790" s="39"/>
      <c r="V790" s="39"/>
      <c r="W790" s="39"/>
      <c r="X790" s="39"/>
      <c r="Y790" s="39"/>
      <c r="Z790" s="39"/>
      <c r="AA790" s="39"/>
      <c r="AB790" s="39"/>
      <c r="AC790" s="39"/>
      <c r="AD790" s="39"/>
      <c r="AE790" s="39"/>
      <c r="AT790" s="18" t="s">
        <v>249</v>
      </c>
      <c r="AU790" s="18" t="s">
        <v>88</v>
      </c>
    </row>
    <row r="791" s="2" customFormat="1" ht="16.5" customHeight="1">
      <c r="A791" s="39"/>
      <c r="B791" s="40"/>
      <c r="C791" s="229" t="s">
        <v>2473</v>
      </c>
      <c r="D791" s="229" t="s">
        <v>243</v>
      </c>
      <c r="E791" s="230" t="s">
        <v>4693</v>
      </c>
      <c r="F791" s="231" t="s">
        <v>4680</v>
      </c>
      <c r="G791" s="232" t="s">
        <v>2204</v>
      </c>
      <c r="H791" s="233">
        <v>2</v>
      </c>
      <c r="I791" s="234"/>
      <c r="J791" s="235">
        <f>ROUND(I791*H791,2)</f>
        <v>0</v>
      </c>
      <c r="K791" s="231" t="s">
        <v>1</v>
      </c>
      <c r="L791" s="45"/>
      <c r="M791" s="236" t="s">
        <v>1</v>
      </c>
      <c r="N791" s="237" t="s">
        <v>45</v>
      </c>
      <c r="O791" s="92"/>
      <c r="P791" s="238">
        <f>O791*H791</f>
        <v>0</v>
      </c>
      <c r="Q791" s="238">
        <v>0</v>
      </c>
      <c r="R791" s="238">
        <f>Q791*H791</f>
        <v>0</v>
      </c>
      <c r="S791" s="238">
        <v>0</v>
      </c>
      <c r="T791" s="239">
        <f>S791*H791</f>
        <v>0</v>
      </c>
      <c r="U791" s="39"/>
      <c r="V791" s="39"/>
      <c r="W791" s="39"/>
      <c r="X791" s="39"/>
      <c r="Y791" s="39"/>
      <c r="Z791" s="39"/>
      <c r="AA791" s="39"/>
      <c r="AB791" s="39"/>
      <c r="AC791" s="39"/>
      <c r="AD791" s="39"/>
      <c r="AE791" s="39"/>
      <c r="AR791" s="240" t="s">
        <v>175</v>
      </c>
      <c r="AT791" s="240" t="s">
        <v>243</v>
      </c>
      <c r="AU791" s="240" t="s">
        <v>88</v>
      </c>
      <c r="AY791" s="18" t="s">
        <v>241</v>
      </c>
      <c r="BE791" s="241">
        <f>IF(N791="základní",J791,0)</f>
        <v>0</v>
      </c>
      <c r="BF791" s="241">
        <f>IF(N791="snížená",J791,0)</f>
        <v>0</v>
      </c>
      <c r="BG791" s="241">
        <f>IF(N791="zákl. přenesená",J791,0)</f>
        <v>0</v>
      </c>
      <c r="BH791" s="241">
        <f>IF(N791="sníž. přenesená",J791,0)</f>
        <v>0</v>
      </c>
      <c r="BI791" s="241">
        <f>IF(N791="nulová",J791,0)</f>
        <v>0</v>
      </c>
      <c r="BJ791" s="18" t="s">
        <v>14</v>
      </c>
      <c r="BK791" s="241">
        <f>ROUND(I791*H791,2)</f>
        <v>0</v>
      </c>
      <c r="BL791" s="18" t="s">
        <v>175</v>
      </c>
      <c r="BM791" s="240" t="s">
        <v>4694</v>
      </c>
    </row>
    <row r="792" s="2" customFormat="1">
      <c r="A792" s="39"/>
      <c r="B792" s="40"/>
      <c r="C792" s="41"/>
      <c r="D792" s="242" t="s">
        <v>249</v>
      </c>
      <c r="E792" s="41"/>
      <c r="F792" s="243" t="s">
        <v>4680</v>
      </c>
      <c r="G792" s="41"/>
      <c r="H792" s="41"/>
      <c r="I792" s="244"/>
      <c r="J792" s="41"/>
      <c r="K792" s="41"/>
      <c r="L792" s="45"/>
      <c r="M792" s="245"/>
      <c r="N792" s="246"/>
      <c r="O792" s="92"/>
      <c r="P792" s="92"/>
      <c r="Q792" s="92"/>
      <c r="R792" s="92"/>
      <c r="S792" s="92"/>
      <c r="T792" s="93"/>
      <c r="U792" s="39"/>
      <c r="V792" s="39"/>
      <c r="W792" s="39"/>
      <c r="X792" s="39"/>
      <c r="Y792" s="39"/>
      <c r="Z792" s="39"/>
      <c r="AA792" s="39"/>
      <c r="AB792" s="39"/>
      <c r="AC792" s="39"/>
      <c r="AD792" s="39"/>
      <c r="AE792" s="39"/>
      <c r="AT792" s="18" t="s">
        <v>249</v>
      </c>
      <c r="AU792" s="18" t="s">
        <v>88</v>
      </c>
    </row>
    <row r="793" s="2" customFormat="1" ht="16.5" customHeight="1">
      <c r="A793" s="39"/>
      <c r="B793" s="40"/>
      <c r="C793" s="229" t="s">
        <v>2477</v>
      </c>
      <c r="D793" s="229" t="s">
        <v>243</v>
      </c>
      <c r="E793" s="230" t="s">
        <v>4695</v>
      </c>
      <c r="F793" s="231" t="s">
        <v>2237</v>
      </c>
      <c r="G793" s="232" t="s">
        <v>2204</v>
      </c>
      <c r="H793" s="233">
        <v>1</v>
      </c>
      <c r="I793" s="234"/>
      <c r="J793" s="235">
        <f>ROUND(I793*H793,2)</f>
        <v>0</v>
      </c>
      <c r="K793" s="231" t="s">
        <v>1</v>
      </c>
      <c r="L793" s="45"/>
      <c r="M793" s="236" t="s">
        <v>1</v>
      </c>
      <c r="N793" s="237" t="s">
        <v>45</v>
      </c>
      <c r="O793" s="92"/>
      <c r="P793" s="238">
        <f>O793*H793</f>
        <v>0</v>
      </c>
      <c r="Q793" s="238">
        <v>0</v>
      </c>
      <c r="R793" s="238">
        <f>Q793*H793</f>
        <v>0</v>
      </c>
      <c r="S793" s="238">
        <v>0</v>
      </c>
      <c r="T793" s="239">
        <f>S793*H793</f>
        <v>0</v>
      </c>
      <c r="U793" s="39"/>
      <c r="V793" s="39"/>
      <c r="W793" s="39"/>
      <c r="X793" s="39"/>
      <c r="Y793" s="39"/>
      <c r="Z793" s="39"/>
      <c r="AA793" s="39"/>
      <c r="AB793" s="39"/>
      <c r="AC793" s="39"/>
      <c r="AD793" s="39"/>
      <c r="AE793" s="39"/>
      <c r="AR793" s="240" t="s">
        <v>175</v>
      </c>
      <c r="AT793" s="240" t="s">
        <v>243</v>
      </c>
      <c r="AU793" s="240" t="s">
        <v>88</v>
      </c>
      <c r="AY793" s="18" t="s">
        <v>241</v>
      </c>
      <c r="BE793" s="241">
        <f>IF(N793="základní",J793,0)</f>
        <v>0</v>
      </c>
      <c r="BF793" s="241">
        <f>IF(N793="snížená",J793,0)</f>
        <v>0</v>
      </c>
      <c r="BG793" s="241">
        <f>IF(N793="zákl. přenesená",J793,0)</f>
        <v>0</v>
      </c>
      <c r="BH793" s="241">
        <f>IF(N793="sníž. přenesená",J793,0)</f>
        <v>0</v>
      </c>
      <c r="BI793" s="241">
        <f>IF(N793="nulová",J793,0)</f>
        <v>0</v>
      </c>
      <c r="BJ793" s="18" t="s">
        <v>14</v>
      </c>
      <c r="BK793" s="241">
        <f>ROUND(I793*H793,2)</f>
        <v>0</v>
      </c>
      <c r="BL793" s="18" t="s">
        <v>175</v>
      </c>
      <c r="BM793" s="240" t="s">
        <v>4696</v>
      </c>
    </row>
    <row r="794" s="2" customFormat="1">
      <c r="A794" s="39"/>
      <c r="B794" s="40"/>
      <c r="C794" s="41"/>
      <c r="D794" s="242" t="s">
        <v>249</v>
      </c>
      <c r="E794" s="41"/>
      <c r="F794" s="243" t="s">
        <v>2237</v>
      </c>
      <c r="G794" s="41"/>
      <c r="H794" s="41"/>
      <c r="I794" s="244"/>
      <c r="J794" s="41"/>
      <c r="K794" s="41"/>
      <c r="L794" s="45"/>
      <c r="M794" s="245"/>
      <c r="N794" s="246"/>
      <c r="O794" s="92"/>
      <c r="P794" s="92"/>
      <c r="Q794" s="92"/>
      <c r="R794" s="92"/>
      <c r="S794" s="92"/>
      <c r="T794" s="93"/>
      <c r="U794" s="39"/>
      <c r="V794" s="39"/>
      <c r="W794" s="39"/>
      <c r="X794" s="39"/>
      <c r="Y794" s="39"/>
      <c r="Z794" s="39"/>
      <c r="AA794" s="39"/>
      <c r="AB794" s="39"/>
      <c r="AC794" s="39"/>
      <c r="AD794" s="39"/>
      <c r="AE794" s="39"/>
      <c r="AT794" s="18" t="s">
        <v>249</v>
      </c>
      <c r="AU794" s="18" t="s">
        <v>88</v>
      </c>
    </row>
    <row r="795" s="2" customFormat="1" ht="16.5" customHeight="1">
      <c r="A795" s="39"/>
      <c r="B795" s="40"/>
      <c r="C795" s="229" t="s">
        <v>4697</v>
      </c>
      <c r="D795" s="229" t="s">
        <v>243</v>
      </c>
      <c r="E795" s="230" t="s">
        <v>4698</v>
      </c>
      <c r="F795" s="231" t="s">
        <v>4699</v>
      </c>
      <c r="G795" s="232" t="s">
        <v>2204</v>
      </c>
      <c r="H795" s="233">
        <v>1</v>
      </c>
      <c r="I795" s="234"/>
      <c r="J795" s="235">
        <f>ROUND(I795*H795,2)</f>
        <v>0</v>
      </c>
      <c r="K795" s="231" t="s">
        <v>1</v>
      </c>
      <c r="L795" s="45"/>
      <c r="M795" s="236" t="s">
        <v>1</v>
      </c>
      <c r="N795" s="237" t="s">
        <v>45</v>
      </c>
      <c r="O795" s="92"/>
      <c r="P795" s="238">
        <f>O795*H795</f>
        <v>0</v>
      </c>
      <c r="Q795" s="238">
        <v>0</v>
      </c>
      <c r="R795" s="238">
        <f>Q795*H795</f>
        <v>0</v>
      </c>
      <c r="S795" s="238">
        <v>0</v>
      </c>
      <c r="T795" s="239">
        <f>S795*H795</f>
        <v>0</v>
      </c>
      <c r="U795" s="39"/>
      <c r="V795" s="39"/>
      <c r="W795" s="39"/>
      <c r="X795" s="39"/>
      <c r="Y795" s="39"/>
      <c r="Z795" s="39"/>
      <c r="AA795" s="39"/>
      <c r="AB795" s="39"/>
      <c r="AC795" s="39"/>
      <c r="AD795" s="39"/>
      <c r="AE795" s="39"/>
      <c r="AR795" s="240" t="s">
        <v>175</v>
      </c>
      <c r="AT795" s="240" t="s">
        <v>243</v>
      </c>
      <c r="AU795" s="240" t="s">
        <v>88</v>
      </c>
      <c r="AY795" s="18" t="s">
        <v>241</v>
      </c>
      <c r="BE795" s="241">
        <f>IF(N795="základní",J795,0)</f>
        <v>0</v>
      </c>
      <c r="BF795" s="241">
        <f>IF(N795="snížená",J795,0)</f>
        <v>0</v>
      </c>
      <c r="BG795" s="241">
        <f>IF(N795="zákl. přenesená",J795,0)</f>
        <v>0</v>
      </c>
      <c r="BH795" s="241">
        <f>IF(N795="sníž. přenesená",J795,0)</f>
        <v>0</v>
      </c>
      <c r="BI795" s="241">
        <f>IF(N795="nulová",J795,0)</f>
        <v>0</v>
      </c>
      <c r="BJ795" s="18" t="s">
        <v>14</v>
      </c>
      <c r="BK795" s="241">
        <f>ROUND(I795*H795,2)</f>
        <v>0</v>
      </c>
      <c r="BL795" s="18" t="s">
        <v>175</v>
      </c>
      <c r="BM795" s="240" t="s">
        <v>4700</v>
      </c>
    </row>
    <row r="796" s="2" customFormat="1">
      <c r="A796" s="39"/>
      <c r="B796" s="40"/>
      <c r="C796" s="41"/>
      <c r="D796" s="242" t="s">
        <v>249</v>
      </c>
      <c r="E796" s="41"/>
      <c r="F796" s="243" t="s">
        <v>4699</v>
      </c>
      <c r="G796" s="41"/>
      <c r="H796" s="41"/>
      <c r="I796" s="244"/>
      <c r="J796" s="41"/>
      <c r="K796" s="41"/>
      <c r="L796" s="45"/>
      <c r="M796" s="245"/>
      <c r="N796" s="246"/>
      <c r="O796" s="92"/>
      <c r="P796" s="92"/>
      <c r="Q796" s="92"/>
      <c r="R796" s="92"/>
      <c r="S796" s="92"/>
      <c r="T796" s="93"/>
      <c r="U796" s="39"/>
      <c r="V796" s="39"/>
      <c r="W796" s="39"/>
      <c r="X796" s="39"/>
      <c r="Y796" s="39"/>
      <c r="Z796" s="39"/>
      <c r="AA796" s="39"/>
      <c r="AB796" s="39"/>
      <c r="AC796" s="39"/>
      <c r="AD796" s="39"/>
      <c r="AE796" s="39"/>
      <c r="AT796" s="18" t="s">
        <v>249</v>
      </c>
      <c r="AU796" s="18" t="s">
        <v>88</v>
      </c>
    </row>
    <row r="797" s="2" customFormat="1" ht="21.75" customHeight="1">
      <c r="A797" s="39"/>
      <c r="B797" s="40"/>
      <c r="C797" s="229" t="s">
        <v>4701</v>
      </c>
      <c r="D797" s="229" t="s">
        <v>243</v>
      </c>
      <c r="E797" s="230" t="s">
        <v>4702</v>
      </c>
      <c r="F797" s="231" t="s">
        <v>4703</v>
      </c>
      <c r="G797" s="232" t="s">
        <v>296</v>
      </c>
      <c r="H797" s="233">
        <v>52</v>
      </c>
      <c r="I797" s="234"/>
      <c r="J797" s="235">
        <f>ROUND(I797*H797,2)</f>
        <v>0</v>
      </c>
      <c r="K797" s="231" t="s">
        <v>1</v>
      </c>
      <c r="L797" s="45"/>
      <c r="M797" s="236" t="s">
        <v>1</v>
      </c>
      <c r="N797" s="237" t="s">
        <v>45</v>
      </c>
      <c r="O797" s="92"/>
      <c r="P797" s="238">
        <f>O797*H797</f>
        <v>0</v>
      </c>
      <c r="Q797" s="238">
        <v>0</v>
      </c>
      <c r="R797" s="238">
        <f>Q797*H797</f>
        <v>0</v>
      </c>
      <c r="S797" s="238">
        <v>0</v>
      </c>
      <c r="T797" s="239">
        <f>S797*H797</f>
        <v>0</v>
      </c>
      <c r="U797" s="39"/>
      <c r="V797" s="39"/>
      <c r="W797" s="39"/>
      <c r="X797" s="39"/>
      <c r="Y797" s="39"/>
      <c r="Z797" s="39"/>
      <c r="AA797" s="39"/>
      <c r="AB797" s="39"/>
      <c r="AC797" s="39"/>
      <c r="AD797" s="39"/>
      <c r="AE797" s="39"/>
      <c r="AR797" s="240" t="s">
        <v>175</v>
      </c>
      <c r="AT797" s="240" t="s">
        <v>243</v>
      </c>
      <c r="AU797" s="240" t="s">
        <v>88</v>
      </c>
      <c r="AY797" s="18" t="s">
        <v>241</v>
      </c>
      <c r="BE797" s="241">
        <f>IF(N797="základní",J797,0)</f>
        <v>0</v>
      </c>
      <c r="BF797" s="241">
        <f>IF(N797="snížená",J797,0)</f>
        <v>0</v>
      </c>
      <c r="BG797" s="241">
        <f>IF(N797="zákl. přenesená",J797,0)</f>
        <v>0</v>
      </c>
      <c r="BH797" s="241">
        <f>IF(N797="sníž. přenesená",J797,0)</f>
        <v>0</v>
      </c>
      <c r="BI797" s="241">
        <f>IF(N797="nulová",J797,0)</f>
        <v>0</v>
      </c>
      <c r="BJ797" s="18" t="s">
        <v>14</v>
      </c>
      <c r="BK797" s="241">
        <f>ROUND(I797*H797,2)</f>
        <v>0</v>
      </c>
      <c r="BL797" s="18" t="s">
        <v>175</v>
      </c>
      <c r="BM797" s="240" t="s">
        <v>4704</v>
      </c>
    </row>
    <row r="798" s="2" customFormat="1">
      <c r="A798" s="39"/>
      <c r="B798" s="40"/>
      <c r="C798" s="41"/>
      <c r="D798" s="242" t="s">
        <v>249</v>
      </c>
      <c r="E798" s="41"/>
      <c r="F798" s="243" t="s">
        <v>4703</v>
      </c>
      <c r="G798" s="41"/>
      <c r="H798" s="41"/>
      <c r="I798" s="244"/>
      <c r="J798" s="41"/>
      <c r="K798" s="41"/>
      <c r="L798" s="45"/>
      <c r="M798" s="245"/>
      <c r="N798" s="246"/>
      <c r="O798" s="92"/>
      <c r="P798" s="92"/>
      <c r="Q798" s="92"/>
      <c r="R798" s="92"/>
      <c r="S798" s="92"/>
      <c r="T798" s="93"/>
      <c r="U798" s="39"/>
      <c r="V798" s="39"/>
      <c r="W798" s="39"/>
      <c r="X798" s="39"/>
      <c r="Y798" s="39"/>
      <c r="Z798" s="39"/>
      <c r="AA798" s="39"/>
      <c r="AB798" s="39"/>
      <c r="AC798" s="39"/>
      <c r="AD798" s="39"/>
      <c r="AE798" s="39"/>
      <c r="AT798" s="18" t="s">
        <v>249</v>
      </c>
      <c r="AU798" s="18" t="s">
        <v>88</v>
      </c>
    </row>
    <row r="799" s="2" customFormat="1" ht="21.75" customHeight="1">
      <c r="A799" s="39"/>
      <c r="B799" s="40"/>
      <c r="C799" s="229" t="s">
        <v>4705</v>
      </c>
      <c r="D799" s="229" t="s">
        <v>243</v>
      </c>
      <c r="E799" s="230" t="s">
        <v>2239</v>
      </c>
      <c r="F799" s="231" t="s">
        <v>2240</v>
      </c>
      <c r="G799" s="232" t="s">
        <v>296</v>
      </c>
      <c r="H799" s="233">
        <v>8</v>
      </c>
      <c r="I799" s="234"/>
      <c r="J799" s="235">
        <f>ROUND(I799*H799,2)</f>
        <v>0</v>
      </c>
      <c r="K799" s="231" t="s">
        <v>1</v>
      </c>
      <c r="L799" s="45"/>
      <c r="M799" s="236" t="s">
        <v>1</v>
      </c>
      <c r="N799" s="237" t="s">
        <v>45</v>
      </c>
      <c r="O799" s="92"/>
      <c r="P799" s="238">
        <f>O799*H799</f>
        <v>0</v>
      </c>
      <c r="Q799" s="238">
        <v>0</v>
      </c>
      <c r="R799" s="238">
        <f>Q799*H799</f>
        <v>0</v>
      </c>
      <c r="S799" s="238">
        <v>0</v>
      </c>
      <c r="T799" s="239">
        <f>S799*H799</f>
        <v>0</v>
      </c>
      <c r="U799" s="39"/>
      <c r="V799" s="39"/>
      <c r="W799" s="39"/>
      <c r="X799" s="39"/>
      <c r="Y799" s="39"/>
      <c r="Z799" s="39"/>
      <c r="AA799" s="39"/>
      <c r="AB799" s="39"/>
      <c r="AC799" s="39"/>
      <c r="AD799" s="39"/>
      <c r="AE799" s="39"/>
      <c r="AR799" s="240" t="s">
        <v>175</v>
      </c>
      <c r="AT799" s="240" t="s">
        <v>243</v>
      </c>
      <c r="AU799" s="240" t="s">
        <v>88</v>
      </c>
      <c r="AY799" s="18" t="s">
        <v>241</v>
      </c>
      <c r="BE799" s="241">
        <f>IF(N799="základní",J799,0)</f>
        <v>0</v>
      </c>
      <c r="BF799" s="241">
        <f>IF(N799="snížená",J799,0)</f>
        <v>0</v>
      </c>
      <c r="BG799" s="241">
        <f>IF(N799="zákl. přenesená",J799,0)</f>
        <v>0</v>
      </c>
      <c r="BH799" s="241">
        <f>IF(N799="sníž. přenesená",J799,0)</f>
        <v>0</v>
      </c>
      <c r="BI799" s="241">
        <f>IF(N799="nulová",J799,0)</f>
        <v>0</v>
      </c>
      <c r="BJ799" s="18" t="s">
        <v>14</v>
      </c>
      <c r="BK799" s="241">
        <f>ROUND(I799*H799,2)</f>
        <v>0</v>
      </c>
      <c r="BL799" s="18" t="s">
        <v>175</v>
      </c>
      <c r="BM799" s="240" t="s">
        <v>4706</v>
      </c>
    </row>
    <row r="800" s="2" customFormat="1">
      <c r="A800" s="39"/>
      <c r="B800" s="40"/>
      <c r="C800" s="41"/>
      <c r="D800" s="242" t="s">
        <v>249</v>
      </c>
      <c r="E800" s="41"/>
      <c r="F800" s="243" t="s">
        <v>2240</v>
      </c>
      <c r="G800" s="41"/>
      <c r="H800" s="41"/>
      <c r="I800" s="244"/>
      <c r="J800" s="41"/>
      <c r="K800" s="41"/>
      <c r="L800" s="45"/>
      <c r="M800" s="245"/>
      <c r="N800" s="246"/>
      <c r="O800" s="92"/>
      <c r="P800" s="92"/>
      <c r="Q800" s="92"/>
      <c r="R800" s="92"/>
      <c r="S800" s="92"/>
      <c r="T800" s="93"/>
      <c r="U800" s="39"/>
      <c r="V800" s="39"/>
      <c r="W800" s="39"/>
      <c r="X800" s="39"/>
      <c r="Y800" s="39"/>
      <c r="Z800" s="39"/>
      <c r="AA800" s="39"/>
      <c r="AB800" s="39"/>
      <c r="AC800" s="39"/>
      <c r="AD800" s="39"/>
      <c r="AE800" s="39"/>
      <c r="AT800" s="18" t="s">
        <v>249</v>
      </c>
      <c r="AU800" s="18" t="s">
        <v>88</v>
      </c>
    </row>
    <row r="801" s="2" customFormat="1" ht="21.75" customHeight="1">
      <c r="A801" s="39"/>
      <c r="B801" s="40"/>
      <c r="C801" s="229" t="s">
        <v>4707</v>
      </c>
      <c r="D801" s="229" t="s">
        <v>243</v>
      </c>
      <c r="E801" s="230" t="s">
        <v>2242</v>
      </c>
      <c r="F801" s="231" t="s">
        <v>2243</v>
      </c>
      <c r="G801" s="232" t="s">
        <v>296</v>
      </c>
      <c r="H801" s="233">
        <v>33</v>
      </c>
      <c r="I801" s="234"/>
      <c r="J801" s="235">
        <f>ROUND(I801*H801,2)</f>
        <v>0</v>
      </c>
      <c r="K801" s="231" t="s">
        <v>1</v>
      </c>
      <c r="L801" s="45"/>
      <c r="M801" s="236" t="s">
        <v>1</v>
      </c>
      <c r="N801" s="237" t="s">
        <v>45</v>
      </c>
      <c r="O801" s="92"/>
      <c r="P801" s="238">
        <f>O801*H801</f>
        <v>0</v>
      </c>
      <c r="Q801" s="238">
        <v>0</v>
      </c>
      <c r="R801" s="238">
        <f>Q801*H801</f>
        <v>0</v>
      </c>
      <c r="S801" s="238">
        <v>0</v>
      </c>
      <c r="T801" s="239">
        <f>S801*H801</f>
        <v>0</v>
      </c>
      <c r="U801" s="39"/>
      <c r="V801" s="39"/>
      <c r="W801" s="39"/>
      <c r="X801" s="39"/>
      <c r="Y801" s="39"/>
      <c r="Z801" s="39"/>
      <c r="AA801" s="39"/>
      <c r="AB801" s="39"/>
      <c r="AC801" s="39"/>
      <c r="AD801" s="39"/>
      <c r="AE801" s="39"/>
      <c r="AR801" s="240" t="s">
        <v>175</v>
      </c>
      <c r="AT801" s="240" t="s">
        <v>243</v>
      </c>
      <c r="AU801" s="240" t="s">
        <v>88</v>
      </c>
      <c r="AY801" s="18" t="s">
        <v>241</v>
      </c>
      <c r="BE801" s="241">
        <f>IF(N801="základní",J801,0)</f>
        <v>0</v>
      </c>
      <c r="BF801" s="241">
        <f>IF(N801="snížená",J801,0)</f>
        <v>0</v>
      </c>
      <c r="BG801" s="241">
        <f>IF(N801="zákl. přenesená",J801,0)</f>
        <v>0</v>
      </c>
      <c r="BH801" s="241">
        <f>IF(N801="sníž. přenesená",J801,0)</f>
        <v>0</v>
      </c>
      <c r="BI801" s="241">
        <f>IF(N801="nulová",J801,0)</f>
        <v>0</v>
      </c>
      <c r="BJ801" s="18" t="s">
        <v>14</v>
      </c>
      <c r="BK801" s="241">
        <f>ROUND(I801*H801,2)</f>
        <v>0</v>
      </c>
      <c r="BL801" s="18" t="s">
        <v>175</v>
      </c>
      <c r="BM801" s="240" t="s">
        <v>4708</v>
      </c>
    </row>
    <row r="802" s="2" customFormat="1">
      <c r="A802" s="39"/>
      <c r="B802" s="40"/>
      <c r="C802" s="41"/>
      <c r="D802" s="242" t="s">
        <v>249</v>
      </c>
      <c r="E802" s="41"/>
      <c r="F802" s="243" t="s">
        <v>2243</v>
      </c>
      <c r="G802" s="41"/>
      <c r="H802" s="41"/>
      <c r="I802" s="244"/>
      <c r="J802" s="41"/>
      <c r="K802" s="41"/>
      <c r="L802" s="45"/>
      <c r="M802" s="245"/>
      <c r="N802" s="246"/>
      <c r="O802" s="92"/>
      <c r="P802" s="92"/>
      <c r="Q802" s="92"/>
      <c r="R802" s="92"/>
      <c r="S802" s="92"/>
      <c r="T802" s="93"/>
      <c r="U802" s="39"/>
      <c r="V802" s="39"/>
      <c r="W802" s="39"/>
      <c r="X802" s="39"/>
      <c r="Y802" s="39"/>
      <c r="Z802" s="39"/>
      <c r="AA802" s="39"/>
      <c r="AB802" s="39"/>
      <c r="AC802" s="39"/>
      <c r="AD802" s="39"/>
      <c r="AE802" s="39"/>
      <c r="AT802" s="18" t="s">
        <v>249</v>
      </c>
      <c r="AU802" s="18" t="s">
        <v>88</v>
      </c>
    </row>
    <row r="803" s="2" customFormat="1" ht="16.5" customHeight="1">
      <c r="A803" s="39"/>
      <c r="B803" s="40"/>
      <c r="C803" s="229" t="s">
        <v>4709</v>
      </c>
      <c r="D803" s="229" t="s">
        <v>243</v>
      </c>
      <c r="E803" s="230" t="s">
        <v>2251</v>
      </c>
      <c r="F803" s="231" t="s">
        <v>2252</v>
      </c>
      <c r="G803" s="232" t="s">
        <v>2204</v>
      </c>
      <c r="H803" s="233">
        <v>7</v>
      </c>
      <c r="I803" s="234"/>
      <c r="J803" s="235">
        <f>ROUND(I803*H803,2)</f>
        <v>0</v>
      </c>
      <c r="K803" s="231" t="s">
        <v>1</v>
      </c>
      <c r="L803" s="45"/>
      <c r="M803" s="236" t="s">
        <v>1</v>
      </c>
      <c r="N803" s="237" t="s">
        <v>45</v>
      </c>
      <c r="O803" s="92"/>
      <c r="P803" s="238">
        <f>O803*H803</f>
        <v>0</v>
      </c>
      <c r="Q803" s="238">
        <v>0</v>
      </c>
      <c r="R803" s="238">
        <f>Q803*H803</f>
        <v>0</v>
      </c>
      <c r="S803" s="238">
        <v>0</v>
      </c>
      <c r="T803" s="239">
        <f>S803*H803</f>
        <v>0</v>
      </c>
      <c r="U803" s="39"/>
      <c r="V803" s="39"/>
      <c r="W803" s="39"/>
      <c r="X803" s="39"/>
      <c r="Y803" s="39"/>
      <c r="Z803" s="39"/>
      <c r="AA803" s="39"/>
      <c r="AB803" s="39"/>
      <c r="AC803" s="39"/>
      <c r="AD803" s="39"/>
      <c r="AE803" s="39"/>
      <c r="AR803" s="240" t="s">
        <v>175</v>
      </c>
      <c r="AT803" s="240" t="s">
        <v>243</v>
      </c>
      <c r="AU803" s="240" t="s">
        <v>88</v>
      </c>
      <c r="AY803" s="18" t="s">
        <v>241</v>
      </c>
      <c r="BE803" s="241">
        <f>IF(N803="základní",J803,0)</f>
        <v>0</v>
      </c>
      <c r="BF803" s="241">
        <f>IF(N803="snížená",J803,0)</f>
        <v>0</v>
      </c>
      <c r="BG803" s="241">
        <f>IF(N803="zákl. přenesená",J803,0)</f>
        <v>0</v>
      </c>
      <c r="BH803" s="241">
        <f>IF(N803="sníž. přenesená",J803,0)</f>
        <v>0</v>
      </c>
      <c r="BI803" s="241">
        <f>IF(N803="nulová",J803,0)</f>
        <v>0</v>
      </c>
      <c r="BJ803" s="18" t="s">
        <v>14</v>
      </c>
      <c r="BK803" s="241">
        <f>ROUND(I803*H803,2)</f>
        <v>0</v>
      </c>
      <c r="BL803" s="18" t="s">
        <v>175</v>
      </c>
      <c r="BM803" s="240" t="s">
        <v>4710</v>
      </c>
    </row>
    <row r="804" s="2" customFormat="1">
      <c r="A804" s="39"/>
      <c r="B804" s="40"/>
      <c r="C804" s="41"/>
      <c r="D804" s="242" t="s">
        <v>249</v>
      </c>
      <c r="E804" s="41"/>
      <c r="F804" s="243" t="s">
        <v>2252</v>
      </c>
      <c r="G804" s="41"/>
      <c r="H804" s="41"/>
      <c r="I804" s="244"/>
      <c r="J804" s="41"/>
      <c r="K804" s="41"/>
      <c r="L804" s="45"/>
      <c r="M804" s="245"/>
      <c r="N804" s="246"/>
      <c r="O804" s="92"/>
      <c r="P804" s="92"/>
      <c r="Q804" s="92"/>
      <c r="R804" s="92"/>
      <c r="S804" s="92"/>
      <c r="T804" s="93"/>
      <c r="U804" s="39"/>
      <c r="V804" s="39"/>
      <c r="W804" s="39"/>
      <c r="X804" s="39"/>
      <c r="Y804" s="39"/>
      <c r="Z804" s="39"/>
      <c r="AA804" s="39"/>
      <c r="AB804" s="39"/>
      <c r="AC804" s="39"/>
      <c r="AD804" s="39"/>
      <c r="AE804" s="39"/>
      <c r="AT804" s="18" t="s">
        <v>249</v>
      </c>
      <c r="AU804" s="18" t="s">
        <v>88</v>
      </c>
    </row>
    <row r="805" s="2" customFormat="1" ht="21.75" customHeight="1">
      <c r="A805" s="39"/>
      <c r="B805" s="40"/>
      <c r="C805" s="229" t="s">
        <v>4711</v>
      </c>
      <c r="D805" s="229" t="s">
        <v>243</v>
      </c>
      <c r="E805" s="230" t="s">
        <v>2254</v>
      </c>
      <c r="F805" s="231" t="s">
        <v>2255</v>
      </c>
      <c r="G805" s="232" t="s">
        <v>2204</v>
      </c>
      <c r="H805" s="233">
        <v>11</v>
      </c>
      <c r="I805" s="234"/>
      <c r="J805" s="235">
        <f>ROUND(I805*H805,2)</f>
        <v>0</v>
      </c>
      <c r="K805" s="231" t="s">
        <v>1</v>
      </c>
      <c r="L805" s="45"/>
      <c r="M805" s="236" t="s">
        <v>1</v>
      </c>
      <c r="N805" s="237" t="s">
        <v>45</v>
      </c>
      <c r="O805" s="92"/>
      <c r="P805" s="238">
        <f>O805*H805</f>
        <v>0</v>
      </c>
      <c r="Q805" s="238">
        <v>0</v>
      </c>
      <c r="R805" s="238">
        <f>Q805*H805</f>
        <v>0</v>
      </c>
      <c r="S805" s="238">
        <v>0</v>
      </c>
      <c r="T805" s="239">
        <f>S805*H805</f>
        <v>0</v>
      </c>
      <c r="U805" s="39"/>
      <c r="V805" s="39"/>
      <c r="W805" s="39"/>
      <c r="X805" s="39"/>
      <c r="Y805" s="39"/>
      <c r="Z805" s="39"/>
      <c r="AA805" s="39"/>
      <c r="AB805" s="39"/>
      <c r="AC805" s="39"/>
      <c r="AD805" s="39"/>
      <c r="AE805" s="39"/>
      <c r="AR805" s="240" t="s">
        <v>175</v>
      </c>
      <c r="AT805" s="240" t="s">
        <v>243</v>
      </c>
      <c r="AU805" s="240" t="s">
        <v>88</v>
      </c>
      <c r="AY805" s="18" t="s">
        <v>241</v>
      </c>
      <c r="BE805" s="241">
        <f>IF(N805="základní",J805,0)</f>
        <v>0</v>
      </c>
      <c r="BF805" s="241">
        <f>IF(N805="snížená",J805,0)</f>
        <v>0</v>
      </c>
      <c r="BG805" s="241">
        <f>IF(N805="zákl. přenesená",J805,0)</f>
        <v>0</v>
      </c>
      <c r="BH805" s="241">
        <f>IF(N805="sníž. přenesená",J805,0)</f>
        <v>0</v>
      </c>
      <c r="BI805" s="241">
        <f>IF(N805="nulová",J805,0)</f>
        <v>0</v>
      </c>
      <c r="BJ805" s="18" t="s">
        <v>14</v>
      </c>
      <c r="BK805" s="241">
        <f>ROUND(I805*H805,2)</f>
        <v>0</v>
      </c>
      <c r="BL805" s="18" t="s">
        <v>175</v>
      </c>
      <c r="BM805" s="240" t="s">
        <v>4712</v>
      </c>
    </row>
    <row r="806" s="2" customFormat="1">
      <c r="A806" s="39"/>
      <c r="B806" s="40"/>
      <c r="C806" s="41"/>
      <c r="D806" s="242" t="s">
        <v>249</v>
      </c>
      <c r="E806" s="41"/>
      <c r="F806" s="243" t="s">
        <v>2255</v>
      </c>
      <c r="G806" s="41"/>
      <c r="H806" s="41"/>
      <c r="I806" s="244"/>
      <c r="J806" s="41"/>
      <c r="K806" s="41"/>
      <c r="L806" s="45"/>
      <c r="M806" s="245"/>
      <c r="N806" s="246"/>
      <c r="O806" s="92"/>
      <c r="P806" s="92"/>
      <c r="Q806" s="92"/>
      <c r="R806" s="92"/>
      <c r="S806" s="92"/>
      <c r="T806" s="93"/>
      <c r="U806" s="39"/>
      <c r="V806" s="39"/>
      <c r="W806" s="39"/>
      <c r="X806" s="39"/>
      <c r="Y806" s="39"/>
      <c r="Z806" s="39"/>
      <c r="AA806" s="39"/>
      <c r="AB806" s="39"/>
      <c r="AC806" s="39"/>
      <c r="AD806" s="39"/>
      <c r="AE806" s="39"/>
      <c r="AT806" s="18" t="s">
        <v>249</v>
      </c>
      <c r="AU806" s="18" t="s">
        <v>88</v>
      </c>
    </row>
    <row r="807" s="2" customFormat="1" ht="16.5" customHeight="1">
      <c r="A807" s="39"/>
      <c r="B807" s="40"/>
      <c r="C807" s="229" t="s">
        <v>4713</v>
      </c>
      <c r="D807" s="229" t="s">
        <v>243</v>
      </c>
      <c r="E807" s="230" t="s">
        <v>2260</v>
      </c>
      <c r="F807" s="231" t="s">
        <v>2261</v>
      </c>
      <c r="G807" s="232" t="s">
        <v>2204</v>
      </c>
      <c r="H807" s="233">
        <v>20</v>
      </c>
      <c r="I807" s="234"/>
      <c r="J807" s="235">
        <f>ROUND(I807*H807,2)</f>
        <v>0</v>
      </c>
      <c r="K807" s="231" t="s">
        <v>1</v>
      </c>
      <c r="L807" s="45"/>
      <c r="M807" s="236" t="s">
        <v>1</v>
      </c>
      <c r="N807" s="237" t="s">
        <v>45</v>
      </c>
      <c r="O807" s="92"/>
      <c r="P807" s="238">
        <f>O807*H807</f>
        <v>0</v>
      </c>
      <c r="Q807" s="238">
        <v>0</v>
      </c>
      <c r="R807" s="238">
        <f>Q807*H807</f>
        <v>0</v>
      </c>
      <c r="S807" s="238">
        <v>0</v>
      </c>
      <c r="T807" s="239">
        <f>S807*H807</f>
        <v>0</v>
      </c>
      <c r="U807" s="39"/>
      <c r="V807" s="39"/>
      <c r="W807" s="39"/>
      <c r="X807" s="39"/>
      <c r="Y807" s="39"/>
      <c r="Z807" s="39"/>
      <c r="AA807" s="39"/>
      <c r="AB807" s="39"/>
      <c r="AC807" s="39"/>
      <c r="AD807" s="39"/>
      <c r="AE807" s="39"/>
      <c r="AR807" s="240" t="s">
        <v>175</v>
      </c>
      <c r="AT807" s="240" t="s">
        <v>243</v>
      </c>
      <c r="AU807" s="240" t="s">
        <v>88</v>
      </c>
      <c r="AY807" s="18" t="s">
        <v>241</v>
      </c>
      <c r="BE807" s="241">
        <f>IF(N807="základní",J807,0)</f>
        <v>0</v>
      </c>
      <c r="BF807" s="241">
        <f>IF(N807="snížená",J807,0)</f>
        <v>0</v>
      </c>
      <c r="BG807" s="241">
        <f>IF(N807="zákl. přenesená",J807,0)</f>
        <v>0</v>
      </c>
      <c r="BH807" s="241">
        <f>IF(N807="sníž. přenesená",J807,0)</f>
        <v>0</v>
      </c>
      <c r="BI807" s="241">
        <f>IF(N807="nulová",J807,0)</f>
        <v>0</v>
      </c>
      <c r="BJ807" s="18" t="s">
        <v>14</v>
      </c>
      <c r="BK807" s="241">
        <f>ROUND(I807*H807,2)</f>
        <v>0</v>
      </c>
      <c r="BL807" s="18" t="s">
        <v>175</v>
      </c>
      <c r="BM807" s="240" t="s">
        <v>4714</v>
      </c>
    </row>
    <row r="808" s="2" customFormat="1">
      <c r="A808" s="39"/>
      <c r="B808" s="40"/>
      <c r="C808" s="41"/>
      <c r="D808" s="242" t="s">
        <v>249</v>
      </c>
      <c r="E808" s="41"/>
      <c r="F808" s="243" t="s">
        <v>2261</v>
      </c>
      <c r="G808" s="41"/>
      <c r="H808" s="41"/>
      <c r="I808" s="244"/>
      <c r="J808" s="41"/>
      <c r="K808" s="41"/>
      <c r="L808" s="45"/>
      <c r="M808" s="245"/>
      <c r="N808" s="246"/>
      <c r="O808" s="92"/>
      <c r="P808" s="92"/>
      <c r="Q808" s="92"/>
      <c r="R808" s="92"/>
      <c r="S808" s="92"/>
      <c r="T808" s="93"/>
      <c r="U808" s="39"/>
      <c r="V808" s="39"/>
      <c r="W808" s="39"/>
      <c r="X808" s="39"/>
      <c r="Y808" s="39"/>
      <c r="Z808" s="39"/>
      <c r="AA808" s="39"/>
      <c r="AB808" s="39"/>
      <c r="AC808" s="39"/>
      <c r="AD808" s="39"/>
      <c r="AE808" s="39"/>
      <c r="AT808" s="18" t="s">
        <v>249</v>
      </c>
      <c r="AU808" s="18" t="s">
        <v>88</v>
      </c>
    </row>
    <row r="809" s="2" customFormat="1" ht="16.5" customHeight="1">
      <c r="A809" s="39"/>
      <c r="B809" s="40"/>
      <c r="C809" s="229" t="s">
        <v>4715</v>
      </c>
      <c r="D809" s="229" t="s">
        <v>243</v>
      </c>
      <c r="E809" s="230" t="s">
        <v>2269</v>
      </c>
      <c r="F809" s="231" t="s">
        <v>2270</v>
      </c>
      <c r="G809" s="232" t="s">
        <v>2204</v>
      </c>
      <c r="H809" s="233">
        <v>1</v>
      </c>
      <c r="I809" s="234"/>
      <c r="J809" s="235">
        <f>ROUND(I809*H809,2)</f>
        <v>0</v>
      </c>
      <c r="K809" s="231" t="s">
        <v>1</v>
      </c>
      <c r="L809" s="45"/>
      <c r="M809" s="236" t="s">
        <v>1</v>
      </c>
      <c r="N809" s="237" t="s">
        <v>45</v>
      </c>
      <c r="O809" s="92"/>
      <c r="P809" s="238">
        <f>O809*H809</f>
        <v>0</v>
      </c>
      <c r="Q809" s="238">
        <v>0</v>
      </c>
      <c r="R809" s="238">
        <f>Q809*H809</f>
        <v>0</v>
      </c>
      <c r="S809" s="238">
        <v>0</v>
      </c>
      <c r="T809" s="239">
        <f>S809*H809</f>
        <v>0</v>
      </c>
      <c r="U809" s="39"/>
      <c r="V809" s="39"/>
      <c r="W809" s="39"/>
      <c r="X809" s="39"/>
      <c r="Y809" s="39"/>
      <c r="Z809" s="39"/>
      <c r="AA809" s="39"/>
      <c r="AB809" s="39"/>
      <c r="AC809" s="39"/>
      <c r="AD809" s="39"/>
      <c r="AE809" s="39"/>
      <c r="AR809" s="240" t="s">
        <v>175</v>
      </c>
      <c r="AT809" s="240" t="s">
        <v>243</v>
      </c>
      <c r="AU809" s="240" t="s">
        <v>88</v>
      </c>
      <c r="AY809" s="18" t="s">
        <v>241</v>
      </c>
      <c r="BE809" s="241">
        <f>IF(N809="základní",J809,0)</f>
        <v>0</v>
      </c>
      <c r="BF809" s="241">
        <f>IF(N809="snížená",J809,0)</f>
        <v>0</v>
      </c>
      <c r="BG809" s="241">
        <f>IF(N809="zákl. přenesená",J809,0)</f>
        <v>0</v>
      </c>
      <c r="BH809" s="241">
        <f>IF(N809="sníž. přenesená",J809,0)</f>
        <v>0</v>
      </c>
      <c r="BI809" s="241">
        <f>IF(N809="nulová",J809,0)</f>
        <v>0</v>
      </c>
      <c r="BJ809" s="18" t="s">
        <v>14</v>
      </c>
      <c r="BK809" s="241">
        <f>ROUND(I809*H809,2)</f>
        <v>0</v>
      </c>
      <c r="BL809" s="18" t="s">
        <v>175</v>
      </c>
      <c r="BM809" s="240" t="s">
        <v>4716</v>
      </c>
    </row>
    <row r="810" s="2" customFormat="1">
      <c r="A810" s="39"/>
      <c r="B810" s="40"/>
      <c r="C810" s="41"/>
      <c r="D810" s="242" t="s">
        <v>249</v>
      </c>
      <c r="E810" s="41"/>
      <c r="F810" s="243" t="s">
        <v>2270</v>
      </c>
      <c r="G810" s="41"/>
      <c r="H810" s="41"/>
      <c r="I810" s="244"/>
      <c r="J810" s="41"/>
      <c r="K810" s="41"/>
      <c r="L810" s="45"/>
      <c r="M810" s="245"/>
      <c r="N810" s="246"/>
      <c r="O810" s="92"/>
      <c r="P810" s="92"/>
      <c r="Q810" s="92"/>
      <c r="R810" s="92"/>
      <c r="S810" s="92"/>
      <c r="T810" s="93"/>
      <c r="U810" s="39"/>
      <c r="V810" s="39"/>
      <c r="W810" s="39"/>
      <c r="X810" s="39"/>
      <c r="Y810" s="39"/>
      <c r="Z810" s="39"/>
      <c r="AA810" s="39"/>
      <c r="AB810" s="39"/>
      <c r="AC810" s="39"/>
      <c r="AD810" s="39"/>
      <c r="AE810" s="39"/>
      <c r="AT810" s="18" t="s">
        <v>249</v>
      </c>
      <c r="AU810" s="18" t="s">
        <v>88</v>
      </c>
    </row>
    <row r="811" s="2" customFormat="1" ht="16.5" customHeight="1">
      <c r="A811" s="39"/>
      <c r="B811" s="40"/>
      <c r="C811" s="229" t="s">
        <v>4717</v>
      </c>
      <c r="D811" s="229" t="s">
        <v>243</v>
      </c>
      <c r="E811" s="230" t="s">
        <v>4718</v>
      </c>
      <c r="F811" s="231" t="s">
        <v>4719</v>
      </c>
      <c r="G811" s="232" t="s">
        <v>296</v>
      </c>
      <c r="H811" s="233">
        <v>20</v>
      </c>
      <c r="I811" s="234"/>
      <c r="J811" s="235">
        <f>ROUND(I811*H811,2)</f>
        <v>0</v>
      </c>
      <c r="K811" s="231" t="s">
        <v>1</v>
      </c>
      <c r="L811" s="45"/>
      <c r="M811" s="236" t="s">
        <v>1</v>
      </c>
      <c r="N811" s="237" t="s">
        <v>45</v>
      </c>
      <c r="O811" s="92"/>
      <c r="P811" s="238">
        <f>O811*H811</f>
        <v>0</v>
      </c>
      <c r="Q811" s="238">
        <v>0</v>
      </c>
      <c r="R811" s="238">
        <f>Q811*H811</f>
        <v>0</v>
      </c>
      <c r="S811" s="238">
        <v>0</v>
      </c>
      <c r="T811" s="239">
        <f>S811*H811</f>
        <v>0</v>
      </c>
      <c r="U811" s="39"/>
      <c r="V811" s="39"/>
      <c r="W811" s="39"/>
      <c r="X811" s="39"/>
      <c r="Y811" s="39"/>
      <c r="Z811" s="39"/>
      <c r="AA811" s="39"/>
      <c r="AB811" s="39"/>
      <c r="AC811" s="39"/>
      <c r="AD811" s="39"/>
      <c r="AE811" s="39"/>
      <c r="AR811" s="240" t="s">
        <v>175</v>
      </c>
      <c r="AT811" s="240" t="s">
        <v>243</v>
      </c>
      <c r="AU811" s="240" t="s">
        <v>88</v>
      </c>
      <c r="AY811" s="18" t="s">
        <v>241</v>
      </c>
      <c r="BE811" s="241">
        <f>IF(N811="základní",J811,0)</f>
        <v>0</v>
      </c>
      <c r="BF811" s="241">
        <f>IF(N811="snížená",J811,0)</f>
        <v>0</v>
      </c>
      <c r="BG811" s="241">
        <f>IF(N811="zákl. přenesená",J811,0)</f>
        <v>0</v>
      </c>
      <c r="BH811" s="241">
        <f>IF(N811="sníž. přenesená",J811,0)</f>
        <v>0</v>
      </c>
      <c r="BI811" s="241">
        <f>IF(N811="nulová",J811,0)</f>
        <v>0</v>
      </c>
      <c r="BJ811" s="18" t="s">
        <v>14</v>
      </c>
      <c r="BK811" s="241">
        <f>ROUND(I811*H811,2)</f>
        <v>0</v>
      </c>
      <c r="BL811" s="18" t="s">
        <v>175</v>
      </c>
      <c r="BM811" s="240" t="s">
        <v>4720</v>
      </c>
    </row>
    <row r="812" s="2" customFormat="1">
      <c r="A812" s="39"/>
      <c r="B812" s="40"/>
      <c r="C812" s="41"/>
      <c r="D812" s="242" t="s">
        <v>249</v>
      </c>
      <c r="E812" s="41"/>
      <c r="F812" s="243" t="s">
        <v>4719</v>
      </c>
      <c r="G812" s="41"/>
      <c r="H812" s="41"/>
      <c r="I812" s="244"/>
      <c r="J812" s="41"/>
      <c r="K812" s="41"/>
      <c r="L812" s="45"/>
      <c r="M812" s="245"/>
      <c r="N812" s="246"/>
      <c r="O812" s="92"/>
      <c r="P812" s="92"/>
      <c r="Q812" s="92"/>
      <c r="R812" s="92"/>
      <c r="S812" s="92"/>
      <c r="T812" s="93"/>
      <c r="U812" s="39"/>
      <c r="V812" s="39"/>
      <c r="W812" s="39"/>
      <c r="X812" s="39"/>
      <c r="Y812" s="39"/>
      <c r="Z812" s="39"/>
      <c r="AA812" s="39"/>
      <c r="AB812" s="39"/>
      <c r="AC812" s="39"/>
      <c r="AD812" s="39"/>
      <c r="AE812" s="39"/>
      <c r="AT812" s="18" t="s">
        <v>249</v>
      </c>
      <c r="AU812" s="18" t="s">
        <v>88</v>
      </c>
    </row>
    <row r="813" s="2" customFormat="1" ht="16.5" customHeight="1">
      <c r="A813" s="39"/>
      <c r="B813" s="40"/>
      <c r="C813" s="229" t="s">
        <v>4721</v>
      </c>
      <c r="D813" s="229" t="s">
        <v>243</v>
      </c>
      <c r="E813" s="230" t="s">
        <v>2281</v>
      </c>
      <c r="F813" s="231" t="s">
        <v>2282</v>
      </c>
      <c r="G813" s="232" t="s">
        <v>296</v>
      </c>
      <c r="H813" s="233">
        <v>63</v>
      </c>
      <c r="I813" s="234"/>
      <c r="J813" s="235">
        <f>ROUND(I813*H813,2)</f>
        <v>0</v>
      </c>
      <c r="K813" s="231" t="s">
        <v>1</v>
      </c>
      <c r="L813" s="45"/>
      <c r="M813" s="236" t="s">
        <v>1</v>
      </c>
      <c r="N813" s="237" t="s">
        <v>45</v>
      </c>
      <c r="O813" s="92"/>
      <c r="P813" s="238">
        <f>O813*H813</f>
        <v>0</v>
      </c>
      <c r="Q813" s="238">
        <v>0</v>
      </c>
      <c r="R813" s="238">
        <f>Q813*H813</f>
        <v>0</v>
      </c>
      <c r="S813" s="238">
        <v>0</v>
      </c>
      <c r="T813" s="239">
        <f>S813*H813</f>
        <v>0</v>
      </c>
      <c r="U813" s="39"/>
      <c r="V813" s="39"/>
      <c r="W813" s="39"/>
      <c r="X813" s="39"/>
      <c r="Y813" s="39"/>
      <c r="Z813" s="39"/>
      <c r="AA813" s="39"/>
      <c r="AB813" s="39"/>
      <c r="AC813" s="39"/>
      <c r="AD813" s="39"/>
      <c r="AE813" s="39"/>
      <c r="AR813" s="240" t="s">
        <v>175</v>
      </c>
      <c r="AT813" s="240" t="s">
        <v>243</v>
      </c>
      <c r="AU813" s="240" t="s">
        <v>88</v>
      </c>
      <c r="AY813" s="18" t="s">
        <v>241</v>
      </c>
      <c r="BE813" s="241">
        <f>IF(N813="základní",J813,0)</f>
        <v>0</v>
      </c>
      <c r="BF813" s="241">
        <f>IF(N813="snížená",J813,0)</f>
        <v>0</v>
      </c>
      <c r="BG813" s="241">
        <f>IF(N813="zákl. přenesená",J813,0)</f>
        <v>0</v>
      </c>
      <c r="BH813" s="241">
        <f>IF(N813="sníž. přenesená",J813,0)</f>
        <v>0</v>
      </c>
      <c r="BI813" s="241">
        <f>IF(N813="nulová",J813,0)</f>
        <v>0</v>
      </c>
      <c r="BJ813" s="18" t="s">
        <v>14</v>
      </c>
      <c r="BK813" s="241">
        <f>ROUND(I813*H813,2)</f>
        <v>0</v>
      </c>
      <c r="BL813" s="18" t="s">
        <v>175</v>
      </c>
      <c r="BM813" s="240" t="s">
        <v>4722</v>
      </c>
    </row>
    <row r="814" s="2" customFormat="1">
      <c r="A814" s="39"/>
      <c r="B814" s="40"/>
      <c r="C814" s="41"/>
      <c r="D814" s="242" t="s">
        <v>249</v>
      </c>
      <c r="E814" s="41"/>
      <c r="F814" s="243" t="s">
        <v>2282</v>
      </c>
      <c r="G814" s="41"/>
      <c r="H814" s="41"/>
      <c r="I814" s="244"/>
      <c r="J814" s="41"/>
      <c r="K814" s="41"/>
      <c r="L814" s="45"/>
      <c r="M814" s="245"/>
      <c r="N814" s="246"/>
      <c r="O814" s="92"/>
      <c r="P814" s="92"/>
      <c r="Q814" s="92"/>
      <c r="R814" s="92"/>
      <c r="S814" s="92"/>
      <c r="T814" s="93"/>
      <c r="U814" s="39"/>
      <c r="V814" s="39"/>
      <c r="W814" s="39"/>
      <c r="X814" s="39"/>
      <c r="Y814" s="39"/>
      <c r="Z814" s="39"/>
      <c r="AA814" s="39"/>
      <c r="AB814" s="39"/>
      <c r="AC814" s="39"/>
      <c r="AD814" s="39"/>
      <c r="AE814" s="39"/>
      <c r="AT814" s="18" t="s">
        <v>249</v>
      </c>
      <c r="AU814" s="18" t="s">
        <v>88</v>
      </c>
    </row>
    <row r="815" s="2" customFormat="1" ht="16.5" customHeight="1">
      <c r="A815" s="39"/>
      <c r="B815" s="40"/>
      <c r="C815" s="229" t="s">
        <v>4723</v>
      </c>
      <c r="D815" s="229" t="s">
        <v>243</v>
      </c>
      <c r="E815" s="230" t="s">
        <v>4724</v>
      </c>
      <c r="F815" s="231" t="s">
        <v>4725</v>
      </c>
      <c r="G815" s="232" t="s">
        <v>296</v>
      </c>
      <c r="H815" s="233">
        <v>12</v>
      </c>
      <c r="I815" s="234"/>
      <c r="J815" s="235">
        <f>ROUND(I815*H815,2)</f>
        <v>0</v>
      </c>
      <c r="K815" s="231" t="s">
        <v>1</v>
      </c>
      <c r="L815" s="45"/>
      <c r="M815" s="236" t="s">
        <v>1</v>
      </c>
      <c r="N815" s="237" t="s">
        <v>45</v>
      </c>
      <c r="O815" s="92"/>
      <c r="P815" s="238">
        <f>O815*H815</f>
        <v>0</v>
      </c>
      <c r="Q815" s="238">
        <v>0</v>
      </c>
      <c r="R815" s="238">
        <f>Q815*H815</f>
        <v>0</v>
      </c>
      <c r="S815" s="238">
        <v>0</v>
      </c>
      <c r="T815" s="239">
        <f>S815*H815</f>
        <v>0</v>
      </c>
      <c r="U815" s="39"/>
      <c r="V815" s="39"/>
      <c r="W815" s="39"/>
      <c r="X815" s="39"/>
      <c r="Y815" s="39"/>
      <c r="Z815" s="39"/>
      <c r="AA815" s="39"/>
      <c r="AB815" s="39"/>
      <c r="AC815" s="39"/>
      <c r="AD815" s="39"/>
      <c r="AE815" s="39"/>
      <c r="AR815" s="240" t="s">
        <v>175</v>
      </c>
      <c r="AT815" s="240" t="s">
        <v>243</v>
      </c>
      <c r="AU815" s="240" t="s">
        <v>88</v>
      </c>
      <c r="AY815" s="18" t="s">
        <v>241</v>
      </c>
      <c r="BE815" s="241">
        <f>IF(N815="základní",J815,0)</f>
        <v>0</v>
      </c>
      <c r="BF815" s="241">
        <f>IF(N815="snížená",J815,0)</f>
        <v>0</v>
      </c>
      <c r="BG815" s="241">
        <f>IF(N815="zákl. přenesená",J815,0)</f>
        <v>0</v>
      </c>
      <c r="BH815" s="241">
        <f>IF(N815="sníž. přenesená",J815,0)</f>
        <v>0</v>
      </c>
      <c r="BI815" s="241">
        <f>IF(N815="nulová",J815,0)</f>
        <v>0</v>
      </c>
      <c r="BJ815" s="18" t="s">
        <v>14</v>
      </c>
      <c r="BK815" s="241">
        <f>ROUND(I815*H815,2)</f>
        <v>0</v>
      </c>
      <c r="BL815" s="18" t="s">
        <v>175</v>
      </c>
      <c r="BM815" s="240" t="s">
        <v>4726</v>
      </c>
    </row>
    <row r="816" s="2" customFormat="1">
      <c r="A816" s="39"/>
      <c r="B816" s="40"/>
      <c r="C816" s="41"/>
      <c r="D816" s="242" t="s">
        <v>249</v>
      </c>
      <c r="E816" s="41"/>
      <c r="F816" s="243" t="s">
        <v>4725</v>
      </c>
      <c r="G816" s="41"/>
      <c r="H816" s="41"/>
      <c r="I816" s="244"/>
      <c r="J816" s="41"/>
      <c r="K816" s="41"/>
      <c r="L816" s="45"/>
      <c r="M816" s="245"/>
      <c r="N816" s="246"/>
      <c r="O816" s="92"/>
      <c r="P816" s="92"/>
      <c r="Q816" s="92"/>
      <c r="R816" s="92"/>
      <c r="S816" s="92"/>
      <c r="T816" s="93"/>
      <c r="U816" s="39"/>
      <c r="V816" s="39"/>
      <c r="W816" s="39"/>
      <c r="X816" s="39"/>
      <c r="Y816" s="39"/>
      <c r="Z816" s="39"/>
      <c r="AA816" s="39"/>
      <c r="AB816" s="39"/>
      <c r="AC816" s="39"/>
      <c r="AD816" s="39"/>
      <c r="AE816" s="39"/>
      <c r="AT816" s="18" t="s">
        <v>249</v>
      </c>
      <c r="AU816" s="18" t="s">
        <v>88</v>
      </c>
    </row>
    <row r="817" s="2" customFormat="1" ht="16.5" customHeight="1">
      <c r="A817" s="39"/>
      <c r="B817" s="40"/>
      <c r="C817" s="229" t="s">
        <v>4727</v>
      </c>
      <c r="D817" s="229" t="s">
        <v>243</v>
      </c>
      <c r="E817" s="230" t="s">
        <v>2290</v>
      </c>
      <c r="F817" s="231" t="s">
        <v>4728</v>
      </c>
      <c r="G817" s="232" t="s">
        <v>2204</v>
      </c>
      <c r="H817" s="233">
        <v>1</v>
      </c>
      <c r="I817" s="234"/>
      <c r="J817" s="235">
        <f>ROUND(I817*H817,2)</f>
        <v>0</v>
      </c>
      <c r="K817" s="231" t="s">
        <v>1</v>
      </c>
      <c r="L817" s="45"/>
      <c r="M817" s="236" t="s">
        <v>1</v>
      </c>
      <c r="N817" s="237" t="s">
        <v>45</v>
      </c>
      <c r="O817" s="92"/>
      <c r="P817" s="238">
        <f>O817*H817</f>
        <v>0</v>
      </c>
      <c r="Q817" s="238">
        <v>0</v>
      </c>
      <c r="R817" s="238">
        <f>Q817*H817</f>
        <v>0</v>
      </c>
      <c r="S817" s="238">
        <v>0</v>
      </c>
      <c r="T817" s="239">
        <f>S817*H817</f>
        <v>0</v>
      </c>
      <c r="U817" s="39"/>
      <c r="V817" s="39"/>
      <c r="W817" s="39"/>
      <c r="X817" s="39"/>
      <c r="Y817" s="39"/>
      <c r="Z817" s="39"/>
      <c r="AA817" s="39"/>
      <c r="AB817" s="39"/>
      <c r="AC817" s="39"/>
      <c r="AD817" s="39"/>
      <c r="AE817" s="39"/>
      <c r="AR817" s="240" t="s">
        <v>175</v>
      </c>
      <c r="AT817" s="240" t="s">
        <v>243</v>
      </c>
      <c r="AU817" s="240" t="s">
        <v>88</v>
      </c>
      <c r="AY817" s="18" t="s">
        <v>241</v>
      </c>
      <c r="BE817" s="241">
        <f>IF(N817="základní",J817,0)</f>
        <v>0</v>
      </c>
      <c r="BF817" s="241">
        <f>IF(N817="snížená",J817,0)</f>
        <v>0</v>
      </c>
      <c r="BG817" s="241">
        <f>IF(N817="zákl. přenesená",J817,0)</f>
        <v>0</v>
      </c>
      <c r="BH817" s="241">
        <f>IF(N817="sníž. přenesená",J817,0)</f>
        <v>0</v>
      </c>
      <c r="BI817" s="241">
        <f>IF(N817="nulová",J817,0)</f>
        <v>0</v>
      </c>
      <c r="BJ817" s="18" t="s">
        <v>14</v>
      </c>
      <c r="BK817" s="241">
        <f>ROUND(I817*H817,2)</f>
        <v>0</v>
      </c>
      <c r="BL817" s="18" t="s">
        <v>175</v>
      </c>
      <c r="BM817" s="240" t="s">
        <v>4729</v>
      </c>
    </row>
    <row r="818" s="2" customFormat="1">
      <c r="A818" s="39"/>
      <c r="B818" s="40"/>
      <c r="C818" s="41"/>
      <c r="D818" s="242" t="s">
        <v>249</v>
      </c>
      <c r="E818" s="41"/>
      <c r="F818" s="243" t="s">
        <v>4728</v>
      </c>
      <c r="G818" s="41"/>
      <c r="H818" s="41"/>
      <c r="I818" s="244"/>
      <c r="J818" s="41"/>
      <c r="K818" s="41"/>
      <c r="L818" s="45"/>
      <c r="M818" s="245"/>
      <c r="N818" s="246"/>
      <c r="O818" s="92"/>
      <c r="P818" s="92"/>
      <c r="Q818" s="92"/>
      <c r="R818" s="92"/>
      <c r="S818" s="92"/>
      <c r="T818" s="93"/>
      <c r="U818" s="39"/>
      <c r="V818" s="39"/>
      <c r="W818" s="39"/>
      <c r="X818" s="39"/>
      <c r="Y818" s="39"/>
      <c r="Z818" s="39"/>
      <c r="AA818" s="39"/>
      <c r="AB818" s="39"/>
      <c r="AC818" s="39"/>
      <c r="AD818" s="39"/>
      <c r="AE818" s="39"/>
      <c r="AT818" s="18" t="s">
        <v>249</v>
      </c>
      <c r="AU818" s="18" t="s">
        <v>88</v>
      </c>
    </row>
    <row r="819" s="2" customFormat="1" ht="16.5" customHeight="1">
      <c r="A819" s="39"/>
      <c r="B819" s="40"/>
      <c r="C819" s="229" t="s">
        <v>4730</v>
      </c>
      <c r="D819" s="229" t="s">
        <v>243</v>
      </c>
      <c r="E819" s="230" t="s">
        <v>2293</v>
      </c>
      <c r="F819" s="231" t="s">
        <v>4731</v>
      </c>
      <c r="G819" s="232" t="s">
        <v>2204</v>
      </c>
      <c r="H819" s="233">
        <v>1</v>
      </c>
      <c r="I819" s="234"/>
      <c r="J819" s="235">
        <f>ROUND(I819*H819,2)</f>
        <v>0</v>
      </c>
      <c r="K819" s="231" t="s">
        <v>1</v>
      </c>
      <c r="L819" s="45"/>
      <c r="M819" s="236" t="s">
        <v>1</v>
      </c>
      <c r="N819" s="237" t="s">
        <v>45</v>
      </c>
      <c r="O819" s="92"/>
      <c r="P819" s="238">
        <f>O819*H819</f>
        <v>0</v>
      </c>
      <c r="Q819" s="238">
        <v>0</v>
      </c>
      <c r="R819" s="238">
        <f>Q819*H819</f>
        <v>0</v>
      </c>
      <c r="S819" s="238">
        <v>0</v>
      </c>
      <c r="T819" s="239">
        <f>S819*H819</f>
        <v>0</v>
      </c>
      <c r="U819" s="39"/>
      <c r="V819" s="39"/>
      <c r="W819" s="39"/>
      <c r="X819" s="39"/>
      <c r="Y819" s="39"/>
      <c r="Z819" s="39"/>
      <c r="AA819" s="39"/>
      <c r="AB819" s="39"/>
      <c r="AC819" s="39"/>
      <c r="AD819" s="39"/>
      <c r="AE819" s="39"/>
      <c r="AR819" s="240" t="s">
        <v>175</v>
      </c>
      <c r="AT819" s="240" t="s">
        <v>243</v>
      </c>
      <c r="AU819" s="240" t="s">
        <v>88</v>
      </c>
      <c r="AY819" s="18" t="s">
        <v>241</v>
      </c>
      <c r="BE819" s="241">
        <f>IF(N819="základní",J819,0)</f>
        <v>0</v>
      </c>
      <c r="BF819" s="241">
        <f>IF(N819="snížená",J819,0)</f>
        <v>0</v>
      </c>
      <c r="BG819" s="241">
        <f>IF(N819="zákl. přenesená",J819,0)</f>
        <v>0</v>
      </c>
      <c r="BH819" s="241">
        <f>IF(N819="sníž. přenesená",J819,0)</f>
        <v>0</v>
      </c>
      <c r="BI819" s="241">
        <f>IF(N819="nulová",J819,0)</f>
        <v>0</v>
      </c>
      <c r="BJ819" s="18" t="s">
        <v>14</v>
      </c>
      <c r="BK819" s="241">
        <f>ROUND(I819*H819,2)</f>
        <v>0</v>
      </c>
      <c r="BL819" s="18" t="s">
        <v>175</v>
      </c>
      <c r="BM819" s="240" t="s">
        <v>4732</v>
      </c>
    </row>
    <row r="820" s="2" customFormat="1">
      <c r="A820" s="39"/>
      <c r="B820" s="40"/>
      <c r="C820" s="41"/>
      <c r="D820" s="242" t="s">
        <v>249</v>
      </c>
      <c r="E820" s="41"/>
      <c r="F820" s="243" t="s">
        <v>4731</v>
      </c>
      <c r="G820" s="41"/>
      <c r="H820" s="41"/>
      <c r="I820" s="244"/>
      <c r="J820" s="41"/>
      <c r="K820" s="41"/>
      <c r="L820" s="45"/>
      <c r="M820" s="245"/>
      <c r="N820" s="246"/>
      <c r="O820" s="92"/>
      <c r="P820" s="92"/>
      <c r="Q820" s="92"/>
      <c r="R820" s="92"/>
      <c r="S820" s="92"/>
      <c r="T820" s="93"/>
      <c r="U820" s="39"/>
      <c r="V820" s="39"/>
      <c r="W820" s="39"/>
      <c r="X820" s="39"/>
      <c r="Y820" s="39"/>
      <c r="Z820" s="39"/>
      <c r="AA820" s="39"/>
      <c r="AB820" s="39"/>
      <c r="AC820" s="39"/>
      <c r="AD820" s="39"/>
      <c r="AE820" s="39"/>
      <c r="AT820" s="18" t="s">
        <v>249</v>
      </c>
      <c r="AU820" s="18" t="s">
        <v>88</v>
      </c>
    </row>
    <row r="821" s="2" customFormat="1" ht="16.5" customHeight="1">
      <c r="A821" s="39"/>
      <c r="B821" s="40"/>
      <c r="C821" s="229" t="s">
        <v>4733</v>
      </c>
      <c r="D821" s="229" t="s">
        <v>243</v>
      </c>
      <c r="E821" s="230" t="s">
        <v>4734</v>
      </c>
      <c r="F821" s="231" t="s">
        <v>2294</v>
      </c>
      <c r="G821" s="232" t="s">
        <v>2204</v>
      </c>
      <c r="H821" s="233">
        <v>1</v>
      </c>
      <c r="I821" s="234"/>
      <c r="J821" s="235">
        <f>ROUND(I821*H821,2)</f>
        <v>0</v>
      </c>
      <c r="K821" s="231" t="s">
        <v>1</v>
      </c>
      <c r="L821" s="45"/>
      <c r="M821" s="236" t="s">
        <v>1</v>
      </c>
      <c r="N821" s="237" t="s">
        <v>45</v>
      </c>
      <c r="O821" s="92"/>
      <c r="P821" s="238">
        <f>O821*H821</f>
        <v>0</v>
      </c>
      <c r="Q821" s="238">
        <v>0</v>
      </c>
      <c r="R821" s="238">
        <f>Q821*H821</f>
        <v>0</v>
      </c>
      <c r="S821" s="238">
        <v>0</v>
      </c>
      <c r="T821" s="239">
        <f>S821*H821</f>
        <v>0</v>
      </c>
      <c r="U821" s="39"/>
      <c r="V821" s="39"/>
      <c r="W821" s="39"/>
      <c r="X821" s="39"/>
      <c r="Y821" s="39"/>
      <c r="Z821" s="39"/>
      <c r="AA821" s="39"/>
      <c r="AB821" s="39"/>
      <c r="AC821" s="39"/>
      <c r="AD821" s="39"/>
      <c r="AE821" s="39"/>
      <c r="AR821" s="240" t="s">
        <v>175</v>
      </c>
      <c r="AT821" s="240" t="s">
        <v>243</v>
      </c>
      <c r="AU821" s="240" t="s">
        <v>88</v>
      </c>
      <c r="AY821" s="18" t="s">
        <v>241</v>
      </c>
      <c r="BE821" s="241">
        <f>IF(N821="základní",J821,0)</f>
        <v>0</v>
      </c>
      <c r="BF821" s="241">
        <f>IF(N821="snížená",J821,0)</f>
        <v>0</v>
      </c>
      <c r="BG821" s="241">
        <f>IF(N821="zákl. přenesená",J821,0)</f>
        <v>0</v>
      </c>
      <c r="BH821" s="241">
        <f>IF(N821="sníž. přenesená",J821,0)</f>
        <v>0</v>
      </c>
      <c r="BI821" s="241">
        <f>IF(N821="nulová",J821,0)</f>
        <v>0</v>
      </c>
      <c r="BJ821" s="18" t="s">
        <v>14</v>
      </c>
      <c r="BK821" s="241">
        <f>ROUND(I821*H821,2)</f>
        <v>0</v>
      </c>
      <c r="BL821" s="18" t="s">
        <v>175</v>
      </c>
      <c r="BM821" s="240" t="s">
        <v>4735</v>
      </c>
    </row>
    <row r="822" s="2" customFormat="1">
      <c r="A822" s="39"/>
      <c r="B822" s="40"/>
      <c r="C822" s="41"/>
      <c r="D822" s="242" t="s">
        <v>249</v>
      </c>
      <c r="E822" s="41"/>
      <c r="F822" s="243" t="s">
        <v>2294</v>
      </c>
      <c r="G822" s="41"/>
      <c r="H822" s="41"/>
      <c r="I822" s="244"/>
      <c r="J822" s="41"/>
      <c r="K822" s="41"/>
      <c r="L822" s="45"/>
      <c r="M822" s="245"/>
      <c r="N822" s="246"/>
      <c r="O822" s="92"/>
      <c r="P822" s="92"/>
      <c r="Q822" s="92"/>
      <c r="R822" s="92"/>
      <c r="S822" s="92"/>
      <c r="T822" s="93"/>
      <c r="U822" s="39"/>
      <c r="V822" s="39"/>
      <c r="W822" s="39"/>
      <c r="X822" s="39"/>
      <c r="Y822" s="39"/>
      <c r="Z822" s="39"/>
      <c r="AA822" s="39"/>
      <c r="AB822" s="39"/>
      <c r="AC822" s="39"/>
      <c r="AD822" s="39"/>
      <c r="AE822" s="39"/>
      <c r="AT822" s="18" t="s">
        <v>249</v>
      </c>
      <c r="AU822" s="18" t="s">
        <v>88</v>
      </c>
    </row>
    <row r="823" s="2" customFormat="1" ht="16.5" customHeight="1">
      <c r="A823" s="39"/>
      <c r="B823" s="40"/>
      <c r="C823" s="229" t="s">
        <v>4736</v>
      </c>
      <c r="D823" s="229" t="s">
        <v>243</v>
      </c>
      <c r="E823" s="230" t="s">
        <v>4737</v>
      </c>
      <c r="F823" s="231" t="s">
        <v>4738</v>
      </c>
      <c r="G823" s="232" t="s">
        <v>2204</v>
      </c>
      <c r="H823" s="233">
        <v>3</v>
      </c>
      <c r="I823" s="234"/>
      <c r="J823" s="235">
        <f>ROUND(I823*H823,2)</f>
        <v>0</v>
      </c>
      <c r="K823" s="231" t="s">
        <v>1</v>
      </c>
      <c r="L823" s="45"/>
      <c r="M823" s="236" t="s">
        <v>1</v>
      </c>
      <c r="N823" s="237" t="s">
        <v>45</v>
      </c>
      <c r="O823" s="92"/>
      <c r="P823" s="238">
        <f>O823*H823</f>
        <v>0</v>
      </c>
      <c r="Q823" s="238">
        <v>0</v>
      </c>
      <c r="R823" s="238">
        <f>Q823*H823</f>
        <v>0</v>
      </c>
      <c r="S823" s="238">
        <v>0</v>
      </c>
      <c r="T823" s="239">
        <f>S823*H823</f>
        <v>0</v>
      </c>
      <c r="U823" s="39"/>
      <c r="V823" s="39"/>
      <c r="W823" s="39"/>
      <c r="X823" s="39"/>
      <c r="Y823" s="39"/>
      <c r="Z823" s="39"/>
      <c r="AA823" s="39"/>
      <c r="AB823" s="39"/>
      <c r="AC823" s="39"/>
      <c r="AD823" s="39"/>
      <c r="AE823" s="39"/>
      <c r="AR823" s="240" t="s">
        <v>175</v>
      </c>
      <c r="AT823" s="240" t="s">
        <v>243</v>
      </c>
      <c r="AU823" s="240" t="s">
        <v>88</v>
      </c>
      <c r="AY823" s="18" t="s">
        <v>241</v>
      </c>
      <c r="BE823" s="241">
        <f>IF(N823="základní",J823,0)</f>
        <v>0</v>
      </c>
      <c r="BF823" s="241">
        <f>IF(N823="snížená",J823,0)</f>
        <v>0</v>
      </c>
      <c r="BG823" s="241">
        <f>IF(N823="zákl. přenesená",J823,0)</f>
        <v>0</v>
      </c>
      <c r="BH823" s="241">
        <f>IF(N823="sníž. přenesená",J823,0)</f>
        <v>0</v>
      </c>
      <c r="BI823" s="241">
        <f>IF(N823="nulová",J823,0)</f>
        <v>0</v>
      </c>
      <c r="BJ823" s="18" t="s">
        <v>14</v>
      </c>
      <c r="BK823" s="241">
        <f>ROUND(I823*H823,2)</f>
        <v>0</v>
      </c>
      <c r="BL823" s="18" t="s">
        <v>175</v>
      </c>
      <c r="BM823" s="240" t="s">
        <v>4739</v>
      </c>
    </row>
    <row r="824" s="2" customFormat="1">
      <c r="A824" s="39"/>
      <c r="B824" s="40"/>
      <c r="C824" s="41"/>
      <c r="D824" s="242" t="s">
        <v>249</v>
      </c>
      <c r="E824" s="41"/>
      <c r="F824" s="243" t="s">
        <v>4738</v>
      </c>
      <c r="G824" s="41"/>
      <c r="H824" s="41"/>
      <c r="I824" s="244"/>
      <c r="J824" s="41"/>
      <c r="K824" s="41"/>
      <c r="L824" s="45"/>
      <c r="M824" s="245"/>
      <c r="N824" s="246"/>
      <c r="O824" s="92"/>
      <c r="P824" s="92"/>
      <c r="Q824" s="92"/>
      <c r="R824" s="92"/>
      <c r="S824" s="92"/>
      <c r="T824" s="93"/>
      <c r="U824" s="39"/>
      <c r="V824" s="39"/>
      <c r="W824" s="39"/>
      <c r="X824" s="39"/>
      <c r="Y824" s="39"/>
      <c r="Z824" s="39"/>
      <c r="AA824" s="39"/>
      <c r="AB824" s="39"/>
      <c r="AC824" s="39"/>
      <c r="AD824" s="39"/>
      <c r="AE824" s="39"/>
      <c r="AT824" s="18" t="s">
        <v>249</v>
      </c>
      <c r="AU824" s="18" t="s">
        <v>88</v>
      </c>
    </row>
    <row r="825" s="2" customFormat="1" ht="24.15" customHeight="1">
      <c r="A825" s="39"/>
      <c r="B825" s="40"/>
      <c r="C825" s="229" t="s">
        <v>4740</v>
      </c>
      <c r="D825" s="229" t="s">
        <v>243</v>
      </c>
      <c r="E825" s="230" t="s">
        <v>4741</v>
      </c>
      <c r="F825" s="231" t="s">
        <v>4742</v>
      </c>
      <c r="G825" s="232" t="s">
        <v>2204</v>
      </c>
      <c r="H825" s="233">
        <v>1</v>
      </c>
      <c r="I825" s="234"/>
      <c r="J825" s="235">
        <f>ROUND(I825*H825,2)</f>
        <v>0</v>
      </c>
      <c r="K825" s="231" t="s">
        <v>1</v>
      </c>
      <c r="L825" s="45"/>
      <c r="M825" s="236" t="s">
        <v>1</v>
      </c>
      <c r="N825" s="237" t="s">
        <v>45</v>
      </c>
      <c r="O825" s="92"/>
      <c r="P825" s="238">
        <f>O825*H825</f>
        <v>0</v>
      </c>
      <c r="Q825" s="238">
        <v>0</v>
      </c>
      <c r="R825" s="238">
        <f>Q825*H825</f>
        <v>0</v>
      </c>
      <c r="S825" s="238">
        <v>0</v>
      </c>
      <c r="T825" s="239">
        <f>S825*H825</f>
        <v>0</v>
      </c>
      <c r="U825" s="39"/>
      <c r="V825" s="39"/>
      <c r="W825" s="39"/>
      <c r="X825" s="39"/>
      <c r="Y825" s="39"/>
      <c r="Z825" s="39"/>
      <c r="AA825" s="39"/>
      <c r="AB825" s="39"/>
      <c r="AC825" s="39"/>
      <c r="AD825" s="39"/>
      <c r="AE825" s="39"/>
      <c r="AR825" s="240" t="s">
        <v>175</v>
      </c>
      <c r="AT825" s="240" t="s">
        <v>243</v>
      </c>
      <c r="AU825" s="240" t="s">
        <v>88</v>
      </c>
      <c r="AY825" s="18" t="s">
        <v>241</v>
      </c>
      <c r="BE825" s="241">
        <f>IF(N825="základní",J825,0)</f>
        <v>0</v>
      </c>
      <c r="BF825" s="241">
        <f>IF(N825="snížená",J825,0)</f>
        <v>0</v>
      </c>
      <c r="BG825" s="241">
        <f>IF(N825="zákl. přenesená",J825,0)</f>
        <v>0</v>
      </c>
      <c r="BH825" s="241">
        <f>IF(N825="sníž. přenesená",J825,0)</f>
        <v>0</v>
      </c>
      <c r="BI825" s="241">
        <f>IF(N825="nulová",J825,0)</f>
        <v>0</v>
      </c>
      <c r="BJ825" s="18" t="s">
        <v>14</v>
      </c>
      <c r="BK825" s="241">
        <f>ROUND(I825*H825,2)</f>
        <v>0</v>
      </c>
      <c r="BL825" s="18" t="s">
        <v>175</v>
      </c>
      <c r="BM825" s="240" t="s">
        <v>4743</v>
      </c>
    </row>
    <row r="826" s="2" customFormat="1">
      <c r="A826" s="39"/>
      <c r="B826" s="40"/>
      <c r="C826" s="41"/>
      <c r="D826" s="242" t="s">
        <v>249</v>
      </c>
      <c r="E826" s="41"/>
      <c r="F826" s="243" t="s">
        <v>4742</v>
      </c>
      <c r="G826" s="41"/>
      <c r="H826" s="41"/>
      <c r="I826" s="244"/>
      <c r="J826" s="41"/>
      <c r="K826" s="41"/>
      <c r="L826" s="45"/>
      <c r="M826" s="245"/>
      <c r="N826" s="246"/>
      <c r="O826" s="92"/>
      <c r="P826" s="92"/>
      <c r="Q826" s="92"/>
      <c r="R826" s="92"/>
      <c r="S826" s="92"/>
      <c r="T826" s="93"/>
      <c r="U826" s="39"/>
      <c r="V826" s="39"/>
      <c r="W826" s="39"/>
      <c r="X826" s="39"/>
      <c r="Y826" s="39"/>
      <c r="Z826" s="39"/>
      <c r="AA826" s="39"/>
      <c r="AB826" s="39"/>
      <c r="AC826" s="39"/>
      <c r="AD826" s="39"/>
      <c r="AE826" s="39"/>
      <c r="AT826" s="18" t="s">
        <v>249</v>
      </c>
      <c r="AU826" s="18" t="s">
        <v>88</v>
      </c>
    </row>
    <row r="827" s="2" customFormat="1" ht="24.15" customHeight="1">
      <c r="A827" s="39"/>
      <c r="B827" s="40"/>
      <c r="C827" s="229" t="s">
        <v>4744</v>
      </c>
      <c r="D827" s="229" t="s">
        <v>243</v>
      </c>
      <c r="E827" s="230" t="s">
        <v>4745</v>
      </c>
      <c r="F827" s="231" t="s">
        <v>4746</v>
      </c>
      <c r="G827" s="232" t="s">
        <v>2204</v>
      </c>
      <c r="H827" s="233">
        <v>1</v>
      </c>
      <c r="I827" s="234"/>
      <c r="J827" s="235">
        <f>ROUND(I827*H827,2)</f>
        <v>0</v>
      </c>
      <c r="K827" s="231" t="s">
        <v>1</v>
      </c>
      <c r="L827" s="45"/>
      <c r="M827" s="236" t="s">
        <v>1</v>
      </c>
      <c r="N827" s="237" t="s">
        <v>45</v>
      </c>
      <c r="O827" s="92"/>
      <c r="P827" s="238">
        <f>O827*H827</f>
        <v>0</v>
      </c>
      <c r="Q827" s="238">
        <v>0</v>
      </c>
      <c r="R827" s="238">
        <f>Q827*H827</f>
        <v>0</v>
      </c>
      <c r="S827" s="238">
        <v>0</v>
      </c>
      <c r="T827" s="239">
        <f>S827*H827</f>
        <v>0</v>
      </c>
      <c r="U827" s="39"/>
      <c r="V827" s="39"/>
      <c r="W827" s="39"/>
      <c r="X827" s="39"/>
      <c r="Y827" s="39"/>
      <c r="Z827" s="39"/>
      <c r="AA827" s="39"/>
      <c r="AB827" s="39"/>
      <c r="AC827" s="39"/>
      <c r="AD827" s="39"/>
      <c r="AE827" s="39"/>
      <c r="AR827" s="240" t="s">
        <v>175</v>
      </c>
      <c r="AT827" s="240" t="s">
        <v>243</v>
      </c>
      <c r="AU827" s="240" t="s">
        <v>88</v>
      </c>
      <c r="AY827" s="18" t="s">
        <v>241</v>
      </c>
      <c r="BE827" s="241">
        <f>IF(N827="základní",J827,0)</f>
        <v>0</v>
      </c>
      <c r="BF827" s="241">
        <f>IF(N827="snížená",J827,0)</f>
        <v>0</v>
      </c>
      <c r="BG827" s="241">
        <f>IF(N827="zákl. přenesená",J827,0)</f>
        <v>0</v>
      </c>
      <c r="BH827" s="241">
        <f>IF(N827="sníž. přenesená",J827,0)</f>
        <v>0</v>
      </c>
      <c r="BI827" s="241">
        <f>IF(N827="nulová",J827,0)</f>
        <v>0</v>
      </c>
      <c r="BJ827" s="18" t="s">
        <v>14</v>
      </c>
      <c r="BK827" s="241">
        <f>ROUND(I827*H827,2)</f>
        <v>0</v>
      </c>
      <c r="BL827" s="18" t="s">
        <v>175</v>
      </c>
      <c r="BM827" s="240" t="s">
        <v>4747</v>
      </c>
    </row>
    <row r="828" s="2" customFormat="1">
      <c r="A828" s="39"/>
      <c r="B828" s="40"/>
      <c r="C828" s="41"/>
      <c r="D828" s="242" t="s">
        <v>249</v>
      </c>
      <c r="E828" s="41"/>
      <c r="F828" s="243" t="s">
        <v>4746</v>
      </c>
      <c r="G828" s="41"/>
      <c r="H828" s="41"/>
      <c r="I828" s="244"/>
      <c r="J828" s="41"/>
      <c r="K828" s="41"/>
      <c r="L828" s="45"/>
      <c r="M828" s="245"/>
      <c r="N828" s="246"/>
      <c r="O828" s="92"/>
      <c r="P828" s="92"/>
      <c r="Q828" s="92"/>
      <c r="R828" s="92"/>
      <c r="S828" s="92"/>
      <c r="T828" s="93"/>
      <c r="U828" s="39"/>
      <c r="V828" s="39"/>
      <c r="W828" s="39"/>
      <c r="X828" s="39"/>
      <c r="Y828" s="39"/>
      <c r="Z828" s="39"/>
      <c r="AA828" s="39"/>
      <c r="AB828" s="39"/>
      <c r="AC828" s="39"/>
      <c r="AD828" s="39"/>
      <c r="AE828" s="39"/>
      <c r="AT828" s="18" t="s">
        <v>249</v>
      </c>
      <c r="AU828" s="18" t="s">
        <v>88</v>
      </c>
    </row>
    <row r="829" s="2" customFormat="1" ht="16.5" customHeight="1">
      <c r="A829" s="39"/>
      <c r="B829" s="40"/>
      <c r="C829" s="229" t="s">
        <v>4748</v>
      </c>
      <c r="D829" s="229" t="s">
        <v>243</v>
      </c>
      <c r="E829" s="230" t="s">
        <v>4749</v>
      </c>
      <c r="F829" s="231" t="s">
        <v>4750</v>
      </c>
      <c r="G829" s="232" t="s">
        <v>2204</v>
      </c>
      <c r="H829" s="233">
        <v>1</v>
      </c>
      <c r="I829" s="234"/>
      <c r="J829" s="235">
        <f>ROUND(I829*H829,2)</f>
        <v>0</v>
      </c>
      <c r="K829" s="231" t="s">
        <v>1</v>
      </c>
      <c r="L829" s="45"/>
      <c r="M829" s="236" t="s">
        <v>1</v>
      </c>
      <c r="N829" s="237" t="s">
        <v>45</v>
      </c>
      <c r="O829" s="92"/>
      <c r="P829" s="238">
        <f>O829*H829</f>
        <v>0</v>
      </c>
      <c r="Q829" s="238">
        <v>0</v>
      </c>
      <c r="R829" s="238">
        <f>Q829*H829</f>
        <v>0</v>
      </c>
      <c r="S829" s="238">
        <v>0</v>
      </c>
      <c r="T829" s="239">
        <f>S829*H829</f>
        <v>0</v>
      </c>
      <c r="U829" s="39"/>
      <c r="V829" s="39"/>
      <c r="W829" s="39"/>
      <c r="X829" s="39"/>
      <c r="Y829" s="39"/>
      <c r="Z829" s="39"/>
      <c r="AA829" s="39"/>
      <c r="AB829" s="39"/>
      <c r="AC829" s="39"/>
      <c r="AD829" s="39"/>
      <c r="AE829" s="39"/>
      <c r="AR829" s="240" t="s">
        <v>175</v>
      </c>
      <c r="AT829" s="240" t="s">
        <v>243</v>
      </c>
      <c r="AU829" s="240" t="s">
        <v>88</v>
      </c>
      <c r="AY829" s="18" t="s">
        <v>241</v>
      </c>
      <c r="BE829" s="241">
        <f>IF(N829="základní",J829,0)</f>
        <v>0</v>
      </c>
      <c r="BF829" s="241">
        <f>IF(N829="snížená",J829,0)</f>
        <v>0</v>
      </c>
      <c r="BG829" s="241">
        <f>IF(N829="zákl. přenesená",J829,0)</f>
        <v>0</v>
      </c>
      <c r="BH829" s="241">
        <f>IF(N829="sníž. přenesená",J829,0)</f>
        <v>0</v>
      </c>
      <c r="BI829" s="241">
        <f>IF(N829="nulová",J829,0)</f>
        <v>0</v>
      </c>
      <c r="BJ829" s="18" t="s">
        <v>14</v>
      </c>
      <c r="BK829" s="241">
        <f>ROUND(I829*H829,2)</f>
        <v>0</v>
      </c>
      <c r="BL829" s="18" t="s">
        <v>175</v>
      </c>
      <c r="BM829" s="240" t="s">
        <v>4751</v>
      </c>
    </row>
    <row r="830" s="2" customFormat="1">
      <c r="A830" s="39"/>
      <c r="B830" s="40"/>
      <c r="C830" s="41"/>
      <c r="D830" s="242" t="s">
        <v>249</v>
      </c>
      <c r="E830" s="41"/>
      <c r="F830" s="243" t="s">
        <v>4750</v>
      </c>
      <c r="G830" s="41"/>
      <c r="H830" s="41"/>
      <c r="I830" s="244"/>
      <c r="J830" s="41"/>
      <c r="K830" s="41"/>
      <c r="L830" s="45"/>
      <c r="M830" s="245"/>
      <c r="N830" s="246"/>
      <c r="O830" s="92"/>
      <c r="P830" s="92"/>
      <c r="Q830" s="92"/>
      <c r="R830" s="92"/>
      <c r="S830" s="92"/>
      <c r="T830" s="93"/>
      <c r="U830" s="39"/>
      <c r="V830" s="39"/>
      <c r="W830" s="39"/>
      <c r="X830" s="39"/>
      <c r="Y830" s="39"/>
      <c r="Z830" s="39"/>
      <c r="AA830" s="39"/>
      <c r="AB830" s="39"/>
      <c r="AC830" s="39"/>
      <c r="AD830" s="39"/>
      <c r="AE830" s="39"/>
      <c r="AT830" s="18" t="s">
        <v>249</v>
      </c>
      <c r="AU830" s="18" t="s">
        <v>88</v>
      </c>
    </row>
    <row r="831" s="2" customFormat="1" ht="24.15" customHeight="1">
      <c r="A831" s="39"/>
      <c r="B831" s="40"/>
      <c r="C831" s="229" t="s">
        <v>4752</v>
      </c>
      <c r="D831" s="229" t="s">
        <v>243</v>
      </c>
      <c r="E831" s="230" t="s">
        <v>4753</v>
      </c>
      <c r="F831" s="231" t="s">
        <v>4754</v>
      </c>
      <c r="G831" s="232" t="s">
        <v>2204</v>
      </c>
      <c r="H831" s="233">
        <v>1</v>
      </c>
      <c r="I831" s="234"/>
      <c r="J831" s="235">
        <f>ROUND(I831*H831,2)</f>
        <v>0</v>
      </c>
      <c r="K831" s="231" t="s">
        <v>1</v>
      </c>
      <c r="L831" s="45"/>
      <c r="M831" s="236" t="s">
        <v>1</v>
      </c>
      <c r="N831" s="237" t="s">
        <v>45</v>
      </c>
      <c r="O831" s="92"/>
      <c r="P831" s="238">
        <f>O831*H831</f>
        <v>0</v>
      </c>
      <c r="Q831" s="238">
        <v>0</v>
      </c>
      <c r="R831" s="238">
        <f>Q831*H831</f>
        <v>0</v>
      </c>
      <c r="S831" s="238">
        <v>0</v>
      </c>
      <c r="T831" s="239">
        <f>S831*H831</f>
        <v>0</v>
      </c>
      <c r="U831" s="39"/>
      <c r="V831" s="39"/>
      <c r="W831" s="39"/>
      <c r="X831" s="39"/>
      <c r="Y831" s="39"/>
      <c r="Z831" s="39"/>
      <c r="AA831" s="39"/>
      <c r="AB831" s="39"/>
      <c r="AC831" s="39"/>
      <c r="AD831" s="39"/>
      <c r="AE831" s="39"/>
      <c r="AR831" s="240" t="s">
        <v>175</v>
      </c>
      <c r="AT831" s="240" t="s">
        <v>243</v>
      </c>
      <c r="AU831" s="240" t="s">
        <v>88</v>
      </c>
      <c r="AY831" s="18" t="s">
        <v>241</v>
      </c>
      <c r="BE831" s="241">
        <f>IF(N831="základní",J831,0)</f>
        <v>0</v>
      </c>
      <c r="BF831" s="241">
        <f>IF(N831="snížená",J831,0)</f>
        <v>0</v>
      </c>
      <c r="BG831" s="241">
        <f>IF(N831="zákl. přenesená",J831,0)</f>
        <v>0</v>
      </c>
      <c r="BH831" s="241">
        <f>IF(N831="sníž. přenesená",J831,0)</f>
        <v>0</v>
      </c>
      <c r="BI831" s="241">
        <f>IF(N831="nulová",J831,0)</f>
        <v>0</v>
      </c>
      <c r="BJ831" s="18" t="s">
        <v>14</v>
      </c>
      <c r="BK831" s="241">
        <f>ROUND(I831*H831,2)</f>
        <v>0</v>
      </c>
      <c r="BL831" s="18" t="s">
        <v>175</v>
      </c>
      <c r="BM831" s="240" t="s">
        <v>4755</v>
      </c>
    </row>
    <row r="832" s="2" customFormat="1">
      <c r="A832" s="39"/>
      <c r="B832" s="40"/>
      <c r="C832" s="41"/>
      <c r="D832" s="242" t="s">
        <v>249</v>
      </c>
      <c r="E832" s="41"/>
      <c r="F832" s="243" t="s">
        <v>4754</v>
      </c>
      <c r="G832" s="41"/>
      <c r="H832" s="41"/>
      <c r="I832" s="244"/>
      <c r="J832" s="41"/>
      <c r="K832" s="41"/>
      <c r="L832" s="45"/>
      <c r="M832" s="245"/>
      <c r="N832" s="246"/>
      <c r="O832" s="92"/>
      <c r="P832" s="92"/>
      <c r="Q832" s="92"/>
      <c r="R832" s="92"/>
      <c r="S832" s="92"/>
      <c r="T832" s="93"/>
      <c r="U832" s="39"/>
      <c r="V832" s="39"/>
      <c r="W832" s="39"/>
      <c r="X832" s="39"/>
      <c r="Y832" s="39"/>
      <c r="Z832" s="39"/>
      <c r="AA832" s="39"/>
      <c r="AB832" s="39"/>
      <c r="AC832" s="39"/>
      <c r="AD832" s="39"/>
      <c r="AE832" s="39"/>
      <c r="AT832" s="18" t="s">
        <v>249</v>
      </c>
      <c r="AU832" s="18" t="s">
        <v>88</v>
      </c>
    </row>
    <row r="833" s="2" customFormat="1" ht="16.5" customHeight="1">
      <c r="A833" s="39"/>
      <c r="B833" s="40"/>
      <c r="C833" s="229" t="s">
        <v>4756</v>
      </c>
      <c r="D833" s="229" t="s">
        <v>243</v>
      </c>
      <c r="E833" s="230" t="s">
        <v>2296</v>
      </c>
      <c r="F833" s="231" t="s">
        <v>2297</v>
      </c>
      <c r="G833" s="232" t="s">
        <v>2204</v>
      </c>
      <c r="H833" s="233">
        <v>2</v>
      </c>
      <c r="I833" s="234"/>
      <c r="J833" s="235">
        <f>ROUND(I833*H833,2)</f>
        <v>0</v>
      </c>
      <c r="K833" s="231" t="s">
        <v>1</v>
      </c>
      <c r="L833" s="45"/>
      <c r="M833" s="236" t="s">
        <v>1</v>
      </c>
      <c r="N833" s="237" t="s">
        <v>45</v>
      </c>
      <c r="O833" s="92"/>
      <c r="P833" s="238">
        <f>O833*H833</f>
        <v>0</v>
      </c>
      <c r="Q833" s="238">
        <v>0</v>
      </c>
      <c r="R833" s="238">
        <f>Q833*H833</f>
        <v>0</v>
      </c>
      <c r="S833" s="238">
        <v>0</v>
      </c>
      <c r="T833" s="239">
        <f>S833*H833</f>
        <v>0</v>
      </c>
      <c r="U833" s="39"/>
      <c r="V833" s="39"/>
      <c r="W833" s="39"/>
      <c r="X833" s="39"/>
      <c r="Y833" s="39"/>
      <c r="Z833" s="39"/>
      <c r="AA833" s="39"/>
      <c r="AB833" s="39"/>
      <c r="AC833" s="39"/>
      <c r="AD833" s="39"/>
      <c r="AE833" s="39"/>
      <c r="AR833" s="240" t="s">
        <v>175</v>
      </c>
      <c r="AT833" s="240" t="s">
        <v>243</v>
      </c>
      <c r="AU833" s="240" t="s">
        <v>88</v>
      </c>
      <c r="AY833" s="18" t="s">
        <v>241</v>
      </c>
      <c r="BE833" s="241">
        <f>IF(N833="základní",J833,0)</f>
        <v>0</v>
      </c>
      <c r="BF833" s="241">
        <f>IF(N833="snížená",J833,0)</f>
        <v>0</v>
      </c>
      <c r="BG833" s="241">
        <f>IF(N833="zákl. přenesená",J833,0)</f>
        <v>0</v>
      </c>
      <c r="BH833" s="241">
        <f>IF(N833="sníž. přenesená",J833,0)</f>
        <v>0</v>
      </c>
      <c r="BI833" s="241">
        <f>IF(N833="nulová",J833,0)</f>
        <v>0</v>
      </c>
      <c r="BJ833" s="18" t="s">
        <v>14</v>
      </c>
      <c r="BK833" s="241">
        <f>ROUND(I833*H833,2)</f>
        <v>0</v>
      </c>
      <c r="BL833" s="18" t="s">
        <v>175</v>
      </c>
      <c r="BM833" s="240" t="s">
        <v>4757</v>
      </c>
    </row>
    <row r="834" s="2" customFormat="1">
      <c r="A834" s="39"/>
      <c r="B834" s="40"/>
      <c r="C834" s="41"/>
      <c r="D834" s="242" t="s">
        <v>249</v>
      </c>
      <c r="E834" s="41"/>
      <c r="F834" s="243" t="s">
        <v>2297</v>
      </c>
      <c r="G834" s="41"/>
      <c r="H834" s="41"/>
      <c r="I834" s="244"/>
      <c r="J834" s="41"/>
      <c r="K834" s="41"/>
      <c r="L834" s="45"/>
      <c r="M834" s="245"/>
      <c r="N834" s="246"/>
      <c r="O834" s="92"/>
      <c r="P834" s="92"/>
      <c r="Q834" s="92"/>
      <c r="R834" s="92"/>
      <c r="S834" s="92"/>
      <c r="T834" s="93"/>
      <c r="U834" s="39"/>
      <c r="V834" s="39"/>
      <c r="W834" s="39"/>
      <c r="X834" s="39"/>
      <c r="Y834" s="39"/>
      <c r="Z834" s="39"/>
      <c r="AA834" s="39"/>
      <c r="AB834" s="39"/>
      <c r="AC834" s="39"/>
      <c r="AD834" s="39"/>
      <c r="AE834" s="39"/>
      <c r="AT834" s="18" t="s">
        <v>249</v>
      </c>
      <c r="AU834" s="18" t="s">
        <v>88</v>
      </c>
    </row>
    <row r="835" s="2" customFormat="1" ht="16.5" customHeight="1">
      <c r="A835" s="39"/>
      <c r="B835" s="40"/>
      <c r="C835" s="229" t="s">
        <v>4758</v>
      </c>
      <c r="D835" s="229" t="s">
        <v>243</v>
      </c>
      <c r="E835" s="230" t="s">
        <v>2299</v>
      </c>
      <c r="F835" s="231" t="s">
        <v>2300</v>
      </c>
      <c r="G835" s="232" t="s">
        <v>2204</v>
      </c>
      <c r="H835" s="233">
        <v>2</v>
      </c>
      <c r="I835" s="234"/>
      <c r="J835" s="235">
        <f>ROUND(I835*H835,2)</f>
        <v>0</v>
      </c>
      <c r="K835" s="231" t="s">
        <v>1</v>
      </c>
      <c r="L835" s="45"/>
      <c r="M835" s="236" t="s">
        <v>1</v>
      </c>
      <c r="N835" s="237" t="s">
        <v>45</v>
      </c>
      <c r="O835" s="92"/>
      <c r="P835" s="238">
        <f>O835*H835</f>
        <v>0</v>
      </c>
      <c r="Q835" s="238">
        <v>0</v>
      </c>
      <c r="R835" s="238">
        <f>Q835*H835</f>
        <v>0</v>
      </c>
      <c r="S835" s="238">
        <v>0</v>
      </c>
      <c r="T835" s="239">
        <f>S835*H835</f>
        <v>0</v>
      </c>
      <c r="U835" s="39"/>
      <c r="V835" s="39"/>
      <c r="W835" s="39"/>
      <c r="X835" s="39"/>
      <c r="Y835" s="39"/>
      <c r="Z835" s="39"/>
      <c r="AA835" s="39"/>
      <c r="AB835" s="39"/>
      <c r="AC835" s="39"/>
      <c r="AD835" s="39"/>
      <c r="AE835" s="39"/>
      <c r="AR835" s="240" t="s">
        <v>175</v>
      </c>
      <c r="AT835" s="240" t="s">
        <v>243</v>
      </c>
      <c r="AU835" s="240" t="s">
        <v>88</v>
      </c>
      <c r="AY835" s="18" t="s">
        <v>241</v>
      </c>
      <c r="BE835" s="241">
        <f>IF(N835="základní",J835,0)</f>
        <v>0</v>
      </c>
      <c r="BF835" s="241">
        <f>IF(N835="snížená",J835,0)</f>
        <v>0</v>
      </c>
      <c r="BG835" s="241">
        <f>IF(N835="zákl. přenesená",J835,0)</f>
        <v>0</v>
      </c>
      <c r="BH835" s="241">
        <f>IF(N835="sníž. přenesená",J835,0)</f>
        <v>0</v>
      </c>
      <c r="BI835" s="241">
        <f>IF(N835="nulová",J835,0)</f>
        <v>0</v>
      </c>
      <c r="BJ835" s="18" t="s">
        <v>14</v>
      </c>
      <c r="BK835" s="241">
        <f>ROUND(I835*H835,2)</f>
        <v>0</v>
      </c>
      <c r="BL835" s="18" t="s">
        <v>175</v>
      </c>
      <c r="BM835" s="240" t="s">
        <v>4759</v>
      </c>
    </row>
    <row r="836" s="2" customFormat="1">
      <c r="A836" s="39"/>
      <c r="B836" s="40"/>
      <c r="C836" s="41"/>
      <c r="D836" s="242" t="s">
        <v>249</v>
      </c>
      <c r="E836" s="41"/>
      <c r="F836" s="243" t="s">
        <v>2300</v>
      </c>
      <c r="G836" s="41"/>
      <c r="H836" s="41"/>
      <c r="I836" s="244"/>
      <c r="J836" s="41"/>
      <c r="K836" s="41"/>
      <c r="L836" s="45"/>
      <c r="M836" s="245"/>
      <c r="N836" s="246"/>
      <c r="O836" s="92"/>
      <c r="P836" s="92"/>
      <c r="Q836" s="92"/>
      <c r="R836" s="92"/>
      <c r="S836" s="92"/>
      <c r="T836" s="93"/>
      <c r="U836" s="39"/>
      <c r="V836" s="39"/>
      <c r="W836" s="39"/>
      <c r="X836" s="39"/>
      <c r="Y836" s="39"/>
      <c r="Z836" s="39"/>
      <c r="AA836" s="39"/>
      <c r="AB836" s="39"/>
      <c r="AC836" s="39"/>
      <c r="AD836" s="39"/>
      <c r="AE836" s="39"/>
      <c r="AT836" s="18" t="s">
        <v>249</v>
      </c>
      <c r="AU836" s="18" t="s">
        <v>88</v>
      </c>
    </row>
    <row r="837" s="12" customFormat="1" ht="22.8" customHeight="1">
      <c r="A837" s="12"/>
      <c r="B837" s="213"/>
      <c r="C837" s="214"/>
      <c r="D837" s="215" t="s">
        <v>79</v>
      </c>
      <c r="E837" s="227" t="s">
        <v>2302</v>
      </c>
      <c r="F837" s="227" t="s">
        <v>3062</v>
      </c>
      <c r="G837" s="214"/>
      <c r="H837" s="214"/>
      <c r="I837" s="217"/>
      <c r="J837" s="228">
        <f>BK837</f>
        <v>0</v>
      </c>
      <c r="K837" s="214"/>
      <c r="L837" s="219"/>
      <c r="M837" s="220"/>
      <c r="N837" s="221"/>
      <c r="O837" s="221"/>
      <c r="P837" s="222">
        <f>SUM(P838:P885)</f>
        <v>0</v>
      </c>
      <c r="Q837" s="221"/>
      <c r="R837" s="222">
        <f>SUM(R838:R885)</f>
        <v>0</v>
      </c>
      <c r="S837" s="221"/>
      <c r="T837" s="223">
        <f>SUM(T838:T885)</f>
        <v>0</v>
      </c>
      <c r="U837" s="12"/>
      <c r="V837" s="12"/>
      <c r="W837" s="12"/>
      <c r="X837" s="12"/>
      <c r="Y837" s="12"/>
      <c r="Z837" s="12"/>
      <c r="AA837" s="12"/>
      <c r="AB837" s="12"/>
      <c r="AC837" s="12"/>
      <c r="AD837" s="12"/>
      <c r="AE837" s="12"/>
      <c r="AR837" s="224" t="s">
        <v>14</v>
      </c>
      <c r="AT837" s="225" t="s">
        <v>79</v>
      </c>
      <c r="AU837" s="225" t="s">
        <v>14</v>
      </c>
      <c r="AY837" s="224" t="s">
        <v>241</v>
      </c>
      <c r="BK837" s="226">
        <f>SUM(BK838:BK885)</f>
        <v>0</v>
      </c>
    </row>
    <row r="838" s="2" customFormat="1" ht="16.5" customHeight="1">
      <c r="A838" s="39"/>
      <c r="B838" s="40"/>
      <c r="C838" s="229" t="s">
        <v>4760</v>
      </c>
      <c r="D838" s="229" t="s">
        <v>243</v>
      </c>
      <c r="E838" s="230" t="s">
        <v>2304</v>
      </c>
      <c r="F838" s="231" t="s">
        <v>2305</v>
      </c>
      <c r="G838" s="232" t="s">
        <v>296</v>
      </c>
      <c r="H838" s="233">
        <v>25</v>
      </c>
      <c r="I838" s="234"/>
      <c r="J838" s="235">
        <f>ROUND(I838*H838,2)</f>
        <v>0</v>
      </c>
      <c r="K838" s="231" t="s">
        <v>1</v>
      </c>
      <c r="L838" s="45"/>
      <c r="M838" s="236" t="s">
        <v>1</v>
      </c>
      <c r="N838" s="237" t="s">
        <v>45</v>
      </c>
      <c r="O838" s="92"/>
      <c r="P838" s="238">
        <f>O838*H838</f>
        <v>0</v>
      </c>
      <c r="Q838" s="238">
        <v>0</v>
      </c>
      <c r="R838" s="238">
        <f>Q838*H838</f>
        <v>0</v>
      </c>
      <c r="S838" s="238">
        <v>0</v>
      </c>
      <c r="T838" s="239">
        <f>S838*H838</f>
        <v>0</v>
      </c>
      <c r="U838" s="39"/>
      <c r="V838" s="39"/>
      <c r="W838" s="39"/>
      <c r="X838" s="39"/>
      <c r="Y838" s="39"/>
      <c r="Z838" s="39"/>
      <c r="AA838" s="39"/>
      <c r="AB838" s="39"/>
      <c r="AC838" s="39"/>
      <c r="AD838" s="39"/>
      <c r="AE838" s="39"/>
      <c r="AR838" s="240" t="s">
        <v>175</v>
      </c>
      <c r="AT838" s="240" t="s">
        <v>243</v>
      </c>
      <c r="AU838" s="240" t="s">
        <v>88</v>
      </c>
      <c r="AY838" s="18" t="s">
        <v>241</v>
      </c>
      <c r="BE838" s="241">
        <f>IF(N838="základní",J838,0)</f>
        <v>0</v>
      </c>
      <c r="BF838" s="241">
        <f>IF(N838="snížená",J838,0)</f>
        <v>0</v>
      </c>
      <c r="BG838" s="241">
        <f>IF(N838="zákl. přenesená",J838,0)</f>
        <v>0</v>
      </c>
      <c r="BH838" s="241">
        <f>IF(N838="sníž. přenesená",J838,0)</f>
        <v>0</v>
      </c>
      <c r="BI838" s="241">
        <f>IF(N838="nulová",J838,0)</f>
        <v>0</v>
      </c>
      <c r="BJ838" s="18" t="s">
        <v>14</v>
      </c>
      <c r="BK838" s="241">
        <f>ROUND(I838*H838,2)</f>
        <v>0</v>
      </c>
      <c r="BL838" s="18" t="s">
        <v>175</v>
      </c>
      <c r="BM838" s="240" t="s">
        <v>4761</v>
      </c>
    </row>
    <row r="839" s="2" customFormat="1">
      <c r="A839" s="39"/>
      <c r="B839" s="40"/>
      <c r="C839" s="41"/>
      <c r="D839" s="242" t="s">
        <v>249</v>
      </c>
      <c r="E839" s="41"/>
      <c r="F839" s="243" t="s">
        <v>2305</v>
      </c>
      <c r="G839" s="41"/>
      <c r="H839" s="41"/>
      <c r="I839" s="244"/>
      <c r="J839" s="41"/>
      <c r="K839" s="41"/>
      <c r="L839" s="45"/>
      <c r="M839" s="245"/>
      <c r="N839" s="246"/>
      <c r="O839" s="92"/>
      <c r="P839" s="92"/>
      <c r="Q839" s="92"/>
      <c r="R839" s="92"/>
      <c r="S839" s="92"/>
      <c r="T839" s="93"/>
      <c r="U839" s="39"/>
      <c r="V839" s="39"/>
      <c r="W839" s="39"/>
      <c r="X839" s="39"/>
      <c r="Y839" s="39"/>
      <c r="Z839" s="39"/>
      <c r="AA839" s="39"/>
      <c r="AB839" s="39"/>
      <c r="AC839" s="39"/>
      <c r="AD839" s="39"/>
      <c r="AE839" s="39"/>
      <c r="AT839" s="18" t="s">
        <v>249</v>
      </c>
      <c r="AU839" s="18" t="s">
        <v>88</v>
      </c>
    </row>
    <row r="840" s="2" customFormat="1" ht="16.5" customHeight="1">
      <c r="A840" s="39"/>
      <c r="B840" s="40"/>
      <c r="C840" s="229" t="s">
        <v>4762</v>
      </c>
      <c r="D840" s="229" t="s">
        <v>243</v>
      </c>
      <c r="E840" s="230" t="s">
        <v>2307</v>
      </c>
      <c r="F840" s="231" t="s">
        <v>2308</v>
      </c>
      <c r="G840" s="232" t="s">
        <v>2204</v>
      </c>
      <c r="H840" s="233">
        <v>1</v>
      </c>
      <c r="I840" s="234"/>
      <c r="J840" s="235">
        <f>ROUND(I840*H840,2)</f>
        <v>0</v>
      </c>
      <c r="K840" s="231" t="s">
        <v>1</v>
      </c>
      <c r="L840" s="45"/>
      <c r="M840" s="236" t="s">
        <v>1</v>
      </c>
      <c r="N840" s="237" t="s">
        <v>45</v>
      </c>
      <c r="O840" s="92"/>
      <c r="P840" s="238">
        <f>O840*H840</f>
        <v>0</v>
      </c>
      <c r="Q840" s="238">
        <v>0</v>
      </c>
      <c r="R840" s="238">
        <f>Q840*H840</f>
        <v>0</v>
      </c>
      <c r="S840" s="238">
        <v>0</v>
      </c>
      <c r="T840" s="239">
        <f>S840*H840</f>
        <v>0</v>
      </c>
      <c r="U840" s="39"/>
      <c r="V840" s="39"/>
      <c r="W840" s="39"/>
      <c r="X840" s="39"/>
      <c r="Y840" s="39"/>
      <c r="Z840" s="39"/>
      <c r="AA840" s="39"/>
      <c r="AB840" s="39"/>
      <c r="AC840" s="39"/>
      <c r="AD840" s="39"/>
      <c r="AE840" s="39"/>
      <c r="AR840" s="240" t="s">
        <v>175</v>
      </c>
      <c r="AT840" s="240" t="s">
        <v>243</v>
      </c>
      <c r="AU840" s="240" t="s">
        <v>88</v>
      </c>
      <c r="AY840" s="18" t="s">
        <v>241</v>
      </c>
      <c r="BE840" s="241">
        <f>IF(N840="základní",J840,0)</f>
        <v>0</v>
      </c>
      <c r="BF840" s="241">
        <f>IF(N840="snížená",J840,0)</f>
        <v>0</v>
      </c>
      <c r="BG840" s="241">
        <f>IF(N840="zákl. přenesená",J840,0)</f>
        <v>0</v>
      </c>
      <c r="BH840" s="241">
        <f>IF(N840="sníž. přenesená",J840,0)</f>
        <v>0</v>
      </c>
      <c r="BI840" s="241">
        <f>IF(N840="nulová",J840,0)</f>
        <v>0</v>
      </c>
      <c r="BJ840" s="18" t="s">
        <v>14</v>
      </c>
      <c r="BK840" s="241">
        <f>ROUND(I840*H840,2)</f>
        <v>0</v>
      </c>
      <c r="BL840" s="18" t="s">
        <v>175</v>
      </c>
      <c r="BM840" s="240" t="s">
        <v>4763</v>
      </c>
    </row>
    <row r="841" s="2" customFormat="1">
      <c r="A841" s="39"/>
      <c r="B841" s="40"/>
      <c r="C841" s="41"/>
      <c r="D841" s="242" t="s">
        <v>249</v>
      </c>
      <c r="E841" s="41"/>
      <c r="F841" s="243" t="s">
        <v>2308</v>
      </c>
      <c r="G841" s="41"/>
      <c r="H841" s="41"/>
      <c r="I841" s="244"/>
      <c r="J841" s="41"/>
      <c r="K841" s="41"/>
      <c r="L841" s="45"/>
      <c r="M841" s="245"/>
      <c r="N841" s="246"/>
      <c r="O841" s="92"/>
      <c r="P841" s="92"/>
      <c r="Q841" s="92"/>
      <c r="R841" s="92"/>
      <c r="S841" s="92"/>
      <c r="T841" s="93"/>
      <c r="U841" s="39"/>
      <c r="V841" s="39"/>
      <c r="W841" s="39"/>
      <c r="X841" s="39"/>
      <c r="Y841" s="39"/>
      <c r="Z841" s="39"/>
      <c r="AA841" s="39"/>
      <c r="AB841" s="39"/>
      <c r="AC841" s="39"/>
      <c r="AD841" s="39"/>
      <c r="AE841" s="39"/>
      <c r="AT841" s="18" t="s">
        <v>249</v>
      </c>
      <c r="AU841" s="18" t="s">
        <v>88</v>
      </c>
    </row>
    <row r="842" s="2" customFormat="1" ht="24.15" customHeight="1">
      <c r="A842" s="39"/>
      <c r="B842" s="40"/>
      <c r="C842" s="229" t="s">
        <v>4764</v>
      </c>
      <c r="D842" s="229" t="s">
        <v>243</v>
      </c>
      <c r="E842" s="230" t="s">
        <v>2313</v>
      </c>
      <c r="F842" s="231" t="s">
        <v>2314</v>
      </c>
      <c r="G842" s="232" t="s">
        <v>296</v>
      </c>
      <c r="H842" s="233">
        <v>10</v>
      </c>
      <c r="I842" s="234"/>
      <c r="J842" s="235">
        <f>ROUND(I842*H842,2)</f>
        <v>0</v>
      </c>
      <c r="K842" s="231" t="s">
        <v>1</v>
      </c>
      <c r="L842" s="45"/>
      <c r="M842" s="236" t="s">
        <v>1</v>
      </c>
      <c r="N842" s="237" t="s">
        <v>45</v>
      </c>
      <c r="O842" s="92"/>
      <c r="P842" s="238">
        <f>O842*H842</f>
        <v>0</v>
      </c>
      <c r="Q842" s="238">
        <v>0</v>
      </c>
      <c r="R842" s="238">
        <f>Q842*H842</f>
        <v>0</v>
      </c>
      <c r="S842" s="238">
        <v>0</v>
      </c>
      <c r="T842" s="239">
        <f>S842*H842</f>
        <v>0</v>
      </c>
      <c r="U842" s="39"/>
      <c r="V842" s="39"/>
      <c r="W842" s="39"/>
      <c r="X842" s="39"/>
      <c r="Y842" s="39"/>
      <c r="Z842" s="39"/>
      <c r="AA842" s="39"/>
      <c r="AB842" s="39"/>
      <c r="AC842" s="39"/>
      <c r="AD842" s="39"/>
      <c r="AE842" s="39"/>
      <c r="AR842" s="240" t="s">
        <v>175</v>
      </c>
      <c r="AT842" s="240" t="s">
        <v>243</v>
      </c>
      <c r="AU842" s="240" t="s">
        <v>88</v>
      </c>
      <c r="AY842" s="18" t="s">
        <v>241</v>
      </c>
      <c r="BE842" s="241">
        <f>IF(N842="základní",J842,0)</f>
        <v>0</v>
      </c>
      <c r="BF842" s="241">
        <f>IF(N842="snížená",J842,0)</f>
        <v>0</v>
      </c>
      <c r="BG842" s="241">
        <f>IF(N842="zákl. přenesená",J842,0)</f>
        <v>0</v>
      </c>
      <c r="BH842" s="241">
        <f>IF(N842="sníž. přenesená",J842,0)</f>
        <v>0</v>
      </c>
      <c r="BI842" s="241">
        <f>IF(N842="nulová",J842,0)</f>
        <v>0</v>
      </c>
      <c r="BJ842" s="18" t="s">
        <v>14</v>
      </c>
      <c r="BK842" s="241">
        <f>ROUND(I842*H842,2)</f>
        <v>0</v>
      </c>
      <c r="BL842" s="18" t="s">
        <v>175</v>
      </c>
      <c r="BM842" s="240" t="s">
        <v>4765</v>
      </c>
    </row>
    <row r="843" s="2" customFormat="1">
      <c r="A843" s="39"/>
      <c r="B843" s="40"/>
      <c r="C843" s="41"/>
      <c r="D843" s="242" t="s">
        <v>249</v>
      </c>
      <c r="E843" s="41"/>
      <c r="F843" s="243" t="s">
        <v>2314</v>
      </c>
      <c r="G843" s="41"/>
      <c r="H843" s="41"/>
      <c r="I843" s="244"/>
      <c r="J843" s="41"/>
      <c r="K843" s="41"/>
      <c r="L843" s="45"/>
      <c r="M843" s="245"/>
      <c r="N843" s="246"/>
      <c r="O843" s="92"/>
      <c r="P843" s="92"/>
      <c r="Q843" s="92"/>
      <c r="R843" s="92"/>
      <c r="S843" s="92"/>
      <c r="T843" s="93"/>
      <c r="U843" s="39"/>
      <c r="V843" s="39"/>
      <c r="W843" s="39"/>
      <c r="X843" s="39"/>
      <c r="Y843" s="39"/>
      <c r="Z843" s="39"/>
      <c r="AA843" s="39"/>
      <c r="AB843" s="39"/>
      <c r="AC843" s="39"/>
      <c r="AD843" s="39"/>
      <c r="AE843" s="39"/>
      <c r="AT843" s="18" t="s">
        <v>249</v>
      </c>
      <c r="AU843" s="18" t="s">
        <v>88</v>
      </c>
    </row>
    <row r="844" s="2" customFormat="1" ht="16.5" customHeight="1">
      <c r="A844" s="39"/>
      <c r="B844" s="40"/>
      <c r="C844" s="229" t="s">
        <v>4766</v>
      </c>
      <c r="D844" s="229" t="s">
        <v>243</v>
      </c>
      <c r="E844" s="230" t="s">
        <v>2319</v>
      </c>
      <c r="F844" s="231" t="s">
        <v>2320</v>
      </c>
      <c r="G844" s="232" t="s">
        <v>2204</v>
      </c>
      <c r="H844" s="233">
        <v>1</v>
      </c>
      <c r="I844" s="234"/>
      <c r="J844" s="235">
        <f>ROUND(I844*H844,2)</f>
        <v>0</v>
      </c>
      <c r="K844" s="231" t="s">
        <v>1</v>
      </c>
      <c r="L844" s="45"/>
      <c r="M844" s="236" t="s">
        <v>1</v>
      </c>
      <c r="N844" s="237" t="s">
        <v>45</v>
      </c>
      <c r="O844" s="92"/>
      <c r="P844" s="238">
        <f>O844*H844</f>
        <v>0</v>
      </c>
      <c r="Q844" s="238">
        <v>0</v>
      </c>
      <c r="R844" s="238">
        <f>Q844*H844</f>
        <v>0</v>
      </c>
      <c r="S844" s="238">
        <v>0</v>
      </c>
      <c r="T844" s="239">
        <f>S844*H844</f>
        <v>0</v>
      </c>
      <c r="U844" s="39"/>
      <c r="V844" s="39"/>
      <c r="W844" s="39"/>
      <c r="X844" s="39"/>
      <c r="Y844" s="39"/>
      <c r="Z844" s="39"/>
      <c r="AA844" s="39"/>
      <c r="AB844" s="39"/>
      <c r="AC844" s="39"/>
      <c r="AD844" s="39"/>
      <c r="AE844" s="39"/>
      <c r="AR844" s="240" t="s">
        <v>175</v>
      </c>
      <c r="AT844" s="240" t="s">
        <v>243</v>
      </c>
      <c r="AU844" s="240" t="s">
        <v>88</v>
      </c>
      <c r="AY844" s="18" t="s">
        <v>241</v>
      </c>
      <c r="BE844" s="241">
        <f>IF(N844="základní",J844,0)</f>
        <v>0</v>
      </c>
      <c r="BF844" s="241">
        <f>IF(N844="snížená",J844,0)</f>
        <v>0</v>
      </c>
      <c r="BG844" s="241">
        <f>IF(N844="zákl. přenesená",J844,0)</f>
        <v>0</v>
      </c>
      <c r="BH844" s="241">
        <f>IF(N844="sníž. přenesená",J844,0)</f>
        <v>0</v>
      </c>
      <c r="BI844" s="241">
        <f>IF(N844="nulová",J844,0)</f>
        <v>0</v>
      </c>
      <c r="BJ844" s="18" t="s">
        <v>14</v>
      </c>
      <c r="BK844" s="241">
        <f>ROUND(I844*H844,2)</f>
        <v>0</v>
      </c>
      <c r="BL844" s="18" t="s">
        <v>175</v>
      </c>
      <c r="BM844" s="240" t="s">
        <v>4767</v>
      </c>
    </row>
    <row r="845" s="2" customFormat="1">
      <c r="A845" s="39"/>
      <c r="B845" s="40"/>
      <c r="C845" s="41"/>
      <c r="D845" s="242" t="s">
        <v>249</v>
      </c>
      <c r="E845" s="41"/>
      <c r="F845" s="243" t="s">
        <v>2320</v>
      </c>
      <c r="G845" s="41"/>
      <c r="H845" s="41"/>
      <c r="I845" s="244"/>
      <c r="J845" s="41"/>
      <c r="K845" s="41"/>
      <c r="L845" s="45"/>
      <c r="M845" s="245"/>
      <c r="N845" s="246"/>
      <c r="O845" s="92"/>
      <c r="P845" s="92"/>
      <c r="Q845" s="92"/>
      <c r="R845" s="92"/>
      <c r="S845" s="92"/>
      <c r="T845" s="93"/>
      <c r="U845" s="39"/>
      <c r="V845" s="39"/>
      <c r="W845" s="39"/>
      <c r="X845" s="39"/>
      <c r="Y845" s="39"/>
      <c r="Z845" s="39"/>
      <c r="AA845" s="39"/>
      <c r="AB845" s="39"/>
      <c r="AC845" s="39"/>
      <c r="AD845" s="39"/>
      <c r="AE845" s="39"/>
      <c r="AT845" s="18" t="s">
        <v>249</v>
      </c>
      <c r="AU845" s="18" t="s">
        <v>88</v>
      </c>
    </row>
    <row r="846" s="2" customFormat="1" ht="16.5" customHeight="1">
      <c r="A846" s="39"/>
      <c r="B846" s="40"/>
      <c r="C846" s="229" t="s">
        <v>4768</v>
      </c>
      <c r="D846" s="229" t="s">
        <v>243</v>
      </c>
      <c r="E846" s="230" t="s">
        <v>4769</v>
      </c>
      <c r="F846" s="231" t="s">
        <v>4770</v>
      </c>
      <c r="G846" s="232" t="s">
        <v>2204</v>
      </c>
      <c r="H846" s="233">
        <v>1</v>
      </c>
      <c r="I846" s="234"/>
      <c r="J846" s="235">
        <f>ROUND(I846*H846,2)</f>
        <v>0</v>
      </c>
      <c r="K846" s="231" t="s">
        <v>1</v>
      </c>
      <c r="L846" s="45"/>
      <c r="M846" s="236" t="s">
        <v>1</v>
      </c>
      <c r="N846" s="237" t="s">
        <v>45</v>
      </c>
      <c r="O846" s="92"/>
      <c r="P846" s="238">
        <f>O846*H846</f>
        <v>0</v>
      </c>
      <c r="Q846" s="238">
        <v>0</v>
      </c>
      <c r="R846" s="238">
        <f>Q846*H846</f>
        <v>0</v>
      </c>
      <c r="S846" s="238">
        <v>0</v>
      </c>
      <c r="T846" s="239">
        <f>S846*H846</f>
        <v>0</v>
      </c>
      <c r="U846" s="39"/>
      <c r="V846" s="39"/>
      <c r="W846" s="39"/>
      <c r="X846" s="39"/>
      <c r="Y846" s="39"/>
      <c r="Z846" s="39"/>
      <c r="AA846" s="39"/>
      <c r="AB846" s="39"/>
      <c r="AC846" s="39"/>
      <c r="AD846" s="39"/>
      <c r="AE846" s="39"/>
      <c r="AR846" s="240" t="s">
        <v>175</v>
      </c>
      <c r="AT846" s="240" t="s">
        <v>243</v>
      </c>
      <c r="AU846" s="240" t="s">
        <v>88</v>
      </c>
      <c r="AY846" s="18" t="s">
        <v>241</v>
      </c>
      <c r="BE846" s="241">
        <f>IF(N846="základní",J846,0)</f>
        <v>0</v>
      </c>
      <c r="BF846" s="241">
        <f>IF(N846="snížená",J846,0)</f>
        <v>0</v>
      </c>
      <c r="BG846" s="241">
        <f>IF(N846="zákl. přenesená",J846,0)</f>
        <v>0</v>
      </c>
      <c r="BH846" s="241">
        <f>IF(N846="sníž. přenesená",J846,0)</f>
        <v>0</v>
      </c>
      <c r="BI846" s="241">
        <f>IF(N846="nulová",J846,0)</f>
        <v>0</v>
      </c>
      <c r="BJ846" s="18" t="s">
        <v>14</v>
      </c>
      <c r="BK846" s="241">
        <f>ROUND(I846*H846,2)</f>
        <v>0</v>
      </c>
      <c r="BL846" s="18" t="s">
        <v>175</v>
      </c>
      <c r="BM846" s="240" t="s">
        <v>4771</v>
      </c>
    </row>
    <row r="847" s="2" customFormat="1">
      <c r="A847" s="39"/>
      <c r="B847" s="40"/>
      <c r="C847" s="41"/>
      <c r="D847" s="242" t="s">
        <v>249</v>
      </c>
      <c r="E847" s="41"/>
      <c r="F847" s="243" t="s">
        <v>4770</v>
      </c>
      <c r="G847" s="41"/>
      <c r="H847" s="41"/>
      <c r="I847" s="244"/>
      <c r="J847" s="41"/>
      <c r="K847" s="41"/>
      <c r="L847" s="45"/>
      <c r="M847" s="245"/>
      <c r="N847" s="246"/>
      <c r="O847" s="92"/>
      <c r="P847" s="92"/>
      <c r="Q847" s="92"/>
      <c r="R847" s="92"/>
      <c r="S847" s="92"/>
      <c r="T847" s="93"/>
      <c r="U847" s="39"/>
      <c r="V847" s="39"/>
      <c r="W847" s="39"/>
      <c r="X847" s="39"/>
      <c r="Y847" s="39"/>
      <c r="Z847" s="39"/>
      <c r="AA847" s="39"/>
      <c r="AB847" s="39"/>
      <c r="AC847" s="39"/>
      <c r="AD847" s="39"/>
      <c r="AE847" s="39"/>
      <c r="AT847" s="18" t="s">
        <v>249</v>
      </c>
      <c r="AU847" s="18" t="s">
        <v>88</v>
      </c>
    </row>
    <row r="848" s="2" customFormat="1" ht="16.5" customHeight="1">
      <c r="A848" s="39"/>
      <c r="B848" s="40"/>
      <c r="C848" s="229" t="s">
        <v>4772</v>
      </c>
      <c r="D848" s="229" t="s">
        <v>243</v>
      </c>
      <c r="E848" s="230" t="s">
        <v>2331</v>
      </c>
      <c r="F848" s="231" t="s">
        <v>2332</v>
      </c>
      <c r="G848" s="232" t="s">
        <v>296</v>
      </c>
      <c r="H848" s="233">
        <v>60</v>
      </c>
      <c r="I848" s="234"/>
      <c r="J848" s="235">
        <f>ROUND(I848*H848,2)</f>
        <v>0</v>
      </c>
      <c r="K848" s="231" t="s">
        <v>1</v>
      </c>
      <c r="L848" s="45"/>
      <c r="M848" s="236" t="s">
        <v>1</v>
      </c>
      <c r="N848" s="237" t="s">
        <v>45</v>
      </c>
      <c r="O848" s="92"/>
      <c r="P848" s="238">
        <f>O848*H848</f>
        <v>0</v>
      </c>
      <c r="Q848" s="238">
        <v>0</v>
      </c>
      <c r="R848" s="238">
        <f>Q848*H848</f>
        <v>0</v>
      </c>
      <c r="S848" s="238">
        <v>0</v>
      </c>
      <c r="T848" s="239">
        <f>S848*H848</f>
        <v>0</v>
      </c>
      <c r="U848" s="39"/>
      <c r="V848" s="39"/>
      <c r="W848" s="39"/>
      <c r="X848" s="39"/>
      <c r="Y848" s="39"/>
      <c r="Z848" s="39"/>
      <c r="AA848" s="39"/>
      <c r="AB848" s="39"/>
      <c r="AC848" s="39"/>
      <c r="AD848" s="39"/>
      <c r="AE848" s="39"/>
      <c r="AR848" s="240" t="s">
        <v>175</v>
      </c>
      <c r="AT848" s="240" t="s">
        <v>243</v>
      </c>
      <c r="AU848" s="240" t="s">
        <v>88</v>
      </c>
      <c r="AY848" s="18" t="s">
        <v>241</v>
      </c>
      <c r="BE848" s="241">
        <f>IF(N848="základní",J848,0)</f>
        <v>0</v>
      </c>
      <c r="BF848" s="241">
        <f>IF(N848="snížená",J848,0)</f>
        <v>0</v>
      </c>
      <c r="BG848" s="241">
        <f>IF(N848="zákl. přenesená",J848,0)</f>
        <v>0</v>
      </c>
      <c r="BH848" s="241">
        <f>IF(N848="sníž. přenesená",J848,0)</f>
        <v>0</v>
      </c>
      <c r="BI848" s="241">
        <f>IF(N848="nulová",J848,0)</f>
        <v>0</v>
      </c>
      <c r="BJ848" s="18" t="s">
        <v>14</v>
      </c>
      <c r="BK848" s="241">
        <f>ROUND(I848*H848,2)</f>
        <v>0</v>
      </c>
      <c r="BL848" s="18" t="s">
        <v>175</v>
      </c>
      <c r="BM848" s="240" t="s">
        <v>4773</v>
      </c>
    </row>
    <row r="849" s="2" customFormat="1">
      <c r="A849" s="39"/>
      <c r="B849" s="40"/>
      <c r="C849" s="41"/>
      <c r="D849" s="242" t="s">
        <v>249</v>
      </c>
      <c r="E849" s="41"/>
      <c r="F849" s="243" t="s">
        <v>2332</v>
      </c>
      <c r="G849" s="41"/>
      <c r="H849" s="41"/>
      <c r="I849" s="244"/>
      <c r="J849" s="41"/>
      <c r="K849" s="41"/>
      <c r="L849" s="45"/>
      <c r="M849" s="245"/>
      <c r="N849" s="246"/>
      <c r="O849" s="92"/>
      <c r="P849" s="92"/>
      <c r="Q849" s="92"/>
      <c r="R849" s="92"/>
      <c r="S849" s="92"/>
      <c r="T849" s="93"/>
      <c r="U849" s="39"/>
      <c r="V849" s="39"/>
      <c r="W849" s="39"/>
      <c r="X849" s="39"/>
      <c r="Y849" s="39"/>
      <c r="Z849" s="39"/>
      <c r="AA849" s="39"/>
      <c r="AB849" s="39"/>
      <c r="AC849" s="39"/>
      <c r="AD849" s="39"/>
      <c r="AE849" s="39"/>
      <c r="AT849" s="18" t="s">
        <v>249</v>
      </c>
      <c r="AU849" s="18" t="s">
        <v>88</v>
      </c>
    </row>
    <row r="850" s="2" customFormat="1" ht="16.5" customHeight="1">
      <c r="A850" s="39"/>
      <c r="B850" s="40"/>
      <c r="C850" s="229" t="s">
        <v>4774</v>
      </c>
      <c r="D850" s="229" t="s">
        <v>243</v>
      </c>
      <c r="E850" s="230" t="s">
        <v>2334</v>
      </c>
      <c r="F850" s="231" t="s">
        <v>2338</v>
      </c>
      <c r="G850" s="232" t="s">
        <v>296</v>
      </c>
      <c r="H850" s="233">
        <v>33</v>
      </c>
      <c r="I850" s="234"/>
      <c r="J850" s="235">
        <f>ROUND(I850*H850,2)</f>
        <v>0</v>
      </c>
      <c r="K850" s="231" t="s">
        <v>1</v>
      </c>
      <c r="L850" s="45"/>
      <c r="M850" s="236" t="s">
        <v>1</v>
      </c>
      <c r="N850" s="237" t="s">
        <v>45</v>
      </c>
      <c r="O850" s="92"/>
      <c r="P850" s="238">
        <f>O850*H850</f>
        <v>0</v>
      </c>
      <c r="Q850" s="238">
        <v>0</v>
      </c>
      <c r="R850" s="238">
        <f>Q850*H850</f>
        <v>0</v>
      </c>
      <c r="S850" s="238">
        <v>0</v>
      </c>
      <c r="T850" s="239">
        <f>S850*H850</f>
        <v>0</v>
      </c>
      <c r="U850" s="39"/>
      <c r="V850" s="39"/>
      <c r="W850" s="39"/>
      <c r="X850" s="39"/>
      <c r="Y850" s="39"/>
      <c r="Z850" s="39"/>
      <c r="AA850" s="39"/>
      <c r="AB850" s="39"/>
      <c r="AC850" s="39"/>
      <c r="AD850" s="39"/>
      <c r="AE850" s="39"/>
      <c r="AR850" s="240" t="s">
        <v>175</v>
      </c>
      <c r="AT850" s="240" t="s">
        <v>243</v>
      </c>
      <c r="AU850" s="240" t="s">
        <v>88</v>
      </c>
      <c r="AY850" s="18" t="s">
        <v>241</v>
      </c>
      <c r="BE850" s="241">
        <f>IF(N850="základní",J850,0)</f>
        <v>0</v>
      </c>
      <c r="BF850" s="241">
        <f>IF(N850="snížená",J850,0)</f>
        <v>0</v>
      </c>
      <c r="BG850" s="241">
        <f>IF(N850="zákl. přenesená",J850,0)</f>
        <v>0</v>
      </c>
      <c r="BH850" s="241">
        <f>IF(N850="sníž. přenesená",J850,0)</f>
        <v>0</v>
      </c>
      <c r="BI850" s="241">
        <f>IF(N850="nulová",J850,0)</f>
        <v>0</v>
      </c>
      <c r="BJ850" s="18" t="s">
        <v>14</v>
      </c>
      <c r="BK850" s="241">
        <f>ROUND(I850*H850,2)</f>
        <v>0</v>
      </c>
      <c r="BL850" s="18" t="s">
        <v>175</v>
      </c>
      <c r="BM850" s="240" t="s">
        <v>4775</v>
      </c>
    </row>
    <row r="851" s="2" customFormat="1">
      <c r="A851" s="39"/>
      <c r="B851" s="40"/>
      <c r="C851" s="41"/>
      <c r="D851" s="242" t="s">
        <v>249</v>
      </c>
      <c r="E851" s="41"/>
      <c r="F851" s="243" t="s">
        <v>2338</v>
      </c>
      <c r="G851" s="41"/>
      <c r="H851" s="41"/>
      <c r="I851" s="244"/>
      <c r="J851" s="41"/>
      <c r="K851" s="41"/>
      <c r="L851" s="45"/>
      <c r="M851" s="245"/>
      <c r="N851" s="246"/>
      <c r="O851" s="92"/>
      <c r="P851" s="92"/>
      <c r="Q851" s="92"/>
      <c r="R851" s="92"/>
      <c r="S851" s="92"/>
      <c r="T851" s="93"/>
      <c r="U851" s="39"/>
      <c r="V851" s="39"/>
      <c r="W851" s="39"/>
      <c r="X851" s="39"/>
      <c r="Y851" s="39"/>
      <c r="Z851" s="39"/>
      <c r="AA851" s="39"/>
      <c r="AB851" s="39"/>
      <c r="AC851" s="39"/>
      <c r="AD851" s="39"/>
      <c r="AE851" s="39"/>
      <c r="AT851" s="18" t="s">
        <v>249</v>
      </c>
      <c r="AU851" s="18" t="s">
        <v>88</v>
      </c>
    </row>
    <row r="852" s="2" customFormat="1" ht="16.5" customHeight="1">
      <c r="A852" s="39"/>
      <c r="B852" s="40"/>
      <c r="C852" s="229" t="s">
        <v>4776</v>
      </c>
      <c r="D852" s="229" t="s">
        <v>243</v>
      </c>
      <c r="E852" s="230" t="s">
        <v>2358</v>
      </c>
      <c r="F852" s="231" t="s">
        <v>2359</v>
      </c>
      <c r="G852" s="232" t="s">
        <v>2204</v>
      </c>
      <c r="H852" s="233">
        <v>6</v>
      </c>
      <c r="I852" s="234"/>
      <c r="J852" s="235">
        <f>ROUND(I852*H852,2)</f>
        <v>0</v>
      </c>
      <c r="K852" s="231" t="s">
        <v>1</v>
      </c>
      <c r="L852" s="45"/>
      <c r="M852" s="236" t="s">
        <v>1</v>
      </c>
      <c r="N852" s="237" t="s">
        <v>45</v>
      </c>
      <c r="O852" s="92"/>
      <c r="P852" s="238">
        <f>O852*H852</f>
        <v>0</v>
      </c>
      <c r="Q852" s="238">
        <v>0</v>
      </c>
      <c r="R852" s="238">
        <f>Q852*H852</f>
        <v>0</v>
      </c>
      <c r="S852" s="238">
        <v>0</v>
      </c>
      <c r="T852" s="239">
        <f>S852*H852</f>
        <v>0</v>
      </c>
      <c r="U852" s="39"/>
      <c r="V852" s="39"/>
      <c r="W852" s="39"/>
      <c r="X852" s="39"/>
      <c r="Y852" s="39"/>
      <c r="Z852" s="39"/>
      <c r="AA852" s="39"/>
      <c r="AB852" s="39"/>
      <c r="AC852" s="39"/>
      <c r="AD852" s="39"/>
      <c r="AE852" s="39"/>
      <c r="AR852" s="240" t="s">
        <v>175</v>
      </c>
      <c r="AT852" s="240" t="s">
        <v>243</v>
      </c>
      <c r="AU852" s="240" t="s">
        <v>88</v>
      </c>
      <c r="AY852" s="18" t="s">
        <v>241</v>
      </c>
      <c r="BE852" s="241">
        <f>IF(N852="základní",J852,0)</f>
        <v>0</v>
      </c>
      <c r="BF852" s="241">
        <f>IF(N852="snížená",J852,0)</f>
        <v>0</v>
      </c>
      <c r="BG852" s="241">
        <f>IF(N852="zákl. přenesená",J852,0)</f>
        <v>0</v>
      </c>
      <c r="BH852" s="241">
        <f>IF(N852="sníž. přenesená",J852,0)</f>
        <v>0</v>
      </c>
      <c r="BI852" s="241">
        <f>IF(N852="nulová",J852,0)</f>
        <v>0</v>
      </c>
      <c r="BJ852" s="18" t="s">
        <v>14</v>
      </c>
      <c r="BK852" s="241">
        <f>ROUND(I852*H852,2)</f>
        <v>0</v>
      </c>
      <c r="BL852" s="18" t="s">
        <v>175</v>
      </c>
      <c r="BM852" s="240" t="s">
        <v>4777</v>
      </c>
    </row>
    <row r="853" s="2" customFormat="1">
      <c r="A853" s="39"/>
      <c r="B853" s="40"/>
      <c r="C853" s="41"/>
      <c r="D853" s="242" t="s">
        <v>249</v>
      </c>
      <c r="E853" s="41"/>
      <c r="F853" s="243" t="s">
        <v>2359</v>
      </c>
      <c r="G853" s="41"/>
      <c r="H853" s="41"/>
      <c r="I853" s="244"/>
      <c r="J853" s="41"/>
      <c r="K853" s="41"/>
      <c r="L853" s="45"/>
      <c r="M853" s="245"/>
      <c r="N853" s="246"/>
      <c r="O853" s="92"/>
      <c r="P853" s="92"/>
      <c r="Q853" s="92"/>
      <c r="R853" s="92"/>
      <c r="S853" s="92"/>
      <c r="T853" s="93"/>
      <c r="U853" s="39"/>
      <c r="V853" s="39"/>
      <c r="W853" s="39"/>
      <c r="X853" s="39"/>
      <c r="Y853" s="39"/>
      <c r="Z853" s="39"/>
      <c r="AA853" s="39"/>
      <c r="AB853" s="39"/>
      <c r="AC853" s="39"/>
      <c r="AD853" s="39"/>
      <c r="AE853" s="39"/>
      <c r="AT853" s="18" t="s">
        <v>249</v>
      </c>
      <c r="AU853" s="18" t="s">
        <v>88</v>
      </c>
    </row>
    <row r="854" s="2" customFormat="1" ht="16.5" customHeight="1">
      <c r="A854" s="39"/>
      <c r="B854" s="40"/>
      <c r="C854" s="229" t="s">
        <v>4778</v>
      </c>
      <c r="D854" s="229" t="s">
        <v>243</v>
      </c>
      <c r="E854" s="230" t="s">
        <v>2370</v>
      </c>
      <c r="F854" s="231" t="s">
        <v>2371</v>
      </c>
      <c r="G854" s="232" t="s">
        <v>2204</v>
      </c>
      <c r="H854" s="233">
        <v>5</v>
      </c>
      <c r="I854" s="234"/>
      <c r="J854" s="235">
        <f>ROUND(I854*H854,2)</f>
        <v>0</v>
      </c>
      <c r="K854" s="231" t="s">
        <v>1</v>
      </c>
      <c r="L854" s="45"/>
      <c r="M854" s="236" t="s">
        <v>1</v>
      </c>
      <c r="N854" s="237" t="s">
        <v>45</v>
      </c>
      <c r="O854" s="92"/>
      <c r="P854" s="238">
        <f>O854*H854</f>
        <v>0</v>
      </c>
      <c r="Q854" s="238">
        <v>0</v>
      </c>
      <c r="R854" s="238">
        <f>Q854*H854</f>
        <v>0</v>
      </c>
      <c r="S854" s="238">
        <v>0</v>
      </c>
      <c r="T854" s="239">
        <f>S854*H854</f>
        <v>0</v>
      </c>
      <c r="U854" s="39"/>
      <c r="V854" s="39"/>
      <c r="W854" s="39"/>
      <c r="X854" s="39"/>
      <c r="Y854" s="39"/>
      <c r="Z854" s="39"/>
      <c r="AA854" s="39"/>
      <c r="AB854" s="39"/>
      <c r="AC854" s="39"/>
      <c r="AD854" s="39"/>
      <c r="AE854" s="39"/>
      <c r="AR854" s="240" t="s">
        <v>175</v>
      </c>
      <c r="AT854" s="240" t="s">
        <v>243</v>
      </c>
      <c r="AU854" s="240" t="s">
        <v>88</v>
      </c>
      <c r="AY854" s="18" t="s">
        <v>241</v>
      </c>
      <c r="BE854" s="241">
        <f>IF(N854="základní",J854,0)</f>
        <v>0</v>
      </c>
      <c r="BF854" s="241">
        <f>IF(N854="snížená",J854,0)</f>
        <v>0</v>
      </c>
      <c r="BG854" s="241">
        <f>IF(N854="zákl. přenesená",J854,0)</f>
        <v>0</v>
      </c>
      <c r="BH854" s="241">
        <f>IF(N854="sníž. přenesená",J854,0)</f>
        <v>0</v>
      </c>
      <c r="BI854" s="241">
        <f>IF(N854="nulová",J854,0)</f>
        <v>0</v>
      </c>
      <c r="BJ854" s="18" t="s">
        <v>14</v>
      </c>
      <c r="BK854" s="241">
        <f>ROUND(I854*H854,2)</f>
        <v>0</v>
      </c>
      <c r="BL854" s="18" t="s">
        <v>175</v>
      </c>
      <c r="BM854" s="240" t="s">
        <v>4779</v>
      </c>
    </row>
    <row r="855" s="2" customFormat="1">
      <c r="A855" s="39"/>
      <c r="B855" s="40"/>
      <c r="C855" s="41"/>
      <c r="D855" s="242" t="s">
        <v>249</v>
      </c>
      <c r="E855" s="41"/>
      <c r="F855" s="243" t="s">
        <v>2371</v>
      </c>
      <c r="G855" s="41"/>
      <c r="H855" s="41"/>
      <c r="I855" s="244"/>
      <c r="J855" s="41"/>
      <c r="K855" s="41"/>
      <c r="L855" s="45"/>
      <c r="M855" s="245"/>
      <c r="N855" s="246"/>
      <c r="O855" s="92"/>
      <c r="P855" s="92"/>
      <c r="Q855" s="92"/>
      <c r="R855" s="92"/>
      <c r="S855" s="92"/>
      <c r="T855" s="93"/>
      <c r="U855" s="39"/>
      <c r="V855" s="39"/>
      <c r="W855" s="39"/>
      <c r="X855" s="39"/>
      <c r="Y855" s="39"/>
      <c r="Z855" s="39"/>
      <c r="AA855" s="39"/>
      <c r="AB855" s="39"/>
      <c r="AC855" s="39"/>
      <c r="AD855" s="39"/>
      <c r="AE855" s="39"/>
      <c r="AT855" s="18" t="s">
        <v>249</v>
      </c>
      <c r="AU855" s="18" t="s">
        <v>88</v>
      </c>
    </row>
    <row r="856" s="2" customFormat="1" ht="16.5" customHeight="1">
      <c r="A856" s="39"/>
      <c r="B856" s="40"/>
      <c r="C856" s="229" t="s">
        <v>4780</v>
      </c>
      <c r="D856" s="229" t="s">
        <v>243</v>
      </c>
      <c r="E856" s="230" t="s">
        <v>2373</v>
      </c>
      <c r="F856" s="231" t="s">
        <v>2374</v>
      </c>
      <c r="G856" s="232" t="s">
        <v>2204</v>
      </c>
      <c r="H856" s="233">
        <v>7</v>
      </c>
      <c r="I856" s="234"/>
      <c r="J856" s="235">
        <f>ROUND(I856*H856,2)</f>
        <v>0</v>
      </c>
      <c r="K856" s="231" t="s">
        <v>1</v>
      </c>
      <c r="L856" s="45"/>
      <c r="M856" s="236" t="s">
        <v>1</v>
      </c>
      <c r="N856" s="237" t="s">
        <v>45</v>
      </c>
      <c r="O856" s="92"/>
      <c r="P856" s="238">
        <f>O856*H856</f>
        <v>0</v>
      </c>
      <c r="Q856" s="238">
        <v>0</v>
      </c>
      <c r="R856" s="238">
        <f>Q856*H856</f>
        <v>0</v>
      </c>
      <c r="S856" s="238">
        <v>0</v>
      </c>
      <c r="T856" s="239">
        <f>S856*H856</f>
        <v>0</v>
      </c>
      <c r="U856" s="39"/>
      <c r="V856" s="39"/>
      <c r="W856" s="39"/>
      <c r="X856" s="39"/>
      <c r="Y856" s="39"/>
      <c r="Z856" s="39"/>
      <c r="AA856" s="39"/>
      <c r="AB856" s="39"/>
      <c r="AC856" s="39"/>
      <c r="AD856" s="39"/>
      <c r="AE856" s="39"/>
      <c r="AR856" s="240" t="s">
        <v>175</v>
      </c>
      <c r="AT856" s="240" t="s">
        <v>243</v>
      </c>
      <c r="AU856" s="240" t="s">
        <v>88</v>
      </c>
      <c r="AY856" s="18" t="s">
        <v>241</v>
      </c>
      <c r="BE856" s="241">
        <f>IF(N856="základní",J856,0)</f>
        <v>0</v>
      </c>
      <c r="BF856" s="241">
        <f>IF(N856="snížená",J856,0)</f>
        <v>0</v>
      </c>
      <c r="BG856" s="241">
        <f>IF(N856="zákl. přenesená",J856,0)</f>
        <v>0</v>
      </c>
      <c r="BH856" s="241">
        <f>IF(N856="sníž. přenesená",J856,0)</f>
        <v>0</v>
      </c>
      <c r="BI856" s="241">
        <f>IF(N856="nulová",J856,0)</f>
        <v>0</v>
      </c>
      <c r="BJ856" s="18" t="s">
        <v>14</v>
      </c>
      <c r="BK856" s="241">
        <f>ROUND(I856*H856,2)</f>
        <v>0</v>
      </c>
      <c r="BL856" s="18" t="s">
        <v>175</v>
      </c>
      <c r="BM856" s="240" t="s">
        <v>4781</v>
      </c>
    </row>
    <row r="857" s="2" customFormat="1">
      <c r="A857" s="39"/>
      <c r="B857" s="40"/>
      <c r="C857" s="41"/>
      <c r="D857" s="242" t="s">
        <v>249</v>
      </c>
      <c r="E857" s="41"/>
      <c r="F857" s="243" t="s">
        <v>2374</v>
      </c>
      <c r="G857" s="41"/>
      <c r="H857" s="41"/>
      <c r="I857" s="244"/>
      <c r="J857" s="41"/>
      <c r="K857" s="41"/>
      <c r="L857" s="45"/>
      <c r="M857" s="245"/>
      <c r="N857" s="246"/>
      <c r="O857" s="92"/>
      <c r="P857" s="92"/>
      <c r="Q857" s="92"/>
      <c r="R857" s="92"/>
      <c r="S857" s="92"/>
      <c r="T857" s="93"/>
      <c r="U857" s="39"/>
      <c r="V857" s="39"/>
      <c r="W857" s="39"/>
      <c r="X857" s="39"/>
      <c r="Y857" s="39"/>
      <c r="Z857" s="39"/>
      <c r="AA857" s="39"/>
      <c r="AB857" s="39"/>
      <c r="AC857" s="39"/>
      <c r="AD857" s="39"/>
      <c r="AE857" s="39"/>
      <c r="AT857" s="18" t="s">
        <v>249</v>
      </c>
      <c r="AU857" s="18" t="s">
        <v>88</v>
      </c>
    </row>
    <row r="858" s="2" customFormat="1" ht="16.5" customHeight="1">
      <c r="A858" s="39"/>
      <c r="B858" s="40"/>
      <c r="C858" s="229" t="s">
        <v>4782</v>
      </c>
      <c r="D858" s="229" t="s">
        <v>243</v>
      </c>
      <c r="E858" s="230" t="s">
        <v>2382</v>
      </c>
      <c r="F858" s="231" t="s">
        <v>2383</v>
      </c>
      <c r="G858" s="232" t="s">
        <v>2204</v>
      </c>
      <c r="H858" s="233">
        <v>20</v>
      </c>
      <c r="I858" s="234"/>
      <c r="J858" s="235">
        <f>ROUND(I858*H858,2)</f>
        <v>0</v>
      </c>
      <c r="K858" s="231" t="s">
        <v>1</v>
      </c>
      <c r="L858" s="45"/>
      <c r="M858" s="236" t="s">
        <v>1</v>
      </c>
      <c r="N858" s="237" t="s">
        <v>45</v>
      </c>
      <c r="O858" s="92"/>
      <c r="P858" s="238">
        <f>O858*H858</f>
        <v>0</v>
      </c>
      <c r="Q858" s="238">
        <v>0</v>
      </c>
      <c r="R858" s="238">
        <f>Q858*H858</f>
        <v>0</v>
      </c>
      <c r="S858" s="238">
        <v>0</v>
      </c>
      <c r="T858" s="239">
        <f>S858*H858</f>
        <v>0</v>
      </c>
      <c r="U858" s="39"/>
      <c r="V858" s="39"/>
      <c r="W858" s="39"/>
      <c r="X858" s="39"/>
      <c r="Y858" s="39"/>
      <c r="Z858" s="39"/>
      <c r="AA858" s="39"/>
      <c r="AB858" s="39"/>
      <c r="AC858" s="39"/>
      <c r="AD858" s="39"/>
      <c r="AE858" s="39"/>
      <c r="AR858" s="240" t="s">
        <v>175</v>
      </c>
      <c r="AT858" s="240" t="s">
        <v>243</v>
      </c>
      <c r="AU858" s="240" t="s">
        <v>88</v>
      </c>
      <c r="AY858" s="18" t="s">
        <v>241</v>
      </c>
      <c r="BE858" s="241">
        <f>IF(N858="základní",J858,0)</f>
        <v>0</v>
      </c>
      <c r="BF858" s="241">
        <f>IF(N858="snížená",J858,0)</f>
        <v>0</v>
      </c>
      <c r="BG858" s="241">
        <f>IF(N858="zákl. přenesená",J858,0)</f>
        <v>0</v>
      </c>
      <c r="BH858" s="241">
        <f>IF(N858="sníž. přenesená",J858,0)</f>
        <v>0</v>
      </c>
      <c r="BI858" s="241">
        <f>IF(N858="nulová",J858,0)</f>
        <v>0</v>
      </c>
      <c r="BJ858" s="18" t="s">
        <v>14</v>
      </c>
      <c r="BK858" s="241">
        <f>ROUND(I858*H858,2)</f>
        <v>0</v>
      </c>
      <c r="BL858" s="18" t="s">
        <v>175</v>
      </c>
      <c r="BM858" s="240" t="s">
        <v>4783</v>
      </c>
    </row>
    <row r="859" s="2" customFormat="1">
      <c r="A859" s="39"/>
      <c r="B859" s="40"/>
      <c r="C859" s="41"/>
      <c r="D859" s="242" t="s">
        <v>249</v>
      </c>
      <c r="E859" s="41"/>
      <c r="F859" s="243" t="s">
        <v>2383</v>
      </c>
      <c r="G859" s="41"/>
      <c r="H859" s="41"/>
      <c r="I859" s="244"/>
      <c r="J859" s="41"/>
      <c r="K859" s="41"/>
      <c r="L859" s="45"/>
      <c r="M859" s="245"/>
      <c r="N859" s="246"/>
      <c r="O859" s="92"/>
      <c r="P859" s="92"/>
      <c r="Q859" s="92"/>
      <c r="R859" s="92"/>
      <c r="S859" s="92"/>
      <c r="T859" s="93"/>
      <c r="U859" s="39"/>
      <c r="V859" s="39"/>
      <c r="W859" s="39"/>
      <c r="X859" s="39"/>
      <c r="Y859" s="39"/>
      <c r="Z859" s="39"/>
      <c r="AA859" s="39"/>
      <c r="AB859" s="39"/>
      <c r="AC859" s="39"/>
      <c r="AD859" s="39"/>
      <c r="AE859" s="39"/>
      <c r="AT859" s="18" t="s">
        <v>249</v>
      </c>
      <c r="AU859" s="18" t="s">
        <v>88</v>
      </c>
    </row>
    <row r="860" s="2" customFormat="1" ht="16.5" customHeight="1">
      <c r="A860" s="39"/>
      <c r="B860" s="40"/>
      <c r="C860" s="229" t="s">
        <v>4784</v>
      </c>
      <c r="D860" s="229" t="s">
        <v>243</v>
      </c>
      <c r="E860" s="230" t="s">
        <v>2388</v>
      </c>
      <c r="F860" s="231" t="s">
        <v>2389</v>
      </c>
      <c r="G860" s="232" t="s">
        <v>2204</v>
      </c>
      <c r="H860" s="233">
        <v>1</v>
      </c>
      <c r="I860" s="234"/>
      <c r="J860" s="235">
        <f>ROUND(I860*H860,2)</f>
        <v>0</v>
      </c>
      <c r="K860" s="231" t="s">
        <v>1</v>
      </c>
      <c r="L860" s="45"/>
      <c r="M860" s="236" t="s">
        <v>1</v>
      </c>
      <c r="N860" s="237" t="s">
        <v>45</v>
      </c>
      <c r="O860" s="92"/>
      <c r="P860" s="238">
        <f>O860*H860</f>
        <v>0</v>
      </c>
      <c r="Q860" s="238">
        <v>0</v>
      </c>
      <c r="R860" s="238">
        <f>Q860*H860</f>
        <v>0</v>
      </c>
      <c r="S860" s="238">
        <v>0</v>
      </c>
      <c r="T860" s="239">
        <f>S860*H860</f>
        <v>0</v>
      </c>
      <c r="U860" s="39"/>
      <c r="V860" s="39"/>
      <c r="W860" s="39"/>
      <c r="X860" s="39"/>
      <c r="Y860" s="39"/>
      <c r="Z860" s="39"/>
      <c r="AA860" s="39"/>
      <c r="AB860" s="39"/>
      <c r="AC860" s="39"/>
      <c r="AD860" s="39"/>
      <c r="AE860" s="39"/>
      <c r="AR860" s="240" t="s">
        <v>175</v>
      </c>
      <c r="AT860" s="240" t="s">
        <v>243</v>
      </c>
      <c r="AU860" s="240" t="s">
        <v>88</v>
      </c>
      <c r="AY860" s="18" t="s">
        <v>241</v>
      </c>
      <c r="BE860" s="241">
        <f>IF(N860="základní",J860,0)</f>
        <v>0</v>
      </c>
      <c r="BF860" s="241">
        <f>IF(N860="snížená",J860,0)</f>
        <v>0</v>
      </c>
      <c r="BG860" s="241">
        <f>IF(N860="zákl. přenesená",J860,0)</f>
        <v>0</v>
      </c>
      <c r="BH860" s="241">
        <f>IF(N860="sníž. přenesená",J860,0)</f>
        <v>0</v>
      </c>
      <c r="BI860" s="241">
        <f>IF(N860="nulová",J860,0)</f>
        <v>0</v>
      </c>
      <c r="BJ860" s="18" t="s">
        <v>14</v>
      </c>
      <c r="BK860" s="241">
        <f>ROUND(I860*H860,2)</f>
        <v>0</v>
      </c>
      <c r="BL860" s="18" t="s">
        <v>175</v>
      </c>
      <c r="BM860" s="240" t="s">
        <v>4785</v>
      </c>
    </row>
    <row r="861" s="2" customFormat="1">
      <c r="A861" s="39"/>
      <c r="B861" s="40"/>
      <c r="C861" s="41"/>
      <c r="D861" s="242" t="s">
        <v>249</v>
      </c>
      <c r="E861" s="41"/>
      <c r="F861" s="243" t="s">
        <v>2389</v>
      </c>
      <c r="G861" s="41"/>
      <c r="H861" s="41"/>
      <c r="I861" s="244"/>
      <c r="J861" s="41"/>
      <c r="K861" s="41"/>
      <c r="L861" s="45"/>
      <c r="M861" s="245"/>
      <c r="N861" s="246"/>
      <c r="O861" s="92"/>
      <c r="P861" s="92"/>
      <c r="Q861" s="92"/>
      <c r="R861" s="92"/>
      <c r="S861" s="92"/>
      <c r="T861" s="93"/>
      <c r="U861" s="39"/>
      <c r="V861" s="39"/>
      <c r="W861" s="39"/>
      <c r="X861" s="39"/>
      <c r="Y861" s="39"/>
      <c r="Z861" s="39"/>
      <c r="AA861" s="39"/>
      <c r="AB861" s="39"/>
      <c r="AC861" s="39"/>
      <c r="AD861" s="39"/>
      <c r="AE861" s="39"/>
      <c r="AT861" s="18" t="s">
        <v>249</v>
      </c>
      <c r="AU861" s="18" t="s">
        <v>88</v>
      </c>
    </row>
    <row r="862" s="2" customFormat="1" ht="16.5" customHeight="1">
      <c r="A862" s="39"/>
      <c r="B862" s="40"/>
      <c r="C862" s="229" t="s">
        <v>4786</v>
      </c>
      <c r="D862" s="229" t="s">
        <v>243</v>
      </c>
      <c r="E862" s="230" t="s">
        <v>4787</v>
      </c>
      <c r="F862" s="231" t="s">
        <v>4788</v>
      </c>
      <c r="G862" s="232" t="s">
        <v>296</v>
      </c>
      <c r="H862" s="233">
        <v>20</v>
      </c>
      <c r="I862" s="234"/>
      <c r="J862" s="235">
        <f>ROUND(I862*H862,2)</f>
        <v>0</v>
      </c>
      <c r="K862" s="231" t="s">
        <v>1</v>
      </c>
      <c r="L862" s="45"/>
      <c r="M862" s="236" t="s">
        <v>1</v>
      </c>
      <c r="N862" s="237" t="s">
        <v>45</v>
      </c>
      <c r="O862" s="92"/>
      <c r="P862" s="238">
        <f>O862*H862</f>
        <v>0</v>
      </c>
      <c r="Q862" s="238">
        <v>0</v>
      </c>
      <c r="R862" s="238">
        <f>Q862*H862</f>
        <v>0</v>
      </c>
      <c r="S862" s="238">
        <v>0</v>
      </c>
      <c r="T862" s="239">
        <f>S862*H862</f>
        <v>0</v>
      </c>
      <c r="U862" s="39"/>
      <c r="V862" s="39"/>
      <c r="W862" s="39"/>
      <c r="X862" s="39"/>
      <c r="Y862" s="39"/>
      <c r="Z862" s="39"/>
      <c r="AA862" s="39"/>
      <c r="AB862" s="39"/>
      <c r="AC862" s="39"/>
      <c r="AD862" s="39"/>
      <c r="AE862" s="39"/>
      <c r="AR862" s="240" t="s">
        <v>175</v>
      </c>
      <c r="AT862" s="240" t="s">
        <v>243</v>
      </c>
      <c r="AU862" s="240" t="s">
        <v>88</v>
      </c>
      <c r="AY862" s="18" t="s">
        <v>241</v>
      </c>
      <c r="BE862" s="241">
        <f>IF(N862="základní",J862,0)</f>
        <v>0</v>
      </c>
      <c r="BF862" s="241">
        <f>IF(N862="snížená",J862,0)</f>
        <v>0</v>
      </c>
      <c r="BG862" s="241">
        <f>IF(N862="zákl. přenesená",J862,0)</f>
        <v>0</v>
      </c>
      <c r="BH862" s="241">
        <f>IF(N862="sníž. přenesená",J862,0)</f>
        <v>0</v>
      </c>
      <c r="BI862" s="241">
        <f>IF(N862="nulová",J862,0)</f>
        <v>0</v>
      </c>
      <c r="BJ862" s="18" t="s">
        <v>14</v>
      </c>
      <c r="BK862" s="241">
        <f>ROUND(I862*H862,2)</f>
        <v>0</v>
      </c>
      <c r="BL862" s="18" t="s">
        <v>175</v>
      </c>
      <c r="BM862" s="240" t="s">
        <v>4789</v>
      </c>
    </row>
    <row r="863" s="2" customFormat="1">
      <c r="A863" s="39"/>
      <c r="B863" s="40"/>
      <c r="C863" s="41"/>
      <c r="D863" s="242" t="s">
        <v>249</v>
      </c>
      <c r="E863" s="41"/>
      <c r="F863" s="243" t="s">
        <v>4788</v>
      </c>
      <c r="G863" s="41"/>
      <c r="H863" s="41"/>
      <c r="I863" s="244"/>
      <c r="J863" s="41"/>
      <c r="K863" s="41"/>
      <c r="L863" s="45"/>
      <c r="M863" s="245"/>
      <c r="N863" s="246"/>
      <c r="O863" s="92"/>
      <c r="P863" s="92"/>
      <c r="Q863" s="92"/>
      <c r="R863" s="92"/>
      <c r="S863" s="92"/>
      <c r="T863" s="93"/>
      <c r="U863" s="39"/>
      <c r="V863" s="39"/>
      <c r="W863" s="39"/>
      <c r="X863" s="39"/>
      <c r="Y863" s="39"/>
      <c r="Z863" s="39"/>
      <c r="AA863" s="39"/>
      <c r="AB863" s="39"/>
      <c r="AC863" s="39"/>
      <c r="AD863" s="39"/>
      <c r="AE863" s="39"/>
      <c r="AT863" s="18" t="s">
        <v>249</v>
      </c>
      <c r="AU863" s="18" t="s">
        <v>88</v>
      </c>
    </row>
    <row r="864" s="2" customFormat="1" ht="16.5" customHeight="1">
      <c r="A864" s="39"/>
      <c r="B864" s="40"/>
      <c r="C864" s="229" t="s">
        <v>4790</v>
      </c>
      <c r="D864" s="229" t="s">
        <v>243</v>
      </c>
      <c r="E864" s="230" t="s">
        <v>2397</v>
      </c>
      <c r="F864" s="231" t="s">
        <v>2398</v>
      </c>
      <c r="G864" s="232" t="s">
        <v>296</v>
      </c>
      <c r="H864" s="233">
        <v>49.299999999999997</v>
      </c>
      <c r="I864" s="234"/>
      <c r="J864" s="235">
        <f>ROUND(I864*H864,2)</f>
        <v>0</v>
      </c>
      <c r="K864" s="231" t="s">
        <v>1</v>
      </c>
      <c r="L864" s="45"/>
      <c r="M864" s="236" t="s">
        <v>1</v>
      </c>
      <c r="N864" s="237" t="s">
        <v>45</v>
      </c>
      <c r="O864" s="92"/>
      <c r="P864" s="238">
        <f>O864*H864</f>
        <v>0</v>
      </c>
      <c r="Q864" s="238">
        <v>0</v>
      </c>
      <c r="R864" s="238">
        <f>Q864*H864</f>
        <v>0</v>
      </c>
      <c r="S864" s="238">
        <v>0</v>
      </c>
      <c r="T864" s="239">
        <f>S864*H864</f>
        <v>0</v>
      </c>
      <c r="U864" s="39"/>
      <c r="V864" s="39"/>
      <c r="W864" s="39"/>
      <c r="X864" s="39"/>
      <c r="Y864" s="39"/>
      <c r="Z864" s="39"/>
      <c r="AA864" s="39"/>
      <c r="AB864" s="39"/>
      <c r="AC864" s="39"/>
      <c r="AD864" s="39"/>
      <c r="AE864" s="39"/>
      <c r="AR864" s="240" t="s">
        <v>175</v>
      </c>
      <c r="AT864" s="240" t="s">
        <v>243</v>
      </c>
      <c r="AU864" s="240" t="s">
        <v>88</v>
      </c>
      <c r="AY864" s="18" t="s">
        <v>241</v>
      </c>
      <c r="BE864" s="241">
        <f>IF(N864="základní",J864,0)</f>
        <v>0</v>
      </c>
      <c r="BF864" s="241">
        <f>IF(N864="snížená",J864,0)</f>
        <v>0</v>
      </c>
      <c r="BG864" s="241">
        <f>IF(N864="zákl. přenesená",J864,0)</f>
        <v>0</v>
      </c>
      <c r="BH864" s="241">
        <f>IF(N864="sníž. přenesená",J864,0)</f>
        <v>0</v>
      </c>
      <c r="BI864" s="241">
        <f>IF(N864="nulová",J864,0)</f>
        <v>0</v>
      </c>
      <c r="BJ864" s="18" t="s">
        <v>14</v>
      </c>
      <c r="BK864" s="241">
        <f>ROUND(I864*H864,2)</f>
        <v>0</v>
      </c>
      <c r="BL864" s="18" t="s">
        <v>175</v>
      </c>
      <c r="BM864" s="240" t="s">
        <v>4791</v>
      </c>
    </row>
    <row r="865" s="2" customFormat="1">
      <c r="A865" s="39"/>
      <c r="B865" s="40"/>
      <c r="C865" s="41"/>
      <c r="D865" s="242" t="s">
        <v>249</v>
      </c>
      <c r="E865" s="41"/>
      <c r="F865" s="243" t="s">
        <v>2398</v>
      </c>
      <c r="G865" s="41"/>
      <c r="H865" s="41"/>
      <c r="I865" s="244"/>
      <c r="J865" s="41"/>
      <c r="K865" s="41"/>
      <c r="L865" s="45"/>
      <c r="M865" s="245"/>
      <c r="N865" s="246"/>
      <c r="O865" s="92"/>
      <c r="P865" s="92"/>
      <c r="Q865" s="92"/>
      <c r="R865" s="92"/>
      <c r="S865" s="92"/>
      <c r="T865" s="93"/>
      <c r="U865" s="39"/>
      <c r="V865" s="39"/>
      <c r="W865" s="39"/>
      <c r="X865" s="39"/>
      <c r="Y865" s="39"/>
      <c r="Z865" s="39"/>
      <c r="AA865" s="39"/>
      <c r="AB865" s="39"/>
      <c r="AC865" s="39"/>
      <c r="AD865" s="39"/>
      <c r="AE865" s="39"/>
      <c r="AT865" s="18" t="s">
        <v>249</v>
      </c>
      <c r="AU865" s="18" t="s">
        <v>88</v>
      </c>
    </row>
    <row r="866" s="2" customFormat="1" ht="16.5" customHeight="1">
      <c r="A866" s="39"/>
      <c r="B866" s="40"/>
      <c r="C866" s="229" t="s">
        <v>4792</v>
      </c>
      <c r="D866" s="229" t="s">
        <v>243</v>
      </c>
      <c r="E866" s="230" t="s">
        <v>2400</v>
      </c>
      <c r="F866" s="231" t="s">
        <v>2401</v>
      </c>
      <c r="G866" s="232" t="s">
        <v>296</v>
      </c>
      <c r="H866" s="233">
        <v>13.699999999999999</v>
      </c>
      <c r="I866" s="234"/>
      <c r="J866" s="235">
        <f>ROUND(I866*H866,2)</f>
        <v>0</v>
      </c>
      <c r="K866" s="231" t="s">
        <v>1</v>
      </c>
      <c r="L866" s="45"/>
      <c r="M866" s="236" t="s">
        <v>1</v>
      </c>
      <c r="N866" s="237" t="s">
        <v>45</v>
      </c>
      <c r="O866" s="92"/>
      <c r="P866" s="238">
        <f>O866*H866</f>
        <v>0</v>
      </c>
      <c r="Q866" s="238">
        <v>0</v>
      </c>
      <c r="R866" s="238">
        <f>Q866*H866</f>
        <v>0</v>
      </c>
      <c r="S866" s="238">
        <v>0</v>
      </c>
      <c r="T866" s="239">
        <f>S866*H866</f>
        <v>0</v>
      </c>
      <c r="U866" s="39"/>
      <c r="V866" s="39"/>
      <c r="W866" s="39"/>
      <c r="X866" s="39"/>
      <c r="Y866" s="39"/>
      <c r="Z866" s="39"/>
      <c r="AA866" s="39"/>
      <c r="AB866" s="39"/>
      <c r="AC866" s="39"/>
      <c r="AD866" s="39"/>
      <c r="AE866" s="39"/>
      <c r="AR866" s="240" t="s">
        <v>175</v>
      </c>
      <c r="AT866" s="240" t="s">
        <v>243</v>
      </c>
      <c r="AU866" s="240" t="s">
        <v>88</v>
      </c>
      <c r="AY866" s="18" t="s">
        <v>241</v>
      </c>
      <c r="BE866" s="241">
        <f>IF(N866="základní",J866,0)</f>
        <v>0</v>
      </c>
      <c r="BF866" s="241">
        <f>IF(N866="snížená",J866,0)</f>
        <v>0</v>
      </c>
      <c r="BG866" s="241">
        <f>IF(N866="zákl. přenesená",J866,0)</f>
        <v>0</v>
      </c>
      <c r="BH866" s="241">
        <f>IF(N866="sníž. přenesená",J866,0)</f>
        <v>0</v>
      </c>
      <c r="BI866" s="241">
        <f>IF(N866="nulová",J866,0)</f>
        <v>0</v>
      </c>
      <c r="BJ866" s="18" t="s">
        <v>14</v>
      </c>
      <c r="BK866" s="241">
        <f>ROUND(I866*H866,2)</f>
        <v>0</v>
      </c>
      <c r="BL866" s="18" t="s">
        <v>175</v>
      </c>
      <c r="BM866" s="240" t="s">
        <v>4793</v>
      </c>
    </row>
    <row r="867" s="2" customFormat="1">
      <c r="A867" s="39"/>
      <c r="B867" s="40"/>
      <c r="C867" s="41"/>
      <c r="D867" s="242" t="s">
        <v>249</v>
      </c>
      <c r="E867" s="41"/>
      <c r="F867" s="243" t="s">
        <v>2401</v>
      </c>
      <c r="G867" s="41"/>
      <c r="H867" s="41"/>
      <c r="I867" s="244"/>
      <c r="J867" s="41"/>
      <c r="K867" s="41"/>
      <c r="L867" s="45"/>
      <c r="M867" s="245"/>
      <c r="N867" s="246"/>
      <c r="O867" s="92"/>
      <c r="P867" s="92"/>
      <c r="Q867" s="92"/>
      <c r="R867" s="92"/>
      <c r="S867" s="92"/>
      <c r="T867" s="93"/>
      <c r="U867" s="39"/>
      <c r="V867" s="39"/>
      <c r="W867" s="39"/>
      <c r="X867" s="39"/>
      <c r="Y867" s="39"/>
      <c r="Z867" s="39"/>
      <c r="AA867" s="39"/>
      <c r="AB867" s="39"/>
      <c r="AC867" s="39"/>
      <c r="AD867" s="39"/>
      <c r="AE867" s="39"/>
      <c r="AT867" s="18" t="s">
        <v>249</v>
      </c>
      <c r="AU867" s="18" t="s">
        <v>88</v>
      </c>
    </row>
    <row r="868" s="2" customFormat="1" ht="16.5" customHeight="1">
      <c r="A868" s="39"/>
      <c r="B868" s="40"/>
      <c r="C868" s="229" t="s">
        <v>4794</v>
      </c>
      <c r="D868" s="229" t="s">
        <v>243</v>
      </c>
      <c r="E868" s="230" t="s">
        <v>4795</v>
      </c>
      <c r="F868" s="231" t="s">
        <v>4796</v>
      </c>
      <c r="G868" s="232" t="s">
        <v>296</v>
      </c>
      <c r="H868" s="233">
        <v>12.1</v>
      </c>
      <c r="I868" s="234"/>
      <c r="J868" s="235">
        <f>ROUND(I868*H868,2)</f>
        <v>0</v>
      </c>
      <c r="K868" s="231" t="s">
        <v>1</v>
      </c>
      <c r="L868" s="45"/>
      <c r="M868" s="236" t="s">
        <v>1</v>
      </c>
      <c r="N868" s="237" t="s">
        <v>45</v>
      </c>
      <c r="O868" s="92"/>
      <c r="P868" s="238">
        <f>O868*H868</f>
        <v>0</v>
      </c>
      <c r="Q868" s="238">
        <v>0</v>
      </c>
      <c r="R868" s="238">
        <f>Q868*H868</f>
        <v>0</v>
      </c>
      <c r="S868" s="238">
        <v>0</v>
      </c>
      <c r="T868" s="239">
        <f>S868*H868</f>
        <v>0</v>
      </c>
      <c r="U868" s="39"/>
      <c r="V868" s="39"/>
      <c r="W868" s="39"/>
      <c r="X868" s="39"/>
      <c r="Y868" s="39"/>
      <c r="Z868" s="39"/>
      <c r="AA868" s="39"/>
      <c r="AB868" s="39"/>
      <c r="AC868" s="39"/>
      <c r="AD868" s="39"/>
      <c r="AE868" s="39"/>
      <c r="AR868" s="240" t="s">
        <v>175</v>
      </c>
      <c r="AT868" s="240" t="s">
        <v>243</v>
      </c>
      <c r="AU868" s="240" t="s">
        <v>88</v>
      </c>
      <c r="AY868" s="18" t="s">
        <v>241</v>
      </c>
      <c r="BE868" s="241">
        <f>IF(N868="základní",J868,0)</f>
        <v>0</v>
      </c>
      <c r="BF868" s="241">
        <f>IF(N868="snížená",J868,0)</f>
        <v>0</v>
      </c>
      <c r="BG868" s="241">
        <f>IF(N868="zákl. přenesená",J868,0)</f>
        <v>0</v>
      </c>
      <c r="BH868" s="241">
        <f>IF(N868="sníž. přenesená",J868,0)</f>
        <v>0</v>
      </c>
      <c r="BI868" s="241">
        <f>IF(N868="nulová",J868,0)</f>
        <v>0</v>
      </c>
      <c r="BJ868" s="18" t="s">
        <v>14</v>
      </c>
      <c r="BK868" s="241">
        <f>ROUND(I868*H868,2)</f>
        <v>0</v>
      </c>
      <c r="BL868" s="18" t="s">
        <v>175</v>
      </c>
      <c r="BM868" s="240" t="s">
        <v>4797</v>
      </c>
    </row>
    <row r="869" s="2" customFormat="1">
      <c r="A869" s="39"/>
      <c r="B869" s="40"/>
      <c r="C869" s="41"/>
      <c r="D869" s="242" t="s">
        <v>249</v>
      </c>
      <c r="E869" s="41"/>
      <c r="F869" s="243" t="s">
        <v>4796</v>
      </c>
      <c r="G869" s="41"/>
      <c r="H869" s="41"/>
      <c r="I869" s="244"/>
      <c r="J869" s="41"/>
      <c r="K869" s="41"/>
      <c r="L869" s="45"/>
      <c r="M869" s="245"/>
      <c r="N869" s="246"/>
      <c r="O869" s="92"/>
      <c r="P869" s="92"/>
      <c r="Q869" s="92"/>
      <c r="R869" s="92"/>
      <c r="S869" s="92"/>
      <c r="T869" s="93"/>
      <c r="U869" s="39"/>
      <c r="V869" s="39"/>
      <c r="W869" s="39"/>
      <c r="X869" s="39"/>
      <c r="Y869" s="39"/>
      <c r="Z869" s="39"/>
      <c r="AA869" s="39"/>
      <c r="AB869" s="39"/>
      <c r="AC869" s="39"/>
      <c r="AD869" s="39"/>
      <c r="AE869" s="39"/>
      <c r="AT869" s="18" t="s">
        <v>249</v>
      </c>
      <c r="AU869" s="18" t="s">
        <v>88</v>
      </c>
    </row>
    <row r="870" s="2" customFormat="1" ht="16.5" customHeight="1">
      <c r="A870" s="39"/>
      <c r="B870" s="40"/>
      <c r="C870" s="229" t="s">
        <v>4798</v>
      </c>
      <c r="D870" s="229" t="s">
        <v>243</v>
      </c>
      <c r="E870" s="230" t="s">
        <v>2409</v>
      </c>
      <c r="F870" s="231" t="s">
        <v>4799</v>
      </c>
      <c r="G870" s="232" t="s">
        <v>2204</v>
      </c>
      <c r="H870" s="233">
        <v>2</v>
      </c>
      <c r="I870" s="234"/>
      <c r="J870" s="235">
        <f>ROUND(I870*H870,2)</f>
        <v>0</v>
      </c>
      <c r="K870" s="231" t="s">
        <v>1</v>
      </c>
      <c r="L870" s="45"/>
      <c r="M870" s="236" t="s">
        <v>1</v>
      </c>
      <c r="N870" s="237" t="s">
        <v>45</v>
      </c>
      <c r="O870" s="92"/>
      <c r="P870" s="238">
        <f>O870*H870</f>
        <v>0</v>
      </c>
      <c r="Q870" s="238">
        <v>0</v>
      </c>
      <c r="R870" s="238">
        <f>Q870*H870</f>
        <v>0</v>
      </c>
      <c r="S870" s="238">
        <v>0</v>
      </c>
      <c r="T870" s="239">
        <f>S870*H870</f>
        <v>0</v>
      </c>
      <c r="U870" s="39"/>
      <c r="V870" s="39"/>
      <c r="W870" s="39"/>
      <c r="X870" s="39"/>
      <c r="Y870" s="39"/>
      <c r="Z870" s="39"/>
      <c r="AA870" s="39"/>
      <c r="AB870" s="39"/>
      <c r="AC870" s="39"/>
      <c r="AD870" s="39"/>
      <c r="AE870" s="39"/>
      <c r="AR870" s="240" t="s">
        <v>175</v>
      </c>
      <c r="AT870" s="240" t="s">
        <v>243</v>
      </c>
      <c r="AU870" s="240" t="s">
        <v>88</v>
      </c>
      <c r="AY870" s="18" t="s">
        <v>241</v>
      </c>
      <c r="BE870" s="241">
        <f>IF(N870="základní",J870,0)</f>
        <v>0</v>
      </c>
      <c r="BF870" s="241">
        <f>IF(N870="snížená",J870,0)</f>
        <v>0</v>
      </c>
      <c r="BG870" s="241">
        <f>IF(N870="zákl. přenesená",J870,0)</f>
        <v>0</v>
      </c>
      <c r="BH870" s="241">
        <f>IF(N870="sníž. přenesená",J870,0)</f>
        <v>0</v>
      </c>
      <c r="BI870" s="241">
        <f>IF(N870="nulová",J870,0)</f>
        <v>0</v>
      </c>
      <c r="BJ870" s="18" t="s">
        <v>14</v>
      </c>
      <c r="BK870" s="241">
        <f>ROUND(I870*H870,2)</f>
        <v>0</v>
      </c>
      <c r="BL870" s="18" t="s">
        <v>175</v>
      </c>
      <c r="BM870" s="240" t="s">
        <v>4800</v>
      </c>
    </row>
    <row r="871" s="2" customFormat="1">
      <c r="A871" s="39"/>
      <c r="B871" s="40"/>
      <c r="C871" s="41"/>
      <c r="D871" s="242" t="s">
        <v>249</v>
      </c>
      <c r="E871" s="41"/>
      <c r="F871" s="243" t="s">
        <v>4799</v>
      </c>
      <c r="G871" s="41"/>
      <c r="H871" s="41"/>
      <c r="I871" s="244"/>
      <c r="J871" s="41"/>
      <c r="K871" s="41"/>
      <c r="L871" s="45"/>
      <c r="M871" s="245"/>
      <c r="N871" s="246"/>
      <c r="O871" s="92"/>
      <c r="P871" s="92"/>
      <c r="Q871" s="92"/>
      <c r="R871" s="92"/>
      <c r="S871" s="92"/>
      <c r="T871" s="93"/>
      <c r="U871" s="39"/>
      <c r="V871" s="39"/>
      <c r="W871" s="39"/>
      <c r="X871" s="39"/>
      <c r="Y871" s="39"/>
      <c r="Z871" s="39"/>
      <c r="AA871" s="39"/>
      <c r="AB871" s="39"/>
      <c r="AC871" s="39"/>
      <c r="AD871" s="39"/>
      <c r="AE871" s="39"/>
      <c r="AT871" s="18" t="s">
        <v>249</v>
      </c>
      <c r="AU871" s="18" t="s">
        <v>88</v>
      </c>
    </row>
    <row r="872" s="2" customFormat="1" ht="16.5" customHeight="1">
      <c r="A872" s="39"/>
      <c r="B872" s="40"/>
      <c r="C872" s="229" t="s">
        <v>4801</v>
      </c>
      <c r="D872" s="229" t="s">
        <v>243</v>
      </c>
      <c r="E872" s="230" t="s">
        <v>4802</v>
      </c>
      <c r="F872" s="231" t="s">
        <v>2422</v>
      </c>
      <c r="G872" s="232" t="s">
        <v>2204</v>
      </c>
      <c r="H872" s="233">
        <v>1</v>
      </c>
      <c r="I872" s="234"/>
      <c r="J872" s="235">
        <f>ROUND(I872*H872,2)</f>
        <v>0</v>
      </c>
      <c r="K872" s="231" t="s">
        <v>1</v>
      </c>
      <c r="L872" s="45"/>
      <c r="M872" s="236" t="s">
        <v>1</v>
      </c>
      <c r="N872" s="237" t="s">
        <v>45</v>
      </c>
      <c r="O872" s="92"/>
      <c r="P872" s="238">
        <f>O872*H872</f>
        <v>0</v>
      </c>
      <c r="Q872" s="238">
        <v>0</v>
      </c>
      <c r="R872" s="238">
        <f>Q872*H872</f>
        <v>0</v>
      </c>
      <c r="S872" s="238">
        <v>0</v>
      </c>
      <c r="T872" s="239">
        <f>S872*H872</f>
        <v>0</v>
      </c>
      <c r="U872" s="39"/>
      <c r="V872" s="39"/>
      <c r="W872" s="39"/>
      <c r="X872" s="39"/>
      <c r="Y872" s="39"/>
      <c r="Z872" s="39"/>
      <c r="AA872" s="39"/>
      <c r="AB872" s="39"/>
      <c r="AC872" s="39"/>
      <c r="AD872" s="39"/>
      <c r="AE872" s="39"/>
      <c r="AR872" s="240" t="s">
        <v>175</v>
      </c>
      <c r="AT872" s="240" t="s">
        <v>243</v>
      </c>
      <c r="AU872" s="240" t="s">
        <v>88</v>
      </c>
      <c r="AY872" s="18" t="s">
        <v>241</v>
      </c>
      <c r="BE872" s="241">
        <f>IF(N872="základní",J872,0)</f>
        <v>0</v>
      </c>
      <c r="BF872" s="241">
        <f>IF(N872="snížená",J872,0)</f>
        <v>0</v>
      </c>
      <c r="BG872" s="241">
        <f>IF(N872="zákl. přenesená",J872,0)</f>
        <v>0</v>
      </c>
      <c r="BH872" s="241">
        <f>IF(N872="sníž. přenesená",J872,0)</f>
        <v>0</v>
      </c>
      <c r="BI872" s="241">
        <f>IF(N872="nulová",J872,0)</f>
        <v>0</v>
      </c>
      <c r="BJ872" s="18" t="s">
        <v>14</v>
      </c>
      <c r="BK872" s="241">
        <f>ROUND(I872*H872,2)</f>
        <v>0</v>
      </c>
      <c r="BL872" s="18" t="s">
        <v>175</v>
      </c>
      <c r="BM872" s="240" t="s">
        <v>4803</v>
      </c>
    </row>
    <row r="873" s="2" customFormat="1">
      <c r="A873" s="39"/>
      <c r="B873" s="40"/>
      <c r="C873" s="41"/>
      <c r="D873" s="242" t="s">
        <v>249</v>
      </c>
      <c r="E873" s="41"/>
      <c r="F873" s="243" t="s">
        <v>2422</v>
      </c>
      <c r="G873" s="41"/>
      <c r="H873" s="41"/>
      <c r="I873" s="244"/>
      <c r="J873" s="41"/>
      <c r="K873" s="41"/>
      <c r="L873" s="45"/>
      <c r="M873" s="245"/>
      <c r="N873" s="246"/>
      <c r="O873" s="92"/>
      <c r="P873" s="92"/>
      <c r="Q873" s="92"/>
      <c r="R873" s="92"/>
      <c r="S873" s="92"/>
      <c r="T873" s="93"/>
      <c r="U873" s="39"/>
      <c r="V873" s="39"/>
      <c r="W873" s="39"/>
      <c r="X873" s="39"/>
      <c r="Y873" s="39"/>
      <c r="Z873" s="39"/>
      <c r="AA873" s="39"/>
      <c r="AB873" s="39"/>
      <c r="AC873" s="39"/>
      <c r="AD873" s="39"/>
      <c r="AE873" s="39"/>
      <c r="AT873" s="18" t="s">
        <v>249</v>
      </c>
      <c r="AU873" s="18" t="s">
        <v>88</v>
      </c>
    </row>
    <row r="874" s="2" customFormat="1" ht="16.5" customHeight="1">
      <c r="A874" s="39"/>
      <c r="B874" s="40"/>
      <c r="C874" s="229" t="s">
        <v>4804</v>
      </c>
      <c r="D874" s="229" t="s">
        <v>243</v>
      </c>
      <c r="E874" s="230" t="s">
        <v>4805</v>
      </c>
      <c r="F874" s="231" t="s">
        <v>4806</v>
      </c>
      <c r="G874" s="232" t="s">
        <v>2204</v>
      </c>
      <c r="H874" s="233">
        <v>3</v>
      </c>
      <c r="I874" s="234"/>
      <c r="J874" s="235">
        <f>ROUND(I874*H874,2)</f>
        <v>0</v>
      </c>
      <c r="K874" s="231" t="s">
        <v>1</v>
      </c>
      <c r="L874" s="45"/>
      <c r="M874" s="236" t="s">
        <v>1</v>
      </c>
      <c r="N874" s="237" t="s">
        <v>45</v>
      </c>
      <c r="O874" s="92"/>
      <c r="P874" s="238">
        <f>O874*H874</f>
        <v>0</v>
      </c>
      <c r="Q874" s="238">
        <v>0</v>
      </c>
      <c r="R874" s="238">
        <f>Q874*H874</f>
        <v>0</v>
      </c>
      <c r="S874" s="238">
        <v>0</v>
      </c>
      <c r="T874" s="239">
        <f>S874*H874</f>
        <v>0</v>
      </c>
      <c r="U874" s="39"/>
      <c r="V874" s="39"/>
      <c r="W874" s="39"/>
      <c r="X874" s="39"/>
      <c r="Y874" s="39"/>
      <c r="Z874" s="39"/>
      <c r="AA874" s="39"/>
      <c r="AB874" s="39"/>
      <c r="AC874" s="39"/>
      <c r="AD874" s="39"/>
      <c r="AE874" s="39"/>
      <c r="AR874" s="240" t="s">
        <v>175</v>
      </c>
      <c r="AT874" s="240" t="s">
        <v>243</v>
      </c>
      <c r="AU874" s="240" t="s">
        <v>88</v>
      </c>
      <c r="AY874" s="18" t="s">
        <v>241</v>
      </c>
      <c r="BE874" s="241">
        <f>IF(N874="základní",J874,0)</f>
        <v>0</v>
      </c>
      <c r="BF874" s="241">
        <f>IF(N874="snížená",J874,0)</f>
        <v>0</v>
      </c>
      <c r="BG874" s="241">
        <f>IF(N874="zákl. přenesená",J874,0)</f>
        <v>0</v>
      </c>
      <c r="BH874" s="241">
        <f>IF(N874="sníž. přenesená",J874,0)</f>
        <v>0</v>
      </c>
      <c r="BI874" s="241">
        <f>IF(N874="nulová",J874,0)</f>
        <v>0</v>
      </c>
      <c r="BJ874" s="18" t="s">
        <v>14</v>
      </c>
      <c r="BK874" s="241">
        <f>ROUND(I874*H874,2)</f>
        <v>0</v>
      </c>
      <c r="BL874" s="18" t="s">
        <v>175</v>
      </c>
      <c r="BM874" s="240" t="s">
        <v>4807</v>
      </c>
    </row>
    <row r="875" s="2" customFormat="1">
      <c r="A875" s="39"/>
      <c r="B875" s="40"/>
      <c r="C875" s="41"/>
      <c r="D875" s="242" t="s">
        <v>249</v>
      </c>
      <c r="E875" s="41"/>
      <c r="F875" s="243" t="s">
        <v>4806</v>
      </c>
      <c r="G875" s="41"/>
      <c r="H875" s="41"/>
      <c r="I875" s="244"/>
      <c r="J875" s="41"/>
      <c r="K875" s="41"/>
      <c r="L875" s="45"/>
      <c r="M875" s="245"/>
      <c r="N875" s="246"/>
      <c r="O875" s="92"/>
      <c r="P875" s="92"/>
      <c r="Q875" s="92"/>
      <c r="R875" s="92"/>
      <c r="S875" s="92"/>
      <c r="T875" s="93"/>
      <c r="U875" s="39"/>
      <c r="V875" s="39"/>
      <c r="W875" s="39"/>
      <c r="X875" s="39"/>
      <c r="Y875" s="39"/>
      <c r="Z875" s="39"/>
      <c r="AA875" s="39"/>
      <c r="AB875" s="39"/>
      <c r="AC875" s="39"/>
      <c r="AD875" s="39"/>
      <c r="AE875" s="39"/>
      <c r="AT875" s="18" t="s">
        <v>249</v>
      </c>
      <c r="AU875" s="18" t="s">
        <v>88</v>
      </c>
    </row>
    <row r="876" s="2" customFormat="1" ht="76.35" customHeight="1">
      <c r="A876" s="39"/>
      <c r="B876" s="40"/>
      <c r="C876" s="229" t="s">
        <v>4808</v>
      </c>
      <c r="D876" s="229" t="s">
        <v>243</v>
      </c>
      <c r="E876" s="230" t="s">
        <v>4809</v>
      </c>
      <c r="F876" s="231" t="s">
        <v>4810</v>
      </c>
      <c r="G876" s="232" t="s">
        <v>2204</v>
      </c>
      <c r="H876" s="233">
        <v>1</v>
      </c>
      <c r="I876" s="234"/>
      <c r="J876" s="235">
        <f>ROUND(I876*H876,2)</f>
        <v>0</v>
      </c>
      <c r="K876" s="231" t="s">
        <v>1</v>
      </c>
      <c r="L876" s="45"/>
      <c r="M876" s="236" t="s">
        <v>1</v>
      </c>
      <c r="N876" s="237" t="s">
        <v>45</v>
      </c>
      <c r="O876" s="92"/>
      <c r="P876" s="238">
        <f>O876*H876</f>
        <v>0</v>
      </c>
      <c r="Q876" s="238">
        <v>0</v>
      </c>
      <c r="R876" s="238">
        <f>Q876*H876</f>
        <v>0</v>
      </c>
      <c r="S876" s="238">
        <v>0</v>
      </c>
      <c r="T876" s="239">
        <f>S876*H876</f>
        <v>0</v>
      </c>
      <c r="U876" s="39"/>
      <c r="V876" s="39"/>
      <c r="W876" s="39"/>
      <c r="X876" s="39"/>
      <c r="Y876" s="39"/>
      <c r="Z876" s="39"/>
      <c r="AA876" s="39"/>
      <c r="AB876" s="39"/>
      <c r="AC876" s="39"/>
      <c r="AD876" s="39"/>
      <c r="AE876" s="39"/>
      <c r="AR876" s="240" t="s">
        <v>175</v>
      </c>
      <c r="AT876" s="240" t="s">
        <v>243</v>
      </c>
      <c r="AU876" s="240" t="s">
        <v>88</v>
      </c>
      <c r="AY876" s="18" t="s">
        <v>241</v>
      </c>
      <c r="BE876" s="241">
        <f>IF(N876="základní",J876,0)</f>
        <v>0</v>
      </c>
      <c r="BF876" s="241">
        <f>IF(N876="snížená",J876,0)</f>
        <v>0</v>
      </c>
      <c r="BG876" s="241">
        <f>IF(N876="zákl. přenesená",J876,0)</f>
        <v>0</v>
      </c>
      <c r="BH876" s="241">
        <f>IF(N876="sníž. přenesená",J876,0)</f>
        <v>0</v>
      </c>
      <c r="BI876" s="241">
        <f>IF(N876="nulová",J876,0)</f>
        <v>0</v>
      </c>
      <c r="BJ876" s="18" t="s">
        <v>14</v>
      </c>
      <c r="BK876" s="241">
        <f>ROUND(I876*H876,2)</f>
        <v>0</v>
      </c>
      <c r="BL876" s="18" t="s">
        <v>175</v>
      </c>
      <c r="BM876" s="240" t="s">
        <v>4811</v>
      </c>
    </row>
    <row r="877" s="2" customFormat="1">
      <c r="A877" s="39"/>
      <c r="B877" s="40"/>
      <c r="C877" s="41"/>
      <c r="D877" s="242" t="s">
        <v>249</v>
      </c>
      <c r="E877" s="41"/>
      <c r="F877" s="243" t="s">
        <v>4812</v>
      </c>
      <c r="G877" s="41"/>
      <c r="H877" s="41"/>
      <c r="I877" s="244"/>
      <c r="J877" s="41"/>
      <c r="K877" s="41"/>
      <c r="L877" s="45"/>
      <c r="M877" s="245"/>
      <c r="N877" s="246"/>
      <c r="O877" s="92"/>
      <c r="P877" s="92"/>
      <c r="Q877" s="92"/>
      <c r="R877" s="92"/>
      <c r="S877" s="92"/>
      <c r="T877" s="93"/>
      <c r="U877" s="39"/>
      <c r="V877" s="39"/>
      <c r="W877" s="39"/>
      <c r="X877" s="39"/>
      <c r="Y877" s="39"/>
      <c r="Z877" s="39"/>
      <c r="AA877" s="39"/>
      <c r="AB877" s="39"/>
      <c r="AC877" s="39"/>
      <c r="AD877" s="39"/>
      <c r="AE877" s="39"/>
      <c r="AT877" s="18" t="s">
        <v>249</v>
      </c>
      <c r="AU877" s="18" t="s">
        <v>88</v>
      </c>
    </row>
    <row r="878" s="2" customFormat="1" ht="16.5" customHeight="1">
      <c r="A878" s="39"/>
      <c r="B878" s="40"/>
      <c r="C878" s="229" t="s">
        <v>4813</v>
      </c>
      <c r="D878" s="229" t="s">
        <v>243</v>
      </c>
      <c r="E878" s="230" t="s">
        <v>3084</v>
      </c>
      <c r="F878" s="231" t="s">
        <v>3085</v>
      </c>
      <c r="G878" s="232" t="s">
        <v>296</v>
      </c>
      <c r="H878" s="233">
        <v>10</v>
      </c>
      <c r="I878" s="234"/>
      <c r="J878" s="235">
        <f>ROUND(I878*H878,2)</f>
        <v>0</v>
      </c>
      <c r="K878" s="231" t="s">
        <v>1</v>
      </c>
      <c r="L878" s="45"/>
      <c r="M878" s="236" t="s">
        <v>1</v>
      </c>
      <c r="N878" s="237" t="s">
        <v>45</v>
      </c>
      <c r="O878" s="92"/>
      <c r="P878" s="238">
        <f>O878*H878</f>
        <v>0</v>
      </c>
      <c r="Q878" s="238">
        <v>0</v>
      </c>
      <c r="R878" s="238">
        <f>Q878*H878</f>
        <v>0</v>
      </c>
      <c r="S878" s="238">
        <v>0</v>
      </c>
      <c r="T878" s="239">
        <f>S878*H878</f>
        <v>0</v>
      </c>
      <c r="U878" s="39"/>
      <c r="V878" s="39"/>
      <c r="W878" s="39"/>
      <c r="X878" s="39"/>
      <c r="Y878" s="39"/>
      <c r="Z878" s="39"/>
      <c r="AA878" s="39"/>
      <c r="AB878" s="39"/>
      <c r="AC878" s="39"/>
      <c r="AD878" s="39"/>
      <c r="AE878" s="39"/>
      <c r="AR878" s="240" t="s">
        <v>175</v>
      </c>
      <c r="AT878" s="240" t="s">
        <v>243</v>
      </c>
      <c r="AU878" s="240" t="s">
        <v>88</v>
      </c>
      <c r="AY878" s="18" t="s">
        <v>241</v>
      </c>
      <c r="BE878" s="241">
        <f>IF(N878="základní",J878,0)</f>
        <v>0</v>
      </c>
      <c r="BF878" s="241">
        <f>IF(N878="snížená",J878,0)</f>
        <v>0</v>
      </c>
      <c r="BG878" s="241">
        <f>IF(N878="zákl. přenesená",J878,0)</f>
        <v>0</v>
      </c>
      <c r="BH878" s="241">
        <f>IF(N878="sníž. přenesená",J878,0)</f>
        <v>0</v>
      </c>
      <c r="BI878" s="241">
        <f>IF(N878="nulová",J878,0)</f>
        <v>0</v>
      </c>
      <c r="BJ878" s="18" t="s">
        <v>14</v>
      </c>
      <c r="BK878" s="241">
        <f>ROUND(I878*H878,2)</f>
        <v>0</v>
      </c>
      <c r="BL878" s="18" t="s">
        <v>175</v>
      </c>
      <c r="BM878" s="240" t="s">
        <v>4814</v>
      </c>
    </row>
    <row r="879" s="2" customFormat="1">
      <c r="A879" s="39"/>
      <c r="B879" s="40"/>
      <c r="C879" s="41"/>
      <c r="D879" s="242" t="s">
        <v>249</v>
      </c>
      <c r="E879" s="41"/>
      <c r="F879" s="243" t="s">
        <v>3085</v>
      </c>
      <c r="G879" s="41"/>
      <c r="H879" s="41"/>
      <c r="I879" s="244"/>
      <c r="J879" s="41"/>
      <c r="K879" s="41"/>
      <c r="L879" s="45"/>
      <c r="M879" s="245"/>
      <c r="N879" s="246"/>
      <c r="O879" s="92"/>
      <c r="P879" s="92"/>
      <c r="Q879" s="92"/>
      <c r="R879" s="92"/>
      <c r="S879" s="92"/>
      <c r="T879" s="93"/>
      <c r="U879" s="39"/>
      <c r="V879" s="39"/>
      <c r="W879" s="39"/>
      <c r="X879" s="39"/>
      <c r="Y879" s="39"/>
      <c r="Z879" s="39"/>
      <c r="AA879" s="39"/>
      <c r="AB879" s="39"/>
      <c r="AC879" s="39"/>
      <c r="AD879" s="39"/>
      <c r="AE879" s="39"/>
      <c r="AT879" s="18" t="s">
        <v>249</v>
      </c>
      <c r="AU879" s="18" t="s">
        <v>88</v>
      </c>
    </row>
    <row r="880" s="2" customFormat="1" ht="16.5" customHeight="1">
      <c r="A880" s="39"/>
      <c r="B880" s="40"/>
      <c r="C880" s="229" t="s">
        <v>4815</v>
      </c>
      <c r="D880" s="229" t="s">
        <v>243</v>
      </c>
      <c r="E880" s="230" t="s">
        <v>3087</v>
      </c>
      <c r="F880" s="231" t="s">
        <v>3088</v>
      </c>
      <c r="G880" s="232" t="s">
        <v>296</v>
      </c>
      <c r="H880" s="233">
        <v>12</v>
      </c>
      <c r="I880" s="234"/>
      <c r="J880" s="235">
        <f>ROUND(I880*H880,2)</f>
        <v>0</v>
      </c>
      <c r="K880" s="231" t="s">
        <v>1</v>
      </c>
      <c r="L880" s="45"/>
      <c r="M880" s="236" t="s">
        <v>1</v>
      </c>
      <c r="N880" s="237" t="s">
        <v>45</v>
      </c>
      <c r="O880" s="92"/>
      <c r="P880" s="238">
        <f>O880*H880</f>
        <v>0</v>
      </c>
      <c r="Q880" s="238">
        <v>0</v>
      </c>
      <c r="R880" s="238">
        <f>Q880*H880</f>
        <v>0</v>
      </c>
      <c r="S880" s="238">
        <v>0</v>
      </c>
      <c r="T880" s="239">
        <f>S880*H880</f>
        <v>0</v>
      </c>
      <c r="U880" s="39"/>
      <c r="V880" s="39"/>
      <c r="W880" s="39"/>
      <c r="X880" s="39"/>
      <c r="Y880" s="39"/>
      <c r="Z880" s="39"/>
      <c r="AA880" s="39"/>
      <c r="AB880" s="39"/>
      <c r="AC880" s="39"/>
      <c r="AD880" s="39"/>
      <c r="AE880" s="39"/>
      <c r="AR880" s="240" t="s">
        <v>175</v>
      </c>
      <c r="AT880" s="240" t="s">
        <v>243</v>
      </c>
      <c r="AU880" s="240" t="s">
        <v>88</v>
      </c>
      <c r="AY880" s="18" t="s">
        <v>241</v>
      </c>
      <c r="BE880" s="241">
        <f>IF(N880="základní",J880,0)</f>
        <v>0</v>
      </c>
      <c r="BF880" s="241">
        <f>IF(N880="snížená",J880,0)</f>
        <v>0</v>
      </c>
      <c r="BG880" s="241">
        <f>IF(N880="zákl. přenesená",J880,0)</f>
        <v>0</v>
      </c>
      <c r="BH880" s="241">
        <f>IF(N880="sníž. přenesená",J880,0)</f>
        <v>0</v>
      </c>
      <c r="BI880" s="241">
        <f>IF(N880="nulová",J880,0)</f>
        <v>0</v>
      </c>
      <c r="BJ880" s="18" t="s">
        <v>14</v>
      </c>
      <c r="BK880" s="241">
        <f>ROUND(I880*H880,2)</f>
        <v>0</v>
      </c>
      <c r="BL880" s="18" t="s">
        <v>175</v>
      </c>
      <c r="BM880" s="240" t="s">
        <v>4816</v>
      </c>
    </row>
    <row r="881" s="2" customFormat="1">
      <c r="A881" s="39"/>
      <c r="B881" s="40"/>
      <c r="C881" s="41"/>
      <c r="D881" s="242" t="s">
        <v>249</v>
      </c>
      <c r="E881" s="41"/>
      <c r="F881" s="243" t="s">
        <v>3088</v>
      </c>
      <c r="G881" s="41"/>
      <c r="H881" s="41"/>
      <c r="I881" s="244"/>
      <c r="J881" s="41"/>
      <c r="K881" s="41"/>
      <c r="L881" s="45"/>
      <c r="M881" s="245"/>
      <c r="N881" s="246"/>
      <c r="O881" s="92"/>
      <c r="P881" s="92"/>
      <c r="Q881" s="92"/>
      <c r="R881" s="92"/>
      <c r="S881" s="92"/>
      <c r="T881" s="93"/>
      <c r="U881" s="39"/>
      <c r="V881" s="39"/>
      <c r="W881" s="39"/>
      <c r="X881" s="39"/>
      <c r="Y881" s="39"/>
      <c r="Z881" s="39"/>
      <c r="AA881" s="39"/>
      <c r="AB881" s="39"/>
      <c r="AC881" s="39"/>
      <c r="AD881" s="39"/>
      <c r="AE881" s="39"/>
      <c r="AT881" s="18" t="s">
        <v>249</v>
      </c>
      <c r="AU881" s="18" t="s">
        <v>88</v>
      </c>
    </row>
    <row r="882" s="2" customFormat="1" ht="16.5" customHeight="1">
      <c r="A882" s="39"/>
      <c r="B882" s="40"/>
      <c r="C882" s="229" t="s">
        <v>4817</v>
      </c>
      <c r="D882" s="229" t="s">
        <v>243</v>
      </c>
      <c r="E882" s="230" t="s">
        <v>2424</v>
      </c>
      <c r="F882" s="231" t="s">
        <v>2425</v>
      </c>
      <c r="G882" s="232" t="s">
        <v>2426</v>
      </c>
      <c r="H882" s="298"/>
      <c r="I882" s="234"/>
      <c r="J882" s="235">
        <f>ROUND(I882*H882,2)</f>
        <v>0</v>
      </c>
      <c r="K882" s="231" t="s">
        <v>1</v>
      </c>
      <c r="L882" s="45"/>
      <c r="M882" s="236" t="s">
        <v>1</v>
      </c>
      <c r="N882" s="237" t="s">
        <v>45</v>
      </c>
      <c r="O882" s="92"/>
      <c r="P882" s="238">
        <f>O882*H882</f>
        <v>0</v>
      </c>
      <c r="Q882" s="238">
        <v>0</v>
      </c>
      <c r="R882" s="238">
        <f>Q882*H882</f>
        <v>0</v>
      </c>
      <c r="S882" s="238">
        <v>0</v>
      </c>
      <c r="T882" s="239">
        <f>S882*H882</f>
        <v>0</v>
      </c>
      <c r="U882" s="39"/>
      <c r="V882" s="39"/>
      <c r="W882" s="39"/>
      <c r="X882" s="39"/>
      <c r="Y882" s="39"/>
      <c r="Z882" s="39"/>
      <c r="AA882" s="39"/>
      <c r="AB882" s="39"/>
      <c r="AC882" s="39"/>
      <c r="AD882" s="39"/>
      <c r="AE882" s="39"/>
      <c r="AR882" s="240" t="s">
        <v>175</v>
      </c>
      <c r="AT882" s="240" t="s">
        <v>243</v>
      </c>
      <c r="AU882" s="240" t="s">
        <v>88</v>
      </c>
      <c r="AY882" s="18" t="s">
        <v>241</v>
      </c>
      <c r="BE882" s="241">
        <f>IF(N882="základní",J882,0)</f>
        <v>0</v>
      </c>
      <c r="BF882" s="241">
        <f>IF(N882="snížená",J882,0)</f>
        <v>0</v>
      </c>
      <c r="BG882" s="241">
        <f>IF(N882="zákl. přenesená",J882,0)</f>
        <v>0</v>
      </c>
      <c r="BH882" s="241">
        <f>IF(N882="sníž. přenesená",J882,0)</f>
        <v>0</v>
      </c>
      <c r="BI882" s="241">
        <f>IF(N882="nulová",J882,0)</f>
        <v>0</v>
      </c>
      <c r="BJ882" s="18" t="s">
        <v>14</v>
      </c>
      <c r="BK882" s="241">
        <f>ROUND(I882*H882,2)</f>
        <v>0</v>
      </c>
      <c r="BL882" s="18" t="s">
        <v>175</v>
      </c>
      <c r="BM882" s="240" t="s">
        <v>4818</v>
      </c>
    </row>
    <row r="883" s="2" customFormat="1">
      <c r="A883" s="39"/>
      <c r="B883" s="40"/>
      <c r="C883" s="41"/>
      <c r="D883" s="242" t="s">
        <v>249</v>
      </c>
      <c r="E883" s="41"/>
      <c r="F883" s="243" t="s">
        <v>2425</v>
      </c>
      <c r="G883" s="41"/>
      <c r="H883" s="41"/>
      <c r="I883" s="244"/>
      <c r="J883" s="41"/>
      <c r="K883" s="41"/>
      <c r="L883" s="45"/>
      <c r="M883" s="245"/>
      <c r="N883" s="246"/>
      <c r="O883" s="92"/>
      <c r="P883" s="92"/>
      <c r="Q883" s="92"/>
      <c r="R883" s="92"/>
      <c r="S883" s="92"/>
      <c r="T883" s="93"/>
      <c r="U883" s="39"/>
      <c r="V883" s="39"/>
      <c r="W883" s="39"/>
      <c r="X883" s="39"/>
      <c r="Y883" s="39"/>
      <c r="Z883" s="39"/>
      <c r="AA883" s="39"/>
      <c r="AB883" s="39"/>
      <c r="AC883" s="39"/>
      <c r="AD883" s="39"/>
      <c r="AE883" s="39"/>
      <c r="AT883" s="18" t="s">
        <v>249</v>
      </c>
      <c r="AU883" s="18" t="s">
        <v>88</v>
      </c>
    </row>
    <row r="884" s="2" customFormat="1" ht="16.5" customHeight="1">
      <c r="A884" s="39"/>
      <c r="B884" s="40"/>
      <c r="C884" s="229" t="s">
        <v>4819</v>
      </c>
      <c r="D884" s="229" t="s">
        <v>243</v>
      </c>
      <c r="E884" s="230" t="s">
        <v>2428</v>
      </c>
      <c r="F884" s="231" t="s">
        <v>2429</v>
      </c>
      <c r="G884" s="232" t="s">
        <v>2426</v>
      </c>
      <c r="H884" s="298"/>
      <c r="I884" s="234"/>
      <c r="J884" s="235">
        <f>ROUND(I884*H884,2)</f>
        <v>0</v>
      </c>
      <c r="K884" s="231" t="s">
        <v>1</v>
      </c>
      <c r="L884" s="45"/>
      <c r="M884" s="236" t="s">
        <v>1</v>
      </c>
      <c r="N884" s="237" t="s">
        <v>45</v>
      </c>
      <c r="O884" s="92"/>
      <c r="P884" s="238">
        <f>O884*H884</f>
        <v>0</v>
      </c>
      <c r="Q884" s="238">
        <v>0</v>
      </c>
      <c r="R884" s="238">
        <f>Q884*H884</f>
        <v>0</v>
      </c>
      <c r="S884" s="238">
        <v>0</v>
      </c>
      <c r="T884" s="239">
        <f>S884*H884</f>
        <v>0</v>
      </c>
      <c r="U884" s="39"/>
      <c r="V884" s="39"/>
      <c r="W884" s="39"/>
      <c r="X884" s="39"/>
      <c r="Y884" s="39"/>
      <c r="Z884" s="39"/>
      <c r="AA884" s="39"/>
      <c r="AB884" s="39"/>
      <c r="AC884" s="39"/>
      <c r="AD884" s="39"/>
      <c r="AE884" s="39"/>
      <c r="AR884" s="240" t="s">
        <v>175</v>
      </c>
      <c r="AT884" s="240" t="s">
        <v>243</v>
      </c>
      <c r="AU884" s="240" t="s">
        <v>88</v>
      </c>
      <c r="AY884" s="18" t="s">
        <v>241</v>
      </c>
      <c r="BE884" s="241">
        <f>IF(N884="základní",J884,0)</f>
        <v>0</v>
      </c>
      <c r="BF884" s="241">
        <f>IF(N884="snížená",J884,0)</f>
        <v>0</v>
      </c>
      <c r="BG884" s="241">
        <f>IF(N884="zákl. přenesená",J884,0)</f>
        <v>0</v>
      </c>
      <c r="BH884" s="241">
        <f>IF(N884="sníž. přenesená",J884,0)</f>
        <v>0</v>
      </c>
      <c r="BI884" s="241">
        <f>IF(N884="nulová",J884,0)</f>
        <v>0</v>
      </c>
      <c r="BJ884" s="18" t="s">
        <v>14</v>
      </c>
      <c r="BK884" s="241">
        <f>ROUND(I884*H884,2)</f>
        <v>0</v>
      </c>
      <c r="BL884" s="18" t="s">
        <v>175</v>
      </c>
      <c r="BM884" s="240" t="s">
        <v>4820</v>
      </c>
    </row>
    <row r="885" s="2" customFormat="1">
      <c r="A885" s="39"/>
      <c r="B885" s="40"/>
      <c r="C885" s="41"/>
      <c r="D885" s="242" t="s">
        <v>249</v>
      </c>
      <c r="E885" s="41"/>
      <c r="F885" s="243" t="s">
        <v>2429</v>
      </c>
      <c r="G885" s="41"/>
      <c r="H885" s="41"/>
      <c r="I885" s="244"/>
      <c r="J885" s="41"/>
      <c r="K885" s="41"/>
      <c r="L885" s="45"/>
      <c r="M885" s="245"/>
      <c r="N885" s="246"/>
      <c r="O885" s="92"/>
      <c r="P885" s="92"/>
      <c r="Q885" s="92"/>
      <c r="R885" s="92"/>
      <c r="S885" s="92"/>
      <c r="T885" s="93"/>
      <c r="U885" s="39"/>
      <c r="V885" s="39"/>
      <c r="W885" s="39"/>
      <c r="X885" s="39"/>
      <c r="Y885" s="39"/>
      <c r="Z885" s="39"/>
      <c r="AA885" s="39"/>
      <c r="AB885" s="39"/>
      <c r="AC885" s="39"/>
      <c r="AD885" s="39"/>
      <c r="AE885" s="39"/>
      <c r="AT885" s="18" t="s">
        <v>249</v>
      </c>
      <c r="AU885" s="18" t="s">
        <v>88</v>
      </c>
    </row>
    <row r="886" s="12" customFormat="1" ht="22.8" customHeight="1">
      <c r="A886" s="12"/>
      <c r="B886" s="213"/>
      <c r="C886" s="214"/>
      <c r="D886" s="215" t="s">
        <v>79</v>
      </c>
      <c r="E886" s="227" t="s">
        <v>2431</v>
      </c>
      <c r="F886" s="227" t="s">
        <v>2432</v>
      </c>
      <c r="G886" s="214"/>
      <c r="H886" s="214"/>
      <c r="I886" s="217"/>
      <c r="J886" s="228">
        <f>BK886</f>
        <v>0</v>
      </c>
      <c r="K886" s="214"/>
      <c r="L886" s="219"/>
      <c r="M886" s="220"/>
      <c r="N886" s="221"/>
      <c r="O886" s="221"/>
      <c r="P886" s="222">
        <f>SUM(P887:P906)</f>
        <v>0</v>
      </c>
      <c r="Q886" s="221"/>
      <c r="R886" s="222">
        <f>SUM(R887:R906)</f>
        <v>0</v>
      </c>
      <c r="S886" s="221"/>
      <c r="T886" s="223">
        <f>SUM(T887:T906)</f>
        <v>0</v>
      </c>
      <c r="U886" s="12"/>
      <c r="V886" s="12"/>
      <c r="W886" s="12"/>
      <c r="X886" s="12"/>
      <c r="Y886" s="12"/>
      <c r="Z886" s="12"/>
      <c r="AA886" s="12"/>
      <c r="AB886" s="12"/>
      <c r="AC886" s="12"/>
      <c r="AD886" s="12"/>
      <c r="AE886" s="12"/>
      <c r="AR886" s="224" t="s">
        <v>14</v>
      </c>
      <c r="AT886" s="225" t="s">
        <v>79</v>
      </c>
      <c r="AU886" s="225" t="s">
        <v>14</v>
      </c>
      <c r="AY886" s="224" t="s">
        <v>241</v>
      </c>
      <c r="BK886" s="226">
        <f>SUM(BK887:BK906)</f>
        <v>0</v>
      </c>
    </row>
    <row r="887" s="2" customFormat="1" ht="16.5" customHeight="1">
      <c r="A887" s="39"/>
      <c r="B887" s="40"/>
      <c r="C887" s="229" t="s">
        <v>4821</v>
      </c>
      <c r="D887" s="229" t="s">
        <v>243</v>
      </c>
      <c r="E887" s="230" t="s">
        <v>2433</v>
      </c>
      <c r="F887" s="231" t="s">
        <v>2434</v>
      </c>
      <c r="G887" s="232" t="s">
        <v>2204</v>
      </c>
      <c r="H887" s="233">
        <v>1</v>
      </c>
      <c r="I887" s="234"/>
      <c r="J887" s="235">
        <f>ROUND(I887*H887,2)</f>
        <v>0</v>
      </c>
      <c r="K887" s="231" t="s">
        <v>1</v>
      </c>
      <c r="L887" s="45"/>
      <c r="M887" s="236" t="s">
        <v>1</v>
      </c>
      <c r="N887" s="237" t="s">
        <v>45</v>
      </c>
      <c r="O887" s="92"/>
      <c r="P887" s="238">
        <f>O887*H887</f>
        <v>0</v>
      </c>
      <c r="Q887" s="238">
        <v>0</v>
      </c>
      <c r="R887" s="238">
        <f>Q887*H887</f>
        <v>0</v>
      </c>
      <c r="S887" s="238">
        <v>0</v>
      </c>
      <c r="T887" s="239">
        <f>S887*H887</f>
        <v>0</v>
      </c>
      <c r="U887" s="39"/>
      <c r="V887" s="39"/>
      <c r="W887" s="39"/>
      <c r="X887" s="39"/>
      <c r="Y887" s="39"/>
      <c r="Z887" s="39"/>
      <c r="AA887" s="39"/>
      <c r="AB887" s="39"/>
      <c r="AC887" s="39"/>
      <c r="AD887" s="39"/>
      <c r="AE887" s="39"/>
      <c r="AR887" s="240" t="s">
        <v>175</v>
      </c>
      <c r="AT887" s="240" t="s">
        <v>243</v>
      </c>
      <c r="AU887" s="240" t="s">
        <v>88</v>
      </c>
      <c r="AY887" s="18" t="s">
        <v>241</v>
      </c>
      <c r="BE887" s="241">
        <f>IF(N887="základní",J887,0)</f>
        <v>0</v>
      </c>
      <c r="BF887" s="241">
        <f>IF(N887="snížená",J887,0)</f>
        <v>0</v>
      </c>
      <c r="BG887" s="241">
        <f>IF(N887="zákl. přenesená",J887,0)</f>
        <v>0</v>
      </c>
      <c r="BH887" s="241">
        <f>IF(N887="sníž. přenesená",J887,0)</f>
        <v>0</v>
      </c>
      <c r="BI887" s="241">
        <f>IF(N887="nulová",J887,0)</f>
        <v>0</v>
      </c>
      <c r="BJ887" s="18" t="s">
        <v>14</v>
      </c>
      <c r="BK887" s="241">
        <f>ROUND(I887*H887,2)</f>
        <v>0</v>
      </c>
      <c r="BL887" s="18" t="s">
        <v>175</v>
      </c>
      <c r="BM887" s="240" t="s">
        <v>4822</v>
      </c>
    </row>
    <row r="888" s="2" customFormat="1">
      <c r="A888" s="39"/>
      <c r="B888" s="40"/>
      <c r="C888" s="41"/>
      <c r="D888" s="242" t="s">
        <v>249</v>
      </c>
      <c r="E888" s="41"/>
      <c r="F888" s="243" t="s">
        <v>2434</v>
      </c>
      <c r="G888" s="41"/>
      <c r="H888" s="41"/>
      <c r="I888" s="244"/>
      <c r="J888" s="41"/>
      <c r="K888" s="41"/>
      <c r="L888" s="45"/>
      <c r="M888" s="245"/>
      <c r="N888" s="246"/>
      <c r="O888" s="92"/>
      <c r="P888" s="92"/>
      <c r="Q888" s="92"/>
      <c r="R888" s="92"/>
      <c r="S888" s="92"/>
      <c r="T888" s="93"/>
      <c r="U888" s="39"/>
      <c r="V888" s="39"/>
      <c r="W888" s="39"/>
      <c r="X888" s="39"/>
      <c r="Y888" s="39"/>
      <c r="Z888" s="39"/>
      <c r="AA888" s="39"/>
      <c r="AB888" s="39"/>
      <c r="AC888" s="39"/>
      <c r="AD888" s="39"/>
      <c r="AE888" s="39"/>
      <c r="AT888" s="18" t="s">
        <v>249</v>
      </c>
      <c r="AU888" s="18" t="s">
        <v>88</v>
      </c>
    </row>
    <row r="889" s="2" customFormat="1" ht="16.5" customHeight="1">
      <c r="A889" s="39"/>
      <c r="B889" s="40"/>
      <c r="C889" s="229" t="s">
        <v>4823</v>
      </c>
      <c r="D889" s="229" t="s">
        <v>243</v>
      </c>
      <c r="E889" s="230" t="s">
        <v>2436</v>
      </c>
      <c r="F889" s="231" t="s">
        <v>4824</v>
      </c>
      <c r="G889" s="232" t="s">
        <v>2204</v>
      </c>
      <c r="H889" s="233">
        <v>1</v>
      </c>
      <c r="I889" s="234"/>
      <c r="J889" s="235">
        <f>ROUND(I889*H889,2)</f>
        <v>0</v>
      </c>
      <c r="K889" s="231" t="s">
        <v>1</v>
      </c>
      <c r="L889" s="45"/>
      <c r="M889" s="236" t="s">
        <v>1</v>
      </c>
      <c r="N889" s="237" t="s">
        <v>45</v>
      </c>
      <c r="O889" s="92"/>
      <c r="P889" s="238">
        <f>O889*H889</f>
        <v>0</v>
      </c>
      <c r="Q889" s="238">
        <v>0</v>
      </c>
      <c r="R889" s="238">
        <f>Q889*H889</f>
        <v>0</v>
      </c>
      <c r="S889" s="238">
        <v>0</v>
      </c>
      <c r="T889" s="239">
        <f>S889*H889</f>
        <v>0</v>
      </c>
      <c r="U889" s="39"/>
      <c r="V889" s="39"/>
      <c r="W889" s="39"/>
      <c r="X889" s="39"/>
      <c r="Y889" s="39"/>
      <c r="Z889" s="39"/>
      <c r="AA889" s="39"/>
      <c r="AB889" s="39"/>
      <c r="AC889" s="39"/>
      <c r="AD889" s="39"/>
      <c r="AE889" s="39"/>
      <c r="AR889" s="240" t="s">
        <v>175</v>
      </c>
      <c r="AT889" s="240" t="s">
        <v>243</v>
      </c>
      <c r="AU889" s="240" t="s">
        <v>88</v>
      </c>
      <c r="AY889" s="18" t="s">
        <v>241</v>
      </c>
      <c r="BE889" s="241">
        <f>IF(N889="základní",J889,0)</f>
        <v>0</v>
      </c>
      <c r="BF889" s="241">
        <f>IF(N889="snížená",J889,0)</f>
        <v>0</v>
      </c>
      <c r="BG889" s="241">
        <f>IF(N889="zákl. přenesená",J889,0)</f>
        <v>0</v>
      </c>
      <c r="BH889" s="241">
        <f>IF(N889="sníž. přenesená",J889,0)</f>
        <v>0</v>
      </c>
      <c r="BI889" s="241">
        <f>IF(N889="nulová",J889,0)</f>
        <v>0</v>
      </c>
      <c r="BJ889" s="18" t="s">
        <v>14</v>
      </c>
      <c r="BK889" s="241">
        <f>ROUND(I889*H889,2)</f>
        <v>0</v>
      </c>
      <c r="BL889" s="18" t="s">
        <v>175</v>
      </c>
      <c r="BM889" s="240" t="s">
        <v>4825</v>
      </c>
    </row>
    <row r="890" s="2" customFormat="1">
      <c r="A890" s="39"/>
      <c r="B890" s="40"/>
      <c r="C890" s="41"/>
      <c r="D890" s="242" t="s">
        <v>249</v>
      </c>
      <c r="E890" s="41"/>
      <c r="F890" s="243" t="s">
        <v>4824</v>
      </c>
      <c r="G890" s="41"/>
      <c r="H890" s="41"/>
      <c r="I890" s="244"/>
      <c r="J890" s="41"/>
      <c r="K890" s="41"/>
      <c r="L890" s="45"/>
      <c r="M890" s="245"/>
      <c r="N890" s="246"/>
      <c r="O890" s="92"/>
      <c r="P890" s="92"/>
      <c r="Q890" s="92"/>
      <c r="R890" s="92"/>
      <c r="S890" s="92"/>
      <c r="T890" s="93"/>
      <c r="U890" s="39"/>
      <c r="V890" s="39"/>
      <c r="W890" s="39"/>
      <c r="X890" s="39"/>
      <c r="Y890" s="39"/>
      <c r="Z890" s="39"/>
      <c r="AA890" s="39"/>
      <c r="AB890" s="39"/>
      <c r="AC890" s="39"/>
      <c r="AD890" s="39"/>
      <c r="AE890" s="39"/>
      <c r="AT890" s="18" t="s">
        <v>249</v>
      </c>
      <c r="AU890" s="18" t="s">
        <v>88</v>
      </c>
    </row>
    <row r="891" s="2" customFormat="1" ht="24.15" customHeight="1">
      <c r="A891" s="39"/>
      <c r="B891" s="40"/>
      <c r="C891" s="229" t="s">
        <v>4826</v>
      </c>
      <c r="D891" s="229" t="s">
        <v>243</v>
      </c>
      <c r="E891" s="230" t="s">
        <v>2440</v>
      </c>
      <c r="F891" s="231" t="s">
        <v>2441</v>
      </c>
      <c r="G891" s="232" t="s">
        <v>2204</v>
      </c>
      <c r="H891" s="233">
        <v>1</v>
      </c>
      <c r="I891" s="234"/>
      <c r="J891" s="235">
        <f>ROUND(I891*H891,2)</f>
        <v>0</v>
      </c>
      <c r="K891" s="231" t="s">
        <v>1</v>
      </c>
      <c r="L891" s="45"/>
      <c r="M891" s="236" t="s">
        <v>1</v>
      </c>
      <c r="N891" s="237" t="s">
        <v>45</v>
      </c>
      <c r="O891" s="92"/>
      <c r="P891" s="238">
        <f>O891*H891</f>
        <v>0</v>
      </c>
      <c r="Q891" s="238">
        <v>0</v>
      </c>
      <c r="R891" s="238">
        <f>Q891*H891</f>
        <v>0</v>
      </c>
      <c r="S891" s="238">
        <v>0</v>
      </c>
      <c r="T891" s="239">
        <f>S891*H891</f>
        <v>0</v>
      </c>
      <c r="U891" s="39"/>
      <c r="V891" s="39"/>
      <c r="W891" s="39"/>
      <c r="X891" s="39"/>
      <c r="Y891" s="39"/>
      <c r="Z891" s="39"/>
      <c r="AA891" s="39"/>
      <c r="AB891" s="39"/>
      <c r="AC891" s="39"/>
      <c r="AD891" s="39"/>
      <c r="AE891" s="39"/>
      <c r="AR891" s="240" t="s">
        <v>175</v>
      </c>
      <c r="AT891" s="240" t="s">
        <v>243</v>
      </c>
      <c r="AU891" s="240" t="s">
        <v>88</v>
      </c>
      <c r="AY891" s="18" t="s">
        <v>241</v>
      </c>
      <c r="BE891" s="241">
        <f>IF(N891="základní",J891,0)</f>
        <v>0</v>
      </c>
      <c r="BF891" s="241">
        <f>IF(N891="snížená",J891,0)</f>
        <v>0</v>
      </c>
      <c r="BG891" s="241">
        <f>IF(N891="zákl. přenesená",J891,0)</f>
        <v>0</v>
      </c>
      <c r="BH891" s="241">
        <f>IF(N891="sníž. přenesená",J891,0)</f>
        <v>0</v>
      </c>
      <c r="BI891" s="241">
        <f>IF(N891="nulová",J891,0)</f>
        <v>0</v>
      </c>
      <c r="BJ891" s="18" t="s">
        <v>14</v>
      </c>
      <c r="BK891" s="241">
        <f>ROUND(I891*H891,2)</f>
        <v>0</v>
      </c>
      <c r="BL891" s="18" t="s">
        <v>175</v>
      </c>
      <c r="BM891" s="240" t="s">
        <v>4827</v>
      </c>
    </row>
    <row r="892" s="2" customFormat="1">
      <c r="A892" s="39"/>
      <c r="B892" s="40"/>
      <c r="C892" s="41"/>
      <c r="D892" s="242" t="s">
        <v>249</v>
      </c>
      <c r="E892" s="41"/>
      <c r="F892" s="243" t="s">
        <v>2441</v>
      </c>
      <c r="G892" s="41"/>
      <c r="H892" s="41"/>
      <c r="I892" s="244"/>
      <c r="J892" s="41"/>
      <c r="K892" s="41"/>
      <c r="L892" s="45"/>
      <c r="M892" s="245"/>
      <c r="N892" s="246"/>
      <c r="O892" s="92"/>
      <c r="P892" s="92"/>
      <c r="Q892" s="92"/>
      <c r="R892" s="92"/>
      <c r="S892" s="92"/>
      <c r="T892" s="93"/>
      <c r="U892" s="39"/>
      <c r="V892" s="39"/>
      <c r="W892" s="39"/>
      <c r="X892" s="39"/>
      <c r="Y892" s="39"/>
      <c r="Z892" s="39"/>
      <c r="AA892" s="39"/>
      <c r="AB892" s="39"/>
      <c r="AC892" s="39"/>
      <c r="AD892" s="39"/>
      <c r="AE892" s="39"/>
      <c r="AT892" s="18" t="s">
        <v>249</v>
      </c>
      <c r="AU892" s="18" t="s">
        <v>88</v>
      </c>
    </row>
    <row r="893" s="2" customFormat="1" ht="24.15" customHeight="1">
      <c r="A893" s="39"/>
      <c r="B893" s="40"/>
      <c r="C893" s="229" t="s">
        <v>4828</v>
      </c>
      <c r="D893" s="229" t="s">
        <v>243</v>
      </c>
      <c r="E893" s="230" t="s">
        <v>2444</v>
      </c>
      <c r="F893" s="231" t="s">
        <v>2445</v>
      </c>
      <c r="G893" s="232" t="s">
        <v>2204</v>
      </c>
      <c r="H893" s="233">
        <v>1</v>
      </c>
      <c r="I893" s="234"/>
      <c r="J893" s="235">
        <f>ROUND(I893*H893,2)</f>
        <v>0</v>
      </c>
      <c r="K893" s="231" t="s">
        <v>1</v>
      </c>
      <c r="L893" s="45"/>
      <c r="M893" s="236" t="s">
        <v>1</v>
      </c>
      <c r="N893" s="237" t="s">
        <v>45</v>
      </c>
      <c r="O893" s="92"/>
      <c r="P893" s="238">
        <f>O893*H893</f>
        <v>0</v>
      </c>
      <c r="Q893" s="238">
        <v>0</v>
      </c>
      <c r="R893" s="238">
        <f>Q893*H893</f>
        <v>0</v>
      </c>
      <c r="S893" s="238">
        <v>0</v>
      </c>
      <c r="T893" s="239">
        <f>S893*H893</f>
        <v>0</v>
      </c>
      <c r="U893" s="39"/>
      <c r="V893" s="39"/>
      <c r="W893" s="39"/>
      <c r="X893" s="39"/>
      <c r="Y893" s="39"/>
      <c r="Z893" s="39"/>
      <c r="AA893" s="39"/>
      <c r="AB893" s="39"/>
      <c r="AC893" s="39"/>
      <c r="AD893" s="39"/>
      <c r="AE893" s="39"/>
      <c r="AR893" s="240" t="s">
        <v>175</v>
      </c>
      <c r="AT893" s="240" t="s">
        <v>243</v>
      </c>
      <c r="AU893" s="240" t="s">
        <v>88</v>
      </c>
      <c r="AY893" s="18" t="s">
        <v>241</v>
      </c>
      <c r="BE893" s="241">
        <f>IF(N893="základní",J893,0)</f>
        <v>0</v>
      </c>
      <c r="BF893" s="241">
        <f>IF(N893="snížená",J893,0)</f>
        <v>0</v>
      </c>
      <c r="BG893" s="241">
        <f>IF(N893="zákl. přenesená",J893,0)</f>
        <v>0</v>
      </c>
      <c r="BH893" s="241">
        <f>IF(N893="sníž. přenesená",J893,0)</f>
        <v>0</v>
      </c>
      <c r="BI893" s="241">
        <f>IF(N893="nulová",J893,0)</f>
        <v>0</v>
      </c>
      <c r="BJ893" s="18" t="s">
        <v>14</v>
      </c>
      <c r="BK893" s="241">
        <f>ROUND(I893*H893,2)</f>
        <v>0</v>
      </c>
      <c r="BL893" s="18" t="s">
        <v>175</v>
      </c>
      <c r="BM893" s="240" t="s">
        <v>4829</v>
      </c>
    </row>
    <row r="894" s="2" customFormat="1">
      <c r="A894" s="39"/>
      <c r="B894" s="40"/>
      <c r="C894" s="41"/>
      <c r="D894" s="242" t="s">
        <v>249</v>
      </c>
      <c r="E894" s="41"/>
      <c r="F894" s="243" t="s">
        <v>2445</v>
      </c>
      <c r="G894" s="41"/>
      <c r="H894" s="41"/>
      <c r="I894" s="244"/>
      <c r="J894" s="41"/>
      <c r="K894" s="41"/>
      <c r="L894" s="45"/>
      <c r="M894" s="245"/>
      <c r="N894" s="246"/>
      <c r="O894" s="92"/>
      <c r="P894" s="92"/>
      <c r="Q894" s="92"/>
      <c r="R894" s="92"/>
      <c r="S894" s="92"/>
      <c r="T894" s="93"/>
      <c r="U894" s="39"/>
      <c r="V894" s="39"/>
      <c r="W894" s="39"/>
      <c r="X894" s="39"/>
      <c r="Y894" s="39"/>
      <c r="Z894" s="39"/>
      <c r="AA894" s="39"/>
      <c r="AB894" s="39"/>
      <c r="AC894" s="39"/>
      <c r="AD894" s="39"/>
      <c r="AE894" s="39"/>
      <c r="AT894" s="18" t="s">
        <v>249</v>
      </c>
      <c r="AU894" s="18" t="s">
        <v>88</v>
      </c>
    </row>
    <row r="895" s="2" customFormat="1" ht="16.5" customHeight="1">
      <c r="A895" s="39"/>
      <c r="B895" s="40"/>
      <c r="C895" s="229" t="s">
        <v>4830</v>
      </c>
      <c r="D895" s="229" t="s">
        <v>243</v>
      </c>
      <c r="E895" s="230" t="s">
        <v>2448</v>
      </c>
      <c r="F895" s="231" t="s">
        <v>2449</v>
      </c>
      <c r="G895" s="232" t="s">
        <v>2204</v>
      </c>
      <c r="H895" s="233">
        <v>1</v>
      </c>
      <c r="I895" s="234"/>
      <c r="J895" s="235">
        <f>ROUND(I895*H895,2)</f>
        <v>0</v>
      </c>
      <c r="K895" s="231" t="s">
        <v>1</v>
      </c>
      <c r="L895" s="45"/>
      <c r="M895" s="236" t="s">
        <v>1</v>
      </c>
      <c r="N895" s="237" t="s">
        <v>45</v>
      </c>
      <c r="O895" s="92"/>
      <c r="P895" s="238">
        <f>O895*H895</f>
        <v>0</v>
      </c>
      <c r="Q895" s="238">
        <v>0</v>
      </c>
      <c r="R895" s="238">
        <f>Q895*H895</f>
        <v>0</v>
      </c>
      <c r="S895" s="238">
        <v>0</v>
      </c>
      <c r="T895" s="239">
        <f>S895*H895</f>
        <v>0</v>
      </c>
      <c r="U895" s="39"/>
      <c r="V895" s="39"/>
      <c r="W895" s="39"/>
      <c r="X895" s="39"/>
      <c r="Y895" s="39"/>
      <c r="Z895" s="39"/>
      <c r="AA895" s="39"/>
      <c r="AB895" s="39"/>
      <c r="AC895" s="39"/>
      <c r="AD895" s="39"/>
      <c r="AE895" s="39"/>
      <c r="AR895" s="240" t="s">
        <v>175</v>
      </c>
      <c r="AT895" s="240" t="s">
        <v>243</v>
      </c>
      <c r="AU895" s="240" t="s">
        <v>88</v>
      </c>
      <c r="AY895" s="18" t="s">
        <v>241</v>
      </c>
      <c r="BE895" s="241">
        <f>IF(N895="základní",J895,0)</f>
        <v>0</v>
      </c>
      <c r="BF895" s="241">
        <f>IF(N895="snížená",J895,0)</f>
        <v>0</v>
      </c>
      <c r="BG895" s="241">
        <f>IF(N895="zákl. přenesená",J895,0)</f>
        <v>0</v>
      </c>
      <c r="BH895" s="241">
        <f>IF(N895="sníž. přenesená",J895,0)</f>
        <v>0</v>
      </c>
      <c r="BI895" s="241">
        <f>IF(N895="nulová",J895,0)</f>
        <v>0</v>
      </c>
      <c r="BJ895" s="18" t="s">
        <v>14</v>
      </c>
      <c r="BK895" s="241">
        <f>ROUND(I895*H895,2)</f>
        <v>0</v>
      </c>
      <c r="BL895" s="18" t="s">
        <v>175</v>
      </c>
      <c r="BM895" s="240" t="s">
        <v>4831</v>
      </c>
    </row>
    <row r="896" s="2" customFormat="1">
      <c r="A896" s="39"/>
      <c r="B896" s="40"/>
      <c r="C896" s="41"/>
      <c r="D896" s="242" t="s">
        <v>249</v>
      </c>
      <c r="E896" s="41"/>
      <c r="F896" s="243" t="s">
        <v>2449</v>
      </c>
      <c r="G896" s="41"/>
      <c r="H896" s="41"/>
      <c r="I896" s="244"/>
      <c r="J896" s="41"/>
      <c r="K896" s="41"/>
      <c r="L896" s="45"/>
      <c r="M896" s="245"/>
      <c r="N896" s="246"/>
      <c r="O896" s="92"/>
      <c r="P896" s="92"/>
      <c r="Q896" s="92"/>
      <c r="R896" s="92"/>
      <c r="S896" s="92"/>
      <c r="T896" s="93"/>
      <c r="U896" s="39"/>
      <c r="V896" s="39"/>
      <c r="W896" s="39"/>
      <c r="X896" s="39"/>
      <c r="Y896" s="39"/>
      <c r="Z896" s="39"/>
      <c r="AA896" s="39"/>
      <c r="AB896" s="39"/>
      <c r="AC896" s="39"/>
      <c r="AD896" s="39"/>
      <c r="AE896" s="39"/>
      <c r="AT896" s="18" t="s">
        <v>249</v>
      </c>
      <c r="AU896" s="18" t="s">
        <v>88</v>
      </c>
    </row>
    <row r="897" s="2" customFormat="1" ht="24.15" customHeight="1">
      <c r="A897" s="39"/>
      <c r="B897" s="40"/>
      <c r="C897" s="229" t="s">
        <v>4832</v>
      </c>
      <c r="D897" s="229" t="s">
        <v>243</v>
      </c>
      <c r="E897" s="230" t="s">
        <v>2452</v>
      </c>
      <c r="F897" s="231" t="s">
        <v>2453</v>
      </c>
      <c r="G897" s="232" t="s">
        <v>2204</v>
      </c>
      <c r="H897" s="233">
        <v>1</v>
      </c>
      <c r="I897" s="234"/>
      <c r="J897" s="235">
        <f>ROUND(I897*H897,2)</f>
        <v>0</v>
      </c>
      <c r="K897" s="231" t="s">
        <v>1</v>
      </c>
      <c r="L897" s="45"/>
      <c r="M897" s="236" t="s">
        <v>1</v>
      </c>
      <c r="N897" s="237" t="s">
        <v>45</v>
      </c>
      <c r="O897" s="92"/>
      <c r="P897" s="238">
        <f>O897*H897</f>
        <v>0</v>
      </c>
      <c r="Q897" s="238">
        <v>0</v>
      </c>
      <c r="R897" s="238">
        <f>Q897*H897</f>
        <v>0</v>
      </c>
      <c r="S897" s="238">
        <v>0</v>
      </c>
      <c r="T897" s="239">
        <f>S897*H897</f>
        <v>0</v>
      </c>
      <c r="U897" s="39"/>
      <c r="V897" s="39"/>
      <c r="W897" s="39"/>
      <c r="X897" s="39"/>
      <c r="Y897" s="39"/>
      <c r="Z897" s="39"/>
      <c r="AA897" s="39"/>
      <c r="AB897" s="39"/>
      <c r="AC897" s="39"/>
      <c r="AD897" s="39"/>
      <c r="AE897" s="39"/>
      <c r="AR897" s="240" t="s">
        <v>175</v>
      </c>
      <c r="AT897" s="240" t="s">
        <v>243</v>
      </c>
      <c r="AU897" s="240" t="s">
        <v>88</v>
      </c>
      <c r="AY897" s="18" t="s">
        <v>241</v>
      </c>
      <c r="BE897" s="241">
        <f>IF(N897="základní",J897,0)</f>
        <v>0</v>
      </c>
      <c r="BF897" s="241">
        <f>IF(N897="snížená",J897,0)</f>
        <v>0</v>
      </c>
      <c r="BG897" s="241">
        <f>IF(N897="zákl. přenesená",J897,0)</f>
        <v>0</v>
      </c>
      <c r="BH897" s="241">
        <f>IF(N897="sníž. přenesená",J897,0)</f>
        <v>0</v>
      </c>
      <c r="BI897" s="241">
        <f>IF(N897="nulová",J897,0)</f>
        <v>0</v>
      </c>
      <c r="BJ897" s="18" t="s">
        <v>14</v>
      </c>
      <c r="BK897" s="241">
        <f>ROUND(I897*H897,2)</f>
        <v>0</v>
      </c>
      <c r="BL897" s="18" t="s">
        <v>175</v>
      </c>
      <c r="BM897" s="240" t="s">
        <v>4833</v>
      </c>
    </row>
    <row r="898" s="2" customFormat="1">
      <c r="A898" s="39"/>
      <c r="B898" s="40"/>
      <c r="C898" s="41"/>
      <c r="D898" s="242" t="s">
        <v>249</v>
      </c>
      <c r="E898" s="41"/>
      <c r="F898" s="243" t="s">
        <v>2453</v>
      </c>
      <c r="G898" s="41"/>
      <c r="H898" s="41"/>
      <c r="I898" s="244"/>
      <c r="J898" s="41"/>
      <c r="K898" s="41"/>
      <c r="L898" s="45"/>
      <c r="M898" s="245"/>
      <c r="N898" s="246"/>
      <c r="O898" s="92"/>
      <c r="P898" s="92"/>
      <c r="Q898" s="92"/>
      <c r="R898" s="92"/>
      <c r="S898" s="92"/>
      <c r="T898" s="93"/>
      <c r="U898" s="39"/>
      <c r="V898" s="39"/>
      <c r="W898" s="39"/>
      <c r="X898" s="39"/>
      <c r="Y898" s="39"/>
      <c r="Z898" s="39"/>
      <c r="AA898" s="39"/>
      <c r="AB898" s="39"/>
      <c r="AC898" s="39"/>
      <c r="AD898" s="39"/>
      <c r="AE898" s="39"/>
      <c r="AT898" s="18" t="s">
        <v>249</v>
      </c>
      <c r="AU898" s="18" t="s">
        <v>88</v>
      </c>
    </row>
    <row r="899" s="2" customFormat="1" ht="16.5" customHeight="1">
      <c r="A899" s="39"/>
      <c r="B899" s="40"/>
      <c r="C899" s="229" t="s">
        <v>4834</v>
      </c>
      <c r="D899" s="229" t="s">
        <v>243</v>
      </c>
      <c r="E899" s="230" t="s">
        <v>2456</v>
      </c>
      <c r="F899" s="231" t="s">
        <v>2457</v>
      </c>
      <c r="G899" s="232" t="s">
        <v>2204</v>
      </c>
      <c r="H899" s="233">
        <v>1</v>
      </c>
      <c r="I899" s="234"/>
      <c r="J899" s="235">
        <f>ROUND(I899*H899,2)</f>
        <v>0</v>
      </c>
      <c r="K899" s="231" t="s">
        <v>1</v>
      </c>
      <c r="L899" s="45"/>
      <c r="M899" s="236" t="s">
        <v>1</v>
      </c>
      <c r="N899" s="237" t="s">
        <v>45</v>
      </c>
      <c r="O899" s="92"/>
      <c r="P899" s="238">
        <f>O899*H899</f>
        <v>0</v>
      </c>
      <c r="Q899" s="238">
        <v>0</v>
      </c>
      <c r="R899" s="238">
        <f>Q899*H899</f>
        <v>0</v>
      </c>
      <c r="S899" s="238">
        <v>0</v>
      </c>
      <c r="T899" s="239">
        <f>S899*H899</f>
        <v>0</v>
      </c>
      <c r="U899" s="39"/>
      <c r="V899" s="39"/>
      <c r="W899" s="39"/>
      <c r="X899" s="39"/>
      <c r="Y899" s="39"/>
      <c r="Z899" s="39"/>
      <c r="AA899" s="39"/>
      <c r="AB899" s="39"/>
      <c r="AC899" s="39"/>
      <c r="AD899" s="39"/>
      <c r="AE899" s="39"/>
      <c r="AR899" s="240" t="s">
        <v>175</v>
      </c>
      <c r="AT899" s="240" t="s">
        <v>243</v>
      </c>
      <c r="AU899" s="240" t="s">
        <v>88</v>
      </c>
      <c r="AY899" s="18" t="s">
        <v>241</v>
      </c>
      <c r="BE899" s="241">
        <f>IF(N899="základní",J899,0)</f>
        <v>0</v>
      </c>
      <c r="BF899" s="241">
        <f>IF(N899="snížená",J899,0)</f>
        <v>0</v>
      </c>
      <c r="BG899" s="241">
        <f>IF(N899="zákl. přenesená",J899,0)</f>
        <v>0</v>
      </c>
      <c r="BH899" s="241">
        <f>IF(N899="sníž. přenesená",J899,0)</f>
        <v>0</v>
      </c>
      <c r="BI899" s="241">
        <f>IF(N899="nulová",J899,0)</f>
        <v>0</v>
      </c>
      <c r="BJ899" s="18" t="s">
        <v>14</v>
      </c>
      <c r="BK899" s="241">
        <f>ROUND(I899*H899,2)</f>
        <v>0</v>
      </c>
      <c r="BL899" s="18" t="s">
        <v>175</v>
      </c>
      <c r="BM899" s="240" t="s">
        <v>4835</v>
      </c>
    </row>
    <row r="900" s="2" customFormat="1">
      <c r="A900" s="39"/>
      <c r="B900" s="40"/>
      <c r="C900" s="41"/>
      <c r="D900" s="242" t="s">
        <v>249</v>
      </c>
      <c r="E900" s="41"/>
      <c r="F900" s="243" t="s">
        <v>2457</v>
      </c>
      <c r="G900" s="41"/>
      <c r="H900" s="41"/>
      <c r="I900" s="244"/>
      <c r="J900" s="41"/>
      <c r="K900" s="41"/>
      <c r="L900" s="45"/>
      <c r="M900" s="245"/>
      <c r="N900" s="246"/>
      <c r="O900" s="92"/>
      <c r="P900" s="92"/>
      <c r="Q900" s="92"/>
      <c r="R900" s="92"/>
      <c r="S900" s="92"/>
      <c r="T900" s="93"/>
      <c r="U900" s="39"/>
      <c r="V900" s="39"/>
      <c r="W900" s="39"/>
      <c r="X900" s="39"/>
      <c r="Y900" s="39"/>
      <c r="Z900" s="39"/>
      <c r="AA900" s="39"/>
      <c r="AB900" s="39"/>
      <c r="AC900" s="39"/>
      <c r="AD900" s="39"/>
      <c r="AE900" s="39"/>
      <c r="AT900" s="18" t="s">
        <v>249</v>
      </c>
      <c r="AU900" s="18" t="s">
        <v>88</v>
      </c>
    </row>
    <row r="901" s="2" customFormat="1" ht="16.5" customHeight="1">
      <c r="A901" s="39"/>
      <c r="B901" s="40"/>
      <c r="C901" s="229" t="s">
        <v>4836</v>
      </c>
      <c r="D901" s="229" t="s">
        <v>243</v>
      </c>
      <c r="E901" s="230" t="s">
        <v>2460</v>
      </c>
      <c r="F901" s="231" t="s">
        <v>3106</v>
      </c>
      <c r="G901" s="232" t="s">
        <v>2204</v>
      </c>
      <c r="H901" s="233">
        <v>1</v>
      </c>
      <c r="I901" s="234"/>
      <c r="J901" s="235">
        <f>ROUND(I901*H901,2)</f>
        <v>0</v>
      </c>
      <c r="K901" s="231" t="s">
        <v>1</v>
      </c>
      <c r="L901" s="45"/>
      <c r="M901" s="236" t="s">
        <v>1</v>
      </c>
      <c r="N901" s="237" t="s">
        <v>45</v>
      </c>
      <c r="O901" s="92"/>
      <c r="P901" s="238">
        <f>O901*H901</f>
        <v>0</v>
      </c>
      <c r="Q901" s="238">
        <v>0</v>
      </c>
      <c r="R901" s="238">
        <f>Q901*H901</f>
        <v>0</v>
      </c>
      <c r="S901" s="238">
        <v>0</v>
      </c>
      <c r="T901" s="239">
        <f>S901*H901</f>
        <v>0</v>
      </c>
      <c r="U901" s="39"/>
      <c r="V901" s="39"/>
      <c r="W901" s="39"/>
      <c r="X901" s="39"/>
      <c r="Y901" s="39"/>
      <c r="Z901" s="39"/>
      <c r="AA901" s="39"/>
      <c r="AB901" s="39"/>
      <c r="AC901" s="39"/>
      <c r="AD901" s="39"/>
      <c r="AE901" s="39"/>
      <c r="AR901" s="240" t="s">
        <v>175</v>
      </c>
      <c r="AT901" s="240" t="s">
        <v>243</v>
      </c>
      <c r="AU901" s="240" t="s">
        <v>88</v>
      </c>
      <c r="AY901" s="18" t="s">
        <v>241</v>
      </c>
      <c r="BE901" s="241">
        <f>IF(N901="základní",J901,0)</f>
        <v>0</v>
      </c>
      <c r="BF901" s="241">
        <f>IF(N901="snížená",J901,0)</f>
        <v>0</v>
      </c>
      <c r="BG901" s="241">
        <f>IF(N901="zákl. přenesená",J901,0)</f>
        <v>0</v>
      </c>
      <c r="BH901" s="241">
        <f>IF(N901="sníž. přenesená",J901,0)</f>
        <v>0</v>
      </c>
      <c r="BI901" s="241">
        <f>IF(N901="nulová",J901,0)</f>
        <v>0</v>
      </c>
      <c r="BJ901" s="18" t="s">
        <v>14</v>
      </c>
      <c r="BK901" s="241">
        <f>ROUND(I901*H901,2)</f>
        <v>0</v>
      </c>
      <c r="BL901" s="18" t="s">
        <v>175</v>
      </c>
      <c r="BM901" s="240" t="s">
        <v>4837</v>
      </c>
    </row>
    <row r="902" s="2" customFormat="1">
      <c r="A902" s="39"/>
      <c r="B902" s="40"/>
      <c r="C902" s="41"/>
      <c r="D902" s="242" t="s">
        <v>249</v>
      </c>
      <c r="E902" s="41"/>
      <c r="F902" s="243" t="s">
        <v>3106</v>
      </c>
      <c r="G902" s="41"/>
      <c r="H902" s="41"/>
      <c r="I902" s="244"/>
      <c r="J902" s="41"/>
      <c r="K902" s="41"/>
      <c r="L902" s="45"/>
      <c r="M902" s="245"/>
      <c r="N902" s="246"/>
      <c r="O902" s="92"/>
      <c r="P902" s="92"/>
      <c r="Q902" s="92"/>
      <c r="R902" s="92"/>
      <c r="S902" s="92"/>
      <c r="T902" s="93"/>
      <c r="U902" s="39"/>
      <c r="V902" s="39"/>
      <c r="W902" s="39"/>
      <c r="X902" s="39"/>
      <c r="Y902" s="39"/>
      <c r="Z902" s="39"/>
      <c r="AA902" s="39"/>
      <c r="AB902" s="39"/>
      <c r="AC902" s="39"/>
      <c r="AD902" s="39"/>
      <c r="AE902" s="39"/>
      <c r="AT902" s="18" t="s">
        <v>249</v>
      </c>
      <c r="AU902" s="18" t="s">
        <v>88</v>
      </c>
    </row>
    <row r="903" s="2" customFormat="1" ht="16.5" customHeight="1">
      <c r="A903" s="39"/>
      <c r="B903" s="40"/>
      <c r="C903" s="229" t="s">
        <v>4838</v>
      </c>
      <c r="D903" s="229" t="s">
        <v>243</v>
      </c>
      <c r="E903" s="230" t="s">
        <v>2464</v>
      </c>
      <c r="F903" s="231" t="s">
        <v>2461</v>
      </c>
      <c r="G903" s="232" t="s">
        <v>2204</v>
      </c>
      <c r="H903" s="233">
        <v>1</v>
      </c>
      <c r="I903" s="234"/>
      <c r="J903" s="235">
        <f>ROUND(I903*H903,2)</f>
        <v>0</v>
      </c>
      <c r="K903" s="231" t="s">
        <v>1</v>
      </c>
      <c r="L903" s="45"/>
      <c r="M903" s="236" t="s">
        <v>1</v>
      </c>
      <c r="N903" s="237" t="s">
        <v>45</v>
      </c>
      <c r="O903" s="92"/>
      <c r="P903" s="238">
        <f>O903*H903</f>
        <v>0</v>
      </c>
      <c r="Q903" s="238">
        <v>0</v>
      </c>
      <c r="R903" s="238">
        <f>Q903*H903</f>
        <v>0</v>
      </c>
      <c r="S903" s="238">
        <v>0</v>
      </c>
      <c r="T903" s="239">
        <f>S903*H903</f>
        <v>0</v>
      </c>
      <c r="U903" s="39"/>
      <c r="V903" s="39"/>
      <c r="W903" s="39"/>
      <c r="X903" s="39"/>
      <c r="Y903" s="39"/>
      <c r="Z903" s="39"/>
      <c r="AA903" s="39"/>
      <c r="AB903" s="39"/>
      <c r="AC903" s="39"/>
      <c r="AD903" s="39"/>
      <c r="AE903" s="39"/>
      <c r="AR903" s="240" t="s">
        <v>175</v>
      </c>
      <c r="AT903" s="240" t="s">
        <v>243</v>
      </c>
      <c r="AU903" s="240" t="s">
        <v>88</v>
      </c>
      <c r="AY903" s="18" t="s">
        <v>241</v>
      </c>
      <c r="BE903" s="241">
        <f>IF(N903="základní",J903,0)</f>
        <v>0</v>
      </c>
      <c r="BF903" s="241">
        <f>IF(N903="snížená",J903,0)</f>
        <v>0</v>
      </c>
      <c r="BG903" s="241">
        <f>IF(N903="zákl. přenesená",J903,0)</f>
        <v>0</v>
      </c>
      <c r="BH903" s="241">
        <f>IF(N903="sníž. přenesená",J903,0)</f>
        <v>0</v>
      </c>
      <c r="BI903" s="241">
        <f>IF(N903="nulová",J903,0)</f>
        <v>0</v>
      </c>
      <c r="BJ903" s="18" t="s">
        <v>14</v>
      </c>
      <c r="BK903" s="241">
        <f>ROUND(I903*H903,2)</f>
        <v>0</v>
      </c>
      <c r="BL903" s="18" t="s">
        <v>175</v>
      </c>
      <c r="BM903" s="240" t="s">
        <v>4839</v>
      </c>
    </row>
    <row r="904" s="2" customFormat="1">
      <c r="A904" s="39"/>
      <c r="B904" s="40"/>
      <c r="C904" s="41"/>
      <c r="D904" s="242" t="s">
        <v>249</v>
      </c>
      <c r="E904" s="41"/>
      <c r="F904" s="243" t="s">
        <v>2461</v>
      </c>
      <c r="G904" s="41"/>
      <c r="H904" s="41"/>
      <c r="I904" s="244"/>
      <c r="J904" s="41"/>
      <c r="K904" s="41"/>
      <c r="L904" s="45"/>
      <c r="M904" s="245"/>
      <c r="N904" s="246"/>
      <c r="O904" s="92"/>
      <c r="P904" s="92"/>
      <c r="Q904" s="92"/>
      <c r="R904" s="92"/>
      <c r="S904" s="92"/>
      <c r="T904" s="93"/>
      <c r="U904" s="39"/>
      <c r="V904" s="39"/>
      <c r="W904" s="39"/>
      <c r="X904" s="39"/>
      <c r="Y904" s="39"/>
      <c r="Z904" s="39"/>
      <c r="AA904" s="39"/>
      <c r="AB904" s="39"/>
      <c r="AC904" s="39"/>
      <c r="AD904" s="39"/>
      <c r="AE904" s="39"/>
      <c r="AT904" s="18" t="s">
        <v>249</v>
      </c>
      <c r="AU904" s="18" t="s">
        <v>88</v>
      </c>
    </row>
    <row r="905" s="2" customFormat="1" ht="16.5" customHeight="1">
      <c r="A905" s="39"/>
      <c r="B905" s="40"/>
      <c r="C905" s="229" t="s">
        <v>4840</v>
      </c>
      <c r="D905" s="229" t="s">
        <v>243</v>
      </c>
      <c r="E905" s="230" t="s">
        <v>3108</v>
      </c>
      <c r="F905" s="231" t="s">
        <v>2465</v>
      </c>
      <c r="G905" s="232" t="s">
        <v>2204</v>
      </c>
      <c r="H905" s="233">
        <v>1</v>
      </c>
      <c r="I905" s="234"/>
      <c r="J905" s="235">
        <f>ROUND(I905*H905,2)</f>
        <v>0</v>
      </c>
      <c r="K905" s="231" t="s">
        <v>1</v>
      </c>
      <c r="L905" s="45"/>
      <c r="M905" s="236" t="s">
        <v>1</v>
      </c>
      <c r="N905" s="237" t="s">
        <v>45</v>
      </c>
      <c r="O905" s="92"/>
      <c r="P905" s="238">
        <f>O905*H905</f>
        <v>0</v>
      </c>
      <c r="Q905" s="238">
        <v>0</v>
      </c>
      <c r="R905" s="238">
        <f>Q905*H905</f>
        <v>0</v>
      </c>
      <c r="S905" s="238">
        <v>0</v>
      </c>
      <c r="T905" s="239">
        <f>S905*H905</f>
        <v>0</v>
      </c>
      <c r="U905" s="39"/>
      <c r="V905" s="39"/>
      <c r="W905" s="39"/>
      <c r="X905" s="39"/>
      <c r="Y905" s="39"/>
      <c r="Z905" s="39"/>
      <c r="AA905" s="39"/>
      <c r="AB905" s="39"/>
      <c r="AC905" s="39"/>
      <c r="AD905" s="39"/>
      <c r="AE905" s="39"/>
      <c r="AR905" s="240" t="s">
        <v>175</v>
      </c>
      <c r="AT905" s="240" t="s">
        <v>243</v>
      </c>
      <c r="AU905" s="240" t="s">
        <v>88</v>
      </c>
      <c r="AY905" s="18" t="s">
        <v>241</v>
      </c>
      <c r="BE905" s="241">
        <f>IF(N905="základní",J905,0)</f>
        <v>0</v>
      </c>
      <c r="BF905" s="241">
        <f>IF(N905="snížená",J905,0)</f>
        <v>0</v>
      </c>
      <c r="BG905" s="241">
        <f>IF(N905="zákl. přenesená",J905,0)</f>
        <v>0</v>
      </c>
      <c r="BH905" s="241">
        <f>IF(N905="sníž. přenesená",J905,0)</f>
        <v>0</v>
      </c>
      <c r="BI905" s="241">
        <f>IF(N905="nulová",J905,0)</f>
        <v>0</v>
      </c>
      <c r="BJ905" s="18" t="s">
        <v>14</v>
      </c>
      <c r="BK905" s="241">
        <f>ROUND(I905*H905,2)</f>
        <v>0</v>
      </c>
      <c r="BL905" s="18" t="s">
        <v>175</v>
      </c>
      <c r="BM905" s="240" t="s">
        <v>4841</v>
      </c>
    </row>
    <row r="906" s="2" customFormat="1">
      <c r="A906" s="39"/>
      <c r="B906" s="40"/>
      <c r="C906" s="41"/>
      <c r="D906" s="242" t="s">
        <v>249</v>
      </c>
      <c r="E906" s="41"/>
      <c r="F906" s="243" t="s">
        <v>2465</v>
      </c>
      <c r="G906" s="41"/>
      <c r="H906" s="41"/>
      <c r="I906" s="244"/>
      <c r="J906" s="41"/>
      <c r="K906" s="41"/>
      <c r="L906" s="45"/>
      <c r="M906" s="245"/>
      <c r="N906" s="246"/>
      <c r="O906" s="92"/>
      <c r="P906" s="92"/>
      <c r="Q906" s="92"/>
      <c r="R906" s="92"/>
      <c r="S906" s="92"/>
      <c r="T906" s="93"/>
      <c r="U906" s="39"/>
      <c r="V906" s="39"/>
      <c r="W906" s="39"/>
      <c r="X906" s="39"/>
      <c r="Y906" s="39"/>
      <c r="Z906" s="39"/>
      <c r="AA906" s="39"/>
      <c r="AB906" s="39"/>
      <c r="AC906" s="39"/>
      <c r="AD906" s="39"/>
      <c r="AE906" s="39"/>
      <c r="AT906" s="18" t="s">
        <v>249</v>
      </c>
      <c r="AU906" s="18" t="s">
        <v>88</v>
      </c>
    </row>
    <row r="907" s="12" customFormat="1" ht="22.8" customHeight="1">
      <c r="A907" s="12"/>
      <c r="B907" s="213"/>
      <c r="C907" s="214"/>
      <c r="D907" s="215" t="s">
        <v>79</v>
      </c>
      <c r="E907" s="227" t="s">
        <v>2467</v>
      </c>
      <c r="F907" s="227" t="s">
        <v>242</v>
      </c>
      <c r="G907" s="214"/>
      <c r="H907" s="214"/>
      <c r="I907" s="217"/>
      <c r="J907" s="228">
        <f>BK907</f>
        <v>0</v>
      </c>
      <c r="K907" s="214"/>
      <c r="L907" s="219"/>
      <c r="M907" s="220"/>
      <c r="N907" s="221"/>
      <c r="O907" s="221"/>
      <c r="P907" s="222">
        <f>SUM(P908:P921)</f>
        <v>0</v>
      </c>
      <c r="Q907" s="221"/>
      <c r="R907" s="222">
        <f>SUM(R908:R921)</f>
        <v>0</v>
      </c>
      <c r="S907" s="221"/>
      <c r="T907" s="223">
        <f>SUM(T908:T921)</f>
        <v>0</v>
      </c>
      <c r="U907" s="12"/>
      <c r="V907" s="12"/>
      <c r="W907" s="12"/>
      <c r="X907" s="12"/>
      <c r="Y907" s="12"/>
      <c r="Z907" s="12"/>
      <c r="AA907" s="12"/>
      <c r="AB907" s="12"/>
      <c r="AC907" s="12"/>
      <c r="AD907" s="12"/>
      <c r="AE907" s="12"/>
      <c r="AR907" s="224" t="s">
        <v>14</v>
      </c>
      <c r="AT907" s="225" t="s">
        <v>79</v>
      </c>
      <c r="AU907" s="225" t="s">
        <v>14</v>
      </c>
      <c r="AY907" s="224" t="s">
        <v>241</v>
      </c>
      <c r="BK907" s="226">
        <f>SUM(BK908:BK921)</f>
        <v>0</v>
      </c>
    </row>
    <row r="908" s="2" customFormat="1" ht="16.5" customHeight="1">
      <c r="A908" s="39"/>
      <c r="B908" s="40"/>
      <c r="C908" s="229" t="s">
        <v>4842</v>
      </c>
      <c r="D908" s="229" t="s">
        <v>243</v>
      </c>
      <c r="E908" s="230" t="s">
        <v>2469</v>
      </c>
      <c r="F908" s="231" t="s">
        <v>2470</v>
      </c>
      <c r="G908" s="232" t="s">
        <v>2471</v>
      </c>
      <c r="H908" s="233">
        <v>0.02</v>
      </c>
      <c r="I908" s="234"/>
      <c r="J908" s="235">
        <f>ROUND(I908*H908,2)</f>
        <v>0</v>
      </c>
      <c r="K908" s="231" t="s">
        <v>1</v>
      </c>
      <c r="L908" s="45"/>
      <c r="M908" s="236" t="s">
        <v>1</v>
      </c>
      <c r="N908" s="237" t="s">
        <v>45</v>
      </c>
      <c r="O908" s="92"/>
      <c r="P908" s="238">
        <f>O908*H908</f>
        <v>0</v>
      </c>
      <c r="Q908" s="238">
        <v>0</v>
      </c>
      <c r="R908" s="238">
        <f>Q908*H908</f>
        <v>0</v>
      </c>
      <c r="S908" s="238">
        <v>0</v>
      </c>
      <c r="T908" s="239">
        <f>S908*H908</f>
        <v>0</v>
      </c>
      <c r="U908" s="39"/>
      <c r="V908" s="39"/>
      <c r="W908" s="39"/>
      <c r="X908" s="39"/>
      <c r="Y908" s="39"/>
      <c r="Z908" s="39"/>
      <c r="AA908" s="39"/>
      <c r="AB908" s="39"/>
      <c r="AC908" s="39"/>
      <c r="AD908" s="39"/>
      <c r="AE908" s="39"/>
      <c r="AR908" s="240" t="s">
        <v>175</v>
      </c>
      <c r="AT908" s="240" t="s">
        <v>243</v>
      </c>
      <c r="AU908" s="240" t="s">
        <v>88</v>
      </c>
      <c r="AY908" s="18" t="s">
        <v>241</v>
      </c>
      <c r="BE908" s="241">
        <f>IF(N908="základní",J908,0)</f>
        <v>0</v>
      </c>
      <c r="BF908" s="241">
        <f>IF(N908="snížená",J908,0)</f>
        <v>0</v>
      </c>
      <c r="BG908" s="241">
        <f>IF(N908="zákl. přenesená",J908,0)</f>
        <v>0</v>
      </c>
      <c r="BH908" s="241">
        <f>IF(N908="sníž. přenesená",J908,0)</f>
        <v>0</v>
      </c>
      <c r="BI908" s="241">
        <f>IF(N908="nulová",J908,0)</f>
        <v>0</v>
      </c>
      <c r="BJ908" s="18" t="s">
        <v>14</v>
      </c>
      <c r="BK908" s="241">
        <f>ROUND(I908*H908,2)</f>
        <v>0</v>
      </c>
      <c r="BL908" s="18" t="s">
        <v>175</v>
      </c>
      <c r="BM908" s="240" t="s">
        <v>4843</v>
      </c>
    </row>
    <row r="909" s="2" customFormat="1">
      <c r="A909" s="39"/>
      <c r="B909" s="40"/>
      <c r="C909" s="41"/>
      <c r="D909" s="242" t="s">
        <v>249</v>
      </c>
      <c r="E909" s="41"/>
      <c r="F909" s="243" t="s">
        <v>2470</v>
      </c>
      <c r="G909" s="41"/>
      <c r="H909" s="41"/>
      <c r="I909" s="244"/>
      <c r="J909" s="41"/>
      <c r="K909" s="41"/>
      <c r="L909" s="45"/>
      <c r="M909" s="245"/>
      <c r="N909" s="246"/>
      <c r="O909" s="92"/>
      <c r="P909" s="92"/>
      <c r="Q909" s="92"/>
      <c r="R909" s="92"/>
      <c r="S909" s="92"/>
      <c r="T909" s="93"/>
      <c r="U909" s="39"/>
      <c r="V909" s="39"/>
      <c r="W909" s="39"/>
      <c r="X909" s="39"/>
      <c r="Y909" s="39"/>
      <c r="Z909" s="39"/>
      <c r="AA909" s="39"/>
      <c r="AB909" s="39"/>
      <c r="AC909" s="39"/>
      <c r="AD909" s="39"/>
      <c r="AE909" s="39"/>
      <c r="AT909" s="18" t="s">
        <v>249</v>
      </c>
      <c r="AU909" s="18" t="s">
        <v>88</v>
      </c>
    </row>
    <row r="910" s="2" customFormat="1" ht="24.15" customHeight="1">
      <c r="A910" s="39"/>
      <c r="B910" s="40"/>
      <c r="C910" s="229" t="s">
        <v>4844</v>
      </c>
      <c r="D910" s="229" t="s">
        <v>243</v>
      </c>
      <c r="E910" s="230" t="s">
        <v>2474</v>
      </c>
      <c r="F910" s="231" t="s">
        <v>2475</v>
      </c>
      <c r="G910" s="232" t="s">
        <v>296</v>
      </c>
      <c r="H910" s="233">
        <v>3</v>
      </c>
      <c r="I910" s="234"/>
      <c r="J910" s="235">
        <f>ROUND(I910*H910,2)</f>
        <v>0</v>
      </c>
      <c r="K910" s="231" t="s">
        <v>1</v>
      </c>
      <c r="L910" s="45"/>
      <c r="M910" s="236" t="s">
        <v>1</v>
      </c>
      <c r="N910" s="237" t="s">
        <v>45</v>
      </c>
      <c r="O910" s="92"/>
      <c r="P910" s="238">
        <f>O910*H910</f>
        <v>0</v>
      </c>
      <c r="Q910" s="238">
        <v>0</v>
      </c>
      <c r="R910" s="238">
        <f>Q910*H910</f>
        <v>0</v>
      </c>
      <c r="S910" s="238">
        <v>0</v>
      </c>
      <c r="T910" s="239">
        <f>S910*H910</f>
        <v>0</v>
      </c>
      <c r="U910" s="39"/>
      <c r="V910" s="39"/>
      <c r="W910" s="39"/>
      <c r="X910" s="39"/>
      <c r="Y910" s="39"/>
      <c r="Z910" s="39"/>
      <c r="AA910" s="39"/>
      <c r="AB910" s="39"/>
      <c r="AC910" s="39"/>
      <c r="AD910" s="39"/>
      <c r="AE910" s="39"/>
      <c r="AR910" s="240" t="s">
        <v>175</v>
      </c>
      <c r="AT910" s="240" t="s">
        <v>243</v>
      </c>
      <c r="AU910" s="240" t="s">
        <v>88</v>
      </c>
      <c r="AY910" s="18" t="s">
        <v>241</v>
      </c>
      <c r="BE910" s="241">
        <f>IF(N910="základní",J910,0)</f>
        <v>0</v>
      </c>
      <c r="BF910" s="241">
        <f>IF(N910="snížená",J910,0)</f>
        <v>0</v>
      </c>
      <c r="BG910" s="241">
        <f>IF(N910="zákl. přenesená",J910,0)</f>
        <v>0</v>
      </c>
      <c r="BH910" s="241">
        <f>IF(N910="sníž. přenesená",J910,0)</f>
        <v>0</v>
      </c>
      <c r="BI910" s="241">
        <f>IF(N910="nulová",J910,0)</f>
        <v>0</v>
      </c>
      <c r="BJ910" s="18" t="s">
        <v>14</v>
      </c>
      <c r="BK910" s="241">
        <f>ROUND(I910*H910,2)</f>
        <v>0</v>
      </c>
      <c r="BL910" s="18" t="s">
        <v>175</v>
      </c>
      <c r="BM910" s="240" t="s">
        <v>4845</v>
      </c>
    </row>
    <row r="911" s="2" customFormat="1">
      <c r="A911" s="39"/>
      <c r="B911" s="40"/>
      <c r="C911" s="41"/>
      <c r="D911" s="242" t="s">
        <v>249</v>
      </c>
      <c r="E911" s="41"/>
      <c r="F911" s="243" t="s">
        <v>2475</v>
      </c>
      <c r="G911" s="41"/>
      <c r="H911" s="41"/>
      <c r="I911" s="244"/>
      <c r="J911" s="41"/>
      <c r="K911" s="41"/>
      <c r="L911" s="45"/>
      <c r="M911" s="245"/>
      <c r="N911" s="246"/>
      <c r="O911" s="92"/>
      <c r="P911" s="92"/>
      <c r="Q911" s="92"/>
      <c r="R911" s="92"/>
      <c r="S911" s="92"/>
      <c r="T911" s="93"/>
      <c r="U911" s="39"/>
      <c r="V911" s="39"/>
      <c r="W911" s="39"/>
      <c r="X911" s="39"/>
      <c r="Y911" s="39"/>
      <c r="Z911" s="39"/>
      <c r="AA911" s="39"/>
      <c r="AB911" s="39"/>
      <c r="AC911" s="39"/>
      <c r="AD911" s="39"/>
      <c r="AE911" s="39"/>
      <c r="AT911" s="18" t="s">
        <v>249</v>
      </c>
      <c r="AU911" s="18" t="s">
        <v>88</v>
      </c>
    </row>
    <row r="912" s="2" customFormat="1" ht="24.15" customHeight="1">
      <c r="A912" s="39"/>
      <c r="B912" s="40"/>
      <c r="C912" s="229" t="s">
        <v>4846</v>
      </c>
      <c r="D912" s="229" t="s">
        <v>243</v>
      </c>
      <c r="E912" s="230" t="s">
        <v>3116</v>
      </c>
      <c r="F912" s="231" t="s">
        <v>3117</v>
      </c>
      <c r="G912" s="232" t="s">
        <v>296</v>
      </c>
      <c r="H912" s="233">
        <v>10</v>
      </c>
      <c r="I912" s="234"/>
      <c r="J912" s="235">
        <f>ROUND(I912*H912,2)</f>
        <v>0</v>
      </c>
      <c r="K912" s="231" t="s">
        <v>1</v>
      </c>
      <c r="L912" s="45"/>
      <c r="M912" s="236" t="s">
        <v>1</v>
      </c>
      <c r="N912" s="237" t="s">
        <v>45</v>
      </c>
      <c r="O912" s="92"/>
      <c r="P912" s="238">
        <f>O912*H912</f>
        <v>0</v>
      </c>
      <c r="Q912" s="238">
        <v>0</v>
      </c>
      <c r="R912" s="238">
        <f>Q912*H912</f>
        <v>0</v>
      </c>
      <c r="S912" s="238">
        <v>0</v>
      </c>
      <c r="T912" s="239">
        <f>S912*H912</f>
        <v>0</v>
      </c>
      <c r="U912" s="39"/>
      <c r="V912" s="39"/>
      <c r="W912" s="39"/>
      <c r="X912" s="39"/>
      <c r="Y912" s="39"/>
      <c r="Z912" s="39"/>
      <c r="AA912" s="39"/>
      <c r="AB912" s="39"/>
      <c r="AC912" s="39"/>
      <c r="AD912" s="39"/>
      <c r="AE912" s="39"/>
      <c r="AR912" s="240" t="s">
        <v>175</v>
      </c>
      <c r="AT912" s="240" t="s">
        <v>243</v>
      </c>
      <c r="AU912" s="240" t="s">
        <v>88</v>
      </c>
      <c r="AY912" s="18" t="s">
        <v>241</v>
      </c>
      <c r="BE912" s="241">
        <f>IF(N912="základní",J912,0)</f>
        <v>0</v>
      </c>
      <c r="BF912" s="241">
        <f>IF(N912="snížená",J912,0)</f>
        <v>0</v>
      </c>
      <c r="BG912" s="241">
        <f>IF(N912="zákl. přenesená",J912,0)</f>
        <v>0</v>
      </c>
      <c r="BH912" s="241">
        <f>IF(N912="sníž. přenesená",J912,0)</f>
        <v>0</v>
      </c>
      <c r="BI912" s="241">
        <f>IF(N912="nulová",J912,0)</f>
        <v>0</v>
      </c>
      <c r="BJ912" s="18" t="s">
        <v>14</v>
      </c>
      <c r="BK912" s="241">
        <f>ROUND(I912*H912,2)</f>
        <v>0</v>
      </c>
      <c r="BL912" s="18" t="s">
        <v>175</v>
      </c>
      <c r="BM912" s="240" t="s">
        <v>4847</v>
      </c>
    </row>
    <row r="913" s="2" customFormat="1">
      <c r="A913" s="39"/>
      <c r="B913" s="40"/>
      <c r="C913" s="41"/>
      <c r="D913" s="242" t="s">
        <v>249</v>
      </c>
      <c r="E913" s="41"/>
      <c r="F913" s="243" t="s">
        <v>3117</v>
      </c>
      <c r="G913" s="41"/>
      <c r="H913" s="41"/>
      <c r="I913" s="244"/>
      <c r="J913" s="41"/>
      <c r="K913" s="41"/>
      <c r="L913" s="45"/>
      <c r="M913" s="245"/>
      <c r="N913" s="246"/>
      <c r="O913" s="92"/>
      <c r="P913" s="92"/>
      <c r="Q913" s="92"/>
      <c r="R913" s="92"/>
      <c r="S913" s="92"/>
      <c r="T913" s="93"/>
      <c r="U913" s="39"/>
      <c r="V913" s="39"/>
      <c r="W913" s="39"/>
      <c r="X913" s="39"/>
      <c r="Y913" s="39"/>
      <c r="Z913" s="39"/>
      <c r="AA913" s="39"/>
      <c r="AB913" s="39"/>
      <c r="AC913" s="39"/>
      <c r="AD913" s="39"/>
      <c r="AE913" s="39"/>
      <c r="AT913" s="18" t="s">
        <v>249</v>
      </c>
      <c r="AU913" s="18" t="s">
        <v>88</v>
      </c>
    </row>
    <row r="914" s="2" customFormat="1" ht="24.15" customHeight="1">
      <c r="A914" s="39"/>
      <c r="B914" s="40"/>
      <c r="C914" s="229" t="s">
        <v>4848</v>
      </c>
      <c r="D914" s="229" t="s">
        <v>243</v>
      </c>
      <c r="E914" s="230" t="s">
        <v>2478</v>
      </c>
      <c r="F914" s="231" t="s">
        <v>2479</v>
      </c>
      <c r="G914" s="232" t="s">
        <v>296</v>
      </c>
      <c r="H914" s="233">
        <v>3</v>
      </c>
      <c r="I914" s="234"/>
      <c r="J914" s="235">
        <f>ROUND(I914*H914,2)</f>
        <v>0</v>
      </c>
      <c r="K914" s="231" t="s">
        <v>1</v>
      </c>
      <c r="L914" s="45"/>
      <c r="M914" s="236" t="s">
        <v>1</v>
      </c>
      <c r="N914" s="237" t="s">
        <v>45</v>
      </c>
      <c r="O914" s="92"/>
      <c r="P914" s="238">
        <f>O914*H914</f>
        <v>0</v>
      </c>
      <c r="Q914" s="238">
        <v>0</v>
      </c>
      <c r="R914" s="238">
        <f>Q914*H914</f>
        <v>0</v>
      </c>
      <c r="S914" s="238">
        <v>0</v>
      </c>
      <c r="T914" s="239">
        <f>S914*H914</f>
        <v>0</v>
      </c>
      <c r="U914" s="39"/>
      <c r="V914" s="39"/>
      <c r="W914" s="39"/>
      <c r="X914" s="39"/>
      <c r="Y914" s="39"/>
      <c r="Z914" s="39"/>
      <c r="AA914" s="39"/>
      <c r="AB914" s="39"/>
      <c r="AC914" s="39"/>
      <c r="AD914" s="39"/>
      <c r="AE914" s="39"/>
      <c r="AR914" s="240" t="s">
        <v>175</v>
      </c>
      <c r="AT914" s="240" t="s">
        <v>243</v>
      </c>
      <c r="AU914" s="240" t="s">
        <v>88</v>
      </c>
      <c r="AY914" s="18" t="s">
        <v>241</v>
      </c>
      <c r="BE914" s="241">
        <f>IF(N914="základní",J914,0)</f>
        <v>0</v>
      </c>
      <c r="BF914" s="241">
        <f>IF(N914="snížená",J914,0)</f>
        <v>0</v>
      </c>
      <c r="BG914" s="241">
        <f>IF(N914="zákl. přenesená",J914,0)</f>
        <v>0</v>
      </c>
      <c r="BH914" s="241">
        <f>IF(N914="sníž. přenesená",J914,0)</f>
        <v>0</v>
      </c>
      <c r="BI914" s="241">
        <f>IF(N914="nulová",J914,0)</f>
        <v>0</v>
      </c>
      <c r="BJ914" s="18" t="s">
        <v>14</v>
      </c>
      <c r="BK914" s="241">
        <f>ROUND(I914*H914,2)</f>
        <v>0</v>
      </c>
      <c r="BL914" s="18" t="s">
        <v>175</v>
      </c>
      <c r="BM914" s="240" t="s">
        <v>4849</v>
      </c>
    </row>
    <row r="915" s="2" customFormat="1">
      <c r="A915" s="39"/>
      <c r="B915" s="40"/>
      <c r="C915" s="41"/>
      <c r="D915" s="242" t="s">
        <v>249</v>
      </c>
      <c r="E915" s="41"/>
      <c r="F915" s="243" t="s">
        <v>2479</v>
      </c>
      <c r="G915" s="41"/>
      <c r="H915" s="41"/>
      <c r="I915" s="244"/>
      <c r="J915" s="41"/>
      <c r="K915" s="41"/>
      <c r="L915" s="45"/>
      <c r="M915" s="245"/>
      <c r="N915" s="246"/>
      <c r="O915" s="92"/>
      <c r="P915" s="92"/>
      <c r="Q915" s="92"/>
      <c r="R915" s="92"/>
      <c r="S915" s="92"/>
      <c r="T915" s="93"/>
      <c r="U915" s="39"/>
      <c r="V915" s="39"/>
      <c r="W915" s="39"/>
      <c r="X915" s="39"/>
      <c r="Y915" s="39"/>
      <c r="Z915" s="39"/>
      <c r="AA915" s="39"/>
      <c r="AB915" s="39"/>
      <c r="AC915" s="39"/>
      <c r="AD915" s="39"/>
      <c r="AE915" s="39"/>
      <c r="AT915" s="18" t="s">
        <v>249</v>
      </c>
      <c r="AU915" s="18" t="s">
        <v>88</v>
      </c>
    </row>
    <row r="916" s="2" customFormat="1" ht="24.15" customHeight="1">
      <c r="A916" s="39"/>
      <c r="B916" s="40"/>
      <c r="C916" s="229" t="s">
        <v>4850</v>
      </c>
      <c r="D916" s="229" t="s">
        <v>243</v>
      </c>
      <c r="E916" s="230" t="s">
        <v>3122</v>
      </c>
      <c r="F916" s="231" t="s">
        <v>3123</v>
      </c>
      <c r="G916" s="232" t="s">
        <v>296</v>
      </c>
      <c r="H916" s="233">
        <v>10</v>
      </c>
      <c r="I916" s="234"/>
      <c r="J916" s="235">
        <f>ROUND(I916*H916,2)</f>
        <v>0</v>
      </c>
      <c r="K916" s="231" t="s">
        <v>1</v>
      </c>
      <c r="L916" s="45"/>
      <c r="M916" s="236" t="s">
        <v>1</v>
      </c>
      <c r="N916" s="237" t="s">
        <v>45</v>
      </c>
      <c r="O916" s="92"/>
      <c r="P916" s="238">
        <f>O916*H916</f>
        <v>0</v>
      </c>
      <c r="Q916" s="238">
        <v>0</v>
      </c>
      <c r="R916" s="238">
        <f>Q916*H916</f>
        <v>0</v>
      </c>
      <c r="S916" s="238">
        <v>0</v>
      </c>
      <c r="T916" s="239">
        <f>S916*H916</f>
        <v>0</v>
      </c>
      <c r="U916" s="39"/>
      <c r="V916" s="39"/>
      <c r="W916" s="39"/>
      <c r="X916" s="39"/>
      <c r="Y916" s="39"/>
      <c r="Z916" s="39"/>
      <c r="AA916" s="39"/>
      <c r="AB916" s="39"/>
      <c r="AC916" s="39"/>
      <c r="AD916" s="39"/>
      <c r="AE916" s="39"/>
      <c r="AR916" s="240" t="s">
        <v>175</v>
      </c>
      <c r="AT916" s="240" t="s">
        <v>243</v>
      </c>
      <c r="AU916" s="240" t="s">
        <v>88</v>
      </c>
      <c r="AY916" s="18" t="s">
        <v>241</v>
      </c>
      <c r="BE916" s="241">
        <f>IF(N916="základní",J916,0)</f>
        <v>0</v>
      </c>
      <c r="BF916" s="241">
        <f>IF(N916="snížená",J916,0)</f>
        <v>0</v>
      </c>
      <c r="BG916" s="241">
        <f>IF(N916="zákl. přenesená",J916,0)</f>
        <v>0</v>
      </c>
      <c r="BH916" s="241">
        <f>IF(N916="sníž. přenesená",J916,0)</f>
        <v>0</v>
      </c>
      <c r="BI916" s="241">
        <f>IF(N916="nulová",J916,0)</f>
        <v>0</v>
      </c>
      <c r="BJ916" s="18" t="s">
        <v>14</v>
      </c>
      <c r="BK916" s="241">
        <f>ROUND(I916*H916,2)</f>
        <v>0</v>
      </c>
      <c r="BL916" s="18" t="s">
        <v>175</v>
      </c>
      <c r="BM916" s="240" t="s">
        <v>4851</v>
      </c>
    </row>
    <row r="917" s="2" customFormat="1">
      <c r="A917" s="39"/>
      <c r="B917" s="40"/>
      <c r="C917" s="41"/>
      <c r="D917" s="242" t="s">
        <v>249</v>
      </c>
      <c r="E917" s="41"/>
      <c r="F917" s="243" t="s">
        <v>3123</v>
      </c>
      <c r="G917" s="41"/>
      <c r="H917" s="41"/>
      <c r="I917" s="244"/>
      <c r="J917" s="41"/>
      <c r="K917" s="41"/>
      <c r="L917" s="45"/>
      <c r="M917" s="245"/>
      <c r="N917" s="246"/>
      <c r="O917" s="92"/>
      <c r="P917" s="92"/>
      <c r="Q917" s="92"/>
      <c r="R917" s="92"/>
      <c r="S917" s="92"/>
      <c r="T917" s="93"/>
      <c r="U917" s="39"/>
      <c r="V917" s="39"/>
      <c r="W917" s="39"/>
      <c r="X917" s="39"/>
      <c r="Y917" s="39"/>
      <c r="Z917" s="39"/>
      <c r="AA917" s="39"/>
      <c r="AB917" s="39"/>
      <c r="AC917" s="39"/>
      <c r="AD917" s="39"/>
      <c r="AE917" s="39"/>
      <c r="AT917" s="18" t="s">
        <v>249</v>
      </c>
      <c r="AU917" s="18" t="s">
        <v>88</v>
      </c>
    </row>
    <row r="918" s="2" customFormat="1" ht="16.5" customHeight="1">
      <c r="A918" s="39"/>
      <c r="B918" s="40"/>
      <c r="C918" s="229" t="s">
        <v>4852</v>
      </c>
      <c r="D918" s="229" t="s">
        <v>243</v>
      </c>
      <c r="E918" s="230" t="s">
        <v>3131</v>
      </c>
      <c r="F918" s="231" t="s">
        <v>3132</v>
      </c>
      <c r="G918" s="232" t="s">
        <v>296</v>
      </c>
      <c r="H918" s="233">
        <v>10</v>
      </c>
      <c r="I918" s="234"/>
      <c r="J918" s="235">
        <f>ROUND(I918*H918,2)</f>
        <v>0</v>
      </c>
      <c r="K918" s="231" t="s">
        <v>1</v>
      </c>
      <c r="L918" s="45"/>
      <c r="M918" s="236" t="s">
        <v>1</v>
      </c>
      <c r="N918" s="237" t="s">
        <v>45</v>
      </c>
      <c r="O918" s="92"/>
      <c r="P918" s="238">
        <f>O918*H918</f>
        <v>0</v>
      </c>
      <c r="Q918" s="238">
        <v>0</v>
      </c>
      <c r="R918" s="238">
        <f>Q918*H918</f>
        <v>0</v>
      </c>
      <c r="S918" s="238">
        <v>0</v>
      </c>
      <c r="T918" s="239">
        <f>S918*H918</f>
        <v>0</v>
      </c>
      <c r="U918" s="39"/>
      <c r="V918" s="39"/>
      <c r="W918" s="39"/>
      <c r="X918" s="39"/>
      <c r="Y918" s="39"/>
      <c r="Z918" s="39"/>
      <c r="AA918" s="39"/>
      <c r="AB918" s="39"/>
      <c r="AC918" s="39"/>
      <c r="AD918" s="39"/>
      <c r="AE918" s="39"/>
      <c r="AR918" s="240" t="s">
        <v>175</v>
      </c>
      <c r="AT918" s="240" t="s">
        <v>243</v>
      </c>
      <c r="AU918" s="240" t="s">
        <v>88</v>
      </c>
      <c r="AY918" s="18" t="s">
        <v>241</v>
      </c>
      <c r="BE918" s="241">
        <f>IF(N918="základní",J918,0)</f>
        <v>0</v>
      </c>
      <c r="BF918" s="241">
        <f>IF(N918="snížená",J918,0)</f>
        <v>0</v>
      </c>
      <c r="BG918" s="241">
        <f>IF(N918="zákl. přenesená",J918,0)</f>
        <v>0</v>
      </c>
      <c r="BH918" s="241">
        <f>IF(N918="sníž. přenesená",J918,0)</f>
        <v>0</v>
      </c>
      <c r="BI918" s="241">
        <f>IF(N918="nulová",J918,0)</f>
        <v>0</v>
      </c>
      <c r="BJ918" s="18" t="s">
        <v>14</v>
      </c>
      <c r="BK918" s="241">
        <f>ROUND(I918*H918,2)</f>
        <v>0</v>
      </c>
      <c r="BL918" s="18" t="s">
        <v>175</v>
      </c>
      <c r="BM918" s="240" t="s">
        <v>4853</v>
      </c>
    </row>
    <row r="919" s="2" customFormat="1">
      <c r="A919" s="39"/>
      <c r="B919" s="40"/>
      <c r="C919" s="41"/>
      <c r="D919" s="242" t="s">
        <v>249</v>
      </c>
      <c r="E919" s="41"/>
      <c r="F919" s="243" t="s">
        <v>3132</v>
      </c>
      <c r="G919" s="41"/>
      <c r="H919" s="41"/>
      <c r="I919" s="244"/>
      <c r="J919" s="41"/>
      <c r="K919" s="41"/>
      <c r="L919" s="45"/>
      <c r="M919" s="245"/>
      <c r="N919" s="246"/>
      <c r="O919" s="92"/>
      <c r="P919" s="92"/>
      <c r="Q919" s="92"/>
      <c r="R919" s="92"/>
      <c r="S919" s="92"/>
      <c r="T919" s="93"/>
      <c r="U919" s="39"/>
      <c r="V919" s="39"/>
      <c r="W919" s="39"/>
      <c r="X919" s="39"/>
      <c r="Y919" s="39"/>
      <c r="Z919" s="39"/>
      <c r="AA919" s="39"/>
      <c r="AB919" s="39"/>
      <c r="AC919" s="39"/>
      <c r="AD919" s="39"/>
      <c r="AE919" s="39"/>
      <c r="AT919" s="18" t="s">
        <v>249</v>
      </c>
      <c r="AU919" s="18" t="s">
        <v>88</v>
      </c>
    </row>
    <row r="920" s="2" customFormat="1" ht="33" customHeight="1">
      <c r="A920" s="39"/>
      <c r="B920" s="40"/>
      <c r="C920" s="229" t="s">
        <v>4854</v>
      </c>
      <c r="D920" s="229" t="s">
        <v>243</v>
      </c>
      <c r="E920" s="230" t="s">
        <v>3134</v>
      </c>
      <c r="F920" s="231" t="s">
        <v>3135</v>
      </c>
      <c r="G920" s="232" t="s">
        <v>296</v>
      </c>
      <c r="H920" s="233">
        <v>12</v>
      </c>
      <c r="I920" s="234"/>
      <c r="J920" s="235">
        <f>ROUND(I920*H920,2)</f>
        <v>0</v>
      </c>
      <c r="K920" s="231" t="s">
        <v>1</v>
      </c>
      <c r="L920" s="45"/>
      <c r="M920" s="236" t="s">
        <v>1</v>
      </c>
      <c r="N920" s="237" t="s">
        <v>45</v>
      </c>
      <c r="O920" s="92"/>
      <c r="P920" s="238">
        <f>O920*H920</f>
        <v>0</v>
      </c>
      <c r="Q920" s="238">
        <v>0</v>
      </c>
      <c r="R920" s="238">
        <f>Q920*H920</f>
        <v>0</v>
      </c>
      <c r="S920" s="238">
        <v>0</v>
      </c>
      <c r="T920" s="239">
        <f>S920*H920</f>
        <v>0</v>
      </c>
      <c r="U920" s="39"/>
      <c r="V920" s="39"/>
      <c r="W920" s="39"/>
      <c r="X920" s="39"/>
      <c r="Y920" s="39"/>
      <c r="Z920" s="39"/>
      <c r="AA920" s="39"/>
      <c r="AB920" s="39"/>
      <c r="AC920" s="39"/>
      <c r="AD920" s="39"/>
      <c r="AE920" s="39"/>
      <c r="AR920" s="240" t="s">
        <v>175</v>
      </c>
      <c r="AT920" s="240" t="s">
        <v>243</v>
      </c>
      <c r="AU920" s="240" t="s">
        <v>88</v>
      </c>
      <c r="AY920" s="18" t="s">
        <v>241</v>
      </c>
      <c r="BE920" s="241">
        <f>IF(N920="základní",J920,0)</f>
        <v>0</v>
      </c>
      <c r="BF920" s="241">
        <f>IF(N920="snížená",J920,0)</f>
        <v>0</v>
      </c>
      <c r="BG920" s="241">
        <f>IF(N920="zákl. přenesená",J920,0)</f>
        <v>0</v>
      </c>
      <c r="BH920" s="241">
        <f>IF(N920="sníž. přenesená",J920,0)</f>
        <v>0</v>
      </c>
      <c r="BI920" s="241">
        <f>IF(N920="nulová",J920,0)</f>
        <v>0</v>
      </c>
      <c r="BJ920" s="18" t="s">
        <v>14</v>
      </c>
      <c r="BK920" s="241">
        <f>ROUND(I920*H920,2)</f>
        <v>0</v>
      </c>
      <c r="BL920" s="18" t="s">
        <v>175</v>
      </c>
      <c r="BM920" s="240" t="s">
        <v>4855</v>
      </c>
    </row>
    <row r="921" s="2" customFormat="1">
      <c r="A921" s="39"/>
      <c r="B921" s="40"/>
      <c r="C921" s="41"/>
      <c r="D921" s="242" t="s">
        <v>249</v>
      </c>
      <c r="E921" s="41"/>
      <c r="F921" s="243" t="s">
        <v>3135</v>
      </c>
      <c r="G921" s="41"/>
      <c r="H921" s="41"/>
      <c r="I921" s="244"/>
      <c r="J921" s="41"/>
      <c r="K921" s="41"/>
      <c r="L921" s="45"/>
      <c r="M921" s="281"/>
      <c r="N921" s="282"/>
      <c r="O921" s="283"/>
      <c r="P921" s="283"/>
      <c r="Q921" s="283"/>
      <c r="R921" s="283"/>
      <c r="S921" s="283"/>
      <c r="T921" s="284"/>
      <c r="U921" s="39"/>
      <c r="V921" s="39"/>
      <c r="W921" s="39"/>
      <c r="X921" s="39"/>
      <c r="Y921" s="39"/>
      <c r="Z921" s="39"/>
      <c r="AA921" s="39"/>
      <c r="AB921" s="39"/>
      <c r="AC921" s="39"/>
      <c r="AD921" s="39"/>
      <c r="AE921" s="39"/>
      <c r="AT921" s="18" t="s">
        <v>249</v>
      </c>
      <c r="AU921" s="18" t="s">
        <v>88</v>
      </c>
    </row>
    <row r="922" s="2" customFormat="1" ht="6.96" customHeight="1">
      <c r="A922" s="39"/>
      <c r="B922" s="67"/>
      <c r="C922" s="68"/>
      <c r="D922" s="68"/>
      <c r="E922" s="68"/>
      <c r="F922" s="68"/>
      <c r="G922" s="68"/>
      <c r="H922" s="68"/>
      <c r="I922" s="68"/>
      <c r="J922" s="68"/>
      <c r="K922" s="68"/>
      <c r="L922" s="45"/>
      <c r="M922" s="39"/>
      <c r="O922" s="39"/>
      <c r="P922" s="39"/>
      <c r="Q922" s="39"/>
      <c r="R922" s="39"/>
      <c r="S922" s="39"/>
      <c r="T922" s="39"/>
      <c r="U922" s="39"/>
      <c r="V922" s="39"/>
      <c r="W922" s="39"/>
      <c r="X922" s="39"/>
      <c r="Y922" s="39"/>
      <c r="Z922" s="39"/>
      <c r="AA922" s="39"/>
      <c r="AB922" s="39"/>
      <c r="AC922" s="39"/>
      <c r="AD922" s="39"/>
      <c r="AE922" s="39"/>
    </row>
  </sheetData>
  <sheetProtection sheet="1" autoFilter="0" formatColumns="0" formatRows="0" objects="1" scenarios="1" spinCount="100000" saltValue="mA32Jc6Qb0G06j3get8wefL5NHvMJExoEH/RqmY+6cgp1SYXg8EFSCFvs5CUrUvxi9gCtjUmRkQ7UBEIdChTEA==" hashValue="rcfCsAs2wZ0LIrYYlLG05sqw/NRUamuhu9Vn7CLlyShPc+oUWoRGvdqWLXlxGLvxAfFd/XUsNRj3onJGTFWWQw==" algorithmName="SHA-512" password="CC35"/>
  <autoFilter ref="C145:K921"/>
  <mergeCells count="15">
    <mergeCell ref="E7:H7"/>
    <mergeCell ref="E11:H11"/>
    <mergeCell ref="E9:H9"/>
    <mergeCell ref="E13:H13"/>
    <mergeCell ref="E22:H22"/>
    <mergeCell ref="E31:H31"/>
    <mergeCell ref="E85:H85"/>
    <mergeCell ref="E89:H89"/>
    <mergeCell ref="E87:H87"/>
    <mergeCell ref="E91:H91"/>
    <mergeCell ref="E132:H132"/>
    <mergeCell ref="E136:H136"/>
    <mergeCell ref="E134:H134"/>
    <mergeCell ref="E138:H138"/>
    <mergeCell ref="L2:V2"/>
  </mergeCells>
  <hyperlinks>
    <hyperlink ref="F151" r:id="rId1" display="https://podminky.urs.cz/item/CS_URS_2021_02/115101201"/>
    <hyperlink ref="F158" r:id="rId2" display="https://podminky.urs.cz/item/CS_URS_2021_02/115101301"/>
    <hyperlink ref="F166" r:id="rId3" display="https://podminky.urs.cz/item/CS_URS_2021_02/131251204"/>
    <hyperlink ref="F173" r:id="rId4" display="https://podminky.urs.cz/item/CS_URS_2021_02/131351204"/>
    <hyperlink ref="F180" r:id="rId5" display="https://podminky.urs.cz/item/CS_URS_2021_02/131451204"/>
    <hyperlink ref="F187" r:id="rId6" display="https://podminky.urs.cz/item/CS_URS_2021_02/153111114"/>
    <hyperlink ref="F192" r:id="rId7" display="https://podminky.urs.cz/item/CS_URS_2021_02/153111115"/>
    <hyperlink ref="F197" r:id="rId8" display="https://podminky.urs.cz/item/CS_URS_2021_02/153112132"/>
    <hyperlink ref="F206" r:id="rId9" display="https://podminky.urs.cz/item/CS_URS_2021_02/153113119"/>
    <hyperlink ref="F209" r:id="rId10" display="https://podminky.urs.cz/item/CS_URS_2021_02/161151103"/>
    <hyperlink ref="F212" r:id="rId11" display="https://podminky.urs.cz/item/CS_URS_2021_02/161151113"/>
    <hyperlink ref="F216" r:id="rId12" display="https://podminky.urs.cz/item/CS_URS_2021_02/162551108"/>
    <hyperlink ref="F224" r:id="rId13" display="https://podminky.urs.cz/item/CS_URS_2021_02/162551128"/>
    <hyperlink ref="F230" r:id="rId14" display="https://podminky.urs.cz/item/CS_URS_2021_02/162751117"/>
    <hyperlink ref="F238" r:id="rId15" display="https://podminky.urs.cz/item/CS_URS_2021_02/162751119"/>
    <hyperlink ref="F244" r:id="rId16" display="https://podminky.urs.cz/item/CS_URS_2021_02/162751137"/>
    <hyperlink ref="F250" r:id="rId17" display="https://podminky.urs.cz/item/CS_URS_2021_02/162751139"/>
    <hyperlink ref="F256" r:id="rId18" display="https://podminky.urs.cz/item/CS_URS_2021_02/167151101"/>
    <hyperlink ref="F262" r:id="rId19" display="https://podminky.urs.cz/item/CS_URS_2021_02/167151102"/>
    <hyperlink ref="F268" r:id="rId20" display="https://podminky.urs.cz/item/CS_URS_2021_02/171151111"/>
    <hyperlink ref="F273" r:id="rId21" display="https://podminky.urs.cz/item/CS_URS_2021_02/171201231.1"/>
    <hyperlink ref="F279" r:id="rId22" display="https://podminky.urs.cz/item/CS_URS_2021_02/171251201"/>
    <hyperlink ref="F284" r:id="rId23" display="https://podminky.urs.cz/item/CS_URS_2021_02/174151101"/>
    <hyperlink ref="F296" r:id="rId24" display="https://podminky.urs.cz/item/CS_URS_2021_02/211531111"/>
    <hyperlink ref="F300" r:id="rId25" display="https://podminky.urs.cz/item/CS_URS_2021_02/212755214"/>
    <hyperlink ref="F304" r:id="rId26" display="https://podminky.urs.cz/item/CS_URS_2021_02/213141111"/>
    <hyperlink ref="F318" r:id="rId27" display="https://podminky.urs.cz/item/CS_URS_2021_02/271542211"/>
    <hyperlink ref="F323" r:id="rId28" display="https://podminky.urs.cz/item/CS_URS_2021_02/273313511"/>
    <hyperlink ref="F329" r:id="rId29" display="https://podminky.urs.cz/item/CS_URS_2021_02/275313711"/>
    <hyperlink ref="F335" r:id="rId30" display="https://podminky.urs.cz/item/CS_URS_2021_02/380326342"/>
    <hyperlink ref="F348" r:id="rId31" display="https://podminky.urs.cz/item/CS_URS_2021_02/380326343"/>
    <hyperlink ref="F360" r:id="rId32" display="https://podminky.urs.cz/item/CS_URS_2021_02/380356231"/>
    <hyperlink ref="F382" r:id="rId33" display="https://podminky.urs.cz/item/CS_URS_2021_02/380356232"/>
    <hyperlink ref="F391" r:id="rId34" display="https://podminky.urs.cz/item/CS_URS_2021_02/611325423"/>
    <hyperlink ref="F396" r:id="rId35" display="https://podminky.urs.cz/item/CS_URS_2021_02/612325423"/>
    <hyperlink ref="F401" r:id="rId36" display="https://podminky.urs.cz/item/CS_URS_2021_02/622325213"/>
    <hyperlink ref="F419" r:id="rId37" display="https://podminky.urs.cz/item/CS_URS_2021_02/631311135"/>
    <hyperlink ref="F425" r:id="rId38" display="https://podminky.urs.cz/item/CS_URS_2021_02/631319013"/>
    <hyperlink ref="F428" r:id="rId39" display="https://podminky.urs.cz/item/CS_URS_2021_02/631319175"/>
    <hyperlink ref="F431" r:id="rId40" display="https://podminky.urs.cz/item/CS_URS_2021_02/631319185"/>
    <hyperlink ref="F434" r:id="rId41" display="https://podminky.urs.cz/item/CS_URS_2021_02/631351101"/>
    <hyperlink ref="F439" r:id="rId42" display="https://podminky.urs.cz/item/CS_URS_2021_02/631351102"/>
    <hyperlink ref="F442" r:id="rId43" display="https://podminky.urs.cz/item/CS_URS_2021_02/631362021"/>
    <hyperlink ref="F448" r:id="rId44" display="https://podminky.urs.cz/item/CS_URS_2021_02/637121114"/>
    <hyperlink ref="F456" r:id="rId45" display="https://podminky.urs.cz/item/CS_URS_2021_02/916231213"/>
    <hyperlink ref="F462" r:id="rId46" display="https://podminky.urs.cz/item/CS_URS_2021_02/933901111"/>
    <hyperlink ref="F471" r:id="rId47" display="https://podminky.urs.cz/item/CS_URS_2021_02/938902122"/>
    <hyperlink ref="F496" r:id="rId48" display="https://podminky.urs.cz/item/CS_URS_2021_02/941111121"/>
    <hyperlink ref="F499" r:id="rId49" display="https://podminky.urs.cz/item/CS_URS_2021_02/941111221"/>
    <hyperlink ref="F503" r:id="rId50" display="https://podminky.urs.cz/item/CS_URS_2021_02/941111821"/>
    <hyperlink ref="F506" r:id="rId51" display="https://podminky.urs.cz/item/CS_URS_2021_02/944511111"/>
    <hyperlink ref="F509" r:id="rId52" display="https://podminky.urs.cz/item/CS_URS_2021_02/944511211"/>
    <hyperlink ref="F513" r:id="rId53" display="https://podminky.urs.cz/item/CS_URS_2021_02/944511811"/>
    <hyperlink ref="F516" r:id="rId54" display="https://podminky.urs.cz/item/CS_URS_2021_02/949101111"/>
    <hyperlink ref="F523" r:id="rId55" display="https://podminky.urs.cz/item/CS_URS_2021_02/952901221"/>
    <hyperlink ref="F526" r:id="rId56" display="https://podminky.urs.cz/item/CS_URS_2021_02/953171022"/>
    <hyperlink ref="F536" r:id="rId57" display="https://podminky.urs.cz/item/CS_URS_2021_02/968072455"/>
    <hyperlink ref="F540" r:id="rId58" display="https://podminky.urs.cz/item/CS_URS_2021_02/972054491"/>
    <hyperlink ref="F544" r:id="rId59" display="https://podminky.urs.cz/item/CS_URS_2021_02/977151111"/>
    <hyperlink ref="F547" r:id="rId60" display="https://podminky.urs.cz/item/CS_URS_2021_02/977151127"/>
    <hyperlink ref="F551" r:id="rId61" display="https://podminky.urs.cz/item/CS_URS_2021_02/977151131"/>
    <hyperlink ref="F554" r:id="rId62" display="https://podminky.urs.cz/item/CS_URS_2021_02/978011161"/>
    <hyperlink ref="F557" r:id="rId63" display="https://podminky.urs.cz/item/CS_URS_2021_02/978013161"/>
    <hyperlink ref="F560" r:id="rId64" display="https://podminky.urs.cz/item/CS_URS_2021_02/978015361"/>
    <hyperlink ref="F563" r:id="rId65" display="https://podminky.urs.cz/item/CS_URS_2021_02/985112112"/>
    <hyperlink ref="F573" r:id="rId66" display="https://podminky.urs.cz/item/CS_URS_2021_02/985112132"/>
    <hyperlink ref="F583" r:id="rId67" display="https://podminky.urs.cz/item/CS_URS_2021_02/985121122"/>
    <hyperlink ref="F600" r:id="rId68" display="https://podminky.urs.cz/item/CS_URS_2021_02/985131111"/>
    <hyperlink ref="F617" r:id="rId69" display="https://podminky.urs.cz/item/CS_URS_2021_02/985311113"/>
    <hyperlink ref="F620" r:id="rId70" display="https://podminky.urs.cz/item/CS_URS_2021_02/985311313"/>
    <hyperlink ref="F636" r:id="rId71" display="https://podminky.urs.cz/item/CS_URS_2021_02/997002511"/>
    <hyperlink ref="F641" r:id="rId72" display="https://podminky.urs.cz/item/CS_URS_2021_02/997002519"/>
    <hyperlink ref="F647" r:id="rId73" display="https://podminky.urs.cz/item/CS_URS_2021_02/997013871"/>
    <hyperlink ref="F653" r:id="rId74" display="https://podminky.urs.cz/item/CS_URS_2021_02/998142251"/>
    <hyperlink ref="F674" r:id="rId75" display="https://podminky.urs.cz/item/CS_URS_2021_02/751111812"/>
    <hyperlink ref="F677" r:id="rId76" display="https://podminky.urs.cz/item/CS_URS_2021_02/751344813"/>
    <hyperlink ref="F680" r:id="rId77" display="https://podminky.urs.cz/item/CS_URS_2021_02/751398822"/>
    <hyperlink ref="F683" r:id="rId78" display="https://podminky.urs.cz/item/CS_URS_2021_02/998751201"/>
    <hyperlink ref="F687" r:id="rId79" display="https://podminky.urs.cz/item/CS_URS_2021_02/766660411"/>
    <hyperlink ref="F696" r:id="rId80" display="https://podminky.urs.cz/item/CS_URS_2021_02/998766102"/>
    <hyperlink ref="F700" r:id="rId81" display="https://podminky.urs.cz/item/CS_URS_2021_02/771573932"/>
    <hyperlink ref="F708" r:id="rId82" display="https://podminky.urs.cz/item/CS_URS_2021_02/998771102"/>
    <hyperlink ref="F712" r:id="rId83" display="https://podminky.urs.cz/item/CS_URS_2021_02/781473920"/>
    <hyperlink ref="F720" r:id="rId84" display="https://podminky.urs.cz/item/CS_URS_2021_02/998781102"/>
    <hyperlink ref="F726" r:id="rId85" display="https://podminky.urs.cz/item/CS_URS_2021_02/783801401"/>
    <hyperlink ref="F749" r:id="rId86" display="https://podminky.urs.cz/item/CS_URS_2021_02/783823131"/>
    <hyperlink ref="F752" r:id="rId87" display="https://podminky.urs.cz/item/CS_URS_2021_02/783827121"/>
    <hyperlink ref="F758" r:id="rId88" display="https://podminky.urs.cz/item/CS_URS_2021_02/784121001"/>
    <hyperlink ref="F762" r:id="rId89" display="https://podminky.urs.cz/item/CS_URS_2021_02/784171121"/>
    <hyperlink ref="F768" r:id="rId90" display="https://podminky.urs.cz/item/CS_URS_2021_02/784181101"/>
    <hyperlink ref="F771" r:id="rId91" display="https://podminky.urs.cz/item/CS_URS_2021_02/784211101"/>
  </hyperlinks>
  <pageMargins left="0.39375" right="0.39375" top="0.39375" bottom="0.39375" header="0" footer="0"/>
  <pageSetup paperSize="9" orientation="portrait" blackAndWhite="1" fitToHeight="100"/>
  <headerFooter>
    <oddFooter>&amp;CStrana &amp;P z &amp;N</oddFooter>
  </headerFooter>
  <drawing r:id="rId9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c r="AZ2" s="285" t="s">
        <v>422</v>
      </c>
      <c r="BA2" s="285" t="s">
        <v>423</v>
      </c>
      <c r="BB2" s="285" t="s">
        <v>255</v>
      </c>
      <c r="BC2" s="285" t="s">
        <v>4856</v>
      </c>
      <c r="BD2" s="285" t="s">
        <v>88</v>
      </c>
    </row>
    <row r="3" s="1" customFormat="1" ht="6.96" customHeight="1">
      <c r="B3" s="148"/>
      <c r="C3" s="149"/>
      <c r="D3" s="149"/>
      <c r="E3" s="149"/>
      <c r="F3" s="149"/>
      <c r="G3" s="149"/>
      <c r="H3" s="149"/>
      <c r="I3" s="149"/>
      <c r="J3" s="149"/>
      <c r="K3" s="149"/>
      <c r="L3" s="21"/>
      <c r="AT3" s="18" t="s">
        <v>88</v>
      </c>
      <c r="AZ3" s="285" t="s">
        <v>425</v>
      </c>
      <c r="BA3" s="285" t="s">
        <v>426</v>
      </c>
      <c r="BB3" s="285" t="s">
        <v>255</v>
      </c>
      <c r="BC3" s="285" t="s">
        <v>4857</v>
      </c>
      <c r="BD3" s="285" t="s">
        <v>88</v>
      </c>
    </row>
    <row r="4" s="1" customFormat="1" ht="24.96" customHeight="1">
      <c r="B4" s="21"/>
      <c r="D4" s="150" t="s">
        <v>210</v>
      </c>
      <c r="L4" s="21"/>
      <c r="M4" s="151" t="s">
        <v>10</v>
      </c>
      <c r="AT4" s="18" t="s">
        <v>4</v>
      </c>
      <c r="AZ4" s="285" t="s">
        <v>428</v>
      </c>
      <c r="BA4" s="285" t="s">
        <v>429</v>
      </c>
      <c r="BB4" s="285" t="s">
        <v>255</v>
      </c>
      <c r="BC4" s="285" t="s">
        <v>4858</v>
      </c>
      <c r="BD4" s="285" t="s">
        <v>88</v>
      </c>
    </row>
    <row r="5" s="1" customFormat="1" ht="6.96" customHeight="1">
      <c r="B5" s="21"/>
      <c r="L5" s="21"/>
      <c r="AZ5" s="285" t="s">
        <v>431</v>
      </c>
      <c r="BA5" s="285" t="s">
        <v>432</v>
      </c>
      <c r="BB5" s="285" t="s">
        <v>255</v>
      </c>
      <c r="BC5" s="285" t="s">
        <v>4859</v>
      </c>
      <c r="BD5" s="285" t="s">
        <v>88</v>
      </c>
    </row>
    <row r="6" s="1" customFormat="1" ht="12" customHeight="1">
      <c r="B6" s="21"/>
      <c r="D6" s="152" t="s">
        <v>16</v>
      </c>
      <c r="L6" s="21"/>
      <c r="AZ6" s="285" t="s">
        <v>434</v>
      </c>
      <c r="BA6" s="285" t="s">
        <v>435</v>
      </c>
      <c r="BB6" s="285" t="s">
        <v>255</v>
      </c>
      <c r="BC6" s="285" t="s">
        <v>4860</v>
      </c>
      <c r="BD6" s="285" t="s">
        <v>88</v>
      </c>
    </row>
    <row r="7" s="1" customFormat="1" ht="26.25" customHeight="1">
      <c r="B7" s="21"/>
      <c r="E7" s="153" t="str">
        <f>'Rekapitulace stavby'!K6</f>
        <v>Zaječov rozšíření a intenzifikace ČOV Horní Kváň - kanalizace a vodovod</v>
      </c>
      <c r="F7" s="152"/>
      <c r="G7" s="152"/>
      <c r="H7" s="152"/>
      <c r="L7" s="21"/>
      <c r="AZ7" s="285" t="s">
        <v>2494</v>
      </c>
      <c r="BA7" s="285" t="s">
        <v>2495</v>
      </c>
      <c r="BB7" s="285" t="s">
        <v>255</v>
      </c>
      <c r="BC7" s="285" t="s">
        <v>4861</v>
      </c>
      <c r="BD7" s="285" t="s">
        <v>88</v>
      </c>
    </row>
    <row r="8">
      <c r="B8" s="21"/>
      <c r="D8" s="152" t="s">
        <v>211</v>
      </c>
      <c r="L8" s="21"/>
      <c r="AZ8" s="285" t="s">
        <v>2497</v>
      </c>
      <c r="BA8" s="285" t="s">
        <v>2498</v>
      </c>
      <c r="BB8" s="285" t="s">
        <v>255</v>
      </c>
      <c r="BC8" s="285" t="s">
        <v>4862</v>
      </c>
      <c r="BD8" s="285" t="s">
        <v>88</v>
      </c>
    </row>
    <row r="9" s="1" customFormat="1" ht="16.5" customHeight="1">
      <c r="B9" s="21"/>
      <c r="E9" s="153" t="s">
        <v>212</v>
      </c>
      <c r="F9" s="1"/>
      <c r="G9" s="1"/>
      <c r="H9" s="1"/>
      <c r="L9" s="21"/>
      <c r="AZ9" s="285" t="s">
        <v>2500</v>
      </c>
      <c r="BA9" s="285" t="s">
        <v>2501</v>
      </c>
      <c r="BB9" s="285" t="s">
        <v>255</v>
      </c>
      <c r="BC9" s="285" t="s">
        <v>4861</v>
      </c>
      <c r="BD9" s="285" t="s">
        <v>88</v>
      </c>
    </row>
    <row r="10" s="1" customFormat="1" ht="12" customHeight="1">
      <c r="B10" s="21"/>
      <c r="D10" s="152" t="s">
        <v>213</v>
      </c>
      <c r="L10" s="21"/>
      <c r="AZ10" s="285" t="s">
        <v>2502</v>
      </c>
      <c r="BA10" s="285" t="s">
        <v>2503</v>
      </c>
      <c r="BB10" s="285" t="s">
        <v>255</v>
      </c>
      <c r="BC10" s="285" t="s">
        <v>4862</v>
      </c>
      <c r="BD10" s="285" t="s">
        <v>88</v>
      </c>
    </row>
    <row r="11" s="2" customFormat="1" ht="16.5" customHeight="1">
      <c r="A11" s="39"/>
      <c r="B11" s="45"/>
      <c r="C11" s="39"/>
      <c r="D11" s="39"/>
      <c r="E11" s="154" t="s">
        <v>3953</v>
      </c>
      <c r="F11" s="39"/>
      <c r="G11" s="39"/>
      <c r="H11" s="39"/>
      <c r="I11" s="39"/>
      <c r="J11" s="39"/>
      <c r="K11" s="39"/>
      <c r="L11" s="64"/>
      <c r="S11" s="39"/>
      <c r="T11" s="39"/>
      <c r="U11" s="39"/>
      <c r="V11" s="39"/>
      <c r="W11" s="39"/>
      <c r="X11" s="39"/>
      <c r="Y11" s="39"/>
      <c r="Z11" s="39"/>
      <c r="AA11" s="39"/>
      <c r="AB11" s="39"/>
      <c r="AC11" s="39"/>
      <c r="AD11" s="39"/>
      <c r="AE11" s="39"/>
      <c r="AZ11" s="285" t="s">
        <v>2504</v>
      </c>
      <c r="BA11" s="285" t="s">
        <v>2505</v>
      </c>
      <c r="BB11" s="285" t="s">
        <v>255</v>
      </c>
      <c r="BC11" s="285" t="s">
        <v>4863</v>
      </c>
      <c r="BD11" s="285" t="s">
        <v>88</v>
      </c>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c r="AZ12" s="285" t="s">
        <v>2507</v>
      </c>
      <c r="BA12" s="285" t="s">
        <v>2508</v>
      </c>
      <c r="BB12" s="285" t="s">
        <v>255</v>
      </c>
      <c r="BC12" s="285" t="s">
        <v>4864</v>
      </c>
      <c r="BD12" s="285" t="s">
        <v>88</v>
      </c>
    </row>
    <row r="13" s="2" customFormat="1" ht="16.5" customHeight="1">
      <c r="A13" s="39"/>
      <c r="B13" s="45"/>
      <c r="C13" s="39"/>
      <c r="D13" s="39"/>
      <c r="E13" s="155" t="s">
        <v>4865</v>
      </c>
      <c r="F13" s="39"/>
      <c r="G13" s="39"/>
      <c r="H13" s="39"/>
      <c r="I13" s="39"/>
      <c r="J13" s="39"/>
      <c r="K13" s="39"/>
      <c r="L13" s="64"/>
      <c r="S13" s="39"/>
      <c r="T13" s="39"/>
      <c r="U13" s="39"/>
      <c r="V13" s="39"/>
      <c r="W13" s="39"/>
      <c r="X13" s="39"/>
      <c r="Y13" s="39"/>
      <c r="Z13" s="39"/>
      <c r="AA13" s="39"/>
      <c r="AB13" s="39"/>
      <c r="AC13" s="39"/>
      <c r="AD13" s="39"/>
      <c r="AE13" s="39"/>
      <c r="AZ13" s="285" t="s">
        <v>2510</v>
      </c>
      <c r="BA13" s="285" t="s">
        <v>2511</v>
      </c>
      <c r="BB13" s="285" t="s">
        <v>255</v>
      </c>
      <c r="BC13" s="285" t="s">
        <v>4866</v>
      </c>
      <c r="BD13" s="285" t="s">
        <v>88</v>
      </c>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c r="AZ14" s="285" t="s">
        <v>2513</v>
      </c>
      <c r="BA14" s="285" t="s">
        <v>2514</v>
      </c>
      <c r="BB14" s="285" t="s">
        <v>255</v>
      </c>
      <c r="BC14" s="285" t="s">
        <v>4867</v>
      </c>
      <c r="BD14" s="285" t="s">
        <v>88</v>
      </c>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c r="AZ15" s="285" t="s">
        <v>2516</v>
      </c>
      <c r="BA15" s="285" t="s">
        <v>2517</v>
      </c>
      <c r="BB15" s="285" t="s">
        <v>255</v>
      </c>
      <c r="BC15" s="285" t="s">
        <v>4868</v>
      </c>
      <c r="BD15" s="285" t="s">
        <v>88</v>
      </c>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c r="AZ16" s="285" t="s">
        <v>2519</v>
      </c>
      <c r="BA16" s="285" t="s">
        <v>2520</v>
      </c>
      <c r="BB16" s="285" t="s">
        <v>255</v>
      </c>
      <c r="BC16" s="285" t="s">
        <v>4869</v>
      </c>
      <c r="BD16" s="285" t="s">
        <v>88</v>
      </c>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c r="AZ17" s="285" t="s">
        <v>2522</v>
      </c>
      <c r="BA17" s="285" t="s">
        <v>2523</v>
      </c>
      <c r="BB17" s="285" t="s">
        <v>255</v>
      </c>
      <c r="BC17" s="285" t="s">
        <v>4870</v>
      </c>
      <c r="BD17" s="285" t="s">
        <v>88</v>
      </c>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c r="AZ18" s="285" t="s">
        <v>2525</v>
      </c>
      <c r="BA18" s="285" t="s">
        <v>2526</v>
      </c>
      <c r="BB18" s="285" t="s">
        <v>255</v>
      </c>
      <c r="BC18" s="285" t="s">
        <v>4869</v>
      </c>
      <c r="BD18" s="285" t="s">
        <v>88</v>
      </c>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c r="AZ19" s="285" t="s">
        <v>2527</v>
      </c>
      <c r="BA19" s="285" t="s">
        <v>2528</v>
      </c>
      <c r="BB19" s="285" t="s">
        <v>255</v>
      </c>
      <c r="BC19" s="285" t="s">
        <v>4870</v>
      </c>
      <c r="BD19" s="285" t="s">
        <v>88</v>
      </c>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c r="AZ20" s="285" t="s">
        <v>452</v>
      </c>
      <c r="BA20" s="285" t="s">
        <v>453</v>
      </c>
      <c r="BB20" s="285" t="s">
        <v>255</v>
      </c>
      <c r="BC20" s="285" t="s">
        <v>4871</v>
      </c>
      <c r="BD20" s="285" t="s">
        <v>88</v>
      </c>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c r="AZ21" s="285" t="s">
        <v>465</v>
      </c>
      <c r="BA21" s="285" t="s">
        <v>466</v>
      </c>
      <c r="BB21" s="285" t="s">
        <v>255</v>
      </c>
      <c r="BC21" s="285" t="s">
        <v>4872</v>
      </c>
      <c r="BD21" s="285" t="s">
        <v>88</v>
      </c>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c r="AZ22" s="285" t="s">
        <v>468</v>
      </c>
      <c r="BA22" s="285" t="s">
        <v>469</v>
      </c>
      <c r="BB22" s="285" t="s">
        <v>255</v>
      </c>
      <c r="BC22" s="285" t="s">
        <v>4873</v>
      </c>
      <c r="BD22" s="285" t="s">
        <v>88</v>
      </c>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c r="AZ23" s="285" t="s">
        <v>471</v>
      </c>
      <c r="BA23" s="285" t="s">
        <v>472</v>
      </c>
      <c r="BB23" s="285" t="s">
        <v>246</v>
      </c>
      <c r="BC23" s="285" t="s">
        <v>4874</v>
      </c>
      <c r="BD23" s="285" t="s">
        <v>88</v>
      </c>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c r="AZ24" s="285" t="s">
        <v>2533</v>
      </c>
      <c r="BA24" s="285" t="s">
        <v>2534</v>
      </c>
      <c r="BB24" s="285" t="s">
        <v>246</v>
      </c>
      <c r="BC24" s="285" t="s">
        <v>1135</v>
      </c>
      <c r="BD24" s="285" t="s">
        <v>88</v>
      </c>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c r="AZ25" s="285" t="s">
        <v>479</v>
      </c>
      <c r="BA25" s="285" t="s">
        <v>480</v>
      </c>
      <c r="BB25" s="285" t="s">
        <v>255</v>
      </c>
      <c r="BC25" s="285" t="s">
        <v>4875</v>
      </c>
      <c r="BD25" s="285" t="s">
        <v>88</v>
      </c>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c r="AZ26" s="285" t="s">
        <v>482</v>
      </c>
      <c r="BA26" s="285" t="s">
        <v>483</v>
      </c>
      <c r="BB26" s="285" t="s">
        <v>255</v>
      </c>
      <c r="BC26" s="285" t="s">
        <v>4876</v>
      </c>
      <c r="BD26" s="285" t="s">
        <v>88</v>
      </c>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c r="AZ27" s="285" t="s">
        <v>2013</v>
      </c>
      <c r="BA27" s="285" t="s">
        <v>2014</v>
      </c>
      <c r="BB27" s="285" t="s">
        <v>255</v>
      </c>
      <c r="BC27" s="285" t="s">
        <v>4877</v>
      </c>
      <c r="BD27" s="285" t="s">
        <v>88</v>
      </c>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c r="AZ28" s="285" t="s">
        <v>485</v>
      </c>
      <c r="BA28" s="285" t="s">
        <v>486</v>
      </c>
      <c r="BB28" s="285" t="s">
        <v>487</v>
      </c>
      <c r="BC28" s="285" t="s">
        <v>4878</v>
      </c>
      <c r="BD28" s="285" t="s">
        <v>88</v>
      </c>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c r="AZ29" s="285" t="s">
        <v>492</v>
      </c>
      <c r="BA29" s="285" t="s">
        <v>493</v>
      </c>
      <c r="BB29" s="285" t="s">
        <v>487</v>
      </c>
      <c r="BC29" s="285" t="s">
        <v>4878</v>
      </c>
      <c r="BD29" s="285" t="s">
        <v>88</v>
      </c>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c r="AZ30" s="285" t="s">
        <v>516</v>
      </c>
      <c r="BA30" s="285" t="s">
        <v>516</v>
      </c>
      <c r="BB30" s="285" t="s">
        <v>255</v>
      </c>
      <c r="BC30" s="285" t="s">
        <v>4879</v>
      </c>
      <c r="BD30" s="285" t="s">
        <v>88</v>
      </c>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ROUND((SUM(BE133:BE641)),  2)</f>
        <v>0</v>
      </c>
      <c r="G37" s="39"/>
      <c r="H37" s="39"/>
      <c r="I37" s="166">
        <v>0.20999999999999999</v>
      </c>
      <c r="J37" s="165">
        <f>ROUND(((SUM(BE133:BE641))*I37),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ROUND((SUM(BF133:BF641)),  2)</f>
        <v>0</v>
      </c>
      <c r="G38" s="39"/>
      <c r="H38" s="39"/>
      <c r="I38" s="166">
        <v>0.14999999999999999</v>
      </c>
      <c r="J38" s="165">
        <f>ROUND(((SUM(BF133:BF641))*I38),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ROUND((SUM(BG133:BG641)),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ROUND((SUM(BH133:BH641)),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ROUND((SUM(BI133:BI641)),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3953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04.3 - Propojovací potrubí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J133</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222</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223</v>
      </c>
      <c r="E102" s="199"/>
      <c r="F102" s="199"/>
      <c r="G102" s="199"/>
      <c r="H102" s="199"/>
      <c r="I102" s="199"/>
      <c r="J102" s="200">
        <f>J135</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2019</v>
      </c>
      <c r="E103" s="199"/>
      <c r="F103" s="199"/>
      <c r="G103" s="199"/>
      <c r="H103" s="199"/>
      <c r="I103" s="199"/>
      <c r="J103" s="200">
        <f>J445</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2020</v>
      </c>
      <c r="E104" s="199"/>
      <c r="F104" s="199"/>
      <c r="G104" s="199"/>
      <c r="H104" s="199"/>
      <c r="I104" s="199"/>
      <c r="J104" s="200">
        <f>J451</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224</v>
      </c>
      <c r="E105" s="199"/>
      <c r="F105" s="199"/>
      <c r="G105" s="199"/>
      <c r="H105" s="199"/>
      <c r="I105" s="199"/>
      <c r="J105" s="200">
        <f>J466</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521</v>
      </c>
      <c r="E106" s="199"/>
      <c r="F106" s="199"/>
      <c r="G106" s="199"/>
      <c r="H106" s="199"/>
      <c r="I106" s="199"/>
      <c r="J106" s="200">
        <f>J479</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225</v>
      </c>
      <c r="E107" s="199"/>
      <c r="F107" s="199"/>
      <c r="G107" s="199"/>
      <c r="H107" s="199"/>
      <c r="I107" s="199"/>
      <c r="J107" s="200">
        <f>J617</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522</v>
      </c>
      <c r="E108" s="199"/>
      <c r="F108" s="199"/>
      <c r="G108" s="199"/>
      <c r="H108" s="199"/>
      <c r="I108" s="199"/>
      <c r="J108" s="200">
        <f>J621</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523</v>
      </c>
      <c r="E109" s="199"/>
      <c r="F109" s="199"/>
      <c r="G109" s="199"/>
      <c r="H109" s="199"/>
      <c r="I109" s="199"/>
      <c r="J109" s="200">
        <f>J638</f>
        <v>0</v>
      </c>
      <c r="K109" s="133"/>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226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6.25" customHeight="1">
      <c r="A119" s="39"/>
      <c r="B119" s="40"/>
      <c r="C119" s="41"/>
      <c r="D119" s="41"/>
      <c r="E119" s="185" t="str">
        <f>E7</f>
        <v>Zaječov rozšíření a intenzifikace ČOV Horní Kváň - kanalizace a vodovod</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211</v>
      </c>
      <c r="D120" s="23"/>
      <c r="E120" s="23"/>
      <c r="F120" s="23"/>
      <c r="G120" s="23"/>
      <c r="H120" s="23"/>
      <c r="I120" s="23"/>
      <c r="J120" s="23"/>
      <c r="K120" s="23"/>
      <c r="L120" s="21"/>
    </row>
    <row r="121" s="1" customFormat="1" ht="16.5" customHeight="1">
      <c r="B121" s="22"/>
      <c r="C121" s="23"/>
      <c r="D121" s="23"/>
      <c r="E121" s="185" t="s">
        <v>212</v>
      </c>
      <c r="F121" s="23"/>
      <c r="G121" s="23"/>
      <c r="H121" s="23"/>
      <c r="I121" s="23"/>
      <c r="J121" s="23"/>
      <c r="K121" s="23"/>
      <c r="L121" s="21"/>
    </row>
    <row r="122" s="1" customFormat="1" ht="12" customHeight="1">
      <c r="B122" s="22"/>
      <c r="C122" s="33" t="s">
        <v>213</v>
      </c>
      <c r="D122" s="23"/>
      <c r="E122" s="23"/>
      <c r="F122" s="23"/>
      <c r="G122" s="23"/>
      <c r="H122" s="23"/>
      <c r="I122" s="23"/>
      <c r="J122" s="23"/>
      <c r="K122" s="23"/>
      <c r="L122" s="21"/>
    </row>
    <row r="123" s="2" customFormat="1" ht="16.5" customHeight="1">
      <c r="A123" s="39"/>
      <c r="B123" s="40"/>
      <c r="C123" s="41"/>
      <c r="D123" s="41"/>
      <c r="E123" s="186" t="s">
        <v>3953</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215</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SO 04.3 - Propojovací potrubí</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obec Zaječov, místní část Kvaň, Nová Ves</v>
      </c>
      <c r="G127" s="41"/>
      <c r="H127" s="41"/>
      <c r="I127" s="33" t="s">
        <v>22</v>
      </c>
      <c r="J127" s="80" t="str">
        <f>IF(J16="","",J16)</f>
        <v>18. 8. 2021</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54.45" customHeight="1">
      <c r="A129" s="39"/>
      <c r="B129" s="40"/>
      <c r="C129" s="33" t="s">
        <v>24</v>
      </c>
      <c r="D129" s="41"/>
      <c r="E129" s="41"/>
      <c r="F129" s="28" t="str">
        <f>E19</f>
        <v>Obec Zaječov, Zaječov 265, 267 63 Zaječov</v>
      </c>
      <c r="G129" s="41"/>
      <c r="H129" s="41"/>
      <c r="I129" s="33" t="s">
        <v>32</v>
      </c>
      <c r="J129" s="37" t="str">
        <f>E25</f>
        <v>PIK VÍTEK s.r.o.,Kořenského 1025/7, 150 00 Praha 5</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30</v>
      </c>
      <c r="D130" s="41"/>
      <c r="E130" s="41"/>
      <c r="F130" s="28" t="str">
        <f>IF(E22="","",E22)</f>
        <v>Vyplň údaj</v>
      </c>
      <c r="G130" s="41"/>
      <c r="H130" s="41"/>
      <c r="I130" s="33" t="s">
        <v>37</v>
      </c>
      <c r="J130" s="37" t="str">
        <f>E28</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227</v>
      </c>
      <c r="D132" s="205" t="s">
        <v>65</v>
      </c>
      <c r="E132" s="205" t="s">
        <v>61</v>
      </c>
      <c r="F132" s="205" t="s">
        <v>62</v>
      </c>
      <c r="G132" s="205" t="s">
        <v>228</v>
      </c>
      <c r="H132" s="205" t="s">
        <v>229</v>
      </c>
      <c r="I132" s="205" t="s">
        <v>230</v>
      </c>
      <c r="J132" s="205" t="s">
        <v>219</v>
      </c>
      <c r="K132" s="206" t="s">
        <v>231</v>
      </c>
      <c r="L132" s="207"/>
      <c r="M132" s="101" t="s">
        <v>1</v>
      </c>
      <c r="N132" s="102" t="s">
        <v>44</v>
      </c>
      <c r="O132" s="102" t="s">
        <v>232</v>
      </c>
      <c r="P132" s="102" t="s">
        <v>233</v>
      </c>
      <c r="Q132" s="102" t="s">
        <v>234</v>
      </c>
      <c r="R132" s="102" t="s">
        <v>235</v>
      </c>
      <c r="S132" s="102" t="s">
        <v>236</v>
      </c>
      <c r="T132" s="103" t="s">
        <v>237</v>
      </c>
      <c r="U132" s="202"/>
      <c r="V132" s="202"/>
      <c r="W132" s="202"/>
      <c r="X132" s="202"/>
      <c r="Y132" s="202"/>
      <c r="Z132" s="202"/>
      <c r="AA132" s="202"/>
      <c r="AB132" s="202"/>
      <c r="AC132" s="202"/>
      <c r="AD132" s="202"/>
      <c r="AE132" s="202"/>
    </row>
    <row r="133" s="2" customFormat="1" ht="22.8" customHeight="1">
      <c r="A133" s="39"/>
      <c r="B133" s="40"/>
      <c r="C133" s="108" t="s">
        <v>238</v>
      </c>
      <c r="D133" s="41"/>
      <c r="E133" s="41"/>
      <c r="F133" s="41"/>
      <c r="G133" s="41"/>
      <c r="H133" s="41"/>
      <c r="I133" s="41"/>
      <c r="J133" s="208">
        <f>BK133</f>
        <v>0</v>
      </c>
      <c r="K133" s="41"/>
      <c r="L133" s="45"/>
      <c r="M133" s="104"/>
      <c r="N133" s="209"/>
      <c r="O133" s="105"/>
      <c r="P133" s="210">
        <f>P134</f>
        <v>0</v>
      </c>
      <c r="Q133" s="105"/>
      <c r="R133" s="210">
        <f>R134</f>
        <v>9.6860589499999996</v>
      </c>
      <c r="S133" s="105"/>
      <c r="T133" s="211">
        <f>T134</f>
        <v>0.084999999999999992</v>
      </c>
      <c r="U133" s="39"/>
      <c r="V133" s="39"/>
      <c r="W133" s="39"/>
      <c r="X133" s="39"/>
      <c r="Y133" s="39"/>
      <c r="Z133" s="39"/>
      <c r="AA133" s="39"/>
      <c r="AB133" s="39"/>
      <c r="AC133" s="39"/>
      <c r="AD133" s="39"/>
      <c r="AE133" s="39"/>
      <c r="AT133" s="18" t="s">
        <v>79</v>
      </c>
      <c r="AU133" s="18" t="s">
        <v>221</v>
      </c>
      <c r="BK133" s="212">
        <f>BK134</f>
        <v>0</v>
      </c>
    </row>
    <row r="134" s="12" customFormat="1" ht="25.92" customHeight="1">
      <c r="A134" s="12"/>
      <c r="B134" s="213"/>
      <c r="C134" s="214"/>
      <c r="D134" s="215" t="s">
        <v>79</v>
      </c>
      <c r="E134" s="216" t="s">
        <v>239</v>
      </c>
      <c r="F134" s="216" t="s">
        <v>240</v>
      </c>
      <c r="G134" s="214"/>
      <c r="H134" s="214"/>
      <c r="I134" s="217"/>
      <c r="J134" s="218">
        <f>BK134</f>
        <v>0</v>
      </c>
      <c r="K134" s="214"/>
      <c r="L134" s="219"/>
      <c r="M134" s="220"/>
      <c r="N134" s="221"/>
      <c r="O134" s="221"/>
      <c r="P134" s="222">
        <f>P135+P445+P451+P466+P479+P617+P621+P638</f>
        <v>0</v>
      </c>
      <c r="Q134" s="221"/>
      <c r="R134" s="222">
        <f>R135+R445+R451+R466+R479+R617+R621+R638</f>
        <v>9.6860589499999996</v>
      </c>
      <c r="S134" s="221"/>
      <c r="T134" s="223">
        <f>T135+T445+T451+T466+T479+T617+T621+T638</f>
        <v>0.084999999999999992</v>
      </c>
      <c r="U134" s="12"/>
      <c r="V134" s="12"/>
      <c r="W134" s="12"/>
      <c r="X134" s="12"/>
      <c r="Y134" s="12"/>
      <c r="Z134" s="12"/>
      <c r="AA134" s="12"/>
      <c r="AB134" s="12"/>
      <c r="AC134" s="12"/>
      <c r="AD134" s="12"/>
      <c r="AE134" s="12"/>
      <c r="AR134" s="224" t="s">
        <v>14</v>
      </c>
      <c r="AT134" s="225" t="s">
        <v>79</v>
      </c>
      <c r="AU134" s="225" t="s">
        <v>80</v>
      </c>
      <c r="AY134" s="224" t="s">
        <v>241</v>
      </c>
      <c r="BK134" s="226">
        <f>BK135+BK445+BK451+BK466+BK479+BK617+BK621+BK638</f>
        <v>0</v>
      </c>
    </row>
    <row r="135" s="12" customFormat="1" ht="22.8" customHeight="1">
      <c r="A135" s="12"/>
      <c r="B135" s="213"/>
      <c r="C135" s="214"/>
      <c r="D135" s="215" t="s">
        <v>79</v>
      </c>
      <c r="E135" s="227" t="s">
        <v>14</v>
      </c>
      <c r="F135" s="227" t="s">
        <v>242</v>
      </c>
      <c r="G135" s="214"/>
      <c r="H135" s="214"/>
      <c r="I135" s="217"/>
      <c r="J135" s="228">
        <f>BK135</f>
        <v>0</v>
      </c>
      <c r="K135" s="214"/>
      <c r="L135" s="219"/>
      <c r="M135" s="220"/>
      <c r="N135" s="221"/>
      <c r="O135" s="221"/>
      <c r="P135" s="222">
        <f>SUM(P136:P444)</f>
        <v>0</v>
      </c>
      <c r="Q135" s="221"/>
      <c r="R135" s="222">
        <f>SUM(R136:R444)</f>
        <v>2.022008</v>
      </c>
      <c r="S135" s="221"/>
      <c r="T135" s="223">
        <f>SUM(T136:T444)</f>
        <v>0</v>
      </c>
      <c r="U135" s="12"/>
      <c r="V135" s="12"/>
      <c r="W135" s="12"/>
      <c r="X135" s="12"/>
      <c r="Y135" s="12"/>
      <c r="Z135" s="12"/>
      <c r="AA135" s="12"/>
      <c r="AB135" s="12"/>
      <c r="AC135" s="12"/>
      <c r="AD135" s="12"/>
      <c r="AE135" s="12"/>
      <c r="AR135" s="224" t="s">
        <v>14</v>
      </c>
      <c r="AT135" s="225" t="s">
        <v>79</v>
      </c>
      <c r="AU135" s="225" t="s">
        <v>14</v>
      </c>
      <c r="AY135" s="224" t="s">
        <v>241</v>
      </c>
      <c r="BK135" s="226">
        <f>SUM(BK136:BK444)</f>
        <v>0</v>
      </c>
    </row>
    <row r="136" s="2" customFormat="1" ht="16.5" customHeight="1">
      <c r="A136" s="39"/>
      <c r="B136" s="40"/>
      <c r="C136" s="229" t="s">
        <v>14</v>
      </c>
      <c r="D136" s="229" t="s">
        <v>243</v>
      </c>
      <c r="E136" s="230" t="s">
        <v>561</v>
      </c>
      <c r="F136" s="231" t="s">
        <v>562</v>
      </c>
      <c r="G136" s="232" t="s">
        <v>296</v>
      </c>
      <c r="H136" s="233">
        <v>20</v>
      </c>
      <c r="I136" s="234"/>
      <c r="J136" s="235">
        <f>ROUND(I136*H136,2)</f>
        <v>0</v>
      </c>
      <c r="K136" s="231" t="s">
        <v>247</v>
      </c>
      <c r="L136" s="45"/>
      <c r="M136" s="236" t="s">
        <v>1</v>
      </c>
      <c r="N136" s="237" t="s">
        <v>45</v>
      </c>
      <c r="O136" s="92"/>
      <c r="P136" s="238">
        <f>O136*H136</f>
        <v>0</v>
      </c>
      <c r="Q136" s="238">
        <v>0.0071900000000000002</v>
      </c>
      <c r="R136" s="238">
        <f>Q136*H136</f>
        <v>0.14380000000000001</v>
      </c>
      <c r="S136" s="238">
        <v>0</v>
      </c>
      <c r="T136" s="239">
        <f>S136*H136</f>
        <v>0</v>
      </c>
      <c r="U136" s="39"/>
      <c r="V136" s="39"/>
      <c r="W136" s="39"/>
      <c r="X136" s="39"/>
      <c r="Y136" s="39"/>
      <c r="Z136" s="39"/>
      <c r="AA136" s="39"/>
      <c r="AB136" s="39"/>
      <c r="AC136" s="39"/>
      <c r="AD136" s="39"/>
      <c r="AE136" s="39"/>
      <c r="AR136" s="240" t="s">
        <v>175</v>
      </c>
      <c r="AT136" s="240" t="s">
        <v>243</v>
      </c>
      <c r="AU136" s="240" t="s">
        <v>88</v>
      </c>
      <c r="AY136" s="18" t="s">
        <v>241</v>
      </c>
      <c r="BE136" s="241">
        <f>IF(N136="základní",J136,0)</f>
        <v>0</v>
      </c>
      <c r="BF136" s="241">
        <f>IF(N136="snížená",J136,0)</f>
        <v>0</v>
      </c>
      <c r="BG136" s="241">
        <f>IF(N136="zákl. přenesená",J136,0)</f>
        <v>0</v>
      </c>
      <c r="BH136" s="241">
        <f>IF(N136="sníž. přenesená",J136,0)</f>
        <v>0</v>
      </c>
      <c r="BI136" s="241">
        <f>IF(N136="nulová",J136,0)</f>
        <v>0</v>
      </c>
      <c r="BJ136" s="18" t="s">
        <v>14</v>
      </c>
      <c r="BK136" s="241">
        <f>ROUND(I136*H136,2)</f>
        <v>0</v>
      </c>
      <c r="BL136" s="18" t="s">
        <v>175</v>
      </c>
      <c r="BM136" s="240" t="s">
        <v>4880</v>
      </c>
    </row>
    <row r="137" s="2" customFormat="1">
      <c r="A137" s="39"/>
      <c r="B137" s="40"/>
      <c r="C137" s="41"/>
      <c r="D137" s="242" t="s">
        <v>249</v>
      </c>
      <c r="E137" s="41"/>
      <c r="F137" s="243" t="s">
        <v>564</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249</v>
      </c>
      <c r="AU137" s="18" t="s">
        <v>88</v>
      </c>
    </row>
    <row r="138" s="2" customFormat="1">
      <c r="A138" s="39"/>
      <c r="B138" s="40"/>
      <c r="C138" s="41"/>
      <c r="D138" s="247" t="s">
        <v>251</v>
      </c>
      <c r="E138" s="41"/>
      <c r="F138" s="248" t="s">
        <v>565</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251</v>
      </c>
      <c r="AU138" s="18" t="s">
        <v>88</v>
      </c>
    </row>
    <row r="139" s="13" customFormat="1">
      <c r="A139" s="13"/>
      <c r="B139" s="249"/>
      <c r="C139" s="250"/>
      <c r="D139" s="242" t="s">
        <v>259</v>
      </c>
      <c r="E139" s="251" t="s">
        <v>1</v>
      </c>
      <c r="F139" s="252" t="s">
        <v>4881</v>
      </c>
      <c r="G139" s="250"/>
      <c r="H139" s="253">
        <v>20</v>
      </c>
      <c r="I139" s="254"/>
      <c r="J139" s="250"/>
      <c r="K139" s="250"/>
      <c r="L139" s="255"/>
      <c r="M139" s="256"/>
      <c r="N139" s="257"/>
      <c r="O139" s="257"/>
      <c r="P139" s="257"/>
      <c r="Q139" s="257"/>
      <c r="R139" s="257"/>
      <c r="S139" s="257"/>
      <c r="T139" s="258"/>
      <c r="U139" s="13"/>
      <c r="V139" s="13"/>
      <c r="W139" s="13"/>
      <c r="X139" s="13"/>
      <c r="Y139" s="13"/>
      <c r="Z139" s="13"/>
      <c r="AA139" s="13"/>
      <c r="AB139" s="13"/>
      <c r="AC139" s="13"/>
      <c r="AD139" s="13"/>
      <c r="AE139" s="13"/>
      <c r="AT139" s="259" t="s">
        <v>259</v>
      </c>
      <c r="AU139" s="259" t="s">
        <v>88</v>
      </c>
      <c r="AV139" s="13" t="s">
        <v>88</v>
      </c>
      <c r="AW139" s="13" t="s">
        <v>36</v>
      </c>
      <c r="AX139" s="13" t="s">
        <v>80</v>
      </c>
      <c r="AY139" s="259" t="s">
        <v>241</v>
      </c>
    </row>
    <row r="140" s="14" customFormat="1">
      <c r="A140" s="14"/>
      <c r="B140" s="260"/>
      <c r="C140" s="261"/>
      <c r="D140" s="242" t="s">
        <v>259</v>
      </c>
      <c r="E140" s="262" t="s">
        <v>1</v>
      </c>
      <c r="F140" s="263" t="s">
        <v>261</v>
      </c>
      <c r="G140" s="261"/>
      <c r="H140" s="264">
        <v>20</v>
      </c>
      <c r="I140" s="265"/>
      <c r="J140" s="261"/>
      <c r="K140" s="261"/>
      <c r="L140" s="266"/>
      <c r="M140" s="267"/>
      <c r="N140" s="268"/>
      <c r="O140" s="268"/>
      <c r="P140" s="268"/>
      <c r="Q140" s="268"/>
      <c r="R140" s="268"/>
      <c r="S140" s="268"/>
      <c r="T140" s="269"/>
      <c r="U140" s="14"/>
      <c r="V140" s="14"/>
      <c r="W140" s="14"/>
      <c r="X140" s="14"/>
      <c r="Y140" s="14"/>
      <c r="Z140" s="14"/>
      <c r="AA140" s="14"/>
      <c r="AB140" s="14"/>
      <c r="AC140" s="14"/>
      <c r="AD140" s="14"/>
      <c r="AE140" s="14"/>
      <c r="AT140" s="270" t="s">
        <v>259</v>
      </c>
      <c r="AU140" s="270" t="s">
        <v>88</v>
      </c>
      <c r="AV140" s="14" t="s">
        <v>175</v>
      </c>
      <c r="AW140" s="14" t="s">
        <v>36</v>
      </c>
      <c r="AX140" s="14" t="s">
        <v>14</v>
      </c>
      <c r="AY140" s="270" t="s">
        <v>241</v>
      </c>
    </row>
    <row r="141" s="2" customFormat="1" ht="24.15" customHeight="1">
      <c r="A141" s="39"/>
      <c r="B141" s="40"/>
      <c r="C141" s="229" t="s">
        <v>88</v>
      </c>
      <c r="D141" s="229" t="s">
        <v>243</v>
      </c>
      <c r="E141" s="230" t="s">
        <v>4064</v>
      </c>
      <c r="F141" s="231" t="s">
        <v>4065</v>
      </c>
      <c r="G141" s="232" t="s">
        <v>569</v>
      </c>
      <c r="H141" s="233">
        <v>240</v>
      </c>
      <c r="I141" s="234"/>
      <c r="J141" s="235">
        <f>ROUND(I141*H141,2)</f>
        <v>0</v>
      </c>
      <c r="K141" s="231" t="s">
        <v>247</v>
      </c>
      <c r="L141" s="45"/>
      <c r="M141" s="236" t="s">
        <v>1</v>
      </c>
      <c r="N141" s="237" t="s">
        <v>45</v>
      </c>
      <c r="O141" s="92"/>
      <c r="P141" s="238">
        <f>O141*H141</f>
        <v>0</v>
      </c>
      <c r="Q141" s="238">
        <v>3.0000000000000001E-05</v>
      </c>
      <c r="R141" s="238">
        <f>Q141*H141</f>
        <v>0.0071999999999999998</v>
      </c>
      <c r="S141" s="238">
        <v>0</v>
      </c>
      <c r="T141" s="239">
        <f>S141*H141</f>
        <v>0</v>
      </c>
      <c r="U141" s="39"/>
      <c r="V141" s="39"/>
      <c r="W141" s="39"/>
      <c r="X141" s="39"/>
      <c r="Y141" s="39"/>
      <c r="Z141" s="39"/>
      <c r="AA141" s="39"/>
      <c r="AB141" s="39"/>
      <c r="AC141" s="39"/>
      <c r="AD141" s="39"/>
      <c r="AE141" s="39"/>
      <c r="AR141" s="240" t="s">
        <v>175</v>
      </c>
      <c r="AT141" s="240" t="s">
        <v>243</v>
      </c>
      <c r="AU141" s="240" t="s">
        <v>88</v>
      </c>
      <c r="AY141" s="18" t="s">
        <v>241</v>
      </c>
      <c r="BE141" s="241">
        <f>IF(N141="základní",J141,0)</f>
        <v>0</v>
      </c>
      <c r="BF141" s="241">
        <f>IF(N141="snížená",J141,0)</f>
        <v>0</v>
      </c>
      <c r="BG141" s="241">
        <f>IF(N141="zákl. přenesená",J141,0)</f>
        <v>0</v>
      </c>
      <c r="BH141" s="241">
        <f>IF(N141="sníž. přenesená",J141,0)</f>
        <v>0</v>
      </c>
      <c r="BI141" s="241">
        <f>IF(N141="nulová",J141,0)</f>
        <v>0</v>
      </c>
      <c r="BJ141" s="18" t="s">
        <v>14</v>
      </c>
      <c r="BK141" s="241">
        <f>ROUND(I141*H141,2)</f>
        <v>0</v>
      </c>
      <c r="BL141" s="18" t="s">
        <v>175</v>
      </c>
      <c r="BM141" s="240" t="s">
        <v>4882</v>
      </c>
    </row>
    <row r="142" s="2" customFormat="1">
      <c r="A142" s="39"/>
      <c r="B142" s="40"/>
      <c r="C142" s="41"/>
      <c r="D142" s="242" t="s">
        <v>249</v>
      </c>
      <c r="E142" s="41"/>
      <c r="F142" s="243" t="s">
        <v>4067</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249</v>
      </c>
      <c r="AU142" s="18" t="s">
        <v>88</v>
      </c>
    </row>
    <row r="143" s="2" customFormat="1">
      <c r="A143" s="39"/>
      <c r="B143" s="40"/>
      <c r="C143" s="41"/>
      <c r="D143" s="247" t="s">
        <v>251</v>
      </c>
      <c r="E143" s="41"/>
      <c r="F143" s="248" t="s">
        <v>4068</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251</v>
      </c>
      <c r="AU143" s="18" t="s">
        <v>88</v>
      </c>
    </row>
    <row r="144" s="13" customFormat="1">
      <c r="A144" s="13"/>
      <c r="B144" s="249"/>
      <c r="C144" s="250"/>
      <c r="D144" s="242" t="s">
        <v>259</v>
      </c>
      <c r="E144" s="251" t="s">
        <v>1</v>
      </c>
      <c r="F144" s="252" t="s">
        <v>4883</v>
      </c>
      <c r="G144" s="250"/>
      <c r="H144" s="253">
        <v>240</v>
      </c>
      <c r="I144" s="254"/>
      <c r="J144" s="250"/>
      <c r="K144" s="250"/>
      <c r="L144" s="255"/>
      <c r="M144" s="256"/>
      <c r="N144" s="257"/>
      <c r="O144" s="257"/>
      <c r="P144" s="257"/>
      <c r="Q144" s="257"/>
      <c r="R144" s="257"/>
      <c r="S144" s="257"/>
      <c r="T144" s="258"/>
      <c r="U144" s="13"/>
      <c r="V144" s="13"/>
      <c r="W144" s="13"/>
      <c r="X144" s="13"/>
      <c r="Y144" s="13"/>
      <c r="Z144" s="13"/>
      <c r="AA144" s="13"/>
      <c r="AB144" s="13"/>
      <c r="AC144" s="13"/>
      <c r="AD144" s="13"/>
      <c r="AE144" s="13"/>
      <c r="AT144" s="259" t="s">
        <v>259</v>
      </c>
      <c r="AU144" s="259" t="s">
        <v>88</v>
      </c>
      <c r="AV144" s="13" t="s">
        <v>88</v>
      </c>
      <c r="AW144" s="13" t="s">
        <v>36</v>
      </c>
      <c r="AX144" s="13" t="s">
        <v>80</v>
      </c>
      <c r="AY144" s="259" t="s">
        <v>241</v>
      </c>
    </row>
    <row r="145" s="14" customFormat="1">
      <c r="A145" s="14"/>
      <c r="B145" s="260"/>
      <c r="C145" s="261"/>
      <c r="D145" s="242" t="s">
        <v>259</v>
      </c>
      <c r="E145" s="262" t="s">
        <v>1</v>
      </c>
      <c r="F145" s="263" t="s">
        <v>261</v>
      </c>
      <c r="G145" s="261"/>
      <c r="H145" s="264">
        <v>240</v>
      </c>
      <c r="I145" s="265"/>
      <c r="J145" s="261"/>
      <c r="K145" s="261"/>
      <c r="L145" s="266"/>
      <c r="M145" s="267"/>
      <c r="N145" s="268"/>
      <c r="O145" s="268"/>
      <c r="P145" s="268"/>
      <c r="Q145" s="268"/>
      <c r="R145" s="268"/>
      <c r="S145" s="268"/>
      <c r="T145" s="269"/>
      <c r="U145" s="14"/>
      <c r="V145" s="14"/>
      <c r="W145" s="14"/>
      <c r="X145" s="14"/>
      <c r="Y145" s="14"/>
      <c r="Z145" s="14"/>
      <c r="AA145" s="14"/>
      <c r="AB145" s="14"/>
      <c r="AC145" s="14"/>
      <c r="AD145" s="14"/>
      <c r="AE145" s="14"/>
      <c r="AT145" s="270" t="s">
        <v>259</v>
      </c>
      <c r="AU145" s="270" t="s">
        <v>88</v>
      </c>
      <c r="AV145" s="14" t="s">
        <v>175</v>
      </c>
      <c r="AW145" s="14" t="s">
        <v>36</v>
      </c>
      <c r="AX145" s="14" t="s">
        <v>14</v>
      </c>
      <c r="AY145" s="270" t="s">
        <v>241</v>
      </c>
    </row>
    <row r="146" s="2" customFormat="1" ht="24.15" customHeight="1">
      <c r="A146" s="39"/>
      <c r="B146" s="40"/>
      <c r="C146" s="229" t="s">
        <v>96</v>
      </c>
      <c r="D146" s="229" t="s">
        <v>243</v>
      </c>
      <c r="E146" s="230" t="s">
        <v>4072</v>
      </c>
      <c r="F146" s="231" t="s">
        <v>4073</v>
      </c>
      <c r="G146" s="232" t="s">
        <v>576</v>
      </c>
      <c r="H146" s="233">
        <v>10</v>
      </c>
      <c r="I146" s="234"/>
      <c r="J146" s="235">
        <f>ROUND(I146*H146,2)</f>
        <v>0</v>
      </c>
      <c r="K146" s="231" t="s">
        <v>247</v>
      </c>
      <c r="L146" s="45"/>
      <c r="M146" s="236" t="s">
        <v>1</v>
      </c>
      <c r="N146" s="237" t="s">
        <v>45</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175</v>
      </c>
      <c r="AT146" s="240" t="s">
        <v>243</v>
      </c>
      <c r="AU146" s="240" t="s">
        <v>88</v>
      </c>
      <c r="AY146" s="18" t="s">
        <v>241</v>
      </c>
      <c r="BE146" s="241">
        <f>IF(N146="základní",J146,0)</f>
        <v>0</v>
      </c>
      <c r="BF146" s="241">
        <f>IF(N146="snížená",J146,0)</f>
        <v>0</v>
      </c>
      <c r="BG146" s="241">
        <f>IF(N146="zákl. přenesená",J146,0)</f>
        <v>0</v>
      </c>
      <c r="BH146" s="241">
        <f>IF(N146="sníž. přenesená",J146,0)</f>
        <v>0</v>
      </c>
      <c r="BI146" s="241">
        <f>IF(N146="nulová",J146,0)</f>
        <v>0</v>
      </c>
      <c r="BJ146" s="18" t="s">
        <v>14</v>
      </c>
      <c r="BK146" s="241">
        <f>ROUND(I146*H146,2)</f>
        <v>0</v>
      </c>
      <c r="BL146" s="18" t="s">
        <v>175</v>
      </c>
      <c r="BM146" s="240" t="s">
        <v>4884</v>
      </c>
    </row>
    <row r="147" s="2" customFormat="1">
      <c r="A147" s="39"/>
      <c r="B147" s="40"/>
      <c r="C147" s="41"/>
      <c r="D147" s="242" t="s">
        <v>249</v>
      </c>
      <c r="E147" s="41"/>
      <c r="F147" s="243" t="s">
        <v>4075</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249</v>
      </c>
      <c r="AU147" s="18" t="s">
        <v>88</v>
      </c>
    </row>
    <row r="148" s="2" customFormat="1">
      <c r="A148" s="39"/>
      <c r="B148" s="40"/>
      <c r="C148" s="41"/>
      <c r="D148" s="247" t="s">
        <v>251</v>
      </c>
      <c r="E148" s="41"/>
      <c r="F148" s="248" t="s">
        <v>4076</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251</v>
      </c>
      <c r="AU148" s="18" t="s">
        <v>88</v>
      </c>
    </row>
    <row r="149" s="13" customFormat="1">
      <c r="A149" s="13"/>
      <c r="B149" s="249"/>
      <c r="C149" s="250"/>
      <c r="D149" s="242" t="s">
        <v>259</v>
      </c>
      <c r="E149" s="251" t="s">
        <v>1</v>
      </c>
      <c r="F149" s="252" t="s">
        <v>4885</v>
      </c>
      <c r="G149" s="250"/>
      <c r="H149" s="253">
        <v>10</v>
      </c>
      <c r="I149" s="254"/>
      <c r="J149" s="250"/>
      <c r="K149" s="250"/>
      <c r="L149" s="255"/>
      <c r="M149" s="256"/>
      <c r="N149" s="257"/>
      <c r="O149" s="257"/>
      <c r="P149" s="257"/>
      <c r="Q149" s="257"/>
      <c r="R149" s="257"/>
      <c r="S149" s="257"/>
      <c r="T149" s="258"/>
      <c r="U149" s="13"/>
      <c r="V149" s="13"/>
      <c r="W149" s="13"/>
      <c r="X149" s="13"/>
      <c r="Y149" s="13"/>
      <c r="Z149" s="13"/>
      <c r="AA149" s="13"/>
      <c r="AB149" s="13"/>
      <c r="AC149" s="13"/>
      <c r="AD149" s="13"/>
      <c r="AE149" s="13"/>
      <c r="AT149" s="259" t="s">
        <v>259</v>
      </c>
      <c r="AU149" s="259" t="s">
        <v>88</v>
      </c>
      <c r="AV149" s="13" t="s">
        <v>88</v>
      </c>
      <c r="AW149" s="13" t="s">
        <v>36</v>
      </c>
      <c r="AX149" s="13" t="s">
        <v>80</v>
      </c>
      <c r="AY149" s="259" t="s">
        <v>241</v>
      </c>
    </row>
    <row r="150" s="14" customFormat="1">
      <c r="A150" s="14"/>
      <c r="B150" s="260"/>
      <c r="C150" s="261"/>
      <c r="D150" s="242" t="s">
        <v>259</v>
      </c>
      <c r="E150" s="262" t="s">
        <v>1</v>
      </c>
      <c r="F150" s="263" t="s">
        <v>261</v>
      </c>
      <c r="G150" s="261"/>
      <c r="H150" s="264">
        <v>10</v>
      </c>
      <c r="I150" s="265"/>
      <c r="J150" s="261"/>
      <c r="K150" s="261"/>
      <c r="L150" s="266"/>
      <c r="M150" s="267"/>
      <c r="N150" s="268"/>
      <c r="O150" s="268"/>
      <c r="P150" s="268"/>
      <c r="Q150" s="268"/>
      <c r="R150" s="268"/>
      <c r="S150" s="268"/>
      <c r="T150" s="269"/>
      <c r="U150" s="14"/>
      <c r="V150" s="14"/>
      <c r="W150" s="14"/>
      <c r="X150" s="14"/>
      <c r="Y150" s="14"/>
      <c r="Z150" s="14"/>
      <c r="AA150" s="14"/>
      <c r="AB150" s="14"/>
      <c r="AC150" s="14"/>
      <c r="AD150" s="14"/>
      <c r="AE150" s="14"/>
      <c r="AT150" s="270" t="s">
        <v>259</v>
      </c>
      <c r="AU150" s="270" t="s">
        <v>88</v>
      </c>
      <c r="AV150" s="14" t="s">
        <v>175</v>
      </c>
      <c r="AW150" s="14" t="s">
        <v>36</v>
      </c>
      <c r="AX150" s="14" t="s">
        <v>14</v>
      </c>
      <c r="AY150" s="270" t="s">
        <v>241</v>
      </c>
    </row>
    <row r="151" s="2" customFormat="1" ht="24.15" customHeight="1">
      <c r="A151" s="39"/>
      <c r="B151" s="40"/>
      <c r="C151" s="229" t="s">
        <v>175</v>
      </c>
      <c r="D151" s="229" t="s">
        <v>243</v>
      </c>
      <c r="E151" s="230" t="s">
        <v>581</v>
      </c>
      <c r="F151" s="231" t="s">
        <v>582</v>
      </c>
      <c r="G151" s="232" t="s">
        <v>296</v>
      </c>
      <c r="H151" s="233">
        <v>25</v>
      </c>
      <c r="I151" s="234"/>
      <c r="J151" s="235">
        <f>ROUND(I151*H151,2)</f>
        <v>0</v>
      </c>
      <c r="K151" s="231" t="s">
        <v>247</v>
      </c>
      <c r="L151" s="45"/>
      <c r="M151" s="236" t="s">
        <v>1</v>
      </c>
      <c r="N151" s="237" t="s">
        <v>45</v>
      </c>
      <c r="O151" s="92"/>
      <c r="P151" s="238">
        <f>O151*H151</f>
        <v>0</v>
      </c>
      <c r="Q151" s="238">
        <v>0.06053</v>
      </c>
      <c r="R151" s="238">
        <f>Q151*H151</f>
        <v>1.51325</v>
      </c>
      <c r="S151" s="238">
        <v>0</v>
      </c>
      <c r="T151" s="239">
        <f>S151*H151</f>
        <v>0</v>
      </c>
      <c r="U151" s="39"/>
      <c r="V151" s="39"/>
      <c r="W151" s="39"/>
      <c r="X151" s="39"/>
      <c r="Y151" s="39"/>
      <c r="Z151" s="39"/>
      <c r="AA151" s="39"/>
      <c r="AB151" s="39"/>
      <c r="AC151" s="39"/>
      <c r="AD151" s="39"/>
      <c r="AE151" s="39"/>
      <c r="AR151" s="240" t="s">
        <v>175</v>
      </c>
      <c r="AT151" s="240" t="s">
        <v>243</v>
      </c>
      <c r="AU151" s="240" t="s">
        <v>88</v>
      </c>
      <c r="AY151" s="18" t="s">
        <v>241</v>
      </c>
      <c r="BE151" s="241">
        <f>IF(N151="základní",J151,0)</f>
        <v>0</v>
      </c>
      <c r="BF151" s="241">
        <f>IF(N151="snížená",J151,0)</f>
        <v>0</v>
      </c>
      <c r="BG151" s="241">
        <f>IF(N151="zákl. přenesená",J151,0)</f>
        <v>0</v>
      </c>
      <c r="BH151" s="241">
        <f>IF(N151="sníž. přenesená",J151,0)</f>
        <v>0</v>
      </c>
      <c r="BI151" s="241">
        <f>IF(N151="nulová",J151,0)</f>
        <v>0</v>
      </c>
      <c r="BJ151" s="18" t="s">
        <v>14</v>
      </c>
      <c r="BK151" s="241">
        <f>ROUND(I151*H151,2)</f>
        <v>0</v>
      </c>
      <c r="BL151" s="18" t="s">
        <v>175</v>
      </c>
      <c r="BM151" s="240" t="s">
        <v>4886</v>
      </c>
    </row>
    <row r="152" s="2" customFormat="1">
      <c r="A152" s="39"/>
      <c r="B152" s="40"/>
      <c r="C152" s="41"/>
      <c r="D152" s="242" t="s">
        <v>249</v>
      </c>
      <c r="E152" s="41"/>
      <c r="F152" s="243" t="s">
        <v>584</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249</v>
      </c>
      <c r="AU152" s="18" t="s">
        <v>88</v>
      </c>
    </row>
    <row r="153" s="2" customFormat="1">
      <c r="A153" s="39"/>
      <c r="B153" s="40"/>
      <c r="C153" s="41"/>
      <c r="D153" s="247" t="s">
        <v>251</v>
      </c>
      <c r="E153" s="41"/>
      <c r="F153" s="248" t="s">
        <v>585</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251</v>
      </c>
      <c r="AU153" s="18" t="s">
        <v>88</v>
      </c>
    </row>
    <row r="154" s="13" customFormat="1">
      <c r="A154" s="13"/>
      <c r="B154" s="249"/>
      <c r="C154" s="250"/>
      <c r="D154" s="242" t="s">
        <v>259</v>
      </c>
      <c r="E154" s="251" t="s">
        <v>1</v>
      </c>
      <c r="F154" s="252" t="s">
        <v>4887</v>
      </c>
      <c r="G154" s="250"/>
      <c r="H154" s="253">
        <v>25</v>
      </c>
      <c r="I154" s="254"/>
      <c r="J154" s="250"/>
      <c r="K154" s="250"/>
      <c r="L154" s="255"/>
      <c r="M154" s="256"/>
      <c r="N154" s="257"/>
      <c r="O154" s="257"/>
      <c r="P154" s="257"/>
      <c r="Q154" s="257"/>
      <c r="R154" s="257"/>
      <c r="S154" s="257"/>
      <c r="T154" s="258"/>
      <c r="U154" s="13"/>
      <c r="V154" s="13"/>
      <c r="W154" s="13"/>
      <c r="X154" s="13"/>
      <c r="Y154" s="13"/>
      <c r="Z154" s="13"/>
      <c r="AA154" s="13"/>
      <c r="AB154" s="13"/>
      <c r="AC154" s="13"/>
      <c r="AD154" s="13"/>
      <c r="AE154" s="13"/>
      <c r="AT154" s="259" t="s">
        <v>259</v>
      </c>
      <c r="AU154" s="259" t="s">
        <v>88</v>
      </c>
      <c r="AV154" s="13" t="s">
        <v>88</v>
      </c>
      <c r="AW154" s="13" t="s">
        <v>36</v>
      </c>
      <c r="AX154" s="13" t="s">
        <v>80</v>
      </c>
      <c r="AY154" s="259" t="s">
        <v>241</v>
      </c>
    </row>
    <row r="155" s="14" customFormat="1">
      <c r="A155" s="14"/>
      <c r="B155" s="260"/>
      <c r="C155" s="261"/>
      <c r="D155" s="242" t="s">
        <v>259</v>
      </c>
      <c r="E155" s="262" t="s">
        <v>1</v>
      </c>
      <c r="F155" s="263" t="s">
        <v>261</v>
      </c>
      <c r="G155" s="261"/>
      <c r="H155" s="264">
        <v>25</v>
      </c>
      <c r="I155" s="265"/>
      <c r="J155" s="261"/>
      <c r="K155" s="261"/>
      <c r="L155" s="266"/>
      <c r="M155" s="267"/>
      <c r="N155" s="268"/>
      <c r="O155" s="268"/>
      <c r="P155" s="268"/>
      <c r="Q155" s="268"/>
      <c r="R155" s="268"/>
      <c r="S155" s="268"/>
      <c r="T155" s="269"/>
      <c r="U155" s="14"/>
      <c r="V155" s="14"/>
      <c r="W155" s="14"/>
      <c r="X155" s="14"/>
      <c r="Y155" s="14"/>
      <c r="Z155" s="14"/>
      <c r="AA155" s="14"/>
      <c r="AB155" s="14"/>
      <c r="AC155" s="14"/>
      <c r="AD155" s="14"/>
      <c r="AE155" s="14"/>
      <c r="AT155" s="270" t="s">
        <v>259</v>
      </c>
      <c r="AU155" s="270" t="s">
        <v>88</v>
      </c>
      <c r="AV155" s="14" t="s">
        <v>175</v>
      </c>
      <c r="AW155" s="14" t="s">
        <v>36</v>
      </c>
      <c r="AX155" s="14" t="s">
        <v>14</v>
      </c>
      <c r="AY155" s="270" t="s">
        <v>241</v>
      </c>
    </row>
    <row r="156" s="2" customFormat="1" ht="24.15" customHeight="1">
      <c r="A156" s="39"/>
      <c r="B156" s="40"/>
      <c r="C156" s="229" t="s">
        <v>274</v>
      </c>
      <c r="D156" s="229" t="s">
        <v>243</v>
      </c>
      <c r="E156" s="230" t="s">
        <v>593</v>
      </c>
      <c r="F156" s="231" t="s">
        <v>594</v>
      </c>
      <c r="G156" s="232" t="s">
        <v>255</v>
      </c>
      <c r="H156" s="233">
        <v>3.4940000000000002</v>
      </c>
      <c r="I156" s="234"/>
      <c r="J156" s="235">
        <f>ROUND(I156*H156,2)</f>
        <v>0</v>
      </c>
      <c r="K156" s="231" t="s">
        <v>247</v>
      </c>
      <c r="L156" s="45"/>
      <c r="M156" s="236" t="s">
        <v>1</v>
      </c>
      <c r="N156" s="237" t="s">
        <v>45</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175</v>
      </c>
      <c r="AT156" s="240" t="s">
        <v>243</v>
      </c>
      <c r="AU156" s="240" t="s">
        <v>88</v>
      </c>
      <c r="AY156" s="18" t="s">
        <v>241</v>
      </c>
      <c r="BE156" s="241">
        <f>IF(N156="základní",J156,0)</f>
        <v>0</v>
      </c>
      <c r="BF156" s="241">
        <f>IF(N156="snížená",J156,0)</f>
        <v>0</v>
      </c>
      <c r="BG156" s="241">
        <f>IF(N156="zákl. přenesená",J156,0)</f>
        <v>0</v>
      </c>
      <c r="BH156" s="241">
        <f>IF(N156="sníž. přenesená",J156,0)</f>
        <v>0</v>
      </c>
      <c r="BI156" s="241">
        <f>IF(N156="nulová",J156,0)</f>
        <v>0</v>
      </c>
      <c r="BJ156" s="18" t="s">
        <v>14</v>
      </c>
      <c r="BK156" s="241">
        <f>ROUND(I156*H156,2)</f>
        <v>0</v>
      </c>
      <c r="BL156" s="18" t="s">
        <v>175</v>
      </c>
      <c r="BM156" s="240" t="s">
        <v>4888</v>
      </c>
    </row>
    <row r="157" s="2" customFormat="1">
      <c r="A157" s="39"/>
      <c r="B157" s="40"/>
      <c r="C157" s="41"/>
      <c r="D157" s="242" t="s">
        <v>249</v>
      </c>
      <c r="E157" s="41"/>
      <c r="F157" s="243" t="s">
        <v>596</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249</v>
      </c>
      <c r="AU157" s="18" t="s">
        <v>88</v>
      </c>
    </row>
    <row r="158" s="2" customFormat="1">
      <c r="A158" s="39"/>
      <c r="B158" s="40"/>
      <c r="C158" s="41"/>
      <c r="D158" s="247" t="s">
        <v>251</v>
      </c>
      <c r="E158" s="41"/>
      <c r="F158" s="248" t="s">
        <v>597</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251</v>
      </c>
      <c r="AU158" s="18" t="s">
        <v>88</v>
      </c>
    </row>
    <row r="159" s="13" customFormat="1">
      <c r="A159" s="13"/>
      <c r="B159" s="249"/>
      <c r="C159" s="250"/>
      <c r="D159" s="242" t="s">
        <v>259</v>
      </c>
      <c r="E159" s="251" t="s">
        <v>1</v>
      </c>
      <c r="F159" s="252" t="s">
        <v>425</v>
      </c>
      <c r="G159" s="250"/>
      <c r="H159" s="253">
        <v>3.4940000000000002</v>
      </c>
      <c r="I159" s="254"/>
      <c r="J159" s="250"/>
      <c r="K159" s="250"/>
      <c r="L159" s="255"/>
      <c r="M159" s="256"/>
      <c r="N159" s="257"/>
      <c r="O159" s="257"/>
      <c r="P159" s="257"/>
      <c r="Q159" s="257"/>
      <c r="R159" s="257"/>
      <c r="S159" s="257"/>
      <c r="T159" s="258"/>
      <c r="U159" s="13"/>
      <c r="V159" s="13"/>
      <c r="W159" s="13"/>
      <c r="X159" s="13"/>
      <c r="Y159" s="13"/>
      <c r="Z159" s="13"/>
      <c r="AA159" s="13"/>
      <c r="AB159" s="13"/>
      <c r="AC159" s="13"/>
      <c r="AD159" s="13"/>
      <c r="AE159" s="13"/>
      <c r="AT159" s="259" t="s">
        <v>259</v>
      </c>
      <c r="AU159" s="259" t="s">
        <v>88</v>
      </c>
      <c r="AV159" s="13" t="s">
        <v>88</v>
      </c>
      <c r="AW159" s="13" t="s">
        <v>36</v>
      </c>
      <c r="AX159" s="13" t="s">
        <v>80</v>
      </c>
      <c r="AY159" s="259" t="s">
        <v>241</v>
      </c>
    </row>
    <row r="160" s="14" customFormat="1">
      <c r="A160" s="14"/>
      <c r="B160" s="260"/>
      <c r="C160" s="261"/>
      <c r="D160" s="242" t="s">
        <v>259</v>
      </c>
      <c r="E160" s="262" t="s">
        <v>1</v>
      </c>
      <c r="F160" s="263" t="s">
        <v>261</v>
      </c>
      <c r="G160" s="261"/>
      <c r="H160" s="264">
        <v>3.4940000000000002</v>
      </c>
      <c r="I160" s="265"/>
      <c r="J160" s="261"/>
      <c r="K160" s="261"/>
      <c r="L160" s="266"/>
      <c r="M160" s="267"/>
      <c r="N160" s="268"/>
      <c r="O160" s="268"/>
      <c r="P160" s="268"/>
      <c r="Q160" s="268"/>
      <c r="R160" s="268"/>
      <c r="S160" s="268"/>
      <c r="T160" s="269"/>
      <c r="U160" s="14"/>
      <c r="V160" s="14"/>
      <c r="W160" s="14"/>
      <c r="X160" s="14"/>
      <c r="Y160" s="14"/>
      <c r="Z160" s="14"/>
      <c r="AA160" s="14"/>
      <c r="AB160" s="14"/>
      <c r="AC160" s="14"/>
      <c r="AD160" s="14"/>
      <c r="AE160" s="14"/>
      <c r="AT160" s="270" t="s">
        <v>259</v>
      </c>
      <c r="AU160" s="270" t="s">
        <v>88</v>
      </c>
      <c r="AV160" s="14" t="s">
        <v>175</v>
      </c>
      <c r="AW160" s="14" t="s">
        <v>36</v>
      </c>
      <c r="AX160" s="14" t="s">
        <v>14</v>
      </c>
      <c r="AY160" s="270" t="s">
        <v>241</v>
      </c>
    </row>
    <row r="161" s="2" customFormat="1" ht="33" customHeight="1">
      <c r="A161" s="39"/>
      <c r="B161" s="40"/>
      <c r="C161" s="229" t="s">
        <v>283</v>
      </c>
      <c r="D161" s="229" t="s">
        <v>243</v>
      </c>
      <c r="E161" s="230" t="s">
        <v>1808</v>
      </c>
      <c r="F161" s="231" t="s">
        <v>1809</v>
      </c>
      <c r="G161" s="232" t="s">
        <v>255</v>
      </c>
      <c r="H161" s="233">
        <v>19.800999999999998</v>
      </c>
      <c r="I161" s="234"/>
      <c r="J161" s="235">
        <f>ROUND(I161*H161,2)</f>
        <v>0</v>
      </c>
      <c r="K161" s="231" t="s">
        <v>247</v>
      </c>
      <c r="L161" s="45"/>
      <c r="M161" s="236" t="s">
        <v>1</v>
      </c>
      <c r="N161" s="237" t="s">
        <v>45</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175</v>
      </c>
      <c r="AT161" s="240" t="s">
        <v>243</v>
      </c>
      <c r="AU161" s="240" t="s">
        <v>88</v>
      </c>
      <c r="AY161" s="18" t="s">
        <v>241</v>
      </c>
      <c r="BE161" s="241">
        <f>IF(N161="základní",J161,0)</f>
        <v>0</v>
      </c>
      <c r="BF161" s="241">
        <f>IF(N161="snížená",J161,0)</f>
        <v>0</v>
      </c>
      <c r="BG161" s="241">
        <f>IF(N161="zákl. přenesená",J161,0)</f>
        <v>0</v>
      </c>
      <c r="BH161" s="241">
        <f>IF(N161="sníž. přenesená",J161,0)</f>
        <v>0</v>
      </c>
      <c r="BI161" s="241">
        <f>IF(N161="nulová",J161,0)</f>
        <v>0</v>
      </c>
      <c r="BJ161" s="18" t="s">
        <v>14</v>
      </c>
      <c r="BK161" s="241">
        <f>ROUND(I161*H161,2)</f>
        <v>0</v>
      </c>
      <c r="BL161" s="18" t="s">
        <v>175</v>
      </c>
      <c r="BM161" s="240" t="s">
        <v>4889</v>
      </c>
    </row>
    <row r="162" s="2" customFormat="1">
      <c r="A162" s="39"/>
      <c r="B162" s="40"/>
      <c r="C162" s="41"/>
      <c r="D162" s="242" t="s">
        <v>249</v>
      </c>
      <c r="E162" s="41"/>
      <c r="F162" s="243" t="s">
        <v>1811</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249</v>
      </c>
      <c r="AU162" s="18" t="s">
        <v>88</v>
      </c>
    </row>
    <row r="163" s="2" customFormat="1">
      <c r="A163" s="39"/>
      <c r="B163" s="40"/>
      <c r="C163" s="41"/>
      <c r="D163" s="247" t="s">
        <v>251</v>
      </c>
      <c r="E163" s="41"/>
      <c r="F163" s="248" t="s">
        <v>1812</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251</v>
      </c>
      <c r="AU163" s="18" t="s">
        <v>88</v>
      </c>
    </row>
    <row r="164" s="13" customFormat="1">
      <c r="A164" s="13"/>
      <c r="B164" s="249"/>
      <c r="C164" s="250"/>
      <c r="D164" s="242" t="s">
        <v>259</v>
      </c>
      <c r="E164" s="251" t="s">
        <v>1</v>
      </c>
      <c r="F164" s="252" t="s">
        <v>428</v>
      </c>
      <c r="G164" s="250"/>
      <c r="H164" s="253">
        <v>19.800999999999998</v>
      </c>
      <c r="I164" s="254"/>
      <c r="J164" s="250"/>
      <c r="K164" s="250"/>
      <c r="L164" s="255"/>
      <c r="M164" s="256"/>
      <c r="N164" s="257"/>
      <c r="O164" s="257"/>
      <c r="P164" s="257"/>
      <c r="Q164" s="257"/>
      <c r="R164" s="257"/>
      <c r="S164" s="257"/>
      <c r="T164" s="258"/>
      <c r="U164" s="13"/>
      <c r="V164" s="13"/>
      <c r="W164" s="13"/>
      <c r="X164" s="13"/>
      <c r="Y164" s="13"/>
      <c r="Z164" s="13"/>
      <c r="AA164" s="13"/>
      <c r="AB164" s="13"/>
      <c r="AC164" s="13"/>
      <c r="AD164" s="13"/>
      <c r="AE164" s="13"/>
      <c r="AT164" s="259" t="s">
        <v>259</v>
      </c>
      <c r="AU164" s="259" t="s">
        <v>88</v>
      </c>
      <c r="AV164" s="13" t="s">
        <v>88</v>
      </c>
      <c r="AW164" s="13" t="s">
        <v>36</v>
      </c>
      <c r="AX164" s="13" t="s">
        <v>80</v>
      </c>
      <c r="AY164" s="259" t="s">
        <v>241</v>
      </c>
    </row>
    <row r="165" s="14" customFormat="1">
      <c r="A165" s="14"/>
      <c r="B165" s="260"/>
      <c r="C165" s="261"/>
      <c r="D165" s="242" t="s">
        <v>259</v>
      </c>
      <c r="E165" s="262" t="s">
        <v>1</v>
      </c>
      <c r="F165" s="263" t="s">
        <v>261</v>
      </c>
      <c r="G165" s="261"/>
      <c r="H165" s="264">
        <v>19.800999999999998</v>
      </c>
      <c r="I165" s="265"/>
      <c r="J165" s="261"/>
      <c r="K165" s="261"/>
      <c r="L165" s="266"/>
      <c r="M165" s="267"/>
      <c r="N165" s="268"/>
      <c r="O165" s="268"/>
      <c r="P165" s="268"/>
      <c r="Q165" s="268"/>
      <c r="R165" s="268"/>
      <c r="S165" s="268"/>
      <c r="T165" s="269"/>
      <c r="U165" s="14"/>
      <c r="V165" s="14"/>
      <c r="W165" s="14"/>
      <c r="X165" s="14"/>
      <c r="Y165" s="14"/>
      <c r="Z165" s="14"/>
      <c r="AA165" s="14"/>
      <c r="AB165" s="14"/>
      <c r="AC165" s="14"/>
      <c r="AD165" s="14"/>
      <c r="AE165" s="14"/>
      <c r="AT165" s="270" t="s">
        <v>259</v>
      </c>
      <c r="AU165" s="270" t="s">
        <v>88</v>
      </c>
      <c r="AV165" s="14" t="s">
        <v>175</v>
      </c>
      <c r="AW165" s="14" t="s">
        <v>36</v>
      </c>
      <c r="AX165" s="14" t="s">
        <v>14</v>
      </c>
      <c r="AY165" s="270" t="s">
        <v>241</v>
      </c>
    </row>
    <row r="166" s="2" customFormat="1" ht="24.15" customHeight="1">
      <c r="A166" s="39"/>
      <c r="B166" s="40"/>
      <c r="C166" s="229" t="s">
        <v>293</v>
      </c>
      <c r="D166" s="229" t="s">
        <v>243</v>
      </c>
      <c r="E166" s="230" t="s">
        <v>619</v>
      </c>
      <c r="F166" s="231" t="s">
        <v>620</v>
      </c>
      <c r="G166" s="232" t="s">
        <v>255</v>
      </c>
      <c r="H166" s="233">
        <v>12.23</v>
      </c>
      <c r="I166" s="234"/>
      <c r="J166" s="235">
        <f>ROUND(I166*H166,2)</f>
        <v>0</v>
      </c>
      <c r="K166" s="231" t="s">
        <v>247</v>
      </c>
      <c r="L166" s="45"/>
      <c r="M166" s="236" t="s">
        <v>1</v>
      </c>
      <c r="N166" s="237" t="s">
        <v>45</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175</v>
      </c>
      <c r="AT166" s="240" t="s">
        <v>243</v>
      </c>
      <c r="AU166" s="240" t="s">
        <v>88</v>
      </c>
      <c r="AY166" s="18" t="s">
        <v>241</v>
      </c>
      <c r="BE166" s="241">
        <f>IF(N166="základní",J166,0)</f>
        <v>0</v>
      </c>
      <c r="BF166" s="241">
        <f>IF(N166="snížená",J166,0)</f>
        <v>0</v>
      </c>
      <c r="BG166" s="241">
        <f>IF(N166="zákl. přenesená",J166,0)</f>
        <v>0</v>
      </c>
      <c r="BH166" s="241">
        <f>IF(N166="sníž. přenesená",J166,0)</f>
        <v>0</v>
      </c>
      <c r="BI166" s="241">
        <f>IF(N166="nulová",J166,0)</f>
        <v>0</v>
      </c>
      <c r="BJ166" s="18" t="s">
        <v>14</v>
      </c>
      <c r="BK166" s="241">
        <f>ROUND(I166*H166,2)</f>
        <v>0</v>
      </c>
      <c r="BL166" s="18" t="s">
        <v>175</v>
      </c>
      <c r="BM166" s="240" t="s">
        <v>4890</v>
      </c>
    </row>
    <row r="167" s="2" customFormat="1">
      <c r="A167" s="39"/>
      <c r="B167" s="40"/>
      <c r="C167" s="41"/>
      <c r="D167" s="242" t="s">
        <v>249</v>
      </c>
      <c r="E167" s="41"/>
      <c r="F167" s="243" t="s">
        <v>622</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249</v>
      </c>
      <c r="AU167" s="18" t="s">
        <v>88</v>
      </c>
    </row>
    <row r="168" s="2" customFormat="1">
      <c r="A168" s="39"/>
      <c r="B168" s="40"/>
      <c r="C168" s="41"/>
      <c r="D168" s="247" t="s">
        <v>251</v>
      </c>
      <c r="E168" s="41"/>
      <c r="F168" s="248" t="s">
        <v>623</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251</v>
      </c>
      <c r="AU168" s="18" t="s">
        <v>88</v>
      </c>
    </row>
    <row r="169" s="13" customFormat="1">
      <c r="A169" s="13"/>
      <c r="B169" s="249"/>
      <c r="C169" s="250"/>
      <c r="D169" s="242" t="s">
        <v>259</v>
      </c>
      <c r="E169" s="251" t="s">
        <v>1</v>
      </c>
      <c r="F169" s="252" t="s">
        <v>431</v>
      </c>
      <c r="G169" s="250"/>
      <c r="H169" s="253">
        <v>12.23</v>
      </c>
      <c r="I169" s="254"/>
      <c r="J169" s="250"/>
      <c r="K169" s="250"/>
      <c r="L169" s="255"/>
      <c r="M169" s="256"/>
      <c r="N169" s="257"/>
      <c r="O169" s="257"/>
      <c r="P169" s="257"/>
      <c r="Q169" s="257"/>
      <c r="R169" s="257"/>
      <c r="S169" s="257"/>
      <c r="T169" s="258"/>
      <c r="U169" s="13"/>
      <c r="V169" s="13"/>
      <c r="W169" s="13"/>
      <c r="X169" s="13"/>
      <c r="Y169" s="13"/>
      <c r="Z169" s="13"/>
      <c r="AA169" s="13"/>
      <c r="AB169" s="13"/>
      <c r="AC169" s="13"/>
      <c r="AD169" s="13"/>
      <c r="AE169" s="13"/>
      <c r="AT169" s="259" t="s">
        <v>259</v>
      </c>
      <c r="AU169" s="259" t="s">
        <v>88</v>
      </c>
      <c r="AV169" s="13" t="s">
        <v>88</v>
      </c>
      <c r="AW169" s="13" t="s">
        <v>36</v>
      </c>
      <c r="AX169" s="13" t="s">
        <v>80</v>
      </c>
      <c r="AY169" s="259" t="s">
        <v>241</v>
      </c>
    </row>
    <row r="170" s="14" customFormat="1">
      <c r="A170" s="14"/>
      <c r="B170" s="260"/>
      <c r="C170" s="261"/>
      <c r="D170" s="242" t="s">
        <v>259</v>
      </c>
      <c r="E170" s="262" t="s">
        <v>1</v>
      </c>
      <c r="F170" s="263" t="s">
        <v>261</v>
      </c>
      <c r="G170" s="261"/>
      <c r="H170" s="264">
        <v>12.23</v>
      </c>
      <c r="I170" s="265"/>
      <c r="J170" s="261"/>
      <c r="K170" s="261"/>
      <c r="L170" s="266"/>
      <c r="M170" s="267"/>
      <c r="N170" s="268"/>
      <c r="O170" s="268"/>
      <c r="P170" s="268"/>
      <c r="Q170" s="268"/>
      <c r="R170" s="268"/>
      <c r="S170" s="268"/>
      <c r="T170" s="269"/>
      <c r="U170" s="14"/>
      <c r="V170" s="14"/>
      <c r="W170" s="14"/>
      <c r="X170" s="14"/>
      <c r="Y170" s="14"/>
      <c r="Z170" s="14"/>
      <c r="AA170" s="14"/>
      <c r="AB170" s="14"/>
      <c r="AC170" s="14"/>
      <c r="AD170" s="14"/>
      <c r="AE170" s="14"/>
      <c r="AT170" s="270" t="s">
        <v>259</v>
      </c>
      <c r="AU170" s="270" t="s">
        <v>88</v>
      </c>
      <c r="AV170" s="14" t="s">
        <v>175</v>
      </c>
      <c r="AW170" s="14" t="s">
        <v>36</v>
      </c>
      <c r="AX170" s="14" t="s">
        <v>14</v>
      </c>
      <c r="AY170" s="270" t="s">
        <v>241</v>
      </c>
    </row>
    <row r="171" s="2" customFormat="1" ht="33" customHeight="1">
      <c r="A171" s="39"/>
      <c r="B171" s="40"/>
      <c r="C171" s="229" t="s">
        <v>300</v>
      </c>
      <c r="D171" s="229" t="s">
        <v>243</v>
      </c>
      <c r="E171" s="230" t="s">
        <v>1814</v>
      </c>
      <c r="F171" s="231" t="s">
        <v>1815</v>
      </c>
      <c r="G171" s="232" t="s">
        <v>255</v>
      </c>
      <c r="H171" s="233">
        <v>69.302999999999997</v>
      </c>
      <c r="I171" s="234"/>
      <c r="J171" s="235">
        <f>ROUND(I171*H171,2)</f>
        <v>0</v>
      </c>
      <c r="K171" s="231" t="s">
        <v>247</v>
      </c>
      <c r="L171" s="45"/>
      <c r="M171" s="236" t="s">
        <v>1</v>
      </c>
      <c r="N171" s="237" t="s">
        <v>45</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175</v>
      </c>
      <c r="AT171" s="240" t="s">
        <v>243</v>
      </c>
      <c r="AU171" s="240" t="s">
        <v>88</v>
      </c>
      <c r="AY171" s="18" t="s">
        <v>241</v>
      </c>
      <c r="BE171" s="241">
        <f>IF(N171="základní",J171,0)</f>
        <v>0</v>
      </c>
      <c r="BF171" s="241">
        <f>IF(N171="snížená",J171,0)</f>
        <v>0</v>
      </c>
      <c r="BG171" s="241">
        <f>IF(N171="zákl. přenesená",J171,0)</f>
        <v>0</v>
      </c>
      <c r="BH171" s="241">
        <f>IF(N171="sníž. přenesená",J171,0)</f>
        <v>0</v>
      </c>
      <c r="BI171" s="241">
        <f>IF(N171="nulová",J171,0)</f>
        <v>0</v>
      </c>
      <c r="BJ171" s="18" t="s">
        <v>14</v>
      </c>
      <c r="BK171" s="241">
        <f>ROUND(I171*H171,2)</f>
        <v>0</v>
      </c>
      <c r="BL171" s="18" t="s">
        <v>175</v>
      </c>
      <c r="BM171" s="240" t="s">
        <v>4891</v>
      </c>
    </row>
    <row r="172" s="2" customFormat="1">
      <c r="A172" s="39"/>
      <c r="B172" s="40"/>
      <c r="C172" s="41"/>
      <c r="D172" s="242" t="s">
        <v>249</v>
      </c>
      <c r="E172" s="41"/>
      <c r="F172" s="243" t="s">
        <v>1817</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249</v>
      </c>
      <c r="AU172" s="18" t="s">
        <v>88</v>
      </c>
    </row>
    <row r="173" s="2" customFormat="1">
      <c r="A173" s="39"/>
      <c r="B173" s="40"/>
      <c r="C173" s="41"/>
      <c r="D173" s="247" t="s">
        <v>251</v>
      </c>
      <c r="E173" s="41"/>
      <c r="F173" s="248" t="s">
        <v>1818</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251</v>
      </c>
      <c r="AU173" s="18" t="s">
        <v>88</v>
      </c>
    </row>
    <row r="174" s="13" customFormat="1">
      <c r="A174" s="13"/>
      <c r="B174" s="249"/>
      <c r="C174" s="250"/>
      <c r="D174" s="242" t="s">
        <v>259</v>
      </c>
      <c r="E174" s="251" t="s">
        <v>1</v>
      </c>
      <c r="F174" s="252" t="s">
        <v>434</v>
      </c>
      <c r="G174" s="250"/>
      <c r="H174" s="253">
        <v>69.302999999999997</v>
      </c>
      <c r="I174" s="254"/>
      <c r="J174" s="250"/>
      <c r="K174" s="250"/>
      <c r="L174" s="255"/>
      <c r="M174" s="256"/>
      <c r="N174" s="257"/>
      <c r="O174" s="257"/>
      <c r="P174" s="257"/>
      <c r="Q174" s="257"/>
      <c r="R174" s="257"/>
      <c r="S174" s="257"/>
      <c r="T174" s="258"/>
      <c r="U174" s="13"/>
      <c r="V174" s="13"/>
      <c r="W174" s="13"/>
      <c r="X174" s="13"/>
      <c r="Y174" s="13"/>
      <c r="Z174" s="13"/>
      <c r="AA174" s="13"/>
      <c r="AB174" s="13"/>
      <c r="AC174" s="13"/>
      <c r="AD174" s="13"/>
      <c r="AE174" s="13"/>
      <c r="AT174" s="259" t="s">
        <v>259</v>
      </c>
      <c r="AU174" s="259" t="s">
        <v>88</v>
      </c>
      <c r="AV174" s="13" t="s">
        <v>88</v>
      </c>
      <c r="AW174" s="13" t="s">
        <v>36</v>
      </c>
      <c r="AX174" s="13" t="s">
        <v>80</v>
      </c>
      <c r="AY174" s="259" t="s">
        <v>241</v>
      </c>
    </row>
    <row r="175" s="14" customFormat="1">
      <c r="A175" s="14"/>
      <c r="B175" s="260"/>
      <c r="C175" s="261"/>
      <c r="D175" s="242" t="s">
        <v>259</v>
      </c>
      <c r="E175" s="262" t="s">
        <v>1</v>
      </c>
      <c r="F175" s="263" t="s">
        <v>261</v>
      </c>
      <c r="G175" s="261"/>
      <c r="H175" s="264">
        <v>69.302999999999997</v>
      </c>
      <c r="I175" s="265"/>
      <c r="J175" s="261"/>
      <c r="K175" s="261"/>
      <c r="L175" s="266"/>
      <c r="M175" s="267"/>
      <c r="N175" s="268"/>
      <c r="O175" s="268"/>
      <c r="P175" s="268"/>
      <c r="Q175" s="268"/>
      <c r="R175" s="268"/>
      <c r="S175" s="268"/>
      <c r="T175" s="269"/>
      <c r="U175" s="14"/>
      <c r="V175" s="14"/>
      <c r="W175" s="14"/>
      <c r="X175" s="14"/>
      <c r="Y175" s="14"/>
      <c r="Z175" s="14"/>
      <c r="AA175" s="14"/>
      <c r="AB175" s="14"/>
      <c r="AC175" s="14"/>
      <c r="AD175" s="14"/>
      <c r="AE175" s="14"/>
      <c r="AT175" s="270" t="s">
        <v>259</v>
      </c>
      <c r="AU175" s="270" t="s">
        <v>88</v>
      </c>
      <c r="AV175" s="14" t="s">
        <v>175</v>
      </c>
      <c r="AW175" s="14" t="s">
        <v>36</v>
      </c>
      <c r="AX175" s="14" t="s">
        <v>14</v>
      </c>
      <c r="AY175" s="270" t="s">
        <v>241</v>
      </c>
    </row>
    <row r="176" s="2" customFormat="1" ht="24.15" customHeight="1">
      <c r="A176" s="39"/>
      <c r="B176" s="40"/>
      <c r="C176" s="229" t="s">
        <v>281</v>
      </c>
      <c r="D176" s="229" t="s">
        <v>243</v>
      </c>
      <c r="E176" s="230" t="s">
        <v>2564</v>
      </c>
      <c r="F176" s="231" t="s">
        <v>2565</v>
      </c>
      <c r="G176" s="232" t="s">
        <v>255</v>
      </c>
      <c r="H176" s="233">
        <v>0.874</v>
      </c>
      <c r="I176" s="234"/>
      <c r="J176" s="235">
        <f>ROUND(I176*H176,2)</f>
        <v>0</v>
      </c>
      <c r="K176" s="231" t="s">
        <v>247</v>
      </c>
      <c r="L176" s="45"/>
      <c r="M176" s="236" t="s">
        <v>1</v>
      </c>
      <c r="N176" s="237" t="s">
        <v>45</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175</v>
      </c>
      <c r="AT176" s="240" t="s">
        <v>243</v>
      </c>
      <c r="AU176" s="240" t="s">
        <v>88</v>
      </c>
      <c r="AY176" s="18" t="s">
        <v>241</v>
      </c>
      <c r="BE176" s="241">
        <f>IF(N176="základní",J176,0)</f>
        <v>0</v>
      </c>
      <c r="BF176" s="241">
        <f>IF(N176="snížená",J176,0)</f>
        <v>0</v>
      </c>
      <c r="BG176" s="241">
        <f>IF(N176="zákl. přenesená",J176,0)</f>
        <v>0</v>
      </c>
      <c r="BH176" s="241">
        <f>IF(N176="sníž. přenesená",J176,0)</f>
        <v>0</v>
      </c>
      <c r="BI176" s="241">
        <f>IF(N176="nulová",J176,0)</f>
        <v>0</v>
      </c>
      <c r="BJ176" s="18" t="s">
        <v>14</v>
      </c>
      <c r="BK176" s="241">
        <f>ROUND(I176*H176,2)</f>
        <v>0</v>
      </c>
      <c r="BL176" s="18" t="s">
        <v>175</v>
      </c>
      <c r="BM176" s="240" t="s">
        <v>4892</v>
      </c>
    </row>
    <row r="177" s="2" customFormat="1">
      <c r="A177" s="39"/>
      <c r="B177" s="40"/>
      <c r="C177" s="41"/>
      <c r="D177" s="242" t="s">
        <v>249</v>
      </c>
      <c r="E177" s="41"/>
      <c r="F177" s="243" t="s">
        <v>2567</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249</v>
      </c>
      <c r="AU177" s="18" t="s">
        <v>88</v>
      </c>
    </row>
    <row r="178" s="2" customFormat="1">
      <c r="A178" s="39"/>
      <c r="B178" s="40"/>
      <c r="C178" s="41"/>
      <c r="D178" s="247" t="s">
        <v>251</v>
      </c>
      <c r="E178" s="41"/>
      <c r="F178" s="248" t="s">
        <v>2568</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251</v>
      </c>
      <c r="AU178" s="18" t="s">
        <v>88</v>
      </c>
    </row>
    <row r="179" s="13" customFormat="1">
      <c r="A179" s="13"/>
      <c r="B179" s="249"/>
      <c r="C179" s="250"/>
      <c r="D179" s="242" t="s">
        <v>259</v>
      </c>
      <c r="E179" s="251" t="s">
        <v>1</v>
      </c>
      <c r="F179" s="252" t="s">
        <v>2494</v>
      </c>
      <c r="G179" s="250"/>
      <c r="H179" s="253">
        <v>0.874</v>
      </c>
      <c r="I179" s="254"/>
      <c r="J179" s="250"/>
      <c r="K179" s="250"/>
      <c r="L179" s="255"/>
      <c r="M179" s="256"/>
      <c r="N179" s="257"/>
      <c r="O179" s="257"/>
      <c r="P179" s="257"/>
      <c r="Q179" s="257"/>
      <c r="R179" s="257"/>
      <c r="S179" s="257"/>
      <c r="T179" s="258"/>
      <c r="U179" s="13"/>
      <c r="V179" s="13"/>
      <c r="W179" s="13"/>
      <c r="X179" s="13"/>
      <c r="Y179" s="13"/>
      <c r="Z179" s="13"/>
      <c r="AA179" s="13"/>
      <c r="AB179" s="13"/>
      <c r="AC179" s="13"/>
      <c r="AD179" s="13"/>
      <c r="AE179" s="13"/>
      <c r="AT179" s="259" t="s">
        <v>259</v>
      </c>
      <c r="AU179" s="259" t="s">
        <v>88</v>
      </c>
      <c r="AV179" s="13" t="s">
        <v>88</v>
      </c>
      <c r="AW179" s="13" t="s">
        <v>36</v>
      </c>
      <c r="AX179" s="13" t="s">
        <v>80</v>
      </c>
      <c r="AY179" s="259" t="s">
        <v>241</v>
      </c>
    </row>
    <row r="180" s="14" customFormat="1">
      <c r="A180" s="14"/>
      <c r="B180" s="260"/>
      <c r="C180" s="261"/>
      <c r="D180" s="242" t="s">
        <v>259</v>
      </c>
      <c r="E180" s="262" t="s">
        <v>1</v>
      </c>
      <c r="F180" s="263" t="s">
        <v>261</v>
      </c>
      <c r="G180" s="261"/>
      <c r="H180" s="264">
        <v>0.874</v>
      </c>
      <c r="I180" s="265"/>
      <c r="J180" s="261"/>
      <c r="K180" s="261"/>
      <c r="L180" s="266"/>
      <c r="M180" s="267"/>
      <c r="N180" s="268"/>
      <c r="O180" s="268"/>
      <c r="P180" s="268"/>
      <c r="Q180" s="268"/>
      <c r="R180" s="268"/>
      <c r="S180" s="268"/>
      <c r="T180" s="269"/>
      <c r="U180" s="14"/>
      <c r="V180" s="14"/>
      <c r="W180" s="14"/>
      <c r="X180" s="14"/>
      <c r="Y180" s="14"/>
      <c r="Z180" s="14"/>
      <c r="AA180" s="14"/>
      <c r="AB180" s="14"/>
      <c r="AC180" s="14"/>
      <c r="AD180" s="14"/>
      <c r="AE180" s="14"/>
      <c r="AT180" s="270" t="s">
        <v>259</v>
      </c>
      <c r="AU180" s="270" t="s">
        <v>88</v>
      </c>
      <c r="AV180" s="14" t="s">
        <v>175</v>
      </c>
      <c r="AW180" s="14" t="s">
        <v>36</v>
      </c>
      <c r="AX180" s="14" t="s">
        <v>14</v>
      </c>
      <c r="AY180" s="270" t="s">
        <v>241</v>
      </c>
    </row>
    <row r="181" s="2" customFormat="1" ht="33" customHeight="1">
      <c r="A181" s="39"/>
      <c r="B181" s="40"/>
      <c r="C181" s="229" t="s">
        <v>309</v>
      </c>
      <c r="D181" s="229" t="s">
        <v>243</v>
      </c>
      <c r="E181" s="230" t="s">
        <v>2569</v>
      </c>
      <c r="F181" s="231" t="s">
        <v>2570</v>
      </c>
      <c r="G181" s="232" t="s">
        <v>255</v>
      </c>
      <c r="H181" s="233">
        <v>4.9500000000000002</v>
      </c>
      <c r="I181" s="234"/>
      <c r="J181" s="235">
        <f>ROUND(I181*H181,2)</f>
        <v>0</v>
      </c>
      <c r="K181" s="231" t="s">
        <v>247</v>
      </c>
      <c r="L181" s="45"/>
      <c r="M181" s="236" t="s">
        <v>1</v>
      </c>
      <c r="N181" s="237" t="s">
        <v>45</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175</v>
      </c>
      <c r="AT181" s="240" t="s">
        <v>243</v>
      </c>
      <c r="AU181" s="240" t="s">
        <v>88</v>
      </c>
      <c r="AY181" s="18" t="s">
        <v>241</v>
      </c>
      <c r="BE181" s="241">
        <f>IF(N181="základní",J181,0)</f>
        <v>0</v>
      </c>
      <c r="BF181" s="241">
        <f>IF(N181="snížená",J181,0)</f>
        <v>0</v>
      </c>
      <c r="BG181" s="241">
        <f>IF(N181="zákl. přenesená",J181,0)</f>
        <v>0</v>
      </c>
      <c r="BH181" s="241">
        <f>IF(N181="sníž. přenesená",J181,0)</f>
        <v>0</v>
      </c>
      <c r="BI181" s="241">
        <f>IF(N181="nulová",J181,0)</f>
        <v>0</v>
      </c>
      <c r="BJ181" s="18" t="s">
        <v>14</v>
      </c>
      <c r="BK181" s="241">
        <f>ROUND(I181*H181,2)</f>
        <v>0</v>
      </c>
      <c r="BL181" s="18" t="s">
        <v>175</v>
      </c>
      <c r="BM181" s="240" t="s">
        <v>4893</v>
      </c>
    </row>
    <row r="182" s="2" customFormat="1">
      <c r="A182" s="39"/>
      <c r="B182" s="40"/>
      <c r="C182" s="41"/>
      <c r="D182" s="242" t="s">
        <v>249</v>
      </c>
      <c r="E182" s="41"/>
      <c r="F182" s="243" t="s">
        <v>2572</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249</v>
      </c>
      <c r="AU182" s="18" t="s">
        <v>88</v>
      </c>
    </row>
    <row r="183" s="2" customFormat="1">
      <c r="A183" s="39"/>
      <c r="B183" s="40"/>
      <c r="C183" s="41"/>
      <c r="D183" s="247" t="s">
        <v>251</v>
      </c>
      <c r="E183" s="41"/>
      <c r="F183" s="248" t="s">
        <v>2573</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251</v>
      </c>
      <c r="AU183" s="18" t="s">
        <v>88</v>
      </c>
    </row>
    <row r="184" s="13" customFormat="1">
      <c r="A184" s="13"/>
      <c r="B184" s="249"/>
      <c r="C184" s="250"/>
      <c r="D184" s="242" t="s">
        <v>259</v>
      </c>
      <c r="E184" s="251" t="s">
        <v>1</v>
      </c>
      <c r="F184" s="252" t="s">
        <v>2497</v>
      </c>
      <c r="G184" s="250"/>
      <c r="H184" s="253">
        <v>4.9500000000000002</v>
      </c>
      <c r="I184" s="254"/>
      <c r="J184" s="250"/>
      <c r="K184" s="250"/>
      <c r="L184" s="255"/>
      <c r="M184" s="256"/>
      <c r="N184" s="257"/>
      <c r="O184" s="257"/>
      <c r="P184" s="257"/>
      <c r="Q184" s="257"/>
      <c r="R184" s="257"/>
      <c r="S184" s="257"/>
      <c r="T184" s="258"/>
      <c r="U184" s="13"/>
      <c r="V184" s="13"/>
      <c r="W184" s="13"/>
      <c r="X184" s="13"/>
      <c r="Y184" s="13"/>
      <c r="Z184" s="13"/>
      <c r="AA184" s="13"/>
      <c r="AB184" s="13"/>
      <c r="AC184" s="13"/>
      <c r="AD184" s="13"/>
      <c r="AE184" s="13"/>
      <c r="AT184" s="259" t="s">
        <v>259</v>
      </c>
      <c r="AU184" s="259" t="s">
        <v>88</v>
      </c>
      <c r="AV184" s="13" t="s">
        <v>88</v>
      </c>
      <c r="AW184" s="13" t="s">
        <v>36</v>
      </c>
      <c r="AX184" s="13" t="s">
        <v>80</v>
      </c>
      <c r="AY184" s="259" t="s">
        <v>241</v>
      </c>
    </row>
    <row r="185" s="14" customFormat="1">
      <c r="A185" s="14"/>
      <c r="B185" s="260"/>
      <c r="C185" s="261"/>
      <c r="D185" s="242" t="s">
        <v>259</v>
      </c>
      <c r="E185" s="262" t="s">
        <v>1</v>
      </c>
      <c r="F185" s="263" t="s">
        <v>261</v>
      </c>
      <c r="G185" s="261"/>
      <c r="H185" s="264">
        <v>4.9500000000000002</v>
      </c>
      <c r="I185" s="265"/>
      <c r="J185" s="261"/>
      <c r="K185" s="261"/>
      <c r="L185" s="266"/>
      <c r="M185" s="267"/>
      <c r="N185" s="268"/>
      <c r="O185" s="268"/>
      <c r="P185" s="268"/>
      <c r="Q185" s="268"/>
      <c r="R185" s="268"/>
      <c r="S185" s="268"/>
      <c r="T185" s="269"/>
      <c r="U185" s="14"/>
      <c r="V185" s="14"/>
      <c r="W185" s="14"/>
      <c r="X185" s="14"/>
      <c r="Y185" s="14"/>
      <c r="Z185" s="14"/>
      <c r="AA185" s="14"/>
      <c r="AB185" s="14"/>
      <c r="AC185" s="14"/>
      <c r="AD185" s="14"/>
      <c r="AE185" s="14"/>
      <c r="AT185" s="270" t="s">
        <v>259</v>
      </c>
      <c r="AU185" s="270" t="s">
        <v>88</v>
      </c>
      <c r="AV185" s="14" t="s">
        <v>175</v>
      </c>
      <c r="AW185" s="14" t="s">
        <v>36</v>
      </c>
      <c r="AX185" s="14" t="s">
        <v>14</v>
      </c>
      <c r="AY185" s="270" t="s">
        <v>241</v>
      </c>
    </row>
    <row r="186" s="2" customFormat="1" ht="33" customHeight="1">
      <c r="A186" s="39"/>
      <c r="B186" s="40"/>
      <c r="C186" s="229" t="s">
        <v>313</v>
      </c>
      <c r="D186" s="229" t="s">
        <v>243</v>
      </c>
      <c r="E186" s="230" t="s">
        <v>2574</v>
      </c>
      <c r="F186" s="231" t="s">
        <v>2575</v>
      </c>
      <c r="G186" s="232" t="s">
        <v>255</v>
      </c>
      <c r="H186" s="233">
        <v>4.9500000000000002</v>
      </c>
      <c r="I186" s="234"/>
      <c r="J186" s="235">
        <f>ROUND(I186*H186,2)</f>
        <v>0</v>
      </c>
      <c r="K186" s="231" t="s">
        <v>247</v>
      </c>
      <c r="L186" s="45"/>
      <c r="M186" s="236" t="s">
        <v>1</v>
      </c>
      <c r="N186" s="237" t="s">
        <v>45</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175</v>
      </c>
      <c r="AT186" s="240" t="s">
        <v>243</v>
      </c>
      <c r="AU186" s="240" t="s">
        <v>88</v>
      </c>
      <c r="AY186" s="18" t="s">
        <v>241</v>
      </c>
      <c r="BE186" s="241">
        <f>IF(N186="základní",J186,0)</f>
        <v>0</v>
      </c>
      <c r="BF186" s="241">
        <f>IF(N186="snížená",J186,0)</f>
        <v>0</v>
      </c>
      <c r="BG186" s="241">
        <f>IF(N186="zákl. přenesená",J186,0)</f>
        <v>0</v>
      </c>
      <c r="BH186" s="241">
        <f>IF(N186="sníž. přenesená",J186,0)</f>
        <v>0</v>
      </c>
      <c r="BI186" s="241">
        <f>IF(N186="nulová",J186,0)</f>
        <v>0</v>
      </c>
      <c r="BJ186" s="18" t="s">
        <v>14</v>
      </c>
      <c r="BK186" s="241">
        <f>ROUND(I186*H186,2)</f>
        <v>0</v>
      </c>
      <c r="BL186" s="18" t="s">
        <v>175</v>
      </c>
      <c r="BM186" s="240" t="s">
        <v>4894</v>
      </c>
    </row>
    <row r="187" s="2" customFormat="1">
      <c r="A187" s="39"/>
      <c r="B187" s="40"/>
      <c r="C187" s="41"/>
      <c r="D187" s="242" t="s">
        <v>249</v>
      </c>
      <c r="E187" s="41"/>
      <c r="F187" s="243" t="s">
        <v>2577</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249</v>
      </c>
      <c r="AU187" s="18" t="s">
        <v>88</v>
      </c>
    </row>
    <row r="188" s="2" customFormat="1">
      <c r="A188" s="39"/>
      <c r="B188" s="40"/>
      <c r="C188" s="41"/>
      <c r="D188" s="247" t="s">
        <v>251</v>
      </c>
      <c r="E188" s="41"/>
      <c r="F188" s="248" t="s">
        <v>2578</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251</v>
      </c>
      <c r="AU188" s="18" t="s">
        <v>88</v>
      </c>
    </row>
    <row r="189" s="13" customFormat="1">
      <c r="A189" s="13"/>
      <c r="B189" s="249"/>
      <c r="C189" s="250"/>
      <c r="D189" s="242" t="s">
        <v>259</v>
      </c>
      <c r="E189" s="251" t="s">
        <v>1</v>
      </c>
      <c r="F189" s="252" t="s">
        <v>2502</v>
      </c>
      <c r="G189" s="250"/>
      <c r="H189" s="253">
        <v>4.9500000000000002</v>
      </c>
      <c r="I189" s="254"/>
      <c r="J189" s="250"/>
      <c r="K189" s="250"/>
      <c r="L189" s="255"/>
      <c r="M189" s="256"/>
      <c r="N189" s="257"/>
      <c r="O189" s="257"/>
      <c r="P189" s="257"/>
      <c r="Q189" s="257"/>
      <c r="R189" s="257"/>
      <c r="S189" s="257"/>
      <c r="T189" s="258"/>
      <c r="U189" s="13"/>
      <c r="V189" s="13"/>
      <c r="W189" s="13"/>
      <c r="X189" s="13"/>
      <c r="Y189" s="13"/>
      <c r="Z189" s="13"/>
      <c r="AA189" s="13"/>
      <c r="AB189" s="13"/>
      <c r="AC189" s="13"/>
      <c r="AD189" s="13"/>
      <c r="AE189" s="13"/>
      <c r="AT189" s="259" t="s">
        <v>259</v>
      </c>
      <c r="AU189" s="259" t="s">
        <v>88</v>
      </c>
      <c r="AV189" s="13" t="s">
        <v>88</v>
      </c>
      <c r="AW189" s="13" t="s">
        <v>36</v>
      </c>
      <c r="AX189" s="13" t="s">
        <v>80</v>
      </c>
      <c r="AY189" s="259" t="s">
        <v>241</v>
      </c>
    </row>
    <row r="190" s="14" customFormat="1">
      <c r="A190" s="14"/>
      <c r="B190" s="260"/>
      <c r="C190" s="261"/>
      <c r="D190" s="242" t="s">
        <v>259</v>
      </c>
      <c r="E190" s="262" t="s">
        <v>1</v>
      </c>
      <c r="F190" s="263" t="s">
        <v>261</v>
      </c>
      <c r="G190" s="261"/>
      <c r="H190" s="264">
        <v>4.9500000000000002</v>
      </c>
      <c r="I190" s="265"/>
      <c r="J190" s="261"/>
      <c r="K190" s="261"/>
      <c r="L190" s="266"/>
      <c r="M190" s="267"/>
      <c r="N190" s="268"/>
      <c r="O190" s="268"/>
      <c r="P190" s="268"/>
      <c r="Q190" s="268"/>
      <c r="R190" s="268"/>
      <c r="S190" s="268"/>
      <c r="T190" s="269"/>
      <c r="U190" s="14"/>
      <c r="V190" s="14"/>
      <c r="W190" s="14"/>
      <c r="X190" s="14"/>
      <c r="Y190" s="14"/>
      <c r="Z190" s="14"/>
      <c r="AA190" s="14"/>
      <c r="AB190" s="14"/>
      <c r="AC190" s="14"/>
      <c r="AD190" s="14"/>
      <c r="AE190" s="14"/>
      <c r="AT190" s="270" t="s">
        <v>259</v>
      </c>
      <c r="AU190" s="270" t="s">
        <v>88</v>
      </c>
      <c r="AV190" s="14" t="s">
        <v>175</v>
      </c>
      <c r="AW190" s="14" t="s">
        <v>36</v>
      </c>
      <c r="AX190" s="14" t="s">
        <v>14</v>
      </c>
      <c r="AY190" s="270" t="s">
        <v>241</v>
      </c>
    </row>
    <row r="191" s="2" customFormat="1" ht="33" customHeight="1">
      <c r="A191" s="39"/>
      <c r="B191" s="40"/>
      <c r="C191" s="229" t="s">
        <v>317</v>
      </c>
      <c r="D191" s="229" t="s">
        <v>243</v>
      </c>
      <c r="E191" s="230" t="s">
        <v>2579</v>
      </c>
      <c r="F191" s="231" t="s">
        <v>2580</v>
      </c>
      <c r="G191" s="232" t="s">
        <v>255</v>
      </c>
      <c r="H191" s="233">
        <v>2.1419999999999999</v>
      </c>
      <c r="I191" s="234"/>
      <c r="J191" s="235">
        <f>ROUND(I191*H191,2)</f>
        <v>0</v>
      </c>
      <c r="K191" s="231" t="s">
        <v>247</v>
      </c>
      <c r="L191" s="45"/>
      <c r="M191" s="236" t="s">
        <v>1</v>
      </c>
      <c r="N191" s="237" t="s">
        <v>45</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175</v>
      </c>
      <c r="AT191" s="240" t="s">
        <v>243</v>
      </c>
      <c r="AU191" s="240" t="s">
        <v>88</v>
      </c>
      <c r="AY191" s="18" t="s">
        <v>241</v>
      </c>
      <c r="BE191" s="241">
        <f>IF(N191="základní",J191,0)</f>
        <v>0</v>
      </c>
      <c r="BF191" s="241">
        <f>IF(N191="snížená",J191,0)</f>
        <v>0</v>
      </c>
      <c r="BG191" s="241">
        <f>IF(N191="zákl. přenesená",J191,0)</f>
        <v>0</v>
      </c>
      <c r="BH191" s="241">
        <f>IF(N191="sníž. přenesená",J191,0)</f>
        <v>0</v>
      </c>
      <c r="BI191" s="241">
        <f>IF(N191="nulová",J191,0)</f>
        <v>0</v>
      </c>
      <c r="BJ191" s="18" t="s">
        <v>14</v>
      </c>
      <c r="BK191" s="241">
        <f>ROUND(I191*H191,2)</f>
        <v>0</v>
      </c>
      <c r="BL191" s="18" t="s">
        <v>175</v>
      </c>
      <c r="BM191" s="240" t="s">
        <v>4895</v>
      </c>
    </row>
    <row r="192" s="2" customFormat="1">
      <c r="A192" s="39"/>
      <c r="B192" s="40"/>
      <c r="C192" s="41"/>
      <c r="D192" s="242" t="s">
        <v>249</v>
      </c>
      <c r="E192" s="41"/>
      <c r="F192" s="243" t="s">
        <v>2582</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249</v>
      </c>
      <c r="AU192" s="18" t="s">
        <v>88</v>
      </c>
    </row>
    <row r="193" s="2" customFormat="1">
      <c r="A193" s="39"/>
      <c r="B193" s="40"/>
      <c r="C193" s="41"/>
      <c r="D193" s="247" t="s">
        <v>251</v>
      </c>
      <c r="E193" s="41"/>
      <c r="F193" s="248" t="s">
        <v>2583</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251</v>
      </c>
      <c r="AU193" s="18" t="s">
        <v>88</v>
      </c>
    </row>
    <row r="194" s="13" customFormat="1">
      <c r="A194" s="13"/>
      <c r="B194" s="249"/>
      <c r="C194" s="250"/>
      <c r="D194" s="242" t="s">
        <v>259</v>
      </c>
      <c r="E194" s="251" t="s">
        <v>1</v>
      </c>
      <c r="F194" s="252" t="s">
        <v>2507</v>
      </c>
      <c r="G194" s="250"/>
      <c r="H194" s="253">
        <v>2.1419999999999999</v>
      </c>
      <c r="I194" s="254"/>
      <c r="J194" s="250"/>
      <c r="K194" s="250"/>
      <c r="L194" s="255"/>
      <c r="M194" s="256"/>
      <c r="N194" s="257"/>
      <c r="O194" s="257"/>
      <c r="P194" s="257"/>
      <c r="Q194" s="257"/>
      <c r="R194" s="257"/>
      <c r="S194" s="257"/>
      <c r="T194" s="258"/>
      <c r="U194" s="13"/>
      <c r="V194" s="13"/>
      <c r="W194" s="13"/>
      <c r="X194" s="13"/>
      <c r="Y194" s="13"/>
      <c r="Z194" s="13"/>
      <c r="AA194" s="13"/>
      <c r="AB194" s="13"/>
      <c r="AC194" s="13"/>
      <c r="AD194" s="13"/>
      <c r="AE194" s="13"/>
      <c r="AT194" s="259" t="s">
        <v>259</v>
      </c>
      <c r="AU194" s="259" t="s">
        <v>88</v>
      </c>
      <c r="AV194" s="13" t="s">
        <v>88</v>
      </c>
      <c r="AW194" s="13" t="s">
        <v>36</v>
      </c>
      <c r="AX194" s="13" t="s">
        <v>80</v>
      </c>
      <c r="AY194" s="259" t="s">
        <v>241</v>
      </c>
    </row>
    <row r="195" s="14" customFormat="1">
      <c r="A195" s="14"/>
      <c r="B195" s="260"/>
      <c r="C195" s="261"/>
      <c r="D195" s="242" t="s">
        <v>259</v>
      </c>
      <c r="E195" s="262" t="s">
        <v>1</v>
      </c>
      <c r="F195" s="263" t="s">
        <v>261</v>
      </c>
      <c r="G195" s="261"/>
      <c r="H195" s="264">
        <v>2.1419999999999999</v>
      </c>
      <c r="I195" s="265"/>
      <c r="J195" s="261"/>
      <c r="K195" s="261"/>
      <c r="L195" s="266"/>
      <c r="M195" s="267"/>
      <c r="N195" s="268"/>
      <c r="O195" s="268"/>
      <c r="P195" s="268"/>
      <c r="Q195" s="268"/>
      <c r="R195" s="268"/>
      <c r="S195" s="268"/>
      <c r="T195" s="269"/>
      <c r="U195" s="14"/>
      <c r="V195" s="14"/>
      <c r="W195" s="14"/>
      <c r="X195" s="14"/>
      <c r="Y195" s="14"/>
      <c r="Z195" s="14"/>
      <c r="AA195" s="14"/>
      <c r="AB195" s="14"/>
      <c r="AC195" s="14"/>
      <c r="AD195" s="14"/>
      <c r="AE195" s="14"/>
      <c r="AT195" s="270" t="s">
        <v>259</v>
      </c>
      <c r="AU195" s="270" t="s">
        <v>88</v>
      </c>
      <c r="AV195" s="14" t="s">
        <v>175</v>
      </c>
      <c r="AW195" s="14" t="s">
        <v>36</v>
      </c>
      <c r="AX195" s="14" t="s">
        <v>14</v>
      </c>
      <c r="AY195" s="270" t="s">
        <v>241</v>
      </c>
    </row>
    <row r="196" s="2" customFormat="1" ht="24.15" customHeight="1">
      <c r="A196" s="39"/>
      <c r="B196" s="40"/>
      <c r="C196" s="229" t="s">
        <v>325</v>
      </c>
      <c r="D196" s="229" t="s">
        <v>243</v>
      </c>
      <c r="E196" s="230" t="s">
        <v>4896</v>
      </c>
      <c r="F196" s="231" t="s">
        <v>4897</v>
      </c>
      <c r="G196" s="232" t="s">
        <v>255</v>
      </c>
      <c r="H196" s="233">
        <v>12.141</v>
      </c>
      <c r="I196" s="234"/>
      <c r="J196" s="235">
        <f>ROUND(I196*H196,2)</f>
        <v>0</v>
      </c>
      <c r="K196" s="231" t="s">
        <v>247</v>
      </c>
      <c r="L196" s="45"/>
      <c r="M196" s="236" t="s">
        <v>1</v>
      </c>
      <c r="N196" s="237" t="s">
        <v>45</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175</v>
      </c>
      <c r="AT196" s="240" t="s">
        <v>243</v>
      </c>
      <c r="AU196" s="240" t="s">
        <v>88</v>
      </c>
      <c r="AY196" s="18" t="s">
        <v>241</v>
      </c>
      <c r="BE196" s="241">
        <f>IF(N196="základní",J196,0)</f>
        <v>0</v>
      </c>
      <c r="BF196" s="241">
        <f>IF(N196="snížená",J196,0)</f>
        <v>0</v>
      </c>
      <c r="BG196" s="241">
        <f>IF(N196="zákl. přenesená",J196,0)</f>
        <v>0</v>
      </c>
      <c r="BH196" s="241">
        <f>IF(N196="sníž. přenesená",J196,0)</f>
        <v>0</v>
      </c>
      <c r="BI196" s="241">
        <f>IF(N196="nulová",J196,0)</f>
        <v>0</v>
      </c>
      <c r="BJ196" s="18" t="s">
        <v>14</v>
      </c>
      <c r="BK196" s="241">
        <f>ROUND(I196*H196,2)</f>
        <v>0</v>
      </c>
      <c r="BL196" s="18" t="s">
        <v>175</v>
      </c>
      <c r="BM196" s="240" t="s">
        <v>4898</v>
      </c>
    </row>
    <row r="197" s="2" customFormat="1">
      <c r="A197" s="39"/>
      <c r="B197" s="40"/>
      <c r="C197" s="41"/>
      <c r="D197" s="242" t="s">
        <v>249</v>
      </c>
      <c r="E197" s="41"/>
      <c r="F197" s="243" t="s">
        <v>4899</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249</v>
      </c>
      <c r="AU197" s="18" t="s">
        <v>88</v>
      </c>
    </row>
    <row r="198" s="2" customFormat="1">
      <c r="A198" s="39"/>
      <c r="B198" s="40"/>
      <c r="C198" s="41"/>
      <c r="D198" s="247" t="s">
        <v>251</v>
      </c>
      <c r="E198" s="41"/>
      <c r="F198" s="248" t="s">
        <v>4900</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251</v>
      </c>
      <c r="AU198" s="18" t="s">
        <v>88</v>
      </c>
    </row>
    <row r="199" s="13" customFormat="1">
      <c r="A199" s="13"/>
      <c r="B199" s="249"/>
      <c r="C199" s="250"/>
      <c r="D199" s="242" t="s">
        <v>259</v>
      </c>
      <c r="E199" s="251" t="s">
        <v>1</v>
      </c>
      <c r="F199" s="252" t="s">
        <v>2510</v>
      </c>
      <c r="G199" s="250"/>
      <c r="H199" s="253">
        <v>12.141</v>
      </c>
      <c r="I199" s="254"/>
      <c r="J199" s="250"/>
      <c r="K199" s="250"/>
      <c r="L199" s="255"/>
      <c r="M199" s="256"/>
      <c r="N199" s="257"/>
      <c r="O199" s="257"/>
      <c r="P199" s="257"/>
      <c r="Q199" s="257"/>
      <c r="R199" s="257"/>
      <c r="S199" s="257"/>
      <c r="T199" s="258"/>
      <c r="U199" s="13"/>
      <c r="V199" s="13"/>
      <c r="W199" s="13"/>
      <c r="X199" s="13"/>
      <c r="Y199" s="13"/>
      <c r="Z199" s="13"/>
      <c r="AA199" s="13"/>
      <c r="AB199" s="13"/>
      <c r="AC199" s="13"/>
      <c r="AD199" s="13"/>
      <c r="AE199" s="13"/>
      <c r="AT199" s="259" t="s">
        <v>259</v>
      </c>
      <c r="AU199" s="259" t="s">
        <v>88</v>
      </c>
      <c r="AV199" s="13" t="s">
        <v>88</v>
      </c>
      <c r="AW199" s="13" t="s">
        <v>36</v>
      </c>
      <c r="AX199" s="13" t="s">
        <v>80</v>
      </c>
      <c r="AY199" s="259" t="s">
        <v>241</v>
      </c>
    </row>
    <row r="200" s="14" customFormat="1">
      <c r="A200" s="14"/>
      <c r="B200" s="260"/>
      <c r="C200" s="261"/>
      <c r="D200" s="242" t="s">
        <v>259</v>
      </c>
      <c r="E200" s="262" t="s">
        <v>1</v>
      </c>
      <c r="F200" s="263" t="s">
        <v>261</v>
      </c>
      <c r="G200" s="261"/>
      <c r="H200" s="264">
        <v>12.141</v>
      </c>
      <c r="I200" s="265"/>
      <c r="J200" s="261"/>
      <c r="K200" s="261"/>
      <c r="L200" s="266"/>
      <c r="M200" s="267"/>
      <c r="N200" s="268"/>
      <c r="O200" s="268"/>
      <c r="P200" s="268"/>
      <c r="Q200" s="268"/>
      <c r="R200" s="268"/>
      <c r="S200" s="268"/>
      <c r="T200" s="269"/>
      <c r="U200" s="14"/>
      <c r="V200" s="14"/>
      <c r="W200" s="14"/>
      <c r="X200" s="14"/>
      <c r="Y200" s="14"/>
      <c r="Z200" s="14"/>
      <c r="AA200" s="14"/>
      <c r="AB200" s="14"/>
      <c r="AC200" s="14"/>
      <c r="AD200" s="14"/>
      <c r="AE200" s="14"/>
      <c r="AT200" s="270" t="s">
        <v>259</v>
      </c>
      <c r="AU200" s="270" t="s">
        <v>88</v>
      </c>
      <c r="AV200" s="14" t="s">
        <v>175</v>
      </c>
      <c r="AW200" s="14" t="s">
        <v>36</v>
      </c>
      <c r="AX200" s="14" t="s">
        <v>14</v>
      </c>
      <c r="AY200" s="270" t="s">
        <v>241</v>
      </c>
    </row>
    <row r="201" s="2" customFormat="1" ht="33" customHeight="1">
      <c r="A201" s="39"/>
      <c r="B201" s="40"/>
      <c r="C201" s="229" t="s">
        <v>332</v>
      </c>
      <c r="D201" s="229" t="s">
        <v>243</v>
      </c>
      <c r="E201" s="230" t="s">
        <v>2589</v>
      </c>
      <c r="F201" s="231" t="s">
        <v>2590</v>
      </c>
      <c r="G201" s="232" t="s">
        <v>255</v>
      </c>
      <c r="H201" s="233">
        <v>7.4989999999999997</v>
      </c>
      <c r="I201" s="234"/>
      <c r="J201" s="235">
        <f>ROUND(I201*H201,2)</f>
        <v>0</v>
      </c>
      <c r="K201" s="231" t="s">
        <v>247</v>
      </c>
      <c r="L201" s="45"/>
      <c r="M201" s="236" t="s">
        <v>1</v>
      </c>
      <c r="N201" s="237" t="s">
        <v>45</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175</v>
      </c>
      <c r="AT201" s="240" t="s">
        <v>243</v>
      </c>
      <c r="AU201" s="240" t="s">
        <v>88</v>
      </c>
      <c r="AY201" s="18" t="s">
        <v>241</v>
      </c>
      <c r="BE201" s="241">
        <f>IF(N201="základní",J201,0)</f>
        <v>0</v>
      </c>
      <c r="BF201" s="241">
        <f>IF(N201="snížená",J201,0)</f>
        <v>0</v>
      </c>
      <c r="BG201" s="241">
        <f>IF(N201="zákl. přenesená",J201,0)</f>
        <v>0</v>
      </c>
      <c r="BH201" s="241">
        <f>IF(N201="sníž. přenesená",J201,0)</f>
        <v>0</v>
      </c>
      <c r="BI201" s="241">
        <f>IF(N201="nulová",J201,0)</f>
        <v>0</v>
      </c>
      <c r="BJ201" s="18" t="s">
        <v>14</v>
      </c>
      <c r="BK201" s="241">
        <f>ROUND(I201*H201,2)</f>
        <v>0</v>
      </c>
      <c r="BL201" s="18" t="s">
        <v>175</v>
      </c>
      <c r="BM201" s="240" t="s">
        <v>4901</v>
      </c>
    </row>
    <row r="202" s="2" customFormat="1">
      <c r="A202" s="39"/>
      <c r="B202" s="40"/>
      <c r="C202" s="41"/>
      <c r="D202" s="242" t="s">
        <v>249</v>
      </c>
      <c r="E202" s="41"/>
      <c r="F202" s="243" t="s">
        <v>2592</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249</v>
      </c>
      <c r="AU202" s="18" t="s">
        <v>88</v>
      </c>
    </row>
    <row r="203" s="2" customFormat="1">
      <c r="A203" s="39"/>
      <c r="B203" s="40"/>
      <c r="C203" s="41"/>
      <c r="D203" s="247" t="s">
        <v>251</v>
      </c>
      <c r="E203" s="41"/>
      <c r="F203" s="248" t="s">
        <v>2593</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251</v>
      </c>
      <c r="AU203" s="18" t="s">
        <v>88</v>
      </c>
    </row>
    <row r="204" s="13" customFormat="1">
      <c r="A204" s="13"/>
      <c r="B204" s="249"/>
      <c r="C204" s="250"/>
      <c r="D204" s="242" t="s">
        <v>259</v>
      </c>
      <c r="E204" s="251" t="s">
        <v>1</v>
      </c>
      <c r="F204" s="252" t="s">
        <v>2513</v>
      </c>
      <c r="G204" s="250"/>
      <c r="H204" s="253">
        <v>7.4989999999999997</v>
      </c>
      <c r="I204" s="254"/>
      <c r="J204" s="250"/>
      <c r="K204" s="250"/>
      <c r="L204" s="255"/>
      <c r="M204" s="256"/>
      <c r="N204" s="257"/>
      <c r="O204" s="257"/>
      <c r="P204" s="257"/>
      <c r="Q204" s="257"/>
      <c r="R204" s="257"/>
      <c r="S204" s="257"/>
      <c r="T204" s="258"/>
      <c r="U204" s="13"/>
      <c r="V204" s="13"/>
      <c r="W204" s="13"/>
      <c r="X204" s="13"/>
      <c r="Y204" s="13"/>
      <c r="Z204" s="13"/>
      <c r="AA204" s="13"/>
      <c r="AB204" s="13"/>
      <c r="AC204" s="13"/>
      <c r="AD204" s="13"/>
      <c r="AE204" s="13"/>
      <c r="AT204" s="259" t="s">
        <v>259</v>
      </c>
      <c r="AU204" s="259" t="s">
        <v>88</v>
      </c>
      <c r="AV204" s="13" t="s">
        <v>88</v>
      </c>
      <c r="AW204" s="13" t="s">
        <v>36</v>
      </c>
      <c r="AX204" s="13" t="s">
        <v>80</v>
      </c>
      <c r="AY204" s="259" t="s">
        <v>241</v>
      </c>
    </row>
    <row r="205" s="14" customFormat="1">
      <c r="A205" s="14"/>
      <c r="B205" s="260"/>
      <c r="C205" s="261"/>
      <c r="D205" s="242" t="s">
        <v>259</v>
      </c>
      <c r="E205" s="262" t="s">
        <v>1</v>
      </c>
      <c r="F205" s="263" t="s">
        <v>261</v>
      </c>
      <c r="G205" s="261"/>
      <c r="H205" s="264">
        <v>7.4989999999999997</v>
      </c>
      <c r="I205" s="265"/>
      <c r="J205" s="261"/>
      <c r="K205" s="261"/>
      <c r="L205" s="266"/>
      <c r="M205" s="267"/>
      <c r="N205" s="268"/>
      <c r="O205" s="268"/>
      <c r="P205" s="268"/>
      <c r="Q205" s="268"/>
      <c r="R205" s="268"/>
      <c r="S205" s="268"/>
      <c r="T205" s="269"/>
      <c r="U205" s="14"/>
      <c r="V205" s="14"/>
      <c r="W205" s="14"/>
      <c r="X205" s="14"/>
      <c r="Y205" s="14"/>
      <c r="Z205" s="14"/>
      <c r="AA205" s="14"/>
      <c r="AB205" s="14"/>
      <c r="AC205" s="14"/>
      <c r="AD205" s="14"/>
      <c r="AE205" s="14"/>
      <c r="AT205" s="270" t="s">
        <v>259</v>
      </c>
      <c r="AU205" s="270" t="s">
        <v>88</v>
      </c>
      <c r="AV205" s="14" t="s">
        <v>175</v>
      </c>
      <c r="AW205" s="14" t="s">
        <v>36</v>
      </c>
      <c r="AX205" s="14" t="s">
        <v>14</v>
      </c>
      <c r="AY205" s="270" t="s">
        <v>241</v>
      </c>
    </row>
    <row r="206" s="2" customFormat="1" ht="24.15" customHeight="1">
      <c r="A206" s="39"/>
      <c r="B206" s="40"/>
      <c r="C206" s="229" t="s">
        <v>8</v>
      </c>
      <c r="D206" s="229" t="s">
        <v>243</v>
      </c>
      <c r="E206" s="230" t="s">
        <v>4902</v>
      </c>
      <c r="F206" s="231" t="s">
        <v>4903</v>
      </c>
      <c r="G206" s="232" t="s">
        <v>255</v>
      </c>
      <c r="H206" s="233">
        <v>42.491999999999997</v>
      </c>
      <c r="I206" s="234"/>
      <c r="J206" s="235">
        <f>ROUND(I206*H206,2)</f>
        <v>0</v>
      </c>
      <c r="K206" s="231" t="s">
        <v>247</v>
      </c>
      <c r="L206" s="45"/>
      <c r="M206" s="236" t="s">
        <v>1</v>
      </c>
      <c r="N206" s="237" t="s">
        <v>45</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175</v>
      </c>
      <c r="AT206" s="240" t="s">
        <v>243</v>
      </c>
      <c r="AU206" s="240" t="s">
        <v>88</v>
      </c>
      <c r="AY206" s="18" t="s">
        <v>241</v>
      </c>
      <c r="BE206" s="241">
        <f>IF(N206="základní",J206,0)</f>
        <v>0</v>
      </c>
      <c r="BF206" s="241">
        <f>IF(N206="snížená",J206,0)</f>
        <v>0</v>
      </c>
      <c r="BG206" s="241">
        <f>IF(N206="zákl. přenesená",J206,0)</f>
        <v>0</v>
      </c>
      <c r="BH206" s="241">
        <f>IF(N206="sníž. přenesená",J206,0)</f>
        <v>0</v>
      </c>
      <c r="BI206" s="241">
        <f>IF(N206="nulová",J206,0)</f>
        <v>0</v>
      </c>
      <c r="BJ206" s="18" t="s">
        <v>14</v>
      </c>
      <c r="BK206" s="241">
        <f>ROUND(I206*H206,2)</f>
        <v>0</v>
      </c>
      <c r="BL206" s="18" t="s">
        <v>175</v>
      </c>
      <c r="BM206" s="240" t="s">
        <v>4904</v>
      </c>
    </row>
    <row r="207" s="2" customFormat="1">
      <c r="A207" s="39"/>
      <c r="B207" s="40"/>
      <c r="C207" s="41"/>
      <c r="D207" s="242" t="s">
        <v>249</v>
      </c>
      <c r="E207" s="41"/>
      <c r="F207" s="243" t="s">
        <v>4905</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249</v>
      </c>
      <c r="AU207" s="18" t="s">
        <v>88</v>
      </c>
    </row>
    <row r="208" s="2" customFormat="1">
      <c r="A208" s="39"/>
      <c r="B208" s="40"/>
      <c r="C208" s="41"/>
      <c r="D208" s="247" t="s">
        <v>251</v>
      </c>
      <c r="E208" s="41"/>
      <c r="F208" s="248" t="s">
        <v>4906</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251</v>
      </c>
      <c r="AU208" s="18" t="s">
        <v>88</v>
      </c>
    </row>
    <row r="209" s="13" customFormat="1">
      <c r="A209" s="13"/>
      <c r="B209" s="249"/>
      <c r="C209" s="250"/>
      <c r="D209" s="242" t="s">
        <v>259</v>
      </c>
      <c r="E209" s="251" t="s">
        <v>1</v>
      </c>
      <c r="F209" s="252" t="s">
        <v>2516</v>
      </c>
      <c r="G209" s="250"/>
      <c r="H209" s="253">
        <v>42.491999999999997</v>
      </c>
      <c r="I209" s="254"/>
      <c r="J209" s="250"/>
      <c r="K209" s="250"/>
      <c r="L209" s="255"/>
      <c r="M209" s="256"/>
      <c r="N209" s="257"/>
      <c r="O209" s="257"/>
      <c r="P209" s="257"/>
      <c r="Q209" s="257"/>
      <c r="R209" s="257"/>
      <c r="S209" s="257"/>
      <c r="T209" s="258"/>
      <c r="U209" s="13"/>
      <c r="V209" s="13"/>
      <c r="W209" s="13"/>
      <c r="X209" s="13"/>
      <c r="Y209" s="13"/>
      <c r="Z209" s="13"/>
      <c r="AA209" s="13"/>
      <c r="AB209" s="13"/>
      <c r="AC209" s="13"/>
      <c r="AD209" s="13"/>
      <c r="AE209" s="13"/>
      <c r="AT209" s="259" t="s">
        <v>259</v>
      </c>
      <c r="AU209" s="259" t="s">
        <v>88</v>
      </c>
      <c r="AV209" s="13" t="s">
        <v>88</v>
      </c>
      <c r="AW209" s="13" t="s">
        <v>36</v>
      </c>
      <c r="AX209" s="13" t="s">
        <v>80</v>
      </c>
      <c r="AY209" s="259" t="s">
        <v>241</v>
      </c>
    </row>
    <row r="210" s="14" customFormat="1">
      <c r="A210" s="14"/>
      <c r="B210" s="260"/>
      <c r="C210" s="261"/>
      <c r="D210" s="242" t="s">
        <v>259</v>
      </c>
      <c r="E210" s="262" t="s">
        <v>1</v>
      </c>
      <c r="F210" s="263" t="s">
        <v>261</v>
      </c>
      <c r="G210" s="261"/>
      <c r="H210" s="264">
        <v>42.491999999999997</v>
      </c>
      <c r="I210" s="265"/>
      <c r="J210" s="261"/>
      <c r="K210" s="261"/>
      <c r="L210" s="266"/>
      <c r="M210" s="267"/>
      <c r="N210" s="268"/>
      <c r="O210" s="268"/>
      <c r="P210" s="268"/>
      <c r="Q210" s="268"/>
      <c r="R210" s="268"/>
      <c r="S210" s="268"/>
      <c r="T210" s="269"/>
      <c r="U210" s="14"/>
      <c r="V210" s="14"/>
      <c r="W210" s="14"/>
      <c r="X210" s="14"/>
      <c r="Y210" s="14"/>
      <c r="Z210" s="14"/>
      <c r="AA210" s="14"/>
      <c r="AB210" s="14"/>
      <c r="AC210" s="14"/>
      <c r="AD210" s="14"/>
      <c r="AE210" s="14"/>
      <c r="AT210" s="270" t="s">
        <v>259</v>
      </c>
      <c r="AU210" s="270" t="s">
        <v>88</v>
      </c>
      <c r="AV210" s="14" t="s">
        <v>175</v>
      </c>
      <c r="AW210" s="14" t="s">
        <v>36</v>
      </c>
      <c r="AX210" s="14" t="s">
        <v>14</v>
      </c>
      <c r="AY210" s="270" t="s">
        <v>241</v>
      </c>
    </row>
    <row r="211" s="2" customFormat="1" ht="33" customHeight="1">
      <c r="A211" s="39"/>
      <c r="B211" s="40"/>
      <c r="C211" s="229" t="s">
        <v>344</v>
      </c>
      <c r="D211" s="229" t="s">
        <v>243</v>
      </c>
      <c r="E211" s="230" t="s">
        <v>2599</v>
      </c>
      <c r="F211" s="231" t="s">
        <v>2600</v>
      </c>
      <c r="G211" s="232" t="s">
        <v>255</v>
      </c>
      <c r="H211" s="233">
        <v>0.53600000000000003</v>
      </c>
      <c r="I211" s="234"/>
      <c r="J211" s="235">
        <f>ROUND(I211*H211,2)</f>
        <v>0</v>
      </c>
      <c r="K211" s="231" t="s">
        <v>247</v>
      </c>
      <c r="L211" s="45"/>
      <c r="M211" s="236" t="s">
        <v>1</v>
      </c>
      <c r="N211" s="237" t="s">
        <v>45</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175</v>
      </c>
      <c r="AT211" s="240" t="s">
        <v>243</v>
      </c>
      <c r="AU211" s="240" t="s">
        <v>88</v>
      </c>
      <c r="AY211" s="18" t="s">
        <v>241</v>
      </c>
      <c r="BE211" s="241">
        <f>IF(N211="základní",J211,0)</f>
        <v>0</v>
      </c>
      <c r="BF211" s="241">
        <f>IF(N211="snížená",J211,0)</f>
        <v>0</v>
      </c>
      <c r="BG211" s="241">
        <f>IF(N211="zákl. přenesená",J211,0)</f>
        <v>0</v>
      </c>
      <c r="BH211" s="241">
        <f>IF(N211="sníž. přenesená",J211,0)</f>
        <v>0</v>
      </c>
      <c r="BI211" s="241">
        <f>IF(N211="nulová",J211,0)</f>
        <v>0</v>
      </c>
      <c r="BJ211" s="18" t="s">
        <v>14</v>
      </c>
      <c r="BK211" s="241">
        <f>ROUND(I211*H211,2)</f>
        <v>0</v>
      </c>
      <c r="BL211" s="18" t="s">
        <v>175</v>
      </c>
      <c r="BM211" s="240" t="s">
        <v>4907</v>
      </c>
    </row>
    <row r="212" s="2" customFormat="1">
      <c r="A212" s="39"/>
      <c r="B212" s="40"/>
      <c r="C212" s="41"/>
      <c r="D212" s="242" t="s">
        <v>249</v>
      </c>
      <c r="E212" s="41"/>
      <c r="F212" s="243" t="s">
        <v>2602</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249</v>
      </c>
      <c r="AU212" s="18" t="s">
        <v>88</v>
      </c>
    </row>
    <row r="213" s="2" customFormat="1">
      <c r="A213" s="39"/>
      <c r="B213" s="40"/>
      <c r="C213" s="41"/>
      <c r="D213" s="247" t="s">
        <v>251</v>
      </c>
      <c r="E213" s="41"/>
      <c r="F213" s="248" t="s">
        <v>2603</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251</v>
      </c>
      <c r="AU213" s="18" t="s">
        <v>88</v>
      </c>
    </row>
    <row r="214" s="13" customFormat="1">
      <c r="A214" s="13"/>
      <c r="B214" s="249"/>
      <c r="C214" s="250"/>
      <c r="D214" s="242" t="s">
        <v>259</v>
      </c>
      <c r="E214" s="251" t="s">
        <v>1</v>
      </c>
      <c r="F214" s="252" t="s">
        <v>2519</v>
      </c>
      <c r="G214" s="250"/>
      <c r="H214" s="253">
        <v>0.53600000000000003</v>
      </c>
      <c r="I214" s="254"/>
      <c r="J214" s="250"/>
      <c r="K214" s="250"/>
      <c r="L214" s="255"/>
      <c r="M214" s="256"/>
      <c r="N214" s="257"/>
      <c r="O214" s="257"/>
      <c r="P214" s="257"/>
      <c r="Q214" s="257"/>
      <c r="R214" s="257"/>
      <c r="S214" s="257"/>
      <c r="T214" s="258"/>
      <c r="U214" s="13"/>
      <c r="V214" s="13"/>
      <c r="W214" s="13"/>
      <c r="X214" s="13"/>
      <c r="Y214" s="13"/>
      <c r="Z214" s="13"/>
      <c r="AA214" s="13"/>
      <c r="AB214" s="13"/>
      <c r="AC214" s="13"/>
      <c r="AD214" s="13"/>
      <c r="AE214" s="13"/>
      <c r="AT214" s="259" t="s">
        <v>259</v>
      </c>
      <c r="AU214" s="259" t="s">
        <v>88</v>
      </c>
      <c r="AV214" s="13" t="s">
        <v>88</v>
      </c>
      <c r="AW214" s="13" t="s">
        <v>36</v>
      </c>
      <c r="AX214" s="13" t="s">
        <v>80</v>
      </c>
      <c r="AY214" s="259" t="s">
        <v>241</v>
      </c>
    </row>
    <row r="215" s="14" customFormat="1">
      <c r="A215" s="14"/>
      <c r="B215" s="260"/>
      <c r="C215" s="261"/>
      <c r="D215" s="242" t="s">
        <v>259</v>
      </c>
      <c r="E215" s="262" t="s">
        <v>1</v>
      </c>
      <c r="F215" s="263" t="s">
        <v>261</v>
      </c>
      <c r="G215" s="261"/>
      <c r="H215" s="264">
        <v>0.53600000000000003</v>
      </c>
      <c r="I215" s="265"/>
      <c r="J215" s="261"/>
      <c r="K215" s="261"/>
      <c r="L215" s="266"/>
      <c r="M215" s="267"/>
      <c r="N215" s="268"/>
      <c r="O215" s="268"/>
      <c r="P215" s="268"/>
      <c r="Q215" s="268"/>
      <c r="R215" s="268"/>
      <c r="S215" s="268"/>
      <c r="T215" s="269"/>
      <c r="U215" s="14"/>
      <c r="V215" s="14"/>
      <c r="W215" s="14"/>
      <c r="X215" s="14"/>
      <c r="Y215" s="14"/>
      <c r="Z215" s="14"/>
      <c r="AA215" s="14"/>
      <c r="AB215" s="14"/>
      <c r="AC215" s="14"/>
      <c r="AD215" s="14"/>
      <c r="AE215" s="14"/>
      <c r="AT215" s="270" t="s">
        <v>259</v>
      </c>
      <c r="AU215" s="270" t="s">
        <v>88</v>
      </c>
      <c r="AV215" s="14" t="s">
        <v>175</v>
      </c>
      <c r="AW215" s="14" t="s">
        <v>36</v>
      </c>
      <c r="AX215" s="14" t="s">
        <v>14</v>
      </c>
      <c r="AY215" s="270" t="s">
        <v>241</v>
      </c>
    </row>
    <row r="216" s="2" customFormat="1" ht="24.15" customHeight="1">
      <c r="A216" s="39"/>
      <c r="B216" s="40"/>
      <c r="C216" s="229" t="s">
        <v>349</v>
      </c>
      <c r="D216" s="229" t="s">
        <v>243</v>
      </c>
      <c r="E216" s="230" t="s">
        <v>4908</v>
      </c>
      <c r="F216" s="231" t="s">
        <v>4909</v>
      </c>
      <c r="G216" s="232" t="s">
        <v>255</v>
      </c>
      <c r="H216" s="233">
        <v>3.0350000000000001</v>
      </c>
      <c r="I216" s="234"/>
      <c r="J216" s="235">
        <f>ROUND(I216*H216,2)</f>
        <v>0</v>
      </c>
      <c r="K216" s="231" t="s">
        <v>247</v>
      </c>
      <c r="L216" s="45"/>
      <c r="M216" s="236" t="s">
        <v>1</v>
      </c>
      <c r="N216" s="237" t="s">
        <v>45</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175</v>
      </c>
      <c r="AT216" s="240" t="s">
        <v>243</v>
      </c>
      <c r="AU216" s="240" t="s">
        <v>88</v>
      </c>
      <c r="AY216" s="18" t="s">
        <v>241</v>
      </c>
      <c r="BE216" s="241">
        <f>IF(N216="základní",J216,0)</f>
        <v>0</v>
      </c>
      <c r="BF216" s="241">
        <f>IF(N216="snížená",J216,0)</f>
        <v>0</v>
      </c>
      <c r="BG216" s="241">
        <f>IF(N216="zákl. přenesená",J216,0)</f>
        <v>0</v>
      </c>
      <c r="BH216" s="241">
        <f>IF(N216="sníž. přenesená",J216,0)</f>
        <v>0</v>
      </c>
      <c r="BI216" s="241">
        <f>IF(N216="nulová",J216,0)</f>
        <v>0</v>
      </c>
      <c r="BJ216" s="18" t="s">
        <v>14</v>
      </c>
      <c r="BK216" s="241">
        <f>ROUND(I216*H216,2)</f>
        <v>0</v>
      </c>
      <c r="BL216" s="18" t="s">
        <v>175</v>
      </c>
      <c r="BM216" s="240" t="s">
        <v>4910</v>
      </c>
    </row>
    <row r="217" s="2" customFormat="1">
      <c r="A217" s="39"/>
      <c r="B217" s="40"/>
      <c r="C217" s="41"/>
      <c r="D217" s="242" t="s">
        <v>249</v>
      </c>
      <c r="E217" s="41"/>
      <c r="F217" s="243" t="s">
        <v>4911</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249</v>
      </c>
      <c r="AU217" s="18" t="s">
        <v>88</v>
      </c>
    </row>
    <row r="218" s="2" customFormat="1">
      <c r="A218" s="39"/>
      <c r="B218" s="40"/>
      <c r="C218" s="41"/>
      <c r="D218" s="247" t="s">
        <v>251</v>
      </c>
      <c r="E218" s="41"/>
      <c r="F218" s="248" t="s">
        <v>4912</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251</v>
      </c>
      <c r="AU218" s="18" t="s">
        <v>88</v>
      </c>
    </row>
    <row r="219" s="13" customFormat="1">
      <c r="A219" s="13"/>
      <c r="B219" s="249"/>
      <c r="C219" s="250"/>
      <c r="D219" s="242" t="s">
        <v>259</v>
      </c>
      <c r="E219" s="251" t="s">
        <v>1</v>
      </c>
      <c r="F219" s="252" t="s">
        <v>2522</v>
      </c>
      <c r="G219" s="250"/>
      <c r="H219" s="253">
        <v>3.0350000000000001</v>
      </c>
      <c r="I219" s="254"/>
      <c r="J219" s="250"/>
      <c r="K219" s="250"/>
      <c r="L219" s="255"/>
      <c r="M219" s="256"/>
      <c r="N219" s="257"/>
      <c r="O219" s="257"/>
      <c r="P219" s="257"/>
      <c r="Q219" s="257"/>
      <c r="R219" s="257"/>
      <c r="S219" s="257"/>
      <c r="T219" s="258"/>
      <c r="U219" s="13"/>
      <c r="V219" s="13"/>
      <c r="W219" s="13"/>
      <c r="X219" s="13"/>
      <c r="Y219" s="13"/>
      <c r="Z219" s="13"/>
      <c r="AA219" s="13"/>
      <c r="AB219" s="13"/>
      <c r="AC219" s="13"/>
      <c r="AD219" s="13"/>
      <c r="AE219" s="13"/>
      <c r="AT219" s="259" t="s">
        <v>259</v>
      </c>
      <c r="AU219" s="259" t="s">
        <v>88</v>
      </c>
      <c r="AV219" s="13" t="s">
        <v>88</v>
      </c>
      <c r="AW219" s="13" t="s">
        <v>36</v>
      </c>
      <c r="AX219" s="13" t="s">
        <v>80</v>
      </c>
      <c r="AY219" s="259" t="s">
        <v>241</v>
      </c>
    </row>
    <row r="220" s="14" customFormat="1">
      <c r="A220" s="14"/>
      <c r="B220" s="260"/>
      <c r="C220" s="261"/>
      <c r="D220" s="242" t="s">
        <v>259</v>
      </c>
      <c r="E220" s="262" t="s">
        <v>1</v>
      </c>
      <c r="F220" s="263" t="s">
        <v>261</v>
      </c>
      <c r="G220" s="261"/>
      <c r="H220" s="264">
        <v>3.0350000000000001</v>
      </c>
      <c r="I220" s="265"/>
      <c r="J220" s="261"/>
      <c r="K220" s="261"/>
      <c r="L220" s="266"/>
      <c r="M220" s="267"/>
      <c r="N220" s="268"/>
      <c r="O220" s="268"/>
      <c r="P220" s="268"/>
      <c r="Q220" s="268"/>
      <c r="R220" s="268"/>
      <c r="S220" s="268"/>
      <c r="T220" s="269"/>
      <c r="U220" s="14"/>
      <c r="V220" s="14"/>
      <c r="W220" s="14"/>
      <c r="X220" s="14"/>
      <c r="Y220" s="14"/>
      <c r="Z220" s="14"/>
      <c r="AA220" s="14"/>
      <c r="AB220" s="14"/>
      <c r="AC220" s="14"/>
      <c r="AD220" s="14"/>
      <c r="AE220" s="14"/>
      <c r="AT220" s="270" t="s">
        <v>259</v>
      </c>
      <c r="AU220" s="270" t="s">
        <v>88</v>
      </c>
      <c r="AV220" s="14" t="s">
        <v>175</v>
      </c>
      <c r="AW220" s="14" t="s">
        <v>36</v>
      </c>
      <c r="AX220" s="14" t="s">
        <v>14</v>
      </c>
      <c r="AY220" s="270" t="s">
        <v>241</v>
      </c>
    </row>
    <row r="221" s="2" customFormat="1" ht="24.15" customHeight="1">
      <c r="A221" s="39"/>
      <c r="B221" s="40"/>
      <c r="C221" s="229" t="s">
        <v>354</v>
      </c>
      <c r="D221" s="229" t="s">
        <v>243</v>
      </c>
      <c r="E221" s="230" t="s">
        <v>4913</v>
      </c>
      <c r="F221" s="231" t="s">
        <v>4914</v>
      </c>
      <c r="G221" s="232" t="s">
        <v>255</v>
      </c>
      <c r="H221" s="233">
        <v>3.0350000000000001</v>
      </c>
      <c r="I221" s="234"/>
      <c r="J221" s="235">
        <f>ROUND(I221*H221,2)</f>
        <v>0</v>
      </c>
      <c r="K221" s="231" t="s">
        <v>247</v>
      </c>
      <c r="L221" s="45"/>
      <c r="M221" s="236" t="s">
        <v>1</v>
      </c>
      <c r="N221" s="237" t="s">
        <v>45</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175</v>
      </c>
      <c r="AT221" s="240" t="s">
        <v>243</v>
      </c>
      <c r="AU221" s="240" t="s">
        <v>88</v>
      </c>
      <c r="AY221" s="18" t="s">
        <v>241</v>
      </c>
      <c r="BE221" s="241">
        <f>IF(N221="základní",J221,0)</f>
        <v>0</v>
      </c>
      <c r="BF221" s="241">
        <f>IF(N221="snížená",J221,0)</f>
        <v>0</v>
      </c>
      <c r="BG221" s="241">
        <f>IF(N221="zákl. přenesená",J221,0)</f>
        <v>0</v>
      </c>
      <c r="BH221" s="241">
        <f>IF(N221="sníž. přenesená",J221,0)</f>
        <v>0</v>
      </c>
      <c r="BI221" s="241">
        <f>IF(N221="nulová",J221,0)</f>
        <v>0</v>
      </c>
      <c r="BJ221" s="18" t="s">
        <v>14</v>
      </c>
      <c r="BK221" s="241">
        <f>ROUND(I221*H221,2)</f>
        <v>0</v>
      </c>
      <c r="BL221" s="18" t="s">
        <v>175</v>
      </c>
      <c r="BM221" s="240" t="s">
        <v>4915</v>
      </c>
    </row>
    <row r="222" s="2" customFormat="1">
      <c r="A222" s="39"/>
      <c r="B222" s="40"/>
      <c r="C222" s="41"/>
      <c r="D222" s="242" t="s">
        <v>249</v>
      </c>
      <c r="E222" s="41"/>
      <c r="F222" s="243" t="s">
        <v>4916</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249</v>
      </c>
      <c r="AU222" s="18" t="s">
        <v>88</v>
      </c>
    </row>
    <row r="223" s="2" customFormat="1">
      <c r="A223" s="39"/>
      <c r="B223" s="40"/>
      <c r="C223" s="41"/>
      <c r="D223" s="247" t="s">
        <v>251</v>
      </c>
      <c r="E223" s="41"/>
      <c r="F223" s="248" t="s">
        <v>4917</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251</v>
      </c>
      <c r="AU223" s="18" t="s">
        <v>88</v>
      </c>
    </row>
    <row r="224" s="13" customFormat="1">
      <c r="A224" s="13"/>
      <c r="B224" s="249"/>
      <c r="C224" s="250"/>
      <c r="D224" s="242" t="s">
        <v>259</v>
      </c>
      <c r="E224" s="251" t="s">
        <v>1</v>
      </c>
      <c r="F224" s="252" t="s">
        <v>2527</v>
      </c>
      <c r="G224" s="250"/>
      <c r="H224" s="253">
        <v>3.0350000000000001</v>
      </c>
      <c r="I224" s="254"/>
      <c r="J224" s="250"/>
      <c r="K224" s="250"/>
      <c r="L224" s="255"/>
      <c r="M224" s="256"/>
      <c r="N224" s="257"/>
      <c r="O224" s="257"/>
      <c r="P224" s="257"/>
      <c r="Q224" s="257"/>
      <c r="R224" s="257"/>
      <c r="S224" s="257"/>
      <c r="T224" s="258"/>
      <c r="U224" s="13"/>
      <c r="V224" s="13"/>
      <c r="W224" s="13"/>
      <c r="X224" s="13"/>
      <c r="Y224" s="13"/>
      <c r="Z224" s="13"/>
      <c r="AA224" s="13"/>
      <c r="AB224" s="13"/>
      <c r="AC224" s="13"/>
      <c r="AD224" s="13"/>
      <c r="AE224" s="13"/>
      <c r="AT224" s="259" t="s">
        <v>259</v>
      </c>
      <c r="AU224" s="259" t="s">
        <v>88</v>
      </c>
      <c r="AV224" s="13" t="s">
        <v>88</v>
      </c>
      <c r="AW224" s="13" t="s">
        <v>36</v>
      </c>
      <c r="AX224" s="13" t="s">
        <v>80</v>
      </c>
      <c r="AY224" s="259" t="s">
        <v>241</v>
      </c>
    </row>
    <row r="225" s="14" customFormat="1">
      <c r="A225" s="14"/>
      <c r="B225" s="260"/>
      <c r="C225" s="261"/>
      <c r="D225" s="242" t="s">
        <v>259</v>
      </c>
      <c r="E225" s="262" t="s">
        <v>1</v>
      </c>
      <c r="F225" s="263" t="s">
        <v>261</v>
      </c>
      <c r="G225" s="261"/>
      <c r="H225" s="264">
        <v>3.0350000000000001</v>
      </c>
      <c r="I225" s="265"/>
      <c r="J225" s="261"/>
      <c r="K225" s="261"/>
      <c r="L225" s="266"/>
      <c r="M225" s="267"/>
      <c r="N225" s="268"/>
      <c r="O225" s="268"/>
      <c r="P225" s="268"/>
      <c r="Q225" s="268"/>
      <c r="R225" s="268"/>
      <c r="S225" s="268"/>
      <c r="T225" s="269"/>
      <c r="U225" s="14"/>
      <c r="V225" s="14"/>
      <c r="W225" s="14"/>
      <c r="X225" s="14"/>
      <c r="Y225" s="14"/>
      <c r="Z225" s="14"/>
      <c r="AA225" s="14"/>
      <c r="AB225" s="14"/>
      <c r="AC225" s="14"/>
      <c r="AD225" s="14"/>
      <c r="AE225" s="14"/>
      <c r="AT225" s="270" t="s">
        <v>259</v>
      </c>
      <c r="AU225" s="270" t="s">
        <v>88</v>
      </c>
      <c r="AV225" s="14" t="s">
        <v>175</v>
      </c>
      <c r="AW225" s="14" t="s">
        <v>36</v>
      </c>
      <c r="AX225" s="14" t="s">
        <v>14</v>
      </c>
      <c r="AY225" s="270" t="s">
        <v>241</v>
      </c>
    </row>
    <row r="226" s="2" customFormat="1" ht="33" customHeight="1">
      <c r="A226" s="39"/>
      <c r="B226" s="40"/>
      <c r="C226" s="229" t="s">
        <v>359</v>
      </c>
      <c r="D226" s="229" t="s">
        <v>243</v>
      </c>
      <c r="E226" s="230" t="s">
        <v>2615</v>
      </c>
      <c r="F226" s="231" t="s">
        <v>2616</v>
      </c>
      <c r="G226" s="232" t="s">
        <v>255</v>
      </c>
      <c r="H226" s="233">
        <v>0.874</v>
      </c>
      <c r="I226" s="234"/>
      <c r="J226" s="235">
        <f>ROUND(I226*H226,2)</f>
        <v>0</v>
      </c>
      <c r="K226" s="231" t="s">
        <v>247</v>
      </c>
      <c r="L226" s="45"/>
      <c r="M226" s="236" t="s">
        <v>1</v>
      </c>
      <c r="N226" s="237" t="s">
        <v>45</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175</v>
      </c>
      <c r="AT226" s="240" t="s">
        <v>243</v>
      </c>
      <c r="AU226" s="240" t="s">
        <v>88</v>
      </c>
      <c r="AY226" s="18" t="s">
        <v>241</v>
      </c>
      <c r="BE226" s="241">
        <f>IF(N226="základní",J226,0)</f>
        <v>0</v>
      </c>
      <c r="BF226" s="241">
        <f>IF(N226="snížená",J226,0)</f>
        <v>0</v>
      </c>
      <c r="BG226" s="241">
        <f>IF(N226="zákl. přenesená",J226,0)</f>
        <v>0</v>
      </c>
      <c r="BH226" s="241">
        <f>IF(N226="sníž. přenesená",J226,0)</f>
        <v>0</v>
      </c>
      <c r="BI226" s="241">
        <f>IF(N226="nulová",J226,0)</f>
        <v>0</v>
      </c>
      <c r="BJ226" s="18" t="s">
        <v>14</v>
      </c>
      <c r="BK226" s="241">
        <f>ROUND(I226*H226,2)</f>
        <v>0</v>
      </c>
      <c r="BL226" s="18" t="s">
        <v>175</v>
      </c>
      <c r="BM226" s="240" t="s">
        <v>4918</v>
      </c>
    </row>
    <row r="227" s="2" customFormat="1">
      <c r="A227" s="39"/>
      <c r="B227" s="40"/>
      <c r="C227" s="41"/>
      <c r="D227" s="242" t="s">
        <v>249</v>
      </c>
      <c r="E227" s="41"/>
      <c r="F227" s="243" t="s">
        <v>2618</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249</v>
      </c>
      <c r="AU227" s="18" t="s">
        <v>88</v>
      </c>
    </row>
    <row r="228" s="2" customFormat="1">
      <c r="A228" s="39"/>
      <c r="B228" s="40"/>
      <c r="C228" s="41"/>
      <c r="D228" s="247" t="s">
        <v>251</v>
      </c>
      <c r="E228" s="41"/>
      <c r="F228" s="248" t="s">
        <v>2619</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251</v>
      </c>
      <c r="AU228" s="18" t="s">
        <v>88</v>
      </c>
    </row>
    <row r="229" s="13" customFormat="1">
      <c r="A229" s="13"/>
      <c r="B229" s="249"/>
      <c r="C229" s="250"/>
      <c r="D229" s="242" t="s">
        <v>259</v>
      </c>
      <c r="E229" s="251" t="s">
        <v>1</v>
      </c>
      <c r="F229" s="252" t="s">
        <v>2500</v>
      </c>
      <c r="G229" s="250"/>
      <c r="H229" s="253">
        <v>0.874</v>
      </c>
      <c r="I229" s="254"/>
      <c r="J229" s="250"/>
      <c r="K229" s="250"/>
      <c r="L229" s="255"/>
      <c r="M229" s="256"/>
      <c r="N229" s="257"/>
      <c r="O229" s="257"/>
      <c r="P229" s="257"/>
      <c r="Q229" s="257"/>
      <c r="R229" s="257"/>
      <c r="S229" s="257"/>
      <c r="T229" s="258"/>
      <c r="U229" s="13"/>
      <c r="V229" s="13"/>
      <c r="W229" s="13"/>
      <c r="X229" s="13"/>
      <c r="Y229" s="13"/>
      <c r="Z229" s="13"/>
      <c r="AA229" s="13"/>
      <c r="AB229" s="13"/>
      <c r="AC229" s="13"/>
      <c r="AD229" s="13"/>
      <c r="AE229" s="13"/>
      <c r="AT229" s="259" t="s">
        <v>259</v>
      </c>
      <c r="AU229" s="259" t="s">
        <v>88</v>
      </c>
      <c r="AV229" s="13" t="s">
        <v>88</v>
      </c>
      <c r="AW229" s="13" t="s">
        <v>36</v>
      </c>
      <c r="AX229" s="13" t="s">
        <v>80</v>
      </c>
      <c r="AY229" s="259" t="s">
        <v>241</v>
      </c>
    </row>
    <row r="230" s="14" customFormat="1">
      <c r="A230" s="14"/>
      <c r="B230" s="260"/>
      <c r="C230" s="261"/>
      <c r="D230" s="242" t="s">
        <v>259</v>
      </c>
      <c r="E230" s="262" t="s">
        <v>1</v>
      </c>
      <c r="F230" s="263" t="s">
        <v>261</v>
      </c>
      <c r="G230" s="261"/>
      <c r="H230" s="264">
        <v>0.874</v>
      </c>
      <c r="I230" s="265"/>
      <c r="J230" s="261"/>
      <c r="K230" s="261"/>
      <c r="L230" s="266"/>
      <c r="M230" s="267"/>
      <c r="N230" s="268"/>
      <c r="O230" s="268"/>
      <c r="P230" s="268"/>
      <c r="Q230" s="268"/>
      <c r="R230" s="268"/>
      <c r="S230" s="268"/>
      <c r="T230" s="269"/>
      <c r="U230" s="14"/>
      <c r="V230" s="14"/>
      <c r="W230" s="14"/>
      <c r="X230" s="14"/>
      <c r="Y230" s="14"/>
      <c r="Z230" s="14"/>
      <c r="AA230" s="14"/>
      <c r="AB230" s="14"/>
      <c r="AC230" s="14"/>
      <c r="AD230" s="14"/>
      <c r="AE230" s="14"/>
      <c r="AT230" s="270" t="s">
        <v>259</v>
      </c>
      <c r="AU230" s="270" t="s">
        <v>88</v>
      </c>
      <c r="AV230" s="14" t="s">
        <v>175</v>
      </c>
      <c r="AW230" s="14" t="s">
        <v>36</v>
      </c>
      <c r="AX230" s="14" t="s">
        <v>14</v>
      </c>
      <c r="AY230" s="270" t="s">
        <v>241</v>
      </c>
    </row>
    <row r="231" s="2" customFormat="1" ht="33" customHeight="1">
      <c r="A231" s="39"/>
      <c r="B231" s="40"/>
      <c r="C231" s="229" t="s">
        <v>365</v>
      </c>
      <c r="D231" s="229" t="s">
        <v>243</v>
      </c>
      <c r="E231" s="230" t="s">
        <v>2620</v>
      </c>
      <c r="F231" s="231" t="s">
        <v>2621</v>
      </c>
      <c r="G231" s="232" t="s">
        <v>255</v>
      </c>
      <c r="H231" s="233">
        <v>0.53600000000000003</v>
      </c>
      <c r="I231" s="234"/>
      <c r="J231" s="235">
        <f>ROUND(I231*H231,2)</f>
        <v>0</v>
      </c>
      <c r="K231" s="231" t="s">
        <v>247</v>
      </c>
      <c r="L231" s="45"/>
      <c r="M231" s="236" t="s">
        <v>1</v>
      </c>
      <c r="N231" s="237" t="s">
        <v>45</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175</v>
      </c>
      <c r="AT231" s="240" t="s">
        <v>243</v>
      </c>
      <c r="AU231" s="240" t="s">
        <v>88</v>
      </c>
      <c r="AY231" s="18" t="s">
        <v>241</v>
      </c>
      <c r="BE231" s="241">
        <f>IF(N231="základní",J231,0)</f>
        <v>0</v>
      </c>
      <c r="BF231" s="241">
        <f>IF(N231="snížená",J231,0)</f>
        <v>0</v>
      </c>
      <c r="BG231" s="241">
        <f>IF(N231="zákl. přenesená",J231,0)</f>
        <v>0</v>
      </c>
      <c r="BH231" s="241">
        <f>IF(N231="sníž. přenesená",J231,0)</f>
        <v>0</v>
      </c>
      <c r="BI231" s="241">
        <f>IF(N231="nulová",J231,0)</f>
        <v>0</v>
      </c>
      <c r="BJ231" s="18" t="s">
        <v>14</v>
      </c>
      <c r="BK231" s="241">
        <f>ROUND(I231*H231,2)</f>
        <v>0</v>
      </c>
      <c r="BL231" s="18" t="s">
        <v>175</v>
      </c>
      <c r="BM231" s="240" t="s">
        <v>4919</v>
      </c>
    </row>
    <row r="232" s="2" customFormat="1">
      <c r="A232" s="39"/>
      <c r="B232" s="40"/>
      <c r="C232" s="41"/>
      <c r="D232" s="242" t="s">
        <v>249</v>
      </c>
      <c r="E232" s="41"/>
      <c r="F232" s="243" t="s">
        <v>2623</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249</v>
      </c>
      <c r="AU232" s="18" t="s">
        <v>88</v>
      </c>
    </row>
    <row r="233" s="2" customFormat="1">
      <c r="A233" s="39"/>
      <c r="B233" s="40"/>
      <c r="C233" s="41"/>
      <c r="D233" s="247" t="s">
        <v>251</v>
      </c>
      <c r="E233" s="41"/>
      <c r="F233" s="248" t="s">
        <v>2624</v>
      </c>
      <c r="G233" s="41"/>
      <c r="H233" s="41"/>
      <c r="I233" s="244"/>
      <c r="J233" s="41"/>
      <c r="K233" s="41"/>
      <c r="L233" s="45"/>
      <c r="M233" s="245"/>
      <c r="N233" s="246"/>
      <c r="O233" s="92"/>
      <c r="P233" s="92"/>
      <c r="Q233" s="92"/>
      <c r="R233" s="92"/>
      <c r="S233" s="92"/>
      <c r="T233" s="93"/>
      <c r="U233" s="39"/>
      <c r="V233" s="39"/>
      <c r="W233" s="39"/>
      <c r="X233" s="39"/>
      <c r="Y233" s="39"/>
      <c r="Z233" s="39"/>
      <c r="AA233" s="39"/>
      <c r="AB233" s="39"/>
      <c r="AC233" s="39"/>
      <c r="AD233" s="39"/>
      <c r="AE233" s="39"/>
      <c r="AT233" s="18" t="s">
        <v>251</v>
      </c>
      <c r="AU233" s="18" t="s">
        <v>88</v>
      </c>
    </row>
    <row r="234" s="13" customFormat="1">
      <c r="A234" s="13"/>
      <c r="B234" s="249"/>
      <c r="C234" s="250"/>
      <c r="D234" s="242" t="s">
        <v>259</v>
      </c>
      <c r="E234" s="251" t="s">
        <v>1</v>
      </c>
      <c r="F234" s="252" t="s">
        <v>2525</v>
      </c>
      <c r="G234" s="250"/>
      <c r="H234" s="253">
        <v>0.53600000000000003</v>
      </c>
      <c r="I234" s="254"/>
      <c r="J234" s="250"/>
      <c r="K234" s="250"/>
      <c r="L234" s="255"/>
      <c r="M234" s="256"/>
      <c r="N234" s="257"/>
      <c r="O234" s="257"/>
      <c r="P234" s="257"/>
      <c r="Q234" s="257"/>
      <c r="R234" s="257"/>
      <c r="S234" s="257"/>
      <c r="T234" s="258"/>
      <c r="U234" s="13"/>
      <c r="V234" s="13"/>
      <c r="W234" s="13"/>
      <c r="X234" s="13"/>
      <c r="Y234" s="13"/>
      <c r="Z234" s="13"/>
      <c r="AA234" s="13"/>
      <c r="AB234" s="13"/>
      <c r="AC234" s="13"/>
      <c r="AD234" s="13"/>
      <c r="AE234" s="13"/>
      <c r="AT234" s="259" t="s">
        <v>259</v>
      </c>
      <c r="AU234" s="259" t="s">
        <v>88</v>
      </c>
      <c r="AV234" s="13" t="s">
        <v>88</v>
      </c>
      <c r="AW234" s="13" t="s">
        <v>36</v>
      </c>
      <c r="AX234" s="13" t="s">
        <v>80</v>
      </c>
      <c r="AY234" s="259" t="s">
        <v>241</v>
      </c>
    </row>
    <row r="235" s="14" customFormat="1">
      <c r="A235" s="14"/>
      <c r="B235" s="260"/>
      <c r="C235" s="261"/>
      <c r="D235" s="242" t="s">
        <v>259</v>
      </c>
      <c r="E235" s="262" t="s">
        <v>1</v>
      </c>
      <c r="F235" s="263" t="s">
        <v>261</v>
      </c>
      <c r="G235" s="261"/>
      <c r="H235" s="264">
        <v>0.53600000000000003</v>
      </c>
      <c r="I235" s="265"/>
      <c r="J235" s="261"/>
      <c r="K235" s="261"/>
      <c r="L235" s="266"/>
      <c r="M235" s="267"/>
      <c r="N235" s="268"/>
      <c r="O235" s="268"/>
      <c r="P235" s="268"/>
      <c r="Q235" s="268"/>
      <c r="R235" s="268"/>
      <c r="S235" s="268"/>
      <c r="T235" s="269"/>
      <c r="U235" s="14"/>
      <c r="V235" s="14"/>
      <c r="W235" s="14"/>
      <c r="X235" s="14"/>
      <c r="Y235" s="14"/>
      <c r="Z235" s="14"/>
      <c r="AA235" s="14"/>
      <c r="AB235" s="14"/>
      <c r="AC235" s="14"/>
      <c r="AD235" s="14"/>
      <c r="AE235" s="14"/>
      <c r="AT235" s="270" t="s">
        <v>259</v>
      </c>
      <c r="AU235" s="270" t="s">
        <v>88</v>
      </c>
      <c r="AV235" s="14" t="s">
        <v>175</v>
      </c>
      <c r="AW235" s="14" t="s">
        <v>36</v>
      </c>
      <c r="AX235" s="14" t="s">
        <v>14</v>
      </c>
      <c r="AY235" s="270" t="s">
        <v>241</v>
      </c>
    </row>
    <row r="236" s="2" customFormat="1" ht="24.15" customHeight="1">
      <c r="A236" s="39"/>
      <c r="B236" s="40"/>
      <c r="C236" s="229" t="s">
        <v>7</v>
      </c>
      <c r="D236" s="229" t="s">
        <v>243</v>
      </c>
      <c r="E236" s="230" t="s">
        <v>634</v>
      </c>
      <c r="F236" s="231" t="s">
        <v>635</v>
      </c>
      <c r="G236" s="232" t="s">
        <v>255</v>
      </c>
      <c r="H236" s="233">
        <v>24.751000000000001</v>
      </c>
      <c r="I236" s="234"/>
      <c r="J236" s="235">
        <f>ROUND(I236*H236,2)</f>
        <v>0</v>
      </c>
      <c r="K236" s="231" t="s">
        <v>247</v>
      </c>
      <c r="L236" s="45"/>
      <c r="M236" s="236" t="s">
        <v>1</v>
      </c>
      <c r="N236" s="237" t="s">
        <v>45</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175</v>
      </c>
      <c r="AT236" s="240" t="s">
        <v>243</v>
      </c>
      <c r="AU236" s="240" t="s">
        <v>88</v>
      </c>
      <c r="AY236" s="18" t="s">
        <v>241</v>
      </c>
      <c r="BE236" s="241">
        <f>IF(N236="základní",J236,0)</f>
        <v>0</v>
      </c>
      <c r="BF236" s="241">
        <f>IF(N236="snížená",J236,0)</f>
        <v>0</v>
      </c>
      <c r="BG236" s="241">
        <f>IF(N236="zákl. přenesená",J236,0)</f>
        <v>0</v>
      </c>
      <c r="BH236" s="241">
        <f>IF(N236="sníž. přenesená",J236,0)</f>
        <v>0</v>
      </c>
      <c r="BI236" s="241">
        <f>IF(N236="nulová",J236,0)</f>
        <v>0</v>
      </c>
      <c r="BJ236" s="18" t="s">
        <v>14</v>
      </c>
      <c r="BK236" s="241">
        <f>ROUND(I236*H236,2)</f>
        <v>0</v>
      </c>
      <c r="BL236" s="18" t="s">
        <v>175</v>
      </c>
      <c r="BM236" s="240" t="s">
        <v>4920</v>
      </c>
    </row>
    <row r="237" s="2" customFormat="1">
      <c r="A237" s="39"/>
      <c r="B237" s="40"/>
      <c r="C237" s="41"/>
      <c r="D237" s="242" t="s">
        <v>249</v>
      </c>
      <c r="E237" s="41"/>
      <c r="F237" s="243" t="s">
        <v>637</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249</v>
      </c>
      <c r="AU237" s="18" t="s">
        <v>88</v>
      </c>
    </row>
    <row r="238" s="2" customFormat="1">
      <c r="A238" s="39"/>
      <c r="B238" s="40"/>
      <c r="C238" s="41"/>
      <c r="D238" s="247" t="s">
        <v>251</v>
      </c>
      <c r="E238" s="41"/>
      <c r="F238" s="248" t="s">
        <v>638</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251</v>
      </c>
      <c r="AU238" s="18" t="s">
        <v>88</v>
      </c>
    </row>
    <row r="239" s="14" customFormat="1">
      <c r="A239" s="14"/>
      <c r="B239" s="260"/>
      <c r="C239" s="261"/>
      <c r="D239" s="242" t="s">
        <v>259</v>
      </c>
      <c r="E239" s="262" t="s">
        <v>1</v>
      </c>
      <c r="F239" s="263" t="s">
        <v>261</v>
      </c>
      <c r="G239" s="261"/>
      <c r="H239" s="264">
        <v>0</v>
      </c>
      <c r="I239" s="265"/>
      <c r="J239" s="261"/>
      <c r="K239" s="261"/>
      <c r="L239" s="266"/>
      <c r="M239" s="267"/>
      <c r="N239" s="268"/>
      <c r="O239" s="268"/>
      <c r="P239" s="268"/>
      <c r="Q239" s="268"/>
      <c r="R239" s="268"/>
      <c r="S239" s="268"/>
      <c r="T239" s="269"/>
      <c r="U239" s="14"/>
      <c r="V239" s="14"/>
      <c r="W239" s="14"/>
      <c r="X239" s="14"/>
      <c r="Y239" s="14"/>
      <c r="Z239" s="14"/>
      <c r="AA239" s="14"/>
      <c r="AB239" s="14"/>
      <c r="AC239" s="14"/>
      <c r="AD239" s="14"/>
      <c r="AE239" s="14"/>
      <c r="AT239" s="270" t="s">
        <v>259</v>
      </c>
      <c r="AU239" s="270" t="s">
        <v>88</v>
      </c>
      <c r="AV239" s="14" t="s">
        <v>175</v>
      </c>
      <c r="AW239" s="14" t="s">
        <v>36</v>
      </c>
      <c r="AX239" s="14" t="s">
        <v>80</v>
      </c>
      <c r="AY239" s="270" t="s">
        <v>241</v>
      </c>
    </row>
    <row r="240" s="15" customFormat="1">
      <c r="A240" s="15"/>
      <c r="B240" s="271"/>
      <c r="C240" s="272"/>
      <c r="D240" s="242" t="s">
        <v>259</v>
      </c>
      <c r="E240" s="273" t="s">
        <v>1</v>
      </c>
      <c r="F240" s="274" t="s">
        <v>4921</v>
      </c>
      <c r="G240" s="272"/>
      <c r="H240" s="273" t="s">
        <v>1</v>
      </c>
      <c r="I240" s="275"/>
      <c r="J240" s="272"/>
      <c r="K240" s="272"/>
      <c r="L240" s="276"/>
      <c r="M240" s="277"/>
      <c r="N240" s="278"/>
      <c r="O240" s="278"/>
      <c r="P240" s="278"/>
      <c r="Q240" s="278"/>
      <c r="R240" s="278"/>
      <c r="S240" s="278"/>
      <c r="T240" s="279"/>
      <c r="U240" s="15"/>
      <c r="V240" s="15"/>
      <c r="W240" s="15"/>
      <c r="X240" s="15"/>
      <c r="Y240" s="15"/>
      <c r="Z240" s="15"/>
      <c r="AA240" s="15"/>
      <c r="AB240" s="15"/>
      <c r="AC240" s="15"/>
      <c r="AD240" s="15"/>
      <c r="AE240" s="15"/>
      <c r="AT240" s="280" t="s">
        <v>259</v>
      </c>
      <c r="AU240" s="280" t="s">
        <v>88</v>
      </c>
      <c r="AV240" s="15" t="s">
        <v>14</v>
      </c>
      <c r="AW240" s="15" t="s">
        <v>36</v>
      </c>
      <c r="AX240" s="15" t="s">
        <v>80</v>
      </c>
      <c r="AY240" s="280" t="s">
        <v>241</v>
      </c>
    </row>
    <row r="241" s="13" customFormat="1">
      <c r="A241" s="13"/>
      <c r="B241" s="249"/>
      <c r="C241" s="250"/>
      <c r="D241" s="242" t="s">
        <v>259</v>
      </c>
      <c r="E241" s="251" t="s">
        <v>1</v>
      </c>
      <c r="F241" s="252" t="s">
        <v>4922</v>
      </c>
      <c r="G241" s="250"/>
      <c r="H241" s="253">
        <v>28.600000000000001</v>
      </c>
      <c r="I241" s="254"/>
      <c r="J241" s="250"/>
      <c r="K241" s="250"/>
      <c r="L241" s="255"/>
      <c r="M241" s="256"/>
      <c r="N241" s="257"/>
      <c r="O241" s="257"/>
      <c r="P241" s="257"/>
      <c r="Q241" s="257"/>
      <c r="R241" s="257"/>
      <c r="S241" s="257"/>
      <c r="T241" s="258"/>
      <c r="U241" s="13"/>
      <c r="V241" s="13"/>
      <c r="W241" s="13"/>
      <c r="X241" s="13"/>
      <c r="Y241" s="13"/>
      <c r="Z241" s="13"/>
      <c r="AA241" s="13"/>
      <c r="AB241" s="13"/>
      <c r="AC241" s="13"/>
      <c r="AD241" s="13"/>
      <c r="AE241" s="13"/>
      <c r="AT241" s="259" t="s">
        <v>259</v>
      </c>
      <c r="AU241" s="259" t="s">
        <v>88</v>
      </c>
      <c r="AV241" s="13" t="s">
        <v>88</v>
      </c>
      <c r="AW241" s="13" t="s">
        <v>36</v>
      </c>
      <c r="AX241" s="13" t="s">
        <v>80</v>
      </c>
      <c r="AY241" s="259" t="s">
        <v>241</v>
      </c>
    </row>
    <row r="242" s="15" customFormat="1">
      <c r="A242" s="15"/>
      <c r="B242" s="271"/>
      <c r="C242" s="272"/>
      <c r="D242" s="242" t="s">
        <v>259</v>
      </c>
      <c r="E242" s="273" t="s">
        <v>1</v>
      </c>
      <c r="F242" s="274" t="s">
        <v>4923</v>
      </c>
      <c r="G242" s="272"/>
      <c r="H242" s="273" t="s">
        <v>1</v>
      </c>
      <c r="I242" s="275"/>
      <c r="J242" s="272"/>
      <c r="K242" s="272"/>
      <c r="L242" s="276"/>
      <c r="M242" s="277"/>
      <c r="N242" s="278"/>
      <c r="O242" s="278"/>
      <c r="P242" s="278"/>
      <c r="Q242" s="278"/>
      <c r="R242" s="278"/>
      <c r="S242" s="278"/>
      <c r="T242" s="279"/>
      <c r="U242" s="15"/>
      <c r="V242" s="15"/>
      <c r="W242" s="15"/>
      <c r="X242" s="15"/>
      <c r="Y242" s="15"/>
      <c r="Z242" s="15"/>
      <c r="AA242" s="15"/>
      <c r="AB242" s="15"/>
      <c r="AC242" s="15"/>
      <c r="AD242" s="15"/>
      <c r="AE242" s="15"/>
      <c r="AT242" s="280" t="s">
        <v>259</v>
      </c>
      <c r="AU242" s="280" t="s">
        <v>88</v>
      </c>
      <c r="AV242" s="15" t="s">
        <v>14</v>
      </c>
      <c r="AW242" s="15" t="s">
        <v>36</v>
      </c>
      <c r="AX242" s="15" t="s">
        <v>80</v>
      </c>
      <c r="AY242" s="280" t="s">
        <v>241</v>
      </c>
    </row>
    <row r="243" s="13" customFormat="1">
      <c r="A243" s="13"/>
      <c r="B243" s="249"/>
      <c r="C243" s="250"/>
      <c r="D243" s="242" t="s">
        <v>259</v>
      </c>
      <c r="E243" s="251" t="s">
        <v>1</v>
      </c>
      <c r="F243" s="252" t="s">
        <v>4924</v>
      </c>
      <c r="G243" s="250"/>
      <c r="H243" s="253">
        <v>64.349999999999994</v>
      </c>
      <c r="I243" s="254"/>
      <c r="J243" s="250"/>
      <c r="K243" s="250"/>
      <c r="L243" s="255"/>
      <c r="M243" s="256"/>
      <c r="N243" s="257"/>
      <c r="O243" s="257"/>
      <c r="P243" s="257"/>
      <c r="Q243" s="257"/>
      <c r="R243" s="257"/>
      <c r="S243" s="257"/>
      <c r="T243" s="258"/>
      <c r="U243" s="13"/>
      <c r="V243" s="13"/>
      <c r="W243" s="13"/>
      <c r="X243" s="13"/>
      <c r="Y243" s="13"/>
      <c r="Z243" s="13"/>
      <c r="AA243" s="13"/>
      <c r="AB243" s="13"/>
      <c r="AC243" s="13"/>
      <c r="AD243" s="13"/>
      <c r="AE243" s="13"/>
      <c r="AT243" s="259" t="s">
        <v>259</v>
      </c>
      <c r="AU243" s="259" t="s">
        <v>88</v>
      </c>
      <c r="AV243" s="13" t="s">
        <v>88</v>
      </c>
      <c r="AW243" s="13" t="s">
        <v>36</v>
      </c>
      <c r="AX243" s="13" t="s">
        <v>80</v>
      </c>
      <c r="AY243" s="259" t="s">
        <v>241</v>
      </c>
    </row>
    <row r="244" s="13" customFormat="1">
      <c r="A244" s="13"/>
      <c r="B244" s="249"/>
      <c r="C244" s="250"/>
      <c r="D244" s="242" t="s">
        <v>259</v>
      </c>
      <c r="E244" s="251" t="s">
        <v>1</v>
      </c>
      <c r="F244" s="252" t="s">
        <v>4925</v>
      </c>
      <c r="G244" s="250"/>
      <c r="H244" s="253">
        <v>0.98999999999999999</v>
      </c>
      <c r="I244" s="254"/>
      <c r="J244" s="250"/>
      <c r="K244" s="250"/>
      <c r="L244" s="255"/>
      <c r="M244" s="256"/>
      <c r="N244" s="257"/>
      <c r="O244" s="257"/>
      <c r="P244" s="257"/>
      <c r="Q244" s="257"/>
      <c r="R244" s="257"/>
      <c r="S244" s="257"/>
      <c r="T244" s="258"/>
      <c r="U244" s="13"/>
      <c r="V244" s="13"/>
      <c r="W244" s="13"/>
      <c r="X244" s="13"/>
      <c r="Y244" s="13"/>
      <c r="Z244" s="13"/>
      <c r="AA244" s="13"/>
      <c r="AB244" s="13"/>
      <c r="AC244" s="13"/>
      <c r="AD244" s="13"/>
      <c r="AE244" s="13"/>
      <c r="AT244" s="259" t="s">
        <v>259</v>
      </c>
      <c r="AU244" s="259" t="s">
        <v>88</v>
      </c>
      <c r="AV244" s="13" t="s">
        <v>88</v>
      </c>
      <c r="AW244" s="13" t="s">
        <v>36</v>
      </c>
      <c r="AX244" s="13" t="s">
        <v>80</v>
      </c>
      <c r="AY244" s="259" t="s">
        <v>241</v>
      </c>
    </row>
    <row r="245" s="13" customFormat="1">
      <c r="A245" s="13"/>
      <c r="B245" s="249"/>
      <c r="C245" s="250"/>
      <c r="D245" s="242" t="s">
        <v>259</v>
      </c>
      <c r="E245" s="251" t="s">
        <v>1</v>
      </c>
      <c r="F245" s="252" t="s">
        <v>4926</v>
      </c>
      <c r="G245" s="250"/>
      <c r="H245" s="253">
        <v>31.050000000000001</v>
      </c>
      <c r="I245" s="254"/>
      <c r="J245" s="250"/>
      <c r="K245" s="250"/>
      <c r="L245" s="255"/>
      <c r="M245" s="256"/>
      <c r="N245" s="257"/>
      <c r="O245" s="257"/>
      <c r="P245" s="257"/>
      <c r="Q245" s="257"/>
      <c r="R245" s="257"/>
      <c r="S245" s="257"/>
      <c r="T245" s="258"/>
      <c r="U245" s="13"/>
      <c r="V245" s="13"/>
      <c r="W245" s="13"/>
      <c r="X245" s="13"/>
      <c r="Y245" s="13"/>
      <c r="Z245" s="13"/>
      <c r="AA245" s="13"/>
      <c r="AB245" s="13"/>
      <c r="AC245" s="13"/>
      <c r="AD245" s="13"/>
      <c r="AE245" s="13"/>
      <c r="AT245" s="259" t="s">
        <v>259</v>
      </c>
      <c r="AU245" s="259" t="s">
        <v>88</v>
      </c>
      <c r="AV245" s="13" t="s">
        <v>88</v>
      </c>
      <c r="AW245" s="13" t="s">
        <v>36</v>
      </c>
      <c r="AX245" s="13" t="s">
        <v>80</v>
      </c>
      <c r="AY245" s="259" t="s">
        <v>241</v>
      </c>
    </row>
    <row r="246" s="15" customFormat="1">
      <c r="A246" s="15"/>
      <c r="B246" s="271"/>
      <c r="C246" s="272"/>
      <c r="D246" s="242" t="s">
        <v>259</v>
      </c>
      <c r="E246" s="273" t="s">
        <v>1</v>
      </c>
      <c r="F246" s="274" t="s">
        <v>4927</v>
      </c>
      <c r="G246" s="272"/>
      <c r="H246" s="273" t="s">
        <v>1</v>
      </c>
      <c r="I246" s="275"/>
      <c r="J246" s="272"/>
      <c r="K246" s="272"/>
      <c r="L246" s="276"/>
      <c r="M246" s="277"/>
      <c r="N246" s="278"/>
      <c r="O246" s="278"/>
      <c r="P246" s="278"/>
      <c r="Q246" s="278"/>
      <c r="R246" s="278"/>
      <c r="S246" s="278"/>
      <c r="T246" s="279"/>
      <c r="U246" s="15"/>
      <c r="V246" s="15"/>
      <c r="W246" s="15"/>
      <c r="X246" s="15"/>
      <c r="Y246" s="15"/>
      <c r="Z246" s="15"/>
      <c r="AA246" s="15"/>
      <c r="AB246" s="15"/>
      <c r="AC246" s="15"/>
      <c r="AD246" s="15"/>
      <c r="AE246" s="15"/>
      <c r="AT246" s="280" t="s">
        <v>259</v>
      </c>
      <c r="AU246" s="280" t="s">
        <v>88</v>
      </c>
      <c r="AV246" s="15" t="s">
        <v>14</v>
      </c>
      <c r="AW246" s="15" t="s">
        <v>36</v>
      </c>
      <c r="AX246" s="15" t="s">
        <v>80</v>
      </c>
      <c r="AY246" s="280" t="s">
        <v>241</v>
      </c>
    </row>
    <row r="247" s="13" customFormat="1">
      <c r="A247" s="13"/>
      <c r="B247" s="249"/>
      <c r="C247" s="250"/>
      <c r="D247" s="242" t="s">
        <v>259</v>
      </c>
      <c r="E247" s="251" t="s">
        <v>1</v>
      </c>
      <c r="F247" s="252" t="s">
        <v>3729</v>
      </c>
      <c r="G247" s="250"/>
      <c r="H247" s="253">
        <v>0</v>
      </c>
      <c r="I247" s="254"/>
      <c r="J247" s="250"/>
      <c r="K247" s="250"/>
      <c r="L247" s="255"/>
      <c r="M247" s="256"/>
      <c r="N247" s="257"/>
      <c r="O247" s="257"/>
      <c r="P247" s="257"/>
      <c r="Q247" s="257"/>
      <c r="R247" s="257"/>
      <c r="S247" s="257"/>
      <c r="T247" s="258"/>
      <c r="U247" s="13"/>
      <c r="V247" s="13"/>
      <c r="W247" s="13"/>
      <c r="X247" s="13"/>
      <c r="Y247" s="13"/>
      <c r="Z247" s="13"/>
      <c r="AA247" s="13"/>
      <c r="AB247" s="13"/>
      <c r="AC247" s="13"/>
      <c r="AD247" s="13"/>
      <c r="AE247" s="13"/>
      <c r="AT247" s="259" t="s">
        <v>259</v>
      </c>
      <c r="AU247" s="259" t="s">
        <v>88</v>
      </c>
      <c r="AV247" s="13" t="s">
        <v>88</v>
      </c>
      <c r="AW247" s="13" t="s">
        <v>36</v>
      </c>
      <c r="AX247" s="13" t="s">
        <v>80</v>
      </c>
      <c r="AY247" s="259" t="s">
        <v>241</v>
      </c>
    </row>
    <row r="248" s="15" customFormat="1">
      <c r="A248" s="15"/>
      <c r="B248" s="271"/>
      <c r="C248" s="272"/>
      <c r="D248" s="242" t="s">
        <v>259</v>
      </c>
      <c r="E248" s="273" t="s">
        <v>1</v>
      </c>
      <c r="F248" s="274" t="s">
        <v>4928</v>
      </c>
      <c r="G248" s="272"/>
      <c r="H248" s="273" t="s">
        <v>1</v>
      </c>
      <c r="I248" s="275"/>
      <c r="J248" s="272"/>
      <c r="K248" s="272"/>
      <c r="L248" s="276"/>
      <c r="M248" s="277"/>
      <c r="N248" s="278"/>
      <c r="O248" s="278"/>
      <c r="P248" s="278"/>
      <c r="Q248" s="278"/>
      <c r="R248" s="278"/>
      <c r="S248" s="278"/>
      <c r="T248" s="279"/>
      <c r="U248" s="15"/>
      <c r="V248" s="15"/>
      <c r="W248" s="15"/>
      <c r="X248" s="15"/>
      <c r="Y248" s="15"/>
      <c r="Z248" s="15"/>
      <c r="AA248" s="15"/>
      <c r="AB248" s="15"/>
      <c r="AC248" s="15"/>
      <c r="AD248" s="15"/>
      <c r="AE248" s="15"/>
      <c r="AT248" s="280" t="s">
        <v>259</v>
      </c>
      <c r="AU248" s="280" t="s">
        <v>88</v>
      </c>
      <c r="AV248" s="15" t="s">
        <v>14</v>
      </c>
      <c r="AW248" s="15" t="s">
        <v>36</v>
      </c>
      <c r="AX248" s="15" t="s">
        <v>80</v>
      </c>
      <c r="AY248" s="280" t="s">
        <v>241</v>
      </c>
    </row>
    <row r="249" s="13" customFormat="1">
      <c r="A249" s="13"/>
      <c r="B249" s="249"/>
      <c r="C249" s="250"/>
      <c r="D249" s="242" t="s">
        <v>259</v>
      </c>
      <c r="E249" s="251" t="s">
        <v>1</v>
      </c>
      <c r="F249" s="252" t="s">
        <v>4929</v>
      </c>
      <c r="G249" s="250"/>
      <c r="H249" s="253">
        <v>56.399999999999999</v>
      </c>
      <c r="I249" s="254"/>
      <c r="J249" s="250"/>
      <c r="K249" s="250"/>
      <c r="L249" s="255"/>
      <c r="M249" s="256"/>
      <c r="N249" s="257"/>
      <c r="O249" s="257"/>
      <c r="P249" s="257"/>
      <c r="Q249" s="257"/>
      <c r="R249" s="257"/>
      <c r="S249" s="257"/>
      <c r="T249" s="258"/>
      <c r="U249" s="13"/>
      <c r="V249" s="13"/>
      <c r="W249" s="13"/>
      <c r="X249" s="13"/>
      <c r="Y249" s="13"/>
      <c r="Z249" s="13"/>
      <c r="AA249" s="13"/>
      <c r="AB249" s="13"/>
      <c r="AC249" s="13"/>
      <c r="AD249" s="13"/>
      <c r="AE249" s="13"/>
      <c r="AT249" s="259" t="s">
        <v>259</v>
      </c>
      <c r="AU249" s="259" t="s">
        <v>88</v>
      </c>
      <c r="AV249" s="13" t="s">
        <v>88</v>
      </c>
      <c r="AW249" s="13" t="s">
        <v>36</v>
      </c>
      <c r="AX249" s="13" t="s">
        <v>80</v>
      </c>
      <c r="AY249" s="259" t="s">
        <v>241</v>
      </c>
    </row>
    <row r="250" s="15" customFormat="1">
      <c r="A250" s="15"/>
      <c r="B250" s="271"/>
      <c r="C250" s="272"/>
      <c r="D250" s="242" t="s">
        <v>259</v>
      </c>
      <c r="E250" s="273" t="s">
        <v>1</v>
      </c>
      <c r="F250" s="274" t="s">
        <v>4930</v>
      </c>
      <c r="G250" s="272"/>
      <c r="H250" s="273" t="s">
        <v>1</v>
      </c>
      <c r="I250" s="275"/>
      <c r="J250" s="272"/>
      <c r="K250" s="272"/>
      <c r="L250" s="276"/>
      <c r="M250" s="277"/>
      <c r="N250" s="278"/>
      <c r="O250" s="278"/>
      <c r="P250" s="278"/>
      <c r="Q250" s="278"/>
      <c r="R250" s="278"/>
      <c r="S250" s="278"/>
      <c r="T250" s="279"/>
      <c r="U250" s="15"/>
      <c r="V250" s="15"/>
      <c r="W250" s="15"/>
      <c r="X250" s="15"/>
      <c r="Y250" s="15"/>
      <c r="Z250" s="15"/>
      <c r="AA250" s="15"/>
      <c r="AB250" s="15"/>
      <c r="AC250" s="15"/>
      <c r="AD250" s="15"/>
      <c r="AE250" s="15"/>
      <c r="AT250" s="280" t="s">
        <v>259</v>
      </c>
      <c r="AU250" s="280" t="s">
        <v>88</v>
      </c>
      <c r="AV250" s="15" t="s">
        <v>14</v>
      </c>
      <c r="AW250" s="15" t="s">
        <v>36</v>
      </c>
      <c r="AX250" s="15" t="s">
        <v>80</v>
      </c>
      <c r="AY250" s="280" t="s">
        <v>241</v>
      </c>
    </row>
    <row r="251" s="13" customFormat="1">
      <c r="A251" s="13"/>
      <c r="B251" s="249"/>
      <c r="C251" s="250"/>
      <c r="D251" s="242" t="s">
        <v>259</v>
      </c>
      <c r="E251" s="251" t="s">
        <v>1</v>
      </c>
      <c r="F251" s="252" t="s">
        <v>4931</v>
      </c>
      <c r="G251" s="250"/>
      <c r="H251" s="253">
        <v>2.6000000000000001</v>
      </c>
      <c r="I251" s="254"/>
      <c r="J251" s="250"/>
      <c r="K251" s="250"/>
      <c r="L251" s="255"/>
      <c r="M251" s="256"/>
      <c r="N251" s="257"/>
      <c r="O251" s="257"/>
      <c r="P251" s="257"/>
      <c r="Q251" s="257"/>
      <c r="R251" s="257"/>
      <c r="S251" s="257"/>
      <c r="T251" s="258"/>
      <c r="U251" s="13"/>
      <c r="V251" s="13"/>
      <c r="W251" s="13"/>
      <c r="X251" s="13"/>
      <c r="Y251" s="13"/>
      <c r="Z251" s="13"/>
      <c r="AA251" s="13"/>
      <c r="AB251" s="13"/>
      <c r="AC251" s="13"/>
      <c r="AD251" s="13"/>
      <c r="AE251" s="13"/>
      <c r="AT251" s="259" t="s">
        <v>259</v>
      </c>
      <c r="AU251" s="259" t="s">
        <v>88</v>
      </c>
      <c r="AV251" s="13" t="s">
        <v>88</v>
      </c>
      <c r="AW251" s="13" t="s">
        <v>36</v>
      </c>
      <c r="AX251" s="13" t="s">
        <v>80</v>
      </c>
      <c r="AY251" s="259" t="s">
        <v>241</v>
      </c>
    </row>
    <row r="252" s="15" customFormat="1">
      <c r="A252" s="15"/>
      <c r="B252" s="271"/>
      <c r="C252" s="272"/>
      <c r="D252" s="242" t="s">
        <v>259</v>
      </c>
      <c r="E252" s="273" t="s">
        <v>1</v>
      </c>
      <c r="F252" s="274" t="s">
        <v>4932</v>
      </c>
      <c r="G252" s="272"/>
      <c r="H252" s="273" t="s">
        <v>1</v>
      </c>
      <c r="I252" s="275"/>
      <c r="J252" s="272"/>
      <c r="K252" s="272"/>
      <c r="L252" s="276"/>
      <c r="M252" s="277"/>
      <c r="N252" s="278"/>
      <c r="O252" s="278"/>
      <c r="P252" s="278"/>
      <c r="Q252" s="278"/>
      <c r="R252" s="278"/>
      <c r="S252" s="278"/>
      <c r="T252" s="279"/>
      <c r="U252" s="15"/>
      <c r="V252" s="15"/>
      <c r="W252" s="15"/>
      <c r="X252" s="15"/>
      <c r="Y252" s="15"/>
      <c r="Z252" s="15"/>
      <c r="AA252" s="15"/>
      <c r="AB252" s="15"/>
      <c r="AC252" s="15"/>
      <c r="AD252" s="15"/>
      <c r="AE252" s="15"/>
      <c r="AT252" s="280" t="s">
        <v>259</v>
      </c>
      <c r="AU252" s="280" t="s">
        <v>88</v>
      </c>
      <c r="AV252" s="15" t="s">
        <v>14</v>
      </c>
      <c r="AW252" s="15" t="s">
        <v>36</v>
      </c>
      <c r="AX252" s="15" t="s">
        <v>80</v>
      </c>
      <c r="AY252" s="280" t="s">
        <v>241</v>
      </c>
    </row>
    <row r="253" s="13" customFormat="1">
      <c r="A253" s="13"/>
      <c r="B253" s="249"/>
      <c r="C253" s="250"/>
      <c r="D253" s="242" t="s">
        <v>259</v>
      </c>
      <c r="E253" s="251" t="s">
        <v>1</v>
      </c>
      <c r="F253" s="252" t="s">
        <v>4933</v>
      </c>
      <c r="G253" s="250"/>
      <c r="H253" s="253">
        <v>3.8999999999999999</v>
      </c>
      <c r="I253" s="254"/>
      <c r="J253" s="250"/>
      <c r="K253" s="250"/>
      <c r="L253" s="255"/>
      <c r="M253" s="256"/>
      <c r="N253" s="257"/>
      <c r="O253" s="257"/>
      <c r="P253" s="257"/>
      <c r="Q253" s="257"/>
      <c r="R253" s="257"/>
      <c r="S253" s="257"/>
      <c r="T253" s="258"/>
      <c r="U253" s="13"/>
      <c r="V253" s="13"/>
      <c r="W253" s="13"/>
      <c r="X253" s="13"/>
      <c r="Y253" s="13"/>
      <c r="Z253" s="13"/>
      <c r="AA253" s="13"/>
      <c r="AB253" s="13"/>
      <c r="AC253" s="13"/>
      <c r="AD253" s="13"/>
      <c r="AE253" s="13"/>
      <c r="AT253" s="259" t="s">
        <v>259</v>
      </c>
      <c r="AU253" s="259" t="s">
        <v>88</v>
      </c>
      <c r="AV253" s="13" t="s">
        <v>88</v>
      </c>
      <c r="AW253" s="13" t="s">
        <v>36</v>
      </c>
      <c r="AX253" s="13" t="s">
        <v>80</v>
      </c>
      <c r="AY253" s="259" t="s">
        <v>241</v>
      </c>
    </row>
    <row r="254" s="13" customFormat="1">
      <c r="A254" s="13"/>
      <c r="B254" s="249"/>
      <c r="C254" s="250"/>
      <c r="D254" s="242" t="s">
        <v>259</v>
      </c>
      <c r="E254" s="251" t="s">
        <v>1</v>
      </c>
      <c r="F254" s="252" t="s">
        <v>4934</v>
      </c>
      <c r="G254" s="250"/>
      <c r="H254" s="253">
        <v>-71.415000000000006</v>
      </c>
      <c r="I254" s="254"/>
      <c r="J254" s="250"/>
      <c r="K254" s="250"/>
      <c r="L254" s="255"/>
      <c r="M254" s="256"/>
      <c r="N254" s="257"/>
      <c r="O254" s="257"/>
      <c r="P254" s="257"/>
      <c r="Q254" s="257"/>
      <c r="R254" s="257"/>
      <c r="S254" s="257"/>
      <c r="T254" s="258"/>
      <c r="U254" s="13"/>
      <c r="V254" s="13"/>
      <c r="W254" s="13"/>
      <c r="X254" s="13"/>
      <c r="Y254" s="13"/>
      <c r="Z254" s="13"/>
      <c r="AA254" s="13"/>
      <c r="AB254" s="13"/>
      <c r="AC254" s="13"/>
      <c r="AD254" s="13"/>
      <c r="AE254" s="13"/>
      <c r="AT254" s="259" t="s">
        <v>259</v>
      </c>
      <c r="AU254" s="259" t="s">
        <v>88</v>
      </c>
      <c r="AV254" s="13" t="s">
        <v>88</v>
      </c>
      <c r="AW254" s="13" t="s">
        <v>36</v>
      </c>
      <c r="AX254" s="13" t="s">
        <v>80</v>
      </c>
      <c r="AY254" s="259" t="s">
        <v>241</v>
      </c>
    </row>
    <row r="255" s="14" customFormat="1">
      <c r="A255" s="14"/>
      <c r="B255" s="260"/>
      <c r="C255" s="261"/>
      <c r="D255" s="242" t="s">
        <v>259</v>
      </c>
      <c r="E255" s="262" t="s">
        <v>422</v>
      </c>
      <c r="F255" s="263" t="s">
        <v>261</v>
      </c>
      <c r="G255" s="261"/>
      <c r="H255" s="264">
        <v>116.47499999999998</v>
      </c>
      <c r="I255" s="265"/>
      <c r="J255" s="261"/>
      <c r="K255" s="261"/>
      <c r="L255" s="266"/>
      <c r="M255" s="267"/>
      <c r="N255" s="268"/>
      <c r="O255" s="268"/>
      <c r="P255" s="268"/>
      <c r="Q255" s="268"/>
      <c r="R255" s="268"/>
      <c r="S255" s="268"/>
      <c r="T255" s="269"/>
      <c r="U255" s="14"/>
      <c r="V255" s="14"/>
      <c r="W255" s="14"/>
      <c r="X255" s="14"/>
      <c r="Y255" s="14"/>
      <c r="Z255" s="14"/>
      <c r="AA255" s="14"/>
      <c r="AB255" s="14"/>
      <c r="AC255" s="14"/>
      <c r="AD255" s="14"/>
      <c r="AE255" s="14"/>
      <c r="AT255" s="270" t="s">
        <v>259</v>
      </c>
      <c r="AU255" s="270" t="s">
        <v>88</v>
      </c>
      <c r="AV255" s="14" t="s">
        <v>175</v>
      </c>
      <c r="AW255" s="14" t="s">
        <v>36</v>
      </c>
      <c r="AX255" s="14" t="s">
        <v>80</v>
      </c>
      <c r="AY255" s="270" t="s">
        <v>241</v>
      </c>
    </row>
    <row r="256" s="13" customFormat="1">
      <c r="A256" s="13"/>
      <c r="B256" s="249"/>
      <c r="C256" s="250"/>
      <c r="D256" s="242" t="s">
        <v>259</v>
      </c>
      <c r="E256" s="251" t="s">
        <v>428</v>
      </c>
      <c r="F256" s="252" t="s">
        <v>2639</v>
      </c>
      <c r="G256" s="250"/>
      <c r="H256" s="253">
        <v>19.800999999999998</v>
      </c>
      <c r="I256" s="254"/>
      <c r="J256" s="250"/>
      <c r="K256" s="250"/>
      <c r="L256" s="255"/>
      <c r="M256" s="256"/>
      <c r="N256" s="257"/>
      <c r="O256" s="257"/>
      <c r="P256" s="257"/>
      <c r="Q256" s="257"/>
      <c r="R256" s="257"/>
      <c r="S256" s="257"/>
      <c r="T256" s="258"/>
      <c r="U256" s="13"/>
      <c r="V256" s="13"/>
      <c r="W256" s="13"/>
      <c r="X256" s="13"/>
      <c r="Y256" s="13"/>
      <c r="Z256" s="13"/>
      <c r="AA256" s="13"/>
      <c r="AB256" s="13"/>
      <c r="AC256" s="13"/>
      <c r="AD256" s="13"/>
      <c r="AE256" s="13"/>
      <c r="AT256" s="259" t="s">
        <v>259</v>
      </c>
      <c r="AU256" s="259" t="s">
        <v>88</v>
      </c>
      <c r="AV256" s="13" t="s">
        <v>88</v>
      </c>
      <c r="AW256" s="13" t="s">
        <v>36</v>
      </c>
      <c r="AX256" s="13" t="s">
        <v>80</v>
      </c>
      <c r="AY256" s="259" t="s">
        <v>241</v>
      </c>
    </row>
    <row r="257" s="13" customFormat="1">
      <c r="A257" s="13"/>
      <c r="B257" s="249"/>
      <c r="C257" s="250"/>
      <c r="D257" s="242" t="s">
        <v>259</v>
      </c>
      <c r="E257" s="251" t="s">
        <v>425</v>
      </c>
      <c r="F257" s="252" t="s">
        <v>2640</v>
      </c>
      <c r="G257" s="250"/>
      <c r="H257" s="253">
        <v>3.4940000000000002</v>
      </c>
      <c r="I257" s="254"/>
      <c r="J257" s="250"/>
      <c r="K257" s="250"/>
      <c r="L257" s="255"/>
      <c r="M257" s="256"/>
      <c r="N257" s="257"/>
      <c r="O257" s="257"/>
      <c r="P257" s="257"/>
      <c r="Q257" s="257"/>
      <c r="R257" s="257"/>
      <c r="S257" s="257"/>
      <c r="T257" s="258"/>
      <c r="U257" s="13"/>
      <c r="V257" s="13"/>
      <c r="W257" s="13"/>
      <c r="X257" s="13"/>
      <c r="Y257" s="13"/>
      <c r="Z257" s="13"/>
      <c r="AA257" s="13"/>
      <c r="AB257" s="13"/>
      <c r="AC257" s="13"/>
      <c r="AD257" s="13"/>
      <c r="AE257" s="13"/>
      <c r="AT257" s="259" t="s">
        <v>259</v>
      </c>
      <c r="AU257" s="259" t="s">
        <v>88</v>
      </c>
      <c r="AV257" s="13" t="s">
        <v>88</v>
      </c>
      <c r="AW257" s="13" t="s">
        <v>36</v>
      </c>
      <c r="AX257" s="13" t="s">
        <v>80</v>
      </c>
      <c r="AY257" s="259" t="s">
        <v>241</v>
      </c>
    </row>
    <row r="258" s="13" customFormat="1">
      <c r="A258" s="13"/>
      <c r="B258" s="249"/>
      <c r="C258" s="250"/>
      <c r="D258" s="242" t="s">
        <v>259</v>
      </c>
      <c r="E258" s="251" t="s">
        <v>434</v>
      </c>
      <c r="F258" s="252" t="s">
        <v>2641</v>
      </c>
      <c r="G258" s="250"/>
      <c r="H258" s="253">
        <v>69.302999999999997</v>
      </c>
      <c r="I258" s="254"/>
      <c r="J258" s="250"/>
      <c r="K258" s="250"/>
      <c r="L258" s="255"/>
      <c r="M258" s="256"/>
      <c r="N258" s="257"/>
      <c r="O258" s="257"/>
      <c r="P258" s="257"/>
      <c r="Q258" s="257"/>
      <c r="R258" s="257"/>
      <c r="S258" s="257"/>
      <c r="T258" s="258"/>
      <c r="U258" s="13"/>
      <c r="V258" s="13"/>
      <c r="W258" s="13"/>
      <c r="X258" s="13"/>
      <c r="Y258" s="13"/>
      <c r="Z258" s="13"/>
      <c r="AA258" s="13"/>
      <c r="AB258" s="13"/>
      <c r="AC258" s="13"/>
      <c r="AD258" s="13"/>
      <c r="AE258" s="13"/>
      <c r="AT258" s="259" t="s">
        <v>259</v>
      </c>
      <c r="AU258" s="259" t="s">
        <v>88</v>
      </c>
      <c r="AV258" s="13" t="s">
        <v>88</v>
      </c>
      <c r="AW258" s="13" t="s">
        <v>36</v>
      </c>
      <c r="AX258" s="13" t="s">
        <v>80</v>
      </c>
      <c r="AY258" s="259" t="s">
        <v>241</v>
      </c>
    </row>
    <row r="259" s="13" customFormat="1">
      <c r="A259" s="13"/>
      <c r="B259" s="249"/>
      <c r="C259" s="250"/>
      <c r="D259" s="242" t="s">
        <v>259</v>
      </c>
      <c r="E259" s="251" t="s">
        <v>431</v>
      </c>
      <c r="F259" s="252" t="s">
        <v>2642</v>
      </c>
      <c r="G259" s="250"/>
      <c r="H259" s="253">
        <v>12.23</v>
      </c>
      <c r="I259" s="254"/>
      <c r="J259" s="250"/>
      <c r="K259" s="250"/>
      <c r="L259" s="255"/>
      <c r="M259" s="256"/>
      <c r="N259" s="257"/>
      <c r="O259" s="257"/>
      <c r="P259" s="257"/>
      <c r="Q259" s="257"/>
      <c r="R259" s="257"/>
      <c r="S259" s="257"/>
      <c r="T259" s="258"/>
      <c r="U259" s="13"/>
      <c r="V259" s="13"/>
      <c r="W259" s="13"/>
      <c r="X259" s="13"/>
      <c r="Y259" s="13"/>
      <c r="Z259" s="13"/>
      <c r="AA259" s="13"/>
      <c r="AB259" s="13"/>
      <c r="AC259" s="13"/>
      <c r="AD259" s="13"/>
      <c r="AE259" s="13"/>
      <c r="AT259" s="259" t="s">
        <v>259</v>
      </c>
      <c r="AU259" s="259" t="s">
        <v>88</v>
      </c>
      <c r="AV259" s="13" t="s">
        <v>88</v>
      </c>
      <c r="AW259" s="13" t="s">
        <v>36</v>
      </c>
      <c r="AX259" s="13" t="s">
        <v>80</v>
      </c>
      <c r="AY259" s="259" t="s">
        <v>241</v>
      </c>
    </row>
    <row r="260" s="13" customFormat="1">
      <c r="A260" s="13"/>
      <c r="B260" s="249"/>
      <c r="C260" s="250"/>
      <c r="D260" s="242" t="s">
        <v>259</v>
      </c>
      <c r="E260" s="251" t="s">
        <v>2497</v>
      </c>
      <c r="F260" s="252" t="s">
        <v>2643</v>
      </c>
      <c r="G260" s="250"/>
      <c r="H260" s="253">
        <v>4.9500000000000002</v>
      </c>
      <c r="I260" s="254"/>
      <c r="J260" s="250"/>
      <c r="K260" s="250"/>
      <c r="L260" s="255"/>
      <c r="M260" s="256"/>
      <c r="N260" s="257"/>
      <c r="O260" s="257"/>
      <c r="P260" s="257"/>
      <c r="Q260" s="257"/>
      <c r="R260" s="257"/>
      <c r="S260" s="257"/>
      <c r="T260" s="258"/>
      <c r="U260" s="13"/>
      <c r="V260" s="13"/>
      <c r="W260" s="13"/>
      <c r="X260" s="13"/>
      <c r="Y260" s="13"/>
      <c r="Z260" s="13"/>
      <c r="AA260" s="13"/>
      <c r="AB260" s="13"/>
      <c r="AC260" s="13"/>
      <c r="AD260" s="13"/>
      <c r="AE260" s="13"/>
      <c r="AT260" s="259" t="s">
        <v>259</v>
      </c>
      <c r="AU260" s="259" t="s">
        <v>88</v>
      </c>
      <c r="AV260" s="13" t="s">
        <v>88</v>
      </c>
      <c r="AW260" s="13" t="s">
        <v>36</v>
      </c>
      <c r="AX260" s="13" t="s">
        <v>80</v>
      </c>
      <c r="AY260" s="259" t="s">
        <v>241</v>
      </c>
    </row>
    <row r="261" s="13" customFormat="1">
      <c r="A261" s="13"/>
      <c r="B261" s="249"/>
      <c r="C261" s="250"/>
      <c r="D261" s="242" t="s">
        <v>259</v>
      </c>
      <c r="E261" s="251" t="s">
        <v>2494</v>
      </c>
      <c r="F261" s="252" t="s">
        <v>2644</v>
      </c>
      <c r="G261" s="250"/>
      <c r="H261" s="253">
        <v>0.874</v>
      </c>
      <c r="I261" s="254"/>
      <c r="J261" s="250"/>
      <c r="K261" s="250"/>
      <c r="L261" s="255"/>
      <c r="M261" s="256"/>
      <c r="N261" s="257"/>
      <c r="O261" s="257"/>
      <c r="P261" s="257"/>
      <c r="Q261" s="257"/>
      <c r="R261" s="257"/>
      <c r="S261" s="257"/>
      <c r="T261" s="258"/>
      <c r="U261" s="13"/>
      <c r="V261" s="13"/>
      <c r="W261" s="13"/>
      <c r="X261" s="13"/>
      <c r="Y261" s="13"/>
      <c r="Z261" s="13"/>
      <c r="AA261" s="13"/>
      <c r="AB261" s="13"/>
      <c r="AC261" s="13"/>
      <c r="AD261" s="13"/>
      <c r="AE261" s="13"/>
      <c r="AT261" s="259" t="s">
        <v>259</v>
      </c>
      <c r="AU261" s="259" t="s">
        <v>88</v>
      </c>
      <c r="AV261" s="13" t="s">
        <v>88</v>
      </c>
      <c r="AW261" s="13" t="s">
        <v>36</v>
      </c>
      <c r="AX261" s="13" t="s">
        <v>80</v>
      </c>
      <c r="AY261" s="259" t="s">
        <v>241</v>
      </c>
    </row>
    <row r="262" s="13" customFormat="1">
      <c r="A262" s="13"/>
      <c r="B262" s="249"/>
      <c r="C262" s="250"/>
      <c r="D262" s="242" t="s">
        <v>259</v>
      </c>
      <c r="E262" s="251" t="s">
        <v>2502</v>
      </c>
      <c r="F262" s="252" t="s">
        <v>2645</v>
      </c>
      <c r="G262" s="250"/>
      <c r="H262" s="253">
        <v>4.9500000000000002</v>
      </c>
      <c r="I262" s="254"/>
      <c r="J262" s="250"/>
      <c r="K262" s="250"/>
      <c r="L262" s="255"/>
      <c r="M262" s="256"/>
      <c r="N262" s="257"/>
      <c r="O262" s="257"/>
      <c r="P262" s="257"/>
      <c r="Q262" s="257"/>
      <c r="R262" s="257"/>
      <c r="S262" s="257"/>
      <c r="T262" s="258"/>
      <c r="U262" s="13"/>
      <c r="V262" s="13"/>
      <c r="W262" s="13"/>
      <c r="X262" s="13"/>
      <c r="Y262" s="13"/>
      <c r="Z262" s="13"/>
      <c r="AA262" s="13"/>
      <c r="AB262" s="13"/>
      <c r="AC262" s="13"/>
      <c r="AD262" s="13"/>
      <c r="AE262" s="13"/>
      <c r="AT262" s="259" t="s">
        <v>259</v>
      </c>
      <c r="AU262" s="259" t="s">
        <v>88</v>
      </c>
      <c r="AV262" s="13" t="s">
        <v>88</v>
      </c>
      <c r="AW262" s="13" t="s">
        <v>36</v>
      </c>
      <c r="AX262" s="13" t="s">
        <v>80</v>
      </c>
      <c r="AY262" s="259" t="s">
        <v>241</v>
      </c>
    </row>
    <row r="263" s="13" customFormat="1">
      <c r="A263" s="13"/>
      <c r="B263" s="249"/>
      <c r="C263" s="250"/>
      <c r="D263" s="242" t="s">
        <v>259</v>
      </c>
      <c r="E263" s="251" t="s">
        <v>2500</v>
      </c>
      <c r="F263" s="252" t="s">
        <v>2646</v>
      </c>
      <c r="G263" s="250"/>
      <c r="H263" s="253">
        <v>0.874</v>
      </c>
      <c r="I263" s="254"/>
      <c r="J263" s="250"/>
      <c r="K263" s="250"/>
      <c r="L263" s="255"/>
      <c r="M263" s="256"/>
      <c r="N263" s="257"/>
      <c r="O263" s="257"/>
      <c r="P263" s="257"/>
      <c r="Q263" s="257"/>
      <c r="R263" s="257"/>
      <c r="S263" s="257"/>
      <c r="T263" s="258"/>
      <c r="U263" s="13"/>
      <c r="V263" s="13"/>
      <c r="W263" s="13"/>
      <c r="X263" s="13"/>
      <c r="Y263" s="13"/>
      <c r="Z263" s="13"/>
      <c r="AA263" s="13"/>
      <c r="AB263" s="13"/>
      <c r="AC263" s="13"/>
      <c r="AD263" s="13"/>
      <c r="AE263" s="13"/>
      <c r="AT263" s="259" t="s">
        <v>259</v>
      </c>
      <c r="AU263" s="259" t="s">
        <v>88</v>
      </c>
      <c r="AV263" s="13" t="s">
        <v>88</v>
      </c>
      <c r="AW263" s="13" t="s">
        <v>36</v>
      </c>
      <c r="AX263" s="13" t="s">
        <v>80</v>
      </c>
      <c r="AY263" s="259" t="s">
        <v>241</v>
      </c>
    </row>
    <row r="264" s="14" customFormat="1">
      <c r="A264" s="14"/>
      <c r="B264" s="260"/>
      <c r="C264" s="261"/>
      <c r="D264" s="242" t="s">
        <v>259</v>
      </c>
      <c r="E264" s="262" t="s">
        <v>1</v>
      </c>
      <c r="F264" s="263" t="s">
        <v>261</v>
      </c>
      <c r="G264" s="261"/>
      <c r="H264" s="264">
        <v>116.476</v>
      </c>
      <c r="I264" s="265"/>
      <c r="J264" s="261"/>
      <c r="K264" s="261"/>
      <c r="L264" s="266"/>
      <c r="M264" s="267"/>
      <c r="N264" s="268"/>
      <c r="O264" s="268"/>
      <c r="P264" s="268"/>
      <c r="Q264" s="268"/>
      <c r="R264" s="268"/>
      <c r="S264" s="268"/>
      <c r="T264" s="269"/>
      <c r="U264" s="14"/>
      <c r="V264" s="14"/>
      <c r="W264" s="14"/>
      <c r="X264" s="14"/>
      <c r="Y264" s="14"/>
      <c r="Z264" s="14"/>
      <c r="AA264" s="14"/>
      <c r="AB264" s="14"/>
      <c r="AC264" s="14"/>
      <c r="AD264" s="14"/>
      <c r="AE264" s="14"/>
      <c r="AT264" s="270" t="s">
        <v>259</v>
      </c>
      <c r="AU264" s="270" t="s">
        <v>88</v>
      </c>
      <c r="AV264" s="14" t="s">
        <v>175</v>
      </c>
      <c r="AW264" s="14" t="s">
        <v>36</v>
      </c>
      <c r="AX264" s="14" t="s">
        <v>80</v>
      </c>
      <c r="AY264" s="270" t="s">
        <v>241</v>
      </c>
    </row>
    <row r="265" s="15" customFormat="1">
      <c r="A265" s="15"/>
      <c r="B265" s="271"/>
      <c r="C265" s="272"/>
      <c r="D265" s="242" t="s">
        <v>259</v>
      </c>
      <c r="E265" s="273" t="s">
        <v>1</v>
      </c>
      <c r="F265" s="274" t="s">
        <v>4935</v>
      </c>
      <c r="G265" s="272"/>
      <c r="H265" s="273" t="s">
        <v>1</v>
      </c>
      <c r="I265" s="275"/>
      <c r="J265" s="272"/>
      <c r="K265" s="272"/>
      <c r="L265" s="276"/>
      <c r="M265" s="277"/>
      <c r="N265" s="278"/>
      <c r="O265" s="278"/>
      <c r="P265" s="278"/>
      <c r="Q265" s="278"/>
      <c r="R265" s="278"/>
      <c r="S265" s="278"/>
      <c r="T265" s="279"/>
      <c r="U265" s="15"/>
      <c r="V265" s="15"/>
      <c r="W265" s="15"/>
      <c r="X265" s="15"/>
      <c r="Y265" s="15"/>
      <c r="Z265" s="15"/>
      <c r="AA265" s="15"/>
      <c r="AB265" s="15"/>
      <c r="AC265" s="15"/>
      <c r="AD265" s="15"/>
      <c r="AE265" s="15"/>
      <c r="AT265" s="280" t="s">
        <v>259</v>
      </c>
      <c r="AU265" s="280" t="s">
        <v>88</v>
      </c>
      <c r="AV265" s="15" t="s">
        <v>14</v>
      </c>
      <c r="AW265" s="15" t="s">
        <v>36</v>
      </c>
      <c r="AX265" s="15" t="s">
        <v>80</v>
      </c>
      <c r="AY265" s="280" t="s">
        <v>241</v>
      </c>
    </row>
    <row r="266" s="13" customFormat="1">
      <c r="A266" s="13"/>
      <c r="B266" s="249"/>
      <c r="C266" s="250"/>
      <c r="D266" s="242" t="s">
        <v>259</v>
      </c>
      <c r="E266" s="251" t="s">
        <v>1</v>
      </c>
      <c r="F266" s="252" t="s">
        <v>4936</v>
      </c>
      <c r="G266" s="250"/>
      <c r="H266" s="253">
        <v>71.415000000000006</v>
      </c>
      <c r="I266" s="254"/>
      <c r="J266" s="250"/>
      <c r="K266" s="250"/>
      <c r="L266" s="255"/>
      <c r="M266" s="256"/>
      <c r="N266" s="257"/>
      <c r="O266" s="257"/>
      <c r="P266" s="257"/>
      <c r="Q266" s="257"/>
      <c r="R266" s="257"/>
      <c r="S266" s="257"/>
      <c r="T266" s="258"/>
      <c r="U266" s="13"/>
      <c r="V266" s="13"/>
      <c r="W266" s="13"/>
      <c r="X266" s="13"/>
      <c r="Y266" s="13"/>
      <c r="Z266" s="13"/>
      <c r="AA266" s="13"/>
      <c r="AB266" s="13"/>
      <c r="AC266" s="13"/>
      <c r="AD266" s="13"/>
      <c r="AE266" s="13"/>
      <c r="AT266" s="259" t="s">
        <v>259</v>
      </c>
      <c r="AU266" s="259" t="s">
        <v>88</v>
      </c>
      <c r="AV266" s="13" t="s">
        <v>88</v>
      </c>
      <c r="AW266" s="13" t="s">
        <v>36</v>
      </c>
      <c r="AX266" s="13" t="s">
        <v>80</v>
      </c>
      <c r="AY266" s="259" t="s">
        <v>241</v>
      </c>
    </row>
    <row r="267" s="14" customFormat="1">
      <c r="A267" s="14"/>
      <c r="B267" s="260"/>
      <c r="C267" s="261"/>
      <c r="D267" s="242" t="s">
        <v>259</v>
      </c>
      <c r="E267" s="262" t="s">
        <v>2504</v>
      </c>
      <c r="F267" s="263" t="s">
        <v>261</v>
      </c>
      <c r="G267" s="261"/>
      <c r="H267" s="264">
        <v>71.415000000000006</v>
      </c>
      <c r="I267" s="265"/>
      <c r="J267" s="261"/>
      <c r="K267" s="261"/>
      <c r="L267" s="266"/>
      <c r="M267" s="267"/>
      <c r="N267" s="268"/>
      <c r="O267" s="268"/>
      <c r="P267" s="268"/>
      <c r="Q267" s="268"/>
      <c r="R267" s="268"/>
      <c r="S267" s="268"/>
      <c r="T267" s="269"/>
      <c r="U267" s="14"/>
      <c r="V267" s="14"/>
      <c r="W267" s="14"/>
      <c r="X267" s="14"/>
      <c r="Y267" s="14"/>
      <c r="Z267" s="14"/>
      <c r="AA267" s="14"/>
      <c r="AB267" s="14"/>
      <c r="AC267" s="14"/>
      <c r="AD267" s="14"/>
      <c r="AE267" s="14"/>
      <c r="AT267" s="270" t="s">
        <v>259</v>
      </c>
      <c r="AU267" s="270" t="s">
        <v>88</v>
      </c>
      <c r="AV267" s="14" t="s">
        <v>175</v>
      </c>
      <c r="AW267" s="14" t="s">
        <v>36</v>
      </c>
      <c r="AX267" s="14" t="s">
        <v>80</v>
      </c>
      <c r="AY267" s="270" t="s">
        <v>241</v>
      </c>
    </row>
    <row r="268" s="13" customFormat="1">
      <c r="A268" s="13"/>
      <c r="B268" s="249"/>
      <c r="C268" s="250"/>
      <c r="D268" s="242" t="s">
        <v>259</v>
      </c>
      <c r="E268" s="251" t="s">
        <v>2510</v>
      </c>
      <c r="F268" s="252" t="s">
        <v>2650</v>
      </c>
      <c r="G268" s="250"/>
      <c r="H268" s="253">
        <v>12.141</v>
      </c>
      <c r="I268" s="254"/>
      <c r="J268" s="250"/>
      <c r="K268" s="250"/>
      <c r="L268" s="255"/>
      <c r="M268" s="256"/>
      <c r="N268" s="257"/>
      <c r="O268" s="257"/>
      <c r="P268" s="257"/>
      <c r="Q268" s="257"/>
      <c r="R268" s="257"/>
      <c r="S268" s="257"/>
      <c r="T268" s="258"/>
      <c r="U268" s="13"/>
      <c r="V268" s="13"/>
      <c r="W268" s="13"/>
      <c r="X268" s="13"/>
      <c r="Y268" s="13"/>
      <c r="Z268" s="13"/>
      <c r="AA268" s="13"/>
      <c r="AB268" s="13"/>
      <c r="AC268" s="13"/>
      <c r="AD268" s="13"/>
      <c r="AE268" s="13"/>
      <c r="AT268" s="259" t="s">
        <v>259</v>
      </c>
      <c r="AU268" s="259" t="s">
        <v>88</v>
      </c>
      <c r="AV268" s="13" t="s">
        <v>88</v>
      </c>
      <c r="AW268" s="13" t="s">
        <v>36</v>
      </c>
      <c r="AX268" s="13" t="s">
        <v>80</v>
      </c>
      <c r="AY268" s="259" t="s">
        <v>241</v>
      </c>
    </row>
    <row r="269" s="13" customFormat="1">
      <c r="A269" s="13"/>
      <c r="B269" s="249"/>
      <c r="C269" s="250"/>
      <c r="D269" s="242" t="s">
        <v>259</v>
      </c>
      <c r="E269" s="251" t="s">
        <v>2507</v>
      </c>
      <c r="F269" s="252" t="s">
        <v>2651</v>
      </c>
      <c r="G269" s="250"/>
      <c r="H269" s="253">
        <v>2.1419999999999999</v>
      </c>
      <c r="I269" s="254"/>
      <c r="J269" s="250"/>
      <c r="K269" s="250"/>
      <c r="L269" s="255"/>
      <c r="M269" s="256"/>
      <c r="N269" s="257"/>
      <c r="O269" s="257"/>
      <c r="P269" s="257"/>
      <c r="Q269" s="257"/>
      <c r="R269" s="257"/>
      <c r="S269" s="257"/>
      <c r="T269" s="258"/>
      <c r="U269" s="13"/>
      <c r="V269" s="13"/>
      <c r="W269" s="13"/>
      <c r="X269" s="13"/>
      <c r="Y269" s="13"/>
      <c r="Z269" s="13"/>
      <c r="AA269" s="13"/>
      <c r="AB269" s="13"/>
      <c r="AC269" s="13"/>
      <c r="AD269" s="13"/>
      <c r="AE269" s="13"/>
      <c r="AT269" s="259" t="s">
        <v>259</v>
      </c>
      <c r="AU269" s="259" t="s">
        <v>88</v>
      </c>
      <c r="AV269" s="13" t="s">
        <v>88</v>
      </c>
      <c r="AW269" s="13" t="s">
        <v>36</v>
      </c>
      <c r="AX269" s="13" t="s">
        <v>80</v>
      </c>
      <c r="AY269" s="259" t="s">
        <v>241</v>
      </c>
    </row>
    <row r="270" s="13" customFormat="1">
      <c r="A270" s="13"/>
      <c r="B270" s="249"/>
      <c r="C270" s="250"/>
      <c r="D270" s="242" t="s">
        <v>259</v>
      </c>
      <c r="E270" s="251" t="s">
        <v>2516</v>
      </c>
      <c r="F270" s="252" t="s">
        <v>2652</v>
      </c>
      <c r="G270" s="250"/>
      <c r="H270" s="253">
        <v>42.491999999999997</v>
      </c>
      <c r="I270" s="254"/>
      <c r="J270" s="250"/>
      <c r="K270" s="250"/>
      <c r="L270" s="255"/>
      <c r="M270" s="256"/>
      <c r="N270" s="257"/>
      <c r="O270" s="257"/>
      <c r="P270" s="257"/>
      <c r="Q270" s="257"/>
      <c r="R270" s="257"/>
      <c r="S270" s="257"/>
      <c r="T270" s="258"/>
      <c r="U270" s="13"/>
      <c r="V270" s="13"/>
      <c r="W270" s="13"/>
      <c r="X270" s="13"/>
      <c r="Y270" s="13"/>
      <c r="Z270" s="13"/>
      <c r="AA270" s="13"/>
      <c r="AB270" s="13"/>
      <c r="AC270" s="13"/>
      <c r="AD270" s="13"/>
      <c r="AE270" s="13"/>
      <c r="AT270" s="259" t="s">
        <v>259</v>
      </c>
      <c r="AU270" s="259" t="s">
        <v>88</v>
      </c>
      <c r="AV270" s="13" t="s">
        <v>88</v>
      </c>
      <c r="AW270" s="13" t="s">
        <v>36</v>
      </c>
      <c r="AX270" s="13" t="s">
        <v>80</v>
      </c>
      <c r="AY270" s="259" t="s">
        <v>241</v>
      </c>
    </row>
    <row r="271" s="13" customFormat="1">
      <c r="A271" s="13"/>
      <c r="B271" s="249"/>
      <c r="C271" s="250"/>
      <c r="D271" s="242" t="s">
        <v>259</v>
      </c>
      <c r="E271" s="251" t="s">
        <v>2513</v>
      </c>
      <c r="F271" s="252" t="s">
        <v>2653</v>
      </c>
      <c r="G271" s="250"/>
      <c r="H271" s="253">
        <v>7.4989999999999997</v>
      </c>
      <c r="I271" s="254"/>
      <c r="J271" s="250"/>
      <c r="K271" s="250"/>
      <c r="L271" s="255"/>
      <c r="M271" s="256"/>
      <c r="N271" s="257"/>
      <c r="O271" s="257"/>
      <c r="P271" s="257"/>
      <c r="Q271" s="257"/>
      <c r="R271" s="257"/>
      <c r="S271" s="257"/>
      <c r="T271" s="258"/>
      <c r="U271" s="13"/>
      <c r="V271" s="13"/>
      <c r="W271" s="13"/>
      <c r="X271" s="13"/>
      <c r="Y271" s="13"/>
      <c r="Z271" s="13"/>
      <c r="AA271" s="13"/>
      <c r="AB271" s="13"/>
      <c r="AC271" s="13"/>
      <c r="AD271" s="13"/>
      <c r="AE271" s="13"/>
      <c r="AT271" s="259" t="s">
        <v>259</v>
      </c>
      <c r="AU271" s="259" t="s">
        <v>88</v>
      </c>
      <c r="AV271" s="13" t="s">
        <v>88</v>
      </c>
      <c r="AW271" s="13" t="s">
        <v>36</v>
      </c>
      <c r="AX271" s="13" t="s">
        <v>80</v>
      </c>
      <c r="AY271" s="259" t="s">
        <v>241</v>
      </c>
    </row>
    <row r="272" s="13" customFormat="1">
      <c r="A272" s="13"/>
      <c r="B272" s="249"/>
      <c r="C272" s="250"/>
      <c r="D272" s="242" t="s">
        <v>259</v>
      </c>
      <c r="E272" s="251" t="s">
        <v>2522</v>
      </c>
      <c r="F272" s="252" t="s">
        <v>2654</v>
      </c>
      <c r="G272" s="250"/>
      <c r="H272" s="253">
        <v>3.0350000000000001</v>
      </c>
      <c r="I272" s="254"/>
      <c r="J272" s="250"/>
      <c r="K272" s="250"/>
      <c r="L272" s="255"/>
      <c r="M272" s="256"/>
      <c r="N272" s="257"/>
      <c r="O272" s="257"/>
      <c r="P272" s="257"/>
      <c r="Q272" s="257"/>
      <c r="R272" s="257"/>
      <c r="S272" s="257"/>
      <c r="T272" s="258"/>
      <c r="U272" s="13"/>
      <c r="V272" s="13"/>
      <c r="W272" s="13"/>
      <c r="X272" s="13"/>
      <c r="Y272" s="13"/>
      <c r="Z272" s="13"/>
      <c r="AA272" s="13"/>
      <c r="AB272" s="13"/>
      <c r="AC272" s="13"/>
      <c r="AD272" s="13"/>
      <c r="AE272" s="13"/>
      <c r="AT272" s="259" t="s">
        <v>259</v>
      </c>
      <c r="AU272" s="259" t="s">
        <v>88</v>
      </c>
      <c r="AV272" s="13" t="s">
        <v>88</v>
      </c>
      <c r="AW272" s="13" t="s">
        <v>36</v>
      </c>
      <c r="AX272" s="13" t="s">
        <v>80</v>
      </c>
      <c r="AY272" s="259" t="s">
        <v>241</v>
      </c>
    </row>
    <row r="273" s="13" customFormat="1">
      <c r="A273" s="13"/>
      <c r="B273" s="249"/>
      <c r="C273" s="250"/>
      <c r="D273" s="242" t="s">
        <v>259</v>
      </c>
      <c r="E273" s="251" t="s">
        <v>2519</v>
      </c>
      <c r="F273" s="252" t="s">
        <v>2655</v>
      </c>
      <c r="G273" s="250"/>
      <c r="H273" s="253">
        <v>0.53600000000000003</v>
      </c>
      <c r="I273" s="254"/>
      <c r="J273" s="250"/>
      <c r="K273" s="250"/>
      <c r="L273" s="255"/>
      <c r="M273" s="256"/>
      <c r="N273" s="257"/>
      <c r="O273" s="257"/>
      <c r="P273" s="257"/>
      <c r="Q273" s="257"/>
      <c r="R273" s="257"/>
      <c r="S273" s="257"/>
      <c r="T273" s="258"/>
      <c r="U273" s="13"/>
      <c r="V273" s="13"/>
      <c r="W273" s="13"/>
      <c r="X273" s="13"/>
      <c r="Y273" s="13"/>
      <c r="Z273" s="13"/>
      <c r="AA273" s="13"/>
      <c r="AB273" s="13"/>
      <c r="AC273" s="13"/>
      <c r="AD273" s="13"/>
      <c r="AE273" s="13"/>
      <c r="AT273" s="259" t="s">
        <v>259</v>
      </c>
      <c r="AU273" s="259" t="s">
        <v>88</v>
      </c>
      <c r="AV273" s="13" t="s">
        <v>88</v>
      </c>
      <c r="AW273" s="13" t="s">
        <v>36</v>
      </c>
      <c r="AX273" s="13" t="s">
        <v>80</v>
      </c>
      <c r="AY273" s="259" t="s">
        <v>241</v>
      </c>
    </row>
    <row r="274" s="13" customFormat="1">
      <c r="A274" s="13"/>
      <c r="B274" s="249"/>
      <c r="C274" s="250"/>
      <c r="D274" s="242" t="s">
        <v>259</v>
      </c>
      <c r="E274" s="251" t="s">
        <v>2527</v>
      </c>
      <c r="F274" s="252" t="s">
        <v>2656</v>
      </c>
      <c r="G274" s="250"/>
      <c r="H274" s="253">
        <v>3.0350000000000001</v>
      </c>
      <c r="I274" s="254"/>
      <c r="J274" s="250"/>
      <c r="K274" s="250"/>
      <c r="L274" s="255"/>
      <c r="M274" s="256"/>
      <c r="N274" s="257"/>
      <c r="O274" s="257"/>
      <c r="P274" s="257"/>
      <c r="Q274" s="257"/>
      <c r="R274" s="257"/>
      <c r="S274" s="257"/>
      <c r="T274" s="258"/>
      <c r="U274" s="13"/>
      <c r="V274" s="13"/>
      <c r="W274" s="13"/>
      <c r="X274" s="13"/>
      <c r="Y274" s="13"/>
      <c r="Z274" s="13"/>
      <c r="AA274" s="13"/>
      <c r="AB274" s="13"/>
      <c r="AC274" s="13"/>
      <c r="AD274" s="13"/>
      <c r="AE274" s="13"/>
      <c r="AT274" s="259" t="s">
        <v>259</v>
      </c>
      <c r="AU274" s="259" t="s">
        <v>88</v>
      </c>
      <c r="AV274" s="13" t="s">
        <v>88</v>
      </c>
      <c r="AW274" s="13" t="s">
        <v>36</v>
      </c>
      <c r="AX274" s="13" t="s">
        <v>80</v>
      </c>
      <c r="AY274" s="259" t="s">
        <v>241</v>
      </c>
    </row>
    <row r="275" s="13" customFormat="1">
      <c r="A275" s="13"/>
      <c r="B275" s="249"/>
      <c r="C275" s="250"/>
      <c r="D275" s="242" t="s">
        <v>259</v>
      </c>
      <c r="E275" s="251" t="s">
        <v>2525</v>
      </c>
      <c r="F275" s="252" t="s">
        <v>4937</v>
      </c>
      <c r="G275" s="250"/>
      <c r="H275" s="253">
        <v>0.53600000000000003</v>
      </c>
      <c r="I275" s="254"/>
      <c r="J275" s="250"/>
      <c r="K275" s="250"/>
      <c r="L275" s="255"/>
      <c r="M275" s="256"/>
      <c r="N275" s="257"/>
      <c r="O275" s="257"/>
      <c r="P275" s="257"/>
      <c r="Q275" s="257"/>
      <c r="R275" s="257"/>
      <c r="S275" s="257"/>
      <c r="T275" s="258"/>
      <c r="U275" s="13"/>
      <c r="V275" s="13"/>
      <c r="W275" s="13"/>
      <c r="X275" s="13"/>
      <c r="Y275" s="13"/>
      <c r="Z275" s="13"/>
      <c r="AA275" s="13"/>
      <c r="AB275" s="13"/>
      <c r="AC275" s="13"/>
      <c r="AD275" s="13"/>
      <c r="AE275" s="13"/>
      <c r="AT275" s="259" t="s">
        <v>259</v>
      </c>
      <c r="AU275" s="259" t="s">
        <v>88</v>
      </c>
      <c r="AV275" s="13" t="s">
        <v>88</v>
      </c>
      <c r="AW275" s="13" t="s">
        <v>36</v>
      </c>
      <c r="AX275" s="13" t="s">
        <v>80</v>
      </c>
      <c r="AY275" s="259" t="s">
        <v>241</v>
      </c>
    </row>
    <row r="276" s="14" customFormat="1">
      <c r="A276" s="14"/>
      <c r="B276" s="260"/>
      <c r="C276" s="261"/>
      <c r="D276" s="242" t="s">
        <v>259</v>
      </c>
      <c r="E276" s="262" t="s">
        <v>1</v>
      </c>
      <c r="F276" s="263" t="s">
        <v>261</v>
      </c>
      <c r="G276" s="261"/>
      <c r="H276" s="264">
        <v>71.415999999999997</v>
      </c>
      <c r="I276" s="265"/>
      <c r="J276" s="261"/>
      <c r="K276" s="261"/>
      <c r="L276" s="266"/>
      <c r="M276" s="267"/>
      <c r="N276" s="268"/>
      <c r="O276" s="268"/>
      <c r="P276" s="268"/>
      <c r="Q276" s="268"/>
      <c r="R276" s="268"/>
      <c r="S276" s="268"/>
      <c r="T276" s="269"/>
      <c r="U276" s="14"/>
      <c r="V276" s="14"/>
      <c r="W276" s="14"/>
      <c r="X276" s="14"/>
      <c r="Y276" s="14"/>
      <c r="Z276" s="14"/>
      <c r="AA276" s="14"/>
      <c r="AB276" s="14"/>
      <c r="AC276" s="14"/>
      <c r="AD276" s="14"/>
      <c r="AE276" s="14"/>
      <c r="AT276" s="270" t="s">
        <v>259</v>
      </c>
      <c r="AU276" s="270" t="s">
        <v>88</v>
      </c>
      <c r="AV276" s="14" t="s">
        <v>175</v>
      </c>
      <c r="AW276" s="14" t="s">
        <v>36</v>
      </c>
      <c r="AX276" s="14" t="s">
        <v>80</v>
      </c>
      <c r="AY276" s="270" t="s">
        <v>241</v>
      </c>
    </row>
    <row r="277" s="13" customFormat="1">
      <c r="A277" s="13"/>
      <c r="B277" s="249"/>
      <c r="C277" s="250"/>
      <c r="D277" s="242" t="s">
        <v>259</v>
      </c>
      <c r="E277" s="251" t="s">
        <v>1</v>
      </c>
      <c r="F277" s="252" t="s">
        <v>2669</v>
      </c>
      <c r="G277" s="250"/>
      <c r="H277" s="253">
        <v>24.751000000000001</v>
      </c>
      <c r="I277" s="254"/>
      <c r="J277" s="250"/>
      <c r="K277" s="250"/>
      <c r="L277" s="255"/>
      <c r="M277" s="256"/>
      <c r="N277" s="257"/>
      <c r="O277" s="257"/>
      <c r="P277" s="257"/>
      <c r="Q277" s="257"/>
      <c r="R277" s="257"/>
      <c r="S277" s="257"/>
      <c r="T277" s="258"/>
      <c r="U277" s="13"/>
      <c r="V277" s="13"/>
      <c r="W277" s="13"/>
      <c r="X277" s="13"/>
      <c r="Y277" s="13"/>
      <c r="Z277" s="13"/>
      <c r="AA277" s="13"/>
      <c r="AB277" s="13"/>
      <c r="AC277" s="13"/>
      <c r="AD277" s="13"/>
      <c r="AE277" s="13"/>
      <c r="AT277" s="259" t="s">
        <v>259</v>
      </c>
      <c r="AU277" s="259" t="s">
        <v>88</v>
      </c>
      <c r="AV277" s="13" t="s">
        <v>88</v>
      </c>
      <c r="AW277" s="13" t="s">
        <v>36</v>
      </c>
      <c r="AX277" s="13" t="s">
        <v>80</v>
      </c>
      <c r="AY277" s="259" t="s">
        <v>241</v>
      </c>
    </row>
    <row r="278" s="14" customFormat="1">
      <c r="A278" s="14"/>
      <c r="B278" s="260"/>
      <c r="C278" s="261"/>
      <c r="D278" s="242" t="s">
        <v>259</v>
      </c>
      <c r="E278" s="262" t="s">
        <v>1</v>
      </c>
      <c r="F278" s="263" t="s">
        <v>261</v>
      </c>
      <c r="G278" s="261"/>
      <c r="H278" s="264">
        <v>24.751000000000001</v>
      </c>
      <c r="I278" s="265"/>
      <c r="J278" s="261"/>
      <c r="K278" s="261"/>
      <c r="L278" s="266"/>
      <c r="M278" s="267"/>
      <c r="N278" s="268"/>
      <c r="O278" s="268"/>
      <c r="P278" s="268"/>
      <c r="Q278" s="268"/>
      <c r="R278" s="268"/>
      <c r="S278" s="268"/>
      <c r="T278" s="269"/>
      <c r="U278" s="14"/>
      <c r="V278" s="14"/>
      <c r="W278" s="14"/>
      <c r="X278" s="14"/>
      <c r="Y278" s="14"/>
      <c r="Z278" s="14"/>
      <c r="AA278" s="14"/>
      <c r="AB278" s="14"/>
      <c r="AC278" s="14"/>
      <c r="AD278" s="14"/>
      <c r="AE278" s="14"/>
      <c r="AT278" s="270" t="s">
        <v>259</v>
      </c>
      <c r="AU278" s="270" t="s">
        <v>88</v>
      </c>
      <c r="AV278" s="14" t="s">
        <v>175</v>
      </c>
      <c r="AW278" s="14" t="s">
        <v>36</v>
      </c>
      <c r="AX278" s="14" t="s">
        <v>14</v>
      </c>
      <c r="AY278" s="270" t="s">
        <v>241</v>
      </c>
    </row>
    <row r="279" s="2" customFormat="1" ht="33" customHeight="1">
      <c r="A279" s="39"/>
      <c r="B279" s="40"/>
      <c r="C279" s="229" t="s">
        <v>376</v>
      </c>
      <c r="D279" s="229" t="s">
        <v>243</v>
      </c>
      <c r="E279" s="230" t="s">
        <v>4938</v>
      </c>
      <c r="F279" s="231" t="s">
        <v>4939</v>
      </c>
      <c r="G279" s="232" t="s">
        <v>307</v>
      </c>
      <c r="H279" s="233">
        <v>1</v>
      </c>
      <c r="I279" s="234"/>
      <c r="J279" s="235">
        <f>ROUND(I279*H279,2)</f>
        <v>0</v>
      </c>
      <c r="K279" s="231" t="s">
        <v>1</v>
      </c>
      <c r="L279" s="45"/>
      <c r="M279" s="236" t="s">
        <v>1</v>
      </c>
      <c r="N279" s="237" t="s">
        <v>45</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175</v>
      </c>
      <c r="AT279" s="240" t="s">
        <v>243</v>
      </c>
      <c r="AU279" s="240" t="s">
        <v>88</v>
      </c>
      <c r="AY279" s="18" t="s">
        <v>241</v>
      </c>
      <c r="BE279" s="241">
        <f>IF(N279="základní",J279,0)</f>
        <v>0</v>
      </c>
      <c r="BF279" s="241">
        <f>IF(N279="snížená",J279,0)</f>
        <v>0</v>
      </c>
      <c r="BG279" s="241">
        <f>IF(N279="zákl. přenesená",J279,0)</f>
        <v>0</v>
      </c>
      <c r="BH279" s="241">
        <f>IF(N279="sníž. přenesená",J279,0)</f>
        <v>0</v>
      </c>
      <c r="BI279" s="241">
        <f>IF(N279="nulová",J279,0)</f>
        <v>0</v>
      </c>
      <c r="BJ279" s="18" t="s">
        <v>14</v>
      </c>
      <c r="BK279" s="241">
        <f>ROUND(I279*H279,2)</f>
        <v>0</v>
      </c>
      <c r="BL279" s="18" t="s">
        <v>175</v>
      </c>
      <c r="BM279" s="240" t="s">
        <v>4940</v>
      </c>
    </row>
    <row r="280" s="2" customFormat="1">
      <c r="A280" s="39"/>
      <c r="B280" s="40"/>
      <c r="C280" s="41"/>
      <c r="D280" s="242" t="s">
        <v>249</v>
      </c>
      <c r="E280" s="41"/>
      <c r="F280" s="243" t="s">
        <v>4939</v>
      </c>
      <c r="G280" s="41"/>
      <c r="H280" s="41"/>
      <c r="I280" s="244"/>
      <c r="J280" s="41"/>
      <c r="K280" s="41"/>
      <c r="L280" s="45"/>
      <c r="M280" s="245"/>
      <c r="N280" s="246"/>
      <c r="O280" s="92"/>
      <c r="P280" s="92"/>
      <c r="Q280" s="92"/>
      <c r="R280" s="92"/>
      <c r="S280" s="92"/>
      <c r="T280" s="93"/>
      <c r="U280" s="39"/>
      <c r="V280" s="39"/>
      <c r="W280" s="39"/>
      <c r="X280" s="39"/>
      <c r="Y280" s="39"/>
      <c r="Z280" s="39"/>
      <c r="AA280" s="39"/>
      <c r="AB280" s="39"/>
      <c r="AC280" s="39"/>
      <c r="AD280" s="39"/>
      <c r="AE280" s="39"/>
      <c r="AT280" s="18" t="s">
        <v>249</v>
      </c>
      <c r="AU280" s="18" t="s">
        <v>88</v>
      </c>
    </row>
    <row r="281" s="2" customFormat="1">
      <c r="A281" s="39"/>
      <c r="B281" s="40"/>
      <c r="C281" s="41"/>
      <c r="D281" s="242" t="s">
        <v>742</v>
      </c>
      <c r="E281" s="41"/>
      <c r="F281" s="287" t="s">
        <v>4941</v>
      </c>
      <c r="G281" s="41"/>
      <c r="H281" s="41"/>
      <c r="I281" s="244"/>
      <c r="J281" s="41"/>
      <c r="K281" s="41"/>
      <c r="L281" s="45"/>
      <c r="M281" s="245"/>
      <c r="N281" s="246"/>
      <c r="O281" s="92"/>
      <c r="P281" s="92"/>
      <c r="Q281" s="92"/>
      <c r="R281" s="92"/>
      <c r="S281" s="92"/>
      <c r="T281" s="93"/>
      <c r="U281" s="39"/>
      <c r="V281" s="39"/>
      <c r="W281" s="39"/>
      <c r="X281" s="39"/>
      <c r="Y281" s="39"/>
      <c r="Z281" s="39"/>
      <c r="AA281" s="39"/>
      <c r="AB281" s="39"/>
      <c r="AC281" s="39"/>
      <c r="AD281" s="39"/>
      <c r="AE281" s="39"/>
      <c r="AT281" s="18" t="s">
        <v>742</v>
      </c>
      <c r="AU281" s="18" t="s">
        <v>88</v>
      </c>
    </row>
    <row r="282" s="2" customFormat="1" ht="21.75" customHeight="1">
      <c r="A282" s="39"/>
      <c r="B282" s="40"/>
      <c r="C282" s="229" t="s">
        <v>382</v>
      </c>
      <c r="D282" s="229" t="s">
        <v>243</v>
      </c>
      <c r="E282" s="230" t="s">
        <v>660</v>
      </c>
      <c r="F282" s="231" t="s">
        <v>661</v>
      </c>
      <c r="G282" s="232" t="s">
        <v>246</v>
      </c>
      <c r="H282" s="233">
        <v>266.19999999999999</v>
      </c>
      <c r="I282" s="234"/>
      <c r="J282" s="235">
        <f>ROUND(I282*H282,2)</f>
        <v>0</v>
      </c>
      <c r="K282" s="231" t="s">
        <v>247</v>
      </c>
      <c r="L282" s="45"/>
      <c r="M282" s="236" t="s">
        <v>1</v>
      </c>
      <c r="N282" s="237" t="s">
        <v>45</v>
      </c>
      <c r="O282" s="92"/>
      <c r="P282" s="238">
        <f>O282*H282</f>
        <v>0</v>
      </c>
      <c r="Q282" s="238">
        <v>0.00084000000000000003</v>
      </c>
      <c r="R282" s="238">
        <f>Q282*H282</f>
        <v>0.223608</v>
      </c>
      <c r="S282" s="238">
        <v>0</v>
      </c>
      <c r="T282" s="239">
        <f>S282*H282</f>
        <v>0</v>
      </c>
      <c r="U282" s="39"/>
      <c r="V282" s="39"/>
      <c r="W282" s="39"/>
      <c r="X282" s="39"/>
      <c r="Y282" s="39"/>
      <c r="Z282" s="39"/>
      <c r="AA282" s="39"/>
      <c r="AB282" s="39"/>
      <c r="AC282" s="39"/>
      <c r="AD282" s="39"/>
      <c r="AE282" s="39"/>
      <c r="AR282" s="240" t="s">
        <v>175</v>
      </c>
      <c r="AT282" s="240" t="s">
        <v>243</v>
      </c>
      <c r="AU282" s="240" t="s">
        <v>88</v>
      </c>
      <c r="AY282" s="18" t="s">
        <v>241</v>
      </c>
      <c r="BE282" s="241">
        <f>IF(N282="základní",J282,0)</f>
        <v>0</v>
      </c>
      <c r="BF282" s="241">
        <f>IF(N282="snížená",J282,0)</f>
        <v>0</v>
      </c>
      <c r="BG282" s="241">
        <f>IF(N282="zákl. přenesená",J282,0)</f>
        <v>0</v>
      </c>
      <c r="BH282" s="241">
        <f>IF(N282="sníž. přenesená",J282,0)</f>
        <v>0</v>
      </c>
      <c r="BI282" s="241">
        <f>IF(N282="nulová",J282,0)</f>
        <v>0</v>
      </c>
      <c r="BJ282" s="18" t="s">
        <v>14</v>
      </c>
      <c r="BK282" s="241">
        <f>ROUND(I282*H282,2)</f>
        <v>0</v>
      </c>
      <c r="BL282" s="18" t="s">
        <v>175</v>
      </c>
      <c r="BM282" s="240" t="s">
        <v>4942</v>
      </c>
    </row>
    <row r="283" s="2" customFormat="1">
      <c r="A283" s="39"/>
      <c r="B283" s="40"/>
      <c r="C283" s="41"/>
      <c r="D283" s="242" t="s">
        <v>249</v>
      </c>
      <c r="E283" s="41"/>
      <c r="F283" s="243" t="s">
        <v>663</v>
      </c>
      <c r="G283" s="41"/>
      <c r="H283" s="41"/>
      <c r="I283" s="244"/>
      <c r="J283" s="41"/>
      <c r="K283" s="41"/>
      <c r="L283" s="45"/>
      <c r="M283" s="245"/>
      <c r="N283" s="246"/>
      <c r="O283" s="92"/>
      <c r="P283" s="92"/>
      <c r="Q283" s="92"/>
      <c r="R283" s="92"/>
      <c r="S283" s="92"/>
      <c r="T283" s="93"/>
      <c r="U283" s="39"/>
      <c r="V283" s="39"/>
      <c r="W283" s="39"/>
      <c r="X283" s="39"/>
      <c r="Y283" s="39"/>
      <c r="Z283" s="39"/>
      <c r="AA283" s="39"/>
      <c r="AB283" s="39"/>
      <c r="AC283" s="39"/>
      <c r="AD283" s="39"/>
      <c r="AE283" s="39"/>
      <c r="AT283" s="18" t="s">
        <v>249</v>
      </c>
      <c r="AU283" s="18" t="s">
        <v>88</v>
      </c>
    </row>
    <row r="284" s="2" customFormat="1">
      <c r="A284" s="39"/>
      <c r="B284" s="40"/>
      <c r="C284" s="41"/>
      <c r="D284" s="247" t="s">
        <v>251</v>
      </c>
      <c r="E284" s="41"/>
      <c r="F284" s="248" t="s">
        <v>664</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251</v>
      </c>
      <c r="AU284" s="18" t="s">
        <v>88</v>
      </c>
    </row>
    <row r="285" s="13" customFormat="1">
      <c r="A285" s="13"/>
      <c r="B285" s="249"/>
      <c r="C285" s="250"/>
      <c r="D285" s="242" t="s">
        <v>259</v>
      </c>
      <c r="E285" s="251" t="s">
        <v>1</v>
      </c>
      <c r="F285" s="252" t="s">
        <v>4943</v>
      </c>
      <c r="G285" s="250"/>
      <c r="H285" s="253">
        <v>57.200000000000003</v>
      </c>
      <c r="I285" s="254"/>
      <c r="J285" s="250"/>
      <c r="K285" s="250"/>
      <c r="L285" s="255"/>
      <c r="M285" s="256"/>
      <c r="N285" s="257"/>
      <c r="O285" s="257"/>
      <c r="P285" s="257"/>
      <c r="Q285" s="257"/>
      <c r="R285" s="257"/>
      <c r="S285" s="257"/>
      <c r="T285" s="258"/>
      <c r="U285" s="13"/>
      <c r="V285" s="13"/>
      <c r="W285" s="13"/>
      <c r="X285" s="13"/>
      <c r="Y285" s="13"/>
      <c r="Z285" s="13"/>
      <c r="AA285" s="13"/>
      <c r="AB285" s="13"/>
      <c r="AC285" s="13"/>
      <c r="AD285" s="13"/>
      <c r="AE285" s="13"/>
      <c r="AT285" s="259" t="s">
        <v>259</v>
      </c>
      <c r="AU285" s="259" t="s">
        <v>88</v>
      </c>
      <c r="AV285" s="13" t="s">
        <v>88</v>
      </c>
      <c r="AW285" s="13" t="s">
        <v>36</v>
      </c>
      <c r="AX285" s="13" t="s">
        <v>80</v>
      </c>
      <c r="AY285" s="259" t="s">
        <v>241</v>
      </c>
    </row>
    <row r="286" s="13" customFormat="1">
      <c r="A286" s="13"/>
      <c r="B286" s="249"/>
      <c r="C286" s="250"/>
      <c r="D286" s="242" t="s">
        <v>259</v>
      </c>
      <c r="E286" s="251" t="s">
        <v>1</v>
      </c>
      <c r="F286" s="252" t="s">
        <v>4944</v>
      </c>
      <c r="G286" s="250"/>
      <c r="H286" s="253">
        <v>55</v>
      </c>
      <c r="I286" s="254"/>
      <c r="J286" s="250"/>
      <c r="K286" s="250"/>
      <c r="L286" s="255"/>
      <c r="M286" s="256"/>
      <c r="N286" s="257"/>
      <c r="O286" s="257"/>
      <c r="P286" s="257"/>
      <c r="Q286" s="257"/>
      <c r="R286" s="257"/>
      <c r="S286" s="257"/>
      <c r="T286" s="258"/>
      <c r="U286" s="13"/>
      <c r="V286" s="13"/>
      <c r="W286" s="13"/>
      <c r="X286" s="13"/>
      <c r="Y286" s="13"/>
      <c r="Z286" s="13"/>
      <c r="AA286" s="13"/>
      <c r="AB286" s="13"/>
      <c r="AC286" s="13"/>
      <c r="AD286" s="13"/>
      <c r="AE286" s="13"/>
      <c r="AT286" s="259" t="s">
        <v>259</v>
      </c>
      <c r="AU286" s="259" t="s">
        <v>88</v>
      </c>
      <c r="AV286" s="13" t="s">
        <v>88</v>
      </c>
      <c r="AW286" s="13" t="s">
        <v>36</v>
      </c>
      <c r="AX286" s="13" t="s">
        <v>80</v>
      </c>
      <c r="AY286" s="259" t="s">
        <v>241</v>
      </c>
    </row>
    <row r="287" s="13" customFormat="1">
      <c r="A287" s="13"/>
      <c r="B287" s="249"/>
      <c r="C287" s="250"/>
      <c r="D287" s="242" t="s">
        <v>259</v>
      </c>
      <c r="E287" s="251" t="s">
        <v>1</v>
      </c>
      <c r="F287" s="252" t="s">
        <v>4945</v>
      </c>
      <c r="G287" s="250"/>
      <c r="H287" s="253">
        <v>141</v>
      </c>
      <c r="I287" s="254"/>
      <c r="J287" s="250"/>
      <c r="K287" s="250"/>
      <c r="L287" s="255"/>
      <c r="M287" s="256"/>
      <c r="N287" s="257"/>
      <c r="O287" s="257"/>
      <c r="P287" s="257"/>
      <c r="Q287" s="257"/>
      <c r="R287" s="257"/>
      <c r="S287" s="257"/>
      <c r="T287" s="258"/>
      <c r="U287" s="13"/>
      <c r="V287" s="13"/>
      <c r="W287" s="13"/>
      <c r="X287" s="13"/>
      <c r="Y287" s="13"/>
      <c r="Z287" s="13"/>
      <c r="AA287" s="13"/>
      <c r="AB287" s="13"/>
      <c r="AC287" s="13"/>
      <c r="AD287" s="13"/>
      <c r="AE287" s="13"/>
      <c r="AT287" s="259" t="s">
        <v>259</v>
      </c>
      <c r="AU287" s="259" t="s">
        <v>88</v>
      </c>
      <c r="AV287" s="13" t="s">
        <v>88</v>
      </c>
      <c r="AW287" s="13" t="s">
        <v>36</v>
      </c>
      <c r="AX287" s="13" t="s">
        <v>80</v>
      </c>
      <c r="AY287" s="259" t="s">
        <v>241</v>
      </c>
    </row>
    <row r="288" s="13" customFormat="1">
      <c r="A288" s="13"/>
      <c r="B288" s="249"/>
      <c r="C288" s="250"/>
      <c r="D288" s="242" t="s">
        <v>259</v>
      </c>
      <c r="E288" s="251" t="s">
        <v>1</v>
      </c>
      <c r="F288" s="252" t="s">
        <v>4946</v>
      </c>
      <c r="G288" s="250"/>
      <c r="H288" s="253">
        <v>5.2000000000000002</v>
      </c>
      <c r="I288" s="254"/>
      <c r="J288" s="250"/>
      <c r="K288" s="250"/>
      <c r="L288" s="255"/>
      <c r="M288" s="256"/>
      <c r="N288" s="257"/>
      <c r="O288" s="257"/>
      <c r="P288" s="257"/>
      <c r="Q288" s="257"/>
      <c r="R288" s="257"/>
      <c r="S288" s="257"/>
      <c r="T288" s="258"/>
      <c r="U288" s="13"/>
      <c r="V288" s="13"/>
      <c r="W288" s="13"/>
      <c r="X288" s="13"/>
      <c r="Y288" s="13"/>
      <c r="Z288" s="13"/>
      <c r="AA288" s="13"/>
      <c r="AB288" s="13"/>
      <c r="AC288" s="13"/>
      <c r="AD288" s="13"/>
      <c r="AE288" s="13"/>
      <c r="AT288" s="259" t="s">
        <v>259</v>
      </c>
      <c r="AU288" s="259" t="s">
        <v>88</v>
      </c>
      <c r="AV288" s="13" t="s">
        <v>88</v>
      </c>
      <c r="AW288" s="13" t="s">
        <v>36</v>
      </c>
      <c r="AX288" s="13" t="s">
        <v>80</v>
      </c>
      <c r="AY288" s="259" t="s">
        <v>241</v>
      </c>
    </row>
    <row r="289" s="13" customFormat="1">
      <c r="A289" s="13"/>
      <c r="B289" s="249"/>
      <c r="C289" s="250"/>
      <c r="D289" s="242" t="s">
        <v>259</v>
      </c>
      <c r="E289" s="251" t="s">
        <v>1</v>
      </c>
      <c r="F289" s="252" t="s">
        <v>4947</v>
      </c>
      <c r="G289" s="250"/>
      <c r="H289" s="253">
        <v>7.7999999999999998</v>
      </c>
      <c r="I289" s="254"/>
      <c r="J289" s="250"/>
      <c r="K289" s="250"/>
      <c r="L289" s="255"/>
      <c r="M289" s="256"/>
      <c r="N289" s="257"/>
      <c r="O289" s="257"/>
      <c r="P289" s="257"/>
      <c r="Q289" s="257"/>
      <c r="R289" s="257"/>
      <c r="S289" s="257"/>
      <c r="T289" s="258"/>
      <c r="U289" s="13"/>
      <c r="V289" s="13"/>
      <c r="W289" s="13"/>
      <c r="X289" s="13"/>
      <c r="Y289" s="13"/>
      <c r="Z289" s="13"/>
      <c r="AA289" s="13"/>
      <c r="AB289" s="13"/>
      <c r="AC289" s="13"/>
      <c r="AD289" s="13"/>
      <c r="AE289" s="13"/>
      <c r="AT289" s="259" t="s">
        <v>259</v>
      </c>
      <c r="AU289" s="259" t="s">
        <v>88</v>
      </c>
      <c r="AV289" s="13" t="s">
        <v>88</v>
      </c>
      <c r="AW289" s="13" t="s">
        <v>36</v>
      </c>
      <c r="AX289" s="13" t="s">
        <v>80</v>
      </c>
      <c r="AY289" s="259" t="s">
        <v>241</v>
      </c>
    </row>
    <row r="290" s="14" customFormat="1">
      <c r="A290" s="14"/>
      <c r="B290" s="260"/>
      <c r="C290" s="261"/>
      <c r="D290" s="242" t="s">
        <v>259</v>
      </c>
      <c r="E290" s="262" t="s">
        <v>471</v>
      </c>
      <c r="F290" s="263" t="s">
        <v>261</v>
      </c>
      <c r="G290" s="261"/>
      <c r="H290" s="264">
        <v>266.19999999999999</v>
      </c>
      <c r="I290" s="265"/>
      <c r="J290" s="261"/>
      <c r="K290" s="261"/>
      <c r="L290" s="266"/>
      <c r="M290" s="267"/>
      <c r="N290" s="268"/>
      <c r="O290" s="268"/>
      <c r="P290" s="268"/>
      <c r="Q290" s="268"/>
      <c r="R290" s="268"/>
      <c r="S290" s="268"/>
      <c r="T290" s="269"/>
      <c r="U290" s="14"/>
      <c r="V290" s="14"/>
      <c r="W290" s="14"/>
      <c r="X290" s="14"/>
      <c r="Y290" s="14"/>
      <c r="Z290" s="14"/>
      <c r="AA290" s="14"/>
      <c r="AB290" s="14"/>
      <c r="AC290" s="14"/>
      <c r="AD290" s="14"/>
      <c r="AE290" s="14"/>
      <c r="AT290" s="270" t="s">
        <v>259</v>
      </c>
      <c r="AU290" s="270" t="s">
        <v>88</v>
      </c>
      <c r="AV290" s="14" t="s">
        <v>175</v>
      </c>
      <c r="AW290" s="14" t="s">
        <v>36</v>
      </c>
      <c r="AX290" s="14" t="s">
        <v>14</v>
      </c>
      <c r="AY290" s="270" t="s">
        <v>241</v>
      </c>
    </row>
    <row r="291" s="2" customFormat="1" ht="24.15" customHeight="1">
      <c r="A291" s="39"/>
      <c r="B291" s="40"/>
      <c r="C291" s="229" t="s">
        <v>388</v>
      </c>
      <c r="D291" s="229" t="s">
        <v>243</v>
      </c>
      <c r="E291" s="230" t="s">
        <v>2673</v>
      </c>
      <c r="F291" s="231" t="s">
        <v>2674</v>
      </c>
      <c r="G291" s="232" t="s">
        <v>246</v>
      </c>
      <c r="H291" s="233">
        <v>99</v>
      </c>
      <c r="I291" s="234"/>
      <c r="J291" s="235">
        <f>ROUND(I291*H291,2)</f>
        <v>0</v>
      </c>
      <c r="K291" s="231" t="s">
        <v>247</v>
      </c>
      <c r="L291" s="45"/>
      <c r="M291" s="236" t="s">
        <v>1</v>
      </c>
      <c r="N291" s="237" t="s">
        <v>45</v>
      </c>
      <c r="O291" s="92"/>
      <c r="P291" s="238">
        <f>O291*H291</f>
        <v>0</v>
      </c>
      <c r="Q291" s="238">
        <v>0.00084999999999999995</v>
      </c>
      <c r="R291" s="238">
        <f>Q291*H291</f>
        <v>0.084149999999999989</v>
      </c>
      <c r="S291" s="238">
        <v>0</v>
      </c>
      <c r="T291" s="239">
        <f>S291*H291</f>
        <v>0</v>
      </c>
      <c r="U291" s="39"/>
      <c r="V291" s="39"/>
      <c r="W291" s="39"/>
      <c r="X291" s="39"/>
      <c r="Y291" s="39"/>
      <c r="Z291" s="39"/>
      <c r="AA291" s="39"/>
      <c r="AB291" s="39"/>
      <c r="AC291" s="39"/>
      <c r="AD291" s="39"/>
      <c r="AE291" s="39"/>
      <c r="AR291" s="240" t="s">
        <v>175</v>
      </c>
      <c r="AT291" s="240" t="s">
        <v>243</v>
      </c>
      <c r="AU291" s="240" t="s">
        <v>88</v>
      </c>
      <c r="AY291" s="18" t="s">
        <v>241</v>
      </c>
      <c r="BE291" s="241">
        <f>IF(N291="základní",J291,0)</f>
        <v>0</v>
      </c>
      <c r="BF291" s="241">
        <f>IF(N291="snížená",J291,0)</f>
        <v>0</v>
      </c>
      <c r="BG291" s="241">
        <f>IF(N291="zákl. přenesená",J291,0)</f>
        <v>0</v>
      </c>
      <c r="BH291" s="241">
        <f>IF(N291="sníž. přenesená",J291,0)</f>
        <v>0</v>
      </c>
      <c r="BI291" s="241">
        <f>IF(N291="nulová",J291,0)</f>
        <v>0</v>
      </c>
      <c r="BJ291" s="18" t="s">
        <v>14</v>
      </c>
      <c r="BK291" s="241">
        <f>ROUND(I291*H291,2)</f>
        <v>0</v>
      </c>
      <c r="BL291" s="18" t="s">
        <v>175</v>
      </c>
      <c r="BM291" s="240" t="s">
        <v>4948</v>
      </c>
    </row>
    <row r="292" s="2" customFormat="1">
      <c r="A292" s="39"/>
      <c r="B292" s="40"/>
      <c r="C292" s="41"/>
      <c r="D292" s="242" t="s">
        <v>249</v>
      </c>
      <c r="E292" s="41"/>
      <c r="F292" s="243" t="s">
        <v>2676</v>
      </c>
      <c r="G292" s="41"/>
      <c r="H292" s="41"/>
      <c r="I292" s="244"/>
      <c r="J292" s="41"/>
      <c r="K292" s="41"/>
      <c r="L292" s="45"/>
      <c r="M292" s="245"/>
      <c r="N292" s="246"/>
      <c r="O292" s="92"/>
      <c r="P292" s="92"/>
      <c r="Q292" s="92"/>
      <c r="R292" s="92"/>
      <c r="S292" s="92"/>
      <c r="T292" s="93"/>
      <c r="U292" s="39"/>
      <c r="V292" s="39"/>
      <c r="W292" s="39"/>
      <c r="X292" s="39"/>
      <c r="Y292" s="39"/>
      <c r="Z292" s="39"/>
      <c r="AA292" s="39"/>
      <c r="AB292" s="39"/>
      <c r="AC292" s="39"/>
      <c r="AD292" s="39"/>
      <c r="AE292" s="39"/>
      <c r="AT292" s="18" t="s">
        <v>249</v>
      </c>
      <c r="AU292" s="18" t="s">
        <v>88</v>
      </c>
    </row>
    <row r="293" s="2" customFormat="1">
      <c r="A293" s="39"/>
      <c r="B293" s="40"/>
      <c r="C293" s="41"/>
      <c r="D293" s="247" t="s">
        <v>251</v>
      </c>
      <c r="E293" s="41"/>
      <c r="F293" s="248" t="s">
        <v>2677</v>
      </c>
      <c r="G293" s="41"/>
      <c r="H293" s="41"/>
      <c r="I293" s="244"/>
      <c r="J293" s="41"/>
      <c r="K293" s="41"/>
      <c r="L293" s="45"/>
      <c r="M293" s="245"/>
      <c r="N293" s="246"/>
      <c r="O293" s="92"/>
      <c r="P293" s="92"/>
      <c r="Q293" s="92"/>
      <c r="R293" s="92"/>
      <c r="S293" s="92"/>
      <c r="T293" s="93"/>
      <c r="U293" s="39"/>
      <c r="V293" s="39"/>
      <c r="W293" s="39"/>
      <c r="X293" s="39"/>
      <c r="Y293" s="39"/>
      <c r="Z293" s="39"/>
      <c r="AA293" s="39"/>
      <c r="AB293" s="39"/>
      <c r="AC293" s="39"/>
      <c r="AD293" s="39"/>
      <c r="AE293" s="39"/>
      <c r="AT293" s="18" t="s">
        <v>251</v>
      </c>
      <c r="AU293" s="18" t="s">
        <v>88</v>
      </c>
    </row>
    <row r="294" s="15" customFormat="1">
      <c r="A294" s="15"/>
      <c r="B294" s="271"/>
      <c r="C294" s="272"/>
      <c r="D294" s="242" t="s">
        <v>259</v>
      </c>
      <c r="E294" s="273" t="s">
        <v>1</v>
      </c>
      <c r="F294" s="274" t="s">
        <v>4923</v>
      </c>
      <c r="G294" s="272"/>
      <c r="H294" s="273" t="s">
        <v>1</v>
      </c>
      <c r="I294" s="275"/>
      <c r="J294" s="272"/>
      <c r="K294" s="272"/>
      <c r="L294" s="276"/>
      <c r="M294" s="277"/>
      <c r="N294" s="278"/>
      <c r="O294" s="278"/>
      <c r="P294" s="278"/>
      <c r="Q294" s="278"/>
      <c r="R294" s="278"/>
      <c r="S294" s="278"/>
      <c r="T294" s="279"/>
      <c r="U294" s="15"/>
      <c r="V294" s="15"/>
      <c r="W294" s="15"/>
      <c r="X294" s="15"/>
      <c r="Y294" s="15"/>
      <c r="Z294" s="15"/>
      <c r="AA294" s="15"/>
      <c r="AB294" s="15"/>
      <c r="AC294" s="15"/>
      <c r="AD294" s="15"/>
      <c r="AE294" s="15"/>
      <c r="AT294" s="280" t="s">
        <v>259</v>
      </c>
      <c r="AU294" s="280" t="s">
        <v>88</v>
      </c>
      <c r="AV294" s="15" t="s">
        <v>14</v>
      </c>
      <c r="AW294" s="15" t="s">
        <v>36</v>
      </c>
      <c r="AX294" s="15" t="s">
        <v>80</v>
      </c>
      <c r="AY294" s="280" t="s">
        <v>241</v>
      </c>
    </row>
    <row r="295" s="13" customFormat="1">
      <c r="A295" s="13"/>
      <c r="B295" s="249"/>
      <c r="C295" s="250"/>
      <c r="D295" s="242" t="s">
        <v>259</v>
      </c>
      <c r="E295" s="251" t="s">
        <v>1</v>
      </c>
      <c r="F295" s="252" t="s">
        <v>4949</v>
      </c>
      <c r="G295" s="250"/>
      <c r="H295" s="253">
        <v>99</v>
      </c>
      <c r="I295" s="254"/>
      <c r="J295" s="250"/>
      <c r="K295" s="250"/>
      <c r="L295" s="255"/>
      <c r="M295" s="256"/>
      <c r="N295" s="257"/>
      <c r="O295" s="257"/>
      <c r="P295" s="257"/>
      <c r="Q295" s="257"/>
      <c r="R295" s="257"/>
      <c r="S295" s="257"/>
      <c r="T295" s="258"/>
      <c r="U295" s="13"/>
      <c r="V295" s="13"/>
      <c r="W295" s="13"/>
      <c r="X295" s="13"/>
      <c r="Y295" s="13"/>
      <c r="Z295" s="13"/>
      <c r="AA295" s="13"/>
      <c r="AB295" s="13"/>
      <c r="AC295" s="13"/>
      <c r="AD295" s="13"/>
      <c r="AE295" s="13"/>
      <c r="AT295" s="259" t="s">
        <v>259</v>
      </c>
      <c r="AU295" s="259" t="s">
        <v>88</v>
      </c>
      <c r="AV295" s="13" t="s">
        <v>88</v>
      </c>
      <c r="AW295" s="13" t="s">
        <v>36</v>
      </c>
      <c r="AX295" s="13" t="s">
        <v>80</v>
      </c>
      <c r="AY295" s="259" t="s">
        <v>241</v>
      </c>
    </row>
    <row r="296" s="14" customFormat="1">
      <c r="A296" s="14"/>
      <c r="B296" s="260"/>
      <c r="C296" s="261"/>
      <c r="D296" s="242" t="s">
        <v>259</v>
      </c>
      <c r="E296" s="262" t="s">
        <v>2533</v>
      </c>
      <c r="F296" s="263" t="s">
        <v>261</v>
      </c>
      <c r="G296" s="261"/>
      <c r="H296" s="264">
        <v>99</v>
      </c>
      <c r="I296" s="265"/>
      <c r="J296" s="261"/>
      <c r="K296" s="261"/>
      <c r="L296" s="266"/>
      <c r="M296" s="267"/>
      <c r="N296" s="268"/>
      <c r="O296" s="268"/>
      <c r="P296" s="268"/>
      <c r="Q296" s="268"/>
      <c r="R296" s="268"/>
      <c r="S296" s="268"/>
      <c r="T296" s="269"/>
      <c r="U296" s="14"/>
      <c r="V296" s="14"/>
      <c r="W296" s="14"/>
      <c r="X296" s="14"/>
      <c r="Y296" s="14"/>
      <c r="Z296" s="14"/>
      <c r="AA296" s="14"/>
      <c r="AB296" s="14"/>
      <c r="AC296" s="14"/>
      <c r="AD296" s="14"/>
      <c r="AE296" s="14"/>
      <c r="AT296" s="270" t="s">
        <v>259</v>
      </c>
      <c r="AU296" s="270" t="s">
        <v>88</v>
      </c>
      <c r="AV296" s="14" t="s">
        <v>175</v>
      </c>
      <c r="AW296" s="14" t="s">
        <v>36</v>
      </c>
      <c r="AX296" s="14" t="s">
        <v>14</v>
      </c>
      <c r="AY296" s="270" t="s">
        <v>241</v>
      </c>
    </row>
    <row r="297" s="2" customFormat="1" ht="24.15" customHeight="1">
      <c r="A297" s="39"/>
      <c r="B297" s="40"/>
      <c r="C297" s="229" t="s">
        <v>394</v>
      </c>
      <c r="D297" s="229" t="s">
        <v>243</v>
      </c>
      <c r="E297" s="230" t="s">
        <v>666</v>
      </c>
      <c r="F297" s="231" t="s">
        <v>667</v>
      </c>
      <c r="G297" s="232" t="s">
        <v>246</v>
      </c>
      <c r="H297" s="233">
        <v>266.19999999999999</v>
      </c>
      <c r="I297" s="234"/>
      <c r="J297" s="235">
        <f>ROUND(I297*H297,2)</f>
        <v>0</v>
      </c>
      <c r="K297" s="231" t="s">
        <v>247</v>
      </c>
      <c r="L297" s="45"/>
      <c r="M297" s="236" t="s">
        <v>1</v>
      </c>
      <c r="N297" s="237" t="s">
        <v>45</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175</v>
      </c>
      <c r="AT297" s="240" t="s">
        <v>243</v>
      </c>
      <c r="AU297" s="240" t="s">
        <v>88</v>
      </c>
      <c r="AY297" s="18" t="s">
        <v>241</v>
      </c>
      <c r="BE297" s="241">
        <f>IF(N297="základní",J297,0)</f>
        <v>0</v>
      </c>
      <c r="BF297" s="241">
        <f>IF(N297="snížená",J297,0)</f>
        <v>0</v>
      </c>
      <c r="BG297" s="241">
        <f>IF(N297="zákl. přenesená",J297,0)</f>
        <v>0</v>
      </c>
      <c r="BH297" s="241">
        <f>IF(N297="sníž. přenesená",J297,0)</f>
        <v>0</v>
      </c>
      <c r="BI297" s="241">
        <f>IF(N297="nulová",J297,0)</f>
        <v>0</v>
      </c>
      <c r="BJ297" s="18" t="s">
        <v>14</v>
      </c>
      <c r="BK297" s="241">
        <f>ROUND(I297*H297,2)</f>
        <v>0</v>
      </c>
      <c r="BL297" s="18" t="s">
        <v>175</v>
      </c>
      <c r="BM297" s="240" t="s">
        <v>4950</v>
      </c>
    </row>
    <row r="298" s="2" customFormat="1">
      <c r="A298" s="39"/>
      <c r="B298" s="40"/>
      <c r="C298" s="41"/>
      <c r="D298" s="242" t="s">
        <v>249</v>
      </c>
      <c r="E298" s="41"/>
      <c r="F298" s="243" t="s">
        <v>669</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249</v>
      </c>
      <c r="AU298" s="18" t="s">
        <v>88</v>
      </c>
    </row>
    <row r="299" s="2" customFormat="1">
      <c r="A299" s="39"/>
      <c r="B299" s="40"/>
      <c r="C299" s="41"/>
      <c r="D299" s="247" t="s">
        <v>251</v>
      </c>
      <c r="E299" s="41"/>
      <c r="F299" s="248" t="s">
        <v>670</v>
      </c>
      <c r="G299" s="41"/>
      <c r="H299" s="41"/>
      <c r="I299" s="244"/>
      <c r="J299" s="41"/>
      <c r="K299" s="41"/>
      <c r="L299" s="45"/>
      <c r="M299" s="245"/>
      <c r="N299" s="246"/>
      <c r="O299" s="92"/>
      <c r="P299" s="92"/>
      <c r="Q299" s="92"/>
      <c r="R299" s="92"/>
      <c r="S299" s="92"/>
      <c r="T299" s="93"/>
      <c r="U299" s="39"/>
      <c r="V299" s="39"/>
      <c r="W299" s="39"/>
      <c r="X299" s="39"/>
      <c r="Y299" s="39"/>
      <c r="Z299" s="39"/>
      <c r="AA299" s="39"/>
      <c r="AB299" s="39"/>
      <c r="AC299" s="39"/>
      <c r="AD299" s="39"/>
      <c r="AE299" s="39"/>
      <c r="AT299" s="18" t="s">
        <v>251</v>
      </c>
      <c r="AU299" s="18" t="s">
        <v>88</v>
      </c>
    </row>
    <row r="300" s="13" customFormat="1">
      <c r="A300" s="13"/>
      <c r="B300" s="249"/>
      <c r="C300" s="250"/>
      <c r="D300" s="242" t="s">
        <v>259</v>
      </c>
      <c r="E300" s="251" t="s">
        <v>1</v>
      </c>
      <c r="F300" s="252" t="s">
        <v>471</v>
      </c>
      <c r="G300" s="250"/>
      <c r="H300" s="253">
        <v>266.19999999999999</v>
      </c>
      <c r="I300" s="254"/>
      <c r="J300" s="250"/>
      <c r="K300" s="250"/>
      <c r="L300" s="255"/>
      <c r="M300" s="256"/>
      <c r="N300" s="257"/>
      <c r="O300" s="257"/>
      <c r="P300" s="257"/>
      <c r="Q300" s="257"/>
      <c r="R300" s="257"/>
      <c r="S300" s="257"/>
      <c r="T300" s="258"/>
      <c r="U300" s="13"/>
      <c r="V300" s="13"/>
      <c r="W300" s="13"/>
      <c r="X300" s="13"/>
      <c r="Y300" s="13"/>
      <c r="Z300" s="13"/>
      <c r="AA300" s="13"/>
      <c r="AB300" s="13"/>
      <c r="AC300" s="13"/>
      <c r="AD300" s="13"/>
      <c r="AE300" s="13"/>
      <c r="AT300" s="259" t="s">
        <v>259</v>
      </c>
      <c r="AU300" s="259" t="s">
        <v>88</v>
      </c>
      <c r="AV300" s="13" t="s">
        <v>88</v>
      </c>
      <c r="AW300" s="13" t="s">
        <v>36</v>
      </c>
      <c r="AX300" s="13" t="s">
        <v>80</v>
      </c>
      <c r="AY300" s="259" t="s">
        <v>241</v>
      </c>
    </row>
    <row r="301" s="14" customFormat="1">
      <c r="A301" s="14"/>
      <c r="B301" s="260"/>
      <c r="C301" s="261"/>
      <c r="D301" s="242" t="s">
        <v>259</v>
      </c>
      <c r="E301" s="262" t="s">
        <v>1</v>
      </c>
      <c r="F301" s="263" t="s">
        <v>261</v>
      </c>
      <c r="G301" s="261"/>
      <c r="H301" s="264">
        <v>266.19999999999999</v>
      </c>
      <c r="I301" s="265"/>
      <c r="J301" s="261"/>
      <c r="K301" s="261"/>
      <c r="L301" s="266"/>
      <c r="M301" s="267"/>
      <c r="N301" s="268"/>
      <c r="O301" s="268"/>
      <c r="P301" s="268"/>
      <c r="Q301" s="268"/>
      <c r="R301" s="268"/>
      <c r="S301" s="268"/>
      <c r="T301" s="269"/>
      <c r="U301" s="14"/>
      <c r="V301" s="14"/>
      <c r="W301" s="14"/>
      <c r="X301" s="14"/>
      <c r="Y301" s="14"/>
      <c r="Z301" s="14"/>
      <c r="AA301" s="14"/>
      <c r="AB301" s="14"/>
      <c r="AC301" s="14"/>
      <c r="AD301" s="14"/>
      <c r="AE301" s="14"/>
      <c r="AT301" s="270" t="s">
        <v>259</v>
      </c>
      <c r="AU301" s="270" t="s">
        <v>88</v>
      </c>
      <c r="AV301" s="14" t="s">
        <v>175</v>
      </c>
      <c r="AW301" s="14" t="s">
        <v>36</v>
      </c>
      <c r="AX301" s="14" t="s">
        <v>14</v>
      </c>
      <c r="AY301" s="270" t="s">
        <v>241</v>
      </c>
    </row>
    <row r="302" s="2" customFormat="1" ht="24.15" customHeight="1">
      <c r="A302" s="39"/>
      <c r="B302" s="40"/>
      <c r="C302" s="229" t="s">
        <v>400</v>
      </c>
      <c r="D302" s="229" t="s">
        <v>243</v>
      </c>
      <c r="E302" s="230" t="s">
        <v>2681</v>
      </c>
      <c r="F302" s="231" t="s">
        <v>2682</v>
      </c>
      <c r="G302" s="232" t="s">
        <v>246</v>
      </c>
      <c r="H302" s="233">
        <v>99</v>
      </c>
      <c r="I302" s="234"/>
      <c r="J302" s="235">
        <f>ROUND(I302*H302,2)</f>
        <v>0</v>
      </c>
      <c r="K302" s="231" t="s">
        <v>247</v>
      </c>
      <c r="L302" s="45"/>
      <c r="M302" s="236" t="s">
        <v>1</v>
      </c>
      <c r="N302" s="237" t="s">
        <v>45</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175</v>
      </c>
      <c r="AT302" s="240" t="s">
        <v>243</v>
      </c>
      <c r="AU302" s="240" t="s">
        <v>88</v>
      </c>
      <c r="AY302" s="18" t="s">
        <v>241</v>
      </c>
      <c r="BE302" s="241">
        <f>IF(N302="základní",J302,0)</f>
        <v>0</v>
      </c>
      <c r="BF302" s="241">
        <f>IF(N302="snížená",J302,0)</f>
        <v>0</v>
      </c>
      <c r="BG302" s="241">
        <f>IF(N302="zákl. přenesená",J302,0)</f>
        <v>0</v>
      </c>
      <c r="BH302" s="241">
        <f>IF(N302="sníž. přenesená",J302,0)</f>
        <v>0</v>
      </c>
      <c r="BI302" s="241">
        <f>IF(N302="nulová",J302,0)</f>
        <v>0</v>
      </c>
      <c r="BJ302" s="18" t="s">
        <v>14</v>
      </c>
      <c r="BK302" s="241">
        <f>ROUND(I302*H302,2)</f>
        <v>0</v>
      </c>
      <c r="BL302" s="18" t="s">
        <v>175</v>
      </c>
      <c r="BM302" s="240" t="s">
        <v>4951</v>
      </c>
    </row>
    <row r="303" s="2" customFormat="1">
      <c r="A303" s="39"/>
      <c r="B303" s="40"/>
      <c r="C303" s="41"/>
      <c r="D303" s="242" t="s">
        <v>249</v>
      </c>
      <c r="E303" s="41"/>
      <c r="F303" s="243" t="s">
        <v>2684</v>
      </c>
      <c r="G303" s="41"/>
      <c r="H303" s="41"/>
      <c r="I303" s="244"/>
      <c r="J303" s="41"/>
      <c r="K303" s="41"/>
      <c r="L303" s="45"/>
      <c r="M303" s="245"/>
      <c r="N303" s="246"/>
      <c r="O303" s="92"/>
      <c r="P303" s="92"/>
      <c r="Q303" s="92"/>
      <c r="R303" s="92"/>
      <c r="S303" s="92"/>
      <c r="T303" s="93"/>
      <c r="U303" s="39"/>
      <c r="V303" s="39"/>
      <c r="W303" s="39"/>
      <c r="X303" s="39"/>
      <c r="Y303" s="39"/>
      <c r="Z303" s="39"/>
      <c r="AA303" s="39"/>
      <c r="AB303" s="39"/>
      <c r="AC303" s="39"/>
      <c r="AD303" s="39"/>
      <c r="AE303" s="39"/>
      <c r="AT303" s="18" t="s">
        <v>249</v>
      </c>
      <c r="AU303" s="18" t="s">
        <v>88</v>
      </c>
    </row>
    <row r="304" s="2" customFormat="1">
      <c r="A304" s="39"/>
      <c r="B304" s="40"/>
      <c r="C304" s="41"/>
      <c r="D304" s="247" t="s">
        <v>251</v>
      </c>
      <c r="E304" s="41"/>
      <c r="F304" s="248" t="s">
        <v>2685</v>
      </c>
      <c r="G304" s="41"/>
      <c r="H304" s="41"/>
      <c r="I304" s="244"/>
      <c r="J304" s="41"/>
      <c r="K304" s="41"/>
      <c r="L304" s="45"/>
      <c r="M304" s="245"/>
      <c r="N304" s="246"/>
      <c r="O304" s="92"/>
      <c r="P304" s="92"/>
      <c r="Q304" s="92"/>
      <c r="R304" s="92"/>
      <c r="S304" s="92"/>
      <c r="T304" s="93"/>
      <c r="U304" s="39"/>
      <c r="V304" s="39"/>
      <c r="W304" s="39"/>
      <c r="X304" s="39"/>
      <c r="Y304" s="39"/>
      <c r="Z304" s="39"/>
      <c r="AA304" s="39"/>
      <c r="AB304" s="39"/>
      <c r="AC304" s="39"/>
      <c r="AD304" s="39"/>
      <c r="AE304" s="39"/>
      <c r="AT304" s="18" t="s">
        <v>251</v>
      </c>
      <c r="AU304" s="18" t="s">
        <v>88</v>
      </c>
    </row>
    <row r="305" s="13" customFormat="1">
      <c r="A305" s="13"/>
      <c r="B305" s="249"/>
      <c r="C305" s="250"/>
      <c r="D305" s="242" t="s">
        <v>259</v>
      </c>
      <c r="E305" s="251" t="s">
        <v>1</v>
      </c>
      <c r="F305" s="252" t="s">
        <v>2533</v>
      </c>
      <c r="G305" s="250"/>
      <c r="H305" s="253">
        <v>99</v>
      </c>
      <c r="I305" s="254"/>
      <c r="J305" s="250"/>
      <c r="K305" s="250"/>
      <c r="L305" s="255"/>
      <c r="M305" s="256"/>
      <c r="N305" s="257"/>
      <c r="O305" s="257"/>
      <c r="P305" s="257"/>
      <c r="Q305" s="257"/>
      <c r="R305" s="257"/>
      <c r="S305" s="257"/>
      <c r="T305" s="258"/>
      <c r="U305" s="13"/>
      <c r="V305" s="13"/>
      <c r="W305" s="13"/>
      <c r="X305" s="13"/>
      <c r="Y305" s="13"/>
      <c r="Z305" s="13"/>
      <c r="AA305" s="13"/>
      <c r="AB305" s="13"/>
      <c r="AC305" s="13"/>
      <c r="AD305" s="13"/>
      <c r="AE305" s="13"/>
      <c r="AT305" s="259" t="s">
        <v>259</v>
      </c>
      <c r="AU305" s="259" t="s">
        <v>88</v>
      </c>
      <c r="AV305" s="13" t="s">
        <v>88</v>
      </c>
      <c r="AW305" s="13" t="s">
        <v>36</v>
      </c>
      <c r="AX305" s="13" t="s">
        <v>80</v>
      </c>
      <c r="AY305" s="259" t="s">
        <v>241</v>
      </c>
    </row>
    <row r="306" s="14" customFormat="1">
      <c r="A306" s="14"/>
      <c r="B306" s="260"/>
      <c r="C306" s="261"/>
      <c r="D306" s="242" t="s">
        <v>259</v>
      </c>
      <c r="E306" s="262" t="s">
        <v>1</v>
      </c>
      <c r="F306" s="263" t="s">
        <v>261</v>
      </c>
      <c r="G306" s="261"/>
      <c r="H306" s="264">
        <v>99</v>
      </c>
      <c r="I306" s="265"/>
      <c r="J306" s="261"/>
      <c r="K306" s="261"/>
      <c r="L306" s="266"/>
      <c r="M306" s="267"/>
      <c r="N306" s="268"/>
      <c r="O306" s="268"/>
      <c r="P306" s="268"/>
      <c r="Q306" s="268"/>
      <c r="R306" s="268"/>
      <c r="S306" s="268"/>
      <c r="T306" s="269"/>
      <c r="U306" s="14"/>
      <c r="V306" s="14"/>
      <c r="W306" s="14"/>
      <c r="X306" s="14"/>
      <c r="Y306" s="14"/>
      <c r="Z306" s="14"/>
      <c r="AA306" s="14"/>
      <c r="AB306" s="14"/>
      <c r="AC306" s="14"/>
      <c r="AD306" s="14"/>
      <c r="AE306" s="14"/>
      <c r="AT306" s="270" t="s">
        <v>259</v>
      </c>
      <c r="AU306" s="270" t="s">
        <v>88</v>
      </c>
      <c r="AV306" s="14" t="s">
        <v>175</v>
      </c>
      <c r="AW306" s="14" t="s">
        <v>36</v>
      </c>
      <c r="AX306" s="14" t="s">
        <v>14</v>
      </c>
      <c r="AY306" s="270" t="s">
        <v>241</v>
      </c>
    </row>
    <row r="307" s="2" customFormat="1" ht="37.8" customHeight="1">
      <c r="A307" s="39"/>
      <c r="B307" s="40"/>
      <c r="C307" s="229" t="s">
        <v>406</v>
      </c>
      <c r="D307" s="229" t="s">
        <v>243</v>
      </c>
      <c r="E307" s="230" t="s">
        <v>671</v>
      </c>
      <c r="F307" s="231" t="s">
        <v>672</v>
      </c>
      <c r="G307" s="232" t="s">
        <v>255</v>
      </c>
      <c r="H307" s="233">
        <v>67.587000000000003</v>
      </c>
      <c r="I307" s="234"/>
      <c r="J307" s="235">
        <f>ROUND(I307*H307,2)</f>
        <v>0</v>
      </c>
      <c r="K307" s="231" t="s">
        <v>247</v>
      </c>
      <c r="L307" s="45"/>
      <c r="M307" s="236" t="s">
        <v>1</v>
      </c>
      <c r="N307" s="237" t="s">
        <v>45</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175</v>
      </c>
      <c r="AT307" s="240" t="s">
        <v>243</v>
      </c>
      <c r="AU307" s="240" t="s">
        <v>88</v>
      </c>
      <c r="AY307" s="18" t="s">
        <v>241</v>
      </c>
      <c r="BE307" s="241">
        <f>IF(N307="základní",J307,0)</f>
        <v>0</v>
      </c>
      <c r="BF307" s="241">
        <f>IF(N307="snížená",J307,0)</f>
        <v>0</v>
      </c>
      <c r="BG307" s="241">
        <f>IF(N307="zákl. přenesená",J307,0)</f>
        <v>0</v>
      </c>
      <c r="BH307" s="241">
        <f>IF(N307="sníž. přenesená",J307,0)</f>
        <v>0</v>
      </c>
      <c r="BI307" s="241">
        <f>IF(N307="nulová",J307,0)</f>
        <v>0</v>
      </c>
      <c r="BJ307" s="18" t="s">
        <v>14</v>
      </c>
      <c r="BK307" s="241">
        <f>ROUND(I307*H307,2)</f>
        <v>0</v>
      </c>
      <c r="BL307" s="18" t="s">
        <v>175</v>
      </c>
      <c r="BM307" s="240" t="s">
        <v>4952</v>
      </c>
    </row>
    <row r="308" s="2" customFormat="1">
      <c r="A308" s="39"/>
      <c r="B308" s="40"/>
      <c r="C308" s="41"/>
      <c r="D308" s="242" t="s">
        <v>249</v>
      </c>
      <c r="E308" s="41"/>
      <c r="F308" s="243" t="s">
        <v>674</v>
      </c>
      <c r="G308" s="41"/>
      <c r="H308" s="41"/>
      <c r="I308" s="244"/>
      <c r="J308" s="41"/>
      <c r="K308" s="41"/>
      <c r="L308" s="45"/>
      <c r="M308" s="245"/>
      <c r="N308" s="246"/>
      <c r="O308" s="92"/>
      <c r="P308" s="92"/>
      <c r="Q308" s="92"/>
      <c r="R308" s="92"/>
      <c r="S308" s="92"/>
      <c r="T308" s="93"/>
      <c r="U308" s="39"/>
      <c r="V308" s="39"/>
      <c r="W308" s="39"/>
      <c r="X308" s="39"/>
      <c r="Y308" s="39"/>
      <c r="Z308" s="39"/>
      <c r="AA308" s="39"/>
      <c r="AB308" s="39"/>
      <c r="AC308" s="39"/>
      <c r="AD308" s="39"/>
      <c r="AE308" s="39"/>
      <c r="AT308" s="18" t="s">
        <v>249</v>
      </c>
      <c r="AU308" s="18" t="s">
        <v>88</v>
      </c>
    </row>
    <row r="309" s="2" customFormat="1">
      <c r="A309" s="39"/>
      <c r="B309" s="40"/>
      <c r="C309" s="41"/>
      <c r="D309" s="247" t="s">
        <v>251</v>
      </c>
      <c r="E309" s="41"/>
      <c r="F309" s="248" t="s">
        <v>675</v>
      </c>
      <c r="G309" s="41"/>
      <c r="H309" s="41"/>
      <c r="I309" s="244"/>
      <c r="J309" s="41"/>
      <c r="K309" s="41"/>
      <c r="L309" s="45"/>
      <c r="M309" s="245"/>
      <c r="N309" s="246"/>
      <c r="O309" s="92"/>
      <c r="P309" s="92"/>
      <c r="Q309" s="92"/>
      <c r="R309" s="92"/>
      <c r="S309" s="92"/>
      <c r="T309" s="93"/>
      <c r="U309" s="39"/>
      <c r="V309" s="39"/>
      <c r="W309" s="39"/>
      <c r="X309" s="39"/>
      <c r="Y309" s="39"/>
      <c r="Z309" s="39"/>
      <c r="AA309" s="39"/>
      <c r="AB309" s="39"/>
      <c r="AC309" s="39"/>
      <c r="AD309" s="39"/>
      <c r="AE309" s="39"/>
      <c r="AT309" s="18" t="s">
        <v>251</v>
      </c>
      <c r="AU309" s="18" t="s">
        <v>88</v>
      </c>
    </row>
    <row r="310" s="15" customFormat="1">
      <c r="A310" s="15"/>
      <c r="B310" s="271"/>
      <c r="C310" s="272"/>
      <c r="D310" s="242" t="s">
        <v>259</v>
      </c>
      <c r="E310" s="273" t="s">
        <v>1</v>
      </c>
      <c r="F310" s="274" t="s">
        <v>676</v>
      </c>
      <c r="G310" s="272"/>
      <c r="H310" s="273" t="s">
        <v>1</v>
      </c>
      <c r="I310" s="275"/>
      <c r="J310" s="272"/>
      <c r="K310" s="272"/>
      <c r="L310" s="276"/>
      <c r="M310" s="277"/>
      <c r="N310" s="278"/>
      <c r="O310" s="278"/>
      <c r="P310" s="278"/>
      <c r="Q310" s="278"/>
      <c r="R310" s="278"/>
      <c r="S310" s="278"/>
      <c r="T310" s="279"/>
      <c r="U310" s="15"/>
      <c r="V310" s="15"/>
      <c r="W310" s="15"/>
      <c r="X310" s="15"/>
      <c r="Y310" s="15"/>
      <c r="Z310" s="15"/>
      <c r="AA310" s="15"/>
      <c r="AB310" s="15"/>
      <c r="AC310" s="15"/>
      <c r="AD310" s="15"/>
      <c r="AE310" s="15"/>
      <c r="AT310" s="280" t="s">
        <v>259</v>
      </c>
      <c r="AU310" s="280" t="s">
        <v>88</v>
      </c>
      <c r="AV310" s="15" t="s">
        <v>14</v>
      </c>
      <c r="AW310" s="15" t="s">
        <v>36</v>
      </c>
      <c r="AX310" s="15" t="s">
        <v>80</v>
      </c>
      <c r="AY310" s="280" t="s">
        <v>241</v>
      </c>
    </row>
    <row r="311" s="13" customFormat="1">
      <c r="A311" s="13"/>
      <c r="B311" s="249"/>
      <c r="C311" s="250"/>
      <c r="D311" s="242" t="s">
        <v>259</v>
      </c>
      <c r="E311" s="251" t="s">
        <v>1</v>
      </c>
      <c r="F311" s="252" t="s">
        <v>3417</v>
      </c>
      <c r="G311" s="250"/>
      <c r="H311" s="253">
        <v>37.578000000000003</v>
      </c>
      <c r="I311" s="254"/>
      <c r="J311" s="250"/>
      <c r="K311" s="250"/>
      <c r="L311" s="255"/>
      <c r="M311" s="256"/>
      <c r="N311" s="257"/>
      <c r="O311" s="257"/>
      <c r="P311" s="257"/>
      <c r="Q311" s="257"/>
      <c r="R311" s="257"/>
      <c r="S311" s="257"/>
      <c r="T311" s="258"/>
      <c r="U311" s="13"/>
      <c r="V311" s="13"/>
      <c r="W311" s="13"/>
      <c r="X311" s="13"/>
      <c r="Y311" s="13"/>
      <c r="Z311" s="13"/>
      <c r="AA311" s="13"/>
      <c r="AB311" s="13"/>
      <c r="AC311" s="13"/>
      <c r="AD311" s="13"/>
      <c r="AE311" s="13"/>
      <c r="AT311" s="259" t="s">
        <v>259</v>
      </c>
      <c r="AU311" s="259" t="s">
        <v>88</v>
      </c>
      <c r="AV311" s="13" t="s">
        <v>88</v>
      </c>
      <c r="AW311" s="13" t="s">
        <v>36</v>
      </c>
      <c r="AX311" s="13" t="s">
        <v>80</v>
      </c>
      <c r="AY311" s="259" t="s">
        <v>241</v>
      </c>
    </row>
    <row r="312" s="15" customFormat="1">
      <c r="A312" s="15"/>
      <c r="B312" s="271"/>
      <c r="C312" s="272"/>
      <c r="D312" s="242" t="s">
        <v>259</v>
      </c>
      <c r="E312" s="273" t="s">
        <v>1</v>
      </c>
      <c r="F312" s="274" t="s">
        <v>678</v>
      </c>
      <c r="G312" s="272"/>
      <c r="H312" s="273" t="s">
        <v>1</v>
      </c>
      <c r="I312" s="275"/>
      <c r="J312" s="272"/>
      <c r="K312" s="272"/>
      <c r="L312" s="276"/>
      <c r="M312" s="277"/>
      <c r="N312" s="278"/>
      <c r="O312" s="278"/>
      <c r="P312" s="278"/>
      <c r="Q312" s="278"/>
      <c r="R312" s="278"/>
      <c r="S312" s="278"/>
      <c r="T312" s="279"/>
      <c r="U312" s="15"/>
      <c r="V312" s="15"/>
      <c r="W312" s="15"/>
      <c r="X312" s="15"/>
      <c r="Y312" s="15"/>
      <c r="Z312" s="15"/>
      <c r="AA312" s="15"/>
      <c r="AB312" s="15"/>
      <c r="AC312" s="15"/>
      <c r="AD312" s="15"/>
      <c r="AE312" s="15"/>
      <c r="AT312" s="280" t="s">
        <v>259</v>
      </c>
      <c r="AU312" s="280" t="s">
        <v>88</v>
      </c>
      <c r="AV312" s="15" t="s">
        <v>14</v>
      </c>
      <c r="AW312" s="15" t="s">
        <v>36</v>
      </c>
      <c r="AX312" s="15" t="s">
        <v>80</v>
      </c>
      <c r="AY312" s="280" t="s">
        <v>241</v>
      </c>
    </row>
    <row r="313" s="13" customFormat="1">
      <c r="A313" s="13"/>
      <c r="B313" s="249"/>
      <c r="C313" s="250"/>
      <c r="D313" s="242" t="s">
        <v>259</v>
      </c>
      <c r="E313" s="251" t="s">
        <v>1</v>
      </c>
      <c r="F313" s="252" t="s">
        <v>679</v>
      </c>
      <c r="G313" s="250"/>
      <c r="H313" s="253">
        <v>30.009</v>
      </c>
      <c r="I313" s="254"/>
      <c r="J313" s="250"/>
      <c r="K313" s="250"/>
      <c r="L313" s="255"/>
      <c r="M313" s="256"/>
      <c r="N313" s="257"/>
      <c r="O313" s="257"/>
      <c r="P313" s="257"/>
      <c r="Q313" s="257"/>
      <c r="R313" s="257"/>
      <c r="S313" s="257"/>
      <c r="T313" s="258"/>
      <c r="U313" s="13"/>
      <c r="V313" s="13"/>
      <c r="W313" s="13"/>
      <c r="X313" s="13"/>
      <c r="Y313" s="13"/>
      <c r="Z313" s="13"/>
      <c r="AA313" s="13"/>
      <c r="AB313" s="13"/>
      <c r="AC313" s="13"/>
      <c r="AD313" s="13"/>
      <c r="AE313" s="13"/>
      <c r="AT313" s="259" t="s">
        <v>259</v>
      </c>
      <c r="AU313" s="259" t="s">
        <v>88</v>
      </c>
      <c r="AV313" s="13" t="s">
        <v>88</v>
      </c>
      <c r="AW313" s="13" t="s">
        <v>36</v>
      </c>
      <c r="AX313" s="13" t="s">
        <v>80</v>
      </c>
      <c r="AY313" s="259" t="s">
        <v>241</v>
      </c>
    </row>
    <row r="314" s="14" customFormat="1">
      <c r="A314" s="14"/>
      <c r="B314" s="260"/>
      <c r="C314" s="261"/>
      <c r="D314" s="242" t="s">
        <v>259</v>
      </c>
      <c r="E314" s="262" t="s">
        <v>1</v>
      </c>
      <c r="F314" s="263" t="s">
        <v>261</v>
      </c>
      <c r="G314" s="261"/>
      <c r="H314" s="264">
        <v>67.587000000000003</v>
      </c>
      <c r="I314" s="265"/>
      <c r="J314" s="261"/>
      <c r="K314" s="261"/>
      <c r="L314" s="266"/>
      <c r="M314" s="267"/>
      <c r="N314" s="268"/>
      <c r="O314" s="268"/>
      <c r="P314" s="268"/>
      <c r="Q314" s="268"/>
      <c r="R314" s="268"/>
      <c r="S314" s="268"/>
      <c r="T314" s="269"/>
      <c r="U314" s="14"/>
      <c r="V314" s="14"/>
      <c r="W314" s="14"/>
      <c r="X314" s="14"/>
      <c r="Y314" s="14"/>
      <c r="Z314" s="14"/>
      <c r="AA314" s="14"/>
      <c r="AB314" s="14"/>
      <c r="AC314" s="14"/>
      <c r="AD314" s="14"/>
      <c r="AE314" s="14"/>
      <c r="AT314" s="270" t="s">
        <v>259</v>
      </c>
      <c r="AU314" s="270" t="s">
        <v>88</v>
      </c>
      <c r="AV314" s="14" t="s">
        <v>175</v>
      </c>
      <c r="AW314" s="14" t="s">
        <v>36</v>
      </c>
      <c r="AX314" s="14" t="s">
        <v>14</v>
      </c>
      <c r="AY314" s="270" t="s">
        <v>241</v>
      </c>
    </row>
    <row r="315" s="2" customFormat="1" ht="37.8" customHeight="1">
      <c r="A315" s="39"/>
      <c r="B315" s="40"/>
      <c r="C315" s="229" t="s">
        <v>410</v>
      </c>
      <c r="D315" s="229" t="s">
        <v>243</v>
      </c>
      <c r="E315" s="230" t="s">
        <v>682</v>
      </c>
      <c r="F315" s="231" t="s">
        <v>683</v>
      </c>
      <c r="G315" s="232" t="s">
        <v>255</v>
      </c>
      <c r="H315" s="233">
        <v>131.524</v>
      </c>
      <c r="I315" s="234"/>
      <c r="J315" s="235">
        <f>ROUND(I315*H315,2)</f>
        <v>0</v>
      </c>
      <c r="K315" s="231" t="s">
        <v>247</v>
      </c>
      <c r="L315" s="45"/>
      <c r="M315" s="236" t="s">
        <v>1</v>
      </c>
      <c r="N315" s="237" t="s">
        <v>45</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175</v>
      </c>
      <c r="AT315" s="240" t="s">
        <v>243</v>
      </c>
      <c r="AU315" s="240" t="s">
        <v>88</v>
      </c>
      <c r="AY315" s="18" t="s">
        <v>241</v>
      </c>
      <c r="BE315" s="241">
        <f>IF(N315="základní",J315,0)</f>
        <v>0</v>
      </c>
      <c r="BF315" s="241">
        <f>IF(N315="snížená",J315,0)</f>
        <v>0</v>
      </c>
      <c r="BG315" s="241">
        <f>IF(N315="zákl. přenesená",J315,0)</f>
        <v>0</v>
      </c>
      <c r="BH315" s="241">
        <f>IF(N315="sníž. přenesená",J315,0)</f>
        <v>0</v>
      </c>
      <c r="BI315" s="241">
        <f>IF(N315="nulová",J315,0)</f>
        <v>0</v>
      </c>
      <c r="BJ315" s="18" t="s">
        <v>14</v>
      </c>
      <c r="BK315" s="241">
        <f>ROUND(I315*H315,2)</f>
        <v>0</v>
      </c>
      <c r="BL315" s="18" t="s">
        <v>175</v>
      </c>
      <c r="BM315" s="240" t="s">
        <v>4953</v>
      </c>
    </row>
    <row r="316" s="2" customFormat="1">
      <c r="A316" s="39"/>
      <c r="B316" s="40"/>
      <c r="C316" s="41"/>
      <c r="D316" s="242" t="s">
        <v>249</v>
      </c>
      <c r="E316" s="41"/>
      <c r="F316" s="243" t="s">
        <v>685</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249</v>
      </c>
      <c r="AU316" s="18" t="s">
        <v>88</v>
      </c>
    </row>
    <row r="317" s="2" customFormat="1">
      <c r="A317" s="39"/>
      <c r="B317" s="40"/>
      <c r="C317" s="41"/>
      <c r="D317" s="247" t="s">
        <v>251</v>
      </c>
      <c r="E317" s="41"/>
      <c r="F317" s="248" t="s">
        <v>686</v>
      </c>
      <c r="G317" s="41"/>
      <c r="H317" s="41"/>
      <c r="I317" s="244"/>
      <c r="J317" s="41"/>
      <c r="K317" s="41"/>
      <c r="L317" s="45"/>
      <c r="M317" s="245"/>
      <c r="N317" s="246"/>
      <c r="O317" s="92"/>
      <c r="P317" s="92"/>
      <c r="Q317" s="92"/>
      <c r="R317" s="92"/>
      <c r="S317" s="92"/>
      <c r="T317" s="93"/>
      <c r="U317" s="39"/>
      <c r="V317" s="39"/>
      <c r="W317" s="39"/>
      <c r="X317" s="39"/>
      <c r="Y317" s="39"/>
      <c r="Z317" s="39"/>
      <c r="AA317" s="39"/>
      <c r="AB317" s="39"/>
      <c r="AC317" s="39"/>
      <c r="AD317" s="39"/>
      <c r="AE317" s="39"/>
      <c r="AT317" s="18" t="s">
        <v>251</v>
      </c>
      <c r="AU317" s="18" t="s">
        <v>88</v>
      </c>
    </row>
    <row r="318" s="15" customFormat="1">
      <c r="A318" s="15"/>
      <c r="B318" s="271"/>
      <c r="C318" s="272"/>
      <c r="D318" s="242" t="s">
        <v>259</v>
      </c>
      <c r="E318" s="273" t="s">
        <v>1</v>
      </c>
      <c r="F318" s="274" t="s">
        <v>676</v>
      </c>
      <c r="G318" s="272"/>
      <c r="H318" s="273" t="s">
        <v>1</v>
      </c>
      <c r="I318" s="275"/>
      <c r="J318" s="272"/>
      <c r="K318" s="272"/>
      <c r="L318" s="276"/>
      <c r="M318" s="277"/>
      <c r="N318" s="278"/>
      <c r="O318" s="278"/>
      <c r="P318" s="278"/>
      <c r="Q318" s="278"/>
      <c r="R318" s="278"/>
      <c r="S318" s="278"/>
      <c r="T318" s="279"/>
      <c r="U318" s="15"/>
      <c r="V318" s="15"/>
      <c r="W318" s="15"/>
      <c r="X318" s="15"/>
      <c r="Y318" s="15"/>
      <c r="Z318" s="15"/>
      <c r="AA318" s="15"/>
      <c r="AB318" s="15"/>
      <c r="AC318" s="15"/>
      <c r="AD318" s="15"/>
      <c r="AE318" s="15"/>
      <c r="AT318" s="280" t="s">
        <v>259</v>
      </c>
      <c r="AU318" s="280" t="s">
        <v>88</v>
      </c>
      <c r="AV318" s="15" t="s">
        <v>14</v>
      </c>
      <c r="AW318" s="15" t="s">
        <v>36</v>
      </c>
      <c r="AX318" s="15" t="s">
        <v>80</v>
      </c>
      <c r="AY318" s="280" t="s">
        <v>241</v>
      </c>
    </row>
    <row r="319" s="13" customFormat="1">
      <c r="A319" s="13"/>
      <c r="B319" s="249"/>
      <c r="C319" s="250"/>
      <c r="D319" s="242" t="s">
        <v>259</v>
      </c>
      <c r="E319" s="251" t="s">
        <v>1</v>
      </c>
      <c r="F319" s="252" t="s">
        <v>3419</v>
      </c>
      <c r="G319" s="250"/>
      <c r="H319" s="253">
        <v>131.524</v>
      </c>
      <c r="I319" s="254"/>
      <c r="J319" s="250"/>
      <c r="K319" s="250"/>
      <c r="L319" s="255"/>
      <c r="M319" s="256"/>
      <c r="N319" s="257"/>
      <c r="O319" s="257"/>
      <c r="P319" s="257"/>
      <c r="Q319" s="257"/>
      <c r="R319" s="257"/>
      <c r="S319" s="257"/>
      <c r="T319" s="258"/>
      <c r="U319" s="13"/>
      <c r="V319" s="13"/>
      <c r="W319" s="13"/>
      <c r="X319" s="13"/>
      <c r="Y319" s="13"/>
      <c r="Z319" s="13"/>
      <c r="AA319" s="13"/>
      <c r="AB319" s="13"/>
      <c r="AC319" s="13"/>
      <c r="AD319" s="13"/>
      <c r="AE319" s="13"/>
      <c r="AT319" s="259" t="s">
        <v>259</v>
      </c>
      <c r="AU319" s="259" t="s">
        <v>88</v>
      </c>
      <c r="AV319" s="13" t="s">
        <v>88</v>
      </c>
      <c r="AW319" s="13" t="s">
        <v>36</v>
      </c>
      <c r="AX319" s="13" t="s">
        <v>80</v>
      </c>
      <c r="AY319" s="259" t="s">
        <v>241</v>
      </c>
    </row>
    <row r="320" s="14" customFormat="1">
      <c r="A320" s="14"/>
      <c r="B320" s="260"/>
      <c r="C320" s="261"/>
      <c r="D320" s="242" t="s">
        <v>259</v>
      </c>
      <c r="E320" s="262" t="s">
        <v>1</v>
      </c>
      <c r="F320" s="263" t="s">
        <v>261</v>
      </c>
      <c r="G320" s="261"/>
      <c r="H320" s="264">
        <v>131.524</v>
      </c>
      <c r="I320" s="265"/>
      <c r="J320" s="261"/>
      <c r="K320" s="261"/>
      <c r="L320" s="266"/>
      <c r="M320" s="267"/>
      <c r="N320" s="268"/>
      <c r="O320" s="268"/>
      <c r="P320" s="268"/>
      <c r="Q320" s="268"/>
      <c r="R320" s="268"/>
      <c r="S320" s="268"/>
      <c r="T320" s="269"/>
      <c r="U320" s="14"/>
      <c r="V320" s="14"/>
      <c r="W320" s="14"/>
      <c r="X320" s="14"/>
      <c r="Y320" s="14"/>
      <c r="Z320" s="14"/>
      <c r="AA320" s="14"/>
      <c r="AB320" s="14"/>
      <c r="AC320" s="14"/>
      <c r="AD320" s="14"/>
      <c r="AE320" s="14"/>
      <c r="AT320" s="270" t="s">
        <v>259</v>
      </c>
      <c r="AU320" s="270" t="s">
        <v>88</v>
      </c>
      <c r="AV320" s="14" t="s">
        <v>175</v>
      </c>
      <c r="AW320" s="14" t="s">
        <v>36</v>
      </c>
      <c r="AX320" s="14" t="s">
        <v>14</v>
      </c>
      <c r="AY320" s="270" t="s">
        <v>241</v>
      </c>
    </row>
    <row r="321" s="2" customFormat="1" ht="37.8" customHeight="1">
      <c r="A321" s="39"/>
      <c r="B321" s="40"/>
      <c r="C321" s="229" t="s">
        <v>414</v>
      </c>
      <c r="D321" s="229" t="s">
        <v>243</v>
      </c>
      <c r="E321" s="230" t="s">
        <v>688</v>
      </c>
      <c r="F321" s="231" t="s">
        <v>689</v>
      </c>
      <c r="G321" s="232" t="s">
        <v>255</v>
      </c>
      <c r="H321" s="233">
        <v>7.569</v>
      </c>
      <c r="I321" s="234"/>
      <c r="J321" s="235">
        <f>ROUND(I321*H321,2)</f>
        <v>0</v>
      </c>
      <c r="K321" s="231" t="s">
        <v>247</v>
      </c>
      <c r="L321" s="45"/>
      <c r="M321" s="236" t="s">
        <v>1</v>
      </c>
      <c r="N321" s="237" t="s">
        <v>45</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175</v>
      </c>
      <c r="AT321" s="240" t="s">
        <v>243</v>
      </c>
      <c r="AU321" s="240" t="s">
        <v>88</v>
      </c>
      <c r="AY321" s="18" t="s">
        <v>241</v>
      </c>
      <c r="BE321" s="241">
        <f>IF(N321="základní",J321,0)</f>
        <v>0</v>
      </c>
      <c r="BF321" s="241">
        <f>IF(N321="snížená",J321,0)</f>
        <v>0</v>
      </c>
      <c r="BG321" s="241">
        <f>IF(N321="zákl. přenesená",J321,0)</f>
        <v>0</v>
      </c>
      <c r="BH321" s="241">
        <f>IF(N321="sníž. přenesená",J321,0)</f>
        <v>0</v>
      </c>
      <c r="BI321" s="241">
        <f>IF(N321="nulová",J321,0)</f>
        <v>0</v>
      </c>
      <c r="BJ321" s="18" t="s">
        <v>14</v>
      </c>
      <c r="BK321" s="241">
        <f>ROUND(I321*H321,2)</f>
        <v>0</v>
      </c>
      <c r="BL321" s="18" t="s">
        <v>175</v>
      </c>
      <c r="BM321" s="240" t="s">
        <v>4954</v>
      </c>
    </row>
    <row r="322" s="2" customFormat="1">
      <c r="A322" s="39"/>
      <c r="B322" s="40"/>
      <c r="C322" s="41"/>
      <c r="D322" s="242" t="s">
        <v>249</v>
      </c>
      <c r="E322" s="41"/>
      <c r="F322" s="243" t="s">
        <v>691</v>
      </c>
      <c r="G322" s="41"/>
      <c r="H322" s="41"/>
      <c r="I322" s="244"/>
      <c r="J322" s="41"/>
      <c r="K322" s="41"/>
      <c r="L322" s="45"/>
      <c r="M322" s="245"/>
      <c r="N322" s="246"/>
      <c r="O322" s="92"/>
      <c r="P322" s="92"/>
      <c r="Q322" s="92"/>
      <c r="R322" s="92"/>
      <c r="S322" s="92"/>
      <c r="T322" s="93"/>
      <c r="U322" s="39"/>
      <c r="V322" s="39"/>
      <c r="W322" s="39"/>
      <c r="X322" s="39"/>
      <c r="Y322" s="39"/>
      <c r="Z322" s="39"/>
      <c r="AA322" s="39"/>
      <c r="AB322" s="39"/>
      <c r="AC322" s="39"/>
      <c r="AD322" s="39"/>
      <c r="AE322" s="39"/>
      <c r="AT322" s="18" t="s">
        <v>249</v>
      </c>
      <c r="AU322" s="18" t="s">
        <v>88</v>
      </c>
    </row>
    <row r="323" s="2" customFormat="1">
      <c r="A323" s="39"/>
      <c r="B323" s="40"/>
      <c r="C323" s="41"/>
      <c r="D323" s="247" t="s">
        <v>251</v>
      </c>
      <c r="E323" s="41"/>
      <c r="F323" s="248" t="s">
        <v>692</v>
      </c>
      <c r="G323" s="41"/>
      <c r="H323" s="41"/>
      <c r="I323" s="244"/>
      <c r="J323" s="41"/>
      <c r="K323" s="41"/>
      <c r="L323" s="45"/>
      <c r="M323" s="245"/>
      <c r="N323" s="246"/>
      <c r="O323" s="92"/>
      <c r="P323" s="92"/>
      <c r="Q323" s="92"/>
      <c r="R323" s="92"/>
      <c r="S323" s="92"/>
      <c r="T323" s="93"/>
      <c r="U323" s="39"/>
      <c r="V323" s="39"/>
      <c r="W323" s="39"/>
      <c r="X323" s="39"/>
      <c r="Y323" s="39"/>
      <c r="Z323" s="39"/>
      <c r="AA323" s="39"/>
      <c r="AB323" s="39"/>
      <c r="AC323" s="39"/>
      <c r="AD323" s="39"/>
      <c r="AE323" s="39"/>
      <c r="AT323" s="18" t="s">
        <v>251</v>
      </c>
      <c r="AU323" s="18" t="s">
        <v>88</v>
      </c>
    </row>
    <row r="324" s="15" customFormat="1">
      <c r="A324" s="15"/>
      <c r="B324" s="271"/>
      <c r="C324" s="272"/>
      <c r="D324" s="242" t="s">
        <v>259</v>
      </c>
      <c r="E324" s="273" t="s">
        <v>1</v>
      </c>
      <c r="F324" s="274" t="s">
        <v>693</v>
      </c>
      <c r="G324" s="272"/>
      <c r="H324" s="273" t="s">
        <v>1</v>
      </c>
      <c r="I324" s="275"/>
      <c r="J324" s="272"/>
      <c r="K324" s="272"/>
      <c r="L324" s="276"/>
      <c r="M324" s="277"/>
      <c r="N324" s="278"/>
      <c r="O324" s="278"/>
      <c r="P324" s="278"/>
      <c r="Q324" s="278"/>
      <c r="R324" s="278"/>
      <c r="S324" s="278"/>
      <c r="T324" s="279"/>
      <c r="U324" s="15"/>
      <c r="V324" s="15"/>
      <c r="W324" s="15"/>
      <c r="X324" s="15"/>
      <c r="Y324" s="15"/>
      <c r="Z324" s="15"/>
      <c r="AA324" s="15"/>
      <c r="AB324" s="15"/>
      <c r="AC324" s="15"/>
      <c r="AD324" s="15"/>
      <c r="AE324" s="15"/>
      <c r="AT324" s="280" t="s">
        <v>259</v>
      </c>
      <c r="AU324" s="280" t="s">
        <v>88</v>
      </c>
      <c r="AV324" s="15" t="s">
        <v>14</v>
      </c>
      <c r="AW324" s="15" t="s">
        <v>36</v>
      </c>
      <c r="AX324" s="15" t="s">
        <v>80</v>
      </c>
      <c r="AY324" s="280" t="s">
        <v>241</v>
      </c>
    </row>
    <row r="325" s="13" customFormat="1">
      <c r="A325" s="13"/>
      <c r="B325" s="249"/>
      <c r="C325" s="250"/>
      <c r="D325" s="242" t="s">
        <v>259</v>
      </c>
      <c r="E325" s="251" t="s">
        <v>1</v>
      </c>
      <c r="F325" s="252" t="s">
        <v>3417</v>
      </c>
      <c r="G325" s="250"/>
      <c r="H325" s="253">
        <v>37.578000000000003</v>
      </c>
      <c r="I325" s="254"/>
      <c r="J325" s="250"/>
      <c r="K325" s="250"/>
      <c r="L325" s="255"/>
      <c r="M325" s="256"/>
      <c r="N325" s="257"/>
      <c r="O325" s="257"/>
      <c r="P325" s="257"/>
      <c r="Q325" s="257"/>
      <c r="R325" s="257"/>
      <c r="S325" s="257"/>
      <c r="T325" s="258"/>
      <c r="U325" s="13"/>
      <c r="V325" s="13"/>
      <c r="W325" s="13"/>
      <c r="X325" s="13"/>
      <c r="Y325" s="13"/>
      <c r="Z325" s="13"/>
      <c r="AA325" s="13"/>
      <c r="AB325" s="13"/>
      <c r="AC325" s="13"/>
      <c r="AD325" s="13"/>
      <c r="AE325" s="13"/>
      <c r="AT325" s="259" t="s">
        <v>259</v>
      </c>
      <c r="AU325" s="259" t="s">
        <v>88</v>
      </c>
      <c r="AV325" s="13" t="s">
        <v>88</v>
      </c>
      <c r="AW325" s="13" t="s">
        <v>36</v>
      </c>
      <c r="AX325" s="13" t="s">
        <v>80</v>
      </c>
      <c r="AY325" s="259" t="s">
        <v>241</v>
      </c>
    </row>
    <row r="326" s="15" customFormat="1">
      <c r="A326" s="15"/>
      <c r="B326" s="271"/>
      <c r="C326" s="272"/>
      <c r="D326" s="242" t="s">
        <v>259</v>
      </c>
      <c r="E326" s="273" t="s">
        <v>1</v>
      </c>
      <c r="F326" s="274" t="s">
        <v>696</v>
      </c>
      <c r="G326" s="272"/>
      <c r="H326" s="273" t="s">
        <v>1</v>
      </c>
      <c r="I326" s="275"/>
      <c r="J326" s="272"/>
      <c r="K326" s="272"/>
      <c r="L326" s="276"/>
      <c r="M326" s="277"/>
      <c r="N326" s="278"/>
      <c r="O326" s="278"/>
      <c r="P326" s="278"/>
      <c r="Q326" s="278"/>
      <c r="R326" s="278"/>
      <c r="S326" s="278"/>
      <c r="T326" s="279"/>
      <c r="U326" s="15"/>
      <c r="V326" s="15"/>
      <c r="W326" s="15"/>
      <c r="X326" s="15"/>
      <c r="Y326" s="15"/>
      <c r="Z326" s="15"/>
      <c r="AA326" s="15"/>
      <c r="AB326" s="15"/>
      <c r="AC326" s="15"/>
      <c r="AD326" s="15"/>
      <c r="AE326" s="15"/>
      <c r="AT326" s="280" t="s">
        <v>259</v>
      </c>
      <c r="AU326" s="280" t="s">
        <v>88</v>
      </c>
      <c r="AV326" s="15" t="s">
        <v>14</v>
      </c>
      <c r="AW326" s="15" t="s">
        <v>36</v>
      </c>
      <c r="AX326" s="15" t="s">
        <v>80</v>
      </c>
      <c r="AY326" s="280" t="s">
        <v>241</v>
      </c>
    </row>
    <row r="327" s="13" customFormat="1">
      <c r="A327" s="13"/>
      <c r="B327" s="249"/>
      <c r="C327" s="250"/>
      <c r="D327" s="242" t="s">
        <v>259</v>
      </c>
      <c r="E327" s="251" t="s">
        <v>1</v>
      </c>
      <c r="F327" s="252" t="s">
        <v>697</v>
      </c>
      <c r="G327" s="250"/>
      <c r="H327" s="253">
        <v>-30.009</v>
      </c>
      <c r="I327" s="254"/>
      <c r="J327" s="250"/>
      <c r="K327" s="250"/>
      <c r="L327" s="255"/>
      <c r="M327" s="256"/>
      <c r="N327" s="257"/>
      <c r="O327" s="257"/>
      <c r="P327" s="257"/>
      <c r="Q327" s="257"/>
      <c r="R327" s="257"/>
      <c r="S327" s="257"/>
      <c r="T327" s="258"/>
      <c r="U327" s="13"/>
      <c r="V327" s="13"/>
      <c r="W327" s="13"/>
      <c r="X327" s="13"/>
      <c r="Y327" s="13"/>
      <c r="Z327" s="13"/>
      <c r="AA327" s="13"/>
      <c r="AB327" s="13"/>
      <c r="AC327" s="13"/>
      <c r="AD327" s="13"/>
      <c r="AE327" s="13"/>
      <c r="AT327" s="259" t="s">
        <v>259</v>
      </c>
      <c r="AU327" s="259" t="s">
        <v>88</v>
      </c>
      <c r="AV327" s="13" t="s">
        <v>88</v>
      </c>
      <c r="AW327" s="13" t="s">
        <v>36</v>
      </c>
      <c r="AX327" s="13" t="s">
        <v>80</v>
      </c>
      <c r="AY327" s="259" t="s">
        <v>241</v>
      </c>
    </row>
    <row r="328" s="14" customFormat="1">
      <c r="A328" s="14"/>
      <c r="B328" s="260"/>
      <c r="C328" s="261"/>
      <c r="D328" s="242" t="s">
        <v>259</v>
      </c>
      <c r="E328" s="262" t="s">
        <v>479</v>
      </c>
      <c r="F328" s="263" t="s">
        <v>261</v>
      </c>
      <c r="G328" s="261"/>
      <c r="H328" s="264">
        <v>7.569</v>
      </c>
      <c r="I328" s="265"/>
      <c r="J328" s="261"/>
      <c r="K328" s="261"/>
      <c r="L328" s="266"/>
      <c r="M328" s="267"/>
      <c r="N328" s="268"/>
      <c r="O328" s="268"/>
      <c r="P328" s="268"/>
      <c r="Q328" s="268"/>
      <c r="R328" s="268"/>
      <c r="S328" s="268"/>
      <c r="T328" s="269"/>
      <c r="U328" s="14"/>
      <c r="V328" s="14"/>
      <c r="W328" s="14"/>
      <c r="X328" s="14"/>
      <c r="Y328" s="14"/>
      <c r="Z328" s="14"/>
      <c r="AA328" s="14"/>
      <c r="AB328" s="14"/>
      <c r="AC328" s="14"/>
      <c r="AD328" s="14"/>
      <c r="AE328" s="14"/>
      <c r="AT328" s="270" t="s">
        <v>259</v>
      </c>
      <c r="AU328" s="270" t="s">
        <v>88</v>
      </c>
      <c r="AV328" s="14" t="s">
        <v>175</v>
      </c>
      <c r="AW328" s="14" t="s">
        <v>36</v>
      </c>
      <c r="AX328" s="14" t="s">
        <v>14</v>
      </c>
      <c r="AY328" s="270" t="s">
        <v>241</v>
      </c>
    </row>
    <row r="329" s="2" customFormat="1" ht="37.8" customHeight="1">
      <c r="A329" s="39"/>
      <c r="B329" s="40"/>
      <c r="C329" s="229" t="s">
        <v>418</v>
      </c>
      <c r="D329" s="229" t="s">
        <v>243</v>
      </c>
      <c r="E329" s="230" t="s">
        <v>698</v>
      </c>
      <c r="F329" s="231" t="s">
        <v>699</v>
      </c>
      <c r="G329" s="232" t="s">
        <v>255</v>
      </c>
      <c r="H329" s="233">
        <v>98.397000000000006</v>
      </c>
      <c r="I329" s="234"/>
      <c r="J329" s="235">
        <f>ROUND(I329*H329,2)</f>
        <v>0</v>
      </c>
      <c r="K329" s="231" t="s">
        <v>247</v>
      </c>
      <c r="L329" s="45"/>
      <c r="M329" s="236" t="s">
        <v>1</v>
      </c>
      <c r="N329" s="237" t="s">
        <v>45</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175</v>
      </c>
      <c r="AT329" s="240" t="s">
        <v>243</v>
      </c>
      <c r="AU329" s="240" t="s">
        <v>88</v>
      </c>
      <c r="AY329" s="18" t="s">
        <v>241</v>
      </c>
      <c r="BE329" s="241">
        <f>IF(N329="základní",J329,0)</f>
        <v>0</v>
      </c>
      <c r="BF329" s="241">
        <f>IF(N329="snížená",J329,0)</f>
        <v>0</v>
      </c>
      <c r="BG329" s="241">
        <f>IF(N329="zákl. přenesená",J329,0)</f>
        <v>0</v>
      </c>
      <c r="BH329" s="241">
        <f>IF(N329="sníž. přenesená",J329,0)</f>
        <v>0</v>
      </c>
      <c r="BI329" s="241">
        <f>IF(N329="nulová",J329,0)</f>
        <v>0</v>
      </c>
      <c r="BJ329" s="18" t="s">
        <v>14</v>
      </c>
      <c r="BK329" s="241">
        <f>ROUND(I329*H329,2)</f>
        <v>0</v>
      </c>
      <c r="BL329" s="18" t="s">
        <v>175</v>
      </c>
      <c r="BM329" s="240" t="s">
        <v>4955</v>
      </c>
    </row>
    <row r="330" s="2" customFormat="1">
      <c r="A330" s="39"/>
      <c r="B330" s="40"/>
      <c r="C330" s="41"/>
      <c r="D330" s="242" t="s">
        <v>249</v>
      </c>
      <c r="E330" s="41"/>
      <c r="F330" s="243" t="s">
        <v>701</v>
      </c>
      <c r="G330" s="41"/>
      <c r="H330" s="41"/>
      <c r="I330" s="244"/>
      <c r="J330" s="41"/>
      <c r="K330" s="41"/>
      <c r="L330" s="45"/>
      <c r="M330" s="245"/>
      <c r="N330" s="246"/>
      <c r="O330" s="92"/>
      <c r="P330" s="92"/>
      <c r="Q330" s="92"/>
      <c r="R330" s="92"/>
      <c r="S330" s="92"/>
      <c r="T330" s="93"/>
      <c r="U330" s="39"/>
      <c r="V330" s="39"/>
      <c r="W330" s="39"/>
      <c r="X330" s="39"/>
      <c r="Y330" s="39"/>
      <c r="Z330" s="39"/>
      <c r="AA330" s="39"/>
      <c r="AB330" s="39"/>
      <c r="AC330" s="39"/>
      <c r="AD330" s="39"/>
      <c r="AE330" s="39"/>
      <c r="AT330" s="18" t="s">
        <v>249</v>
      </c>
      <c r="AU330" s="18" t="s">
        <v>88</v>
      </c>
    </row>
    <row r="331" s="2" customFormat="1">
      <c r="A331" s="39"/>
      <c r="B331" s="40"/>
      <c r="C331" s="41"/>
      <c r="D331" s="247" t="s">
        <v>251</v>
      </c>
      <c r="E331" s="41"/>
      <c r="F331" s="248" t="s">
        <v>702</v>
      </c>
      <c r="G331" s="41"/>
      <c r="H331" s="41"/>
      <c r="I331" s="244"/>
      <c r="J331" s="41"/>
      <c r="K331" s="41"/>
      <c r="L331" s="45"/>
      <c r="M331" s="245"/>
      <c r="N331" s="246"/>
      <c r="O331" s="92"/>
      <c r="P331" s="92"/>
      <c r="Q331" s="92"/>
      <c r="R331" s="92"/>
      <c r="S331" s="92"/>
      <c r="T331" s="93"/>
      <c r="U331" s="39"/>
      <c r="V331" s="39"/>
      <c r="W331" s="39"/>
      <c r="X331" s="39"/>
      <c r="Y331" s="39"/>
      <c r="Z331" s="39"/>
      <c r="AA331" s="39"/>
      <c r="AB331" s="39"/>
      <c r="AC331" s="39"/>
      <c r="AD331" s="39"/>
      <c r="AE331" s="39"/>
      <c r="AT331" s="18" t="s">
        <v>251</v>
      </c>
      <c r="AU331" s="18" t="s">
        <v>88</v>
      </c>
    </row>
    <row r="332" s="15" customFormat="1">
      <c r="A332" s="15"/>
      <c r="B332" s="271"/>
      <c r="C332" s="272"/>
      <c r="D332" s="242" t="s">
        <v>259</v>
      </c>
      <c r="E332" s="273" t="s">
        <v>1</v>
      </c>
      <c r="F332" s="274" t="s">
        <v>703</v>
      </c>
      <c r="G332" s="272"/>
      <c r="H332" s="273" t="s">
        <v>1</v>
      </c>
      <c r="I332" s="275"/>
      <c r="J332" s="272"/>
      <c r="K332" s="272"/>
      <c r="L332" s="276"/>
      <c r="M332" s="277"/>
      <c r="N332" s="278"/>
      <c r="O332" s="278"/>
      <c r="P332" s="278"/>
      <c r="Q332" s="278"/>
      <c r="R332" s="278"/>
      <c r="S332" s="278"/>
      <c r="T332" s="279"/>
      <c r="U332" s="15"/>
      <c r="V332" s="15"/>
      <c r="W332" s="15"/>
      <c r="X332" s="15"/>
      <c r="Y332" s="15"/>
      <c r="Z332" s="15"/>
      <c r="AA332" s="15"/>
      <c r="AB332" s="15"/>
      <c r="AC332" s="15"/>
      <c r="AD332" s="15"/>
      <c r="AE332" s="15"/>
      <c r="AT332" s="280" t="s">
        <v>259</v>
      </c>
      <c r="AU332" s="280" t="s">
        <v>88</v>
      </c>
      <c r="AV332" s="15" t="s">
        <v>14</v>
      </c>
      <c r="AW332" s="15" t="s">
        <v>36</v>
      </c>
      <c r="AX332" s="15" t="s">
        <v>80</v>
      </c>
      <c r="AY332" s="280" t="s">
        <v>241</v>
      </c>
    </row>
    <row r="333" s="13" customFormat="1">
      <c r="A333" s="13"/>
      <c r="B333" s="249"/>
      <c r="C333" s="250"/>
      <c r="D333" s="242" t="s">
        <v>259</v>
      </c>
      <c r="E333" s="251" t="s">
        <v>1</v>
      </c>
      <c r="F333" s="252" t="s">
        <v>704</v>
      </c>
      <c r="G333" s="250"/>
      <c r="H333" s="253">
        <v>98.397000000000006</v>
      </c>
      <c r="I333" s="254"/>
      <c r="J333" s="250"/>
      <c r="K333" s="250"/>
      <c r="L333" s="255"/>
      <c r="M333" s="256"/>
      <c r="N333" s="257"/>
      <c r="O333" s="257"/>
      <c r="P333" s="257"/>
      <c r="Q333" s="257"/>
      <c r="R333" s="257"/>
      <c r="S333" s="257"/>
      <c r="T333" s="258"/>
      <c r="U333" s="13"/>
      <c r="V333" s="13"/>
      <c r="W333" s="13"/>
      <c r="X333" s="13"/>
      <c r="Y333" s="13"/>
      <c r="Z333" s="13"/>
      <c r="AA333" s="13"/>
      <c r="AB333" s="13"/>
      <c r="AC333" s="13"/>
      <c r="AD333" s="13"/>
      <c r="AE333" s="13"/>
      <c r="AT333" s="259" t="s">
        <v>259</v>
      </c>
      <c r="AU333" s="259" t="s">
        <v>88</v>
      </c>
      <c r="AV333" s="13" t="s">
        <v>88</v>
      </c>
      <c r="AW333" s="13" t="s">
        <v>36</v>
      </c>
      <c r="AX333" s="13" t="s">
        <v>80</v>
      </c>
      <c r="AY333" s="259" t="s">
        <v>241</v>
      </c>
    </row>
    <row r="334" s="14" customFormat="1">
      <c r="A334" s="14"/>
      <c r="B334" s="260"/>
      <c r="C334" s="261"/>
      <c r="D334" s="242" t="s">
        <v>259</v>
      </c>
      <c r="E334" s="262" t="s">
        <v>1</v>
      </c>
      <c r="F334" s="263" t="s">
        <v>261</v>
      </c>
      <c r="G334" s="261"/>
      <c r="H334" s="264">
        <v>98.397000000000006</v>
      </c>
      <c r="I334" s="265"/>
      <c r="J334" s="261"/>
      <c r="K334" s="261"/>
      <c r="L334" s="266"/>
      <c r="M334" s="267"/>
      <c r="N334" s="268"/>
      <c r="O334" s="268"/>
      <c r="P334" s="268"/>
      <c r="Q334" s="268"/>
      <c r="R334" s="268"/>
      <c r="S334" s="268"/>
      <c r="T334" s="269"/>
      <c r="U334" s="14"/>
      <c r="V334" s="14"/>
      <c r="W334" s="14"/>
      <c r="X334" s="14"/>
      <c r="Y334" s="14"/>
      <c r="Z334" s="14"/>
      <c r="AA334" s="14"/>
      <c r="AB334" s="14"/>
      <c r="AC334" s="14"/>
      <c r="AD334" s="14"/>
      <c r="AE334" s="14"/>
      <c r="AT334" s="270" t="s">
        <v>259</v>
      </c>
      <c r="AU334" s="270" t="s">
        <v>88</v>
      </c>
      <c r="AV334" s="14" t="s">
        <v>175</v>
      </c>
      <c r="AW334" s="14" t="s">
        <v>36</v>
      </c>
      <c r="AX334" s="14" t="s">
        <v>14</v>
      </c>
      <c r="AY334" s="270" t="s">
        <v>241</v>
      </c>
    </row>
    <row r="335" s="2" customFormat="1" ht="37.8" customHeight="1">
      <c r="A335" s="39"/>
      <c r="B335" s="40"/>
      <c r="C335" s="229" t="s">
        <v>745</v>
      </c>
      <c r="D335" s="229" t="s">
        <v>243</v>
      </c>
      <c r="E335" s="230" t="s">
        <v>705</v>
      </c>
      <c r="F335" s="231" t="s">
        <v>706</v>
      </c>
      <c r="G335" s="232" t="s">
        <v>255</v>
      </c>
      <c r="H335" s="233">
        <v>140.91900000000001</v>
      </c>
      <c r="I335" s="234"/>
      <c r="J335" s="235">
        <f>ROUND(I335*H335,2)</f>
        <v>0</v>
      </c>
      <c r="K335" s="231" t="s">
        <v>247</v>
      </c>
      <c r="L335" s="45"/>
      <c r="M335" s="236" t="s">
        <v>1</v>
      </c>
      <c r="N335" s="237" t="s">
        <v>45</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175</v>
      </c>
      <c r="AT335" s="240" t="s">
        <v>243</v>
      </c>
      <c r="AU335" s="240" t="s">
        <v>88</v>
      </c>
      <c r="AY335" s="18" t="s">
        <v>241</v>
      </c>
      <c r="BE335" s="241">
        <f>IF(N335="základní",J335,0)</f>
        <v>0</v>
      </c>
      <c r="BF335" s="241">
        <f>IF(N335="snížená",J335,0)</f>
        <v>0</v>
      </c>
      <c r="BG335" s="241">
        <f>IF(N335="zákl. přenesená",J335,0)</f>
        <v>0</v>
      </c>
      <c r="BH335" s="241">
        <f>IF(N335="sníž. přenesená",J335,0)</f>
        <v>0</v>
      </c>
      <c r="BI335" s="241">
        <f>IF(N335="nulová",J335,0)</f>
        <v>0</v>
      </c>
      <c r="BJ335" s="18" t="s">
        <v>14</v>
      </c>
      <c r="BK335" s="241">
        <f>ROUND(I335*H335,2)</f>
        <v>0</v>
      </c>
      <c r="BL335" s="18" t="s">
        <v>175</v>
      </c>
      <c r="BM335" s="240" t="s">
        <v>4956</v>
      </c>
    </row>
    <row r="336" s="2" customFormat="1">
      <c r="A336" s="39"/>
      <c r="B336" s="40"/>
      <c r="C336" s="41"/>
      <c r="D336" s="242" t="s">
        <v>249</v>
      </c>
      <c r="E336" s="41"/>
      <c r="F336" s="243" t="s">
        <v>708</v>
      </c>
      <c r="G336" s="41"/>
      <c r="H336" s="41"/>
      <c r="I336" s="244"/>
      <c r="J336" s="41"/>
      <c r="K336" s="41"/>
      <c r="L336" s="45"/>
      <c r="M336" s="245"/>
      <c r="N336" s="246"/>
      <c r="O336" s="92"/>
      <c r="P336" s="92"/>
      <c r="Q336" s="92"/>
      <c r="R336" s="92"/>
      <c r="S336" s="92"/>
      <c r="T336" s="93"/>
      <c r="U336" s="39"/>
      <c r="V336" s="39"/>
      <c r="W336" s="39"/>
      <c r="X336" s="39"/>
      <c r="Y336" s="39"/>
      <c r="Z336" s="39"/>
      <c r="AA336" s="39"/>
      <c r="AB336" s="39"/>
      <c r="AC336" s="39"/>
      <c r="AD336" s="39"/>
      <c r="AE336" s="39"/>
      <c r="AT336" s="18" t="s">
        <v>249</v>
      </c>
      <c r="AU336" s="18" t="s">
        <v>88</v>
      </c>
    </row>
    <row r="337" s="2" customFormat="1">
      <c r="A337" s="39"/>
      <c r="B337" s="40"/>
      <c r="C337" s="41"/>
      <c r="D337" s="247" t="s">
        <v>251</v>
      </c>
      <c r="E337" s="41"/>
      <c r="F337" s="248" t="s">
        <v>709</v>
      </c>
      <c r="G337" s="41"/>
      <c r="H337" s="41"/>
      <c r="I337" s="244"/>
      <c r="J337" s="41"/>
      <c r="K337" s="41"/>
      <c r="L337" s="45"/>
      <c r="M337" s="245"/>
      <c r="N337" s="246"/>
      <c r="O337" s="92"/>
      <c r="P337" s="92"/>
      <c r="Q337" s="92"/>
      <c r="R337" s="92"/>
      <c r="S337" s="92"/>
      <c r="T337" s="93"/>
      <c r="U337" s="39"/>
      <c r="V337" s="39"/>
      <c r="W337" s="39"/>
      <c r="X337" s="39"/>
      <c r="Y337" s="39"/>
      <c r="Z337" s="39"/>
      <c r="AA337" s="39"/>
      <c r="AB337" s="39"/>
      <c r="AC337" s="39"/>
      <c r="AD337" s="39"/>
      <c r="AE337" s="39"/>
      <c r="AT337" s="18" t="s">
        <v>251</v>
      </c>
      <c r="AU337" s="18" t="s">
        <v>88</v>
      </c>
    </row>
    <row r="338" s="15" customFormat="1">
      <c r="A338" s="15"/>
      <c r="B338" s="271"/>
      <c r="C338" s="272"/>
      <c r="D338" s="242" t="s">
        <v>259</v>
      </c>
      <c r="E338" s="273" t="s">
        <v>1</v>
      </c>
      <c r="F338" s="274" t="s">
        <v>710</v>
      </c>
      <c r="G338" s="272"/>
      <c r="H338" s="273" t="s">
        <v>1</v>
      </c>
      <c r="I338" s="275"/>
      <c r="J338" s="272"/>
      <c r="K338" s="272"/>
      <c r="L338" s="276"/>
      <c r="M338" s="277"/>
      <c r="N338" s="278"/>
      <c r="O338" s="278"/>
      <c r="P338" s="278"/>
      <c r="Q338" s="278"/>
      <c r="R338" s="278"/>
      <c r="S338" s="278"/>
      <c r="T338" s="279"/>
      <c r="U338" s="15"/>
      <c r="V338" s="15"/>
      <c r="W338" s="15"/>
      <c r="X338" s="15"/>
      <c r="Y338" s="15"/>
      <c r="Z338" s="15"/>
      <c r="AA338" s="15"/>
      <c r="AB338" s="15"/>
      <c r="AC338" s="15"/>
      <c r="AD338" s="15"/>
      <c r="AE338" s="15"/>
      <c r="AT338" s="280" t="s">
        <v>259</v>
      </c>
      <c r="AU338" s="280" t="s">
        <v>88</v>
      </c>
      <c r="AV338" s="15" t="s">
        <v>14</v>
      </c>
      <c r="AW338" s="15" t="s">
        <v>36</v>
      </c>
      <c r="AX338" s="15" t="s">
        <v>80</v>
      </c>
      <c r="AY338" s="280" t="s">
        <v>241</v>
      </c>
    </row>
    <row r="339" s="13" customFormat="1">
      <c r="A339" s="13"/>
      <c r="B339" s="249"/>
      <c r="C339" s="250"/>
      <c r="D339" s="242" t="s">
        <v>259</v>
      </c>
      <c r="E339" s="251" t="s">
        <v>1</v>
      </c>
      <c r="F339" s="252" t="s">
        <v>711</v>
      </c>
      <c r="G339" s="250"/>
      <c r="H339" s="253">
        <v>81.533000000000001</v>
      </c>
      <c r="I339" s="254"/>
      <c r="J339" s="250"/>
      <c r="K339" s="250"/>
      <c r="L339" s="255"/>
      <c r="M339" s="256"/>
      <c r="N339" s="257"/>
      <c r="O339" s="257"/>
      <c r="P339" s="257"/>
      <c r="Q339" s="257"/>
      <c r="R339" s="257"/>
      <c r="S339" s="257"/>
      <c r="T339" s="258"/>
      <c r="U339" s="13"/>
      <c r="V339" s="13"/>
      <c r="W339" s="13"/>
      <c r="X339" s="13"/>
      <c r="Y339" s="13"/>
      <c r="Z339" s="13"/>
      <c r="AA339" s="13"/>
      <c r="AB339" s="13"/>
      <c r="AC339" s="13"/>
      <c r="AD339" s="13"/>
      <c r="AE339" s="13"/>
      <c r="AT339" s="259" t="s">
        <v>259</v>
      </c>
      <c r="AU339" s="259" t="s">
        <v>88</v>
      </c>
      <c r="AV339" s="13" t="s">
        <v>88</v>
      </c>
      <c r="AW339" s="13" t="s">
        <v>36</v>
      </c>
      <c r="AX339" s="13" t="s">
        <v>80</v>
      </c>
      <c r="AY339" s="259" t="s">
        <v>241</v>
      </c>
    </row>
    <row r="340" s="13" customFormat="1">
      <c r="A340" s="13"/>
      <c r="B340" s="249"/>
      <c r="C340" s="250"/>
      <c r="D340" s="242" t="s">
        <v>259</v>
      </c>
      <c r="E340" s="251" t="s">
        <v>1</v>
      </c>
      <c r="F340" s="252" t="s">
        <v>2693</v>
      </c>
      <c r="G340" s="250"/>
      <c r="H340" s="253">
        <v>5.8239999999999998</v>
      </c>
      <c r="I340" s="254"/>
      <c r="J340" s="250"/>
      <c r="K340" s="250"/>
      <c r="L340" s="255"/>
      <c r="M340" s="256"/>
      <c r="N340" s="257"/>
      <c r="O340" s="257"/>
      <c r="P340" s="257"/>
      <c r="Q340" s="257"/>
      <c r="R340" s="257"/>
      <c r="S340" s="257"/>
      <c r="T340" s="258"/>
      <c r="U340" s="13"/>
      <c r="V340" s="13"/>
      <c r="W340" s="13"/>
      <c r="X340" s="13"/>
      <c r="Y340" s="13"/>
      <c r="Z340" s="13"/>
      <c r="AA340" s="13"/>
      <c r="AB340" s="13"/>
      <c r="AC340" s="13"/>
      <c r="AD340" s="13"/>
      <c r="AE340" s="13"/>
      <c r="AT340" s="259" t="s">
        <v>259</v>
      </c>
      <c r="AU340" s="259" t="s">
        <v>88</v>
      </c>
      <c r="AV340" s="13" t="s">
        <v>88</v>
      </c>
      <c r="AW340" s="13" t="s">
        <v>36</v>
      </c>
      <c r="AX340" s="13" t="s">
        <v>80</v>
      </c>
      <c r="AY340" s="259" t="s">
        <v>241</v>
      </c>
    </row>
    <row r="341" s="13" customFormat="1">
      <c r="A341" s="13"/>
      <c r="B341" s="249"/>
      <c r="C341" s="250"/>
      <c r="D341" s="242" t="s">
        <v>259</v>
      </c>
      <c r="E341" s="251" t="s">
        <v>1</v>
      </c>
      <c r="F341" s="252" t="s">
        <v>2694</v>
      </c>
      <c r="G341" s="250"/>
      <c r="H341" s="253">
        <v>49.991</v>
      </c>
      <c r="I341" s="254"/>
      <c r="J341" s="250"/>
      <c r="K341" s="250"/>
      <c r="L341" s="255"/>
      <c r="M341" s="256"/>
      <c r="N341" s="257"/>
      <c r="O341" s="257"/>
      <c r="P341" s="257"/>
      <c r="Q341" s="257"/>
      <c r="R341" s="257"/>
      <c r="S341" s="257"/>
      <c r="T341" s="258"/>
      <c r="U341" s="13"/>
      <c r="V341" s="13"/>
      <c r="W341" s="13"/>
      <c r="X341" s="13"/>
      <c r="Y341" s="13"/>
      <c r="Z341" s="13"/>
      <c r="AA341" s="13"/>
      <c r="AB341" s="13"/>
      <c r="AC341" s="13"/>
      <c r="AD341" s="13"/>
      <c r="AE341" s="13"/>
      <c r="AT341" s="259" t="s">
        <v>259</v>
      </c>
      <c r="AU341" s="259" t="s">
        <v>88</v>
      </c>
      <c r="AV341" s="13" t="s">
        <v>88</v>
      </c>
      <c r="AW341" s="13" t="s">
        <v>36</v>
      </c>
      <c r="AX341" s="13" t="s">
        <v>80</v>
      </c>
      <c r="AY341" s="259" t="s">
        <v>241</v>
      </c>
    </row>
    <row r="342" s="13" customFormat="1">
      <c r="A342" s="13"/>
      <c r="B342" s="249"/>
      <c r="C342" s="250"/>
      <c r="D342" s="242" t="s">
        <v>259</v>
      </c>
      <c r="E342" s="251" t="s">
        <v>1</v>
      </c>
      <c r="F342" s="252" t="s">
        <v>2695</v>
      </c>
      <c r="G342" s="250"/>
      <c r="H342" s="253">
        <v>3.5710000000000002</v>
      </c>
      <c r="I342" s="254"/>
      <c r="J342" s="250"/>
      <c r="K342" s="250"/>
      <c r="L342" s="255"/>
      <c r="M342" s="256"/>
      <c r="N342" s="257"/>
      <c r="O342" s="257"/>
      <c r="P342" s="257"/>
      <c r="Q342" s="257"/>
      <c r="R342" s="257"/>
      <c r="S342" s="257"/>
      <c r="T342" s="258"/>
      <c r="U342" s="13"/>
      <c r="V342" s="13"/>
      <c r="W342" s="13"/>
      <c r="X342" s="13"/>
      <c r="Y342" s="13"/>
      <c r="Z342" s="13"/>
      <c r="AA342" s="13"/>
      <c r="AB342" s="13"/>
      <c r="AC342" s="13"/>
      <c r="AD342" s="13"/>
      <c r="AE342" s="13"/>
      <c r="AT342" s="259" t="s">
        <v>259</v>
      </c>
      <c r="AU342" s="259" t="s">
        <v>88</v>
      </c>
      <c r="AV342" s="13" t="s">
        <v>88</v>
      </c>
      <c r="AW342" s="13" t="s">
        <v>36</v>
      </c>
      <c r="AX342" s="13" t="s">
        <v>80</v>
      </c>
      <c r="AY342" s="259" t="s">
        <v>241</v>
      </c>
    </row>
    <row r="343" s="14" customFormat="1">
      <c r="A343" s="14"/>
      <c r="B343" s="260"/>
      <c r="C343" s="261"/>
      <c r="D343" s="242" t="s">
        <v>259</v>
      </c>
      <c r="E343" s="262" t="s">
        <v>482</v>
      </c>
      <c r="F343" s="263" t="s">
        <v>261</v>
      </c>
      <c r="G343" s="261"/>
      <c r="H343" s="264">
        <v>140.91900000000001</v>
      </c>
      <c r="I343" s="265"/>
      <c r="J343" s="261"/>
      <c r="K343" s="261"/>
      <c r="L343" s="266"/>
      <c r="M343" s="267"/>
      <c r="N343" s="268"/>
      <c r="O343" s="268"/>
      <c r="P343" s="268"/>
      <c r="Q343" s="268"/>
      <c r="R343" s="268"/>
      <c r="S343" s="268"/>
      <c r="T343" s="269"/>
      <c r="U343" s="14"/>
      <c r="V343" s="14"/>
      <c r="W343" s="14"/>
      <c r="X343" s="14"/>
      <c r="Y343" s="14"/>
      <c r="Z343" s="14"/>
      <c r="AA343" s="14"/>
      <c r="AB343" s="14"/>
      <c r="AC343" s="14"/>
      <c r="AD343" s="14"/>
      <c r="AE343" s="14"/>
      <c r="AT343" s="270" t="s">
        <v>259</v>
      </c>
      <c r="AU343" s="270" t="s">
        <v>88</v>
      </c>
      <c r="AV343" s="14" t="s">
        <v>175</v>
      </c>
      <c r="AW343" s="14" t="s">
        <v>36</v>
      </c>
      <c r="AX343" s="14" t="s">
        <v>14</v>
      </c>
      <c r="AY343" s="270" t="s">
        <v>241</v>
      </c>
    </row>
    <row r="344" s="2" customFormat="1" ht="37.8" customHeight="1">
      <c r="A344" s="39"/>
      <c r="B344" s="40"/>
      <c r="C344" s="229" t="s">
        <v>747</v>
      </c>
      <c r="D344" s="229" t="s">
        <v>243</v>
      </c>
      <c r="E344" s="230" t="s">
        <v>713</v>
      </c>
      <c r="F344" s="231" t="s">
        <v>714</v>
      </c>
      <c r="G344" s="232" t="s">
        <v>255</v>
      </c>
      <c r="H344" s="233">
        <v>1831.9469999999999</v>
      </c>
      <c r="I344" s="234"/>
      <c r="J344" s="235">
        <f>ROUND(I344*H344,2)</f>
        <v>0</v>
      </c>
      <c r="K344" s="231" t="s">
        <v>247</v>
      </c>
      <c r="L344" s="45"/>
      <c r="M344" s="236" t="s">
        <v>1</v>
      </c>
      <c r="N344" s="237" t="s">
        <v>45</v>
      </c>
      <c r="O344" s="92"/>
      <c r="P344" s="238">
        <f>O344*H344</f>
        <v>0</v>
      </c>
      <c r="Q344" s="238">
        <v>0</v>
      </c>
      <c r="R344" s="238">
        <f>Q344*H344</f>
        <v>0</v>
      </c>
      <c r="S344" s="238">
        <v>0</v>
      </c>
      <c r="T344" s="239">
        <f>S344*H344</f>
        <v>0</v>
      </c>
      <c r="U344" s="39"/>
      <c r="V344" s="39"/>
      <c r="W344" s="39"/>
      <c r="X344" s="39"/>
      <c r="Y344" s="39"/>
      <c r="Z344" s="39"/>
      <c r="AA344" s="39"/>
      <c r="AB344" s="39"/>
      <c r="AC344" s="39"/>
      <c r="AD344" s="39"/>
      <c r="AE344" s="39"/>
      <c r="AR344" s="240" t="s">
        <v>175</v>
      </c>
      <c r="AT344" s="240" t="s">
        <v>243</v>
      </c>
      <c r="AU344" s="240" t="s">
        <v>88</v>
      </c>
      <c r="AY344" s="18" t="s">
        <v>241</v>
      </c>
      <c r="BE344" s="241">
        <f>IF(N344="základní",J344,0)</f>
        <v>0</v>
      </c>
      <c r="BF344" s="241">
        <f>IF(N344="snížená",J344,0)</f>
        <v>0</v>
      </c>
      <c r="BG344" s="241">
        <f>IF(N344="zákl. přenesená",J344,0)</f>
        <v>0</v>
      </c>
      <c r="BH344" s="241">
        <f>IF(N344="sníž. přenesená",J344,0)</f>
        <v>0</v>
      </c>
      <c r="BI344" s="241">
        <f>IF(N344="nulová",J344,0)</f>
        <v>0</v>
      </c>
      <c r="BJ344" s="18" t="s">
        <v>14</v>
      </c>
      <c r="BK344" s="241">
        <f>ROUND(I344*H344,2)</f>
        <v>0</v>
      </c>
      <c r="BL344" s="18" t="s">
        <v>175</v>
      </c>
      <c r="BM344" s="240" t="s">
        <v>4957</v>
      </c>
    </row>
    <row r="345" s="2" customFormat="1">
      <c r="A345" s="39"/>
      <c r="B345" s="40"/>
      <c r="C345" s="41"/>
      <c r="D345" s="242" t="s">
        <v>249</v>
      </c>
      <c r="E345" s="41"/>
      <c r="F345" s="243" t="s">
        <v>716</v>
      </c>
      <c r="G345" s="41"/>
      <c r="H345" s="41"/>
      <c r="I345" s="244"/>
      <c r="J345" s="41"/>
      <c r="K345" s="41"/>
      <c r="L345" s="45"/>
      <c r="M345" s="245"/>
      <c r="N345" s="246"/>
      <c r="O345" s="92"/>
      <c r="P345" s="92"/>
      <c r="Q345" s="92"/>
      <c r="R345" s="92"/>
      <c r="S345" s="92"/>
      <c r="T345" s="93"/>
      <c r="U345" s="39"/>
      <c r="V345" s="39"/>
      <c r="W345" s="39"/>
      <c r="X345" s="39"/>
      <c r="Y345" s="39"/>
      <c r="Z345" s="39"/>
      <c r="AA345" s="39"/>
      <c r="AB345" s="39"/>
      <c r="AC345" s="39"/>
      <c r="AD345" s="39"/>
      <c r="AE345" s="39"/>
      <c r="AT345" s="18" t="s">
        <v>249</v>
      </c>
      <c r="AU345" s="18" t="s">
        <v>88</v>
      </c>
    </row>
    <row r="346" s="2" customFormat="1">
      <c r="A346" s="39"/>
      <c r="B346" s="40"/>
      <c r="C346" s="41"/>
      <c r="D346" s="247" t="s">
        <v>251</v>
      </c>
      <c r="E346" s="41"/>
      <c r="F346" s="248" t="s">
        <v>717</v>
      </c>
      <c r="G346" s="41"/>
      <c r="H346" s="41"/>
      <c r="I346" s="244"/>
      <c r="J346" s="41"/>
      <c r="K346" s="41"/>
      <c r="L346" s="45"/>
      <c r="M346" s="245"/>
      <c r="N346" s="246"/>
      <c r="O346" s="92"/>
      <c r="P346" s="92"/>
      <c r="Q346" s="92"/>
      <c r="R346" s="92"/>
      <c r="S346" s="92"/>
      <c r="T346" s="93"/>
      <c r="U346" s="39"/>
      <c r="V346" s="39"/>
      <c r="W346" s="39"/>
      <c r="X346" s="39"/>
      <c r="Y346" s="39"/>
      <c r="Z346" s="39"/>
      <c r="AA346" s="39"/>
      <c r="AB346" s="39"/>
      <c r="AC346" s="39"/>
      <c r="AD346" s="39"/>
      <c r="AE346" s="39"/>
      <c r="AT346" s="18" t="s">
        <v>251</v>
      </c>
      <c r="AU346" s="18" t="s">
        <v>88</v>
      </c>
    </row>
    <row r="347" s="15" customFormat="1">
      <c r="A347" s="15"/>
      <c r="B347" s="271"/>
      <c r="C347" s="272"/>
      <c r="D347" s="242" t="s">
        <v>259</v>
      </c>
      <c r="E347" s="273" t="s">
        <v>1</v>
      </c>
      <c r="F347" s="274" t="s">
        <v>703</v>
      </c>
      <c r="G347" s="272"/>
      <c r="H347" s="273" t="s">
        <v>1</v>
      </c>
      <c r="I347" s="275"/>
      <c r="J347" s="272"/>
      <c r="K347" s="272"/>
      <c r="L347" s="276"/>
      <c r="M347" s="277"/>
      <c r="N347" s="278"/>
      <c r="O347" s="278"/>
      <c r="P347" s="278"/>
      <c r="Q347" s="278"/>
      <c r="R347" s="278"/>
      <c r="S347" s="278"/>
      <c r="T347" s="279"/>
      <c r="U347" s="15"/>
      <c r="V347" s="15"/>
      <c r="W347" s="15"/>
      <c r="X347" s="15"/>
      <c r="Y347" s="15"/>
      <c r="Z347" s="15"/>
      <c r="AA347" s="15"/>
      <c r="AB347" s="15"/>
      <c r="AC347" s="15"/>
      <c r="AD347" s="15"/>
      <c r="AE347" s="15"/>
      <c r="AT347" s="280" t="s">
        <v>259</v>
      </c>
      <c r="AU347" s="280" t="s">
        <v>88</v>
      </c>
      <c r="AV347" s="15" t="s">
        <v>14</v>
      </c>
      <c r="AW347" s="15" t="s">
        <v>36</v>
      </c>
      <c r="AX347" s="15" t="s">
        <v>80</v>
      </c>
      <c r="AY347" s="280" t="s">
        <v>241</v>
      </c>
    </row>
    <row r="348" s="13" customFormat="1">
      <c r="A348" s="13"/>
      <c r="B348" s="249"/>
      <c r="C348" s="250"/>
      <c r="D348" s="242" t="s">
        <v>259</v>
      </c>
      <c r="E348" s="251" t="s">
        <v>1</v>
      </c>
      <c r="F348" s="252" t="s">
        <v>718</v>
      </c>
      <c r="G348" s="250"/>
      <c r="H348" s="253">
        <v>1831.9469999999999</v>
      </c>
      <c r="I348" s="254"/>
      <c r="J348" s="250"/>
      <c r="K348" s="250"/>
      <c r="L348" s="255"/>
      <c r="M348" s="256"/>
      <c r="N348" s="257"/>
      <c r="O348" s="257"/>
      <c r="P348" s="257"/>
      <c r="Q348" s="257"/>
      <c r="R348" s="257"/>
      <c r="S348" s="257"/>
      <c r="T348" s="258"/>
      <c r="U348" s="13"/>
      <c r="V348" s="13"/>
      <c r="W348" s="13"/>
      <c r="X348" s="13"/>
      <c r="Y348" s="13"/>
      <c r="Z348" s="13"/>
      <c r="AA348" s="13"/>
      <c r="AB348" s="13"/>
      <c r="AC348" s="13"/>
      <c r="AD348" s="13"/>
      <c r="AE348" s="13"/>
      <c r="AT348" s="259" t="s">
        <v>259</v>
      </c>
      <c r="AU348" s="259" t="s">
        <v>88</v>
      </c>
      <c r="AV348" s="13" t="s">
        <v>88</v>
      </c>
      <c r="AW348" s="13" t="s">
        <v>36</v>
      </c>
      <c r="AX348" s="13" t="s">
        <v>80</v>
      </c>
      <c r="AY348" s="259" t="s">
        <v>241</v>
      </c>
    </row>
    <row r="349" s="14" customFormat="1">
      <c r="A349" s="14"/>
      <c r="B349" s="260"/>
      <c r="C349" s="261"/>
      <c r="D349" s="242" t="s">
        <v>259</v>
      </c>
      <c r="E349" s="262" t="s">
        <v>1</v>
      </c>
      <c r="F349" s="263" t="s">
        <v>261</v>
      </c>
      <c r="G349" s="261"/>
      <c r="H349" s="264">
        <v>1831.9469999999999</v>
      </c>
      <c r="I349" s="265"/>
      <c r="J349" s="261"/>
      <c r="K349" s="261"/>
      <c r="L349" s="266"/>
      <c r="M349" s="267"/>
      <c r="N349" s="268"/>
      <c r="O349" s="268"/>
      <c r="P349" s="268"/>
      <c r="Q349" s="268"/>
      <c r="R349" s="268"/>
      <c r="S349" s="268"/>
      <c r="T349" s="269"/>
      <c r="U349" s="14"/>
      <c r="V349" s="14"/>
      <c r="W349" s="14"/>
      <c r="X349" s="14"/>
      <c r="Y349" s="14"/>
      <c r="Z349" s="14"/>
      <c r="AA349" s="14"/>
      <c r="AB349" s="14"/>
      <c r="AC349" s="14"/>
      <c r="AD349" s="14"/>
      <c r="AE349" s="14"/>
      <c r="AT349" s="270" t="s">
        <v>259</v>
      </c>
      <c r="AU349" s="270" t="s">
        <v>88</v>
      </c>
      <c r="AV349" s="14" t="s">
        <v>175</v>
      </c>
      <c r="AW349" s="14" t="s">
        <v>36</v>
      </c>
      <c r="AX349" s="14" t="s">
        <v>14</v>
      </c>
      <c r="AY349" s="270" t="s">
        <v>241</v>
      </c>
    </row>
    <row r="350" s="2" customFormat="1" ht="37.8" customHeight="1">
      <c r="A350" s="39"/>
      <c r="B350" s="40"/>
      <c r="C350" s="229" t="s">
        <v>757</v>
      </c>
      <c r="D350" s="229" t="s">
        <v>243</v>
      </c>
      <c r="E350" s="230" t="s">
        <v>2076</v>
      </c>
      <c r="F350" s="231" t="s">
        <v>2077</v>
      </c>
      <c r="G350" s="232" t="s">
        <v>255</v>
      </c>
      <c r="H350" s="233">
        <v>9.3949999999999996</v>
      </c>
      <c r="I350" s="234"/>
      <c r="J350" s="235">
        <f>ROUND(I350*H350,2)</f>
        <v>0</v>
      </c>
      <c r="K350" s="231" t="s">
        <v>247</v>
      </c>
      <c r="L350" s="45"/>
      <c r="M350" s="236" t="s">
        <v>1</v>
      </c>
      <c r="N350" s="237" t="s">
        <v>45</v>
      </c>
      <c r="O350" s="92"/>
      <c r="P350" s="238">
        <f>O350*H350</f>
        <v>0</v>
      </c>
      <c r="Q350" s="238">
        <v>0</v>
      </c>
      <c r="R350" s="238">
        <f>Q350*H350</f>
        <v>0</v>
      </c>
      <c r="S350" s="238">
        <v>0</v>
      </c>
      <c r="T350" s="239">
        <f>S350*H350</f>
        <v>0</v>
      </c>
      <c r="U350" s="39"/>
      <c r="V350" s="39"/>
      <c r="W350" s="39"/>
      <c r="X350" s="39"/>
      <c r="Y350" s="39"/>
      <c r="Z350" s="39"/>
      <c r="AA350" s="39"/>
      <c r="AB350" s="39"/>
      <c r="AC350" s="39"/>
      <c r="AD350" s="39"/>
      <c r="AE350" s="39"/>
      <c r="AR350" s="240" t="s">
        <v>175</v>
      </c>
      <c r="AT350" s="240" t="s">
        <v>243</v>
      </c>
      <c r="AU350" s="240" t="s">
        <v>88</v>
      </c>
      <c r="AY350" s="18" t="s">
        <v>241</v>
      </c>
      <c r="BE350" s="241">
        <f>IF(N350="základní",J350,0)</f>
        <v>0</v>
      </c>
      <c r="BF350" s="241">
        <f>IF(N350="snížená",J350,0)</f>
        <v>0</v>
      </c>
      <c r="BG350" s="241">
        <f>IF(N350="zákl. přenesená",J350,0)</f>
        <v>0</v>
      </c>
      <c r="BH350" s="241">
        <f>IF(N350="sníž. přenesená",J350,0)</f>
        <v>0</v>
      </c>
      <c r="BI350" s="241">
        <f>IF(N350="nulová",J350,0)</f>
        <v>0</v>
      </c>
      <c r="BJ350" s="18" t="s">
        <v>14</v>
      </c>
      <c r="BK350" s="241">
        <f>ROUND(I350*H350,2)</f>
        <v>0</v>
      </c>
      <c r="BL350" s="18" t="s">
        <v>175</v>
      </c>
      <c r="BM350" s="240" t="s">
        <v>4958</v>
      </c>
    </row>
    <row r="351" s="2" customFormat="1">
      <c r="A351" s="39"/>
      <c r="B351" s="40"/>
      <c r="C351" s="41"/>
      <c r="D351" s="242" t="s">
        <v>249</v>
      </c>
      <c r="E351" s="41"/>
      <c r="F351" s="243" t="s">
        <v>2079</v>
      </c>
      <c r="G351" s="41"/>
      <c r="H351" s="41"/>
      <c r="I351" s="244"/>
      <c r="J351" s="41"/>
      <c r="K351" s="41"/>
      <c r="L351" s="45"/>
      <c r="M351" s="245"/>
      <c r="N351" s="246"/>
      <c r="O351" s="92"/>
      <c r="P351" s="92"/>
      <c r="Q351" s="92"/>
      <c r="R351" s="92"/>
      <c r="S351" s="92"/>
      <c r="T351" s="93"/>
      <c r="U351" s="39"/>
      <c r="V351" s="39"/>
      <c r="W351" s="39"/>
      <c r="X351" s="39"/>
      <c r="Y351" s="39"/>
      <c r="Z351" s="39"/>
      <c r="AA351" s="39"/>
      <c r="AB351" s="39"/>
      <c r="AC351" s="39"/>
      <c r="AD351" s="39"/>
      <c r="AE351" s="39"/>
      <c r="AT351" s="18" t="s">
        <v>249</v>
      </c>
      <c r="AU351" s="18" t="s">
        <v>88</v>
      </c>
    </row>
    <row r="352" s="2" customFormat="1">
      <c r="A352" s="39"/>
      <c r="B352" s="40"/>
      <c r="C352" s="41"/>
      <c r="D352" s="247" t="s">
        <v>251</v>
      </c>
      <c r="E352" s="41"/>
      <c r="F352" s="248" t="s">
        <v>2080</v>
      </c>
      <c r="G352" s="41"/>
      <c r="H352" s="41"/>
      <c r="I352" s="244"/>
      <c r="J352" s="41"/>
      <c r="K352" s="41"/>
      <c r="L352" s="45"/>
      <c r="M352" s="245"/>
      <c r="N352" s="246"/>
      <c r="O352" s="92"/>
      <c r="P352" s="92"/>
      <c r="Q352" s="92"/>
      <c r="R352" s="92"/>
      <c r="S352" s="92"/>
      <c r="T352" s="93"/>
      <c r="U352" s="39"/>
      <c r="V352" s="39"/>
      <c r="W352" s="39"/>
      <c r="X352" s="39"/>
      <c r="Y352" s="39"/>
      <c r="Z352" s="39"/>
      <c r="AA352" s="39"/>
      <c r="AB352" s="39"/>
      <c r="AC352" s="39"/>
      <c r="AD352" s="39"/>
      <c r="AE352" s="39"/>
      <c r="AT352" s="18" t="s">
        <v>251</v>
      </c>
      <c r="AU352" s="18" t="s">
        <v>88</v>
      </c>
    </row>
    <row r="353" s="15" customFormat="1">
      <c r="A353" s="15"/>
      <c r="B353" s="271"/>
      <c r="C353" s="272"/>
      <c r="D353" s="242" t="s">
        <v>259</v>
      </c>
      <c r="E353" s="273" t="s">
        <v>1</v>
      </c>
      <c r="F353" s="274" t="s">
        <v>710</v>
      </c>
      <c r="G353" s="272"/>
      <c r="H353" s="273" t="s">
        <v>1</v>
      </c>
      <c r="I353" s="275"/>
      <c r="J353" s="272"/>
      <c r="K353" s="272"/>
      <c r="L353" s="276"/>
      <c r="M353" s="277"/>
      <c r="N353" s="278"/>
      <c r="O353" s="278"/>
      <c r="P353" s="278"/>
      <c r="Q353" s="278"/>
      <c r="R353" s="278"/>
      <c r="S353" s="278"/>
      <c r="T353" s="279"/>
      <c r="U353" s="15"/>
      <c r="V353" s="15"/>
      <c r="W353" s="15"/>
      <c r="X353" s="15"/>
      <c r="Y353" s="15"/>
      <c r="Z353" s="15"/>
      <c r="AA353" s="15"/>
      <c r="AB353" s="15"/>
      <c r="AC353" s="15"/>
      <c r="AD353" s="15"/>
      <c r="AE353" s="15"/>
      <c r="AT353" s="280" t="s">
        <v>259</v>
      </c>
      <c r="AU353" s="280" t="s">
        <v>88</v>
      </c>
      <c r="AV353" s="15" t="s">
        <v>14</v>
      </c>
      <c r="AW353" s="15" t="s">
        <v>36</v>
      </c>
      <c r="AX353" s="15" t="s">
        <v>80</v>
      </c>
      <c r="AY353" s="280" t="s">
        <v>241</v>
      </c>
    </row>
    <row r="354" s="13" customFormat="1">
      <c r="A354" s="13"/>
      <c r="B354" s="249"/>
      <c r="C354" s="250"/>
      <c r="D354" s="242" t="s">
        <v>259</v>
      </c>
      <c r="E354" s="251" t="s">
        <v>1</v>
      </c>
      <c r="F354" s="252" t="s">
        <v>2699</v>
      </c>
      <c r="G354" s="250"/>
      <c r="H354" s="253">
        <v>5.8239999999999998</v>
      </c>
      <c r="I354" s="254"/>
      <c r="J354" s="250"/>
      <c r="K354" s="250"/>
      <c r="L354" s="255"/>
      <c r="M354" s="256"/>
      <c r="N354" s="257"/>
      <c r="O354" s="257"/>
      <c r="P354" s="257"/>
      <c r="Q354" s="257"/>
      <c r="R354" s="257"/>
      <c r="S354" s="257"/>
      <c r="T354" s="258"/>
      <c r="U354" s="13"/>
      <c r="V354" s="13"/>
      <c r="W354" s="13"/>
      <c r="X354" s="13"/>
      <c r="Y354" s="13"/>
      <c r="Z354" s="13"/>
      <c r="AA354" s="13"/>
      <c r="AB354" s="13"/>
      <c r="AC354" s="13"/>
      <c r="AD354" s="13"/>
      <c r="AE354" s="13"/>
      <c r="AT354" s="259" t="s">
        <v>259</v>
      </c>
      <c r="AU354" s="259" t="s">
        <v>88</v>
      </c>
      <c r="AV354" s="13" t="s">
        <v>88</v>
      </c>
      <c r="AW354" s="13" t="s">
        <v>36</v>
      </c>
      <c r="AX354" s="13" t="s">
        <v>80</v>
      </c>
      <c r="AY354" s="259" t="s">
        <v>241</v>
      </c>
    </row>
    <row r="355" s="13" customFormat="1">
      <c r="A355" s="13"/>
      <c r="B355" s="249"/>
      <c r="C355" s="250"/>
      <c r="D355" s="242" t="s">
        <v>259</v>
      </c>
      <c r="E355" s="251" t="s">
        <v>1</v>
      </c>
      <c r="F355" s="252" t="s">
        <v>2700</v>
      </c>
      <c r="G355" s="250"/>
      <c r="H355" s="253">
        <v>3.5710000000000002</v>
      </c>
      <c r="I355" s="254"/>
      <c r="J355" s="250"/>
      <c r="K355" s="250"/>
      <c r="L355" s="255"/>
      <c r="M355" s="256"/>
      <c r="N355" s="257"/>
      <c r="O355" s="257"/>
      <c r="P355" s="257"/>
      <c r="Q355" s="257"/>
      <c r="R355" s="257"/>
      <c r="S355" s="257"/>
      <c r="T355" s="258"/>
      <c r="U355" s="13"/>
      <c r="V355" s="13"/>
      <c r="W355" s="13"/>
      <c r="X355" s="13"/>
      <c r="Y355" s="13"/>
      <c r="Z355" s="13"/>
      <c r="AA355" s="13"/>
      <c r="AB355" s="13"/>
      <c r="AC355" s="13"/>
      <c r="AD355" s="13"/>
      <c r="AE355" s="13"/>
      <c r="AT355" s="259" t="s">
        <v>259</v>
      </c>
      <c r="AU355" s="259" t="s">
        <v>88</v>
      </c>
      <c r="AV355" s="13" t="s">
        <v>88</v>
      </c>
      <c r="AW355" s="13" t="s">
        <v>36</v>
      </c>
      <c r="AX355" s="13" t="s">
        <v>80</v>
      </c>
      <c r="AY355" s="259" t="s">
        <v>241</v>
      </c>
    </row>
    <row r="356" s="14" customFormat="1">
      <c r="A356" s="14"/>
      <c r="B356" s="260"/>
      <c r="C356" s="261"/>
      <c r="D356" s="242" t="s">
        <v>259</v>
      </c>
      <c r="E356" s="262" t="s">
        <v>2013</v>
      </c>
      <c r="F356" s="263" t="s">
        <v>261</v>
      </c>
      <c r="G356" s="261"/>
      <c r="H356" s="264">
        <v>9.3949999999999996</v>
      </c>
      <c r="I356" s="265"/>
      <c r="J356" s="261"/>
      <c r="K356" s="261"/>
      <c r="L356" s="266"/>
      <c r="M356" s="267"/>
      <c r="N356" s="268"/>
      <c r="O356" s="268"/>
      <c r="P356" s="268"/>
      <c r="Q356" s="268"/>
      <c r="R356" s="268"/>
      <c r="S356" s="268"/>
      <c r="T356" s="269"/>
      <c r="U356" s="14"/>
      <c r="V356" s="14"/>
      <c r="W356" s="14"/>
      <c r="X356" s="14"/>
      <c r="Y356" s="14"/>
      <c r="Z356" s="14"/>
      <c r="AA356" s="14"/>
      <c r="AB356" s="14"/>
      <c r="AC356" s="14"/>
      <c r="AD356" s="14"/>
      <c r="AE356" s="14"/>
      <c r="AT356" s="270" t="s">
        <v>259</v>
      </c>
      <c r="AU356" s="270" t="s">
        <v>88</v>
      </c>
      <c r="AV356" s="14" t="s">
        <v>175</v>
      </c>
      <c r="AW356" s="14" t="s">
        <v>36</v>
      </c>
      <c r="AX356" s="14" t="s">
        <v>14</v>
      </c>
      <c r="AY356" s="270" t="s">
        <v>241</v>
      </c>
    </row>
    <row r="357" s="2" customFormat="1" ht="37.8" customHeight="1">
      <c r="A357" s="39"/>
      <c r="B357" s="40"/>
      <c r="C357" s="229" t="s">
        <v>763</v>
      </c>
      <c r="D357" s="229" t="s">
        <v>243</v>
      </c>
      <c r="E357" s="230" t="s">
        <v>2082</v>
      </c>
      <c r="F357" s="231" t="s">
        <v>2083</v>
      </c>
      <c r="G357" s="232" t="s">
        <v>255</v>
      </c>
      <c r="H357" s="233">
        <v>122.13500000000001</v>
      </c>
      <c r="I357" s="234"/>
      <c r="J357" s="235">
        <f>ROUND(I357*H357,2)</f>
        <v>0</v>
      </c>
      <c r="K357" s="231" t="s">
        <v>247</v>
      </c>
      <c r="L357" s="45"/>
      <c r="M357" s="236" t="s">
        <v>1</v>
      </c>
      <c r="N357" s="237" t="s">
        <v>45</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175</v>
      </c>
      <c r="AT357" s="240" t="s">
        <v>243</v>
      </c>
      <c r="AU357" s="240" t="s">
        <v>88</v>
      </c>
      <c r="AY357" s="18" t="s">
        <v>241</v>
      </c>
      <c r="BE357" s="241">
        <f>IF(N357="základní",J357,0)</f>
        <v>0</v>
      </c>
      <c r="BF357" s="241">
        <f>IF(N357="snížená",J357,0)</f>
        <v>0</v>
      </c>
      <c r="BG357" s="241">
        <f>IF(N357="zákl. přenesená",J357,0)</f>
        <v>0</v>
      </c>
      <c r="BH357" s="241">
        <f>IF(N357="sníž. přenesená",J357,0)</f>
        <v>0</v>
      </c>
      <c r="BI357" s="241">
        <f>IF(N357="nulová",J357,0)</f>
        <v>0</v>
      </c>
      <c r="BJ357" s="18" t="s">
        <v>14</v>
      </c>
      <c r="BK357" s="241">
        <f>ROUND(I357*H357,2)</f>
        <v>0</v>
      </c>
      <c r="BL357" s="18" t="s">
        <v>175</v>
      </c>
      <c r="BM357" s="240" t="s">
        <v>4959</v>
      </c>
    </row>
    <row r="358" s="2" customFormat="1">
      <c r="A358" s="39"/>
      <c r="B358" s="40"/>
      <c r="C358" s="41"/>
      <c r="D358" s="242" t="s">
        <v>249</v>
      </c>
      <c r="E358" s="41"/>
      <c r="F358" s="243" t="s">
        <v>2085</v>
      </c>
      <c r="G358" s="41"/>
      <c r="H358" s="41"/>
      <c r="I358" s="244"/>
      <c r="J358" s="41"/>
      <c r="K358" s="41"/>
      <c r="L358" s="45"/>
      <c r="M358" s="245"/>
      <c r="N358" s="246"/>
      <c r="O358" s="92"/>
      <c r="P358" s="92"/>
      <c r="Q358" s="92"/>
      <c r="R358" s="92"/>
      <c r="S358" s="92"/>
      <c r="T358" s="93"/>
      <c r="U358" s="39"/>
      <c r="V358" s="39"/>
      <c r="W358" s="39"/>
      <c r="X358" s="39"/>
      <c r="Y358" s="39"/>
      <c r="Z358" s="39"/>
      <c r="AA358" s="39"/>
      <c r="AB358" s="39"/>
      <c r="AC358" s="39"/>
      <c r="AD358" s="39"/>
      <c r="AE358" s="39"/>
      <c r="AT358" s="18" t="s">
        <v>249</v>
      </c>
      <c r="AU358" s="18" t="s">
        <v>88</v>
      </c>
    </row>
    <row r="359" s="2" customFormat="1">
      <c r="A359" s="39"/>
      <c r="B359" s="40"/>
      <c r="C359" s="41"/>
      <c r="D359" s="247" t="s">
        <v>251</v>
      </c>
      <c r="E359" s="41"/>
      <c r="F359" s="248" t="s">
        <v>2086</v>
      </c>
      <c r="G359" s="41"/>
      <c r="H359" s="41"/>
      <c r="I359" s="244"/>
      <c r="J359" s="41"/>
      <c r="K359" s="41"/>
      <c r="L359" s="45"/>
      <c r="M359" s="245"/>
      <c r="N359" s="246"/>
      <c r="O359" s="92"/>
      <c r="P359" s="92"/>
      <c r="Q359" s="92"/>
      <c r="R359" s="92"/>
      <c r="S359" s="92"/>
      <c r="T359" s="93"/>
      <c r="U359" s="39"/>
      <c r="V359" s="39"/>
      <c r="W359" s="39"/>
      <c r="X359" s="39"/>
      <c r="Y359" s="39"/>
      <c r="Z359" s="39"/>
      <c r="AA359" s="39"/>
      <c r="AB359" s="39"/>
      <c r="AC359" s="39"/>
      <c r="AD359" s="39"/>
      <c r="AE359" s="39"/>
      <c r="AT359" s="18" t="s">
        <v>251</v>
      </c>
      <c r="AU359" s="18" t="s">
        <v>88</v>
      </c>
    </row>
    <row r="360" s="15" customFormat="1">
      <c r="A360" s="15"/>
      <c r="B360" s="271"/>
      <c r="C360" s="272"/>
      <c r="D360" s="242" t="s">
        <v>259</v>
      </c>
      <c r="E360" s="273" t="s">
        <v>1</v>
      </c>
      <c r="F360" s="274" t="s">
        <v>703</v>
      </c>
      <c r="G360" s="272"/>
      <c r="H360" s="273" t="s">
        <v>1</v>
      </c>
      <c r="I360" s="275"/>
      <c r="J360" s="272"/>
      <c r="K360" s="272"/>
      <c r="L360" s="276"/>
      <c r="M360" s="277"/>
      <c r="N360" s="278"/>
      <c r="O360" s="278"/>
      <c r="P360" s="278"/>
      <c r="Q360" s="278"/>
      <c r="R360" s="278"/>
      <c r="S360" s="278"/>
      <c r="T360" s="279"/>
      <c r="U360" s="15"/>
      <c r="V360" s="15"/>
      <c r="W360" s="15"/>
      <c r="X360" s="15"/>
      <c r="Y360" s="15"/>
      <c r="Z360" s="15"/>
      <c r="AA360" s="15"/>
      <c r="AB360" s="15"/>
      <c r="AC360" s="15"/>
      <c r="AD360" s="15"/>
      <c r="AE360" s="15"/>
      <c r="AT360" s="280" t="s">
        <v>259</v>
      </c>
      <c r="AU360" s="280" t="s">
        <v>88</v>
      </c>
      <c r="AV360" s="15" t="s">
        <v>14</v>
      </c>
      <c r="AW360" s="15" t="s">
        <v>36</v>
      </c>
      <c r="AX360" s="15" t="s">
        <v>80</v>
      </c>
      <c r="AY360" s="280" t="s">
        <v>241</v>
      </c>
    </row>
    <row r="361" s="13" customFormat="1">
      <c r="A361" s="13"/>
      <c r="B361" s="249"/>
      <c r="C361" s="250"/>
      <c r="D361" s="242" t="s">
        <v>259</v>
      </c>
      <c r="E361" s="251" t="s">
        <v>1</v>
      </c>
      <c r="F361" s="252" t="s">
        <v>2087</v>
      </c>
      <c r="G361" s="250"/>
      <c r="H361" s="253">
        <v>122.13500000000001</v>
      </c>
      <c r="I361" s="254"/>
      <c r="J361" s="250"/>
      <c r="K361" s="250"/>
      <c r="L361" s="255"/>
      <c r="M361" s="256"/>
      <c r="N361" s="257"/>
      <c r="O361" s="257"/>
      <c r="P361" s="257"/>
      <c r="Q361" s="257"/>
      <c r="R361" s="257"/>
      <c r="S361" s="257"/>
      <c r="T361" s="258"/>
      <c r="U361" s="13"/>
      <c r="V361" s="13"/>
      <c r="W361" s="13"/>
      <c r="X361" s="13"/>
      <c r="Y361" s="13"/>
      <c r="Z361" s="13"/>
      <c r="AA361" s="13"/>
      <c r="AB361" s="13"/>
      <c r="AC361" s="13"/>
      <c r="AD361" s="13"/>
      <c r="AE361" s="13"/>
      <c r="AT361" s="259" t="s">
        <v>259</v>
      </c>
      <c r="AU361" s="259" t="s">
        <v>88</v>
      </c>
      <c r="AV361" s="13" t="s">
        <v>88</v>
      </c>
      <c r="AW361" s="13" t="s">
        <v>36</v>
      </c>
      <c r="AX361" s="13" t="s">
        <v>80</v>
      </c>
      <c r="AY361" s="259" t="s">
        <v>241</v>
      </c>
    </row>
    <row r="362" s="14" customFormat="1">
      <c r="A362" s="14"/>
      <c r="B362" s="260"/>
      <c r="C362" s="261"/>
      <c r="D362" s="242" t="s">
        <v>259</v>
      </c>
      <c r="E362" s="262" t="s">
        <v>1</v>
      </c>
      <c r="F362" s="263" t="s">
        <v>261</v>
      </c>
      <c r="G362" s="261"/>
      <c r="H362" s="264">
        <v>122.13500000000001</v>
      </c>
      <c r="I362" s="265"/>
      <c r="J362" s="261"/>
      <c r="K362" s="261"/>
      <c r="L362" s="266"/>
      <c r="M362" s="267"/>
      <c r="N362" s="268"/>
      <c r="O362" s="268"/>
      <c r="P362" s="268"/>
      <c r="Q362" s="268"/>
      <c r="R362" s="268"/>
      <c r="S362" s="268"/>
      <c r="T362" s="269"/>
      <c r="U362" s="14"/>
      <c r="V362" s="14"/>
      <c r="W362" s="14"/>
      <c r="X362" s="14"/>
      <c r="Y362" s="14"/>
      <c r="Z362" s="14"/>
      <c r="AA362" s="14"/>
      <c r="AB362" s="14"/>
      <c r="AC362" s="14"/>
      <c r="AD362" s="14"/>
      <c r="AE362" s="14"/>
      <c r="AT362" s="270" t="s">
        <v>259</v>
      </c>
      <c r="AU362" s="270" t="s">
        <v>88</v>
      </c>
      <c r="AV362" s="14" t="s">
        <v>175</v>
      </c>
      <c r="AW362" s="14" t="s">
        <v>36</v>
      </c>
      <c r="AX362" s="14" t="s">
        <v>14</v>
      </c>
      <c r="AY362" s="270" t="s">
        <v>241</v>
      </c>
    </row>
    <row r="363" s="2" customFormat="1" ht="24.15" customHeight="1">
      <c r="A363" s="39"/>
      <c r="B363" s="40"/>
      <c r="C363" s="229" t="s">
        <v>772</v>
      </c>
      <c r="D363" s="229" t="s">
        <v>243</v>
      </c>
      <c r="E363" s="230" t="s">
        <v>719</v>
      </c>
      <c r="F363" s="231" t="s">
        <v>720</v>
      </c>
      <c r="G363" s="232" t="s">
        <v>255</v>
      </c>
      <c r="H363" s="233">
        <v>37.578000000000003</v>
      </c>
      <c r="I363" s="234"/>
      <c r="J363" s="235">
        <f>ROUND(I363*H363,2)</f>
        <v>0</v>
      </c>
      <c r="K363" s="231" t="s">
        <v>247</v>
      </c>
      <c r="L363" s="45"/>
      <c r="M363" s="236" t="s">
        <v>1</v>
      </c>
      <c r="N363" s="237" t="s">
        <v>45</v>
      </c>
      <c r="O363" s="92"/>
      <c r="P363" s="238">
        <f>O363*H363</f>
        <v>0</v>
      </c>
      <c r="Q363" s="238">
        <v>0</v>
      </c>
      <c r="R363" s="238">
        <f>Q363*H363</f>
        <v>0</v>
      </c>
      <c r="S363" s="238">
        <v>0</v>
      </c>
      <c r="T363" s="239">
        <f>S363*H363</f>
        <v>0</v>
      </c>
      <c r="U363" s="39"/>
      <c r="V363" s="39"/>
      <c r="W363" s="39"/>
      <c r="X363" s="39"/>
      <c r="Y363" s="39"/>
      <c r="Z363" s="39"/>
      <c r="AA363" s="39"/>
      <c r="AB363" s="39"/>
      <c r="AC363" s="39"/>
      <c r="AD363" s="39"/>
      <c r="AE363" s="39"/>
      <c r="AR363" s="240" t="s">
        <v>175</v>
      </c>
      <c r="AT363" s="240" t="s">
        <v>243</v>
      </c>
      <c r="AU363" s="240" t="s">
        <v>88</v>
      </c>
      <c r="AY363" s="18" t="s">
        <v>241</v>
      </c>
      <c r="BE363" s="241">
        <f>IF(N363="základní",J363,0)</f>
        <v>0</v>
      </c>
      <c r="BF363" s="241">
        <f>IF(N363="snížená",J363,0)</f>
        <v>0</v>
      </c>
      <c r="BG363" s="241">
        <f>IF(N363="zákl. přenesená",J363,0)</f>
        <v>0</v>
      </c>
      <c r="BH363" s="241">
        <f>IF(N363="sníž. přenesená",J363,0)</f>
        <v>0</v>
      </c>
      <c r="BI363" s="241">
        <f>IF(N363="nulová",J363,0)</f>
        <v>0</v>
      </c>
      <c r="BJ363" s="18" t="s">
        <v>14</v>
      </c>
      <c r="BK363" s="241">
        <f>ROUND(I363*H363,2)</f>
        <v>0</v>
      </c>
      <c r="BL363" s="18" t="s">
        <v>175</v>
      </c>
      <c r="BM363" s="240" t="s">
        <v>4960</v>
      </c>
    </row>
    <row r="364" s="2" customFormat="1">
      <c r="A364" s="39"/>
      <c r="B364" s="40"/>
      <c r="C364" s="41"/>
      <c r="D364" s="242" t="s">
        <v>249</v>
      </c>
      <c r="E364" s="41"/>
      <c r="F364" s="243" t="s">
        <v>722</v>
      </c>
      <c r="G364" s="41"/>
      <c r="H364" s="41"/>
      <c r="I364" s="244"/>
      <c r="J364" s="41"/>
      <c r="K364" s="41"/>
      <c r="L364" s="45"/>
      <c r="M364" s="245"/>
      <c r="N364" s="246"/>
      <c r="O364" s="92"/>
      <c r="P364" s="92"/>
      <c r="Q364" s="92"/>
      <c r="R364" s="92"/>
      <c r="S364" s="92"/>
      <c r="T364" s="93"/>
      <c r="U364" s="39"/>
      <c r="V364" s="39"/>
      <c r="W364" s="39"/>
      <c r="X364" s="39"/>
      <c r="Y364" s="39"/>
      <c r="Z364" s="39"/>
      <c r="AA364" s="39"/>
      <c r="AB364" s="39"/>
      <c r="AC364" s="39"/>
      <c r="AD364" s="39"/>
      <c r="AE364" s="39"/>
      <c r="AT364" s="18" t="s">
        <v>249</v>
      </c>
      <c r="AU364" s="18" t="s">
        <v>88</v>
      </c>
    </row>
    <row r="365" s="2" customFormat="1">
      <c r="A365" s="39"/>
      <c r="B365" s="40"/>
      <c r="C365" s="41"/>
      <c r="D365" s="247" t="s">
        <v>251</v>
      </c>
      <c r="E365" s="41"/>
      <c r="F365" s="248" t="s">
        <v>723</v>
      </c>
      <c r="G365" s="41"/>
      <c r="H365" s="41"/>
      <c r="I365" s="244"/>
      <c r="J365" s="41"/>
      <c r="K365" s="41"/>
      <c r="L365" s="45"/>
      <c r="M365" s="245"/>
      <c r="N365" s="246"/>
      <c r="O365" s="92"/>
      <c r="P365" s="92"/>
      <c r="Q365" s="92"/>
      <c r="R365" s="92"/>
      <c r="S365" s="92"/>
      <c r="T365" s="93"/>
      <c r="U365" s="39"/>
      <c r="V365" s="39"/>
      <c r="W365" s="39"/>
      <c r="X365" s="39"/>
      <c r="Y365" s="39"/>
      <c r="Z365" s="39"/>
      <c r="AA365" s="39"/>
      <c r="AB365" s="39"/>
      <c r="AC365" s="39"/>
      <c r="AD365" s="39"/>
      <c r="AE365" s="39"/>
      <c r="AT365" s="18" t="s">
        <v>251</v>
      </c>
      <c r="AU365" s="18" t="s">
        <v>88</v>
      </c>
    </row>
    <row r="366" s="15" customFormat="1">
      <c r="A366" s="15"/>
      <c r="B366" s="271"/>
      <c r="C366" s="272"/>
      <c r="D366" s="242" t="s">
        <v>259</v>
      </c>
      <c r="E366" s="273" t="s">
        <v>1</v>
      </c>
      <c r="F366" s="274" t="s">
        <v>724</v>
      </c>
      <c r="G366" s="272"/>
      <c r="H366" s="273" t="s">
        <v>1</v>
      </c>
      <c r="I366" s="275"/>
      <c r="J366" s="272"/>
      <c r="K366" s="272"/>
      <c r="L366" s="276"/>
      <c r="M366" s="277"/>
      <c r="N366" s="278"/>
      <c r="O366" s="278"/>
      <c r="P366" s="278"/>
      <c r="Q366" s="278"/>
      <c r="R366" s="278"/>
      <c r="S366" s="278"/>
      <c r="T366" s="279"/>
      <c r="U366" s="15"/>
      <c r="V366" s="15"/>
      <c r="W366" s="15"/>
      <c r="X366" s="15"/>
      <c r="Y366" s="15"/>
      <c r="Z366" s="15"/>
      <c r="AA366" s="15"/>
      <c r="AB366" s="15"/>
      <c r="AC366" s="15"/>
      <c r="AD366" s="15"/>
      <c r="AE366" s="15"/>
      <c r="AT366" s="280" t="s">
        <v>259</v>
      </c>
      <c r="AU366" s="280" t="s">
        <v>88</v>
      </c>
      <c r="AV366" s="15" t="s">
        <v>14</v>
      </c>
      <c r="AW366" s="15" t="s">
        <v>36</v>
      </c>
      <c r="AX366" s="15" t="s">
        <v>80</v>
      </c>
      <c r="AY366" s="280" t="s">
        <v>241</v>
      </c>
    </row>
    <row r="367" s="13" customFormat="1">
      <c r="A367" s="13"/>
      <c r="B367" s="249"/>
      <c r="C367" s="250"/>
      <c r="D367" s="242" t="s">
        <v>259</v>
      </c>
      <c r="E367" s="251" t="s">
        <v>1</v>
      </c>
      <c r="F367" s="252" t="s">
        <v>3417</v>
      </c>
      <c r="G367" s="250"/>
      <c r="H367" s="253">
        <v>37.578000000000003</v>
      </c>
      <c r="I367" s="254"/>
      <c r="J367" s="250"/>
      <c r="K367" s="250"/>
      <c r="L367" s="255"/>
      <c r="M367" s="256"/>
      <c r="N367" s="257"/>
      <c r="O367" s="257"/>
      <c r="P367" s="257"/>
      <c r="Q367" s="257"/>
      <c r="R367" s="257"/>
      <c r="S367" s="257"/>
      <c r="T367" s="258"/>
      <c r="U367" s="13"/>
      <c r="V367" s="13"/>
      <c r="W367" s="13"/>
      <c r="X367" s="13"/>
      <c r="Y367" s="13"/>
      <c r="Z367" s="13"/>
      <c r="AA367" s="13"/>
      <c r="AB367" s="13"/>
      <c r="AC367" s="13"/>
      <c r="AD367" s="13"/>
      <c r="AE367" s="13"/>
      <c r="AT367" s="259" t="s">
        <v>259</v>
      </c>
      <c r="AU367" s="259" t="s">
        <v>88</v>
      </c>
      <c r="AV367" s="13" t="s">
        <v>88</v>
      </c>
      <c r="AW367" s="13" t="s">
        <v>36</v>
      </c>
      <c r="AX367" s="13" t="s">
        <v>80</v>
      </c>
      <c r="AY367" s="259" t="s">
        <v>241</v>
      </c>
    </row>
    <row r="368" s="14" customFormat="1">
      <c r="A368" s="14"/>
      <c r="B368" s="260"/>
      <c r="C368" s="261"/>
      <c r="D368" s="242" t="s">
        <v>259</v>
      </c>
      <c r="E368" s="262" t="s">
        <v>1</v>
      </c>
      <c r="F368" s="263" t="s">
        <v>261</v>
      </c>
      <c r="G368" s="261"/>
      <c r="H368" s="264">
        <v>37.578000000000003</v>
      </c>
      <c r="I368" s="265"/>
      <c r="J368" s="261"/>
      <c r="K368" s="261"/>
      <c r="L368" s="266"/>
      <c r="M368" s="267"/>
      <c r="N368" s="268"/>
      <c r="O368" s="268"/>
      <c r="P368" s="268"/>
      <c r="Q368" s="268"/>
      <c r="R368" s="268"/>
      <c r="S368" s="268"/>
      <c r="T368" s="269"/>
      <c r="U368" s="14"/>
      <c r="V368" s="14"/>
      <c r="W368" s="14"/>
      <c r="X368" s="14"/>
      <c r="Y368" s="14"/>
      <c r="Z368" s="14"/>
      <c r="AA368" s="14"/>
      <c r="AB368" s="14"/>
      <c r="AC368" s="14"/>
      <c r="AD368" s="14"/>
      <c r="AE368" s="14"/>
      <c r="AT368" s="270" t="s">
        <v>259</v>
      </c>
      <c r="AU368" s="270" t="s">
        <v>88</v>
      </c>
      <c r="AV368" s="14" t="s">
        <v>175</v>
      </c>
      <c r="AW368" s="14" t="s">
        <v>36</v>
      </c>
      <c r="AX368" s="14" t="s">
        <v>14</v>
      </c>
      <c r="AY368" s="270" t="s">
        <v>241</v>
      </c>
    </row>
    <row r="369" s="2" customFormat="1" ht="24.15" customHeight="1">
      <c r="A369" s="39"/>
      <c r="B369" s="40"/>
      <c r="C369" s="229" t="s">
        <v>778</v>
      </c>
      <c r="D369" s="229" t="s">
        <v>243</v>
      </c>
      <c r="E369" s="230" t="s">
        <v>726</v>
      </c>
      <c r="F369" s="231" t="s">
        <v>727</v>
      </c>
      <c r="G369" s="232" t="s">
        <v>255</v>
      </c>
      <c r="H369" s="233">
        <v>140.91900000000001</v>
      </c>
      <c r="I369" s="234"/>
      <c r="J369" s="235">
        <f>ROUND(I369*H369,2)</f>
        <v>0</v>
      </c>
      <c r="K369" s="231" t="s">
        <v>247</v>
      </c>
      <c r="L369" s="45"/>
      <c r="M369" s="236" t="s">
        <v>1</v>
      </c>
      <c r="N369" s="237" t="s">
        <v>45</v>
      </c>
      <c r="O369" s="92"/>
      <c r="P369" s="238">
        <f>O369*H369</f>
        <v>0</v>
      </c>
      <c r="Q369" s="238">
        <v>0</v>
      </c>
      <c r="R369" s="238">
        <f>Q369*H369</f>
        <v>0</v>
      </c>
      <c r="S369" s="238">
        <v>0</v>
      </c>
      <c r="T369" s="239">
        <f>S369*H369</f>
        <v>0</v>
      </c>
      <c r="U369" s="39"/>
      <c r="V369" s="39"/>
      <c r="W369" s="39"/>
      <c r="X369" s="39"/>
      <c r="Y369" s="39"/>
      <c r="Z369" s="39"/>
      <c r="AA369" s="39"/>
      <c r="AB369" s="39"/>
      <c r="AC369" s="39"/>
      <c r="AD369" s="39"/>
      <c r="AE369" s="39"/>
      <c r="AR369" s="240" t="s">
        <v>175</v>
      </c>
      <c r="AT369" s="240" t="s">
        <v>243</v>
      </c>
      <c r="AU369" s="240" t="s">
        <v>88</v>
      </c>
      <c r="AY369" s="18" t="s">
        <v>241</v>
      </c>
      <c r="BE369" s="241">
        <f>IF(N369="základní",J369,0)</f>
        <v>0</v>
      </c>
      <c r="BF369" s="241">
        <f>IF(N369="snížená",J369,0)</f>
        <v>0</v>
      </c>
      <c r="BG369" s="241">
        <f>IF(N369="zákl. přenesená",J369,0)</f>
        <v>0</v>
      </c>
      <c r="BH369" s="241">
        <f>IF(N369="sníž. přenesená",J369,0)</f>
        <v>0</v>
      </c>
      <c r="BI369" s="241">
        <f>IF(N369="nulová",J369,0)</f>
        <v>0</v>
      </c>
      <c r="BJ369" s="18" t="s">
        <v>14</v>
      </c>
      <c r="BK369" s="241">
        <f>ROUND(I369*H369,2)</f>
        <v>0</v>
      </c>
      <c r="BL369" s="18" t="s">
        <v>175</v>
      </c>
      <c r="BM369" s="240" t="s">
        <v>4961</v>
      </c>
    </row>
    <row r="370" s="2" customFormat="1">
      <c r="A370" s="39"/>
      <c r="B370" s="40"/>
      <c r="C370" s="41"/>
      <c r="D370" s="242" t="s">
        <v>249</v>
      </c>
      <c r="E370" s="41"/>
      <c r="F370" s="243" t="s">
        <v>729</v>
      </c>
      <c r="G370" s="41"/>
      <c r="H370" s="41"/>
      <c r="I370" s="244"/>
      <c r="J370" s="41"/>
      <c r="K370" s="41"/>
      <c r="L370" s="45"/>
      <c r="M370" s="245"/>
      <c r="N370" s="246"/>
      <c r="O370" s="92"/>
      <c r="P370" s="92"/>
      <c r="Q370" s="92"/>
      <c r="R370" s="92"/>
      <c r="S370" s="92"/>
      <c r="T370" s="93"/>
      <c r="U370" s="39"/>
      <c r="V370" s="39"/>
      <c r="W370" s="39"/>
      <c r="X370" s="39"/>
      <c r="Y370" s="39"/>
      <c r="Z370" s="39"/>
      <c r="AA370" s="39"/>
      <c r="AB370" s="39"/>
      <c r="AC370" s="39"/>
      <c r="AD370" s="39"/>
      <c r="AE370" s="39"/>
      <c r="AT370" s="18" t="s">
        <v>249</v>
      </c>
      <c r="AU370" s="18" t="s">
        <v>88</v>
      </c>
    </row>
    <row r="371" s="2" customFormat="1">
      <c r="A371" s="39"/>
      <c r="B371" s="40"/>
      <c r="C371" s="41"/>
      <c r="D371" s="247" t="s">
        <v>251</v>
      </c>
      <c r="E371" s="41"/>
      <c r="F371" s="248" t="s">
        <v>730</v>
      </c>
      <c r="G371" s="41"/>
      <c r="H371" s="41"/>
      <c r="I371" s="244"/>
      <c r="J371" s="41"/>
      <c r="K371" s="41"/>
      <c r="L371" s="45"/>
      <c r="M371" s="245"/>
      <c r="N371" s="246"/>
      <c r="O371" s="92"/>
      <c r="P371" s="92"/>
      <c r="Q371" s="92"/>
      <c r="R371" s="92"/>
      <c r="S371" s="92"/>
      <c r="T371" s="93"/>
      <c r="U371" s="39"/>
      <c r="V371" s="39"/>
      <c r="W371" s="39"/>
      <c r="X371" s="39"/>
      <c r="Y371" s="39"/>
      <c r="Z371" s="39"/>
      <c r="AA371" s="39"/>
      <c r="AB371" s="39"/>
      <c r="AC371" s="39"/>
      <c r="AD371" s="39"/>
      <c r="AE371" s="39"/>
      <c r="AT371" s="18" t="s">
        <v>251</v>
      </c>
      <c r="AU371" s="18" t="s">
        <v>88</v>
      </c>
    </row>
    <row r="372" s="15" customFormat="1">
      <c r="A372" s="15"/>
      <c r="B372" s="271"/>
      <c r="C372" s="272"/>
      <c r="D372" s="242" t="s">
        <v>259</v>
      </c>
      <c r="E372" s="273" t="s">
        <v>1</v>
      </c>
      <c r="F372" s="274" t="s">
        <v>731</v>
      </c>
      <c r="G372" s="272"/>
      <c r="H372" s="273" t="s">
        <v>1</v>
      </c>
      <c r="I372" s="275"/>
      <c r="J372" s="272"/>
      <c r="K372" s="272"/>
      <c r="L372" s="276"/>
      <c r="M372" s="277"/>
      <c r="N372" s="278"/>
      <c r="O372" s="278"/>
      <c r="P372" s="278"/>
      <c r="Q372" s="278"/>
      <c r="R372" s="278"/>
      <c r="S372" s="278"/>
      <c r="T372" s="279"/>
      <c r="U372" s="15"/>
      <c r="V372" s="15"/>
      <c r="W372" s="15"/>
      <c r="X372" s="15"/>
      <c r="Y372" s="15"/>
      <c r="Z372" s="15"/>
      <c r="AA372" s="15"/>
      <c r="AB372" s="15"/>
      <c r="AC372" s="15"/>
      <c r="AD372" s="15"/>
      <c r="AE372" s="15"/>
      <c r="AT372" s="280" t="s">
        <v>259</v>
      </c>
      <c r="AU372" s="280" t="s">
        <v>88</v>
      </c>
      <c r="AV372" s="15" t="s">
        <v>14</v>
      </c>
      <c r="AW372" s="15" t="s">
        <v>36</v>
      </c>
      <c r="AX372" s="15" t="s">
        <v>80</v>
      </c>
      <c r="AY372" s="280" t="s">
        <v>241</v>
      </c>
    </row>
    <row r="373" s="13" customFormat="1">
      <c r="A373" s="13"/>
      <c r="B373" s="249"/>
      <c r="C373" s="250"/>
      <c r="D373" s="242" t="s">
        <v>259</v>
      </c>
      <c r="E373" s="251" t="s">
        <v>1</v>
      </c>
      <c r="F373" s="252" t="s">
        <v>687</v>
      </c>
      <c r="G373" s="250"/>
      <c r="H373" s="253">
        <v>81.533000000000001</v>
      </c>
      <c r="I373" s="254"/>
      <c r="J373" s="250"/>
      <c r="K373" s="250"/>
      <c r="L373" s="255"/>
      <c r="M373" s="256"/>
      <c r="N373" s="257"/>
      <c r="O373" s="257"/>
      <c r="P373" s="257"/>
      <c r="Q373" s="257"/>
      <c r="R373" s="257"/>
      <c r="S373" s="257"/>
      <c r="T373" s="258"/>
      <c r="U373" s="13"/>
      <c r="V373" s="13"/>
      <c r="W373" s="13"/>
      <c r="X373" s="13"/>
      <c r="Y373" s="13"/>
      <c r="Z373" s="13"/>
      <c r="AA373" s="13"/>
      <c r="AB373" s="13"/>
      <c r="AC373" s="13"/>
      <c r="AD373" s="13"/>
      <c r="AE373" s="13"/>
      <c r="AT373" s="259" t="s">
        <v>259</v>
      </c>
      <c r="AU373" s="259" t="s">
        <v>88</v>
      </c>
      <c r="AV373" s="13" t="s">
        <v>88</v>
      </c>
      <c r="AW373" s="13" t="s">
        <v>36</v>
      </c>
      <c r="AX373" s="13" t="s">
        <v>80</v>
      </c>
      <c r="AY373" s="259" t="s">
        <v>241</v>
      </c>
    </row>
    <row r="374" s="13" customFormat="1">
      <c r="A374" s="13"/>
      <c r="B374" s="249"/>
      <c r="C374" s="250"/>
      <c r="D374" s="242" t="s">
        <v>259</v>
      </c>
      <c r="E374" s="251" t="s">
        <v>1</v>
      </c>
      <c r="F374" s="252" t="s">
        <v>2705</v>
      </c>
      <c r="G374" s="250"/>
      <c r="H374" s="253">
        <v>5.8239999999999998</v>
      </c>
      <c r="I374" s="254"/>
      <c r="J374" s="250"/>
      <c r="K374" s="250"/>
      <c r="L374" s="255"/>
      <c r="M374" s="256"/>
      <c r="N374" s="257"/>
      <c r="O374" s="257"/>
      <c r="P374" s="257"/>
      <c r="Q374" s="257"/>
      <c r="R374" s="257"/>
      <c r="S374" s="257"/>
      <c r="T374" s="258"/>
      <c r="U374" s="13"/>
      <c r="V374" s="13"/>
      <c r="W374" s="13"/>
      <c r="X374" s="13"/>
      <c r="Y374" s="13"/>
      <c r="Z374" s="13"/>
      <c r="AA374" s="13"/>
      <c r="AB374" s="13"/>
      <c r="AC374" s="13"/>
      <c r="AD374" s="13"/>
      <c r="AE374" s="13"/>
      <c r="AT374" s="259" t="s">
        <v>259</v>
      </c>
      <c r="AU374" s="259" t="s">
        <v>88</v>
      </c>
      <c r="AV374" s="13" t="s">
        <v>88</v>
      </c>
      <c r="AW374" s="13" t="s">
        <v>36</v>
      </c>
      <c r="AX374" s="13" t="s">
        <v>80</v>
      </c>
      <c r="AY374" s="259" t="s">
        <v>241</v>
      </c>
    </row>
    <row r="375" s="13" customFormat="1">
      <c r="A375" s="13"/>
      <c r="B375" s="249"/>
      <c r="C375" s="250"/>
      <c r="D375" s="242" t="s">
        <v>259</v>
      </c>
      <c r="E375" s="251" t="s">
        <v>1</v>
      </c>
      <c r="F375" s="252" t="s">
        <v>2706</v>
      </c>
      <c r="G375" s="250"/>
      <c r="H375" s="253">
        <v>49.991</v>
      </c>
      <c r="I375" s="254"/>
      <c r="J375" s="250"/>
      <c r="K375" s="250"/>
      <c r="L375" s="255"/>
      <c r="M375" s="256"/>
      <c r="N375" s="257"/>
      <c r="O375" s="257"/>
      <c r="P375" s="257"/>
      <c r="Q375" s="257"/>
      <c r="R375" s="257"/>
      <c r="S375" s="257"/>
      <c r="T375" s="258"/>
      <c r="U375" s="13"/>
      <c r="V375" s="13"/>
      <c r="W375" s="13"/>
      <c r="X375" s="13"/>
      <c r="Y375" s="13"/>
      <c r="Z375" s="13"/>
      <c r="AA375" s="13"/>
      <c r="AB375" s="13"/>
      <c r="AC375" s="13"/>
      <c r="AD375" s="13"/>
      <c r="AE375" s="13"/>
      <c r="AT375" s="259" t="s">
        <v>259</v>
      </c>
      <c r="AU375" s="259" t="s">
        <v>88</v>
      </c>
      <c r="AV375" s="13" t="s">
        <v>88</v>
      </c>
      <c r="AW375" s="13" t="s">
        <v>36</v>
      </c>
      <c r="AX375" s="13" t="s">
        <v>80</v>
      </c>
      <c r="AY375" s="259" t="s">
        <v>241</v>
      </c>
    </row>
    <row r="376" s="13" customFormat="1">
      <c r="A376" s="13"/>
      <c r="B376" s="249"/>
      <c r="C376" s="250"/>
      <c r="D376" s="242" t="s">
        <v>259</v>
      </c>
      <c r="E376" s="251" t="s">
        <v>1</v>
      </c>
      <c r="F376" s="252" t="s">
        <v>2707</v>
      </c>
      <c r="G376" s="250"/>
      <c r="H376" s="253">
        <v>3.5710000000000002</v>
      </c>
      <c r="I376" s="254"/>
      <c r="J376" s="250"/>
      <c r="K376" s="250"/>
      <c r="L376" s="255"/>
      <c r="M376" s="256"/>
      <c r="N376" s="257"/>
      <c r="O376" s="257"/>
      <c r="P376" s="257"/>
      <c r="Q376" s="257"/>
      <c r="R376" s="257"/>
      <c r="S376" s="257"/>
      <c r="T376" s="258"/>
      <c r="U376" s="13"/>
      <c r="V376" s="13"/>
      <c r="W376" s="13"/>
      <c r="X376" s="13"/>
      <c r="Y376" s="13"/>
      <c r="Z376" s="13"/>
      <c r="AA376" s="13"/>
      <c r="AB376" s="13"/>
      <c r="AC376" s="13"/>
      <c r="AD376" s="13"/>
      <c r="AE376" s="13"/>
      <c r="AT376" s="259" t="s">
        <v>259</v>
      </c>
      <c r="AU376" s="259" t="s">
        <v>88</v>
      </c>
      <c r="AV376" s="13" t="s">
        <v>88</v>
      </c>
      <c r="AW376" s="13" t="s">
        <v>36</v>
      </c>
      <c r="AX376" s="13" t="s">
        <v>80</v>
      </c>
      <c r="AY376" s="259" t="s">
        <v>241</v>
      </c>
    </row>
    <row r="377" s="14" customFormat="1">
      <c r="A377" s="14"/>
      <c r="B377" s="260"/>
      <c r="C377" s="261"/>
      <c r="D377" s="242" t="s">
        <v>259</v>
      </c>
      <c r="E377" s="262" t="s">
        <v>1</v>
      </c>
      <c r="F377" s="263" t="s">
        <v>261</v>
      </c>
      <c r="G377" s="261"/>
      <c r="H377" s="264">
        <v>140.91900000000001</v>
      </c>
      <c r="I377" s="265"/>
      <c r="J377" s="261"/>
      <c r="K377" s="261"/>
      <c r="L377" s="266"/>
      <c r="M377" s="267"/>
      <c r="N377" s="268"/>
      <c r="O377" s="268"/>
      <c r="P377" s="268"/>
      <c r="Q377" s="268"/>
      <c r="R377" s="268"/>
      <c r="S377" s="268"/>
      <c r="T377" s="269"/>
      <c r="U377" s="14"/>
      <c r="V377" s="14"/>
      <c r="W377" s="14"/>
      <c r="X377" s="14"/>
      <c r="Y377" s="14"/>
      <c r="Z377" s="14"/>
      <c r="AA377" s="14"/>
      <c r="AB377" s="14"/>
      <c r="AC377" s="14"/>
      <c r="AD377" s="14"/>
      <c r="AE377" s="14"/>
      <c r="AT377" s="270" t="s">
        <v>259</v>
      </c>
      <c r="AU377" s="270" t="s">
        <v>88</v>
      </c>
      <c r="AV377" s="14" t="s">
        <v>175</v>
      </c>
      <c r="AW377" s="14" t="s">
        <v>36</v>
      </c>
      <c r="AX377" s="14" t="s">
        <v>14</v>
      </c>
      <c r="AY377" s="270" t="s">
        <v>241</v>
      </c>
    </row>
    <row r="378" s="2" customFormat="1" ht="24.15" customHeight="1">
      <c r="A378" s="39"/>
      <c r="B378" s="40"/>
      <c r="C378" s="229" t="s">
        <v>784</v>
      </c>
      <c r="D378" s="229" t="s">
        <v>243</v>
      </c>
      <c r="E378" s="230" t="s">
        <v>732</v>
      </c>
      <c r="F378" s="231" t="s">
        <v>733</v>
      </c>
      <c r="G378" s="232" t="s">
        <v>255</v>
      </c>
      <c r="H378" s="233">
        <v>157.88300000000001</v>
      </c>
      <c r="I378" s="234"/>
      <c r="J378" s="235">
        <f>ROUND(I378*H378,2)</f>
        <v>0</v>
      </c>
      <c r="K378" s="231" t="s">
        <v>247</v>
      </c>
      <c r="L378" s="45"/>
      <c r="M378" s="236" t="s">
        <v>1</v>
      </c>
      <c r="N378" s="237" t="s">
        <v>45</v>
      </c>
      <c r="O378" s="92"/>
      <c r="P378" s="238">
        <f>O378*H378</f>
        <v>0</v>
      </c>
      <c r="Q378" s="238">
        <v>0</v>
      </c>
      <c r="R378" s="238">
        <f>Q378*H378</f>
        <v>0</v>
      </c>
      <c r="S378" s="238">
        <v>0</v>
      </c>
      <c r="T378" s="239">
        <f>S378*H378</f>
        <v>0</v>
      </c>
      <c r="U378" s="39"/>
      <c r="V378" s="39"/>
      <c r="W378" s="39"/>
      <c r="X378" s="39"/>
      <c r="Y378" s="39"/>
      <c r="Z378" s="39"/>
      <c r="AA378" s="39"/>
      <c r="AB378" s="39"/>
      <c r="AC378" s="39"/>
      <c r="AD378" s="39"/>
      <c r="AE378" s="39"/>
      <c r="AR378" s="240" t="s">
        <v>175</v>
      </c>
      <c r="AT378" s="240" t="s">
        <v>243</v>
      </c>
      <c r="AU378" s="240" t="s">
        <v>88</v>
      </c>
      <c r="AY378" s="18" t="s">
        <v>241</v>
      </c>
      <c r="BE378" s="241">
        <f>IF(N378="základní",J378,0)</f>
        <v>0</v>
      </c>
      <c r="BF378" s="241">
        <f>IF(N378="snížená",J378,0)</f>
        <v>0</v>
      </c>
      <c r="BG378" s="241">
        <f>IF(N378="zákl. přenesená",J378,0)</f>
        <v>0</v>
      </c>
      <c r="BH378" s="241">
        <f>IF(N378="sníž. přenesená",J378,0)</f>
        <v>0</v>
      </c>
      <c r="BI378" s="241">
        <f>IF(N378="nulová",J378,0)</f>
        <v>0</v>
      </c>
      <c r="BJ378" s="18" t="s">
        <v>14</v>
      </c>
      <c r="BK378" s="241">
        <f>ROUND(I378*H378,2)</f>
        <v>0</v>
      </c>
      <c r="BL378" s="18" t="s">
        <v>175</v>
      </c>
      <c r="BM378" s="240" t="s">
        <v>4962</v>
      </c>
    </row>
    <row r="379" s="2" customFormat="1">
      <c r="A379" s="39"/>
      <c r="B379" s="40"/>
      <c r="C379" s="41"/>
      <c r="D379" s="242" t="s">
        <v>249</v>
      </c>
      <c r="E379" s="41"/>
      <c r="F379" s="243" t="s">
        <v>735</v>
      </c>
      <c r="G379" s="41"/>
      <c r="H379" s="41"/>
      <c r="I379" s="244"/>
      <c r="J379" s="41"/>
      <c r="K379" s="41"/>
      <c r="L379" s="45"/>
      <c r="M379" s="245"/>
      <c r="N379" s="246"/>
      <c r="O379" s="92"/>
      <c r="P379" s="92"/>
      <c r="Q379" s="92"/>
      <c r="R379" s="92"/>
      <c r="S379" s="92"/>
      <c r="T379" s="93"/>
      <c r="U379" s="39"/>
      <c r="V379" s="39"/>
      <c r="W379" s="39"/>
      <c r="X379" s="39"/>
      <c r="Y379" s="39"/>
      <c r="Z379" s="39"/>
      <c r="AA379" s="39"/>
      <c r="AB379" s="39"/>
      <c r="AC379" s="39"/>
      <c r="AD379" s="39"/>
      <c r="AE379" s="39"/>
      <c r="AT379" s="18" t="s">
        <v>249</v>
      </c>
      <c r="AU379" s="18" t="s">
        <v>88</v>
      </c>
    </row>
    <row r="380" s="2" customFormat="1">
      <c r="A380" s="39"/>
      <c r="B380" s="40"/>
      <c r="C380" s="41"/>
      <c r="D380" s="247" t="s">
        <v>251</v>
      </c>
      <c r="E380" s="41"/>
      <c r="F380" s="248" t="s">
        <v>736</v>
      </c>
      <c r="G380" s="41"/>
      <c r="H380" s="41"/>
      <c r="I380" s="244"/>
      <c r="J380" s="41"/>
      <c r="K380" s="41"/>
      <c r="L380" s="45"/>
      <c r="M380" s="245"/>
      <c r="N380" s="246"/>
      <c r="O380" s="92"/>
      <c r="P380" s="92"/>
      <c r="Q380" s="92"/>
      <c r="R380" s="92"/>
      <c r="S380" s="92"/>
      <c r="T380" s="93"/>
      <c r="U380" s="39"/>
      <c r="V380" s="39"/>
      <c r="W380" s="39"/>
      <c r="X380" s="39"/>
      <c r="Y380" s="39"/>
      <c r="Z380" s="39"/>
      <c r="AA380" s="39"/>
      <c r="AB380" s="39"/>
      <c r="AC380" s="39"/>
      <c r="AD380" s="39"/>
      <c r="AE380" s="39"/>
      <c r="AT380" s="18" t="s">
        <v>251</v>
      </c>
      <c r="AU380" s="18" t="s">
        <v>88</v>
      </c>
    </row>
    <row r="381" s="13" customFormat="1">
      <c r="A381" s="13"/>
      <c r="B381" s="249"/>
      <c r="C381" s="250"/>
      <c r="D381" s="242" t="s">
        <v>259</v>
      </c>
      <c r="E381" s="251" t="s">
        <v>1</v>
      </c>
      <c r="F381" s="252" t="s">
        <v>479</v>
      </c>
      <c r="G381" s="250"/>
      <c r="H381" s="253">
        <v>7.569</v>
      </c>
      <c r="I381" s="254"/>
      <c r="J381" s="250"/>
      <c r="K381" s="250"/>
      <c r="L381" s="255"/>
      <c r="M381" s="256"/>
      <c r="N381" s="257"/>
      <c r="O381" s="257"/>
      <c r="P381" s="257"/>
      <c r="Q381" s="257"/>
      <c r="R381" s="257"/>
      <c r="S381" s="257"/>
      <c r="T381" s="258"/>
      <c r="U381" s="13"/>
      <c r="V381" s="13"/>
      <c r="W381" s="13"/>
      <c r="X381" s="13"/>
      <c r="Y381" s="13"/>
      <c r="Z381" s="13"/>
      <c r="AA381" s="13"/>
      <c r="AB381" s="13"/>
      <c r="AC381" s="13"/>
      <c r="AD381" s="13"/>
      <c r="AE381" s="13"/>
      <c r="AT381" s="259" t="s">
        <v>259</v>
      </c>
      <c r="AU381" s="259" t="s">
        <v>88</v>
      </c>
      <c r="AV381" s="13" t="s">
        <v>88</v>
      </c>
      <c r="AW381" s="13" t="s">
        <v>36</v>
      </c>
      <c r="AX381" s="13" t="s">
        <v>80</v>
      </c>
      <c r="AY381" s="259" t="s">
        <v>241</v>
      </c>
    </row>
    <row r="382" s="13" customFormat="1">
      <c r="A382" s="13"/>
      <c r="B382" s="249"/>
      <c r="C382" s="250"/>
      <c r="D382" s="242" t="s">
        <v>259</v>
      </c>
      <c r="E382" s="251" t="s">
        <v>1</v>
      </c>
      <c r="F382" s="252" t="s">
        <v>482</v>
      </c>
      <c r="G382" s="250"/>
      <c r="H382" s="253">
        <v>140.91900000000001</v>
      </c>
      <c r="I382" s="254"/>
      <c r="J382" s="250"/>
      <c r="K382" s="250"/>
      <c r="L382" s="255"/>
      <c r="M382" s="256"/>
      <c r="N382" s="257"/>
      <c r="O382" s="257"/>
      <c r="P382" s="257"/>
      <c r="Q382" s="257"/>
      <c r="R382" s="257"/>
      <c r="S382" s="257"/>
      <c r="T382" s="258"/>
      <c r="U382" s="13"/>
      <c r="V382" s="13"/>
      <c r="W382" s="13"/>
      <c r="X382" s="13"/>
      <c r="Y382" s="13"/>
      <c r="Z382" s="13"/>
      <c r="AA382" s="13"/>
      <c r="AB382" s="13"/>
      <c r="AC382" s="13"/>
      <c r="AD382" s="13"/>
      <c r="AE382" s="13"/>
      <c r="AT382" s="259" t="s">
        <v>259</v>
      </c>
      <c r="AU382" s="259" t="s">
        <v>88</v>
      </c>
      <c r="AV382" s="13" t="s">
        <v>88</v>
      </c>
      <c r="AW382" s="13" t="s">
        <v>36</v>
      </c>
      <c r="AX382" s="13" t="s">
        <v>80</v>
      </c>
      <c r="AY382" s="259" t="s">
        <v>241</v>
      </c>
    </row>
    <row r="383" s="13" customFormat="1">
      <c r="A383" s="13"/>
      <c r="B383" s="249"/>
      <c r="C383" s="250"/>
      <c r="D383" s="242" t="s">
        <v>259</v>
      </c>
      <c r="E383" s="251" t="s">
        <v>1</v>
      </c>
      <c r="F383" s="252" t="s">
        <v>2013</v>
      </c>
      <c r="G383" s="250"/>
      <c r="H383" s="253">
        <v>9.3949999999999996</v>
      </c>
      <c r="I383" s="254"/>
      <c r="J383" s="250"/>
      <c r="K383" s="250"/>
      <c r="L383" s="255"/>
      <c r="M383" s="256"/>
      <c r="N383" s="257"/>
      <c r="O383" s="257"/>
      <c r="P383" s="257"/>
      <c r="Q383" s="257"/>
      <c r="R383" s="257"/>
      <c r="S383" s="257"/>
      <c r="T383" s="258"/>
      <c r="U383" s="13"/>
      <c r="V383" s="13"/>
      <c r="W383" s="13"/>
      <c r="X383" s="13"/>
      <c r="Y383" s="13"/>
      <c r="Z383" s="13"/>
      <c r="AA383" s="13"/>
      <c r="AB383" s="13"/>
      <c r="AC383" s="13"/>
      <c r="AD383" s="13"/>
      <c r="AE383" s="13"/>
      <c r="AT383" s="259" t="s">
        <v>259</v>
      </c>
      <c r="AU383" s="259" t="s">
        <v>88</v>
      </c>
      <c r="AV383" s="13" t="s">
        <v>88</v>
      </c>
      <c r="AW383" s="13" t="s">
        <v>36</v>
      </c>
      <c r="AX383" s="13" t="s">
        <v>80</v>
      </c>
      <c r="AY383" s="259" t="s">
        <v>241</v>
      </c>
    </row>
    <row r="384" s="14" customFormat="1">
      <c r="A384" s="14"/>
      <c r="B384" s="260"/>
      <c r="C384" s="261"/>
      <c r="D384" s="242" t="s">
        <v>259</v>
      </c>
      <c r="E384" s="262" t="s">
        <v>1</v>
      </c>
      <c r="F384" s="263" t="s">
        <v>261</v>
      </c>
      <c r="G384" s="261"/>
      <c r="H384" s="264">
        <v>157.88300000000001</v>
      </c>
      <c r="I384" s="265"/>
      <c r="J384" s="261"/>
      <c r="K384" s="261"/>
      <c r="L384" s="266"/>
      <c r="M384" s="267"/>
      <c r="N384" s="268"/>
      <c r="O384" s="268"/>
      <c r="P384" s="268"/>
      <c r="Q384" s="268"/>
      <c r="R384" s="268"/>
      <c r="S384" s="268"/>
      <c r="T384" s="269"/>
      <c r="U384" s="14"/>
      <c r="V384" s="14"/>
      <c r="W384" s="14"/>
      <c r="X384" s="14"/>
      <c r="Y384" s="14"/>
      <c r="Z384" s="14"/>
      <c r="AA384" s="14"/>
      <c r="AB384" s="14"/>
      <c r="AC384" s="14"/>
      <c r="AD384" s="14"/>
      <c r="AE384" s="14"/>
      <c r="AT384" s="270" t="s">
        <v>259</v>
      </c>
      <c r="AU384" s="270" t="s">
        <v>88</v>
      </c>
      <c r="AV384" s="14" t="s">
        <v>175</v>
      </c>
      <c r="AW384" s="14" t="s">
        <v>36</v>
      </c>
      <c r="AX384" s="14" t="s">
        <v>14</v>
      </c>
      <c r="AY384" s="270" t="s">
        <v>241</v>
      </c>
    </row>
    <row r="385" s="2" customFormat="1" ht="33" customHeight="1">
      <c r="A385" s="39"/>
      <c r="B385" s="40"/>
      <c r="C385" s="229" t="s">
        <v>794</v>
      </c>
      <c r="D385" s="229" t="s">
        <v>243</v>
      </c>
      <c r="E385" s="230" t="s">
        <v>737</v>
      </c>
      <c r="F385" s="231" t="s">
        <v>738</v>
      </c>
      <c r="G385" s="232" t="s">
        <v>487</v>
      </c>
      <c r="H385" s="233">
        <v>260.507</v>
      </c>
      <c r="I385" s="234"/>
      <c r="J385" s="235">
        <f>ROUND(I385*H385,2)</f>
        <v>0</v>
      </c>
      <c r="K385" s="231" t="s">
        <v>247</v>
      </c>
      <c r="L385" s="45"/>
      <c r="M385" s="236" t="s">
        <v>1</v>
      </c>
      <c r="N385" s="237" t="s">
        <v>45</v>
      </c>
      <c r="O385" s="92"/>
      <c r="P385" s="238">
        <f>O385*H385</f>
        <v>0</v>
      </c>
      <c r="Q385" s="238">
        <v>0</v>
      </c>
      <c r="R385" s="238">
        <f>Q385*H385</f>
        <v>0</v>
      </c>
      <c r="S385" s="238">
        <v>0</v>
      </c>
      <c r="T385" s="239">
        <f>S385*H385</f>
        <v>0</v>
      </c>
      <c r="U385" s="39"/>
      <c r="V385" s="39"/>
      <c r="W385" s="39"/>
      <c r="X385" s="39"/>
      <c r="Y385" s="39"/>
      <c r="Z385" s="39"/>
      <c r="AA385" s="39"/>
      <c r="AB385" s="39"/>
      <c r="AC385" s="39"/>
      <c r="AD385" s="39"/>
      <c r="AE385" s="39"/>
      <c r="AR385" s="240" t="s">
        <v>175</v>
      </c>
      <c r="AT385" s="240" t="s">
        <v>243</v>
      </c>
      <c r="AU385" s="240" t="s">
        <v>88</v>
      </c>
      <c r="AY385" s="18" t="s">
        <v>241</v>
      </c>
      <c r="BE385" s="241">
        <f>IF(N385="základní",J385,0)</f>
        <v>0</v>
      </c>
      <c r="BF385" s="241">
        <f>IF(N385="snížená",J385,0)</f>
        <v>0</v>
      </c>
      <c r="BG385" s="241">
        <f>IF(N385="zákl. přenesená",J385,0)</f>
        <v>0</v>
      </c>
      <c r="BH385" s="241">
        <f>IF(N385="sníž. přenesená",J385,0)</f>
        <v>0</v>
      </c>
      <c r="BI385" s="241">
        <f>IF(N385="nulová",J385,0)</f>
        <v>0</v>
      </c>
      <c r="BJ385" s="18" t="s">
        <v>14</v>
      </c>
      <c r="BK385" s="241">
        <f>ROUND(I385*H385,2)</f>
        <v>0</v>
      </c>
      <c r="BL385" s="18" t="s">
        <v>175</v>
      </c>
      <c r="BM385" s="240" t="s">
        <v>4963</v>
      </c>
    </row>
    <row r="386" s="2" customFormat="1">
      <c r="A386" s="39"/>
      <c r="B386" s="40"/>
      <c r="C386" s="41"/>
      <c r="D386" s="242" t="s">
        <v>249</v>
      </c>
      <c r="E386" s="41"/>
      <c r="F386" s="243" t="s">
        <v>740</v>
      </c>
      <c r="G386" s="41"/>
      <c r="H386" s="41"/>
      <c r="I386" s="244"/>
      <c r="J386" s="41"/>
      <c r="K386" s="41"/>
      <c r="L386" s="45"/>
      <c r="M386" s="245"/>
      <c r="N386" s="246"/>
      <c r="O386" s="92"/>
      <c r="P386" s="92"/>
      <c r="Q386" s="92"/>
      <c r="R386" s="92"/>
      <c r="S386" s="92"/>
      <c r="T386" s="93"/>
      <c r="U386" s="39"/>
      <c r="V386" s="39"/>
      <c r="W386" s="39"/>
      <c r="X386" s="39"/>
      <c r="Y386" s="39"/>
      <c r="Z386" s="39"/>
      <c r="AA386" s="39"/>
      <c r="AB386" s="39"/>
      <c r="AC386" s="39"/>
      <c r="AD386" s="39"/>
      <c r="AE386" s="39"/>
      <c r="AT386" s="18" t="s">
        <v>249</v>
      </c>
      <c r="AU386" s="18" t="s">
        <v>88</v>
      </c>
    </row>
    <row r="387" s="2" customFormat="1">
      <c r="A387" s="39"/>
      <c r="B387" s="40"/>
      <c r="C387" s="41"/>
      <c r="D387" s="247" t="s">
        <v>251</v>
      </c>
      <c r="E387" s="41"/>
      <c r="F387" s="248" t="s">
        <v>741</v>
      </c>
      <c r="G387" s="41"/>
      <c r="H387" s="41"/>
      <c r="I387" s="244"/>
      <c r="J387" s="41"/>
      <c r="K387" s="41"/>
      <c r="L387" s="45"/>
      <c r="M387" s="245"/>
      <c r="N387" s="246"/>
      <c r="O387" s="92"/>
      <c r="P387" s="92"/>
      <c r="Q387" s="92"/>
      <c r="R387" s="92"/>
      <c r="S387" s="92"/>
      <c r="T387" s="93"/>
      <c r="U387" s="39"/>
      <c r="V387" s="39"/>
      <c r="W387" s="39"/>
      <c r="X387" s="39"/>
      <c r="Y387" s="39"/>
      <c r="Z387" s="39"/>
      <c r="AA387" s="39"/>
      <c r="AB387" s="39"/>
      <c r="AC387" s="39"/>
      <c r="AD387" s="39"/>
      <c r="AE387" s="39"/>
      <c r="AT387" s="18" t="s">
        <v>251</v>
      </c>
      <c r="AU387" s="18" t="s">
        <v>88</v>
      </c>
    </row>
    <row r="388" s="2" customFormat="1">
      <c r="A388" s="39"/>
      <c r="B388" s="40"/>
      <c r="C388" s="41"/>
      <c r="D388" s="242" t="s">
        <v>742</v>
      </c>
      <c r="E388" s="41"/>
      <c r="F388" s="287" t="s">
        <v>743</v>
      </c>
      <c r="G388" s="41"/>
      <c r="H388" s="41"/>
      <c r="I388" s="244"/>
      <c r="J388" s="41"/>
      <c r="K388" s="41"/>
      <c r="L388" s="45"/>
      <c r="M388" s="245"/>
      <c r="N388" s="246"/>
      <c r="O388" s="92"/>
      <c r="P388" s="92"/>
      <c r="Q388" s="92"/>
      <c r="R388" s="92"/>
      <c r="S388" s="92"/>
      <c r="T388" s="93"/>
      <c r="U388" s="39"/>
      <c r="V388" s="39"/>
      <c r="W388" s="39"/>
      <c r="X388" s="39"/>
      <c r="Y388" s="39"/>
      <c r="Z388" s="39"/>
      <c r="AA388" s="39"/>
      <c r="AB388" s="39"/>
      <c r="AC388" s="39"/>
      <c r="AD388" s="39"/>
      <c r="AE388" s="39"/>
      <c r="AT388" s="18" t="s">
        <v>742</v>
      </c>
      <c r="AU388" s="18" t="s">
        <v>88</v>
      </c>
    </row>
    <row r="389" s="13" customFormat="1">
      <c r="A389" s="13"/>
      <c r="B389" s="249"/>
      <c r="C389" s="250"/>
      <c r="D389" s="242" t="s">
        <v>259</v>
      </c>
      <c r="E389" s="251" t="s">
        <v>1</v>
      </c>
      <c r="F389" s="252" t="s">
        <v>2712</v>
      </c>
      <c r="G389" s="250"/>
      <c r="H389" s="253">
        <v>260.507</v>
      </c>
      <c r="I389" s="254"/>
      <c r="J389" s="250"/>
      <c r="K389" s="250"/>
      <c r="L389" s="255"/>
      <c r="M389" s="256"/>
      <c r="N389" s="257"/>
      <c r="O389" s="257"/>
      <c r="P389" s="257"/>
      <c r="Q389" s="257"/>
      <c r="R389" s="257"/>
      <c r="S389" s="257"/>
      <c r="T389" s="258"/>
      <c r="U389" s="13"/>
      <c r="V389" s="13"/>
      <c r="W389" s="13"/>
      <c r="X389" s="13"/>
      <c r="Y389" s="13"/>
      <c r="Z389" s="13"/>
      <c r="AA389" s="13"/>
      <c r="AB389" s="13"/>
      <c r="AC389" s="13"/>
      <c r="AD389" s="13"/>
      <c r="AE389" s="13"/>
      <c r="AT389" s="259" t="s">
        <v>259</v>
      </c>
      <c r="AU389" s="259" t="s">
        <v>88</v>
      </c>
      <c r="AV389" s="13" t="s">
        <v>88</v>
      </c>
      <c r="AW389" s="13" t="s">
        <v>36</v>
      </c>
      <c r="AX389" s="13" t="s">
        <v>80</v>
      </c>
      <c r="AY389" s="259" t="s">
        <v>241</v>
      </c>
    </row>
    <row r="390" s="14" customFormat="1">
      <c r="A390" s="14"/>
      <c r="B390" s="260"/>
      <c r="C390" s="261"/>
      <c r="D390" s="242" t="s">
        <v>259</v>
      </c>
      <c r="E390" s="262" t="s">
        <v>1</v>
      </c>
      <c r="F390" s="263" t="s">
        <v>261</v>
      </c>
      <c r="G390" s="261"/>
      <c r="H390" s="264">
        <v>260.507</v>
      </c>
      <c r="I390" s="265"/>
      <c r="J390" s="261"/>
      <c r="K390" s="261"/>
      <c r="L390" s="266"/>
      <c r="M390" s="267"/>
      <c r="N390" s="268"/>
      <c r="O390" s="268"/>
      <c r="P390" s="268"/>
      <c r="Q390" s="268"/>
      <c r="R390" s="268"/>
      <c r="S390" s="268"/>
      <c r="T390" s="269"/>
      <c r="U390" s="14"/>
      <c r="V390" s="14"/>
      <c r="W390" s="14"/>
      <c r="X390" s="14"/>
      <c r="Y390" s="14"/>
      <c r="Z390" s="14"/>
      <c r="AA390" s="14"/>
      <c r="AB390" s="14"/>
      <c r="AC390" s="14"/>
      <c r="AD390" s="14"/>
      <c r="AE390" s="14"/>
      <c r="AT390" s="270" t="s">
        <v>259</v>
      </c>
      <c r="AU390" s="270" t="s">
        <v>88</v>
      </c>
      <c r="AV390" s="14" t="s">
        <v>175</v>
      </c>
      <c r="AW390" s="14" t="s">
        <v>36</v>
      </c>
      <c r="AX390" s="14" t="s">
        <v>14</v>
      </c>
      <c r="AY390" s="270" t="s">
        <v>241</v>
      </c>
    </row>
    <row r="391" s="2" customFormat="1" ht="16.5" customHeight="1">
      <c r="A391" s="39"/>
      <c r="B391" s="40"/>
      <c r="C391" s="229" t="s">
        <v>799</v>
      </c>
      <c r="D391" s="229" t="s">
        <v>243</v>
      </c>
      <c r="E391" s="230" t="s">
        <v>262</v>
      </c>
      <c r="F391" s="231" t="s">
        <v>263</v>
      </c>
      <c r="G391" s="232" t="s">
        <v>255</v>
      </c>
      <c r="H391" s="233">
        <v>187.88999999999999</v>
      </c>
      <c r="I391" s="234"/>
      <c r="J391" s="235">
        <f>ROUND(I391*H391,2)</f>
        <v>0</v>
      </c>
      <c r="K391" s="231" t="s">
        <v>247</v>
      </c>
      <c r="L391" s="45"/>
      <c r="M391" s="236" t="s">
        <v>1</v>
      </c>
      <c r="N391" s="237" t="s">
        <v>45</v>
      </c>
      <c r="O391" s="92"/>
      <c r="P391" s="238">
        <f>O391*H391</f>
        <v>0</v>
      </c>
      <c r="Q391" s="238">
        <v>0</v>
      </c>
      <c r="R391" s="238">
        <f>Q391*H391</f>
        <v>0</v>
      </c>
      <c r="S391" s="238">
        <v>0</v>
      </c>
      <c r="T391" s="239">
        <f>S391*H391</f>
        <v>0</v>
      </c>
      <c r="U391" s="39"/>
      <c r="V391" s="39"/>
      <c r="W391" s="39"/>
      <c r="X391" s="39"/>
      <c r="Y391" s="39"/>
      <c r="Z391" s="39"/>
      <c r="AA391" s="39"/>
      <c r="AB391" s="39"/>
      <c r="AC391" s="39"/>
      <c r="AD391" s="39"/>
      <c r="AE391" s="39"/>
      <c r="AR391" s="240" t="s">
        <v>175</v>
      </c>
      <c r="AT391" s="240" t="s">
        <v>243</v>
      </c>
      <c r="AU391" s="240" t="s">
        <v>88</v>
      </c>
      <c r="AY391" s="18" t="s">
        <v>241</v>
      </c>
      <c r="BE391" s="241">
        <f>IF(N391="základní",J391,0)</f>
        <v>0</v>
      </c>
      <c r="BF391" s="241">
        <f>IF(N391="snížená",J391,0)</f>
        <v>0</v>
      </c>
      <c r="BG391" s="241">
        <f>IF(N391="zákl. přenesená",J391,0)</f>
        <v>0</v>
      </c>
      <c r="BH391" s="241">
        <f>IF(N391="sníž. přenesená",J391,0)</f>
        <v>0</v>
      </c>
      <c r="BI391" s="241">
        <f>IF(N391="nulová",J391,0)</f>
        <v>0</v>
      </c>
      <c r="BJ391" s="18" t="s">
        <v>14</v>
      </c>
      <c r="BK391" s="241">
        <f>ROUND(I391*H391,2)</f>
        <v>0</v>
      </c>
      <c r="BL391" s="18" t="s">
        <v>175</v>
      </c>
      <c r="BM391" s="240" t="s">
        <v>4964</v>
      </c>
    </row>
    <row r="392" s="2" customFormat="1">
      <c r="A392" s="39"/>
      <c r="B392" s="40"/>
      <c r="C392" s="41"/>
      <c r="D392" s="242" t="s">
        <v>249</v>
      </c>
      <c r="E392" s="41"/>
      <c r="F392" s="243" t="s">
        <v>265</v>
      </c>
      <c r="G392" s="41"/>
      <c r="H392" s="41"/>
      <c r="I392" s="244"/>
      <c r="J392" s="41"/>
      <c r="K392" s="41"/>
      <c r="L392" s="45"/>
      <c r="M392" s="245"/>
      <c r="N392" s="246"/>
      <c r="O392" s="92"/>
      <c r="P392" s="92"/>
      <c r="Q392" s="92"/>
      <c r="R392" s="92"/>
      <c r="S392" s="92"/>
      <c r="T392" s="93"/>
      <c r="U392" s="39"/>
      <c r="V392" s="39"/>
      <c r="W392" s="39"/>
      <c r="X392" s="39"/>
      <c r="Y392" s="39"/>
      <c r="Z392" s="39"/>
      <c r="AA392" s="39"/>
      <c r="AB392" s="39"/>
      <c r="AC392" s="39"/>
      <c r="AD392" s="39"/>
      <c r="AE392" s="39"/>
      <c r="AT392" s="18" t="s">
        <v>249</v>
      </c>
      <c r="AU392" s="18" t="s">
        <v>88</v>
      </c>
    </row>
    <row r="393" s="2" customFormat="1">
      <c r="A393" s="39"/>
      <c r="B393" s="40"/>
      <c r="C393" s="41"/>
      <c r="D393" s="247" t="s">
        <v>251</v>
      </c>
      <c r="E393" s="41"/>
      <c r="F393" s="248" t="s">
        <v>266</v>
      </c>
      <c r="G393" s="41"/>
      <c r="H393" s="41"/>
      <c r="I393" s="244"/>
      <c r="J393" s="41"/>
      <c r="K393" s="41"/>
      <c r="L393" s="45"/>
      <c r="M393" s="245"/>
      <c r="N393" s="246"/>
      <c r="O393" s="92"/>
      <c r="P393" s="92"/>
      <c r="Q393" s="92"/>
      <c r="R393" s="92"/>
      <c r="S393" s="92"/>
      <c r="T393" s="93"/>
      <c r="U393" s="39"/>
      <c r="V393" s="39"/>
      <c r="W393" s="39"/>
      <c r="X393" s="39"/>
      <c r="Y393" s="39"/>
      <c r="Z393" s="39"/>
      <c r="AA393" s="39"/>
      <c r="AB393" s="39"/>
      <c r="AC393" s="39"/>
      <c r="AD393" s="39"/>
      <c r="AE393" s="39"/>
      <c r="AT393" s="18" t="s">
        <v>251</v>
      </c>
      <c r="AU393" s="18" t="s">
        <v>88</v>
      </c>
    </row>
    <row r="394" s="13" customFormat="1">
      <c r="A394" s="13"/>
      <c r="B394" s="249"/>
      <c r="C394" s="250"/>
      <c r="D394" s="242" t="s">
        <v>259</v>
      </c>
      <c r="E394" s="251" t="s">
        <v>1</v>
      </c>
      <c r="F394" s="252" t="s">
        <v>3446</v>
      </c>
      <c r="G394" s="250"/>
      <c r="H394" s="253">
        <v>187.88999999999999</v>
      </c>
      <c r="I394" s="254"/>
      <c r="J394" s="250"/>
      <c r="K394" s="250"/>
      <c r="L394" s="255"/>
      <c r="M394" s="256"/>
      <c r="N394" s="257"/>
      <c r="O394" s="257"/>
      <c r="P394" s="257"/>
      <c r="Q394" s="257"/>
      <c r="R394" s="257"/>
      <c r="S394" s="257"/>
      <c r="T394" s="258"/>
      <c r="U394" s="13"/>
      <c r="V394" s="13"/>
      <c r="W394" s="13"/>
      <c r="X394" s="13"/>
      <c r="Y394" s="13"/>
      <c r="Z394" s="13"/>
      <c r="AA394" s="13"/>
      <c r="AB394" s="13"/>
      <c r="AC394" s="13"/>
      <c r="AD394" s="13"/>
      <c r="AE394" s="13"/>
      <c r="AT394" s="259" t="s">
        <v>259</v>
      </c>
      <c r="AU394" s="259" t="s">
        <v>88</v>
      </c>
      <c r="AV394" s="13" t="s">
        <v>88</v>
      </c>
      <c r="AW394" s="13" t="s">
        <v>36</v>
      </c>
      <c r="AX394" s="13" t="s">
        <v>80</v>
      </c>
      <c r="AY394" s="259" t="s">
        <v>241</v>
      </c>
    </row>
    <row r="395" s="14" customFormat="1">
      <c r="A395" s="14"/>
      <c r="B395" s="260"/>
      <c r="C395" s="261"/>
      <c r="D395" s="242" t="s">
        <v>259</v>
      </c>
      <c r="E395" s="262" t="s">
        <v>1</v>
      </c>
      <c r="F395" s="263" t="s">
        <v>261</v>
      </c>
      <c r="G395" s="261"/>
      <c r="H395" s="264">
        <v>187.88999999999999</v>
      </c>
      <c r="I395" s="265"/>
      <c r="J395" s="261"/>
      <c r="K395" s="261"/>
      <c r="L395" s="266"/>
      <c r="M395" s="267"/>
      <c r="N395" s="268"/>
      <c r="O395" s="268"/>
      <c r="P395" s="268"/>
      <c r="Q395" s="268"/>
      <c r="R395" s="268"/>
      <c r="S395" s="268"/>
      <c r="T395" s="269"/>
      <c r="U395" s="14"/>
      <c r="V395" s="14"/>
      <c r="W395" s="14"/>
      <c r="X395" s="14"/>
      <c r="Y395" s="14"/>
      <c r="Z395" s="14"/>
      <c r="AA395" s="14"/>
      <c r="AB395" s="14"/>
      <c r="AC395" s="14"/>
      <c r="AD395" s="14"/>
      <c r="AE395" s="14"/>
      <c r="AT395" s="270" t="s">
        <v>259</v>
      </c>
      <c r="AU395" s="270" t="s">
        <v>88</v>
      </c>
      <c r="AV395" s="14" t="s">
        <v>175</v>
      </c>
      <c r="AW395" s="14" t="s">
        <v>36</v>
      </c>
      <c r="AX395" s="14" t="s">
        <v>14</v>
      </c>
      <c r="AY395" s="270" t="s">
        <v>241</v>
      </c>
    </row>
    <row r="396" s="2" customFormat="1" ht="24.15" customHeight="1">
      <c r="A396" s="39"/>
      <c r="B396" s="40"/>
      <c r="C396" s="229" t="s">
        <v>805</v>
      </c>
      <c r="D396" s="229" t="s">
        <v>243</v>
      </c>
      <c r="E396" s="230" t="s">
        <v>764</v>
      </c>
      <c r="F396" s="231" t="s">
        <v>765</v>
      </c>
      <c r="G396" s="232" t="s">
        <v>255</v>
      </c>
      <c r="H396" s="233">
        <v>150.04300000000001</v>
      </c>
      <c r="I396" s="234"/>
      <c r="J396" s="235">
        <f>ROUND(I396*H396,2)</f>
        <v>0</v>
      </c>
      <c r="K396" s="231" t="s">
        <v>247</v>
      </c>
      <c r="L396" s="45"/>
      <c r="M396" s="236" t="s">
        <v>1</v>
      </c>
      <c r="N396" s="237" t="s">
        <v>45</v>
      </c>
      <c r="O396" s="92"/>
      <c r="P396" s="238">
        <f>O396*H396</f>
        <v>0</v>
      </c>
      <c r="Q396" s="238">
        <v>0</v>
      </c>
      <c r="R396" s="238">
        <f>Q396*H396</f>
        <v>0</v>
      </c>
      <c r="S396" s="238">
        <v>0</v>
      </c>
      <c r="T396" s="239">
        <f>S396*H396</f>
        <v>0</v>
      </c>
      <c r="U396" s="39"/>
      <c r="V396" s="39"/>
      <c r="W396" s="39"/>
      <c r="X396" s="39"/>
      <c r="Y396" s="39"/>
      <c r="Z396" s="39"/>
      <c r="AA396" s="39"/>
      <c r="AB396" s="39"/>
      <c r="AC396" s="39"/>
      <c r="AD396" s="39"/>
      <c r="AE396" s="39"/>
      <c r="AR396" s="240" t="s">
        <v>175</v>
      </c>
      <c r="AT396" s="240" t="s">
        <v>243</v>
      </c>
      <c r="AU396" s="240" t="s">
        <v>88</v>
      </c>
      <c r="AY396" s="18" t="s">
        <v>241</v>
      </c>
      <c r="BE396" s="241">
        <f>IF(N396="základní",J396,0)</f>
        <v>0</v>
      </c>
      <c r="BF396" s="241">
        <f>IF(N396="snížená",J396,0)</f>
        <v>0</v>
      </c>
      <c r="BG396" s="241">
        <f>IF(N396="zákl. přenesená",J396,0)</f>
        <v>0</v>
      </c>
      <c r="BH396" s="241">
        <f>IF(N396="sníž. přenesená",J396,0)</f>
        <v>0</v>
      </c>
      <c r="BI396" s="241">
        <f>IF(N396="nulová",J396,0)</f>
        <v>0</v>
      </c>
      <c r="BJ396" s="18" t="s">
        <v>14</v>
      </c>
      <c r="BK396" s="241">
        <f>ROUND(I396*H396,2)</f>
        <v>0</v>
      </c>
      <c r="BL396" s="18" t="s">
        <v>175</v>
      </c>
      <c r="BM396" s="240" t="s">
        <v>4965</v>
      </c>
    </row>
    <row r="397" s="2" customFormat="1">
      <c r="A397" s="39"/>
      <c r="B397" s="40"/>
      <c r="C397" s="41"/>
      <c r="D397" s="242" t="s">
        <v>249</v>
      </c>
      <c r="E397" s="41"/>
      <c r="F397" s="243" t="s">
        <v>767</v>
      </c>
      <c r="G397" s="41"/>
      <c r="H397" s="41"/>
      <c r="I397" s="244"/>
      <c r="J397" s="41"/>
      <c r="K397" s="41"/>
      <c r="L397" s="45"/>
      <c r="M397" s="245"/>
      <c r="N397" s="246"/>
      <c r="O397" s="92"/>
      <c r="P397" s="92"/>
      <c r="Q397" s="92"/>
      <c r="R397" s="92"/>
      <c r="S397" s="92"/>
      <c r="T397" s="93"/>
      <c r="U397" s="39"/>
      <c r="V397" s="39"/>
      <c r="W397" s="39"/>
      <c r="X397" s="39"/>
      <c r="Y397" s="39"/>
      <c r="Z397" s="39"/>
      <c r="AA397" s="39"/>
      <c r="AB397" s="39"/>
      <c r="AC397" s="39"/>
      <c r="AD397" s="39"/>
      <c r="AE397" s="39"/>
      <c r="AT397" s="18" t="s">
        <v>249</v>
      </c>
      <c r="AU397" s="18" t="s">
        <v>88</v>
      </c>
    </row>
    <row r="398" s="2" customFormat="1">
      <c r="A398" s="39"/>
      <c r="B398" s="40"/>
      <c r="C398" s="41"/>
      <c r="D398" s="247" t="s">
        <v>251</v>
      </c>
      <c r="E398" s="41"/>
      <c r="F398" s="248" t="s">
        <v>768</v>
      </c>
      <c r="G398" s="41"/>
      <c r="H398" s="41"/>
      <c r="I398" s="244"/>
      <c r="J398" s="41"/>
      <c r="K398" s="41"/>
      <c r="L398" s="45"/>
      <c r="M398" s="245"/>
      <c r="N398" s="246"/>
      <c r="O398" s="92"/>
      <c r="P398" s="92"/>
      <c r="Q398" s="92"/>
      <c r="R398" s="92"/>
      <c r="S398" s="92"/>
      <c r="T398" s="93"/>
      <c r="U398" s="39"/>
      <c r="V398" s="39"/>
      <c r="W398" s="39"/>
      <c r="X398" s="39"/>
      <c r="Y398" s="39"/>
      <c r="Z398" s="39"/>
      <c r="AA398" s="39"/>
      <c r="AB398" s="39"/>
      <c r="AC398" s="39"/>
      <c r="AD398" s="39"/>
      <c r="AE398" s="39"/>
      <c r="AT398" s="18" t="s">
        <v>251</v>
      </c>
      <c r="AU398" s="18" t="s">
        <v>88</v>
      </c>
    </row>
    <row r="399" s="13" customFormat="1">
      <c r="A399" s="13"/>
      <c r="B399" s="249"/>
      <c r="C399" s="250"/>
      <c r="D399" s="242" t="s">
        <v>259</v>
      </c>
      <c r="E399" s="251" t="s">
        <v>1</v>
      </c>
      <c r="F399" s="252" t="s">
        <v>3446</v>
      </c>
      <c r="G399" s="250"/>
      <c r="H399" s="253">
        <v>187.88999999999999</v>
      </c>
      <c r="I399" s="254"/>
      <c r="J399" s="250"/>
      <c r="K399" s="250"/>
      <c r="L399" s="255"/>
      <c r="M399" s="256"/>
      <c r="N399" s="257"/>
      <c r="O399" s="257"/>
      <c r="P399" s="257"/>
      <c r="Q399" s="257"/>
      <c r="R399" s="257"/>
      <c r="S399" s="257"/>
      <c r="T399" s="258"/>
      <c r="U399" s="13"/>
      <c r="V399" s="13"/>
      <c r="W399" s="13"/>
      <c r="X399" s="13"/>
      <c r="Y399" s="13"/>
      <c r="Z399" s="13"/>
      <c r="AA399" s="13"/>
      <c r="AB399" s="13"/>
      <c r="AC399" s="13"/>
      <c r="AD399" s="13"/>
      <c r="AE399" s="13"/>
      <c r="AT399" s="259" t="s">
        <v>259</v>
      </c>
      <c r="AU399" s="259" t="s">
        <v>88</v>
      </c>
      <c r="AV399" s="13" t="s">
        <v>88</v>
      </c>
      <c r="AW399" s="13" t="s">
        <v>36</v>
      </c>
      <c r="AX399" s="13" t="s">
        <v>80</v>
      </c>
      <c r="AY399" s="259" t="s">
        <v>241</v>
      </c>
    </row>
    <row r="400" s="13" customFormat="1">
      <c r="A400" s="13"/>
      <c r="B400" s="249"/>
      <c r="C400" s="250"/>
      <c r="D400" s="242" t="s">
        <v>259</v>
      </c>
      <c r="E400" s="251" t="s">
        <v>1</v>
      </c>
      <c r="F400" s="252" t="s">
        <v>769</v>
      </c>
      <c r="G400" s="250"/>
      <c r="H400" s="253">
        <v>-7.8899999999999997</v>
      </c>
      <c r="I400" s="254"/>
      <c r="J400" s="250"/>
      <c r="K400" s="250"/>
      <c r="L400" s="255"/>
      <c r="M400" s="256"/>
      <c r="N400" s="257"/>
      <c r="O400" s="257"/>
      <c r="P400" s="257"/>
      <c r="Q400" s="257"/>
      <c r="R400" s="257"/>
      <c r="S400" s="257"/>
      <c r="T400" s="258"/>
      <c r="U400" s="13"/>
      <c r="V400" s="13"/>
      <c r="W400" s="13"/>
      <c r="X400" s="13"/>
      <c r="Y400" s="13"/>
      <c r="Z400" s="13"/>
      <c r="AA400" s="13"/>
      <c r="AB400" s="13"/>
      <c r="AC400" s="13"/>
      <c r="AD400" s="13"/>
      <c r="AE400" s="13"/>
      <c r="AT400" s="259" t="s">
        <v>259</v>
      </c>
      <c r="AU400" s="259" t="s">
        <v>88</v>
      </c>
      <c r="AV400" s="13" t="s">
        <v>88</v>
      </c>
      <c r="AW400" s="13" t="s">
        <v>36</v>
      </c>
      <c r="AX400" s="13" t="s">
        <v>80</v>
      </c>
      <c r="AY400" s="259" t="s">
        <v>241</v>
      </c>
    </row>
    <row r="401" s="13" customFormat="1">
      <c r="A401" s="13"/>
      <c r="B401" s="249"/>
      <c r="C401" s="250"/>
      <c r="D401" s="242" t="s">
        <v>259</v>
      </c>
      <c r="E401" s="251" t="s">
        <v>1</v>
      </c>
      <c r="F401" s="252" t="s">
        <v>770</v>
      </c>
      <c r="G401" s="250"/>
      <c r="H401" s="253">
        <v>-29.222000000000001</v>
      </c>
      <c r="I401" s="254"/>
      <c r="J401" s="250"/>
      <c r="K401" s="250"/>
      <c r="L401" s="255"/>
      <c r="M401" s="256"/>
      <c r="N401" s="257"/>
      <c r="O401" s="257"/>
      <c r="P401" s="257"/>
      <c r="Q401" s="257"/>
      <c r="R401" s="257"/>
      <c r="S401" s="257"/>
      <c r="T401" s="258"/>
      <c r="U401" s="13"/>
      <c r="V401" s="13"/>
      <c r="W401" s="13"/>
      <c r="X401" s="13"/>
      <c r="Y401" s="13"/>
      <c r="Z401" s="13"/>
      <c r="AA401" s="13"/>
      <c r="AB401" s="13"/>
      <c r="AC401" s="13"/>
      <c r="AD401" s="13"/>
      <c r="AE401" s="13"/>
      <c r="AT401" s="259" t="s">
        <v>259</v>
      </c>
      <c r="AU401" s="259" t="s">
        <v>88</v>
      </c>
      <c r="AV401" s="13" t="s">
        <v>88</v>
      </c>
      <c r="AW401" s="13" t="s">
        <v>36</v>
      </c>
      <c r="AX401" s="13" t="s">
        <v>80</v>
      </c>
      <c r="AY401" s="259" t="s">
        <v>241</v>
      </c>
    </row>
    <row r="402" s="13" customFormat="1">
      <c r="A402" s="13"/>
      <c r="B402" s="249"/>
      <c r="C402" s="250"/>
      <c r="D402" s="242" t="s">
        <v>259</v>
      </c>
      <c r="E402" s="251" t="s">
        <v>1</v>
      </c>
      <c r="F402" s="252" t="s">
        <v>4966</v>
      </c>
      <c r="G402" s="250"/>
      <c r="H402" s="253">
        <v>-0.14000000000000001</v>
      </c>
      <c r="I402" s="254"/>
      <c r="J402" s="250"/>
      <c r="K402" s="250"/>
      <c r="L402" s="255"/>
      <c r="M402" s="256"/>
      <c r="N402" s="257"/>
      <c r="O402" s="257"/>
      <c r="P402" s="257"/>
      <c r="Q402" s="257"/>
      <c r="R402" s="257"/>
      <c r="S402" s="257"/>
      <c r="T402" s="258"/>
      <c r="U402" s="13"/>
      <c r="V402" s="13"/>
      <c r="W402" s="13"/>
      <c r="X402" s="13"/>
      <c r="Y402" s="13"/>
      <c r="Z402" s="13"/>
      <c r="AA402" s="13"/>
      <c r="AB402" s="13"/>
      <c r="AC402" s="13"/>
      <c r="AD402" s="13"/>
      <c r="AE402" s="13"/>
      <c r="AT402" s="259" t="s">
        <v>259</v>
      </c>
      <c r="AU402" s="259" t="s">
        <v>88</v>
      </c>
      <c r="AV402" s="13" t="s">
        <v>88</v>
      </c>
      <c r="AW402" s="13" t="s">
        <v>36</v>
      </c>
      <c r="AX402" s="13" t="s">
        <v>80</v>
      </c>
      <c r="AY402" s="259" t="s">
        <v>241</v>
      </c>
    </row>
    <row r="403" s="13" customFormat="1">
      <c r="A403" s="13"/>
      <c r="B403" s="249"/>
      <c r="C403" s="250"/>
      <c r="D403" s="242" t="s">
        <v>259</v>
      </c>
      <c r="E403" s="251" t="s">
        <v>1</v>
      </c>
      <c r="F403" s="252" t="s">
        <v>4967</v>
      </c>
      <c r="G403" s="250"/>
      <c r="H403" s="253">
        <v>-0.54000000000000004</v>
      </c>
      <c r="I403" s="254"/>
      <c r="J403" s="250"/>
      <c r="K403" s="250"/>
      <c r="L403" s="255"/>
      <c r="M403" s="256"/>
      <c r="N403" s="257"/>
      <c r="O403" s="257"/>
      <c r="P403" s="257"/>
      <c r="Q403" s="257"/>
      <c r="R403" s="257"/>
      <c r="S403" s="257"/>
      <c r="T403" s="258"/>
      <c r="U403" s="13"/>
      <c r="V403" s="13"/>
      <c r="W403" s="13"/>
      <c r="X403" s="13"/>
      <c r="Y403" s="13"/>
      <c r="Z403" s="13"/>
      <c r="AA403" s="13"/>
      <c r="AB403" s="13"/>
      <c r="AC403" s="13"/>
      <c r="AD403" s="13"/>
      <c r="AE403" s="13"/>
      <c r="AT403" s="259" t="s">
        <v>259</v>
      </c>
      <c r="AU403" s="259" t="s">
        <v>88</v>
      </c>
      <c r="AV403" s="13" t="s">
        <v>88</v>
      </c>
      <c r="AW403" s="13" t="s">
        <v>36</v>
      </c>
      <c r="AX403" s="13" t="s">
        <v>80</v>
      </c>
      <c r="AY403" s="259" t="s">
        <v>241</v>
      </c>
    </row>
    <row r="404" s="13" customFormat="1">
      <c r="A404" s="13"/>
      <c r="B404" s="249"/>
      <c r="C404" s="250"/>
      <c r="D404" s="242" t="s">
        <v>259</v>
      </c>
      <c r="E404" s="251" t="s">
        <v>1</v>
      </c>
      <c r="F404" s="252" t="s">
        <v>4968</v>
      </c>
      <c r="G404" s="250"/>
      <c r="H404" s="253">
        <v>-0.023</v>
      </c>
      <c r="I404" s="254"/>
      <c r="J404" s="250"/>
      <c r="K404" s="250"/>
      <c r="L404" s="255"/>
      <c r="M404" s="256"/>
      <c r="N404" s="257"/>
      <c r="O404" s="257"/>
      <c r="P404" s="257"/>
      <c r="Q404" s="257"/>
      <c r="R404" s="257"/>
      <c r="S404" s="257"/>
      <c r="T404" s="258"/>
      <c r="U404" s="13"/>
      <c r="V404" s="13"/>
      <c r="W404" s="13"/>
      <c r="X404" s="13"/>
      <c r="Y404" s="13"/>
      <c r="Z404" s="13"/>
      <c r="AA404" s="13"/>
      <c r="AB404" s="13"/>
      <c r="AC404" s="13"/>
      <c r="AD404" s="13"/>
      <c r="AE404" s="13"/>
      <c r="AT404" s="259" t="s">
        <v>259</v>
      </c>
      <c r="AU404" s="259" t="s">
        <v>88</v>
      </c>
      <c r="AV404" s="13" t="s">
        <v>88</v>
      </c>
      <c r="AW404" s="13" t="s">
        <v>36</v>
      </c>
      <c r="AX404" s="13" t="s">
        <v>80</v>
      </c>
      <c r="AY404" s="259" t="s">
        <v>241</v>
      </c>
    </row>
    <row r="405" s="13" customFormat="1">
      <c r="A405" s="13"/>
      <c r="B405" s="249"/>
      <c r="C405" s="250"/>
      <c r="D405" s="242" t="s">
        <v>259</v>
      </c>
      <c r="E405" s="251" t="s">
        <v>1</v>
      </c>
      <c r="F405" s="252" t="s">
        <v>4969</v>
      </c>
      <c r="G405" s="250"/>
      <c r="H405" s="253">
        <v>-0.012999999999999999</v>
      </c>
      <c r="I405" s="254"/>
      <c r="J405" s="250"/>
      <c r="K405" s="250"/>
      <c r="L405" s="255"/>
      <c r="M405" s="256"/>
      <c r="N405" s="257"/>
      <c r="O405" s="257"/>
      <c r="P405" s="257"/>
      <c r="Q405" s="257"/>
      <c r="R405" s="257"/>
      <c r="S405" s="257"/>
      <c r="T405" s="258"/>
      <c r="U405" s="13"/>
      <c r="V405" s="13"/>
      <c r="W405" s="13"/>
      <c r="X405" s="13"/>
      <c r="Y405" s="13"/>
      <c r="Z405" s="13"/>
      <c r="AA405" s="13"/>
      <c r="AB405" s="13"/>
      <c r="AC405" s="13"/>
      <c r="AD405" s="13"/>
      <c r="AE405" s="13"/>
      <c r="AT405" s="259" t="s">
        <v>259</v>
      </c>
      <c r="AU405" s="259" t="s">
        <v>88</v>
      </c>
      <c r="AV405" s="13" t="s">
        <v>88</v>
      </c>
      <c r="AW405" s="13" t="s">
        <v>36</v>
      </c>
      <c r="AX405" s="13" t="s">
        <v>80</v>
      </c>
      <c r="AY405" s="259" t="s">
        <v>241</v>
      </c>
    </row>
    <row r="406" s="13" customFormat="1">
      <c r="A406" s="13"/>
      <c r="B406" s="249"/>
      <c r="C406" s="250"/>
      <c r="D406" s="242" t="s">
        <v>259</v>
      </c>
      <c r="E406" s="251" t="s">
        <v>1</v>
      </c>
      <c r="F406" s="252" t="s">
        <v>4970</v>
      </c>
      <c r="G406" s="250"/>
      <c r="H406" s="253">
        <v>-0.019</v>
      </c>
      <c r="I406" s="254"/>
      <c r="J406" s="250"/>
      <c r="K406" s="250"/>
      <c r="L406" s="255"/>
      <c r="M406" s="256"/>
      <c r="N406" s="257"/>
      <c r="O406" s="257"/>
      <c r="P406" s="257"/>
      <c r="Q406" s="257"/>
      <c r="R406" s="257"/>
      <c r="S406" s="257"/>
      <c r="T406" s="258"/>
      <c r="U406" s="13"/>
      <c r="V406" s="13"/>
      <c r="W406" s="13"/>
      <c r="X406" s="13"/>
      <c r="Y406" s="13"/>
      <c r="Z406" s="13"/>
      <c r="AA406" s="13"/>
      <c r="AB406" s="13"/>
      <c r="AC406" s="13"/>
      <c r="AD406" s="13"/>
      <c r="AE406" s="13"/>
      <c r="AT406" s="259" t="s">
        <v>259</v>
      </c>
      <c r="AU406" s="259" t="s">
        <v>88</v>
      </c>
      <c r="AV406" s="13" t="s">
        <v>88</v>
      </c>
      <c r="AW406" s="13" t="s">
        <v>36</v>
      </c>
      <c r="AX406" s="13" t="s">
        <v>80</v>
      </c>
      <c r="AY406" s="259" t="s">
        <v>241</v>
      </c>
    </row>
    <row r="407" s="14" customFormat="1">
      <c r="A407" s="14"/>
      <c r="B407" s="260"/>
      <c r="C407" s="261"/>
      <c r="D407" s="242" t="s">
        <v>259</v>
      </c>
      <c r="E407" s="262" t="s">
        <v>516</v>
      </c>
      <c r="F407" s="263" t="s">
        <v>261</v>
      </c>
      <c r="G407" s="261"/>
      <c r="H407" s="264">
        <v>150.04300000000001</v>
      </c>
      <c r="I407" s="265"/>
      <c r="J407" s="261"/>
      <c r="K407" s="261"/>
      <c r="L407" s="266"/>
      <c r="M407" s="267"/>
      <c r="N407" s="268"/>
      <c r="O407" s="268"/>
      <c r="P407" s="268"/>
      <c r="Q407" s="268"/>
      <c r="R407" s="268"/>
      <c r="S407" s="268"/>
      <c r="T407" s="269"/>
      <c r="U407" s="14"/>
      <c r="V407" s="14"/>
      <c r="W407" s="14"/>
      <c r="X407" s="14"/>
      <c r="Y407" s="14"/>
      <c r="Z407" s="14"/>
      <c r="AA407" s="14"/>
      <c r="AB407" s="14"/>
      <c r="AC407" s="14"/>
      <c r="AD407" s="14"/>
      <c r="AE407" s="14"/>
      <c r="AT407" s="270" t="s">
        <v>259</v>
      </c>
      <c r="AU407" s="270" t="s">
        <v>88</v>
      </c>
      <c r="AV407" s="14" t="s">
        <v>175</v>
      </c>
      <c r="AW407" s="14" t="s">
        <v>36</v>
      </c>
      <c r="AX407" s="14" t="s">
        <v>14</v>
      </c>
      <c r="AY407" s="270" t="s">
        <v>241</v>
      </c>
    </row>
    <row r="408" s="2" customFormat="1" ht="16.5" customHeight="1">
      <c r="A408" s="39"/>
      <c r="B408" s="40"/>
      <c r="C408" s="288" t="s">
        <v>813</v>
      </c>
      <c r="D408" s="288" t="s">
        <v>758</v>
      </c>
      <c r="E408" s="289" t="s">
        <v>773</v>
      </c>
      <c r="F408" s="290" t="s">
        <v>774</v>
      </c>
      <c r="G408" s="291" t="s">
        <v>487</v>
      </c>
      <c r="H408" s="292">
        <v>246.12000000000001</v>
      </c>
      <c r="I408" s="293"/>
      <c r="J408" s="294">
        <f>ROUND(I408*H408,2)</f>
        <v>0</v>
      </c>
      <c r="K408" s="290" t="s">
        <v>247</v>
      </c>
      <c r="L408" s="295"/>
      <c r="M408" s="296" t="s">
        <v>1</v>
      </c>
      <c r="N408" s="297" t="s">
        <v>45</v>
      </c>
      <c r="O408" s="92"/>
      <c r="P408" s="238">
        <f>O408*H408</f>
        <v>0</v>
      </c>
      <c r="Q408" s="238">
        <v>0</v>
      </c>
      <c r="R408" s="238">
        <f>Q408*H408</f>
        <v>0</v>
      </c>
      <c r="S408" s="238">
        <v>0</v>
      </c>
      <c r="T408" s="239">
        <f>S408*H408</f>
        <v>0</v>
      </c>
      <c r="U408" s="39"/>
      <c r="V408" s="39"/>
      <c r="W408" s="39"/>
      <c r="X408" s="39"/>
      <c r="Y408" s="39"/>
      <c r="Z408" s="39"/>
      <c r="AA408" s="39"/>
      <c r="AB408" s="39"/>
      <c r="AC408" s="39"/>
      <c r="AD408" s="39"/>
      <c r="AE408" s="39"/>
      <c r="AR408" s="240" t="s">
        <v>300</v>
      </c>
      <c r="AT408" s="240" t="s">
        <v>758</v>
      </c>
      <c r="AU408" s="240" t="s">
        <v>88</v>
      </c>
      <c r="AY408" s="18" t="s">
        <v>241</v>
      </c>
      <c r="BE408" s="241">
        <f>IF(N408="základní",J408,0)</f>
        <v>0</v>
      </c>
      <c r="BF408" s="241">
        <f>IF(N408="snížená",J408,0)</f>
        <v>0</v>
      </c>
      <c r="BG408" s="241">
        <f>IF(N408="zákl. přenesená",J408,0)</f>
        <v>0</v>
      </c>
      <c r="BH408" s="241">
        <f>IF(N408="sníž. přenesená",J408,0)</f>
        <v>0</v>
      </c>
      <c r="BI408" s="241">
        <f>IF(N408="nulová",J408,0)</f>
        <v>0</v>
      </c>
      <c r="BJ408" s="18" t="s">
        <v>14</v>
      </c>
      <c r="BK408" s="241">
        <f>ROUND(I408*H408,2)</f>
        <v>0</v>
      </c>
      <c r="BL408" s="18" t="s">
        <v>175</v>
      </c>
      <c r="BM408" s="240" t="s">
        <v>4971</v>
      </c>
    </row>
    <row r="409" s="2" customFormat="1">
      <c r="A409" s="39"/>
      <c r="B409" s="40"/>
      <c r="C409" s="41"/>
      <c r="D409" s="242" t="s">
        <v>249</v>
      </c>
      <c r="E409" s="41"/>
      <c r="F409" s="243" t="s">
        <v>774</v>
      </c>
      <c r="G409" s="41"/>
      <c r="H409" s="41"/>
      <c r="I409" s="244"/>
      <c r="J409" s="41"/>
      <c r="K409" s="41"/>
      <c r="L409" s="45"/>
      <c r="M409" s="245"/>
      <c r="N409" s="246"/>
      <c r="O409" s="92"/>
      <c r="P409" s="92"/>
      <c r="Q409" s="92"/>
      <c r="R409" s="92"/>
      <c r="S409" s="92"/>
      <c r="T409" s="93"/>
      <c r="U409" s="39"/>
      <c r="V409" s="39"/>
      <c r="W409" s="39"/>
      <c r="X409" s="39"/>
      <c r="Y409" s="39"/>
      <c r="Z409" s="39"/>
      <c r="AA409" s="39"/>
      <c r="AB409" s="39"/>
      <c r="AC409" s="39"/>
      <c r="AD409" s="39"/>
      <c r="AE409" s="39"/>
      <c r="AT409" s="18" t="s">
        <v>249</v>
      </c>
      <c r="AU409" s="18" t="s">
        <v>88</v>
      </c>
    </row>
    <row r="410" s="15" customFormat="1">
      <c r="A410" s="15"/>
      <c r="B410" s="271"/>
      <c r="C410" s="272"/>
      <c r="D410" s="242" t="s">
        <v>259</v>
      </c>
      <c r="E410" s="273" t="s">
        <v>1</v>
      </c>
      <c r="F410" s="274" t="s">
        <v>776</v>
      </c>
      <c r="G410" s="272"/>
      <c r="H410" s="273" t="s">
        <v>1</v>
      </c>
      <c r="I410" s="275"/>
      <c r="J410" s="272"/>
      <c r="K410" s="272"/>
      <c r="L410" s="276"/>
      <c r="M410" s="277"/>
      <c r="N410" s="278"/>
      <c r="O410" s="278"/>
      <c r="P410" s="278"/>
      <c r="Q410" s="278"/>
      <c r="R410" s="278"/>
      <c r="S410" s="278"/>
      <c r="T410" s="279"/>
      <c r="U410" s="15"/>
      <c r="V410" s="15"/>
      <c r="W410" s="15"/>
      <c r="X410" s="15"/>
      <c r="Y410" s="15"/>
      <c r="Z410" s="15"/>
      <c r="AA410" s="15"/>
      <c r="AB410" s="15"/>
      <c r="AC410" s="15"/>
      <c r="AD410" s="15"/>
      <c r="AE410" s="15"/>
      <c r="AT410" s="280" t="s">
        <v>259</v>
      </c>
      <c r="AU410" s="280" t="s">
        <v>88</v>
      </c>
      <c r="AV410" s="15" t="s">
        <v>14</v>
      </c>
      <c r="AW410" s="15" t="s">
        <v>36</v>
      </c>
      <c r="AX410" s="15" t="s">
        <v>80</v>
      </c>
      <c r="AY410" s="280" t="s">
        <v>241</v>
      </c>
    </row>
    <row r="411" s="13" customFormat="1">
      <c r="A411" s="13"/>
      <c r="B411" s="249"/>
      <c r="C411" s="250"/>
      <c r="D411" s="242" t="s">
        <v>259</v>
      </c>
      <c r="E411" s="251" t="s">
        <v>1</v>
      </c>
      <c r="F411" s="252" t="s">
        <v>777</v>
      </c>
      <c r="G411" s="250"/>
      <c r="H411" s="253">
        <v>246.12000000000001</v>
      </c>
      <c r="I411" s="254"/>
      <c r="J411" s="250"/>
      <c r="K411" s="250"/>
      <c r="L411" s="255"/>
      <c r="M411" s="256"/>
      <c r="N411" s="257"/>
      <c r="O411" s="257"/>
      <c r="P411" s="257"/>
      <c r="Q411" s="257"/>
      <c r="R411" s="257"/>
      <c r="S411" s="257"/>
      <c r="T411" s="258"/>
      <c r="U411" s="13"/>
      <c r="V411" s="13"/>
      <c r="W411" s="13"/>
      <c r="X411" s="13"/>
      <c r="Y411" s="13"/>
      <c r="Z411" s="13"/>
      <c r="AA411" s="13"/>
      <c r="AB411" s="13"/>
      <c r="AC411" s="13"/>
      <c r="AD411" s="13"/>
      <c r="AE411" s="13"/>
      <c r="AT411" s="259" t="s">
        <v>259</v>
      </c>
      <c r="AU411" s="259" t="s">
        <v>88</v>
      </c>
      <c r="AV411" s="13" t="s">
        <v>88</v>
      </c>
      <c r="AW411" s="13" t="s">
        <v>36</v>
      </c>
      <c r="AX411" s="13" t="s">
        <v>80</v>
      </c>
      <c r="AY411" s="259" t="s">
        <v>241</v>
      </c>
    </row>
    <row r="412" s="14" customFormat="1">
      <c r="A412" s="14"/>
      <c r="B412" s="260"/>
      <c r="C412" s="261"/>
      <c r="D412" s="242" t="s">
        <v>259</v>
      </c>
      <c r="E412" s="262" t="s">
        <v>1</v>
      </c>
      <c r="F412" s="263" t="s">
        <v>261</v>
      </c>
      <c r="G412" s="261"/>
      <c r="H412" s="264">
        <v>246.12000000000001</v>
      </c>
      <c r="I412" s="265"/>
      <c r="J412" s="261"/>
      <c r="K412" s="261"/>
      <c r="L412" s="266"/>
      <c r="M412" s="267"/>
      <c r="N412" s="268"/>
      <c r="O412" s="268"/>
      <c r="P412" s="268"/>
      <c r="Q412" s="268"/>
      <c r="R412" s="268"/>
      <c r="S412" s="268"/>
      <c r="T412" s="269"/>
      <c r="U412" s="14"/>
      <c r="V412" s="14"/>
      <c r="W412" s="14"/>
      <c r="X412" s="14"/>
      <c r="Y412" s="14"/>
      <c r="Z412" s="14"/>
      <c r="AA412" s="14"/>
      <c r="AB412" s="14"/>
      <c r="AC412" s="14"/>
      <c r="AD412" s="14"/>
      <c r="AE412" s="14"/>
      <c r="AT412" s="270" t="s">
        <v>259</v>
      </c>
      <c r="AU412" s="270" t="s">
        <v>88</v>
      </c>
      <c r="AV412" s="14" t="s">
        <v>175</v>
      </c>
      <c r="AW412" s="14" t="s">
        <v>36</v>
      </c>
      <c r="AX412" s="14" t="s">
        <v>14</v>
      </c>
      <c r="AY412" s="270" t="s">
        <v>241</v>
      </c>
    </row>
    <row r="413" s="2" customFormat="1" ht="24.15" customHeight="1">
      <c r="A413" s="39"/>
      <c r="B413" s="40"/>
      <c r="C413" s="229" t="s">
        <v>819</v>
      </c>
      <c r="D413" s="229" t="s">
        <v>243</v>
      </c>
      <c r="E413" s="230" t="s">
        <v>779</v>
      </c>
      <c r="F413" s="231" t="s">
        <v>780</v>
      </c>
      <c r="G413" s="232" t="s">
        <v>255</v>
      </c>
      <c r="H413" s="233">
        <v>14.353</v>
      </c>
      <c r="I413" s="234"/>
      <c r="J413" s="235">
        <f>ROUND(I413*H413,2)</f>
        <v>0</v>
      </c>
      <c r="K413" s="231" t="s">
        <v>247</v>
      </c>
      <c r="L413" s="45"/>
      <c r="M413" s="236" t="s">
        <v>1</v>
      </c>
      <c r="N413" s="237" t="s">
        <v>45</v>
      </c>
      <c r="O413" s="92"/>
      <c r="P413" s="238">
        <f>O413*H413</f>
        <v>0</v>
      </c>
      <c r="Q413" s="238">
        <v>0</v>
      </c>
      <c r="R413" s="238">
        <f>Q413*H413</f>
        <v>0</v>
      </c>
      <c r="S413" s="238">
        <v>0</v>
      </c>
      <c r="T413" s="239">
        <f>S413*H413</f>
        <v>0</v>
      </c>
      <c r="U413" s="39"/>
      <c r="V413" s="39"/>
      <c r="W413" s="39"/>
      <c r="X413" s="39"/>
      <c r="Y413" s="39"/>
      <c r="Z413" s="39"/>
      <c r="AA413" s="39"/>
      <c r="AB413" s="39"/>
      <c r="AC413" s="39"/>
      <c r="AD413" s="39"/>
      <c r="AE413" s="39"/>
      <c r="AR413" s="240" t="s">
        <v>175</v>
      </c>
      <c r="AT413" s="240" t="s">
        <v>243</v>
      </c>
      <c r="AU413" s="240" t="s">
        <v>88</v>
      </c>
      <c r="AY413" s="18" t="s">
        <v>241</v>
      </c>
      <c r="BE413" s="241">
        <f>IF(N413="základní",J413,0)</f>
        <v>0</v>
      </c>
      <c r="BF413" s="241">
        <f>IF(N413="snížená",J413,0)</f>
        <v>0</v>
      </c>
      <c r="BG413" s="241">
        <f>IF(N413="zákl. přenesená",J413,0)</f>
        <v>0</v>
      </c>
      <c r="BH413" s="241">
        <f>IF(N413="sníž. přenesená",J413,0)</f>
        <v>0</v>
      </c>
      <c r="BI413" s="241">
        <f>IF(N413="nulová",J413,0)</f>
        <v>0</v>
      </c>
      <c r="BJ413" s="18" t="s">
        <v>14</v>
      </c>
      <c r="BK413" s="241">
        <f>ROUND(I413*H413,2)</f>
        <v>0</v>
      </c>
      <c r="BL413" s="18" t="s">
        <v>175</v>
      </c>
      <c r="BM413" s="240" t="s">
        <v>4972</v>
      </c>
    </row>
    <row r="414" s="2" customFormat="1">
      <c r="A414" s="39"/>
      <c r="B414" s="40"/>
      <c r="C414" s="41"/>
      <c r="D414" s="242" t="s">
        <v>249</v>
      </c>
      <c r="E414" s="41"/>
      <c r="F414" s="243" t="s">
        <v>782</v>
      </c>
      <c r="G414" s="41"/>
      <c r="H414" s="41"/>
      <c r="I414" s="244"/>
      <c r="J414" s="41"/>
      <c r="K414" s="41"/>
      <c r="L414" s="45"/>
      <c r="M414" s="245"/>
      <c r="N414" s="246"/>
      <c r="O414" s="92"/>
      <c r="P414" s="92"/>
      <c r="Q414" s="92"/>
      <c r="R414" s="92"/>
      <c r="S414" s="92"/>
      <c r="T414" s="93"/>
      <c r="U414" s="39"/>
      <c r="V414" s="39"/>
      <c r="W414" s="39"/>
      <c r="X414" s="39"/>
      <c r="Y414" s="39"/>
      <c r="Z414" s="39"/>
      <c r="AA414" s="39"/>
      <c r="AB414" s="39"/>
      <c r="AC414" s="39"/>
      <c r="AD414" s="39"/>
      <c r="AE414" s="39"/>
      <c r="AT414" s="18" t="s">
        <v>249</v>
      </c>
      <c r="AU414" s="18" t="s">
        <v>88</v>
      </c>
    </row>
    <row r="415" s="2" customFormat="1">
      <c r="A415" s="39"/>
      <c r="B415" s="40"/>
      <c r="C415" s="41"/>
      <c r="D415" s="247" t="s">
        <v>251</v>
      </c>
      <c r="E415" s="41"/>
      <c r="F415" s="248" t="s">
        <v>783</v>
      </c>
      <c r="G415" s="41"/>
      <c r="H415" s="41"/>
      <c r="I415" s="244"/>
      <c r="J415" s="41"/>
      <c r="K415" s="41"/>
      <c r="L415" s="45"/>
      <c r="M415" s="245"/>
      <c r="N415" s="246"/>
      <c r="O415" s="92"/>
      <c r="P415" s="92"/>
      <c r="Q415" s="92"/>
      <c r="R415" s="92"/>
      <c r="S415" s="92"/>
      <c r="T415" s="93"/>
      <c r="U415" s="39"/>
      <c r="V415" s="39"/>
      <c r="W415" s="39"/>
      <c r="X415" s="39"/>
      <c r="Y415" s="39"/>
      <c r="Z415" s="39"/>
      <c r="AA415" s="39"/>
      <c r="AB415" s="39"/>
      <c r="AC415" s="39"/>
      <c r="AD415" s="39"/>
      <c r="AE415" s="39"/>
      <c r="AT415" s="18" t="s">
        <v>251</v>
      </c>
      <c r="AU415" s="18" t="s">
        <v>88</v>
      </c>
    </row>
    <row r="416" s="13" customFormat="1">
      <c r="A416" s="13"/>
      <c r="B416" s="249"/>
      <c r="C416" s="250"/>
      <c r="D416" s="242" t="s">
        <v>259</v>
      </c>
      <c r="E416" s="251" t="s">
        <v>1</v>
      </c>
      <c r="F416" s="252" t="s">
        <v>468</v>
      </c>
      <c r="G416" s="250"/>
      <c r="H416" s="253">
        <v>11.689</v>
      </c>
      <c r="I416" s="254"/>
      <c r="J416" s="250"/>
      <c r="K416" s="250"/>
      <c r="L416" s="255"/>
      <c r="M416" s="256"/>
      <c r="N416" s="257"/>
      <c r="O416" s="257"/>
      <c r="P416" s="257"/>
      <c r="Q416" s="257"/>
      <c r="R416" s="257"/>
      <c r="S416" s="257"/>
      <c r="T416" s="258"/>
      <c r="U416" s="13"/>
      <c r="V416" s="13"/>
      <c r="W416" s="13"/>
      <c r="X416" s="13"/>
      <c r="Y416" s="13"/>
      <c r="Z416" s="13"/>
      <c r="AA416" s="13"/>
      <c r="AB416" s="13"/>
      <c r="AC416" s="13"/>
      <c r="AD416" s="13"/>
      <c r="AE416" s="13"/>
      <c r="AT416" s="259" t="s">
        <v>259</v>
      </c>
      <c r="AU416" s="259" t="s">
        <v>88</v>
      </c>
      <c r="AV416" s="13" t="s">
        <v>88</v>
      </c>
      <c r="AW416" s="13" t="s">
        <v>36</v>
      </c>
      <c r="AX416" s="13" t="s">
        <v>80</v>
      </c>
      <c r="AY416" s="259" t="s">
        <v>241</v>
      </c>
    </row>
    <row r="417" s="13" customFormat="1">
      <c r="A417" s="13"/>
      <c r="B417" s="249"/>
      <c r="C417" s="250"/>
      <c r="D417" s="242" t="s">
        <v>259</v>
      </c>
      <c r="E417" s="251" t="s">
        <v>1</v>
      </c>
      <c r="F417" s="252" t="s">
        <v>4973</v>
      </c>
      <c r="G417" s="250"/>
      <c r="H417" s="253">
        <v>2.6640000000000001</v>
      </c>
      <c r="I417" s="254"/>
      <c r="J417" s="250"/>
      <c r="K417" s="250"/>
      <c r="L417" s="255"/>
      <c r="M417" s="256"/>
      <c r="N417" s="257"/>
      <c r="O417" s="257"/>
      <c r="P417" s="257"/>
      <c r="Q417" s="257"/>
      <c r="R417" s="257"/>
      <c r="S417" s="257"/>
      <c r="T417" s="258"/>
      <c r="U417" s="13"/>
      <c r="V417" s="13"/>
      <c r="W417" s="13"/>
      <c r="X417" s="13"/>
      <c r="Y417" s="13"/>
      <c r="Z417" s="13"/>
      <c r="AA417" s="13"/>
      <c r="AB417" s="13"/>
      <c r="AC417" s="13"/>
      <c r="AD417" s="13"/>
      <c r="AE417" s="13"/>
      <c r="AT417" s="259" t="s">
        <v>259</v>
      </c>
      <c r="AU417" s="259" t="s">
        <v>88</v>
      </c>
      <c r="AV417" s="13" t="s">
        <v>88</v>
      </c>
      <c r="AW417" s="13" t="s">
        <v>36</v>
      </c>
      <c r="AX417" s="13" t="s">
        <v>80</v>
      </c>
      <c r="AY417" s="259" t="s">
        <v>241</v>
      </c>
    </row>
    <row r="418" s="14" customFormat="1">
      <c r="A418" s="14"/>
      <c r="B418" s="260"/>
      <c r="C418" s="261"/>
      <c r="D418" s="242" t="s">
        <v>259</v>
      </c>
      <c r="E418" s="262" t="s">
        <v>1</v>
      </c>
      <c r="F418" s="263" t="s">
        <v>261</v>
      </c>
      <c r="G418" s="261"/>
      <c r="H418" s="264">
        <v>14.353</v>
      </c>
      <c r="I418" s="265"/>
      <c r="J418" s="261"/>
      <c r="K418" s="261"/>
      <c r="L418" s="266"/>
      <c r="M418" s="267"/>
      <c r="N418" s="268"/>
      <c r="O418" s="268"/>
      <c r="P418" s="268"/>
      <c r="Q418" s="268"/>
      <c r="R418" s="268"/>
      <c r="S418" s="268"/>
      <c r="T418" s="269"/>
      <c r="U418" s="14"/>
      <c r="V418" s="14"/>
      <c r="W418" s="14"/>
      <c r="X418" s="14"/>
      <c r="Y418" s="14"/>
      <c r="Z418" s="14"/>
      <c r="AA418" s="14"/>
      <c r="AB418" s="14"/>
      <c r="AC418" s="14"/>
      <c r="AD418" s="14"/>
      <c r="AE418" s="14"/>
      <c r="AT418" s="270" t="s">
        <v>259</v>
      </c>
      <c r="AU418" s="270" t="s">
        <v>88</v>
      </c>
      <c r="AV418" s="14" t="s">
        <v>175</v>
      </c>
      <c r="AW418" s="14" t="s">
        <v>36</v>
      </c>
      <c r="AX418" s="14" t="s">
        <v>14</v>
      </c>
      <c r="AY418" s="270" t="s">
        <v>241</v>
      </c>
    </row>
    <row r="419" s="2" customFormat="1" ht="24.15" customHeight="1">
      <c r="A419" s="39"/>
      <c r="B419" s="40"/>
      <c r="C419" s="229" t="s">
        <v>827</v>
      </c>
      <c r="D419" s="229" t="s">
        <v>243</v>
      </c>
      <c r="E419" s="230" t="s">
        <v>785</v>
      </c>
      <c r="F419" s="231" t="s">
        <v>786</v>
      </c>
      <c r="G419" s="232" t="s">
        <v>255</v>
      </c>
      <c r="H419" s="233">
        <v>17.533000000000001</v>
      </c>
      <c r="I419" s="234"/>
      <c r="J419" s="235">
        <f>ROUND(I419*H419,2)</f>
        <v>0</v>
      </c>
      <c r="K419" s="231" t="s">
        <v>247</v>
      </c>
      <c r="L419" s="45"/>
      <c r="M419" s="236" t="s">
        <v>1</v>
      </c>
      <c r="N419" s="237" t="s">
        <v>45</v>
      </c>
      <c r="O419" s="92"/>
      <c r="P419" s="238">
        <f>O419*H419</f>
        <v>0</v>
      </c>
      <c r="Q419" s="238">
        <v>0</v>
      </c>
      <c r="R419" s="238">
        <f>Q419*H419</f>
        <v>0</v>
      </c>
      <c r="S419" s="238">
        <v>0</v>
      </c>
      <c r="T419" s="239">
        <f>S419*H419</f>
        <v>0</v>
      </c>
      <c r="U419" s="39"/>
      <c r="V419" s="39"/>
      <c r="W419" s="39"/>
      <c r="X419" s="39"/>
      <c r="Y419" s="39"/>
      <c r="Z419" s="39"/>
      <c r="AA419" s="39"/>
      <c r="AB419" s="39"/>
      <c r="AC419" s="39"/>
      <c r="AD419" s="39"/>
      <c r="AE419" s="39"/>
      <c r="AR419" s="240" t="s">
        <v>175</v>
      </c>
      <c r="AT419" s="240" t="s">
        <v>243</v>
      </c>
      <c r="AU419" s="240" t="s">
        <v>88</v>
      </c>
      <c r="AY419" s="18" t="s">
        <v>241</v>
      </c>
      <c r="BE419" s="241">
        <f>IF(N419="základní",J419,0)</f>
        <v>0</v>
      </c>
      <c r="BF419" s="241">
        <f>IF(N419="snížená",J419,0)</f>
        <v>0</v>
      </c>
      <c r="BG419" s="241">
        <f>IF(N419="zákl. přenesená",J419,0)</f>
        <v>0</v>
      </c>
      <c r="BH419" s="241">
        <f>IF(N419="sníž. přenesená",J419,0)</f>
        <v>0</v>
      </c>
      <c r="BI419" s="241">
        <f>IF(N419="nulová",J419,0)</f>
        <v>0</v>
      </c>
      <c r="BJ419" s="18" t="s">
        <v>14</v>
      </c>
      <c r="BK419" s="241">
        <f>ROUND(I419*H419,2)</f>
        <v>0</v>
      </c>
      <c r="BL419" s="18" t="s">
        <v>175</v>
      </c>
      <c r="BM419" s="240" t="s">
        <v>4974</v>
      </c>
    </row>
    <row r="420" s="2" customFormat="1">
      <c r="A420" s="39"/>
      <c r="B420" s="40"/>
      <c r="C420" s="41"/>
      <c r="D420" s="242" t="s">
        <v>249</v>
      </c>
      <c r="E420" s="41"/>
      <c r="F420" s="243" t="s">
        <v>788</v>
      </c>
      <c r="G420" s="41"/>
      <c r="H420" s="41"/>
      <c r="I420" s="244"/>
      <c r="J420" s="41"/>
      <c r="K420" s="41"/>
      <c r="L420" s="45"/>
      <c r="M420" s="245"/>
      <c r="N420" s="246"/>
      <c r="O420" s="92"/>
      <c r="P420" s="92"/>
      <c r="Q420" s="92"/>
      <c r="R420" s="92"/>
      <c r="S420" s="92"/>
      <c r="T420" s="93"/>
      <c r="U420" s="39"/>
      <c r="V420" s="39"/>
      <c r="W420" s="39"/>
      <c r="X420" s="39"/>
      <c r="Y420" s="39"/>
      <c r="Z420" s="39"/>
      <c r="AA420" s="39"/>
      <c r="AB420" s="39"/>
      <c r="AC420" s="39"/>
      <c r="AD420" s="39"/>
      <c r="AE420" s="39"/>
      <c r="AT420" s="18" t="s">
        <v>249</v>
      </c>
      <c r="AU420" s="18" t="s">
        <v>88</v>
      </c>
    </row>
    <row r="421" s="2" customFormat="1">
      <c r="A421" s="39"/>
      <c r="B421" s="40"/>
      <c r="C421" s="41"/>
      <c r="D421" s="247" t="s">
        <v>251</v>
      </c>
      <c r="E421" s="41"/>
      <c r="F421" s="248" t="s">
        <v>789</v>
      </c>
      <c r="G421" s="41"/>
      <c r="H421" s="41"/>
      <c r="I421" s="244"/>
      <c r="J421" s="41"/>
      <c r="K421" s="41"/>
      <c r="L421" s="45"/>
      <c r="M421" s="245"/>
      <c r="N421" s="246"/>
      <c r="O421" s="92"/>
      <c r="P421" s="92"/>
      <c r="Q421" s="92"/>
      <c r="R421" s="92"/>
      <c r="S421" s="92"/>
      <c r="T421" s="93"/>
      <c r="U421" s="39"/>
      <c r="V421" s="39"/>
      <c r="W421" s="39"/>
      <c r="X421" s="39"/>
      <c r="Y421" s="39"/>
      <c r="Z421" s="39"/>
      <c r="AA421" s="39"/>
      <c r="AB421" s="39"/>
      <c r="AC421" s="39"/>
      <c r="AD421" s="39"/>
      <c r="AE421" s="39"/>
      <c r="AT421" s="18" t="s">
        <v>251</v>
      </c>
      <c r="AU421" s="18" t="s">
        <v>88</v>
      </c>
    </row>
    <row r="422" s="15" customFormat="1">
      <c r="A422" s="15"/>
      <c r="B422" s="271"/>
      <c r="C422" s="272"/>
      <c r="D422" s="242" t="s">
        <v>259</v>
      </c>
      <c r="E422" s="273" t="s">
        <v>1</v>
      </c>
      <c r="F422" s="274" t="s">
        <v>4975</v>
      </c>
      <c r="G422" s="272"/>
      <c r="H422" s="273" t="s">
        <v>1</v>
      </c>
      <c r="I422" s="275"/>
      <c r="J422" s="272"/>
      <c r="K422" s="272"/>
      <c r="L422" s="276"/>
      <c r="M422" s="277"/>
      <c r="N422" s="278"/>
      <c r="O422" s="278"/>
      <c r="P422" s="278"/>
      <c r="Q422" s="278"/>
      <c r="R422" s="278"/>
      <c r="S422" s="278"/>
      <c r="T422" s="279"/>
      <c r="U422" s="15"/>
      <c r="V422" s="15"/>
      <c r="W422" s="15"/>
      <c r="X422" s="15"/>
      <c r="Y422" s="15"/>
      <c r="Z422" s="15"/>
      <c r="AA422" s="15"/>
      <c r="AB422" s="15"/>
      <c r="AC422" s="15"/>
      <c r="AD422" s="15"/>
      <c r="AE422" s="15"/>
      <c r="AT422" s="280" t="s">
        <v>259</v>
      </c>
      <c r="AU422" s="280" t="s">
        <v>88</v>
      </c>
      <c r="AV422" s="15" t="s">
        <v>14</v>
      </c>
      <c r="AW422" s="15" t="s">
        <v>36</v>
      </c>
      <c r="AX422" s="15" t="s">
        <v>80</v>
      </c>
      <c r="AY422" s="280" t="s">
        <v>241</v>
      </c>
    </row>
    <row r="423" s="13" customFormat="1">
      <c r="A423" s="13"/>
      <c r="B423" s="249"/>
      <c r="C423" s="250"/>
      <c r="D423" s="242" t="s">
        <v>259</v>
      </c>
      <c r="E423" s="251" t="s">
        <v>1</v>
      </c>
      <c r="F423" s="252" t="s">
        <v>4976</v>
      </c>
      <c r="G423" s="250"/>
      <c r="H423" s="253">
        <v>8.4399999999999995</v>
      </c>
      <c r="I423" s="254"/>
      <c r="J423" s="250"/>
      <c r="K423" s="250"/>
      <c r="L423" s="255"/>
      <c r="M423" s="256"/>
      <c r="N423" s="257"/>
      <c r="O423" s="257"/>
      <c r="P423" s="257"/>
      <c r="Q423" s="257"/>
      <c r="R423" s="257"/>
      <c r="S423" s="257"/>
      <c r="T423" s="258"/>
      <c r="U423" s="13"/>
      <c r="V423" s="13"/>
      <c r="W423" s="13"/>
      <c r="X423" s="13"/>
      <c r="Y423" s="13"/>
      <c r="Z423" s="13"/>
      <c r="AA423" s="13"/>
      <c r="AB423" s="13"/>
      <c r="AC423" s="13"/>
      <c r="AD423" s="13"/>
      <c r="AE423" s="13"/>
      <c r="AT423" s="259" t="s">
        <v>259</v>
      </c>
      <c r="AU423" s="259" t="s">
        <v>88</v>
      </c>
      <c r="AV423" s="13" t="s">
        <v>88</v>
      </c>
      <c r="AW423" s="13" t="s">
        <v>36</v>
      </c>
      <c r="AX423" s="13" t="s">
        <v>80</v>
      </c>
      <c r="AY423" s="259" t="s">
        <v>241</v>
      </c>
    </row>
    <row r="424" s="15" customFormat="1">
      <c r="A424" s="15"/>
      <c r="B424" s="271"/>
      <c r="C424" s="272"/>
      <c r="D424" s="242" t="s">
        <v>259</v>
      </c>
      <c r="E424" s="273" t="s">
        <v>1</v>
      </c>
      <c r="F424" s="274" t="s">
        <v>4923</v>
      </c>
      <c r="G424" s="272"/>
      <c r="H424" s="273" t="s">
        <v>1</v>
      </c>
      <c r="I424" s="275"/>
      <c r="J424" s="272"/>
      <c r="K424" s="272"/>
      <c r="L424" s="276"/>
      <c r="M424" s="277"/>
      <c r="N424" s="278"/>
      <c r="O424" s="278"/>
      <c r="P424" s="278"/>
      <c r="Q424" s="278"/>
      <c r="R424" s="278"/>
      <c r="S424" s="278"/>
      <c r="T424" s="279"/>
      <c r="U424" s="15"/>
      <c r="V424" s="15"/>
      <c r="W424" s="15"/>
      <c r="X424" s="15"/>
      <c r="Y424" s="15"/>
      <c r="Z424" s="15"/>
      <c r="AA424" s="15"/>
      <c r="AB424" s="15"/>
      <c r="AC424" s="15"/>
      <c r="AD424" s="15"/>
      <c r="AE424" s="15"/>
      <c r="AT424" s="280" t="s">
        <v>259</v>
      </c>
      <c r="AU424" s="280" t="s">
        <v>88</v>
      </c>
      <c r="AV424" s="15" t="s">
        <v>14</v>
      </c>
      <c r="AW424" s="15" t="s">
        <v>36</v>
      </c>
      <c r="AX424" s="15" t="s">
        <v>80</v>
      </c>
      <c r="AY424" s="280" t="s">
        <v>241</v>
      </c>
    </row>
    <row r="425" s="13" customFormat="1">
      <c r="A425" s="13"/>
      <c r="B425" s="249"/>
      <c r="C425" s="250"/>
      <c r="D425" s="242" t="s">
        <v>259</v>
      </c>
      <c r="E425" s="251" t="s">
        <v>1</v>
      </c>
      <c r="F425" s="252" t="s">
        <v>4977</v>
      </c>
      <c r="G425" s="250"/>
      <c r="H425" s="253">
        <v>7.3250000000000002</v>
      </c>
      <c r="I425" s="254"/>
      <c r="J425" s="250"/>
      <c r="K425" s="250"/>
      <c r="L425" s="255"/>
      <c r="M425" s="256"/>
      <c r="N425" s="257"/>
      <c r="O425" s="257"/>
      <c r="P425" s="257"/>
      <c r="Q425" s="257"/>
      <c r="R425" s="257"/>
      <c r="S425" s="257"/>
      <c r="T425" s="258"/>
      <c r="U425" s="13"/>
      <c r="V425" s="13"/>
      <c r="W425" s="13"/>
      <c r="X425" s="13"/>
      <c r="Y425" s="13"/>
      <c r="Z425" s="13"/>
      <c r="AA425" s="13"/>
      <c r="AB425" s="13"/>
      <c r="AC425" s="13"/>
      <c r="AD425" s="13"/>
      <c r="AE425" s="13"/>
      <c r="AT425" s="259" t="s">
        <v>259</v>
      </c>
      <c r="AU425" s="259" t="s">
        <v>88</v>
      </c>
      <c r="AV425" s="13" t="s">
        <v>88</v>
      </c>
      <c r="AW425" s="13" t="s">
        <v>36</v>
      </c>
      <c r="AX425" s="13" t="s">
        <v>80</v>
      </c>
      <c r="AY425" s="259" t="s">
        <v>241</v>
      </c>
    </row>
    <row r="426" s="15" customFormat="1">
      <c r="A426" s="15"/>
      <c r="B426" s="271"/>
      <c r="C426" s="272"/>
      <c r="D426" s="242" t="s">
        <v>259</v>
      </c>
      <c r="E426" s="273" t="s">
        <v>1</v>
      </c>
      <c r="F426" s="274" t="s">
        <v>4928</v>
      </c>
      <c r="G426" s="272"/>
      <c r="H426" s="273" t="s">
        <v>1</v>
      </c>
      <c r="I426" s="275"/>
      <c r="J426" s="272"/>
      <c r="K426" s="272"/>
      <c r="L426" s="276"/>
      <c r="M426" s="277"/>
      <c r="N426" s="278"/>
      <c r="O426" s="278"/>
      <c r="P426" s="278"/>
      <c r="Q426" s="278"/>
      <c r="R426" s="278"/>
      <c r="S426" s="278"/>
      <c r="T426" s="279"/>
      <c r="U426" s="15"/>
      <c r="V426" s="15"/>
      <c r="W426" s="15"/>
      <c r="X426" s="15"/>
      <c r="Y426" s="15"/>
      <c r="Z426" s="15"/>
      <c r="AA426" s="15"/>
      <c r="AB426" s="15"/>
      <c r="AC426" s="15"/>
      <c r="AD426" s="15"/>
      <c r="AE426" s="15"/>
      <c r="AT426" s="280" t="s">
        <v>259</v>
      </c>
      <c r="AU426" s="280" t="s">
        <v>88</v>
      </c>
      <c r="AV426" s="15" t="s">
        <v>14</v>
      </c>
      <c r="AW426" s="15" t="s">
        <v>36</v>
      </c>
      <c r="AX426" s="15" t="s">
        <v>80</v>
      </c>
      <c r="AY426" s="280" t="s">
        <v>241</v>
      </c>
    </row>
    <row r="427" s="13" customFormat="1">
      <c r="A427" s="13"/>
      <c r="B427" s="249"/>
      <c r="C427" s="250"/>
      <c r="D427" s="242" t="s">
        <v>259</v>
      </c>
      <c r="E427" s="251" t="s">
        <v>1</v>
      </c>
      <c r="F427" s="252" t="s">
        <v>4978</v>
      </c>
      <c r="G427" s="250"/>
      <c r="H427" s="253">
        <v>11.989000000000001</v>
      </c>
      <c r="I427" s="254"/>
      <c r="J427" s="250"/>
      <c r="K427" s="250"/>
      <c r="L427" s="255"/>
      <c r="M427" s="256"/>
      <c r="N427" s="257"/>
      <c r="O427" s="257"/>
      <c r="P427" s="257"/>
      <c r="Q427" s="257"/>
      <c r="R427" s="257"/>
      <c r="S427" s="257"/>
      <c r="T427" s="258"/>
      <c r="U427" s="13"/>
      <c r="V427" s="13"/>
      <c r="W427" s="13"/>
      <c r="X427" s="13"/>
      <c r="Y427" s="13"/>
      <c r="Z427" s="13"/>
      <c r="AA427" s="13"/>
      <c r="AB427" s="13"/>
      <c r="AC427" s="13"/>
      <c r="AD427" s="13"/>
      <c r="AE427" s="13"/>
      <c r="AT427" s="259" t="s">
        <v>259</v>
      </c>
      <c r="AU427" s="259" t="s">
        <v>88</v>
      </c>
      <c r="AV427" s="13" t="s">
        <v>88</v>
      </c>
      <c r="AW427" s="13" t="s">
        <v>36</v>
      </c>
      <c r="AX427" s="13" t="s">
        <v>80</v>
      </c>
      <c r="AY427" s="259" t="s">
        <v>241</v>
      </c>
    </row>
    <row r="428" s="15" customFormat="1">
      <c r="A428" s="15"/>
      <c r="B428" s="271"/>
      <c r="C428" s="272"/>
      <c r="D428" s="242" t="s">
        <v>259</v>
      </c>
      <c r="E428" s="273" t="s">
        <v>1</v>
      </c>
      <c r="F428" s="274" t="s">
        <v>4930</v>
      </c>
      <c r="G428" s="272"/>
      <c r="H428" s="273" t="s">
        <v>1</v>
      </c>
      <c r="I428" s="275"/>
      <c r="J428" s="272"/>
      <c r="K428" s="272"/>
      <c r="L428" s="276"/>
      <c r="M428" s="277"/>
      <c r="N428" s="278"/>
      <c r="O428" s="278"/>
      <c r="P428" s="278"/>
      <c r="Q428" s="278"/>
      <c r="R428" s="278"/>
      <c r="S428" s="278"/>
      <c r="T428" s="279"/>
      <c r="U428" s="15"/>
      <c r="V428" s="15"/>
      <c r="W428" s="15"/>
      <c r="X428" s="15"/>
      <c r="Y428" s="15"/>
      <c r="Z428" s="15"/>
      <c r="AA428" s="15"/>
      <c r="AB428" s="15"/>
      <c r="AC428" s="15"/>
      <c r="AD428" s="15"/>
      <c r="AE428" s="15"/>
      <c r="AT428" s="280" t="s">
        <v>259</v>
      </c>
      <c r="AU428" s="280" t="s">
        <v>88</v>
      </c>
      <c r="AV428" s="15" t="s">
        <v>14</v>
      </c>
      <c r="AW428" s="15" t="s">
        <v>36</v>
      </c>
      <c r="AX428" s="15" t="s">
        <v>80</v>
      </c>
      <c r="AY428" s="280" t="s">
        <v>241</v>
      </c>
    </row>
    <row r="429" s="13" customFormat="1">
      <c r="A429" s="13"/>
      <c r="B429" s="249"/>
      <c r="C429" s="250"/>
      <c r="D429" s="242" t="s">
        <v>259</v>
      </c>
      <c r="E429" s="251" t="s">
        <v>1</v>
      </c>
      <c r="F429" s="252" t="s">
        <v>4979</v>
      </c>
      <c r="G429" s="250"/>
      <c r="H429" s="253">
        <v>0.76700000000000002</v>
      </c>
      <c r="I429" s="254"/>
      <c r="J429" s="250"/>
      <c r="K429" s="250"/>
      <c r="L429" s="255"/>
      <c r="M429" s="256"/>
      <c r="N429" s="257"/>
      <c r="O429" s="257"/>
      <c r="P429" s="257"/>
      <c r="Q429" s="257"/>
      <c r="R429" s="257"/>
      <c r="S429" s="257"/>
      <c r="T429" s="258"/>
      <c r="U429" s="13"/>
      <c r="V429" s="13"/>
      <c r="W429" s="13"/>
      <c r="X429" s="13"/>
      <c r="Y429" s="13"/>
      <c r="Z429" s="13"/>
      <c r="AA429" s="13"/>
      <c r="AB429" s="13"/>
      <c r="AC429" s="13"/>
      <c r="AD429" s="13"/>
      <c r="AE429" s="13"/>
      <c r="AT429" s="259" t="s">
        <v>259</v>
      </c>
      <c r="AU429" s="259" t="s">
        <v>88</v>
      </c>
      <c r="AV429" s="13" t="s">
        <v>88</v>
      </c>
      <c r="AW429" s="13" t="s">
        <v>36</v>
      </c>
      <c r="AX429" s="13" t="s">
        <v>80</v>
      </c>
      <c r="AY429" s="259" t="s">
        <v>241</v>
      </c>
    </row>
    <row r="430" s="15" customFormat="1">
      <c r="A430" s="15"/>
      <c r="B430" s="271"/>
      <c r="C430" s="272"/>
      <c r="D430" s="242" t="s">
        <v>259</v>
      </c>
      <c r="E430" s="273" t="s">
        <v>1</v>
      </c>
      <c r="F430" s="274" t="s">
        <v>4932</v>
      </c>
      <c r="G430" s="272"/>
      <c r="H430" s="273" t="s">
        <v>1</v>
      </c>
      <c r="I430" s="275"/>
      <c r="J430" s="272"/>
      <c r="K430" s="272"/>
      <c r="L430" s="276"/>
      <c r="M430" s="277"/>
      <c r="N430" s="278"/>
      <c r="O430" s="278"/>
      <c r="P430" s="278"/>
      <c r="Q430" s="278"/>
      <c r="R430" s="278"/>
      <c r="S430" s="278"/>
      <c r="T430" s="279"/>
      <c r="U430" s="15"/>
      <c r="V430" s="15"/>
      <c r="W430" s="15"/>
      <c r="X430" s="15"/>
      <c r="Y430" s="15"/>
      <c r="Z430" s="15"/>
      <c r="AA430" s="15"/>
      <c r="AB430" s="15"/>
      <c r="AC430" s="15"/>
      <c r="AD430" s="15"/>
      <c r="AE430" s="15"/>
      <c r="AT430" s="280" t="s">
        <v>259</v>
      </c>
      <c r="AU430" s="280" t="s">
        <v>88</v>
      </c>
      <c r="AV430" s="15" t="s">
        <v>14</v>
      </c>
      <c r="AW430" s="15" t="s">
        <v>36</v>
      </c>
      <c r="AX430" s="15" t="s">
        <v>80</v>
      </c>
      <c r="AY430" s="280" t="s">
        <v>241</v>
      </c>
    </row>
    <row r="431" s="13" customFormat="1">
      <c r="A431" s="13"/>
      <c r="B431" s="249"/>
      <c r="C431" s="250"/>
      <c r="D431" s="242" t="s">
        <v>259</v>
      </c>
      <c r="E431" s="251" t="s">
        <v>1</v>
      </c>
      <c r="F431" s="252" t="s">
        <v>4980</v>
      </c>
      <c r="G431" s="250"/>
      <c r="H431" s="253">
        <v>0.70099999999999996</v>
      </c>
      <c r="I431" s="254"/>
      <c r="J431" s="250"/>
      <c r="K431" s="250"/>
      <c r="L431" s="255"/>
      <c r="M431" s="256"/>
      <c r="N431" s="257"/>
      <c r="O431" s="257"/>
      <c r="P431" s="257"/>
      <c r="Q431" s="257"/>
      <c r="R431" s="257"/>
      <c r="S431" s="257"/>
      <c r="T431" s="258"/>
      <c r="U431" s="13"/>
      <c r="V431" s="13"/>
      <c r="W431" s="13"/>
      <c r="X431" s="13"/>
      <c r="Y431" s="13"/>
      <c r="Z431" s="13"/>
      <c r="AA431" s="13"/>
      <c r="AB431" s="13"/>
      <c r="AC431" s="13"/>
      <c r="AD431" s="13"/>
      <c r="AE431" s="13"/>
      <c r="AT431" s="259" t="s">
        <v>259</v>
      </c>
      <c r="AU431" s="259" t="s">
        <v>88</v>
      </c>
      <c r="AV431" s="13" t="s">
        <v>88</v>
      </c>
      <c r="AW431" s="13" t="s">
        <v>36</v>
      </c>
      <c r="AX431" s="13" t="s">
        <v>80</v>
      </c>
      <c r="AY431" s="259" t="s">
        <v>241</v>
      </c>
    </row>
    <row r="432" s="14" customFormat="1">
      <c r="A432" s="14"/>
      <c r="B432" s="260"/>
      <c r="C432" s="261"/>
      <c r="D432" s="242" t="s">
        <v>259</v>
      </c>
      <c r="E432" s="262" t="s">
        <v>465</v>
      </c>
      <c r="F432" s="263" t="s">
        <v>261</v>
      </c>
      <c r="G432" s="261"/>
      <c r="H432" s="264">
        <v>29.222000000000001</v>
      </c>
      <c r="I432" s="265"/>
      <c r="J432" s="261"/>
      <c r="K432" s="261"/>
      <c r="L432" s="266"/>
      <c r="M432" s="267"/>
      <c r="N432" s="268"/>
      <c r="O432" s="268"/>
      <c r="P432" s="268"/>
      <c r="Q432" s="268"/>
      <c r="R432" s="268"/>
      <c r="S432" s="268"/>
      <c r="T432" s="269"/>
      <c r="U432" s="14"/>
      <c r="V432" s="14"/>
      <c r="W432" s="14"/>
      <c r="X432" s="14"/>
      <c r="Y432" s="14"/>
      <c r="Z432" s="14"/>
      <c r="AA432" s="14"/>
      <c r="AB432" s="14"/>
      <c r="AC432" s="14"/>
      <c r="AD432" s="14"/>
      <c r="AE432" s="14"/>
      <c r="AT432" s="270" t="s">
        <v>259</v>
      </c>
      <c r="AU432" s="270" t="s">
        <v>88</v>
      </c>
      <c r="AV432" s="14" t="s">
        <v>175</v>
      </c>
      <c r="AW432" s="14" t="s">
        <v>36</v>
      </c>
      <c r="AX432" s="14" t="s">
        <v>80</v>
      </c>
      <c r="AY432" s="270" t="s">
        <v>241</v>
      </c>
    </row>
    <row r="433" s="13" customFormat="1">
      <c r="A433" s="13"/>
      <c r="B433" s="249"/>
      <c r="C433" s="250"/>
      <c r="D433" s="242" t="s">
        <v>259</v>
      </c>
      <c r="E433" s="251" t="s">
        <v>791</v>
      </c>
      <c r="F433" s="252" t="s">
        <v>792</v>
      </c>
      <c r="G433" s="250"/>
      <c r="H433" s="253">
        <v>17.533000000000001</v>
      </c>
      <c r="I433" s="254"/>
      <c r="J433" s="250"/>
      <c r="K433" s="250"/>
      <c r="L433" s="255"/>
      <c r="M433" s="256"/>
      <c r="N433" s="257"/>
      <c r="O433" s="257"/>
      <c r="P433" s="257"/>
      <c r="Q433" s="257"/>
      <c r="R433" s="257"/>
      <c r="S433" s="257"/>
      <c r="T433" s="258"/>
      <c r="U433" s="13"/>
      <c r="V433" s="13"/>
      <c r="W433" s="13"/>
      <c r="X433" s="13"/>
      <c r="Y433" s="13"/>
      <c r="Z433" s="13"/>
      <c r="AA433" s="13"/>
      <c r="AB433" s="13"/>
      <c r="AC433" s="13"/>
      <c r="AD433" s="13"/>
      <c r="AE433" s="13"/>
      <c r="AT433" s="259" t="s">
        <v>259</v>
      </c>
      <c r="AU433" s="259" t="s">
        <v>88</v>
      </c>
      <c r="AV433" s="13" t="s">
        <v>88</v>
      </c>
      <c r="AW433" s="13" t="s">
        <v>36</v>
      </c>
      <c r="AX433" s="13" t="s">
        <v>14</v>
      </c>
      <c r="AY433" s="259" t="s">
        <v>241</v>
      </c>
    </row>
    <row r="434" s="13" customFormat="1">
      <c r="A434" s="13"/>
      <c r="B434" s="249"/>
      <c r="C434" s="250"/>
      <c r="D434" s="242" t="s">
        <v>259</v>
      </c>
      <c r="E434" s="251" t="s">
        <v>468</v>
      </c>
      <c r="F434" s="252" t="s">
        <v>793</v>
      </c>
      <c r="G434" s="250"/>
      <c r="H434" s="253">
        <v>11.689</v>
      </c>
      <c r="I434" s="254"/>
      <c r="J434" s="250"/>
      <c r="K434" s="250"/>
      <c r="L434" s="255"/>
      <c r="M434" s="256"/>
      <c r="N434" s="257"/>
      <c r="O434" s="257"/>
      <c r="P434" s="257"/>
      <c r="Q434" s="257"/>
      <c r="R434" s="257"/>
      <c r="S434" s="257"/>
      <c r="T434" s="258"/>
      <c r="U434" s="13"/>
      <c r="V434" s="13"/>
      <c r="W434" s="13"/>
      <c r="X434" s="13"/>
      <c r="Y434" s="13"/>
      <c r="Z434" s="13"/>
      <c r="AA434" s="13"/>
      <c r="AB434" s="13"/>
      <c r="AC434" s="13"/>
      <c r="AD434" s="13"/>
      <c r="AE434" s="13"/>
      <c r="AT434" s="259" t="s">
        <v>259</v>
      </c>
      <c r="AU434" s="259" t="s">
        <v>88</v>
      </c>
      <c r="AV434" s="13" t="s">
        <v>88</v>
      </c>
      <c r="AW434" s="13" t="s">
        <v>36</v>
      </c>
      <c r="AX434" s="13" t="s">
        <v>80</v>
      </c>
      <c r="AY434" s="259" t="s">
        <v>241</v>
      </c>
    </row>
    <row r="435" s="14" customFormat="1">
      <c r="A435" s="14"/>
      <c r="B435" s="260"/>
      <c r="C435" s="261"/>
      <c r="D435" s="242" t="s">
        <v>259</v>
      </c>
      <c r="E435" s="262" t="s">
        <v>1</v>
      </c>
      <c r="F435" s="263" t="s">
        <v>261</v>
      </c>
      <c r="G435" s="261"/>
      <c r="H435" s="264">
        <v>29.222000000000001</v>
      </c>
      <c r="I435" s="265"/>
      <c r="J435" s="261"/>
      <c r="K435" s="261"/>
      <c r="L435" s="266"/>
      <c r="M435" s="267"/>
      <c r="N435" s="268"/>
      <c r="O435" s="268"/>
      <c r="P435" s="268"/>
      <c r="Q435" s="268"/>
      <c r="R435" s="268"/>
      <c r="S435" s="268"/>
      <c r="T435" s="269"/>
      <c r="U435" s="14"/>
      <c r="V435" s="14"/>
      <c r="W435" s="14"/>
      <c r="X435" s="14"/>
      <c r="Y435" s="14"/>
      <c r="Z435" s="14"/>
      <c r="AA435" s="14"/>
      <c r="AB435" s="14"/>
      <c r="AC435" s="14"/>
      <c r="AD435" s="14"/>
      <c r="AE435" s="14"/>
      <c r="AT435" s="270" t="s">
        <v>259</v>
      </c>
      <c r="AU435" s="270" t="s">
        <v>88</v>
      </c>
      <c r="AV435" s="14" t="s">
        <v>175</v>
      </c>
      <c r="AW435" s="14" t="s">
        <v>36</v>
      </c>
      <c r="AX435" s="14" t="s">
        <v>80</v>
      </c>
      <c r="AY435" s="270" t="s">
        <v>241</v>
      </c>
    </row>
    <row r="436" s="2" customFormat="1" ht="16.5" customHeight="1">
      <c r="A436" s="39"/>
      <c r="B436" s="40"/>
      <c r="C436" s="288" t="s">
        <v>837</v>
      </c>
      <c r="D436" s="288" t="s">
        <v>758</v>
      </c>
      <c r="E436" s="289" t="s">
        <v>795</v>
      </c>
      <c r="F436" s="290" t="s">
        <v>796</v>
      </c>
      <c r="G436" s="291" t="s">
        <v>487</v>
      </c>
      <c r="H436" s="292">
        <v>62.375</v>
      </c>
      <c r="I436" s="293"/>
      <c r="J436" s="294">
        <f>ROUND(I436*H436,2)</f>
        <v>0</v>
      </c>
      <c r="K436" s="290" t="s">
        <v>247</v>
      </c>
      <c r="L436" s="295"/>
      <c r="M436" s="296" t="s">
        <v>1</v>
      </c>
      <c r="N436" s="297" t="s">
        <v>45</v>
      </c>
      <c r="O436" s="92"/>
      <c r="P436" s="238">
        <f>O436*H436</f>
        <v>0</v>
      </c>
      <c r="Q436" s="238">
        <v>0</v>
      </c>
      <c r="R436" s="238">
        <f>Q436*H436</f>
        <v>0</v>
      </c>
      <c r="S436" s="238">
        <v>0</v>
      </c>
      <c r="T436" s="239">
        <f>S436*H436</f>
        <v>0</v>
      </c>
      <c r="U436" s="39"/>
      <c r="V436" s="39"/>
      <c r="W436" s="39"/>
      <c r="X436" s="39"/>
      <c r="Y436" s="39"/>
      <c r="Z436" s="39"/>
      <c r="AA436" s="39"/>
      <c r="AB436" s="39"/>
      <c r="AC436" s="39"/>
      <c r="AD436" s="39"/>
      <c r="AE436" s="39"/>
      <c r="AR436" s="240" t="s">
        <v>300</v>
      </c>
      <c r="AT436" s="240" t="s">
        <v>758</v>
      </c>
      <c r="AU436" s="240" t="s">
        <v>88</v>
      </c>
      <c r="AY436" s="18" t="s">
        <v>241</v>
      </c>
      <c r="BE436" s="241">
        <f>IF(N436="základní",J436,0)</f>
        <v>0</v>
      </c>
      <c r="BF436" s="241">
        <f>IF(N436="snížená",J436,0)</f>
        <v>0</v>
      </c>
      <c r="BG436" s="241">
        <f>IF(N436="zákl. přenesená",J436,0)</f>
        <v>0</v>
      </c>
      <c r="BH436" s="241">
        <f>IF(N436="sníž. přenesená",J436,0)</f>
        <v>0</v>
      </c>
      <c r="BI436" s="241">
        <f>IF(N436="nulová",J436,0)</f>
        <v>0</v>
      </c>
      <c r="BJ436" s="18" t="s">
        <v>14</v>
      </c>
      <c r="BK436" s="241">
        <f>ROUND(I436*H436,2)</f>
        <v>0</v>
      </c>
      <c r="BL436" s="18" t="s">
        <v>175</v>
      </c>
      <c r="BM436" s="240" t="s">
        <v>4981</v>
      </c>
    </row>
    <row r="437" s="2" customFormat="1">
      <c r="A437" s="39"/>
      <c r="B437" s="40"/>
      <c r="C437" s="41"/>
      <c r="D437" s="242" t="s">
        <v>249</v>
      </c>
      <c r="E437" s="41"/>
      <c r="F437" s="243" t="s">
        <v>796</v>
      </c>
      <c r="G437" s="41"/>
      <c r="H437" s="41"/>
      <c r="I437" s="244"/>
      <c r="J437" s="41"/>
      <c r="K437" s="41"/>
      <c r="L437" s="45"/>
      <c r="M437" s="245"/>
      <c r="N437" s="246"/>
      <c r="O437" s="92"/>
      <c r="P437" s="92"/>
      <c r="Q437" s="92"/>
      <c r="R437" s="92"/>
      <c r="S437" s="92"/>
      <c r="T437" s="93"/>
      <c r="U437" s="39"/>
      <c r="V437" s="39"/>
      <c r="W437" s="39"/>
      <c r="X437" s="39"/>
      <c r="Y437" s="39"/>
      <c r="Z437" s="39"/>
      <c r="AA437" s="39"/>
      <c r="AB437" s="39"/>
      <c r="AC437" s="39"/>
      <c r="AD437" s="39"/>
      <c r="AE437" s="39"/>
      <c r="AT437" s="18" t="s">
        <v>249</v>
      </c>
      <c r="AU437" s="18" t="s">
        <v>88</v>
      </c>
    </row>
    <row r="438" s="13" customFormat="1">
      <c r="A438" s="13"/>
      <c r="B438" s="249"/>
      <c r="C438" s="250"/>
      <c r="D438" s="242" t="s">
        <v>259</v>
      </c>
      <c r="E438" s="251" t="s">
        <v>1</v>
      </c>
      <c r="F438" s="252" t="s">
        <v>798</v>
      </c>
      <c r="G438" s="250"/>
      <c r="H438" s="253">
        <v>59.917000000000002</v>
      </c>
      <c r="I438" s="254"/>
      <c r="J438" s="250"/>
      <c r="K438" s="250"/>
      <c r="L438" s="255"/>
      <c r="M438" s="256"/>
      <c r="N438" s="257"/>
      <c r="O438" s="257"/>
      <c r="P438" s="257"/>
      <c r="Q438" s="257"/>
      <c r="R438" s="257"/>
      <c r="S438" s="257"/>
      <c r="T438" s="258"/>
      <c r="U438" s="13"/>
      <c r="V438" s="13"/>
      <c r="W438" s="13"/>
      <c r="X438" s="13"/>
      <c r="Y438" s="13"/>
      <c r="Z438" s="13"/>
      <c r="AA438" s="13"/>
      <c r="AB438" s="13"/>
      <c r="AC438" s="13"/>
      <c r="AD438" s="13"/>
      <c r="AE438" s="13"/>
      <c r="AT438" s="259" t="s">
        <v>259</v>
      </c>
      <c r="AU438" s="259" t="s">
        <v>88</v>
      </c>
      <c r="AV438" s="13" t="s">
        <v>88</v>
      </c>
      <c r="AW438" s="13" t="s">
        <v>36</v>
      </c>
      <c r="AX438" s="13" t="s">
        <v>80</v>
      </c>
      <c r="AY438" s="259" t="s">
        <v>241</v>
      </c>
    </row>
    <row r="439" s="13" customFormat="1">
      <c r="A439" s="13"/>
      <c r="B439" s="249"/>
      <c r="C439" s="250"/>
      <c r="D439" s="242" t="s">
        <v>259</v>
      </c>
      <c r="E439" s="251" t="s">
        <v>1</v>
      </c>
      <c r="F439" s="252" t="s">
        <v>4982</v>
      </c>
      <c r="G439" s="250"/>
      <c r="H439" s="253">
        <v>2.4580000000000002</v>
      </c>
      <c r="I439" s="254"/>
      <c r="J439" s="250"/>
      <c r="K439" s="250"/>
      <c r="L439" s="255"/>
      <c r="M439" s="256"/>
      <c r="N439" s="257"/>
      <c r="O439" s="257"/>
      <c r="P439" s="257"/>
      <c r="Q439" s="257"/>
      <c r="R439" s="257"/>
      <c r="S439" s="257"/>
      <c r="T439" s="258"/>
      <c r="U439" s="13"/>
      <c r="V439" s="13"/>
      <c r="W439" s="13"/>
      <c r="X439" s="13"/>
      <c r="Y439" s="13"/>
      <c r="Z439" s="13"/>
      <c r="AA439" s="13"/>
      <c r="AB439" s="13"/>
      <c r="AC439" s="13"/>
      <c r="AD439" s="13"/>
      <c r="AE439" s="13"/>
      <c r="AT439" s="259" t="s">
        <v>259</v>
      </c>
      <c r="AU439" s="259" t="s">
        <v>88</v>
      </c>
      <c r="AV439" s="13" t="s">
        <v>88</v>
      </c>
      <c r="AW439" s="13" t="s">
        <v>36</v>
      </c>
      <c r="AX439" s="13" t="s">
        <v>80</v>
      </c>
      <c r="AY439" s="259" t="s">
        <v>241</v>
      </c>
    </row>
    <row r="440" s="14" customFormat="1">
      <c r="A440" s="14"/>
      <c r="B440" s="260"/>
      <c r="C440" s="261"/>
      <c r="D440" s="242" t="s">
        <v>259</v>
      </c>
      <c r="E440" s="262" t="s">
        <v>1</v>
      </c>
      <c r="F440" s="263" t="s">
        <v>261</v>
      </c>
      <c r="G440" s="261"/>
      <c r="H440" s="264">
        <v>62.375</v>
      </c>
      <c r="I440" s="265"/>
      <c r="J440" s="261"/>
      <c r="K440" s="261"/>
      <c r="L440" s="266"/>
      <c r="M440" s="267"/>
      <c r="N440" s="268"/>
      <c r="O440" s="268"/>
      <c r="P440" s="268"/>
      <c r="Q440" s="268"/>
      <c r="R440" s="268"/>
      <c r="S440" s="268"/>
      <c r="T440" s="269"/>
      <c r="U440" s="14"/>
      <c r="V440" s="14"/>
      <c r="W440" s="14"/>
      <c r="X440" s="14"/>
      <c r="Y440" s="14"/>
      <c r="Z440" s="14"/>
      <c r="AA440" s="14"/>
      <c r="AB440" s="14"/>
      <c r="AC440" s="14"/>
      <c r="AD440" s="14"/>
      <c r="AE440" s="14"/>
      <c r="AT440" s="270" t="s">
        <v>259</v>
      </c>
      <c r="AU440" s="270" t="s">
        <v>88</v>
      </c>
      <c r="AV440" s="14" t="s">
        <v>175</v>
      </c>
      <c r="AW440" s="14" t="s">
        <v>36</v>
      </c>
      <c r="AX440" s="14" t="s">
        <v>14</v>
      </c>
      <c r="AY440" s="270" t="s">
        <v>241</v>
      </c>
    </row>
    <row r="441" s="2" customFormat="1" ht="16.5" customHeight="1">
      <c r="A441" s="39"/>
      <c r="B441" s="40"/>
      <c r="C441" s="229" t="s">
        <v>843</v>
      </c>
      <c r="D441" s="229" t="s">
        <v>243</v>
      </c>
      <c r="E441" s="230" t="s">
        <v>4983</v>
      </c>
      <c r="F441" s="231" t="s">
        <v>4984</v>
      </c>
      <c r="G441" s="232" t="s">
        <v>307</v>
      </c>
      <c r="H441" s="233">
        <v>1</v>
      </c>
      <c r="I441" s="234"/>
      <c r="J441" s="235">
        <f>ROUND(I441*H441,2)</f>
        <v>0</v>
      </c>
      <c r="K441" s="231" t="s">
        <v>1</v>
      </c>
      <c r="L441" s="45"/>
      <c r="M441" s="236" t="s">
        <v>1</v>
      </c>
      <c r="N441" s="237" t="s">
        <v>45</v>
      </c>
      <c r="O441" s="92"/>
      <c r="P441" s="238">
        <f>O441*H441</f>
        <v>0</v>
      </c>
      <c r="Q441" s="238">
        <v>0.050000000000000003</v>
      </c>
      <c r="R441" s="238">
        <f>Q441*H441</f>
        <v>0.050000000000000003</v>
      </c>
      <c r="S441" s="238">
        <v>0</v>
      </c>
      <c r="T441" s="239">
        <f>S441*H441</f>
        <v>0</v>
      </c>
      <c r="U441" s="39"/>
      <c r="V441" s="39"/>
      <c r="W441" s="39"/>
      <c r="X441" s="39"/>
      <c r="Y441" s="39"/>
      <c r="Z441" s="39"/>
      <c r="AA441" s="39"/>
      <c r="AB441" s="39"/>
      <c r="AC441" s="39"/>
      <c r="AD441" s="39"/>
      <c r="AE441" s="39"/>
      <c r="AR441" s="240" t="s">
        <v>175</v>
      </c>
      <c r="AT441" s="240" t="s">
        <v>243</v>
      </c>
      <c r="AU441" s="240" t="s">
        <v>88</v>
      </c>
      <c r="AY441" s="18" t="s">
        <v>241</v>
      </c>
      <c r="BE441" s="241">
        <f>IF(N441="základní",J441,0)</f>
        <v>0</v>
      </c>
      <c r="BF441" s="241">
        <f>IF(N441="snížená",J441,0)</f>
        <v>0</v>
      </c>
      <c r="BG441" s="241">
        <f>IF(N441="zákl. přenesená",J441,0)</f>
        <v>0</v>
      </c>
      <c r="BH441" s="241">
        <f>IF(N441="sníž. přenesená",J441,0)</f>
        <v>0</v>
      </c>
      <c r="BI441" s="241">
        <f>IF(N441="nulová",J441,0)</f>
        <v>0</v>
      </c>
      <c r="BJ441" s="18" t="s">
        <v>14</v>
      </c>
      <c r="BK441" s="241">
        <f>ROUND(I441*H441,2)</f>
        <v>0</v>
      </c>
      <c r="BL441" s="18" t="s">
        <v>175</v>
      </c>
      <c r="BM441" s="240" t="s">
        <v>4985</v>
      </c>
    </row>
    <row r="442" s="2" customFormat="1">
      <c r="A442" s="39"/>
      <c r="B442" s="40"/>
      <c r="C442" s="41"/>
      <c r="D442" s="242" t="s">
        <v>249</v>
      </c>
      <c r="E442" s="41"/>
      <c r="F442" s="243" t="s">
        <v>4984</v>
      </c>
      <c r="G442" s="41"/>
      <c r="H442" s="41"/>
      <c r="I442" s="244"/>
      <c r="J442" s="41"/>
      <c r="K442" s="41"/>
      <c r="L442" s="45"/>
      <c r="M442" s="245"/>
      <c r="N442" s="246"/>
      <c r="O442" s="92"/>
      <c r="P442" s="92"/>
      <c r="Q442" s="92"/>
      <c r="R442" s="92"/>
      <c r="S442" s="92"/>
      <c r="T442" s="93"/>
      <c r="U442" s="39"/>
      <c r="V442" s="39"/>
      <c r="W442" s="39"/>
      <c r="X442" s="39"/>
      <c r="Y442" s="39"/>
      <c r="Z442" s="39"/>
      <c r="AA442" s="39"/>
      <c r="AB442" s="39"/>
      <c r="AC442" s="39"/>
      <c r="AD442" s="39"/>
      <c r="AE442" s="39"/>
      <c r="AT442" s="18" t="s">
        <v>249</v>
      </c>
      <c r="AU442" s="18" t="s">
        <v>88</v>
      </c>
    </row>
    <row r="443" s="13" customFormat="1">
      <c r="A443" s="13"/>
      <c r="B443" s="249"/>
      <c r="C443" s="250"/>
      <c r="D443" s="242" t="s">
        <v>259</v>
      </c>
      <c r="E443" s="251" t="s">
        <v>1</v>
      </c>
      <c r="F443" s="252" t="s">
        <v>4986</v>
      </c>
      <c r="G443" s="250"/>
      <c r="H443" s="253">
        <v>1</v>
      </c>
      <c r="I443" s="254"/>
      <c r="J443" s="250"/>
      <c r="K443" s="250"/>
      <c r="L443" s="255"/>
      <c r="M443" s="256"/>
      <c r="N443" s="257"/>
      <c r="O443" s="257"/>
      <c r="P443" s="257"/>
      <c r="Q443" s="257"/>
      <c r="R443" s="257"/>
      <c r="S443" s="257"/>
      <c r="T443" s="258"/>
      <c r="U443" s="13"/>
      <c r="V443" s="13"/>
      <c r="W443" s="13"/>
      <c r="X443" s="13"/>
      <c r="Y443" s="13"/>
      <c r="Z443" s="13"/>
      <c r="AA443" s="13"/>
      <c r="AB443" s="13"/>
      <c r="AC443" s="13"/>
      <c r="AD443" s="13"/>
      <c r="AE443" s="13"/>
      <c r="AT443" s="259" t="s">
        <v>259</v>
      </c>
      <c r="AU443" s="259" t="s">
        <v>88</v>
      </c>
      <c r="AV443" s="13" t="s">
        <v>88</v>
      </c>
      <c r="AW443" s="13" t="s">
        <v>36</v>
      </c>
      <c r="AX443" s="13" t="s">
        <v>80</v>
      </c>
      <c r="AY443" s="259" t="s">
        <v>241</v>
      </c>
    </row>
    <row r="444" s="14" customFormat="1">
      <c r="A444" s="14"/>
      <c r="B444" s="260"/>
      <c r="C444" s="261"/>
      <c r="D444" s="242" t="s">
        <v>259</v>
      </c>
      <c r="E444" s="262" t="s">
        <v>1</v>
      </c>
      <c r="F444" s="263" t="s">
        <v>261</v>
      </c>
      <c r="G444" s="261"/>
      <c r="H444" s="264">
        <v>1</v>
      </c>
      <c r="I444" s="265"/>
      <c r="J444" s="261"/>
      <c r="K444" s="261"/>
      <c r="L444" s="266"/>
      <c r="M444" s="267"/>
      <c r="N444" s="268"/>
      <c r="O444" s="268"/>
      <c r="P444" s="268"/>
      <c r="Q444" s="268"/>
      <c r="R444" s="268"/>
      <c r="S444" s="268"/>
      <c r="T444" s="269"/>
      <c r="U444" s="14"/>
      <c r="V444" s="14"/>
      <c r="W444" s="14"/>
      <c r="X444" s="14"/>
      <c r="Y444" s="14"/>
      <c r="Z444" s="14"/>
      <c r="AA444" s="14"/>
      <c r="AB444" s="14"/>
      <c r="AC444" s="14"/>
      <c r="AD444" s="14"/>
      <c r="AE444" s="14"/>
      <c r="AT444" s="270" t="s">
        <v>259</v>
      </c>
      <c r="AU444" s="270" t="s">
        <v>88</v>
      </c>
      <c r="AV444" s="14" t="s">
        <v>175</v>
      </c>
      <c r="AW444" s="14" t="s">
        <v>36</v>
      </c>
      <c r="AX444" s="14" t="s">
        <v>14</v>
      </c>
      <c r="AY444" s="270" t="s">
        <v>241</v>
      </c>
    </row>
    <row r="445" s="12" customFormat="1" ht="22.8" customHeight="1">
      <c r="A445" s="12"/>
      <c r="B445" s="213"/>
      <c r="C445" s="214"/>
      <c r="D445" s="215" t="s">
        <v>79</v>
      </c>
      <c r="E445" s="227" t="s">
        <v>88</v>
      </c>
      <c r="F445" s="227" t="s">
        <v>2104</v>
      </c>
      <c r="G445" s="214"/>
      <c r="H445" s="214"/>
      <c r="I445" s="217"/>
      <c r="J445" s="228">
        <f>BK445</f>
        <v>0</v>
      </c>
      <c r="K445" s="214"/>
      <c r="L445" s="219"/>
      <c r="M445" s="220"/>
      <c r="N445" s="221"/>
      <c r="O445" s="221"/>
      <c r="P445" s="222">
        <f>SUM(P446:P450)</f>
        <v>0</v>
      </c>
      <c r="Q445" s="221"/>
      <c r="R445" s="222">
        <f>SUM(R446:R450)</f>
        <v>2.2515900000000002</v>
      </c>
      <c r="S445" s="221"/>
      <c r="T445" s="223">
        <f>SUM(T446:T450)</f>
        <v>0</v>
      </c>
      <c r="U445" s="12"/>
      <c r="V445" s="12"/>
      <c r="W445" s="12"/>
      <c r="X445" s="12"/>
      <c r="Y445" s="12"/>
      <c r="Z445" s="12"/>
      <c r="AA445" s="12"/>
      <c r="AB445" s="12"/>
      <c r="AC445" s="12"/>
      <c r="AD445" s="12"/>
      <c r="AE445" s="12"/>
      <c r="AR445" s="224" t="s">
        <v>14</v>
      </c>
      <c r="AT445" s="225" t="s">
        <v>79</v>
      </c>
      <c r="AU445" s="225" t="s">
        <v>14</v>
      </c>
      <c r="AY445" s="224" t="s">
        <v>241</v>
      </c>
      <c r="BK445" s="226">
        <f>SUM(BK446:BK450)</f>
        <v>0</v>
      </c>
    </row>
    <row r="446" s="2" customFormat="1" ht="37.8" customHeight="1">
      <c r="A446" s="39"/>
      <c r="B446" s="40"/>
      <c r="C446" s="229" t="s">
        <v>849</v>
      </c>
      <c r="D446" s="229" t="s">
        <v>243</v>
      </c>
      <c r="E446" s="230" t="s">
        <v>4987</v>
      </c>
      <c r="F446" s="231" t="s">
        <v>4988</v>
      </c>
      <c r="G446" s="232" t="s">
        <v>296</v>
      </c>
      <c r="H446" s="233">
        <v>11</v>
      </c>
      <c r="I446" s="234"/>
      <c r="J446" s="235">
        <f>ROUND(I446*H446,2)</f>
        <v>0</v>
      </c>
      <c r="K446" s="231" t="s">
        <v>247</v>
      </c>
      <c r="L446" s="45"/>
      <c r="M446" s="236" t="s">
        <v>1</v>
      </c>
      <c r="N446" s="237" t="s">
        <v>45</v>
      </c>
      <c r="O446" s="92"/>
      <c r="P446" s="238">
        <f>O446*H446</f>
        <v>0</v>
      </c>
      <c r="Q446" s="238">
        <v>0.20469000000000001</v>
      </c>
      <c r="R446" s="238">
        <f>Q446*H446</f>
        <v>2.2515900000000002</v>
      </c>
      <c r="S446" s="238">
        <v>0</v>
      </c>
      <c r="T446" s="239">
        <f>S446*H446</f>
        <v>0</v>
      </c>
      <c r="U446" s="39"/>
      <c r="V446" s="39"/>
      <c r="W446" s="39"/>
      <c r="X446" s="39"/>
      <c r="Y446" s="39"/>
      <c r="Z446" s="39"/>
      <c r="AA446" s="39"/>
      <c r="AB446" s="39"/>
      <c r="AC446" s="39"/>
      <c r="AD446" s="39"/>
      <c r="AE446" s="39"/>
      <c r="AR446" s="240" t="s">
        <v>175</v>
      </c>
      <c r="AT446" s="240" t="s">
        <v>243</v>
      </c>
      <c r="AU446" s="240" t="s">
        <v>88</v>
      </c>
      <c r="AY446" s="18" t="s">
        <v>241</v>
      </c>
      <c r="BE446" s="241">
        <f>IF(N446="základní",J446,0)</f>
        <v>0</v>
      </c>
      <c r="BF446" s="241">
        <f>IF(N446="snížená",J446,0)</f>
        <v>0</v>
      </c>
      <c r="BG446" s="241">
        <f>IF(N446="zákl. přenesená",J446,0)</f>
        <v>0</v>
      </c>
      <c r="BH446" s="241">
        <f>IF(N446="sníž. přenesená",J446,0)</f>
        <v>0</v>
      </c>
      <c r="BI446" s="241">
        <f>IF(N446="nulová",J446,0)</f>
        <v>0</v>
      </c>
      <c r="BJ446" s="18" t="s">
        <v>14</v>
      </c>
      <c r="BK446" s="241">
        <f>ROUND(I446*H446,2)</f>
        <v>0</v>
      </c>
      <c r="BL446" s="18" t="s">
        <v>175</v>
      </c>
      <c r="BM446" s="240" t="s">
        <v>4989</v>
      </c>
    </row>
    <row r="447" s="2" customFormat="1">
      <c r="A447" s="39"/>
      <c r="B447" s="40"/>
      <c r="C447" s="41"/>
      <c r="D447" s="242" t="s">
        <v>249</v>
      </c>
      <c r="E447" s="41"/>
      <c r="F447" s="243" t="s">
        <v>4990</v>
      </c>
      <c r="G447" s="41"/>
      <c r="H447" s="41"/>
      <c r="I447" s="244"/>
      <c r="J447" s="41"/>
      <c r="K447" s="41"/>
      <c r="L447" s="45"/>
      <c r="M447" s="245"/>
      <c r="N447" s="246"/>
      <c r="O447" s="92"/>
      <c r="P447" s="92"/>
      <c r="Q447" s="92"/>
      <c r="R447" s="92"/>
      <c r="S447" s="92"/>
      <c r="T447" s="93"/>
      <c r="U447" s="39"/>
      <c r="V447" s="39"/>
      <c r="W447" s="39"/>
      <c r="X447" s="39"/>
      <c r="Y447" s="39"/>
      <c r="Z447" s="39"/>
      <c r="AA447" s="39"/>
      <c r="AB447" s="39"/>
      <c r="AC447" s="39"/>
      <c r="AD447" s="39"/>
      <c r="AE447" s="39"/>
      <c r="AT447" s="18" t="s">
        <v>249</v>
      </c>
      <c r="AU447" s="18" t="s">
        <v>88</v>
      </c>
    </row>
    <row r="448" s="2" customFormat="1">
      <c r="A448" s="39"/>
      <c r="B448" s="40"/>
      <c r="C448" s="41"/>
      <c r="D448" s="247" t="s">
        <v>251</v>
      </c>
      <c r="E448" s="41"/>
      <c r="F448" s="248" t="s">
        <v>4991</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251</v>
      </c>
      <c r="AU448" s="18" t="s">
        <v>88</v>
      </c>
    </row>
    <row r="449" s="13" customFormat="1">
      <c r="A449" s="13"/>
      <c r="B449" s="249"/>
      <c r="C449" s="250"/>
      <c r="D449" s="242" t="s">
        <v>259</v>
      </c>
      <c r="E449" s="251" t="s">
        <v>1</v>
      </c>
      <c r="F449" s="252" t="s">
        <v>4992</v>
      </c>
      <c r="G449" s="250"/>
      <c r="H449" s="253">
        <v>11</v>
      </c>
      <c r="I449" s="254"/>
      <c r="J449" s="250"/>
      <c r="K449" s="250"/>
      <c r="L449" s="255"/>
      <c r="M449" s="256"/>
      <c r="N449" s="257"/>
      <c r="O449" s="257"/>
      <c r="P449" s="257"/>
      <c r="Q449" s="257"/>
      <c r="R449" s="257"/>
      <c r="S449" s="257"/>
      <c r="T449" s="258"/>
      <c r="U449" s="13"/>
      <c r="V449" s="13"/>
      <c r="W449" s="13"/>
      <c r="X449" s="13"/>
      <c r="Y449" s="13"/>
      <c r="Z449" s="13"/>
      <c r="AA449" s="13"/>
      <c r="AB449" s="13"/>
      <c r="AC449" s="13"/>
      <c r="AD449" s="13"/>
      <c r="AE449" s="13"/>
      <c r="AT449" s="259" t="s">
        <v>259</v>
      </c>
      <c r="AU449" s="259" t="s">
        <v>88</v>
      </c>
      <c r="AV449" s="13" t="s">
        <v>88</v>
      </c>
      <c r="AW449" s="13" t="s">
        <v>36</v>
      </c>
      <c r="AX449" s="13" t="s">
        <v>80</v>
      </c>
      <c r="AY449" s="259" t="s">
        <v>241</v>
      </c>
    </row>
    <row r="450" s="14" customFormat="1">
      <c r="A450" s="14"/>
      <c r="B450" s="260"/>
      <c r="C450" s="261"/>
      <c r="D450" s="242" t="s">
        <v>259</v>
      </c>
      <c r="E450" s="262" t="s">
        <v>1</v>
      </c>
      <c r="F450" s="263" t="s">
        <v>261</v>
      </c>
      <c r="G450" s="261"/>
      <c r="H450" s="264">
        <v>11</v>
      </c>
      <c r="I450" s="265"/>
      <c r="J450" s="261"/>
      <c r="K450" s="261"/>
      <c r="L450" s="266"/>
      <c r="M450" s="267"/>
      <c r="N450" s="268"/>
      <c r="O450" s="268"/>
      <c r="P450" s="268"/>
      <c r="Q450" s="268"/>
      <c r="R450" s="268"/>
      <c r="S450" s="268"/>
      <c r="T450" s="269"/>
      <c r="U450" s="14"/>
      <c r="V450" s="14"/>
      <c r="W450" s="14"/>
      <c r="X450" s="14"/>
      <c r="Y450" s="14"/>
      <c r="Z450" s="14"/>
      <c r="AA450" s="14"/>
      <c r="AB450" s="14"/>
      <c r="AC450" s="14"/>
      <c r="AD450" s="14"/>
      <c r="AE450" s="14"/>
      <c r="AT450" s="270" t="s">
        <v>259</v>
      </c>
      <c r="AU450" s="270" t="s">
        <v>88</v>
      </c>
      <c r="AV450" s="14" t="s">
        <v>175</v>
      </c>
      <c r="AW450" s="14" t="s">
        <v>36</v>
      </c>
      <c r="AX450" s="14" t="s">
        <v>14</v>
      </c>
      <c r="AY450" s="270" t="s">
        <v>241</v>
      </c>
    </row>
    <row r="451" s="12" customFormat="1" ht="22.8" customHeight="1">
      <c r="A451" s="12"/>
      <c r="B451" s="213"/>
      <c r="C451" s="214"/>
      <c r="D451" s="215" t="s">
        <v>79</v>
      </c>
      <c r="E451" s="227" t="s">
        <v>96</v>
      </c>
      <c r="F451" s="227" t="s">
        <v>2125</v>
      </c>
      <c r="G451" s="214"/>
      <c r="H451" s="214"/>
      <c r="I451" s="217"/>
      <c r="J451" s="228">
        <f>BK451</f>
        <v>0</v>
      </c>
      <c r="K451" s="214"/>
      <c r="L451" s="219"/>
      <c r="M451" s="220"/>
      <c r="N451" s="221"/>
      <c r="O451" s="221"/>
      <c r="P451" s="222">
        <f>SUM(P452:P465)</f>
        <v>0</v>
      </c>
      <c r="Q451" s="221"/>
      <c r="R451" s="222">
        <f>SUM(R452:R465)</f>
        <v>0</v>
      </c>
      <c r="S451" s="221"/>
      <c r="T451" s="223">
        <f>SUM(T452:T465)</f>
        <v>0</v>
      </c>
      <c r="U451" s="12"/>
      <c r="V451" s="12"/>
      <c r="W451" s="12"/>
      <c r="X451" s="12"/>
      <c r="Y451" s="12"/>
      <c r="Z451" s="12"/>
      <c r="AA451" s="12"/>
      <c r="AB451" s="12"/>
      <c r="AC451" s="12"/>
      <c r="AD451" s="12"/>
      <c r="AE451" s="12"/>
      <c r="AR451" s="224" t="s">
        <v>14</v>
      </c>
      <c r="AT451" s="225" t="s">
        <v>79</v>
      </c>
      <c r="AU451" s="225" t="s">
        <v>14</v>
      </c>
      <c r="AY451" s="224" t="s">
        <v>241</v>
      </c>
      <c r="BK451" s="226">
        <f>SUM(BK452:BK465)</f>
        <v>0</v>
      </c>
    </row>
    <row r="452" s="2" customFormat="1" ht="21.75" customHeight="1">
      <c r="A452" s="39"/>
      <c r="B452" s="40"/>
      <c r="C452" s="229" t="s">
        <v>856</v>
      </c>
      <c r="D452" s="229" t="s">
        <v>243</v>
      </c>
      <c r="E452" s="230" t="s">
        <v>2772</v>
      </c>
      <c r="F452" s="231" t="s">
        <v>2773</v>
      </c>
      <c r="G452" s="232" t="s">
        <v>296</v>
      </c>
      <c r="H452" s="233">
        <v>15</v>
      </c>
      <c r="I452" s="234"/>
      <c r="J452" s="235">
        <f>ROUND(I452*H452,2)</f>
        <v>0</v>
      </c>
      <c r="K452" s="231" t="s">
        <v>247</v>
      </c>
      <c r="L452" s="45"/>
      <c r="M452" s="236" t="s">
        <v>1</v>
      </c>
      <c r="N452" s="237" t="s">
        <v>45</v>
      </c>
      <c r="O452" s="92"/>
      <c r="P452" s="238">
        <f>O452*H452</f>
        <v>0</v>
      </c>
      <c r="Q452" s="238">
        <v>0</v>
      </c>
      <c r="R452" s="238">
        <f>Q452*H452</f>
        <v>0</v>
      </c>
      <c r="S452" s="238">
        <v>0</v>
      </c>
      <c r="T452" s="239">
        <f>S452*H452</f>
        <v>0</v>
      </c>
      <c r="U452" s="39"/>
      <c r="V452" s="39"/>
      <c r="W452" s="39"/>
      <c r="X452" s="39"/>
      <c r="Y452" s="39"/>
      <c r="Z452" s="39"/>
      <c r="AA452" s="39"/>
      <c r="AB452" s="39"/>
      <c r="AC452" s="39"/>
      <c r="AD452" s="39"/>
      <c r="AE452" s="39"/>
      <c r="AR452" s="240" t="s">
        <v>175</v>
      </c>
      <c r="AT452" s="240" t="s">
        <v>243</v>
      </c>
      <c r="AU452" s="240" t="s">
        <v>88</v>
      </c>
      <c r="AY452" s="18" t="s">
        <v>241</v>
      </c>
      <c r="BE452" s="241">
        <f>IF(N452="základní",J452,0)</f>
        <v>0</v>
      </c>
      <c r="BF452" s="241">
        <f>IF(N452="snížená",J452,0)</f>
        <v>0</v>
      </c>
      <c r="BG452" s="241">
        <f>IF(N452="zákl. přenesená",J452,0)</f>
        <v>0</v>
      </c>
      <c r="BH452" s="241">
        <f>IF(N452="sníž. přenesená",J452,0)</f>
        <v>0</v>
      </c>
      <c r="BI452" s="241">
        <f>IF(N452="nulová",J452,0)</f>
        <v>0</v>
      </c>
      <c r="BJ452" s="18" t="s">
        <v>14</v>
      </c>
      <c r="BK452" s="241">
        <f>ROUND(I452*H452,2)</f>
        <v>0</v>
      </c>
      <c r="BL452" s="18" t="s">
        <v>175</v>
      </c>
      <c r="BM452" s="240" t="s">
        <v>4993</v>
      </c>
    </row>
    <row r="453" s="2" customFormat="1">
      <c r="A453" s="39"/>
      <c r="B453" s="40"/>
      <c r="C453" s="41"/>
      <c r="D453" s="242" t="s">
        <v>249</v>
      </c>
      <c r="E453" s="41"/>
      <c r="F453" s="243" t="s">
        <v>2775</v>
      </c>
      <c r="G453" s="41"/>
      <c r="H453" s="41"/>
      <c r="I453" s="244"/>
      <c r="J453" s="41"/>
      <c r="K453" s="41"/>
      <c r="L453" s="45"/>
      <c r="M453" s="245"/>
      <c r="N453" s="246"/>
      <c r="O453" s="92"/>
      <c r="P453" s="92"/>
      <c r="Q453" s="92"/>
      <c r="R453" s="92"/>
      <c r="S453" s="92"/>
      <c r="T453" s="93"/>
      <c r="U453" s="39"/>
      <c r="V453" s="39"/>
      <c r="W453" s="39"/>
      <c r="X453" s="39"/>
      <c r="Y453" s="39"/>
      <c r="Z453" s="39"/>
      <c r="AA453" s="39"/>
      <c r="AB453" s="39"/>
      <c r="AC453" s="39"/>
      <c r="AD453" s="39"/>
      <c r="AE453" s="39"/>
      <c r="AT453" s="18" t="s">
        <v>249</v>
      </c>
      <c r="AU453" s="18" t="s">
        <v>88</v>
      </c>
    </row>
    <row r="454" s="2" customFormat="1">
      <c r="A454" s="39"/>
      <c r="B454" s="40"/>
      <c r="C454" s="41"/>
      <c r="D454" s="247" t="s">
        <v>251</v>
      </c>
      <c r="E454" s="41"/>
      <c r="F454" s="248" t="s">
        <v>2776</v>
      </c>
      <c r="G454" s="41"/>
      <c r="H454" s="41"/>
      <c r="I454" s="244"/>
      <c r="J454" s="41"/>
      <c r="K454" s="41"/>
      <c r="L454" s="45"/>
      <c r="M454" s="245"/>
      <c r="N454" s="246"/>
      <c r="O454" s="92"/>
      <c r="P454" s="92"/>
      <c r="Q454" s="92"/>
      <c r="R454" s="92"/>
      <c r="S454" s="92"/>
      <c r="T454" s="93"/>
      <c r="U454" s="39"/>
      <c r="V454" s="39"/>
      <c r="W454" s="39"/>
      <c r="X454" s="39"/>
      <c r="Y454" s="39"/>
      <c r="Z454" s="39"/>
      <c r="AA454" s="39"/>
      <c r="AB454" s="39"/>
      <c r="AC454" s="39"/>
      <c r="AD454" s="39"/>
      <c r="AE454" s="39"/>
      <c r="AT454" s="18" t="s">
        <v>251</v>
      </c>
      <c r="AU454" s="18" t="s">
        <v>88</v>
      </c>
    </row>
    <row r="455" s="15" customFormat="1">
      <c r="A455" s="15"/>
      <c r="B455" s="271"/>
      <c r="C455" s="272"/>
      <c r="D455" s="242" t="s">
        <v>259</v>
      </c>
      <c r="E455" s="273" t="s">
        <v>1</v>
      </c>
      <c r="F455" s="274" t="s">
        <v>4994</v>
      </c>
      <c r="G455" s="272"/>
      <c r="H455" s="273" t="s">
        <v>1</v>
      </c>
      <c r="I455" s="275"/>
      <c r="J455" s="272"/>
      <c r="K455" s="272"/>
      <c r="L455" s="276"/>
      <c r="M455" s="277"/>
      <c r="N455" s="278"/>
      <c r="O455" s="278"/>
      <c r="P455" s="278"/>
      <c r="Q455" s="278"/>
      <c r="R455" s="278"/>
      <c r="S455" s="278"/>
      <c r="T455" s="279"/>
      <c r="U455" s="15"/>
      <c r="V455" s="15"/>
      <c r="W455" s="15"/>
      <c r="X455" s="15"/>
      <c r="Y455" s="15"/>
      <c r="Z455" s="15"/>
      <c r="AA455" s="15"/>
      <c r="AB455" s="15"/>
      <c r="AC455" s="15"/>
      <c r="AD455" s="15"/>
      <c r="AE455" s="15"/>
      <c r="AT455" s="280" t="s">
        <v>259</v>
      </c>
      <c r="AU455" s="280" t="s">
        <v>88</v>
      </c>
      <c r="AV455" s="15" t="s">
        <v>14</v>
      </c>
      <c r="AW455" s="15" t="s">
        <v>36</v>
      </c>
      <c r="AX455" s="15" t="s">
        <v>80</v>
      </c>
      <c r="AY455" s="280" t="s">
        <v>241</v>
      </c>
    </row>
    <row r="456" s="13" customFormat="1">
      <c r="A456" s="13"/>
      <c r="B456" s="249"/>
      <c r="C456" s="250"/>
      <c r="D456" s="242" t="s">
        <v>259</v>
      </c>
      <c r="E456" s="251" t="s">
        <v>1</v>
      </c>
      <c r="F456" s="252" t="s">
        <v>4992</v>
      </c>
      <c r="G456" s="250"/>
      <c r="H456" s="253">
        <v>11</v>
      </c>
      <c r="I456" s="254"/>
      <c r="J456" s="250"/>
      <c r="K456" s="250"/>
      <c r="L456" s="255"/>
      <c r="M456" s="256"/>
      <c r="N456" s="257"/>
      <c r="O456" s="257"/>
      <c r="P456" s="257"/>
      <c r="Q456" s="257"/>
      <c r="R456" s="257"/>
      <c r="S456" s="257"/>
      <c r="T456" s="258"/>
      <c r="U456" s="13"/>
      <c r="V456" s="13"/>
      <c r="W456" s="13"/>
      <c r="X456" s="13"/>
      <c r="Y456" s="13"/>
      <c r="Z456" s="13"/>
      <c r="AA456" s="13"/>
      <c r="AB456" s="13"/>
      <c r="AC456" s="13"/>
      <c r="AD456" s="13"/>
      <c r="AE456" s="13"/>
      <c r="AT456" s="259" t="s">
        <v>259</v>
      </c>
      <c r="AU456" s="259" t="s">
        <v>88</v>
      </c>
      <c r="AV456" s="13" t="s">
        <v>88</v>
      </c>
      <c r="AW456" s="13" t="s">
        <v>36</v>
      </c>
      <c r="AX456" s="13" t="s">
        <v>80</v>
      </c>
      <c r="AY456" s="259" t="s">
        <v>241</v>
      </c>
    </row>
    <row r="457" s="13" customFormat="1">
      <c r="A457" s="13"/>
      <c r="B457" s="249"/>
      <c r="C457" s="250"/>
      <c r="D457" s="242" t="s">
        <v>259</v>
      </c>
      <c r="E457" s="251" t="s">
        <v>1</v>
      </c>
      <c r="F457" s="252" t="s">
        <v>4995</v>
      </c>
      <c r="G457" s="250"/>
      <c r="H457" s="253">
        <v>4</v>
      </c>
      <c r="I457" s="254"/>
      <c r="J457" s="250"/>
      <c r="K457" s="250"/>
      <c r="L457" s="255"/>
      <c r="M457" s="256"/>
      <c r="N457" s="257"/>
      <c r="O457" s="257"/>
      <c r="P457" s="257"/>
      <c r="Q457" s="257"/>
      <c r="R457" s="257"/>
      <c r="S457" s="257"/>
      <c r="T457" s="258"/>
      <c r="U457" s="13"/>
      <c r="V457" s="13"/>
      <c r="W457" s="13"/>
      <c r="X457" s="13"/>
      <c r="Y457" s="13"/>
      <c r="Z457" s="13"/>
      <c r="AA457" s="13"/>
      <c r="AB457" s="13"/>
      <c r="AC457" s="13"/>
      <c r="AD457" s="13"/>
      <c r="AE457" s="13"/>
      <c r="AT457" s="259" t="s">
        <v>259</v>
      </c>
      <c r="AU457" s="259" t="s">
        <v>88</v>
      </c>
      <c r="AV457" s="13" t="s">
        <v>88</v>
      </c>
      <c r="AW457" s="13" t="s">
        <v>36</v>
      </c>
      <c r="AX457" s="13" t="s">
        <v>80</v>
      </c>
      <c r="AY457" s="259" t="s">
        <v>241</v>
      </c>
    </row>
    <row r="458" s="14" customFormat="1">
      <c r="A458" s="14"/>
      <c r="B458" s="260"/>
      <c r="C458" s="261"/>
      <c r="D458" s="242" t="s">
        <v>259</v>
      </c>
      <c r="E458" s="262" t="s">
        <v>1</v>
      </c>
      <c r="F458" s="263" t="s">
        <v>261</v>
      </c>
      <c r="G458" s="261"/>
      <c r="H458" s="264">
        <v>15</v>
      </c>
      <c r="I458" s="265"/>
      <c r="J458" s="261"/>
      <c r="K458" s="261"/>
      <c r="L458" s="266"/>
      <c r="M458" s="267"/>
      <c r="N458" s="268"/>
      <c r="O458" s="268"/>
      <c r="P458" s="268"/>
      <c r="Q458" s="268"/>
      <c r="R458" s="268"/>
      <c r="S458" s="268"/>
      <c r="T458" s="269"/>
      <c r="U458" s="14"/>
      <c r="V458" s="14"/>
      <c r="W458" s="14"/>
      <c r="X458" s="14"/>
      <c r="Y458" s="14"/>
      <c r="Z458" s="14"/>
      <c r="AA458" s="14"/>
      <c r="AB458" s="14"/>
      <c r="AC458" s="14"/>
      <c r="AD458" s="14"/>
      <c r="AE458" s="14"/>
      <c r="AT458" s="270" t="s">
        <v>259</v>
      </c>
      <c r="AU458" s="270" t="s">
        <v>88</v>
      </c>
      <c r="AV458" s="14" t="s">
        <v>175</v>
      </c>
      <c r="AW458" s="14" t="s">
        <v>36</v>
      </c>
      <c r="AX458" s="14" t="s">
        <v>14</v>
      </c>
      <c r="AY458" s="270" t="s">
        <v>241</v>
      </c>
    </row>
    <row r="459" s="2" customFormat="1" ht="21.75" customHeight="1">
      <c r="A459" s="39"/>
      <c r="B459" s="40"/>
      <c r="C459" s="229" t="s">
        <v>866</v>
      </c>
      <c r="D459" s="229" t="s">
        <v>243</v>
      </c>
      <c r="E459" s="230" t="s">
        <v>2778</v>
      </c>
      <c r="F459" s="231" t="s">
        <v>2779</v>
      </c>
      <c r="G459" s="232" t="s">
        <v>296</v>
      </c>
      <c r="H459" s="233">
        <v>15</v>
      </c>
      <c r="I459" s="234"/>
      <c r="J459" s="235">
        <f>ROUND(I459*H459,2)</f>
        <v>0</v>
      </c>
      <c r="K459" s="231" t="s">
        <v>247</v>
      </c>
      <c r="L459" s="45"/>
      <c r="M459" s="236" t="s">
        <v>1</v>
      </c>
      <c r="N459" s="237" t="s">
        <v>45</v>
      </c>
      <c r="O459" s="92"/>
      <c r="P459" s="238">
        <f>O459*H459</f>
        <v>0</v>
      </c>
      <c r="Q459" s="238">
        <v>0</v>
      </c>
      <c r="R459" s="238">
        <f>Q459*H459</f>
        <v>0</v>
      </c>
      <c r="S459" s="238">
        <v>0</v>
      </c>
      <c r="T459" s="239">
        <f>S459*H459</f>
        <v>0</v>
      </c>
      <c r="U459" s="39"/>
      <c r="V459" s="39"/>
      <c r="W459" s="39"/>
      <c r="X459" s="39"/>
      <c r="Y459" s="39"/>
      <c r="Z459" s="39"/>
      <c r="AA459" s="39"/>
      <c r="AB459" s="39"/>
      <c r="AC459" s="39"/>
      <c r="AD459" s="39"/>
      <c r="AE459" s="39"/>
      <c r="AR459" s="240" t="s">
        <v>175</v>
      </c>
      <c r="AT459" s="240" t="s">
        <v>243</v>
      </c>
      <c r="AU459" s="240" t="s">
        <v>88</v>
      </c>
      <c r="AY459" s="18" t="s">
        <v>241</v>
      </c>
      <c r="BE459" s="241">
        <f>IF(N459="základní",J459,0)</f>
        <v>0</v>
      </c>
      <c r="BF459" s="241">
        <f>IF(N459="snížená",J459,0)</f>
        <v>0</v>
      </c>
      <c r="BG459" s="241">
        <f>IF(N459="zákl. přenesená",J459,0)</f>
        <v>0</v>
      </c>
      <c r="BH459" s="241">
        <f>IF(N459="sníž. přenesená",J459,0)</f>
        <v>0</v>
      </c>
      <c r="BI459" s="241">
        <f>IF(N459="nulová",J459,0)</f>
        <v>0</v>
      </c>
      <c r="BJ459" s="18" t="s">
        <v>14</v>
      </c>
      <c r="BK459" s="241">
        <f>ROUND(I459*H459,2)</f>
        <v>0</v>
      </c>
      <c r="BL459" s="18" t="s">
        <v>175</v>
      </c>
      <c r="BM459" s="240" t="s">
        <v>4996</v>
      </c>
    </row>
    <row r="460" s="2" customFormat="1">
      <c r="A460" s="39"/>
      <c r="B460" s="40"/>
      <c r="C460" s="41"/>
      <c r="D460" s="242" t="s">
        <v>249</v>
      </c>
      <c r="E460" s="41"/>
      <c r="F460" s="243" t="s">
        <v>2781</v>
      </c>
      <c r="G460" s="41"/>
      <c r="H460" s="41"/>
      <c r="I460" s="244"/>
      <c r="J460" s="41"/>
      <c r="K460" s="41"/>
      <c r="L460" s="45"/>
      <c r="M460" s="245"/>
      <c r="N460" s="246"/>
      <c r="O460" s="92"/>
      <c r="P460" s="92"/>
      <c r="Q460" s="92"/>
      <c r="R460" s="92"/>
      <c r="S460" s="92"/>
      <c r="T460" s="93"/>
      <c r="U460" s="39"/>
      <c r="V460" s="39"/>
      <c r="W460" s="39"/>
      <c r="X460" s="39"/>
      <c r="Y460" s="39"/>
      <c r="Z460" s="39"/>
      <c r="AA460" s="39"/>
      <c r="AB460" s="39"/>
      <c r="AC460" s="39"/>
      <c r="AD460" s="39"/>
      <c r="AE460" s="39"/>
      <c r="AT460" s="18" t="s">
        <v>249</v>
      </c>
      <c r="AU460" s="18" t="s">
        <v>88</v>
      </c>
    </row>
    <row r="461" s="2" customFormat="1">
      <c r="A461" s="39"/>
      <c r="B461" s="40"/>
      <c r="C461" s="41"/>
      <c r="D461" s="247" t="s">
        <v>251</v>
      </c>
      <c r="E461" s="41"/>
      <c r="F461" s="248" t="s">
        <v>2782</v>
      </c>
      <c r="G461" s="41"/>
      <c r="H461" s="41"/>
      <c r="I461" s="244"/>
      <c r="J461" s="41"/>
      <c r="K461" s="41"/>
      <c r="L461" s="45"/>
      <c r="M461" s="245"/>
      <c r="N461" s="246"/>
      <c r="O461" s="92"/>
      <c r="P461" s="92"/>
      <c r="Q461" s="92"/>
      <c r="R461" s="92"/>
      <c r="S461" s="92"/>
      <c r="T461" s="93"/>
      <c r="U461" s="39"/>
      <c r="V461" s="39"/>
      <c r="W461" s="39"/>
      <c r="X461" s="39"/>
      <c r="Y461" s="39"/>
      <c r="Z461" s="39"/>
      <c r="AA461" s="39"/>
      <c r="AB461" s="39"/>
      <c r="AC461" s="39"/>
      <c r="AD461" s="39"/>
      <c r="AE461" s="39"/>
      <c r="AT461" s="18" t="s">
        <v>251</v>
      </c>
      <c r="AU461" s="18" t="s">
        <v>88</v>
      </c>
    </row>
    <row r="462" s="15" customFormat="1">
      <c r="A462" s="15"/>
      <c r="B462" s="271"/>
      <c r="C462" s="272"/>
      <c r="D462" s="242" t="s">
        <v>259</v>
      </c>
      <c r="E462" s="273" t="s">
        <v>1</v>
      </c>
      <c r="F462" s="274" t="s">
        <v>4997</v>
      </c>
      <c r="G462" s="272"/>
      <c r="H462" s="273" t="s">
        <v>1</v>
      </c>
      <c r="I462" s="275"/>
      <c r="J462" s="272"/>
      <c r="K462" s="272"/>
      <c r="L462" s="276"/>
      <c r="M462" s="277"/>
      <c r="N462" s="278"/>
      <c r="O462" s="278"/>
      <c r="P462" s="278"/>
      <c r="Q462" s="278"/>
      <c r="R462" s="278"/>
      <c r="S462" s="278"/>
      <c r="T462" s="279"/>
      <c r="U462" s="15"/>
      <c r="V462" s="15"/>
      <c r="W462" s="15"/>
      <c r="X462" s="15"/>
      <c r="Y462" s="15"/>
      <c r="Z462" s="15"/>
      <c r="AA462" s="15"/>
      <c r="AB462" s="15"/>
      <c r="AC462" s="15"/>
      <c r="AD462" s="15"/>
      <c r="AE462" s="15"/>
      <c r="AT462" s="280" t="s">
        <v>259</v>
      </c>
      <c r="AU462" s="280" t="s">
        <v>88</v>
      </c>
      <c r="AV462" s="15" t="s">
        <v>14</v>
      </c>
      <c r="AW462" s="15" t="s">
        <v>36</v>
      </c>
      <c r="AX462" s="15" t="s">
        <v>80</v>
      </c>
      <c r="AY462" s="280" t="s">
        <v>241</v>
      </c>
    </row>
    <row r="463" s="13" customFormat="1">
      <c r="A463" s="13"/>
      <c r="B463" s="249"/>
      <c r="C463" s="250"/>
      <c r="D463" s="242" t="s">
        <v>259</v>
      </c>
      <c r="E463" s="251" t="s">
        <v>1</v>
      </c>
      <c r="F463" s="252" t="s">
        <v>4998</v>
      </c>
      <c r="G463" s="250"/>
      <c r="H463" s="253">
        <v>11</v>
      </c>
      <c r="I463" s="254"/>
      <c r="J463" s="250"/>
      <c r="K463" s="250"/>
      <c r="L463" s="255"/>
      <c r="M463" s="256"/>
      <c r="N463" s="257"/>
      <c r="O463" s="257"/>
      <c r="P463" s="257"/>
      <c r="Q463" s="257"/>
      <c r="R463" s="257"/>
      <c r="S463" s="257"/>
      <c r="T463" s="258"/>
      <c r="U463" s="13"/>
      <c r="V463" s="13"/>
      <c r="W463" s="13"/>
      <c r="X463" s="13"/>
      <c r="Y463" s="13"/>
      <c r="Z463" s="13"/>
      <c r="AA463" s="13"/>
      <c r="AB463" s="13"/>
      <c r="AC463" s="13"/>
      <c r="AD463" s="13"/>
      <c r="AE463" s="13"/>
      <c r="AT463" s="259" t="s">
        <v>259</v>
      </c>
      <c r="AU463" s="259" t="s">
        <v>88</v>
      </c>
      <c r="AV463" s="13" t="s">
        <v>88</v>
      </c>
      <c r="AW463" s="13" t="s">
        <v>36</v>
      </c>
      <c r="AX463" s="13" t="s">
        <v>80</v>
      </c>
      <c r="AY463" s="259" t="s">
        <v>241</v>
      </c>
    </row>
    <row r="464" s="13" customFormat="1">
      <c r="A464" s="13"/>
      <c r="B464" s="249"/>
      <c r="C464" s="250"/>
      <c r="D464" s="242" t="s">
        <v>259</v>
      </c>
      <c r="E464" s="251" t="s">
        <v>1</v>
      </c>
      <c r="F464" s="252" t="s">
        <v>4995</v>
      </c>
      <c r="G464" s="250"/>
      <c r="H464" s="253">
        <v>4</v>
      </c>
      <c r="I464" s="254"/>
      <c r="J464" s="250"/>
      <c r="K464" s="250"/>
      <c r="L464" s="255"/>
      <c r="M464" s="256"/>
      <c r="N464" s="257"/>
      <c r="O464" s="257"/>
      <c r="P464" s="257"/>
      <c r="Q464" s="257"/>
      <c r="R464" s="257"/>
      <c r="S464" s="257"/>
      <c r="T464" s="258"/>
      <c r="U464" s="13"/>
      <c r="V464" s="13"/>
      <c r="W464" s="13"/>
      <c r="X464" s="13"/>
      <c r="Y464" s="13"/>
      <c r="Z464" s="13"/>
      <c r="AA464" s="13"/>
      <c r="AB464" s="13"/>
      <c r="AC464" s="13"/>
      <c r="AD464" s="13"/>
      <c r="AE464" s="13"/>
      <c r="AT464" s="259" t="s">
        <v>259</v>
      </c>
      <c r="AU464" s="259" t="s">
        <v>88</v>
      </c>
      <c r="AV464" s="13" t="s">
        <v>88</v>
      </c>
      <c r="AW464" s="13" t="s">
        <v>36</v>
      </c>
      <c r="AX464" s="13" t="s">
        <v>80</v>
      </c>
      <c r="AY464" s="259" t="s">
        <v>241</v>
      </c>
    </row>
    <row r="465" s="14" customFormat="1">
      <c r="A465" s="14"/>
      <c r="B465" s="260"/>
      <c r="C465" s="261"/>
      <c r="D465" s="242" t="s">
        <v>259</v>
      </c>
      <c r="E465" s="262" t="s">
        <v>1</v>
      </c>
      <c r="F465" s="263" t="s">
        <v>261</v>
      </c>
      <c r="G465" s="261"/>
      <c r="H465" s="264">
        <v>15</v>
      </c>
      <c r="I465" s="265"/>
      <c r="J465" s="261"/>
      <c r="K465" s="261"/>
      <c r="L465" s="266"/>
      <c r="M465" s="267"/>
      <c r="N465" s="268"/>
      <c r="O465" s="268"/>
      <c r="P465" s="268"/>
      <c r="Q465" s="268"/>
      <c r="R465" s="268"/>
      <c r="S465" s="268"/>
      <c r="T465" s="269"/>
      <c r="U465" s="14"/>
      <c r="V465" s="14"/>
      <c r="W465" s="14"/>
      <c r="X465" s="14"/>
      <c r="Y465" s="14"/>
      <c r="Z465" s="14"/>
      <c r="AA465" s="14"/>
      <c r="AB465" s="14"/>
      <c r="AC465" s="14"/>
      <c r="AD465" s="14"/>
      <c r="AE465" s="14"/>
      <c r="AT465" s="270" t="s">
        <v>259</v>
      </c>
      <c r="AU465" s="270" t="s">
        <v>88</v>
      </c>
      <c r="AV465" s="14" t="s">
        <v>175</v>
      </c>
      <c r="AW465" s="14" t="s">
        <v>36</v>
      </c>
      <c r="AX465" s="14" t="s">
        <v>14</v>
      </c>
      <c r="AY465" s="270" t="s">
        <v>241</v>
      </c>
    </row>
    <row r="466" s="12" customFormat="1" ht="22.8" customHeight="1">
      <c r="A466" s="12"/>
      <c r="B466" s="213"/>
      <c r="C466" s="214"/>
      <c r="D466" s="215" t="s">
        <v>79</v>
      </c>
      <c r="E466" s="227" t="s">
        <v>175</v>
      </c>
      <c r="F466" s="227" t="s">
        <v>267</v>
      </c>
      <c r="G466" s="214"/>
      <c r="H466" s="214"/>
      <c r="I466" s="217"/>
      <c r="J466" s="228">
        <f>BK466</f>
        <v>0</v>
      </c>
      <c r="K466" s="214"/>
      <c r="L466" s="219"/>
      <c r="M466" s="220"/>
      <c r="N466" s="221"/>
      <c r="O466" s="221"/>
      <c r="P466" s="222">
        <f>SUM(P467:P478)</f>
        <v>0</v>
      </c>
      <c r="Q466" s="221"/>
      <c r="R466" s="222">
        <f>SUM(R467:R478)</f>
        <v>0</v>
      </c>
      <c r="S466" s="221"/>
      <c r="T466" s="223">
        <f>SUM(T467:T478)</f>
        <v>0</v>
      </c>
      <c r="U466" s="12"/>
      <c r="V466" s="12"/>
      <c r="W466" s="12"/>
      <c r="X466" s="12"/>
      <c r="Y466" s="12"/>
      <c r="Z466" s="12"/>
      <c r="AA466" s="12"/>
      <c r="AB466" s="12"/>
      <c r="AC466" s="12"/>
      <c r="AD466" s="12"/>
      <c r="AE466" s="12"/>
      <c r="AR466" s="224" t="s">
        <v>14</v>
      </c>
      <c r="AT466" s="225" t="s">
        <v>79</v>
      </c>
      <c r="AU466" s="225" t="s">
        <v>14</v>
      </c>
      <c r="AY466" s="224" t="s">
        <v>241</v>
      </c>
      <c r="BK466" s="226">
        <f>SUM(BK467:BK478)</f>
        <v>0</v>
      </c>
    </row>
    <row r="467" s="2" customFormat="1" ht="16.5" customHeight="1">
      <c r="A467" s="39"/>
      <c r="B467" s="40"/>
      <c r="C467" s="229" t="s">
        <v>874</v>
      </c>
      <c r="D467" s="229" t="s">
        <v>243</v>
      </c>
      <c r="E467" s="230" t="s">
        <v>850</v>
      </c>
      <c r="F467" s="231" t="s">
        <v>851</v>
      </c>
      <c r="G467" s="232" t="s">
        <v>255</v>
      </c>
      <c r="H467" s="233">
        <v>8.4100000000000001</v>
      </c>
      <c r="I467" s="234"/>
      <c r="J467" s="235">
        <f>ROUND(I467*H467,2)</f>
        <v>0</v>
      </c>
      <c r="K467" s="231" t="s">
        <v>247</v>
      </c>
      <c r="L467" s="45"/>
      <c r="M467" s="236" t="s">
        <v>1</v>
      </c>
      <c r="N467" s="237" t="s">
        <v>45</v>
      </c>
      <c r="O467" s="92"/>
      <c r="P467" s="238">
        <f>O467*H467</f>
        <v>0</v>
      </c>
      <c r="Q467" s="238">
        <v>0</v>
      </c>
      <c r="R467" s="238">
        <f>Q467*H467</f>
        <v>0</v>
      </c>
      <c r="S467" s="238">
        <v>0</v>
      </c>
      <c r="T467" s="239">
        <f>S467*H467</f>
        <v>0</v>
      </c>
      <c r="U467" s="39"/>
      <c r="V467" s="39"/>
      <c r="W467" s="39"/>
      <c r="X467" s="39"/>
      <c r="Y467" s="39"/>
      <c r="Z467" s="39"/>
      <c r="AA467" s="39"/>
      <c r="AB467" s="39"/>
      <c r="AC467" s="39"/>
      <c r="AD467" s="39"/>
      <c r="AE467" s="39"/>
      <c r="AR467" s="240" t="s">
        <v>175</v>
      </c>
      <c r="AT467" s="240" t="s">
        <v>243</v>
      </c>
      <c r="AU467" s="240" t="s">
        <v>88</v>
      </c>
      <c r="AY467" s="18" t="s">
        <v>241</v>
      </c>
      <c r="BE467" s="241">
        <f>IF(N467="základní",J467,0)</f>
        <v>0</v>
      </c>
      <c r="BF467" s="241">
        <f>IF(N467="snížená",J467,0)</f>
        <v>0</v>
      </c>
      <c r="BG467" s="241">
        <f>IF(N467="zákl. přenesená",J467,0)</f>
        <v>0</v>
      </c>
      <c r="BH467" s="241">
        <f>IF(N467="sníž. přenesená",J467,0)</f>
        <v>0</v>
      </c>
      <c r="BI467" s="241">
        <f>IF(N467="nulová",J467,0)</f>
        <v>0</v>
      </c>
      <c r="BJ467" s="18" t="s">
        <v>14</v>
      </c>
      <c r="BK467" s="241">
        <f>ROUND(I467*H467,2)</f>
        <v>0</v>
      </c>
      <c r="BL467" s="18" t="s">
        <v>175</v>
      </c>
      <c r="BM467" s="240" t="s">
        <v>4999</v>
      </c>
    </row>
    <row r="468" s="2" customFormat="1">
      <c r="A468" s="39"/>
      <c r="B468" s="40"/>
      <c r="C468" s="41"/>
      <c r="D468" s="242" t="s">
        <v>249</v>
      </c>
      <c r="E468" s="41"/>
      <c r="F468" s="243" t="s">
        <v>853</v>
      </c>
      <c r="G468" s="41"/>
      <c r="H468" s="41"/>
      <c r="I468" s="244"/>
      <c r="J468" s="41"/>
      <c r="K468" s="41"/>
      <c r="L468" s="45"/>
      <c r="M468" s="245"/>
      <c r="N468" s="246"/>
      <c r="O468" s="92"/>
      <c r="P468" s="92"/>
      <c r="Q468" s="92"/>
      <c r="R468" s="92"/>
      <c r="S468" s="92"/>
      <c r="T468" s="93"/>
      <c r="U468" s="39"/>
      <c r="V468" s="39"/>
      <c r="W468" s="39"/>
      <c r="X468" s="39"/>
      <c r="Y468" s="39"/>
      <c r="Z468" s="39"/>
      <c r="AA468" s="39"/>
      <c r="AB468" s="39"/>
      <c r="AC468" s="39"/>
      <c r="AD468" s="39"/>
      <c r="AE468" s="39"/>
      <c r="AT468" s="18" t="s">
        <v>249</v>
      </c>
      <c r="AU468" s="18" t="s">
        <v>88</v>
      </c>
    </row>
    <row r="469" s="2" customFormat="1">
      <c r="A469" s="39"/>
      <c r="B469" s="40"/>
      <c r="C469" s="41"/>
      <c r="D469" s="247" t="s">
        <v>251</v>
      </c>
      <c r="E469" s="41"/>
      <c r="F469" s="248" t="s">
        <v>854</v>
      </c>
      <c r="G469" s="41"/>
      <c r="H469" s="41"/>
      <c r="I469" s="244"/>
      <c r="J469" s="41"/>
      <c r="K469" s="41"/>
      <c r="L469" s="45"/>
      <c r="M469" s="245"/>
      <c r="N469" s="246"/>
      <c r="O469" s="92"/>
      <c r="P469" s="92"/>
      <c r="Q469" s="92"/>
      <c r="R469" s="92"/>
      <c r="S469" s="92"/>
      <c r="T469" s="93"/>
      <c r="U469" s="39"/>
      <c r="V469" s="39"/>
      <c r="W469" s="39"/>
      <c r="X469" s="39"/>
      <c r="Y469" s="39"/>
      <c r="Z469" s="39"/>
      <c r="AA469" s="39"/>
      <c r="AB469" s="39"/>
      <c r="AC469" s="39"/>
      <c r="AD469" s="39"/>
      <c r="AE469" s="39"/>
      <c r="AT469" s="18" t="s">
        <v>251</v>
      </c>
      <c r="AU469" s="18" t="s">
        <v>88</v>
      </c>
    </row>
    <row r="470" s="13" customFormat="1">
      <c r="A470" s="13"/>
      <c r="B470" s="249"/>
      <c r="C470" s="250"/>
      <c r="D470" s="242" t="s">
        <v>259</v>
      </c>
      <c r="E470" s="251" t="s">
        <v>1</v>
      </c>
      <c r="F470" s="252" t="s">
        <v>5000</v>
      </c>
      <c r="G470" s="250"/>
      <c r="H470" s="253">
        <v>2.2000000000000002</v>
      </c>
      <c r="I470" s="254"/>
      <c r="J470" s="250"/>
      <c r="K470" s="250"/>
      <c r="L470" s="255"/>
      <c r="M470" s="256"/>
      <c r="N470" s="257"/>
      <c r="O470" s="257"/>
      <c r="P470" s="257"/>
      <c r="Q470" s="257"/>
      <c r="R470" s="257"/>
      <c r="S470" s="257"/>
      <c r="T470" s="258"/>
      <c r="U470" s="13"/>
      <c r="V470" s="13"/>
      <c r="W470" s="13"/>
      <c r="X470" s="13"/>
      <c r="Y470" s="13"/>
      <c r="Z470" s="13"/>
      <c r="AA470" s="13"/>
      <c r="AB470" s="13"/>
      <c r="AC470" s="13"/>
      <c r="AD470" s="13"/>
      <c r="AE470" s="13"/>
      <c r="AT470" s="259" t="s">
        <v>259</v>
      </c>
      <c r="AU470" s="259" t="s">
        <v>88</v>
      </c>
      <c r="AV470" s="13" t="s">
        <v>88</v>
      </c>
      <c r="AW470" s="13" t="s">
        <v>36</v>
      </c>
      <c r="AX470" s="13" t="s">
        <v>80</v>
      </c>
      <c r="AY470" s="259" t="s">
        <v>241</v>
      </c>
    </row>
    <row r="471" s="13" customFormat="1">
      <c r="A471" s="13"/>
      <c r="B471" s="249"/>
      <c r="C471" s="250"/>
      <c r="D471" s="242" t="s">
        <v>259</v>
      </c>
      <c r="E471" s="251" t="s">
        <v>1</v>
      </c>
      <c r="F471" s="252" t="s">
        <v>5001</v>
      </c>
      <c r="G471" s="250"/>
      <c r="H471" s="253">
        <v>1.4299999999999999</v>
      </c>
      <c r="I471" s="254"/>
      <c r="J471" s="250"/>
      <c r="K471" s="250"/>
      <c r="L471" s="255"/>
      <c r="M471" s="256"/>
      <c r="N471" s="257"/>
      <c r="O471" s="257"/>
      <c r="P471" s="257"/>
      <c r="Q471" s="257"/>
      <c r="R471" s="257"/>
      <c r="S471" s="257"/>
      <c r="T471" s="258"/>
      <c r="U471" s="13"/>
      <c r="V471" s="13"/>
      <c r="W471" s="13"/>
      <c r="X471" s="13"/>
      <c r="Y471" s="13"/>
      <c r="Z471" s="13"/>
      <c r="AA471" s="13"/>
      <c r="AB471" s="13"/>
      <c r="AC471" s="13"/>
      <c r="AD471" s="13"/>
      <c r="AE471" s="13"/>
      <c r="AT471" s="259" t="s">
        <v>259</v>
      </c>
      <c r="AU471" s="259" t="s">
        <v>88</v>
      </c>
      <c r="AV471" s="13" t="s">
        <v>88</v>
      </c>
      <c r="AW471" s="13" t="s">
        <v>36</v>
      </c>
      <c r="AX471" s="13" t="s">
        <v>80</v>
      </c>
      <c r="AY471" s="259" t="s">
        <v>241</v>
      </c>
    </row>
    <row r="472" s="13" customFormat="1">
      <c r="A472" s="13"/>
      <c r="B472" s="249"/>
      <c r="C472" s="250"/>
      <c r="D472" s="242" t="s">
        <v>259</v>
      </c>
      <c r="E472" s="251" t="s">
        <v>1</v>
      </c>
      <c r="F472" s="252" t="s">
        <v>5002</v>
      </c>
      <c r="G472" s="250"/>
      <c r="H472" s="253">
        <v>3.7599999999999998</v>
      </c>
      <c r="I472" s="254"/>
      <c r="J472" s="250"/>
      <c r="K472" s="250"/>
      <c r="L472" s="255"/>
      <c r="M472" s="256"/>
      <c r="N472" s="257"/>
      <c r="O472" s="257"/>
      <c r="P472" s="257"/>
      <c r="Q472" s="257"/>
      <c r="R472" s="257"/>
      <c r="S472" s="257"/>
      <c r="T472" s="258"/>
      <c r="U472" s="13"/>
      <c r="V472" s="13"/>
      <c r="W472" s="13"/>
      <c r="X472" s="13"/>
      <c r="Y472" s="13"/>
      <c r="Z472" s="13"/>
      <c r="AA472" s="13"/>
      <c r="AB472" s="13"/>
      <c r="AC472" s="13"/>
      <c r="AD472" s="13"/>
      <c r="AE472" s="13"/>
      <c r="AT472" s="259" t="s">
        <v>259</v>
      </c>
      <c r="AU472" s="259" t="s">
        <v>88</v>
      </c>
      <c r="AV472" s="13" t="s">
        <v>88</v>
      </c>
      <c r="AW472" s="13" t="s">
        <v>36</v>
      </c>
      <c r="AX472" s="13" t="s">
        <v>80</v>
      </c>
      <c r="AY472" s="259" t="s">
        <v>241</v>
      </c>
    </row>
    <row r="473" s="13" customFormat="1">
      <c r="A473" s="13"/>
      <c r="B473" s="249"/>
      <c r="C473" s="250"/>
      <c r="D473" s="242" t="s">
        <v>259</v>
      </c>
      <c r="E473" s="251" t="s">
        <v>1</v>
      </c>
      <c r="F473" s="252" t="s">
        <v>5003</v>
      </c>
      <c r="G473" s="250"/>
      <c r="H473" s="253">
        <v>0.20000000000000001</v>
      </c>
      <c r="I473" s="254"/>
      <c r="J473" s="250"/>
      <c r="K473" s="250"/>
      <c r="L473" s="255"/>
      <c r="M473" s="256"/>
      <c r="N473" s="257"/>
      <c r="O473" s="257"/>
      <c r="P473" s="257"/>
      <c r="Q473" s="257"/>
      <c r="R473" s="257"/>
      <c r="S473" s="257"/>
      <c r="T473" s="258"/>
      <c r="U473" s="13"/>
      <c r="V473" s="13"/>
      <c r="W473" s="13"/>
      <c r="X473" s="13"/>
      <c r="Y473" s="13"/>
      <c r="Z473" s="13"/>
      <c r="AA473" s="13"/>
      <c r="AB473" s="13"/>
      <c r="AC473" s="13"/>
      <c r="AD473" s="13"/>
      <c r="AE473" s="13"/>
      <c r="AT473" s="259" t="s">
        <v>259</v>
      </c>
      <c r="AU473" s="259" t="s">
        <v>88</v>
      </c>
      <c r="AV473" s="13" t="s">
        <v>88</v>
      </c>
      <c r="AW473" s="13" t="s">
        <v>36</v>
      </c>
      <c r="AX473" s="13" t="s">
        <v>80</v>
      </c>
      <c r="AY473" s="259" t="s">
        <v>241</v>
      </c>
    </row>
    <row r="474" s="13" customFormat="1">
      <c r="A474" s="13"/>
      <c r="B474" s="249"/>
      <c r="C474" s="250"/>
      <c r="D474" s="242" t="s">
        <v>259</v>
      </c>
      <c r="E474" s="251" t="s">
        <v>1</v>
      </c>
      <c r="F474" s="252" t="s">
        <v>5004</v>
      </c>
      <c r="G474" s="250"/>
      <c r="H474" s="253">
        <v>0.29999999999999999</v>
      </c>
      <c r="I474" s="254"/>
      <c r="J474" s="250"/>
      <c r="K474" s="250"/>
      <c r="L474" s="255"/>
      <c r="M474" s="256"/>
      <c r="N474" s="257"/>
      <c r="O474" s="257"/>
      <c r="P474" s="257"/>
      <c r="Q474" s="257"/>
      <c r="R474" s="257"/>
      <c r="S474" s="257"/>
      <c r="T474" s="258"/>
      <c r="U474" s="13"/>
      <c r="V474" s="13"/>
      <c r="W474" s="13"/>
      <c r="X474" s="13"/>
      <c r="Y474" s="13"/>
      <c r="Z474" s="13"/>
      <c r="AA474" s="13"/>
      <c r="AB474" s="13"/>
      <c r="AC474" s="13"/>
      <c r="AD474" s="13"/>
      <c r="AE474" s="13"/>
      <c r="AT474" s="259" t="s">
        <v>259</v>
      </c>
      <c r="AU474" s="259" t="s">
        <v>88</v>
      </c>
      <c r="AV474" s="13" t="s">
        <v>88</v>
      </c>
      <c r="AW474" s="13" t="s">
        <v>36</v>
      </c>
      <c r="AX474" s="13" t="s">
        <v>80</v>
      </c>
      <c r="AY474" s="259" t="s">
        <v>241</v>
      </c>
    </row>
    <row r="475" s="14" customFormat="1">
      <c r="A475" s="14"/>
      <c r="B475" s="260"/>
      <c r="C475" s="261"/>
      <c r="D475" s="242" t="s">
        <v>259</v>
      </c>
      <c r="E475" s="262" t="s">
        <v>452</v>
      </c>
      <c r="F475" s="263" t="s">
        <v>261</v>
      </c>
      <c r="G475" s="261"/>
      <c r="H475" s="264">
        <v>7.8899999999999997</v>
      </c>
      <c r="I475" s="265"/>
      <c r="J475" s="261"/>
      <c r="K475" s="261"/>
      <c r="L475" s="266"/>
      <c r="M475" s="267"/>
      <c r="N475" s="268"/>
      <c r="O475" s="268"/>
      <c r="P475" s="268"/>
      <c r="Q475" s="268"/>
      <c r="R475" s="268"/>
      <c r="S475" s="268"/>
      <c r="T475" s="269"/>
      <c r="U475" s="14"/>
      <c r="V475" s="14"/>
      <c r="W475" s="14"/>
      <c r="X475" s="14"/>
      <c r="Y475" s="14"/>
      <c r="Z475" s="14"/>
      <c r="AA475" s="14"/>
      <c r="AB475" s="14"/>
      <c r="AC475" s="14"/>
      <c r="AD475" s="14"/>
      <c r="AE475" s="14"/>
      <c r="AT475" s="270" t="s">
        <v>259</v>
      </c>
      <c r="AU475" s="270" t="s">
        <v>88</v>
      </c>
      <c r="AV475" s="14" t="s">
        <v>175</v>
      </c>
      <c r="AW475" s="14" t="s">
        <v>36</v>
      </c>
      <c r="AX475" s="14" t="s">
        <v>80</v>
      </c>
      <c r="AY475" s="270" t="s">
        <v>241</v>
      </c>
    </row>
    <row r="476" s="13" customFormat="1">
      <c r="A476" s="13"/>
      <c r="B476" s="249"/>
      <c r="C476" s="250"/>
      <c r="D476" s="242" t="s">
        <v>259</v>
      </c>
      <c r="E476" s="251" t="s">
        <v>1</v>
      </c>
      <c r="F476" s="252" t="s">
        <v>5005</v>
      </c>
      <c r="G476" s="250"/>
      <c r="H476" s="253">
        <v>0.52000000000000002</v>
      </c>
      <c r="I476" s="254"/>
      <c r="J476" s="250"/>
      <c r="K476" s="250"/>
      <c r="L476" s="255"/>
      <c r="M476" s="256"/>
      <c r="N476" s="257"/>
      <c r="O476" s="257"/>
      <c r="P476" s="257"/>
      <c r="Q476" s="257"/>
      <c r="R476" s="257"/>
      <c r="S476" s="257"/>
      <c r="T476" s="258"/>
      <c r="U476" s="13"/>
      <c r="V476" s="13"/>
      <c r="W476" s="13"/>
      <c r="X476" s="13"/>
      <c r="Y476" s="13"/>
      <c r="Z476" s="13"/>
      <c r="AA476" s="13"/>
      <c r="AB476" s="13"/>
      <c r="AC476" s="13"/>
      <c r="AD476" s="13"/>
      <c r="AE476" s="13"/>
      <c r="AT476" s="259" t="s">
        <v>259</v>
      </c>
      <c r="AU476" s="259" t="s">
        <v>88</v>
      </c>
      <c r="AV476" s="13" t="s">
        <v>88</v>
      </c>
      <c r="AW476" s="13" t="s">
        <v>36</v>
      </c>
      <c r="AX476" s="13" t="s">
        <v>80</v>
      </c>
      <c r="AY476" s="259" t="s">
        <v>241</v>
      </c>
    </row>
    <row r="477" s="13" customFormat="1">
      <c r="A477" s="13"/>
      <c r="B477" s="249"/>
      <c r="C477" s="250"/>
      <c r="D477" s="242" t="s">
        <v>259</v>
      </c>
      <c r="E477" s="251" t="s">
        <v>1</v>
      </c>
      <c r="F477" s="252" t="s">
        <v>452</v>
      </c>
      <c r="G477" s="250"/>
      <c r="H477" s="253">
        <v>7.8899999999999997</v>
      </c>
      <c r="I477" s="254"/>
      <c r="J477" s="250"/>
      <c r="K477" s="250"/>
      <c r="L477" s="255"/>
      <c r="M477" s="256"/>
      <c r="N477" s="257"/>
      <c r="O477" s="257"/>
      <c r="P477" s="257"/>
      <c r="Q477" s="257"/>
      <c r="R477" s="257"/>
      <c r="S477" s="257"/>
      <c r="T477" s="258"/>
      <c r="U477" s="13"/>
      <c r="V477" s="13"/>
      <c r="W477" s="13"/>
      <c r="X477" s="13"/>
      <c r="Y477" s="13"/>
      <c r="Z477" s="13"/>
      <c r="AA477" s="13"/>
      <c r="AB477" s="13"/>
      <c r="AC477" s="13"/>
      <c r="AD477" s="13"/>
      <c r="AE477" s="13"/>
      <c r="AT477" s="259" t="s">
        <v>259</v>
      </c>
      <c r="AU477" s="259" t="s">
        <v>88</v>
      </c>
      <c r="AV477" s="13" t="s">
        <v>88</v>
      </c>
      <c r="AW477" s="13" t="s">
        <v>36</v>
      </c>
      <c r="AX477" s="13" t="s">
        <v>80</v>
      </c>
      <c r="AY477" s="259" t="s">
        <v>241</v>
      </c>
    </row>
    <row r="478" s="14" customFormat="1">
      <c r="A478" s="14"/>
      <c r="B478" s="260"/>
      <c r="C478" s="261"/>
      <c r="D478" s="242" t="s">
        <v>259</v>
      </c>
      <c r="E478" s="262" t="s">
        <v>1</v>
      </c>
      <c r="F478" s="263" t="s">
        <v>261</v>
      </c>
      <c r="G478" s="261"/>
      <c r="H478" s="264">
        <v>8.4100000000000001</v>
      </c>
      <c r="I478" s="265"/>
      <c r="J478" s="261"/>
      <c r="K478" s="261"/>
      <c r="L478" s="266"/>
      <c r="M478" s="267"/>
      <c r="N478" s="268"/>
      <c r="O478" s="268"/>
      <c r="P478" s="268"/>
      <c r="Q478" s="268"/>
      <c r="R478" s="268"/>
      <c r="S478" s="268"/>
      <c r="T478" s="269"/>
      <c r="U478" s="14"/>
      <c r="V478" s="14"/>
      <c r="W478" s="14"/>
      <c r="X478" s="14"/>
      <c r="Y478" s="14"/>
      <c r="Z478" s="14"/>
      <c r="AA478" s="14"/>
      <c r="AB478" s="14"/>
      <c r="AC478" s="14"/>
      <c r="AD478" s="14"/>
      <c r="AE478" s="14"/>
      <c r="AT478" s="270" t="s">
        <v>259</v>
      </c>
      <c r="AU478" s="270" t="s">
        <v>88</v>
      </c>
      <c r="AV478" s="14" t="s">
        <v>175</v>
      </c>
      <c r="AW478" s="14" t="s">
        <v>36</v>
      </c>
      <c r="AX478" s="14" t="s">
        <v>14</v>
      </c>
      <c r="AY478" s="270" t="s">
        <v>241</v>
      </c>
    </row>
    <row r="479" s="12" customFormat="1" ht="22.8" customHeight="1">
      <c r="A479" s="12"/>
      <c r="B479" s="213"/>
      <c r="C479" s="214"/>
      <c r="D479" s="215" t="s">
        <v>79</v>
      </c>
      <c r="E479" s="227" t="s">
        <v>300</v>
      </c>
      <c r="F479" s="227" t="s">
        <v>900</v>
      </c>
      <c r="G479" s="214"/>
      <c r="H479" s="214"/>
      <c r="I479" s="217"/>
      <c r="J479" s="228">
        <f>BK479</f>
        <v>0</v>
      </c>
      <c r="K479" s="214"/>
      <c r="L479" s="219"/>
      <c r="M479" s="220"/>
      <c r="N479" s="221"/>
      <c r="O479" s="221"/>
      <c r="P479" s="222">
        <f>SUM(P480:P616)</f>
        <v>0</v>
      </c>
      <c r="Q479" s="221"/>
      <c r="R479" s="222">
        <f>SUM(R480:R616)</f>
        <v>5.2234609500000007</v>
      </c>
      <c r="S479" s="221"/>
      <c r="T479" s="223">
        <f>SUM(T480:T616)</f>
        <v>0.084999999999999992</v>
      </c>
      <c r="U479" s="12"/>
      <c r="V479" s="12"/>
      <c r="W479" s="12"/>
      <c r="X479" s="12"/>
      <c r="Y479" s="12"/>
      <c r="Z479" s="12"/>
      <c r="AA479" s="12"/>
      <c r="AB479" s="12"/>
      <c r="AC479" s="12"/>
      <c r="AD479" s="12"/>
      <c r="AE479" s="12"/>
      <c r="AR479" s="224" t="s">
        <v>14</v>
      </c>
      <c r="AT479" s="225" t="s">
        <v>79</v>
      </c>
      <c r="AU479" s="225" t="s">
        <v>14</v>
      </c>
      <c r="AY479" s="224" t="s">
        <v>241</v>
      </c>
      <c r="BK479" s="226">
        <f>SUM(BK480:BK616)</f>
        <v>0</v>
      </c>
    </row>
    <row r="480" s="2" customFormat="1" ht="24.15" customHeight="1">
      <c r="A480" s="39"/>
      <c r="B480" s="40"/>
      <c r="C480" s="229" t="s">
        <v>880</v>
      </c>
      <c r="D480" s="229" t="s">
        <v>243</v>
      </c>
      <c r="E480" s="230" t="s">
        <v>5006</v>
      </c>
      <c r="F480" s="231" t="s">
        <v>5007</v>
      </c>
      <c r="G480" s="232" t="s">
        <v>296</v>
      </c>
      <c r="H480" s="233">
        <v>47</v>
      </c>
      <c r="I480" s="234"/>
      <c r="J480" s="235">
        <f>ROUND(I480*H480,2)</f>
        <v>0</v>
      </c>
      <c r="K480" s="231" t="s">
        <v>1</v>
      </c>
      <c r="L480" s="45"/>
      <c r="M480" s="236" t="s">
        <v>1</v>
      </c>
      <c r="N480" s="237" t="s">
        <v>45</v>
      </c>
      <c r="O480" s="92"/>
      <c r="P480" s="238">
        <f>O480*H480</f>
        <v>0</v>
      </c>
      <c r="Q480" s="238">
        <v>0</v>
      </c>
      <c r="R480" s="238">
        <f>Q480*H480</f>
        <v>0</v>
      </c>
      <c r="S480" s="238">
        <v>0</v>
      </c>
      <c r="T480" s="239">
        <f>S480*H480</f>
        <v>0</v>
      </c>
      <c r="U480" s="39"/>
      <c r="V480" s="39"/>
      <c r="W480" s="39"/>
      <c r="X480" s="39"/>
      <c r="Y480" s="39"/>
      <c r="Z480" s="39"/>
      <c r="AA480" s="39"/>
      <c r="AB480" s="39"/>
      <c r="AC480" s="39"/>
      <c r="AD480" s="39"/>
      <c r="AE480" s="39"/>
      <c r="AR480" s="240" t="s">
        <v>175</v>
      </c>
      <c r="AT480" s="240" t="s">
        <v>243</v>
      </c>
      <c r="AU480" s="240" t="s">
        <v>88</v>
      </c>
      <c r="AY480" s="18" t="s">
        <v>241</v>
      </c>
      <c r="BE480" s="241">
        <f>IF(N480="základní",J480,0)</f>
        <v>0</v>
      </c>
      <c r="BF480" s="241">
        <f>IF(N480="snížená",J480,0)</f>
        <v>0</v>
      </c>
      <c r="BG480" s="241">
        <f>IF(N480="zákl. přenesená",J480,0)</f>
        <v>0</v>
      </c>
      <c r="BH480" s="241">
        <f>IF(N480="sníž. přenesená",J480,0)</f>
        <v>0</v>
      </c>
      <c r="BI480" s="241">
        <f>IF(N480="nulová",J480,0)</f>
        <v>0</v>
      </c>
      <c r="BJ480" s="18" t="s">
        <v>14</v>
      </c>
      <c r="BK480" s="241">
        <f>ROUND(I480*H480,2)</f>
        <v>0</v>
      </c>
      <c r="BL480" s="18" t="s">
        <v>175</v>
      </c>
      <c r="BM480" s="240" t="s">
        <v>5008</v>
      </c>
    </row>
    <row r="481" s="2" customFormat="1">
      <c r="A481" s="39"/>
      <c r="B481" s="40"/>
      <c r="C481" s="41"/>
      <c r="D481" s="242" t="s">
        <v>249</v>
      </c>
      <c r="E481" s="41"/>
      <c r="F481" s="243" t="s">
        <v>5007</v>
      </c>
      <c r="G481" s="41"/>
      <c r="H481" s="41"/>
      <c r="I481" s="244"/>
      <c r="J481" s="41"/>
      <c r="K481" s="41"/>
      <c r="L481" s="45"/>
      <c r="M481" s="245"/>
      <c r="N481" s="246"/>
      <c r="O481" s="92"/>
      <c r="P481" s="92"/>
      <c r="Q481" s="92"/>
      <c r="R481" s="92"/>
      <c r="S481" s="92"/>
      <c r="T481" s="93"/>
      <c r="U481" s="39"/>
      <c r="V481" s="39"/>
      <c r="W481" s="39"/>
      <c r="X481" s="39"/>
      <c r="Y481" s="39"/>
      <c r="Z481" s="39"/>
      <c r="AA481" s="39"/>
      <c r="AB481" s="39"/>
      <c r="AC481" s="39"/>
      <c r="AD481" s="39"/>
      <c r="AE481" s="39"/>
      <c r="AT481" s="18" t="s">
        <v>249</v>
      </c>
      <c r="AU481" s="18" t="s">
        <v>88</v>
      </c>
    </row>
    <row r="482" s="13" customFormat="1">
      <c r="A482" s="13"/>
      <c r="B482" s="249"/>
      <c r="C482" s="250"/>
      <c r="D482" s="242" t="s">
        <v>259</v>
      </c>
      <c r="E482" s="251" t="s">
        <v>1</v>
      </c>
      <c r="F482" s="252" t="s">
        <v>5009</v>
      </c>
      <c r="G482" s="250"/>
      <c r="H482" s="253">
        <v>47</v>
      </c>
      <c r="I482" s="254"/>
      <c r="J482" s="250"/>
      <c r="K482" s="250"/>
      <c r="L482" s="255"/>
      <c r="M482" s="256"/>
      <c r="N482" s="257"/>
      <c r="O482" s="257"/>
      <c r="P482" s="257"/>
      <c r="Q482" s="257"/>
      <c r="R482" s="257"/>
      <c r="S482" s="257"/>
      <c r="T482" s="258"/>
      <c r="U482" s="13"/>
      <c r="V482" s="13"/>
      <c r="W482" s="13"/>
      <c r="X482" s="13"/>
      <c r="Y482" s="13"/>
      <c r="Z482" s="13"/>
      <c r="AA482" s="13"/>
      <c r="AB482" s="13"/>
      <c r="AC482" s="13"/>
      <c r="AD482" s="13"/>
      <c r="AE482" s="13"/>
      <c r="AT482" s="259" t="s">
        <v>259</v>
      </c>
      <c r="AU482" s="259" t="s">
        <v>88</v>
      </c>
      <c r="AV482" s="13" t="s">
        <v>88</v>
      </c>
      <c r="AW482" s="13" t="s">
        <v>36</v>
      </c>
      <c r="AX482" s="13" t="s">
        <v>80</v>
      </c>
      <c r="AY482" s="259" t="s">
        <v>241</v>
      </c>
    </row>
    <row r="483" s="14" customFormat="1">
      <c r="A483" s="14"/>
      <c r="B483" s="260"/>
      <c r="C483" s="261"/>
      <c r="D483" s="242" t="s">
        <v>259</v>
      </c>
      <c r="E483" s="262" t="s">
        <v>1</v>
      </c>
      <c r="F483" s="263" t="s">
        <v>261</v>
      </c>
      <c r="G483" s="261"/>
      <c r="H483" s="264">
        <v>47</v>
      </c>
      <c r="I483" s="265"/>
      <c r="J483" s="261"/>
      <c r="K483" s="261"/>
      <c r="L483" s="266"/>
      <c r="M483" s="267"/>
      <c r="N483" s="268"/>
      <c r="O483" s="268"/>
      <c r="P483" s="268"/>
      <c r="Q483" s="268"/>
      <c r="R483" s="268"/>
      <c r="S483" s="268"/>
      <c r="T483" s="269"/>
      <c r="U483" s="14"/>
      <c r="V483" s="14"/>
      <c r="W483" s="14"/>
      <c r="X483" s="14"/>
      <c r="Y483" s="14"/>
      <c r="Z483" s="14"/>
      <c r="AA483" s="14"/>
      <c r="AB483" s="14"/>
      <c r="AC483" s="14"/>
      <c r="AD483" s="14"/>
      <c r="AE483" s="14"/>
      <c r="AT483" s="270" t="s">
        <v>259</v>
      </c>
      <c r="AU483" s="270" t="s">
        <v>88</v>
      </c>
      <c r="AV483" s="14" t="s">
        <v>175</v>
      </c>
      <c r="AW483" s="14" t="s">
        <v>36</v>
      </c>
      <c r="AX483" s="14" t="s">
        <v>14</v>
      </c>
      <c r="AY483" s="270" t="s">
        <v>241</v>
      </c>
    </row>
    <row r="484" s="2" customFormat="1" ht="24.15" customHeight="1">
      <c r="A484" s="39"/>
      <c r="B484" s="40"/>
      <c r="C484" s="288" t="s">
        <v>886</v>
      </c>
      <c r="D484" s="288" t="s">
        <v>758</v>
      </c>
      <c r="E484" s="289" t="s">
        <v>5010</v>
      </c>
      <c r="F484" s="290" t="s">
        <v>5011</v>
      </c>
      <c r="G484" s="291" t="s">
        <v>296</v>
      </c>
      <c r="H484" s="292">
        <v>47.704999999999998</v>
      </c>
      <c r="I484" s="293"/>
      <c r="J484" s="294">
        <f>ROUND(I484*H484,2)</f>
        <v>0</v>
      </c>
      <c r="K484" s="290" t="s">
        <v>1</v>
      </c>
      <c r="L484" s="295"/>
      <c r="M484" s="296" t="s">
        <v>1</v>
      </c>
      <c r="N484" s="297" t="s">
        <v>45</v>
      </c>
      <c r="O484" s="92"/>
      <c r="P484" s="238">
        <f>O484*H484</f>
        <v>0</v>
      </c>
      <c r="Q484" s="238">
        <v>0.00027999999999999998</v>
      </c>
      <c r="R484" s="238">
        <f>Q484*H484</f>
        <v>0.013357399999999998</v>
      </c>
      <c r="S484" s="238">
        <v>0</v>
      </c>
      <c r="T484" s="239">
        <f>S484*H484</f>
        <v>0</v>
      </c>
      <c r="U484" s="39"/>
      <c r="V484" s="39"/>
      <c r="W484" s="39"/>
      <c r="X484" s="39"/>
      <c r="Y484" s="39"/>
      <c r="Z484" s="39"/>
      <c r="AA484" s="39"/>
      <c r="AB484" s="39"/>
      <c r="AC484" s="39"/>
      <c r="AD484" s="39"/>
      <c r="AE484" s="39"/>
      <c r="AR484" s="240" t="s">
        <v>300</v>
      </c>
      <c r="AT484" s="240" t="s">
        <v>758</v>
      </c>
      <c r="AU484" s="240" t="s">
        <v>88</v>
      </c>
      <c r="AY484" s="18" t="s">
        <v>241</v>
      </c>
      <c r="BE484" s="241">
        <f>IF(N484="základní",J484,0)</f>
        <v>0</v>
      </c>
      <c r="BF484" s="241">
        <f>IF(N484="snížená",J484,0)</f>
        <v>0</v>
      </c>
      <c r="BG484" s="241">
        <f>IF(N484="zákl. přenesená",J484,0)</f>
        <v>0</v>
      </c>
      <c r="BH484" s="241">
        <f>IF(N484="sníž. přenesená",J484,0)</f>
        <v>0</v>
      </c>
      <c r="BI484" s="241">
        <f>IF(N484="nulová",J484,0)</f>
        <v>0</v>
      </c>
      <c r="BJ484" s="18" t="s">
        <v>14</v>
      </c>
      <c r="BK484" s="241">
        <f>ROUND(I484*H484,2)</f>
        <v>0</v>
      </c>
      <c r="BL484" s="18" t="s">
        <v>175</v>
      </c>
      <c r="BM484" s="240" t="s">
        <v>5012</v>
      </c>
    </row>
    <row r="485" s="2" customFormat="1">
      <c r="A485" s="39"/>
      <c r="B485" s="40"/>
      <c r="C485" s="41"/>
      <c r="D485" s="242" t="s">
        <v>249</v>
      </c>
      <c r="E485" s="41"/>
      <c r="F485" s="243" t="s">
        <v>5011</v>
      </c>
      <c r="G485" s="41"/>
      <c r="H485" s="41"/>
      <c r="I485" s="244"/>
      <c r="J485" s="41"/>
      <c r="K485" s="41"/>
      <c r="L485" s="45"/>
      <c r="M485" s="245"/>
      <c r="N485" s="246"/>
      <c r="O485" s="92"/>
      <c r="P485" s="92"/>
      <c r="Q485" s="92"/>
      <c r="R485" s="92"/>
      <c r="S485" s="92"/>
      <c r="T485" s="93"/>
      <c r="U485" s="39"/>
      <c r="V485" s="39"/>
      <c r="W485" s="39"/>
      <c r="X485" s="39"/>
      <c r="Y485" s="39"/>
      <c r="Z485" s="39"/>
      <c r="AA485" s="39"/>
      <c r="AB485" s="39"/>
      <c r="AC485" s="39"/>
      <c r="AD485" s="39"/>
      <c r="AE485" s="39"/>
      <c r="AT485" s="18" t="s">
        <v>249</v>
      </c>
      <c r="AU485" s="18" t="s">
        <v>88</v>
      </c>
    </row>
    <row r="486" s="2" customFormat="1">
      <c r="A486" s="39"/>
      <c r="B486" s="40"/>
      <c r="C486" s="41"/>
      <c r="D486" s="242" t="s">
        <v>742</v>
      </c>
      <c r="E486" s="41"/>
      <c r="F486" s="287" t="s">
        <v>5013</v>
      </c>
      <c r="G486" s="41"/>
      <c r="H486" s="41"/>
      <c r="I486" s="244"/>
      <c r="J486" s="41"/>
      <c r="K486" s="41"/>
      <c r="L486" s="45"/>
      <c r="M486" s="245"/>
      <c r="N486" s="246"/>
      <c r="O486" s="92"/>
      <c r="P486" s="92"/>
      <c r="Q486" s="92"/>
      <c r="R486" s="92"/>
      <c r="S486" s="92"/>
      <c r="T486" s="93"/>
      <c r="U486" s="39"/>
      <c r="V486" s="39"/>
      <c r="W486" s="39"/>
      <c r="X486" s="39"/>
      <c r="Y486" s="39"/>
      <c r="Z486" s="39"/>
      <c r="AA486" s="39"/>
      <c r="AB486" s="39"/>
      <c r="AC486" s="39"/>
      <c r="AD486" s="39"/>
      <c r="AE486" s="39"/>
      <c r="AT486" s="18" t="s">
        <v>742</v>
      </c>
      <c r="AU486" s="18" t="s">
        <v>88</v>
      </c>
    </row>
    <row r="487" s="13" customFormat="1">
      <c r="A487" s="13"/>
      <c r="B487" s="249"/>
      <c r="C487" s="250"/>
      <c r="D487" s="242" t="s">
        <v>259</v>
      </c>
      <c r="E487" s="250"/>
      <c r="F487" s="252" t="s">
        <v>5014</v>
      </c>
      <c r="G487" s="250"/>
      <c r="H487" s="253">
        <v>47.704999999999998</v>
      </c>
      <c r="I487" s="254"/>
      <c r="J487" s="250"/>
      <c r="K487" s="250"/>
      <c r="L487" s="255"/>
      <c r="M487" s="256"/>
      <c r="N487" s="257"/>
      <c r="O487" s="257"/>
      <c r="P487" s="257"/>
      <c r="Q487" s="257"/>
      <c r="R487" s="257"/>
      <c r="S487" s="257"/>
      <c r="T487" s="258"/>
      <c r="U487" s="13"/>
      <c r="V487" s="13"/>
      <c r="W487" s="13"/>
      <c r="X487" s="13"/>
      <c r="Y487" s="13"/>
      <c r="Z487" s="13"/>
      <c r="AA487" s="13"/>
      <c r="AB487" s="13"/>
      <c r="AC487" s="13"/>
      <c r="AD487" s="13"/>
      <c r="AE487" s="13"/>
      <c r="AT487" s="259" t="s">
        <v>259</v>
      </c>
      <c r="AU487" s="259" t="s">
        <v>88</v>
      </c>
      <c r="AV487" s="13" t="s">
        <v>88</v>
      </c>
      <c r="AW487" s="13" t="s">
        <v>4</v>
      </c>
      <c r="AX487" s="13" t="s">
        <v>14</v>
      </c>
      <c r="AY487" s="259" t="s">
        <v>241</v>
      </c>
    </row>
    <row r="488" s="2" customFormat="1" ht="24.15" customHeight="1">
      <c r="A488" s="39"/>
      <c r="B488" s="40"/>
      <c r="C488" s="229" t="s">
        <v>892</v>
      </c>
      <c r="D488" s="229" t="s">
        <v>243</v>
      </c>
      <c r="E488" s="230" t="s">
        <v>5015</v>
      </c>
      <c r="F488" s="231" t="s">
        <v>5016</v>
      </c>
      <c r="G488" s="232" t="s">
        <v>296</v>
      </c>
      <c r="H488" s="233">
        <v>22</v>
      </c>
      <c r="I488" s="234"/>
      <c r="J488" s="235">
        <f>ROUND(I488*H488,2)</f>
        <v>0</v>
      </c>
      <c r="K488" s="231" t="s">
        <v>247</v>
      </c>
      <c r="L488" s="45"/>
      <c r="M488" s="236" t="s">
        <v>1</v>
      </c>
      <c r="N488" s="237" t="s">
        <v>45</v>
      </c>
      <c r="O488" s="92"/>
      <c r="P488" s="238">
        <f>O488*H488</f>
        <v>0</v>
      </c>
      <c r="Q488" s="238">
        <v>0</v>
      </c>
      <c r="R488" s="238">
        <f>Q488*H488</f>
        <v>0</v>
      </c>
      <c r="S488" s="238">
        <v>0.0025000000000000001</v>
      </c>
      <c r="T488" s="239">
        <f>S488*H488</f>
        <v>0.055</v>
      </c>
      <c r="U488" s="39"/>
      <c r="V488" s="39"/>
      <c r="W488" s="39"/>
      <c r="X488" s="39"/>
      <c r="Y488" s="39"/>
      <c r="Z488" s="39"/>
      <c r="AA488" s="39"/>
      <c r="AB488" s="39"/>
      <c r="AC488" s="39"/>
      <c r="AD488" s="39"/>
      <c r="AE488" s="39"/>
      <c r="AR488" s="240" t="s">
        <v>175</v>
      </c>
      <c r="AT488" s="240" t="s">
        <v>243</v>
      </c>
      <c r="AU488" s="240" t="s">
        <v>88</v>
      </c>
      <c r="AY488" s="18" t="s">
        <v>241</v>
      </c>
      <c r="BE488" s="241">
        <f>IF(N488="základní",J488,0)</f>
        <v>0</v>
      </c>
      <c r="BF488" s="241">
        <f>IF(N488="snížená",J488,0)</f>
        <v>0</v>
      </c>
      <c r="BG488" s="241">
        <f>IF(N488="zákl. přenesená",J488,0)</f>
        <v>0</v>
      </c>
      <c r="BH488" s="241">
        <f>IF(N488="sníž. přenesená",J488,0)</f>
        <v>0</v>
      </c>
      <c r="BI488" s="241">
        <f>IF(N488="nulová",J488,0)</f>
        <v>0</v>
      </c>
      <c r="BJ488" s="18" t="s">
        <v>14</v>
      </c>
      <c r="BK488" s="241">
        <f>ROUND(I488*H488,2)</f>
        <v>0</v>
      </c>
      <c r="BL488" s="18" t="s">
        <v>175</v>
      </c>
      <c r="BM488" s="240" t="s">
        <v>5017</v>
      </c>
    </row>
    <row r="489" s="2" customFormat="1">
      <c r="A489" s="39"/>
      <c r="B489" s="40"/>
      <c r="C489" s="41"/>
      <c r="D489" s="242" t="s">
        <v>249</v>
      </c>
      <c r="E489" s="41"/>
      <c r="F489" s="243" t="s">
        <v>5018</v>
      </c>
      <c r="G489" s="41"/>
      <c r="H489" s="41"/>
      <c r="I489" s="244"/>
      <c r="J489" s="41"/>
      <c r="K489" s="41"/>
      <c r="L489" s="45"/>
      <c r="M489" s="245"/>
      <c r="N489" s="246"/>
      <c r="O489" s="92"/>
      <c r="P489" s="92"/>
      <c r="Q489" s="92"/>
      <c r="R489" s="92"/>
      <c r="S489" s="92"/>
      <c r="T489" s="93"/>
      <c r="U489" s="39"/>
      <c r="V489" s="39"/>
      <c r="W489" s="39"/>
      <c r="X489" s="39"/>
      <c r="Y489" s="39"/>
      <c r="Z489" s="39"/>
      <c r="AA489" s="39"/>
      <c r="AB489" s="39"/>
      <c r="AC489" s="39"/>
      <c r="AD489" s="39"/>
      <c r="AE489" s="39"/>
      <c r="AT489" s="18" t="s">
        <v>249</v>
      </c>
      <c r="AU489" s="18" t="s">
        <v>88</v>
      </c>
    </row>
    <row r="490" s="2" customFormat="1">
      <c r="A490" s="39"/>
      <c r="B490" s="40"/>
      <c r="C490" s="41"/>
      <c r="D490" s="247" t="s">
        <v>251</v>
      </c>
      <c r="E490" s="41"/>
      <c r="F490" s="248" t="s">
        <v>5019</v>
      </c>
      <c r="G490" s="41"/>
      <c r="H490" s="41"/>
      <c r="I490" s="244"/>
      <c r="J490" s="41"/>
      <c r="K490" s="41"/>
      <c r="L490" s="45"/>
      <c r="M490" s="245"/>
      <c r="N490" s="246"/>
      <c r="O490" s="92"/>
      <c r="P490" s="92"/>
      <c r="Q490" s="92"/>
      <c r="R490" s="92"/>
      <c r="S490" s="92"/>
      <c r="T490" s="93"/>
      <c r="U490" s="39"/>
      <c r="V490" s="39"/>
      <c r="W490" s="39"/>
      <c r="X490" s="39"/>
      <c r="Y490" s="39"/>
      <c r="Z490" s="39"/>
      <c r="AA490" s="39"/>
      <c r="AB490" s="39"/>
      <c r="AC490" s="39"/>
      <c r="AD490" s="39"/>
      <c r="AE490" s="39"/>
      <c r="AT490" s="18" t="s">
        <v>251</v>
      </c>
      <c r="AU490" s="18" t="s">
        <v>88</v>
      </c>
    </row>
    <row r="491" s="13" customFormat="1">
      <c r="A491" s="13"/>
      <c r="B491" s="249"/>
      <c r="C491" s="250"/>
      <c r="D491" s="242" t="s">
        <v>259</v>
      </c>
      <c r="E491" s="251" t="s">
        <v>1</v>
      </c>
      <c r="F491" s="252" t="s">
        <v>5020</v>
      </c>
      <c r="G491" s="250"/>
      <c r="H491" s="253">
        <v>22</v>
      </c>
      <c r="I491" s="254"/>
      <c r="J491" s="250"/>
      <c r="K491" s="250"/>
      <c r="L491" s="255"/>
      <c r="M491" s="256"/>
      <c r="N491" s="257"/>
      <c r="O491" s="257"/>
      <c r="P491" s="257"/>
      <c r="Q491" s="257"/>
      <c r="R491" s="257"/>
      <c r="S491" s="257"/>
      <c r="T491" s="258"/>
      <c r="U491" s="13"/>
      <c r="V491" s="13"/>
      <c r="W491" s="13"/>
      <c r="X491" s="13"/>
      <c r="Y491" s="13"/>
      <c r="Z491" s="13"/>
      <c r="AA491" s="13"/>
      <c r="AB491" s="13"/>
      <c r="AC491" s="13"/>
      <c r="AD491" s="13"/>
      <c r="AE491" s="13"/>
      <c r="AT491" s="259" t="s">
        <v>259</v>
      </c>
      <c r="AU491" s="259" t="s">
        <v>88</v>
      </c>
      <c r="AV491" s="13" t="s">
        <v>88</v>
      </c>
      <c r="AW491" s="13" t="s">
        <v>36</v>
      </c>
      <c r="AX491" s="13" t="s">
        <v>80</v>
      </c>
      <c r="AY491" s="259" t="s">
        <v>241</v>
      </c>
    </row>
    <row r="492" s="14" customFormat="1">
      <c r="A492" s="14"/>
      <c r="B492" s="260"/>
      <c r="C492" s="261"/>
      <c r="D492" s="242" t="s">
        <v>259</v>
      </c>
      <c r="E492" s="262" t="s">
        <v>1</v>
      </c>
      <c r="F492" s="263" t="s">
        <v>261</v>
      </c>
      <c r="G492" s="261"/>
      <c r="H492" s="264">
        <v>22</v>
      </c>
      <c r="I492" s="265"/>
      <c r="J492" s="261"/>
      <c r="K492" s="261"/>
      <c r="L492" s="266"/>
      <c r="M492" s="267"/>
      <c r="N492" s="268"/>
      <c r="O492" s="268"/>
      <c r="P492" s="268"/>
      <c r="Q492" s="268"/>
      <c r="R492" s="268"/>
      <c r="S492" s="268"/>
      <c r="T492" s="269"/>
      <c r="U492" s="14"/>
      <c r="V492" s="14"/>
      <c r="W492" s="14"/>
      <c r="X492" s="14"/>
      <c r="Y492" s="14"/>
      <c r="Z492" s="14"/>
      <c r="AA492" s="14"/>
      <c r="AB492" s="14"/>
      <c r="AC492" s="14"/>
      <c r="AD492" s="14"/>
      <c r="AE492" s="14"/>
      <c r="AT492" s="270" t="s">
        <v>259</v>
      </c>
      <c r="AU492" s="270" t="s">
        <v>88</v>
      </c>
      <c r="AV492" s="14" t="s">
        <v>175</v>
      </c>
      <c r="AW492" s="14" t="s">
        <v>36</v>
      </c>
      <c r="AX492" s="14" t="s">
        <v>14</v>
      </c>
      <c r="AY492" s="270" t="s">
        <v>241</v>
      </c>
    </row>
    <row r="493" s="2" customFormat="1" ht="33" customHeight="1">
      <c r="A493" s="39"/>
      <c r="B493" s="40"/>
      <c r="C493" s="229" t="s">
        <v>901</v>
      </c>
      <c r="D493" s="229" t="s">
        <v>243</v>
      </c>
      <c r="E493" s="230" t="s">
        <v>5021</v>
      </c>
      <c r="F493" s="231" t="s">
        <v>5022</v>
      </c>
      <c r="G493" s="232" t="s">
        <v>296</v>
      </c>
      <c r="H493" s="233">
        <v>31</v>
      </c>
      <c r="I493" s="234"/>
      <c r="J493" s="235">
        <f>ROUND(I493*H493,2)</f>
        <v>0</v>
      </c>
      <c r="K493" s="231" t="s">
        <v>247</v>
      </c>
      <c r="L493" s="45"/>
      <c r="M493" s="236" t="s">
        <v>1</v>
      </c>
      <c r="N493" s="237" t="s">
        <v>45</v>
      </c>
      <c r="O493" s="92"/>
      <c r="P493" s="238">
        <f>O493*H493</f>
        <v>0</v>
      </c>
      <c r="Q493" s="238">
        <v>0</v>
      </c>
      <c r="R493" s="238">
        <f>Q493*H493</f>
        <v>0</v>
      </c>
      <c r="S493" s="238">
        <v>0</v>
      </c>
      <c r="T493" s="239">
        <f>S493*H493</f>
        <v>0</v>
      </c>
      <c r="U493" s="39"/>
      <c r="V493" s="39"/>
      <c r="W493" s="39"/>
      <c r="X493" s="39"/>
      <c r="Y493" s="39"/>
      <c r="Z493" s="39"/>
      <c r="AA493" s="39"/>
      <c r="AB493" s="39"/>
      <c r="AC493" s="39"/>
      <c r="AD493" s="39"/>
      <c r="AE493" s="39"/>
      <c r="AR493" s="240" t="s">
        <v>175</v>
      </c>
      <c r="AT493" s="240" t="s">
        <v>243</v>
      </c>
      <c r="AU493" s="240" t="s">
        <v>88</v>
      </c>
      <c r="AY493" s="18" t="s">
        <v>241</v>
      </c>
      <c r="BE493" s="241">
        <f>IF(N493="základní",J493,0)</f>
        <v>0</v>
      </c>
      <c r="BF493" s="241">
        <f>IF(N493="snížená",J493,0)</f>
        <v>0</v>
      </c>
      <c r="BG493" s="241">
        <f>IF(N493="zákl. přenesená",J493,0)</f>
        <v>0</v>
      </c>
      <c r="BH493" s="241">
        <f>IF(N493="sníž. přenesená",J493,0)</f>
        <v>0</v>
      </c>
      <c r="BI493" s="241">
        <f>IF(N493="nulová",J493,0)</f>
        <v>0</v>
      </c>
      <c r="BJ493" s="18" t="s">
        <v>14</v>
      </c>
      <c r="BK493" s="241">
        <f>ROUND(I493*H493,2)</f>
        <v>0</v>
      </c>
      <c r="BL493" s="18" t="s">
        <v>175</v>
      </c>
      <c r="BM493" s="240" t="s">
        <v>5023</v>
      </c>
    </row>
    <row r="494" s="2" customFormat="1">
      <c r="A494" s="39"/>
      <c r="B494" s="40"/>
      <c r="C494" s="41"/>
      <c r="D494" s="242" t="s">
        <v>249</v>
      </c>
      <c r="E494" s="41"/>
      <c r="F494" s="243" t="s">
        <v>5024</v>
      </c>
      <c r="G494" s="41"/>
      <c r="H494" s="41"/>
      <c r="I494" s="244"/>
      <c r="J494" s="41"/>
      <c r="K494" s="41"/>
      <c r="L494" s="45"/>
      <c r="M494" s="245"/>
      <c r="N494" s="246"/>
      <c r="O494" s="92"/>
      <c r="P494" s="92"/>
      <c r="Q494" s="92"/>
      <c r="R494" s="92"/>
      <c r="S494" s="92"/>
      <c r="T494" s="93"/>
      <c r="U494" s="39"/>
      <c r="V494" s="39"/>
      <c r="W494" s="39"/>
      <c r="X494" s="39"/>
      <c r="Y494" s="39"/>
      <c r="Z494" s="39"/>
      <c r="AA494" s="39"/>
      <c r="AB494" s="39"/>
      <c r="AC494" s="39"/>
      <c r="AD494" s="39"/>
      <c r="AE494" s="39"/>
      <c r="AT494" s="18" t="s">
        <v>249</v>
      </c>
      <c r="AU494" s="18" t="s">
        <v>88</v>
      </c>
    </row>
    <row r="495" s="2" customFormat="1">
      <c r="A495" s="39"/>
      <c r="B495" s="40"/>
      <c r="C495" s="41"/>
      <c r="D495" s="247" t="s">
        <v>251</v>
      </c>
      <c r="E495" s="41"/>
      <c r="F495" s="248" t="s">
        <v>5025</v>
      </c>
      <c r="G495" s="41"/>
      <c r="H495" s="41"/>
      <c r="I495" s="244"/>
      <c r="J495" s="41"/>
      <c r="K495" s="41"/>
      <c r="L495" s="45"/>
      <c r="M495" s="245"/>
      <c r="N495" s="246"/>
      <c r="O495" s="92"/>
      <c r="P495" s="92"/>
      <c r="Q495" s="92"/>
      <c r="R495" s="92"/>
      <c r="S495" s="92"/>
      <c r="T495" s="93"/>
      <c r="U495" s="39"/>
      <c r="V495" s="39"/>
      <c r="W495" s="39"/>
      <c r="X495" s="39"/>
      <c r="Y495" s="39"/>
      <c r="Z495" s="39"/>
      <c r="AA495" s="39"/>
      <c r="AB495" s="39"/>
      <c r="AC495" s="39"/>
      <c r="AD495" s="39"/>
      <c r="AE495" s="39"/>
      <c r="AT495" s="18" t="s">
        <v>251</v>
      </c>
      <c r="AU495" s="18" t="s">
        <v>88</v>
      </c>
    </row>
    <row r="496" s="13" customFormat="1">
      <c r="A496" s="13"/>
      <c r="B496" s="249"/>
      <c r="C496" s="250"/>
      <c r="D496" s="242" t="s">
        <v>259</v>
      </c>
      <c r="E496" s="251" t="s">
        <v>1</v>
      </c>
      <c r="F496" s="252" t="s">
        <v>5026</v>
      </c>
      <c r="G496" s="250"/>
      <c r="H496" s="253">
        <v>22</v>
      </c>
      <c r="I496" s="254"/>
      <c r="J496" s="250"/>
      <c r="K496" s="250"/>
      <c r="L496" s="255"/>
      <c r="M496" s="256"/>
      <c r="N496" s="257"/>
      <c r="O496" s="257"/>
      <c r="P496" s="257"/>
      <c r="Q496" s="257"/>
      <c r="R496" s="257"/>
      <c r="S496" s="257"/>
      <c r="T496" s="258"/>
      <c r="U496" s="13"/>
      <c r="V496" s="13"/>
      <c r="W496" s="13"/>
      <c r="X496" s="13"/>
      <c r="Y496" s="13"/>
      <c r="Z496" s="13"/>
      <c r="AA496" s="13"/>
      <c r="AB496" s="13"/>
      <c r="AC496" s="13"/>
      <c r="AD496" s="13"/>
      <c r="AE496" s="13"/>
      <c r="AT496" s="259" t="s">
        <v>259</v>
      </c>
      <c r="AU496" s="259" t="s">
        <v>88</v>
      </c>
      <c r="AV496" s="13" t="s">
        <v>88</v>
      </c>
      <c r="AW496" s="13" t="s">
        <v>36</v>
      </c>
      <c r="AX496" s="13" t="s">
        <v>80</v>
      </c>
      <c r="AY496" s="259" t="s">
        <v>241</v>
      </c>
    </row>
    <row r="497" s="13" customFormat="1">
      <c r="A497" s="13"/>
      <c r="B497" s="249"/>
      <c r="C497" s="250"/>
      <c r="D497" s="242" t="s">
        <v>259</v>
      </c>
      <c r="E497" s="251" t="s">
        <v>1</v>
      </c>
      <c r="F497" s="252" t="s">
        <v>5027</v>
      </c>
      <c r="G497" s="250"/>
      <c r="H497" s="253">
        <v>2</v>
      </c>
      <c r="I497" s="254"/>
      <c r="J497" s="250"/>
      <c r="K497" s="250"/>
      <c r="L497" s="255"/>
      <c r="M497" s="256"/>
      <c r="N497" s="257"/>
      <c r="O497" s="257"/>
      <c r="P497" s="257"/>
      <c r="Q497" s="257"/>
      <c r="R497" s="257"/>
      <c r="S497" s="257"/>
      <c r="T497" s="258"/>
      <c r="U497" s="13"/>
      <c r="V497" s="13"/>
      <c r="W497" s="13"/>
      <c r="X497" s="13"/>
      <c r="Y497" s="13"/>
      <c r="Z497" s="13"/>
      <c r="AA497" s="13"/>
      <c r="AB497" s="13"/>
      <c r="AC497" s="13"/>
      <c r="AD497" s="13"/>
      <c r="AE497" s="13"/>
      <c r="AT497" s="259" t="s">
        <v>259</v>
      </c>
      <c r="AU497" s="259" t="s">
        <v>88</v>
      </c>
      <c r="AV497" s="13" t="s">
        <v>88</v>
      </c>
      <c r="AW497" s="13" t="s">
        <v>36</v>
      </c>
      <c r="AX497" s="13" t="s">
        <v>80</v>
      </c>
      <c r="AY497" s="259" t="s">
        <v>241</v>
      </c>
    </row>
    <row r="498" s="13" customFormat="1">
      <c r="A498" s="13"/>
      <c r="B498" s="249"/>
      <c r="C498" s="250"/>
      <c r="D498" s="242" t="s">
        <v>259</v>
      </c>
      <c r="E498" s="251" t="s">
        <v>1</v>
      </c>
      <c r="F498" s="252" t="s">
        <v>5028</v>
      </c>
      <c r="G498" s="250"/>
      <c r="H498" s="253">
        <v>7</v>
      </c>
      <c r="I498" s="254"/>
      <c r="J498" s="250"/>
      <c r="K498" s="250"/>
      <c r="L498" s="255"/>
      <c r="M498" s="256"/>
      <c r="N498" s="257"/>
      <c r="O498" s="257"/>
      <c r="P498" s="257"/>
      <c r="Q498" s="257"/>
      <c r="R498" s="257"/>
      <c r="S498" s="257"/>
      <c r="T498" s="258"/>
      <c r="U498" s="13"/>
      <c r="V498" s="13"/>
      <c r="W498" s="13"/>
      <c r="X498" s="13"/>
      <c r="Y498" s="13"/>
      <c r="Z498" s="13"/>
      <c r="AA498" s="13"/>
      <c r="AB498" s="13"/>
      <c r="AC498" s="13"/>
      <c r="AD498" s="13"/>
      <c r="AE498" s="13"/>
      <c r="AT498" s="259" t="s">
        <v>259</v>
      </c>
      <c r="AU498" s="259" t="s">
        <v>88</v>
      </c>
      <c r="AV498" s="13" t="s">
        <v>88</v>
      </c>
      <c r="AW498" s="13" t="s">
        <v>36</v>
      </c>
      <c r="AX498" s="13" t="s">
        <v>80</v>
      </c>
      <c r="AY498" s="259" t="s">
        <v>241</v>
      </c>
    </row>
    <row r="499" s="14" customFormat="1">
      <c r="A499" s="14"/>
      <c r="B499" s="260"/>
      <c r="C499" s="261"/>
      <c r="D499" s="242" t="s">
        <v>259</v>
      </c>
      <c r="E499" s="262" t="s">
        <v>1</v>
      </c>
      <c r="F499" s="263" t="s">
        <v>261</v>
      </c>
      <c r="G499" s="261"/>
      <c r="H499" s="264">
        <v>31</v>
      </c>
      <c r="I499" s="265"/>
      <c r="J499" s="261"/>
      <c r="K499" s="261"/>
      <c r="L499" s="266"/>
      <c r="M499" s="267"/>
      <c r="N499" s="268"/>
      <c r="O499" s="268"/>
      <c r="P499" s="268"/>
      <c r="Q499" s="268"/>
      <c r="R499" s="268"/>
      <c r="S499" s="268"/>
      <c r="T499" s="269"/>
      <c r="U499" s="14"/>
      <c r="V499" s="14"/>
      <c r="W499" s="14"/>
      <c r="X499" s="14"/>
      <c r="Y499" s="14"/>
      <c r="Z499" s="14"/>
      <c r="AA499" s="14"/>
      <c r="AB499" s="14"/>
      <c r="AC499" s="14"/>
      <c r="AD499" s="14"/>
      <c r="AE499" s="14"/>
      <c r="AT499" s="270" t="s">
        <v>259</v>
      </c>
      <c r="AU499" s="270" t="s">
        <v>88</v>
      </c>
      <c r="AV499" s="14" t="s">
        <v>175</v>
      </c>
      <c r="AW499" s="14" t="s">
        <v>36</v>
      </c>
      <c r="AX499" s="14" t="s">
        <v>14</v>
      </c>
      <c r="AY499" s="270" t="s">
        <v>241</v>
      </c>
    </row>
    <row r="500" s="2" customFormat="1" ht="24.15" customHeight="1">
      <c r="A500" s="39"/>
      <c r="B500" s="40"/>
      <c r="C500" s="288" t="s">
        <v>911</v>
      </c>
      <c r="D500" s="288" t="s">
        <v>758</v>
      </c>
      <c r="E500" s="289" t="s">
        <v>5029</v>
      </c>
      <c r="F500" s="290" t="s">
        <v>5030</v>
      </c>
      <c r="G500" s="291" t="s">
        <v>296</v>
      </c>
      <c r="H500" s="292">
        <v>31.465</v>
      </c>
      <c r="I500" s="293"/>
      <c r="J500" s="294">
        <f>ROUND(I500*H500,2)</f>
        <v>0</v>
      </c>
      <c r="K500" s="290" t="s">
        <v>1</v>
      </c>
      <c r="L500" s="295"/>
      <c r="M500" s="296" t="s">
        <v>1</v>
      </c>
      <c r="N500" s="297" t="s">
        <v>45</v>
      </c>
      <c r="O500" s="92"/>
      <c r="P500" s="238">
        <f>O500*H500</f>
        <v>0</v>
      </c>
      <c r="Q500" s="238">
        <v>0.00147</v>
      </c>
      <c r="R500" s="238">
        <f>Q500*H500</f>
        <v>0.046253549999999997</v>
      </c>
      <c r="S500" s="238">
        <v>0</v>
      </c>
      <c r="T500" s="239">
        <f>S500*H500</f>
        <v>0</v>
      </c>
      <c r="U500" s="39"/>
      <c r="V500" s="39"/>
      <c r="W500" s="39"/>
      <c r="X500" s="39"/>
      <c r="Y500" s="39"/>
      <c r="Z500" s="39"/>
      <c r="AA500" s="39"/>
      <c r="AB500" s="39"/>
      <c r="AC500" s="39"/>
      <c r="AD500" s="39"/>
      <c r="AE500" s="39"/>
      <c r="AR500" s="240" t="s">
        <v>300</v>
      </c>
      <c r="AT500" s="240" t="s">
        <v>758</v>
      </c>
      <c r="AU500" s="240" t="s">
        <v>88</v>
      </c>
      <c r="AY500" s="18" t="s">
        <v>241</v>
      </c>
      <c r="BE500" s="241">
        <f>IF(N500="základní",J500,0)</f>
        <v>0</v>
      </c>
      <c r="BF500" s="241">
        <f>IF(N500="snížená",J500,0)</f>
        <v>0</v>
      </c>
      <c r="BG500" s="241">
        <f>IF(N500="zákl. přenesená",J500,0)</f>
        <v>0</v>
      </c>
      <c r="BH500" s="241">
        <f>IF(N500="sníž. přenesená",J500,0)</f>
        <v>0</v>
      </c>
      <c r="BI500" s="241">
        <f>IF(N500="nulová",J500,0)</f>
        <v>0</v>
      </c>
      <c r="BJ500" s="18" t="s">
        <v>14</v>
      </c>
      <c r="BK500" s="241">
        <f>ROUND(I500*H500,2)</f>
        <v>0</v>
      </c>
      <c r="BL500" s="18" t="s">
        <v>175</v>
      </c>
      <c r="BM500" s="240" t="s">
        <v>5031</v>
      </c>
    </row>
    <row r="501" s="2" customFormat="1">
      <c r="A501" s="39"/>
      <c r="B501" s="40"/>
      <c r="C501" s="41"/>
      <c r="D501" s="242" t="s">
        <v>249</v>
      </c>
      <c r="E501" s="41"/>
      <c r="F501" s="243" t="s">
        <v>5030</v>
      </c>
      <c r="G501" s="41"/>
      <c r="H501" s="41"/>
      <c r="I501" s="244"/>
      <c r="J501" s="41"/>
      <c r="K501" s="41"/>
      <c r="L501" s="45"/>
      <c r="M501" s="245"/>
      <c r="N501" s="246"/>
      <c r="O501" s="92"/>
      <c r="P501" s="92"/>
      <c r="Q501" s="92"/>
      <c r="R501" s="92"/>
      <c r="S501" s="92"/>
      <c r="T501" s="93"/>
      <c r="U501" s="39"/>
      <c r="V501" s="39"/>
      <c r="W501" s="39"/>
      <c r="X501" s="39"/>
      <c r="Y501" s="39"/>
      <c r="Z501" s="39"/>
      <c r="AA501" s="39"/>
      <c r="AB501" s="39"/>
      <c r="AC501" s="39"/>
      <c r="AD501" s="39"/>
      <c r="AE501" s="39"/>
      <c r="AT501" s="18" t="s">
        <v>249</v>
      </c>
      <c r="AU501" s="18" t="s">
        <v>88</v>
      </c>
    </row>
    <row r="502" s="2" customFormat="1">
      <c r="A502" s="39"/>
      <c r="B502" s="40"/>
      <c r="C502" s="41"/>
      <c r="D502" s="242" t="s">
        <v>742</v>
      </c>
      <c r="E502" s="41"/>
      <c r="F502" s="287" t="s">
        <v>5013</v>
      </c>
      <c r="G502" s="41"/>
      <c r="H502" s="41"/>
      <c r="I502" s="244"/>
      <c r="J502" s="41"/>
      <c r="K502" s="41"/>
      <c r="L502" s="45"/>
      <c r="M502" s="245"/>
      <c r="N502" s="246"/>
      <c r="O502" s="92"/>
      <c r="P502" s="92"/>
      <c r="Q502" s="92"/>
      <c r="R502" s="92"/>
      <c r="S502" s="92"/>
      <c r="T502" s="93"/>
      <c r="U502" s="39"/>
      <c r="V502" s="39"/>
      <c r="W502" s="39"/>
      <c r="X502" s="39"/>
      <c r="Y502" s="39"/>
      <c r="Z502" s="39"/>
      <c r="AA502" s="39"/>
      <c r="AB502" s="39"/>
      <c r="AC502" s="39"/>
      <c r="AD502" s="39"/>
      <c r="AE502" s="39"/>
      <c r="AT502" s="18" t="s">
        <v>742</v>
      </c>
      <c r="AU502" s="18" t="s">
        <v>88</v>
      </c>
    </row>
    <row r="503" s="13" customFormat="1">
      <c r="A503" s="13"/>
      <c r="B503" s="249"/>
      <c r="C503" s="250"/>
      <c r="D503" s="242" t="s">
        <v>259</v>
      </c>
      <c r="E503" s="250"/>
      <c r="F503" s="252" t="s">
        <v>5032</v>
      </c>
      <c r="G503" s="250"/>
      <c r="H503" s="253">
        <v>31.465</v>
      </c>
      <c r="I503" s="254"/>
      <c r="J503" s="250"/>
      <c r="K503" s="250"/>
      <c r="L503" s="255"/>
      <c r="M503" s="256"/>
      <c r="N503" s="257"/>
      <c r="O503" s="257"/>
      <c r="P503" s="257"/>
      <c r="Q503" s="257"/>
      <c r="R503" s="257"/>
      <c r="S503" s="257"/>
      <c r="T503" s="258"/>
      <c r="U503" s="13"/>
      <c r="V503" s="13"/>
      <c r="W503" s="13"/>
      <c r="X503" s="13"/>
      <c r="Y503" s="13"/>
      <c r="Z503" s="13"/>
      <c r="AA503" s="13"/>
      <c r="AB503" s="13"/>
      <c r="AC503" s="13"/>
      <c r="AD503" s="13"/>
      <c r="AE503" s="13"/>
      <c r="AT503" s="259" t="s">
        <v>259</v>
      </c>
      <c r="AU503" s="259" t="s">
        <v>88</v>
      </c>
      <c r="AV503" s="13" t="s">
        <v>88</v>
      </c>
      <c r="AW503" s="13" t="s">
        <v>4</v>
      </c>
      <c r="AX503" s="13" t="s">
        <v>14</v>
      </c>
      <c r="AY503" s="259" t="s">
        <v>241</v>
      </c>
    </row>
    <row r="504" s="2" customFormat="1" ht="24.15" customHeight="1">
      <c r="A504" s="39"/>
      <c r="B504" s="40"/>
      <c r="C504" s="229" t="s">
        <v>915</v>
      </c>
      <c r="D504" s="229" t="s">
        <v>243</v>
      </c>
      <c r="E504" s="230" t="s">
        <v>5033</v>
      </c>
      <c r="F504" s="231" t="s">
        <v>5034</v>
      </c>
      <c r="G504" s="232" t="s">
        <v>296</v>
      </c>
      <c r="H504" s="233">
        <v>15</v>
      </c>
      <c r="I504" s="234"/>
      <c r="J504" s="235">
        <f>ROUND(I504*H504,2)</f>
        <v>0</v>
      </c>
      <c r="K504" s="231" t="s">
        <v>247</v>
      </c>
      <c r="L504" s="45"/>
      <c r="M504" s="236" t="s">
        <v>1</v>
      </c>
      <c r="N504" s="237" t="s">
        <v>45</v>
      </c>
      <c r="O504" s="92"/>
      <c r="P504" s="238">
        <f>O504*H504</f>
        <v>0</v>
      </c>
      <c r="Q504" s="238">
        <v>0.01323</v>
      </c>
      <c r="R504" s="238">
        <f>Q504*H504</f>
        <v>0.19845000000000002</v>
      </c>
      <c r="S504" s="238">
        <v>0</v>
      </c>
      <c r="T504" s="239">
        <f>S504*H504</f>
        <v>0</v>
      </c>
      <c r="U504" s="39"/>
      <c r="V504" s="39"/>
      <c r="W504" s="39"/>
      <c r="X504" s="39"/>
      <c r="Y504" s="39"/>
      <c r="Z504" s="39"/>
      <c r="AA504" s="39"/>
      <c r="AB504" s="39"/>
      <c r="AC504" s="39"/>
      <c r="AD504" s="39"/>
      <c r="AE504" s="39"/>
      <c r="AR504" s="240" t="s">
        <v>175</v>
      </c>
      <c r="AT504" s="240" t="s">
        <v>243</v>
      </c>
      <c r="AU504" s="240" t="s">
        <v>88</v>
      </c>
      <c r="AY504" s="18" t="s">
        <v>241</v>
      </c>
      <c r="BE504" s="241">
        <f>IF(N504="základní",J504,0)</f>
        <v>0</v>
      </c>
      <c r="BF504" s="241">
        <f>IF(N504="snížená",J504,0)</f>
        <v>0</v>
      </c>
      <c r="BG504" s="241">
        <f>IF(N504="zákl. přenesená",J504,0)</f>
        <v>0</v>
      </c>
      <c r="BH504" s="241">
        <f>IF(N504="sníž. přenesená",J504,0)</f>
        <v>0</v>
      </c>
      <c r="BI504" s="241">
        <f>IF(N504="nulová",J504,0)</f>
        <v>0</v>
      </c>
      <c r="BJ504" s="18" t="s">
        <v>14</v>
      </c>
      <c r="BK504" s="241">
        <f>ROUND(I504*H504,2)</f>
        <v>0</v>
      </c>
      <c r="BL504" s="18" t="s">
        <v>175</v>
      </c>
      <c r="BM504" s="240" t="s">
        <v>5035</v>
      </c>
    </row>
    <row r="505" s="2" customFormat="1">
      <c r="A505" s="39"/>
      <c r="B505" s="40"/>
      <c r="C505" s="41"/>
      <c r="D505" s="242" t="s">
        <v>249</v>
      </c>
      <c r="E505" s="41"/>
      <c r="F505" s="243" t="s">
        <v>5036</v>
      </c>
      <c r="G505" s="41"/>
      <c r="H505" s="41"/>
      <c r="I505" s="244"/>
      <c r="J505" s="41"/>
      <c r="K505" s="41"/>
      <c r="L505" s="45"/>
      <c r="M505" s="245"/>
      <c r="N505" s="246"/>
      <c r="O505" s="92"/>
      <c r="P505" s="92"/>
      <c r="Q505" s="92"/>
      <c r="R505" s="92"/>
      <c r="S505" s="92"/>
      <c r="T505" s="93"/>
      <c r="U505" s="39"/>
      <c r="V505" s="39"/>
      <c r="W505" s="39"/>
      <c r="X505" s="39"/>
      <c r="Y505" s="39"/>
      <c r="Z505" s="39"/>
      <c r="AA505" s="39"/>
      <c r="AB505" s="39"/>
      <c r="AC505" s="39"/>
      <c r="AD505" s="39"/>
      <c r="AE505" s="39"/>
      <c r="AT505" s="18" t="s">
        <v>249</v>
      </c>
      <c r="AU505" s="18" t="s">
        <v>88</v>
      </c>
    </row>
    <row r="506" s="2" customFormat="1">
      <c r="A506" s="39"/>
      <c r="B506" s="40"/>
      <c r="C506" s="41"/>
      <c r="D506" s="247" t="s">
        <v>251</v>
      </c>
      <c r="E506" s="41"/>
      <c r="F506" s="248" t="s">
        <v>5037</v>
      </c>
      <c r="G506" s="41"/>
      <c r="H506" s="41"/>
      <c r="I506" s="244"/>
      <c r="J506" s="41"/>
      <c r="K506" s="41"/>
      <c r="L506" s="45"/>
      <c r="M506" s="245"/>
      <c r="N506" s="246"/>
      <c r="O506" s="92"/>
      <c r="P506" s="92"/>
      <c r="Q506" s="92"/>
      <c r="R506" s="92"/>
      <c r="S506" s="92"/>
      <c r="T506" s="93"/>
      <c r="U506" s="39"/>
      <c r="V506" s="39"/>
      <c r="W506" s="39"/>
      <c r="X506" s="39"/>
      <c r="Y506" s="39"/>
      <c r="Z506" s="39"/>
      <c r="AA506" s="39"/>
      <c r="AB506" s="39"/>
      <c r="AC506" s="39"/>
      <c r="AD506" s="39"/>
      <c r="AE506" s="39"/>
      <c r="AT506" s="18" t="s">
        <v>251</v>
      </c>
      <c r="AU506" s="18" t="s">
        <v>88</v>
      </c>
    </row>
    <row r="507" s="13" customFormat="1">
      <c r="A507" s="13"/>
      <c r="B507" s="249"/>
      <c r="C507" s="250"/>
      <c r="D507" s="242" t="s">
        <v>259</v>
      </c>
      <c r="E507" s="251" t="s">
        <v>1</v>
      </c>
      <c r="F507" s="252" t="s">
        <v>4992</v>
      </c>
      <c r="G507" s="250"/>
      <c r="H507" s="253">
        <v>11</v>
      </c>
      <c r="I507" s="254"/>
      <c r="J507" s="250"/>
      <c r="K507" s="250"/>
      <c r="L507" s="255"/>
      <c r="M507" s="256"/>
      <c r="N507" s="257"/>
      <c r="O507" s="257"/>
      <c r="P507" s="257"/>
      <c r="Q507" s="257"/>
      <c r="R507" s="257"/>
      <c r="S507" s="257"/>
      <c r="T507" s="258"/>
      <c r="U507" s="13"/>
      <c r="V507" s="13"/>
      <c r="W507" s="13"/>
      <c r="X507" s="13"/>
      <c r="Y507" s="13"/>
      <c r="Z507" s="13"/>
      <c r="AA507" s="13"/>
      <c r="AB507" s="13"/>
      <c r="AC507" s="13"/>
      <c r="AD507" s="13"/>
      <c r="AE507" s="13"/>
      <c r="AT507" s="259" t="s">
        <v>259</v>
      </c>
      <c r="AU507" s="259" t="s">
        <v>88</v>
      </c>
      <c r="AV507" s="13" t="s">
        <v>88</v>
      </c>
      <c r="AW507" s="13" t="s">
        <v>36</v>
      </c>
      <c r="AX507" s="13" t="s">
        <v>80</v>
      </c>
      <c r="AY507" s="259" t="s">
        <v>241</v>
      </c>
    </row>
    <row r="508" s="13" customFormat="1">
      <c r="A508" s="13"/>
      <c r="B508" s="249"/>
      <c r="C508" s="250"/>
      <c r="D508" s="242" t="s">
        <v>259</v>
      </c>
      <c r="E508" s="251" t="s">
        <v>1</v>
      </c>
      <c r="F508" s="252" t="s">
        <v>4995</v>
      </c>
      <c r="G508" s="250"/>
      <c r="H508" s="253">
        <v>4</v>
      </c>
      <c r="I508" s="254"/>
      <c r="J508" s="250"/>
      <c r="K508" s="250"/>
      <c r="L508" s="255"/>
      <c r="M508" s="256"/>
      <c r="N508" s="257"/>
      <c r="O508" s="257"/>
      <c r="P508" s="257"/>
      <c r="Q508" s="257"/>
      <c r="R508" s="257"/>
      <c r="S508" s="257"/>
      <c r="T508" s="258"/>
      <c r="U508" s="13"/>
      <c r="V508" s="13"/>
      <c r="W508" s="13"/>
      <c r="X508" s="13"/>
      <c r="Y508" s="13"/>
      <c r="Z508" s="13"/>
      <c r="AA508" s="13"/>
      <c r="AB508" s="13"/>
      <c r="AC508" s="13"/>
      <c r="AD508" s="13"/>
      <c r="AE508" s="13"/>
      <c r="AT508" s="259" t="s">
        <v>259</v>
      </c>
      <c r="AU508" s="259" t="s">
        <v>88</v>
      </c>
      <c r="AV508" s="13" t="s">
        <v>88</v>
      </c>
      <c r="AW508" s="13" t="s">
        <v>36</v>
      </c>
      <c r="AX508" s="13" t="s">
        <v>80</v>
      </c>
      <c r="AY508" s="259" t="s">
        <v>241</v>
      </c>
    </row>
    <row r="509" s="14" customFormat="1">
      <c r="A509" s="14"/>
      <c r="B509" s="260"/>
      <c r="C509" s="261"/>
      <c r="D509" s="242" t="s">
        <v>259</v>
      </c>
      <c r="E509" s="262" t="s">
        <v>1</v>
      </c>
      <c r="F509" s="263" t="s">
        <v>261</v>
      </c>
      <c r="G509" s="261"/>
      <c r="H509" s="264">
        <v>15</v>
      </c>
      <c r="I509" s="265"/>
      <c r="J509" s="261"/>
      <c r="K509" s="261"/>
      <c r="L509" s="266"/>
      <c r="M509" s="267"/>
      <c r="N509" s="268"/>
      <c r="O509" s="268"/>
      <c r="P509" s="268"/>
      <c r="Q509" s="268"/>
      <c r="R509" s="268"/>
      <c r="S509" s="268"/>
      <c r="T509" s="269"/>
      <c r="U509" s="14"/>
      <c r="V509" s="14"/>
      <c r="W509" s="14"/>
      <c r="X509" s="14"/>
      <c r="Y509" s="14"/>
      <c r="Z509" s="14"/>
      <c r="AA509" s="14"/>
      <c r="AB509" s="14"/>
      <c r="AC509" s="14"/>
      <c r="AD509" s="14"/>
      <c r="AE509" s="14"/>
      <c r="AT509" s="270" t="s">
        <v>259</v>
      </c>
      <c r="AU509" s="270" t="s">
        <v>88</v>
      </c>
      <c r="AV509" s="14" t="s">
        <v>175</v>
      </c>
      <c r="AW509" s="14" t="s">
        <v>36</v>
      </c>
      <c r="AX509" s="14" t="s">
        <v>14</v>
      </c>
      <c r="AY509" s="270" t="s">
        <v>241</v>
      </c>
    </row>
    <row r="510" s="2" customFormat="1" ht="24.15" customHeight="1">
      <c r="A510" s="39"/>
      <c r="B510" s="40"/>
      <c r="C510" s="229" t="s">
        <v>919</v>
      </c>
      <c r="D510" s="229" t="s">
        <v>243</v>
      </c>
      <c r="E510" s="230" t="s">
        <v>5038</v>
      </c>
      <c r="F510" s="231" t="s">
        <v>5039</v>
      </c>
      <c r="G510" s="232" t="s">
        <v>296</v>
      </c>
      <c r="H510" s="233">
        <v>2</v>
      </c>
      <c r="I510" s="234"/>
      <c r="J510" s="235">
        <f>ROUND(I510*H510,2)</f>
        <v>0</v>
      </c>
      <c r="K510" s="231" t="s">
        <v>247</v>
      </c>
      <c r="L510" s="45"/>
      <c r="M510" s="236" t="s">
        <v>1</v>
      </c>
      <c r="N510" s="237" t="s">
        <v>45</v>
      </c>
      <c r="O510" s="92"/>
      <c r="P510" s="238">
        <f>O510*H510</f>
        <v>0</v>
      </c>
      <c r="Q510" s="238">
        <v>0</v>
      </c>
      <c r="R510" s="238">
        <f>Q510*H510</f>
        <v>0</v>
      </c>
      <c r="S510" s="238">
        <v>0.014999999999999999</v>
      </c>
      <c r="T510" s="239">
        <f>S510*H510</f>
        <v>0.029999999999999999</v>
      </c>
      <c r="U510" s="39"/>
      <c r="V510" s="39"/>
      <c r="W510" s="39"/>
      <c r="X510" s="39"/>
      <c r="Y510" s="39"/>
      <c r="Z510" s="39"/>
      <c r="AA510" s="39"/>
      <c r="AB510" s="39"/>
      <c r="AC510" s="39"/>
      <c r="AD510" s="39"/>
      <c r="AE510" s="39"/>
      <c r="AR510" s="240" t="s">
        <v>175</v>
      </c>
      <c r="AT510" s="240" t="s">
        <v>243</v>
      </c>
      <c r="AU510" s="240" t="s">
        <v>88</v>
      </c>
      <c r="AY510" s="18" t="s">
        <v>241</v>
      </c>
      <c r="BE510" s="241">
        <f>IF(N510="základní",J510,0)</f>
        <v>0</v>
      </c>
      <c r="BF510" s="241">
        <f>IF(N510="snížená",J510,0)</f>
        <v>0</v>
      </c>
      <c r="BG510" s="241">
        <f>IF(N510="zákl. přenesená",J510,0)</f>
        <v>0</v>
      </c>
      <c r="BH510" s="241">
        <f>IF(N510="sníž. přenesená",J510,0)</f>
        <v>0</v>
      </c>
      <c r="BI510" s="241">
        <f>IF(N510="nulová",J510,0)</f>
        <v>0</v>
      </c>
      <c r="BJ510" s="18" t="s">
        <v>14</v>
      </c>
      <c r="BK510" s="241">
        <f>ROUND(I510*H510,2)</f>
        <v>0</v>
      </c>
      <c r="BL510" s="18" t="s">
        <v>175</v>
      </c>
      <c r="BM510" s="240" t="s">
        <v>5040</v>
      </c>
    </row>
    <row r="511" s="2" customFormat="1">
      <c r="A511" s="39"/>
      <c r="B511" s="40"/>
      <c r="C511" s="41"/>
      <c r="D511" s="242" t="s">
        <v>249</v>
      </c>
      <c r="E511" s="41"/>
      <c r="F511" s="243" t="s">
        <v>5041</v>
      </c>
      <c r="G511" s="41"/>
      <c r="H511" s="41"/>
      <c r="I511" s="244"/>
      <c r="J511" s="41"/>
      <c r="K511" s="41"/>
      <c r="L511" s="45"/>
      <c r="M511" s="245"/>
      <c r="N511" s="246"/>
      <c r="O511" s="92"/>
      <c r="P511" s="92"/>
      <c r="Q511" s="92"/>
      <c r="R511" s="92"/>
      <c r="S511" s="92"/>
      <c r="T511" s="93"/>
      <c r="U511" s="39"/>
      <c r="V511" s="39"/>
      <c r="W511" s="39"/>
      <c r="X511" s="39"/>
      <c r="Y511" s="39"/>
      <c r="Z511" s="39"/>
      <c r="AA511" s="39"/>
      <c r="AB511" s="39"/>
      <c r="AC511" s="39"/>
      <c r="AD511" s="39"/>
      <c r="AE511" s="39"/>
      <c r="AT511" s="18" t="s">
        <v>249</v>
      </c>
      <c r="AU511" s="18" t="s">
        <v>88</v>
      </c>
    </row>
    <row r="512" s="2" customFormat="1">
      <c r="A512" s="39"/>
      <c r="B512" s="40"/>
      <c r="C512" s="41"/>
      <c r="D512" s="247" t="s">
        <v>251</v>
      </c>
      <c r="E512" s="41"/>
      <c r="F512" s="248" t="s">
        <v>5042</v>
      </c>
      <c r="G512" s="41"/>
      <c r="H512" s="41"/>
      <c r="I512" s="244"/>
      <c r="J512" s="41"/>
      <c r="K512" s="41"/>
      <c r="L512" s="45"/>
      <c r="M512" s="245"/>
      <c r="N512" s="246"/>
      <c r="O512" s="92"/>
      <c r="P512" s="92"/>
      <c r="Q512" s="92"/>
      <c r="R512" s="92"/>
      <c r="S512" s="92"/>
      <c r="T512" s="93"/>
      <c r="U512" s="39"/>
      <c r="V512" s="39"/>
      <c r="W512" s="39"/>
      <c r="X512" s="39"/>
      <c r="Y512" s="39"/>
      <c r="Z512" s="39"/>
      <c r="AA512" s="39"/>
      <c r="AB512" s="39"/>
      <c r="AC512" s="39"/>
      <c r="AD512" s="39"/>
      <c r="AE512" s="39"/>
      <c r="AT512" s="18" t="s">
        <v>251</v>
      </c>
      <c r="AU512" s="18" t="s">
        <v>88</v>
      </c>
    </row>
    <row r="513" s="13" customFormat="1">
      <c r="A513" s="13"/>
      <c r="B513" s="249"/>
      <c r="C513" s="250"/>
      <c r="D513" s="242" t="s">
        <v>259</v>
      </c>
      <c r="E513" s="251" t="s">
        <v>1</v>
      </c>
      <c r="F513" s="252" t="s">
        <v>5043</v>
      </c>
      <c r="G513" s="250"/>
      <c r="H513" s="253">
        <v>2</v>
      </c>
      <c r="I513" s="254"/>
      <c r="J513" s="250"/>
      <c r="K513" s="250"/>
      <c r="L513" s="255"/>
      <c r="M513" s="256"/>
      <c r="N513" s="257"/>
      <c r="O513" s="257"/>
      <c r="P513" s="257"/>
      <c r="Q513" s="257"/>
      <c r="R513" s="257"/>
      <c r="S513" s="257"/>
      <c r="T513" s="258"/>
      <c r="U513" s="13"/>
      <c r="V513" s="13"/>
      <c r="W513" s="13"/>
      <c r="X513" s="13"/>
      <c r="Y513" s="13"/>
      <c r="Z513" s="13"/>
      <c r="AA513" s="13"/>
      <c r="AB513" s="13"/>
      <c r="AC513" s="13"/>
      <c r="AD513" s="13"/>
      <c r="AE513" s="13"/>
      <c r="AT513" s="259" t="s">
        <v>259</v>
      </c>
      <c r="AU513" s="259" t="s">
        <v>88</v>
      </c>
      <c r="AV513" s="13" t="s">
        <v>88</v>
      </c>
      <c r="AW513" s="13" t="s">
        <v>36</v>
      </c>
      <c r="AX513" s="13" t="s">
        <v>80</v>
      </c>
      <c r="AY513" s="259" t="s">
        <v>241</v>
      </c>
    </row>
    <row r="514" s="14" customFormat="1">
      <c r="A514" s="14"/>
      <c r="B514" s="260"/>
      <c r="C514" s="261"/>
      <c r="D514" s="242" t="s">
        <v>259</v>
      </c>
      <c r="E514" s="262" t="s">
        <v>1</v>
      </c>
      <c r="F514" s="263" t="s">
        <v>261</v>
      </c>
      <c r="G514" s="261"/>
      <c r="H514" s="264">
        <v>2</v>
      </c>
      <c r="I514" s="265"/>
      <c r="J514" s="261"/>
      <c r="K514" s="261"/>
      <c r="L514" s="266"/>
      <c r="M514" s="267"/>
      <c r="N514" s="268"/>
      <c r="O514" s="268"/>
      <c r="P514" s="268"/>
      <c r="Q514" s="268"/>
      <c r="R514" s="268"/>
      <c r="S514" s="268"/>
      <c r="T514" s="269"/>
      <c r="U514" s="14"/>
      <c r="V514" s="14"/>
      <c r="W514" s="14"/>
      <c r="X514" s="14"/>
      <c r="Y514" s="14"/>
      <c r="Z514" s="14"/>
      <c r="AA514" s="14"/>
      <c r="AB514" s="14"/>
      <c r="AC514" s="14"/>
      <c r="AD514" s="14"/>
      <c r="AE514" s="14"/>
      <c r="AT514" s="270" t="s">
        <v>259</v>
      </c>
      <c r="AU514" s="270" t="s">
        <v>88</v>
      </c>
      <c r="AV514" s="14" t="s">
        <v>175</v>
      </c>
      <c r="AW514" s="14" t="s">
        <v>36</v>
      </c>
      <c r="AX514" s="14" t="s">
        <v>14</v>
      </c>
      <c r="AY514" s="270" t="s">
        <v>241</v>
      </c>
    </row>
    <row r="515" s="2" customFormat="1" ht="24.15" customHeight="1">
      <c r="A515" s="39"/>
      <c r="B515" s="40"/>
      <c r="C515" s="229" t="s">
        <v>923</v>
      </c>
      <c r="D515" s="229" t="s">
        <v>243</v>
      </c>
      <c r="E515" s="230" t="s">
        <v>5044</v>
      </c>
      <c r="F515" s="231" t="s">
        <v>5045</v>
      </c>
      <c r="G515" s="232" t="s">
        <v>307</v>
      </c>
      <c r="H515" s="233">
        <v>1</v>
      </c>
      <c r="I515" s="234"/>
      <c r="J515" s="235">
        <f>ROUND(I515*H515,2)</f>
        <v>0</v>
      </c>
      <c r="K515" s="231" t="s">
        <v>1</v>
      </c>
      <c r="L515" s="45"/>
      <c r="M515" s="236" t="s">
        <v>1</v>
      </c>
      <c r="N515" s="237" t="s">
        <v>45</v>
      </c>
      <c r="O515" s="92"/>
      <c r="P515" s="238">
        <f>O515*H515</f>
        <v>0</v>
      </c>
      <c r="Q515" s="238">
        <v>0.025000000000000001</v>
      </c>
      <c r="R515" s="238">
        <f>Q515*H515</f>
        <v>0.025000000000000001</v>
      </c>
      <c r="S515" s="238">
        <v>0</v>
      </c>
      <c r="T515" s="239">
        <f>S515*H515</f>
        <v>0</v>
      </c>
      <c r="U515" s="39"/>
      <c r="V515" s="39"/>
      <c r="W515" s="39"/>
      <c r="X515" s="39"/>
      <c r="Y515" s="39"/>
      <c r="Z515" s="39"/>
      <c r="AA515" s="39"/>
      <c r="AB515" s="39"/>
      <c r="AC515" s="39"/>
      <c r="AD515" s="39"/>
      <c r="AE515" s="39"/>
      <c r="AR515" s="240" t="s">
        <v>175</v>
      </c>
      <c r="AT515" s="240" t="s">
        <v>243</v>
      </c>
      <c r="AU515" s="240" t="s">
        <v>88</v>
      </c>
      <c r="AY515" s="18" t="s">
        <v>241</v>
      </c>
      <c r="BE515" s="241">
        <f>IF(N515="základní",J515,0)</f>
        <v>0</v>
      </c>
      <c r="BF515" s="241">
        <f>IF(N515="snížená",J515,0)</f>
        <v>0</v>
      </c>
      <c r="BG515" s="241">
        <f>IF(N515="zákl. přenesená",J515,0)</f>
        <v>0</v>
      </c>
      <c r="BH515" s="241">
        <f>IF(N515="sníž. přenesená",J515,0)</f>
        <v>0</v>
      </c>
      <c r="BI515" s="241">
        <f>IF(N515="nulová",J515,0)</f>
        <v>0</v>
      </c>
      <c r="BJ515" s="18" t="s">
        <v>14</v>
      </c>
      <c r="BK515" s="241">
        <f>ROUND(I515*H515,2)</f>
        <v>0</v>
      </c>
      <c r="BL515" s="18" t="s">
        <v>175</v>
      </c>
      <c r="BM515" s="240" t="s">
        <v>5046</v>
      </c>
    </row>
    <row r="516" s="2" customFormat="1">
      <c r="A516" s="39"/>
      <c r="B516" s="40"/>
      <c r="C516" s="41"/>
      <c r="D516" s="242" t="s">
        <v>249</v>
      </c>
      <c r="E516" s="41"/>
      <c r="F516" s="243" t="s">
        <v>5045</v>
      </c>
      <c r="G516" s="41"/>
      <c r="H516" s="41"/>
      <c r="I516" s="244"/>
      <c r="J516" s="41"/>
      <c r="K516" s="41"/>
      <c r="L516" s="45"/>
      <c r="M516" s="245"/>
      <c r="N516" s="246"/>
      <c r="O516" s="92"/>
      <c r="P516" s="92"/>
      <c r="Q516" s="92"/>
      <c r="R516" s="92"/>
      <c r="S516" s="92"/>
      <c r="T516" s="93"/>
      <c r="U516" s="39"/>
      <c r="V516" s="39"/>
      <c r="W516" s="39"/>
      <c r="X516" s="39"/>
      <c r="Y516" s="39"/>
      <c r="Z516" s="39"/>
      <c r="AA516" s="39"/>
      <c r="AB516" s="39"/>
      <c r="AC516" s="39"/>
      <c r="AD516" s="39"/>
      <c r="AE516" s="39"/>
      <c r="AT516" s="18" t="s">
        <v>249</v>
      </c>
      <c r="AU516" s="18" t="s">
        <v>88</v>
      </c>
    </row>
    <row r="517" s="2" customFormat="1" ht="24.15" customHeight="1">
      <c r="A517" s="39"/>
      <c r="B517" s="40"/>
      <c r="C517" s="229" t="s">
        <v>927</v>
      </c>
      <c r="D517" s="229" t="s">
        <v>243</v>
      </c>
      <c r="E517" s="230" t="s">
        <v>5047</v>
      </c>
      <c r="F517" s="231" t="s">
        <v>5048</v>
      </c>
      <c r="G517" s="232" t="s">
        <v>307</v>
      </c>
      <c r="H517" s="233">
        <v>1</v>
      </c>
      <c r="I517" s="234"/>
      <c r="J517" s="235">
        <f>ROUND(I517*H517,2)</f>
        <v>0</v>
      </c>
      <c r="K517" s="231" t="s">
        <v>1</v>
      </c>
      <c r="L517" s="45"/>
      <c r="M517" s="236" t="s">
        <v>1</v>
      </c>
      <c r="N517" s="237" t="s">
        <v>45</v>
      </c>
      <c r="O517" s="92"/>
      <c r="P517" s="238">
        <f>O517*H517</f>
        <v>0</v>
      </c>
      <c r="Q517" s="238">
        <v>0.0030000000000000001</v>
      </c>
      <c r="R517" s="238">
        <f>Q517*H517</f>
        <v>0.0030000000000000001</v>
      </c>
      <c r="S517" s="238">
        <v>0</v>
      </c>
      <c r="T517" s="239">
        <f>S517*H517</f>
        <v>0</v>
      </c>
      <c r="U517" s="39"/>
      <c r="V517" s="39"/>
      <c r="W517" s="39"/>
      <c r="X517" s="39"/>
      <c r="Y517" s="39"/>
      <c r="Z517" s="39"/>
      <c r="AA517" s="39"/>
      <c r="AB517" s="39"/>
      <c r="AC517" s="39"/>
      <c r="AD517" s="39"/>
      <c r="AE517" s="39"/>
      <c r="AR517" s="240" t="s">
        <v>175</v>
      </c>
      <c r="AT517" s="240" t="s">
        <v>243</v>
      </c>
      <c r="AU517" s="240" t="s">
        <v>88</v>
      </c>
      <c r="AY517" s="18" t="s">
        <v>241</v>
      </c>
      <c r="BE517" s="241">
        <f>IF(N517="základní",J517,0)</f>
        <v>0</v>
      </c>
      <c r="BF517" s="241">
        <f>IF(N517="snížená",J517,0)</f>
        <v>0</v>
      </c>
      <c r="BG517" s="241">
        <f>IF(N517="zákl. přenesená",J517,0)</f>
        <v>0</v>
      </c>
      <c r="BH517" s="241">
        <f>IF(N517="sníž. přenesená",J517,0)</f>
        <v>0</v>
      </c>
      <c r="BI517" s="241">
        <f>IF(N517="nulová",J517,0)</f>
        <v>0</v>
      </c>
      <c r="BJ517" s="18" t="s">
        <v>14</v>
      </c>
      <c r="BK517" s="241">
        <f>ROUND(I517*H517,2)</f>
        <v>0</v>
      </c>
      <c r="BL517" s="18" t="s">
        <v>175</v>
      </c>
      <c r="BM517" s="240" t="s">
        <v>5049</v>
      </c>
    </row>
    <row r="518" s="2" customFormat="1">
      <c r="A518" s="39"/>
      <c r="B518" s="40"/>
      <c r="C518" s="41"/>
      <c r="D518" s="242" t="s">
        <v>249</v>
      </c>
      <c r="E518" s="41"/>
      <c r="F518" s="243" t="s">
        <v>5048</v>
      </c>
      <c r="G518" s="41"/>
      <c r="H518" s="41"/>
      <c r="I518" s="244"/>
      <c r="J518" s="41"/>
      <c r="K518" s="41"/>
      <c r="L518" s="45"/>
      <c r="M518" s="245"/>
      <c r="N518" s="246"/>
      <c r="O518" s="92"/>
      <c r="P518" s="92"/>
      <c r="Q518" s="92"/>
      <c r="R518" s="92"/>
      <c r="S518" s="92"/>
      <c r="T518" s="93"/>
      <c r="U518" s="39"/>
      <c r="V518" s="39"/>
      <c r="W518" s="39"/>
      <c r="X518" s="39"/>
      <c r="Y518" s="39"/>
      <c r="Z518" s="39"/>
      <c r="AA518" s="39"/>
      <c r="AB518" s="39"/>
      <c r="AC518" s="39"/>
      <c r="AD518" s="39"/>
      <c r="AE518" s="39"/>
      <c r="AT518" s="18" t="s">
        <v>249</v>
      </c>
      <c r="AU518" s="18" t="s">
        <v>88</v>
      </c>
    </row>
    <row r="519" s="2" customFormat="1">
      <c r="A519" s="39"/>
      <c r="B519" s="40"/>
      <c r="C519" s="41"/>
      <c r="D519" s="242" t="s">
        <v>742</v>
      </c>
      <c r="E519" s="41"/>
      <c r="F519" s="287" t="s">
        <v>5050</v>
      </c>
      <c r="G519" s="41"/>
      <c r="H519" s="41"/>
      <c r="I519" s="244"/>
      <c r="J519" s="41"/>
      <c r="K519" s="41"/>
      <c r="L519" s="45"/>
      <c r="M519" s="245"/>
      <c r="N519" s="246"/>
      <c r="O519" s="92"/>
      <c r="P519" s="92"/>
      <c r="Q519" s="92"/>
      <c r="R519" s="92"/>
      <c r="S519" s="92"/>
      <c r="T519" s="93"/>
      <c r="U519" s="39"/>
      <c r="V519" s="39"/>
      <c r="W519" s="39"/>
      <c r="X519" s="39"/>
      <c r="Y519" s="39"/>
      <c r="Z519" s="39"/>
      <c r="AA519" s="39"/>
      <c r="AB519" s="39"/>
      <c r="AC519" s="39"/>
      <c r="AD519" s="39"/>
      <c r="AE519" s="39"/>
      <c r="AT519" s="18" t="s">
        <v>742</v>
      </c>
      <c r="AU519" s="18" t="s">
        <v>88</v>
      </c>
    </row>
    <row r="520" s="2" customFormat="1" ht="21.75" customHeight="1">
      <c r="A520" s="39"/>
      <c r="B520" s="40"/>
      <c r="C520" s="229" t="s">
        <v>931</v>
      </c>
      <c r="D520" s="229" t="s">
        <v>243</v>
      </c>
      <c r="E520" s="230" t="s">
        <v>5051</v>
      </c>
      <c r="F520" s="231" t="s">
        <v>5052</v>
      </c>
      <c r="G520" s="232" t="s">
        <v>307</v>
      </c>
      <c r="H520" s="233">
        <v>1</v>
      </c>
      <c r="I520" s="234"/>
      <c r="J520" s="235">
        <f>ROUND(I520*H520,2)</f>
        <v>0</v>
      </c>
      <c r="K520" s="231" t="s">
        <v>1</v>
      </c>
      <c r="L520" s="45"/>
      <c r="M520" s="236" t="s">
        <v>1</v>
      </c>
      <c r="N520" s="237" t="s">
        <v>45</v>
      </c>
      <c r="O520" s="92"/>
      <c r="P520" s="238">
        <f>O520*H520</f>
        <v>0</v>
      </c>
      <c r="Q520" s="238">
        <v>0.025000000000000001</v>
      </c>
      <c r="R520" s="238">
        <f>Q520*H520</f>
        <v>0.025000000000000001</v>
      </c>
      <c r="S520" s="238">
        <v>0</v>
      </c>
      <c r="T520" s="239">
        <f>S520*H520</f>
        <v>0</v>
      </c>
      <c r="U520" s="39"/>
      <c r="V520" s="39"/>
      <c r="W520" s="39"/>
      <c r="X520" s="39"/>
      <c r="Y520" s="39"/>
      <c r="Z520" s="39"/>
      <c r="AA520" s="39"/>
      <c r="AB520" s="39"/>
      <c r="AC520" s="39"/>
      <c r="AD520" s="39"/>
      <c r="AE520" s="39"/>
      <c r="AR520" s="240" t="s">
        <v>175</v>
      </c>
      <c r="AT520" s="240" t="s">
        <v>243</v>
      </c>
      <c r="AU520" s="240" t="s">
        <v>88</v>
      </c>
      <c r="AY520" s="18" t="s">
        <v>241</v>
      </c>
      <c r="BE520" s="241">
        <f>IF(N520="základní",J520,0)</f>
        <v>0</v>
      </c>
      <c r="BF520" s="241">
        <f>IF(N520="snížená",J520,0)</f>
        <v>0</v>
      </c>
      <c r="BG520" s="241">
        <f>IF(N520="zákl. přenesená",J520,0)</f>
        <v>0</v>
      </c>
      <c r="BH520" s="241">
        <f>IF(N520="sníž. přenesená",J520,0)</f>
        <v>0</v>
      </c>
      <c r="BI520" s="241">
        <f>IF(N520="nulová",J520,0)</f>
        <v>0</v>
      </c>
      <c r="BJ520" s="18" t="s">
        <v>14</v>
      </c>
      <c r="BK520" s="241">
        <f>ROUND(I520*H520,2)</f>
        <v>0</v>
      </c>
      <c r="BL520" s="18" t="s">
        <v>175</v>
      </c>
      <c r="BM520" s="240" t="s">
        <v>5053</v>
      </c>
    </row>
    <row r="521" s="2" customFormat="1">
      <c r="A521" s="39"/>
      <c r="B521" s="40"/>
      <c r="C521" s="41"/>
      <c r="D521" s="242" t="s">
        <v>249</v>
      </c>
      <c r="E521" s="41"/>
      <c r="F521" s="243" t="s">
        <v>5045</v>
      </c>
      <c r="G521" s="41"/>
      <c r="H521" s="41"/>
      <c r="I521" s="244"/>
      <c r="J521" s="41"/>
      <c r="K521" s="41"/>
      <c r="L521" s="45"/>
      <c r="M521" s="245"/>
      <c r="N521" s="246"/>
      <c r="O521" s="92"/>
      <c r="P521" s="92"/>
      <c r="Q521" s="92"/>
      <c r="R521" s="92"/>
      <c r="S521" s="92"/>
      <c r="T521" s="93"/>
      <c r="U521" s="39"/>
      <c r="V521" s="39"/>
      <c r="W521" s="39"/>
      <c r="X521" s="39"/>
      <c r="Y521" s="39"/>
      <c r="Z521" s="39"/>
      <c r="AA521" s="39"/>
      <c r="AB521" s="39"/>
      <c r="AC521" s="39"/>
      <c r="AD521" s="39"/>
      <c r="AE521" s="39"/>
      <c r="AT521" s="18" t="s">
        <v>249</v>
      </c>
      <c r="AU521" s="18" t="s">
        <v>88</v>
      </c>
    </row>
    <row r="522" s="2" customFormat="1">
      <c r="A522" s="39"/>
      <c r="B522" s="40"/>
      <c r="C522" s="41"/>
      <c r="D522" s="242" t="s">
        <v>742</v>
      </c>
      <c r="E522" s="41"/>
      <c r="F522" s="287" t="s">
        <v>5013</v>
      </c>
      <c r="G522" s="41"/>
      <c r="H522" s="41"/>
      <c r="I522" s="244"/>
      <c r="J522" s="41"/>
      <c r="K522" s="41"/>
      <c r="L522" s="45"/>
      <c r="M522" s="245"/>
      <c r="N522" s="246"/>
      <c r="O522" s="92"/>
      <c r="P522" s="92"/>
      <c r="Q522" s="92"/>
      <c r="R522" s="92"/>
      <c r="S522" s="92"/>
      <c r="T522" s="93"/>
      <c r="U522" s="39"/>
      <c r="V522" s="39"/>
      <c r="W522" s="39"/>
      <c r="X522" s="39"/>
      <c r="Y522" s="39"/>
      <c r="Z522" s="39"/>
      <c r="AA522" s="39"/>
      <c r="AB522" s="39"/>
      <c r="AC522" s="39"/>
      <c r="AD522" s="39"/>
      <c r="AE522" s="39"/>
      <c r="AT522" s="18" t="s">
        <v>742</v>
      </c>
      <c r="AU522" s="18" t="s">
        <v>88</v>
      </c>
    </row>
    <row r="523" s="13" customFormat="1">
      <c r="A523" s="13"/>
      <c r="B523" s="249"/>
      <c r="C523" s="250"/>
      <c r="D523" s="242" t="s">
        <v>259</v>
      </c>
      <c r="E523" s="251" t="s">
        <v>1</v>
      </c>
      <c r="F523" s="252" t="s">
        <v>5054</v>
      </c>
      <c r="G523" s="250"/>
      <c r="H523" s="253">
        <v>1</v>
      </c>
      <c r="I523" s="254"/>
      <c r="J523" s="250"/>
      <c r="K523" s="250"/>
      <c r="L523" s="255"/>
      <c r="M523" s="256"/>
      <c r="N523" s="257"/>
      <c r="O523" s="257"/>
      <c r="P523" s="257"/>
      <c r="Q523" s="257"/>
      <c r="R523" s="257"/>
      <c r="S523" s="257"/>
      <c r="T523" s="258"/>
      <c r="U523" s="13"/>
      <c r="V523" s="13"/>
      <c r="W523" s="13"/>
      <c r="X523" s="13"/>
      <c r="Y523" s="13"/>
      <c r="Z523" s="13"/>
      <c r="AA523" s="13"/>
      <c r="AB523" s="13"/>
      <c r="AC523" s="13"/>
      <c r="AD523" s="13"/>
      <c r="AE523" s="13"/>
      <c r="AT523" s="259" t="s">
        <v>259</v>
      </c>
      <c r="AU523" s="259" t="s">
        <v>88</v>
      </c>
      <c r="AV523" s="13" t="s">
        <v>88</v>
      </c>
      <c r="AW523" s="13" t="s">
        <v>36</v>
      </c>
      <c r="AX523" s="13" t="s">
        <v>80</v>
      </c>
      <c r="AY523" s="259" t="s">
        <v>241</v>
      </c>
    </row>
    <row r="524" s="14" customFormat="1">
      <c r="A524" s="14"/>
      <c r="B524" s="260"/>
      <c r="C524" s="261"/>
      <c r="D524" s="242" t="s">
        <v>259</v>
      </c>
      <c r="E524" s="262" t="s">
        <v>1</v>
      </c>
      <c r="F524" s="263" t="s">
        <v>261</v>
      </c>
      <c r="G524" s="261"/>
      <c r="H524" s="264">
        <v>1</v>
      </c>
      <c r="I524" s="265"/>
      <c r="J524" s="261"/>
      <c r="K524" s="261"/>
      <c r="L524" s="266"/>
      <c r="M524" s="267"/>
      <c r="N524" s="268"/>
      <c r="O524" s="268"/>
      <c r="P524" s="268"/>
      <c r="Q524" s="268"/>
      <c r="R524" s="268"/>
      <c r="S524" s="268"/>
      <c r="T524" s="269"/>
      <c r="U524" s="14"/>
      <c r="V524" s="14"/>
      <c r="W524" s="14"/>
      <c r="X524" s="14"/>
      <c r="Y524" s="14"/>
      <c r="Z524" s="14"/>
      <c r="AA524" s="14"/>
      <c r="AB524" s="14"/>
      <c r="AC524" s="14"/>
      <c r="AD524" s="14"/>
      <c r="AE524" s="14"/>
      <c r="AT524" s="270" t="s">
        <v>259</v>
      </c>
      <c r="AU524" s="270" t="s">
        <v>88</v>
      </c>
      <c r="AV524" s="14" t="s">
        <v>175</v>
      </c>
      <c r="AW524" s="14" t="s">
        <v>36</v>
      </c>
      <c r="AX524" s="14" t="s">
        <v>14</v>
      </c>
      <c r="AY524" s="270" t="s">
        <v>241</v>
      </c>
    </row>
    <row r="525" s="2" customFormat="1" ht="21.75" customHeight="1">
      <c r="A525" s="39"/>
      <c r="B525" s="40"/>
      <c r="C525" s="229" t="s">
        <v>935</v>
      </c>
      <c r="D525" s="229" t="s">
        <v>243</v>
      </c>
      <c r="E525" s="230" t="s">
        <v>5055</v>
      </c>
      <c r="F525" s="231" t="s">
        <v>5056</v>
      </c>
      <c r="G525" s="232" t="s">
        <v>307</v>
      </c>
      <c r="H525" s="233">
        <v>2</v>
      </c>
      <c r="I525" s="234"/>
      <c r="J525" s="235">
        <f>ROUND(I525*H525,2)</f>
        <v>0</v>
      </c>
      <c r="K525" s="231" t="s">
        <v>1</v>
      </c>
      <c r="L525" s="45"/>
      <c r="M525" s="236" t="s">
        <v>1</v>
      </c>
      <c r="N525" s="237" t="s">
        <v>45</v>
      </c>
      <c r="O525" s="92"/>
      <c r="P525" s="238">
        <f>O525*H525</f>
        <v>0</v>
      </c>
      <c r="Q525" s="238">
        <v>0.019199999999999998</v>
      </c>
      <c r="R525" s="238">
        <f>Q525*H525</f>
        <v>0.038399999999999997</v>
      </c>
      <c r="S525" s="238">
        <v>0</v>
      </c>
      <c r="T525" s="239">
        <f>S525*H525</f>
        <v>0</v>
      </c>
      <c r="U525" s="39"/>
      <c r="V525" s="39"/>
      <c r="W525" s="39"/>
      <c r="X525" s="39"/>
      <c r="Y525" s="39"/>
      <c r="Z525" s="39"/>
      <c r="AA525" s="39"/>
      <c r="AB525" s="39"/>
      <c r="AC525" s="39"/>
      <c r="AD525" s="39"/>
      <c r="AE525" s="39"/>
      <c r="AR525" s="240" t="s">
        <v>175</v>
      </c>
      <c r="AT525" s="240" t="s">
        <v>243</v>
      </c>
      <c r="AU525" s="240" t="s">
        <v>88</v>
      </c>
      <c r="AY525" s="18" t="s">
        <v>241</v>
      </c>
      <c r="BE525" s="241">
        <f>IF(N525="základní",J525,0)</f>
        <v>0</v>
      </c>
      <c r="BF525" s="241">
        <f>IF(N525="snížená",J525,0)</f>
        <v>0</v>
      </c>
      <c r="BG525" s="241">
        <f>IF(N525="zákl. přenesená",J525,0)</f>
        <v>0</v>
      </c>
      <c r="BH525" s="241">
        <f>IF(N525="sníž. přenesená",J525,0)</f>
        <v>0</v>
      </c>
      <c r="BI525" s="241">
        <f>IF(N525="nulová",J525,0)</f>
        <v>0</v>
      </c>
      <c r="BJ525" s="18" t="s">
        <v>14</v>
      </c>
      <c r="BK525" s="241">
        <f>ROUND(I525*H525,2)</f>
        <v>0</v>
      </c>
      <c r="BL525" s="18" t="s">
        <v>175</v>
      </c>
      <c r="BM525" s="240" t="s">
        <v>5057</v>
      </c>
    </row>
    <row r="526" s="2" customFormat="1">
      <c r="A526" s="39"/>
      <c r="B526" s="40"/>
      <c r="C526" s="41"/>
      <c r="D526" s="242" t="s">
        <v>249</v>
      </c>
      <c r="E526" s="41"/>
      <c r="F526" s="243" t="s">
        <v>5056</v>
      </c>
      <c r="G526" s="41"/>
      <c r="H526" s="41"/>
      <c r="I526" s="244"/>
      <c r="J526" s="41"/>
      <c r="K526" s="41"/>
      <c r="L526" s="45"/>
      <c r="M526" s="245"/>
      <c r="N526" s="246"/>
      <c r="O526" s="92"/>
      <c r="P526" s="92"/>
      <c r="Q526" s="92"/>
      <c r="R526" s="92"/>
      <c r="S526" s="92"/>
      <c r="T526" s="93"/>
      <c r="U526" s="39"/>
      <c r="V526" s="39"/>
      <c r="W526" s="39"/>
      <c r="X526" s="39"/>
      <c r="Y526" s="39"/>
      <c r="Z526" s="39"/>
      <c r="AA526" s="39"/>
      <c r="AB526" s="39"/>
      <c r="AC526" s="39"/>
      <c r="AD526" s="39"/>
      <c r="AE526" s="39"/>
      <c r="AT526" s="18" t="s">
        <v>249</v>
      </c>
      <c r="AU526" s="18" t="s">
        <v>88</v>
      </c>
    </row>
    <row r="527" s="2" customFormat="1">
      <c r="A527" s="39"/>
      <c r="B527" s="40"/>
      <c r="C527" s="41"/>
      <c r="D527" s="242" t="s">
        <v>742</v>
      </c>
      <c r="E527" s="41"/>
      <c r="F527" s="287" t="s">
        <v>5013</v>
      </c>
      <c r="G527" s="41"/>
      <c r="H527" s="41"/>
      <c r="I527" s="244"/>
      <c r="J527" s="41"/>
      <c r="K527" s="41"/>
      <c r="L527" s="45"/>
      <c r="M527" s="245"/>
      <c r="N527" s="246"/>
      <c r="O527" s="92"/>
      <c r="P527" s="92"/>
      <c r="Q527" s="92"/>
      <c r="R527" s="92"/>
      <c r="S527" s="92"/>
      <c r="T527" s="93"/>
      <c r="U527" s="39"/>
      <c r="V527" s="39"/>
      <c r="W527" s="39"/>
      <c r="X527" s="39"/>
      <c r="Y527" s="39"/>
      <c r="Z527" s="39"/>
      <c r="AA527" s="39"/>
      <c r="AB527" s="39"/>
      <c r="AC527" s="39"/>
      <c r="AD527" s="39"/>
      <c r="AE527" s="39"/>
      <c r="AT527" s="18" t="s">
        <v>742</v>
      </c>
      <c r="AU527" s="18" t="s">
        <v>88</v>
      </c>
    </row>
    <row r="528" s="13" customFormat="1">
      <c r="A528" s="13"/>
      <c r="B528" s="249"/>
      <c r="C528" s="250"/>
      <c r="D528" s="242" t="s">
        <v>259</v>
      </c>
      <c r="E528" s="251" t="s">
        <v>1</v>
      </c>
      <c r="F528" s="252" t="s">
        <v>5058</v>
      </c>
      <c r="G528" s="250"/>
      <c r="H528" s="253">
        <v>1</v>
      </c>
      <c r="I528" s="254"/>
      <c r="J528" s="250"/>
      <c r="K528" s="250"/>
      <c r="L528" s="255"/>
      <c r="M528" s="256"/>
      <c r="N528" s="257"/>
      <c r="O528" s="257"/>
      <c r="P528" s="257"/>
      <c r="Q528" s="257"/>
      <c r="R528" s="257"/>
      <c r="S528" s="257"/>
      <c r="T528" s="258"/>
      <c r="U528" s="13"/>
      <c r="V528" s="13"/>
      <c r="W528" s="13"/>
      <c r="X528" s="13"/>
      <c r="Y528" s="13"/>
      <c r="Z528" s="13"/>
      <c r="AA528" s="13"/>
      <c r="AB528" s="13"/>
      <c r="AC528" s="13"/>
      <c r="AD528" s="13"/>
      <c r="AE528" s="13"/>
      <c r="AT528" s="259" t="s">
        <v>259</v>
      </c>
      <c r="AU528" s="259" t="s">
        <v>88</v>
      </c>
      <c r="AV528" s="13" t="s">
        <v>88</v>
      </c>
      <c r="AW528" s="13" t="s">
        <v>36</v>
      </c>
      <c r="AX528" s="13" t="s">
        <v>80</v>
      </c>
      <c r="AY528" s="259" t="s">
        <v>241</v>
      </c>
    </row>
    <row r="529" s="13" customFormat="1">
      <c r="A529" s="13"/>
      <c r="B529" s="249"/>
      <c r="C529" s="250"/>
      <c r="D529" s="242" t="s">
        <v>259</v>
      </c>
      <c r="E529" s="251" t="s">
        <v>1</v>
      </c>
      <c r="F529" s="252" t="s">
        <v>5059</v>
      </c>
      <c r="G529" s="250"/>
      <c r="H529" s="253">
        <v>1</v>
      </c>
      <c r="I529" s="254"/>
      <c r="J529" s="250"/>
      <c r="K529" s="250"/>
      <c r="L529" s="255"/>
      <c r="M529" s="256"/>
      <c r="N529" s="257"/>
      <c r="O529" s="257"/>
      <c r="P529" s="257"/>
      <c r="Q529" s="257"/>
      <c r="R529" s="257"/>
      <c r="S529" s="257"/>
      <c r="T529" s="258"/>
      <c r="U529" s="13"/>
      <c r="V529" s="13"/>
      <c r="W529" s="13"/>
      <c r="X529" s="13"/>
      <c r="Y529" s="13"/>
      <c r="Z529" s="13"/>
      <c r="AA529" s="13"/>
      <c r="AB529" s="13"/>
      <c r="AC529" s="13"/>
      <c r="AD529" s="13"/>
      <c r="AE529" s="13"/>
      <c r="AT529" s="259" t="s">
        <v>259</v>
      </c>
      <c r="AU529" s="259" t="s">
        <v>88</v>
      </c>
      <c r="AV529" s="13" t="s">
        <v>88</v>
      </c>
      <c r="AW529" s="13" t="s">
        <v>36</v>
      </c>
      <c r="AX529" s="13" t="s">
        <v>80</v>
      </c>
      <c r="AY529" s="259" t="s">
        <v>241</v>
      </c>
    </row>
    <row r="530" s="14" customFormat="1">
      <c r="A530" s="14"/>
      <c r="B530" s="260"/>
      <c r="C530" s="261"/>
      <c r="D530" s="242" t="s">
        <v>259</v>
      </c>
      <c r="E530" s="262" t="s">
        <v>1</v>
      </c>
      <c r="F530" s="263" t="s">
        <v>261</v>
      </c>
      <c r="G530" s="261"/>
      <c r="H530" s="264">
        <v>2</v>
      </c>
      <c r="I530" s="265"/>
      <c r="J530" s="261"/>
      <c r="K530" s="261"/>
      <c r="L530" s="266"/>
      <c r="M530" s="267"/>
      <c r="N530" s="268"/>
      <c r="O530" s="268"/>
      <c r="P530" s="268"/>
      <c r="Q530" s="268"/>
      <c r="R530" s="268"/>
      <c r="S530" s="268"/>
      <c r="T530" s="269"/>
      <c r="U530" s="14"/>
      <c r="V530" s="14"/>
      <c r="W530" s="14"/>
      <c r="X530" s="14"/>
      <c r="Y530" s="14"/>
      <c r="Z530" s="14"/>
      <c r="AA530" s="14"/>
      <c r="AB530" s="14"/>
      <c r="AC530" s="14"/>
      <c r="AD530" s="14"/>
      <c r="AE530" s="14"/>
      <c r="AT530" s="270" t="s">
        <v>259</v>
      </c>
      <c r="AU530" s="270" t="s">
        <v>88</v>
      </c>
      <c r="AV530" s="14" t="s">
        <v>175</v>
      </c>
      <c r="AW530" s="14" t="s">
        <v>36</v>
      </c>
      <c r="AX530" s="14" t="s">
        <v>14</v>
      </c>
      <c r="AY530" s="270" t="s">
        <v>241</v>
      </c>
    </row>
    <row r="531" s="2" customFormat="1" ht="24.15" customHeight="1">
      <c r="A531" s="39"/>
      <c r="B531" s="40"/>
      <c r="C531" s="229" t="s">
        <v>942</v>
      </c>
      <c r="D531" s="229" t="s">
        <v>243</v>
      </c>
      <c r="E531" s="230" t="s">
        <v>5060</v>
      </c>
      <c r="F531" s="231" t="s">
        <v>5061</v>
      </c>
      <c r="G531" s="232" t="s">
        <v>296</v>
      </c>
      <c r="H531" s="233">
        <v>4</v>
      </c>
      <c r="I531" s="234"/>
      <c r="J531" s="235">
        <f>ROUND(I531*H531,2)</f>
        <v>0</v>
      </c>
      <c r="K531" s="231" t="s">
        <v>1</v>
      </c>
      <c r="L531" s="45"/>
      <c r="M531" s="236" t="s">
        <v>1</v>
      </c>
      <c r="N531" s="237" t="s">
        <v>45</v>
      </c>
      <c r="O531" s="92"/>
      <c r="P531" s="238">
        <f>O531*H531</f>
        <v>0</v>
      </c>
      <c r="Q531" s="238">
        <v>0</v>
      </c>
      <c r="R531" s="238">
        <f>Q531*H531</f>
        <v>0</v>
      </c>
      <c r="S531" s="238">
        <v>0</v>
      </c>
      <c r="T531" s="239">
        <f>S531*H531</f>
        <v>0</v>
      </c>
      <c r="U531" s="39"/>
      <c r="V531" s="39"/>
      <c r="W531" s="39"/>
      <c r="X531" s="39"/>
      <c r="Y531" s="39"/>
      <c r="Z531" s="39"/>
      <c r="AA531" s="39"/>
      <c r="AB531" s="39"/>
      <c r="AC531" s="39"/>
      <c r="AD531" s="39"/>
      <c r="AE531" s="39"/>
      <c r="AR531" s="240" t="s">
        <v>175</v>
      </c>
      <c r="AT531" s="240" t="s">
        <v>243</v>
      </c>
      <c r="AU531" s="240" t="s">
        <v>88</v>
      </c>
      <c r="AY531" s="18" t="s">
        <v>241</v>
      </c>
      <c r="BE531" s="241">
        <f>IF(N531="základní",J531,0)</f>
        <v>0</v>
      </c>
      <c r="BF531" s="241">
        <f>IF(N531="snížená",J531,0)</f>
        <v>0</v>
      </c>
      <c r="BG531" s="241">
        <f>IF(N531="zákl. přenesená",J531,0)</f>
        <v>0</v>
      </c>
      <c r="BH531" s="241">
        <f>IF(N531="sníž. přenesená",J531,0)</f>
        <v>0</v>
      </c>
      <c r="BI531" s="241">
        <f>IF(N531="nulová",J531,0)</f>
        <v>0</v>
      </c>
      <c r="BJ531" s="18" t="s">
        <v>14</v>
      </c>
      <c r="BK531" s="241">
        <f>ROUND(I531*H531,2)</f>
        <v>0</v>
      </c>
      <c r="BL531" s="18" t="s">
        <v>175</v>
      </c>
      <c r="BM531" s="240" t="s">
        <v>5062</v>
      </c>
    </row>
    <row r="532" s="2" customFormat="1">
      <c r="A532" s="39"/>
      <c r="B532" s="40"/>
      <c r="C532" s="41"/>
      <c r="D532" s="242" t="s">
        <v>249</v>
      </c>
      <c r="E532" s="41"/>
      <c r="F532" s="243" t="s">
        <v>5061</v>
      </c>
      <c r="G532" s="41"/>
      <c r="H532" s="41"/>
      <c r="I532" s="244"/>
      <c r="J532" s="41"/>
      <c r="K532" s="41"/>
      <c r="L532" s="45"/>
      <c r="M532" s="245"/>
      <c r="N532" s="246"/>
      <c r="O532" s="92"/>
      <c r="P532" s="92"/>
      <c r="Q532" s="92"/>
      <c r="R532" s="92"/>
      <c r="S532" s="92"/>
      <c r="T532" s="93"/>
      <c r="U532" s="39"/>
      <c r="V532" s="39"/>
      <c r="W532" s="39"/>
      <c r="X532" s="39"/>
      <c r="Y532" s="39"/>
      <c r="Z532" s="39"/>
      <c r="AA532" s="39"/>
      <c r="AB532" s="39"/>
      <c r="AC532" s="39"/>
      <c r="AD532" s="39"/>
      <c r="AE532" s="39"/>
      <c r="AT532" s="18" t="s">
        <v>249</v>
      </c>
      <c r="AU532" s="18" t="s">
        <v>88</v>
      </c>
    </row>
    <row r="533" s="13" customFormat="1">
      <c r="A533" s="13"/>
      <c r="B533" s="249"/>
      <c r="C533" s="250"/>
      <c r="D533" s="242" t="s">
        <v>259</v>
      </c>
      <c r="E533" s="251" t="s">
        <v>1</v>
      </c>
      <c r="F533" s="252" t="s">
        <v>5063</v>
      </c>
      <c r="G533" s="250"/>
      <c r="H533" s="253">
        <v>4</v>
      </c>
      <c r="I533" s="254"/>
      <c r="J533" s="250"/>
      <c r="K533" s="250"/>
      <c r="L533" s="255"/>
      <c r="M533" s="256"/>
      <c r="N533" s="257"/>
      <c r="O533" s="257"/>
      <c r="P533" s="257"/>
      <c r="Q533" s="257"/>
      <c r="R533" s="257"/>
      <c r="S533" s="257"/>
      <c r="T533" s="258"/>
      <c r="U533" s="13"/>
      <c r="V533" s="13"/>
      <c r="W533" s="13"/>
      <c r="X533" s="13"/>
      <c r="Y533" s="13"/>
      <c r="Z533" s="13"/>
      <c r="AA533" s="13"/>
      <c r="AB533" s="13"/>
      <c r="AC533" s="13"/>
      <c r="AD533" s="13"/>
      <c r="AE533" s="13"/>
      <c r="AT533" s="259" t="s">
        <v>259</v>
      </c>
      <c r="AU533" s="259" t="s">
        <v>88</v>
      </c>
      <c r="AV533" s="13" t="s">
        <v>88</v>
      </c>
      <c r="AW533" s="13" t="s">
        <v>36</v>
      </c>
      <c r="AX533" s="13" t="s">
        <v>80</v>
      </c>
      <c r="AY533" s="259" t="s">
        <v>241</v>
      </c>
    </row>
    <row r="534" s="14" customFormat="1">
      <c r="A534" s="14"/>
      <c r="B534" s="260"/>
      <c r="C534" s="261"/>
      <c r="D534" s="242" t="s">
        <v>259</v>
      </c>
      <c r="E534" s="262" t="s">
        <v>1</v>
      </c>
      <c r="F534" s="263" t="s">
        <v>261</v>
      </c>
      <c r="G534" s="261"/>
      <c r="H534" s="264">
        <v>4</v>
      </c>
      <c r="I534" s="265"/>
      <c r="J534" s="261"/>
      <c r="K534" s="261"/>
      <c r="L534" s="266"/>
      <c r="M534" s="267"/>
      <c r="N534" s="268"/>
      <c r="O534" s="268"/>
      <c r="P534" s="268"/>
      <c r="Q534" s="268"/>
      <c r="R534" s="268"/>
      <c r="S534" s="268"/>
      <c r="T534" s="269"/>
      <c r="U534" s="14"/>
      <c r="V534" s="14"/>
      <c r="W534" s="14"/>
      <c r="X534" s="14"/>
      <c r="Y534" s="14"/>
      <c r="Z534" s="14"/>
      <c r="AA534" s="14"/>
      <c r="AB534" s="14"/>
      <c r="AC534" s="14"/>
      <c r="AD534" s="14"/>
      <c r="AE534" s="14"/>
      <c r="AT534" s="270" t="s">
        <v>259</v>
      </c>
      <c r="AU534" s="270" t="s">
        <v>88</v>
      </c>
      <c r="AV534" s="14" t="s">
        <v>175</v>
      </c>
      <c r="AW534" s="14" t="s">
        <v>36</v>
      </c>
      <c r="AX534" s="14" t="s">
        <v>14</v>
      </c>
      <c r="AY534" s="270" t="s">
        <v>241</v>
      </c>
    </row>
    <row r="535" s="2" customFormat="1" ht="24.15" customHeight="1">
      <c r="A535" s="39"/>
      <c r="B535" s="40"/>
      <c r="C535" s="229" t="s">
        <v>946</v>
      </c>
      <c r="D535" s="229" t="s">
        <v>243</v>
      </c>
      <c r="E535" s="230" t="s">
        <v>5064</v>
      </c>
      <c r="F535" s="231" t="s">
        <v>5065</v>
      </c>
      <c r="G535" s="232" t="s">
        <v>296</v>
      </c>
      <c r="H535" s="233">
        <v>47</v>
      </c>
      <c r="I535" s="234"/>
      <c r="J535" s="235">
        <f>ROUND(I535*H535,2)</f>
        <v>0</v>
      </c>
      <c r="K535" s="231" t="s">
        <v>1</v>
      </c>
      <c r="L535" s="45"/>
      <c r="M535" s="236" t="s">
        <v>1</v>
      </c>
      <c r="N535" s="237" t="s">
        <v>45</v>
      </c>
      <c r="O535" s="92"/>
      <c r="P535" s="238">
        <f>O535*H535</f>
        <v>0</v>
      </c>
      <c r="Q535" s="238">
        <v>0</v>
      </c>
      <c r="R535" s="238">
        <f>Q535*H535</f>
        <v>0</v>
      </c>
      <c r="S535" s="238">
        <v>0</v>
      </c>
      <c r="T535" s="239">
        <f>S535*H535</f>
        <v>0</v>
      </c>
      <c r="U535" s="39"/>
      <c r="V535" s="39"/>
      <c r="W535" s="39"/>
      <c r="X535" s="39"/>
      <c r="Y535" s="39"/>
      <c r="Z535" s="39"/>
      <c r="AA535" s="39"/>
      <c r="AB535" s="39"/>
      <c r="AC535" s="39"/>
      <c r="AD535" s="39"/>
      <c r="AE535" s="39"/>
      <c r="AR535" s="240" t="s">
        <v>175</v>
      </c>
      <c r="AT535" s="240" t="s">
        <v>243</v>
      </c>
      <c r="AU535" s="240" t="s">
        <v>88</v>
      </c>
      <c r="AY535" s="18" t="s">
        <v>241</v>
      </c>
      <c r="BE535" s="241">
        <f>IF(N535="základní",J535,0)</f>
        <v>0</v>
      </c>
      <c r="BF535" s="241">
        <f>IF(N535="snížená",J535,0)</f>
        <v>0</v>
      </c>
      <c r="BG535" s="241">
        <f>IF(N535="zákl. přenesená",J535,0)</f>
        <v>0</v>
      </c>
      <c r="BH535" s="241">
        <f>IF(N535="sníž. přenesená",J535,0)</f>
        <v>0</v>
      </c>
      <c r="BI535" s="241">
        <f>IF(N535="nulová",J535,0)</f>
        <v>0</v>
      </c>
      <c r="BJ535" s="18" t="s">
        <v>14</v>
      </c>
      <c r="BK535" s="241">
        <f>ROUND(I535*H535,2)</f>
        <v>0</v>
      </c>
      <c r="BL535" s="18" t="s">
        <v>175</v>
      </c>
      <c r="BM535" s="240" t="s">
        <v>5066</v>
      </c>
    </row>
    <row r="536" s="2" customFormat="1">
      <c r="A536" s="39"/>
      <c r="B536" s="40"/>
      <c r="C536" s="41"/>
      <c r="D536" s="242" t="s">
        <v>249</v>
      </c>
      <c r="E536" s="41"/>
      <c r="F536" s="243" t="s">
        <v>1958</v>
      </c>
      <c r="G536" s="41"/>
      <c r="H536" s="41"/>
      <c r="I536" s="244"/>
      <c r="J536" s="41"/>
      <c r="K536" s="41"/>
      <c r="L536" s="45"/>
      <c r="M536" s="245"/>
      <c r="N536" s="246"/>
      <c r="O536" s="92"/>
      <c r="P536" s="92"/>
      <c r="Q536" s="92"/>
      <c r="R536" s="92"/>
      <c r="S536" s="92"/>
      <c r="T536" s="93"/>
      <c r="U536" s="39"/>
      <c r="V536" s="39"/>
      <c r="W536" s="39"/>
      <c r="X536" s="39"/>
      <c r="Y536" s="39"/>
      <c r="Z536" s="39"/>
      <c r="AA536" s="39"/>
      <c r="AB536" s="39"/>
      <c r="AC536" s="39"/>
      <c r="AD536" s="39"/>
      <c r="AE536" s="39"/>
      <c r="AT536" s="18" t="s">
        <v>249</v>
      </c>
      <c r="AU536" s="18" t="s">
        <v>88</v>
      </c>
    </row>
    <row r="537" s="13" customFormat="1">
      <c r="A537" s="13"/>
      <c r="B537" s="249"/>
      <c r="C537" s="250"/>
      <c r="D537" s="242" t="s">
        <v>259</v>
      </c>
      <c r="E537" s="251" t="s">
        <v>1</v>
      </c>
      <c r="F537" s="252" t="s">
        <v>5067</v>
      </c>
      <c r="G537" s="250"/>
      <c r="H537" s="253">
        <v>47</v>
      </c>
      <c r="I537" s="254"/>
      <c r="J537" s="250"/>
      <c r="K537" s="250"/>
      <c r="L537" s="255"/>
      <c r="M537" s="256"/>
      <c r="N537" s="257"/>
      <c r="O537" s="257"/>
      <c r="P537" s="257"/>
      <c r="Q537" s="257"/>
      <c r="R537" s="257"/>
      <c r="S537" s="257"/>
      <c r="T537" s="258"/>
      <c r="U537" s="13"/>
      <c r="V537" s="13"/>
      <c r="W537" s="13"/>
      <c r="X537" s="13"/>
      <c r="Y537" s="13"/>
      <c r="Z537" s="13"/>
      <c r="AA537" s="13"/>
      <c r="AB537" s="13"/>
      <c r="AC537" s="13"/>
      <c r="AD537" s="13"/>
      <c r="AE537" s="13"/>
      <c r="AT537" s="259" t="s">
        <v>259</v>
      </c>
      <c r="AU537" s="259" t="s">
        <v>88</v>
      </c>
      <c r="AV537" s="13" t="s">
        <v>88</v>
      </c>
      <c r="AW537" s="13" t="s">
        <v>36</v>
      </c>
      <c r="AX537" s="13" t="s">
        <v>80</v>
      </c>
      <c r="AY537" s="259" t="s">
        <v>241</v>
      </c>
    </row>
    <row r="538" s="14" customFormat="1">
      <c r="A538" s="14"/>
      <c r="B538" s="260"/>
      <c r="C538" s="261"/>
      <c r="D538" s="242" t="s">
        <v>259</v>
      </c>
      <c r="E538" s="262" t="s">
        <v>1</v>
      </c>
      <c r="F538" s="263" t="s">
        <v>261</v>
      </c>
      <c r="G538" s="261"/>
      <c r="H538" s="264">
        <v>47</v>
      </c>
      <c r="I538" s="265"/>
      <c r="J538" s="261"/>
      <c r="K538" s="261"/>
      <c r="L538" s="266"/>
      <c r="M538" s="267"/>
      <c r="N538" s="268"/>
      <c r="O538" s="268"/>
      <c r="P538" s="268"/>
      <c r="Q538" s="268"/>
      <c r="R538" s="268"/>
      <c r="S538" s="268"/>
      <c r="T538" s="269"/>
      <c r="U538" s="14"/>
      <c r="V538" s="14"/>
      <c r="W538" s="14"/>
      <c r="X538" s="14"/>
      <c r="Y538" s="14"/>
      <c r="Z538" s="14"/>
      <c r="AA538" s="14"/>
      <c r="AB538" s="14"/>
      <c r="AC538" s="14"/>
      <c r="AD538" s="14"/>
      <c r="AE538" s="14"/>
      <c r="AT538" s="270" t="s">
        <v>259</v>
      </c>
      <c r="AU538" s="270" t="s">
        <v>88</v>
      </c>
      <c r="AV538" s="14" t="s">
        <v>175</v>
      </c>
      <c r="AW538" s="14" t="s">
        <v>36</v>
      </c>
      <c r="AX538" s="14" t="s">
        <v>14</v>
      </c>
      <c r="AY538" s="270" t="s">
        <v>241</v>
      </c>
    </row>
    <row r="539" s="2" customFormat="1" ht="16.5" customHeight="1">
      <c r="A539" s="39"/>
      <c r="B539" s="40"/>
      <c r="C539" s="229" t="s">
        <v>952</v>
      </c>
      <c r="D539" s="229" t="s">
        <v>243</v>
      </c>
      <c r="E539" s="230" t="s">
        <v>1617</v>
      </c>
      <c r="F539" s="231" t="s">
        <v>1618</v>
      </c>
      <c r="G539" s="232" t="s">
        <v>296</v>
      </c>
      <c r="H539" s="233">
        <v>47</v>
      </c>
      <c r="I539" s="234"/>
      <c r="J539" s="235">
        <f>ROUND(I539*H539,2)</f>
        <v>0</v>
      </c>
      <c r="K539" s="231" t="s">
        <v>247</v>
      </c>
      <c r="L539" s="45"/>
      <c r="M539" s="236" t="s">
        <v>1</v>
      </c>
      <c r="N539" s="237" t="s">
        <v>45</v>
      </c>
      <c r="O539" s="92"/>
      <c r="P539" s="238">
        <f>O539*H539</f>
        <v>0</v>
      </c>
      <c r="Q539" s="238">
        <v>0</v>
      </c>
      <c r="R539" s="238">
        <f>Q539*H539</f>
        <v>0</v>
      </c>
      <c r="S539" s="238">
        <v>0</v>
      </c>
      <c r="T539" s="239">
        <f>S539*H539</f>
        <v>0</v>
      </c>
      <c r="U539" s="39"/>
      <c r="V539" s="39"/>
      <c r="W539" s="39"/>
      <c r="X539" s="39"/>
      <c r="Y539" s="39"/>
      <c r="Z539" s="39"/>
      <c r="AA539" s="39"/>
      <c r="AB539" s="39"/>
      <c r="AC539" s="39"/>
      <c r="AD539" s="39"/>
      <c r="AE539" s="39"/>
      <c r="AR539" s="240" t="s">
        <v>175</v>
      </c>
      <c r="AT539" s="240" t="s">
        <v>243</v>
      </c>
      <c r="AU539" s="240" t="s">
        <v>88</v>
      </c>
      <c r="AY539" s="18" t="s">
        <v>241</v>
      </c>
      <c r="BE539" s="241">
        <f>IF(N539="základní",J539,0)</f>
        <v>0</v>
      </c>
      <c r="BF539" s="241">
        <f>IF(N539="snížená",J539,0)</f>
        <v>0</v>
      </c>
      <c r="BG539" s="241">
        <f>IF(N539="zákl. přenesená",J539,0)</f>
        <v>0</v>
      </c>
      <c r="BH539" s="241">
        <f>IF(N539="sníž. přenesená",J539,0)</f>
        <v>0</v>
      </c>
      <c r="BI539" s="241">
        <f>IF(N539="nulová",J539,0)</f>
        <v>0</v>
      </c>
      <c r="BJ539" s="18" t="s">
        <v>14</v>
      </c>
      <c r="BK539" s="241">
        <f>ROUND(I539*H539,2)</f>
        <v>0</v>
      </c>
      <c r="BL539" s="18" t="s">
        <v>175</v>
      </c>
      <c r="BM539" s="240" t="s">
        <v>5068</v>
      </c>
    </row>
    <row r="540" s="2" customFormat="1">
      <c r="A540" s="39"/>
      <c r="B540" s="40"/>
      <c r="C540" s="41"/>
      <c r="D540" s="242" t="s">
        <v>249</v>
      </c>
      <c r="E540" s="41"/>
      <c r="F540" s="243" t="s">
        <v>1620</v>
      </c>
      <c r="G540" s="41"/>
      <c r="H540" s="41"/>
      <c r="I540" s="244"/>
      <c r="J540" s="41"/>
      <c r="K540" s="41"/>
      <c r="L540" s="45"/>
      <c r="M540" s="245"/>
      <c r="N540" s="246"/>
      <c r="O540" s="92"/>
      <c r="P540" s="92"/>
      <c r="Q540" s="92"/>
      <c r="R540" s="92"/>
      <c r="S540" s="92"/>
      <c r="T540" s="93"/>
      <c r="U540" s="39"/>
      <c r="V540" s="39"/>
      <c r="W540" s="39"/>
      <c r="X540" s="39"/>
      <c r="Y540" s="39"/>
      <c r="Z540" s="39"/>
      <c r="AA540" s="39"/>
      <c r="AB540" s="39"/>
      <c r="AC540" s="39"/>
      <c r="AD540" s="39"/>
      <c r="AE540" s="39"/>
      <c r="AT540" s="18" t="s">
        <v>249</v>
      </c>
      <c r="AU540" s="18" t="s">
        <v>88</v>
      </c>
    </row>
    <row r="541" s="2" customFormat="1">
      <c r="A541" s="39"/>
      <c r="B541" s="40"/>
      <c r="C541" s="41"/>
      <c r="D541" s="247" t="s">
        <v>251</v>
      </c>
      <c r="E541" s="41"/>
      <c r="F541" s="248" t="s">
        <v>1621</v>
      </c>
      <c r="G541" s="41"/>
      <c r="H541" s="41"/>
      <c r="I541" s="244"/>
      <c r="J541" s="41"/>
      <c r="K541" s="41"/>
      <c r="L541" s="45"/>
      <c r="M541" s="245"/>
      <c r="N541" s="246"/>
      <c r="O541" s="92"/>
      <c r="P541" s="92"/>
      <c r="Q541" s="92"/>
      <c r="R541" s="92"/>
      <c r="S541" s="92"/>
      <c r="T541" s="93"/>
      <c r="U541" s="39"/>
      <c r="V541" s="39"/>
      <c r="W541" s="39"/>
      <c r="X541" s="39"/>
      <c r="Y541" s="39"/>
      <c r="Z541" s="39"/>
      <c r="AA541" s="39"/>
      <c r="AB541" s="39"/>
      <c r="AC541" s="39"/>
      <c r="AD541" s="39"/>
      <c r="AE541" s="39"/>
      <c r="AT541" s="18" t="s">
        <v>251</v>
      </c>
      <c r="AU541" s="18" t="s">
        <v>88</v>
      </c>
    </row>
    <row r="542" s="13" customFormat="1">
      <c r="A542" s="13"/>
      <c r="B542" s="249"/>
      <c r="C542" s="250"/>
      <c r="D542" s="242" t="s">
        <v>259</v>
      </c>
      <c r="E542" s="251" t="s">
        <v>1</v>
      </c>
      <c r="F542" s="252" t="s">
        <v>5067</v>
      </c>
      <c r="G542" s="250"/>
      <c r="H542" s="253">
        <v>47</v>
      </c>
      <c r="I542" s="254"/>
      <c r="J542" s="250"/>
      <c r="K542" s="250"/>
      <c r="L542" s="255"/>
      <c r="M542" s="256"/>
      <c r="N542" s="257"/>
      <c r="O542" s="257"/>
      <c r="P542" s="257"/>
      <c r="Q542" s="257"/>
      <c r="R542" s="257"/>
      <c r="S542" s="257"/>
      <c r="T542" s="258"/>
      <c r="U542" s="13"/>
      <c r="V542" s="13"/>
      <c r="W542" s="13"/>
      <c r="X542" s="13"/>
      <c r="Y542" s="13"/>
      <c r="Z542" s="13"/>
      <c r="AA542" s="13"/>
      <c r="AB542" s="13"/>
      <c r="AC542" s="13"/>
      <c r="AD542" s="13"/>
      <c r="AE542" s="13"/>
      <c r="AT542" s="259" t="s">
        <v>259</v>
      </c>
      <c r="AU542" s="259" t="s">
        <v>88</v>
      </c>
      <c r="AV542" s="13" t="s">
        <v>88</v>
      </c>
      <c r="AW542" s="13" t="s">
        <v>36</v>
      </c>
      <c r="AX542" s="13" t="s">
        <v>80</v>
      </c>
      <c r="AY542" s="259" t="s">
        <v>241</v>
      </c>
    </row>
    <row r="543" s="14" customFormat="1">
      <c r="A543" s="14"/>
      <c r="B543" s="260"/>
      <c r="C543" s="261"/>
      <c r="D543" s="242" t="s">
        <v>259</v>
      </c>
      <c r="E543" s="262" t="s">
        <v>1</v>
      </c>
      <c r="F543" s="263" t="s">
        <v>261</v>
      </c>
      <c r="G543" s="261"/>
      <c r="H543" s="264">
        <v>47</v>
      </c>
      <c r="I543" s="265"/>
      <c r="J543" s="261"/>
      <c r="K543" s="261"/>
      <c r="L543" s="266"/>
      <c r="M543" s="267"/>
      <c r="N543" s="268"/>
      <c r="O543" s="268"/>
      <c r="P543" s="268"/>
      <c r="Q543" s="268"/>
      <c r="R543" s="268"/>
      <c r="S543" s="268"/>
      <c r="T543" s="269"/>
      <c r="U543" s="14"/>
      <c r="V543" s="14"/>
      <c r="W543" s="14"/>
      <c r="X543" s="14"/>
      <c r="Y543" s="14"/>
      <c r="Z543" s="14"/>
      <c r="AA543" s="14"/>
      <c r="AB543" s="14"/>
      <c r="AC543" s="14"/>
      <c r="AD543" s="14"/>
      <c r="AE543" s="14"/>
      <c r="AT543" s="270" t="s">
        <v>259</v>
      </c>
      <c r="AU543" s="270" t="s">
        <v>88</v>
      </c>
      <c r="AV543" s="14" t="s">
        <v>175</v>
      </c>
      <c r="AW543" s="14" t="s">
        <v>36</v>
      </c>
      <c r="AX543" s="14" t="s">
        <v>14</v>
      </c>
      <c r="AY543" s="270" t="s">
        <v>241</v>
      </c>
    </row>
    <row r="544" s="2" customFormat="1" ht="24.15" customHeight="1">
      <c r="A544" s="39"/>
      <c r="B544" s="40"/>
      <c r="C544" s="229" t="s">
        <v>957</v>
      </c>
      <c r="D544" s="229" t="s">
        <v>243</v>
      </c>
      <c r="E544" s="230" t="s">
        <v>2836</v>
      </c>
      <c r="F544" s="231" t="s">
        <v>2837</v>
      </c>
      <c r="G544" s="232" t="s">
        <v>2838</v>
      </c>
      <c r="H544" s="233">
        <v>2</v>
      </c>
      <c r="I544" s="234"/>
      <c r="J544" s="235">
        <f>ROUND(I544*H544,2)</f>
        <v>0</v>
      </c>
      <c r="K544" s="231" t="s">
        <v>247</v>
      </c>
      <c r="L544" s="45"/>
      <c r="M544" s="236" t="s">
        <v>1</v>
      </c>
      <c r="N544" s="237" t="s">
        <v>45</v>
      </c>
      <c r="O544" s="92"/>
      <c r="P544" s="238">
        <f>O544*H544</f>
        <v>0</v>
      </c>
      <c r="Q544" s="238">
        <v>0.00010000000000000001</v>
      </c>
      <c r="R544" s="238">
        <f>Q544*H544</f>
        <v>0.00020000000000000001</v>
      </c>
      <c r="S544" s="238">
        <v>0</v>
      </c>
      <c r="T544" s="239">
        <f>S544*H544</f>
        <v>0</v>
      </c>
      <c r="U544" s="39"/>
      <c r="V544" s="39"/>
      <c r="W544" s="39"/>
      <c r="X544" s="39"/>
      <c r="Y544" s="39"/>
      <c r="Z544" s="39"/>
      <c r="AA544" s="39"/>
      <c r="AB544" s="39"/>
      <c r="AC544" s="39"/>
      <c r="AD544" s="39"/>
      <c r="AE544" s="39"/>
      <c r="AR544" s="240" t="s">
        <v>175</v>
      </c>
      <c r="AT544" s="240" t="s">
        <v>243</v>
      </c>
      <c r="AU544" s="240" t="s">
        <v>88</v>
      </c>
      <c r="AY544" s="18" t="s">
        <v>241</v>
      </c>
      <c r="BE544" s="241">
        <f>IF(N544="základní",J544,0)</f>
        <v>0</v>
      </c>
      <c r="BF544" s="241">
        <f>IF(N544="snížená",J544,0)</f>
        <v>0</v>
      </c>
      <c r="BG544" s="241">
        <f>IF(N544="zákl. přenesená",J544,0)</f>
        <v>0</v>
      </c>
      <c r="BH544" s="241">
        <f>IF(N544="sníž. přenesená",J544,0)</f>
        <v>0</v>
      </c>
      <c r="BI544" s="241">
        <f>IF(N544="nulová",J544,0)</f>
        <v>0</v>
      </c>
      <c r="BJ544" s="18" t="s">
        <v>14</v>
      </c>
      <c r="BK544" s="241">
        <f>ROUND(I544*H544,2)</f>
        <v>0</v>
      </c>
      <c r="BL544" s="18" t="s">
        <v>175</v>
      </c>
      <c r="BM544" s="240" t="s">
        <v>5069</v>
      </c>
    </row>
    <row r="545" s="2" customFormat="1">
      <c r="A545" s="39"/>
      <c r="B545" s="40"/>
      <c r="C545" s="41"/>
      <c r="D545" s="242" t="s">
        <v>249</v>
      </c>
      <c r="E545" s="41"/>
      <c r="F545" s="243" t="s">
        <v>2840</v>
      </c>
      <c r="G545" s="41"/>
      <c r="H545" s="41"/>
      <c r="I545" s="244"/>
      <c r="J545" s="41"/>
      <c r="K545" s="41"/>
      <c r="L545" s="45"/>
      <c r="M545" s="245"/>
      <c r="N545" s="246"/>
      <c r="O545" s="92"/>
      <c r="P545" s="92"/>
      <c r="Q545" s="92"/>
      <c r="R545" s="92"/>
      <c r="S545" s="92"/>
      <c r="T545" s="93"/>
      <c r="U545" s="39"/>
      <c r="V545" s="39"/>
      <c r="W545" s="39"/>
      <c r="X545" s="39"/>
      <c r="Y545" s="39"/>
      <c r="Z545" s="39"/>
      <c r="AA545" s="39"/>
      <c r="AB545" s="39"/>
      <c r="AC545" s="39"/>
      <c r="AD545" s="39"/>
      <c r="AE545" s="39"/>
      <c r="AT545" s="18" t="s">
        <v>249</v>
      </c>
      <c r="AU545" s="18" t="s">
        <v>88</v>
      </c>
    </row>
    <row r="546" s="2" customFormat="1">
      <c r="A546" s="39"/>
      <c r="B546" s="40"/>
      <c r="C546" s="41"/>
      <c r="D546" s="247" t="s">
        <v>251</v>
      </c>
      <c r="E546" s="41"/>
      <c r="F546" s="248" t="s">
        <v>2841</v>
      </c>
      <c r="G546" s="41"/>
      <c r="H546" s="41"/>
      <c r="I546" s="244"/>
      <c r="J546" s="41"/>
      <c r="K546" s="41"/>
      <c r="L546" s="45"/>
      <c r="M546" s="245"/>
      <c r="N546" s="246"/>
      <c r="O546" s="92"/>
      <c r="P546" s="92"/>
      <c r="Q546" s="92"/>
      <c r="R546" s="92"/>
      <c r="S546" s="92"/>
      <c r="T546" s="93"/>
      <c r="U546" s="39"/>
      <c r="V546" s="39"/>
      <c r="W546" s="39"/>
      <c r="X546" s="39"/>
      <c r="Y546" s="39"/>
      <c r="Z546" s="39"/>
      <c r="AA546" s="39"/>
      <c r="AB546" s="39"/>
      <c r="AC546" s="39"/>
      <c r="AD546" s="39"/>
      <c r="AE546" s="39"/>
      <c r="AT546" s="18" t="s">
        <v>251</v>
      </c>
      <c r="AU546" s="18" t="s">
        <v>88</v>
      </c>
    </row>
    <row r="547" s="13" customFormat="1">
      <c r="A547" s="13"/>
      <c r="B547" s="249"/>
      <c r="C547" s="250"/>
      <c r="D547" s="242" t="s">
        <v>259</v>
      </c>
      <c r="E547" s="251" t="s">
        <v>1</v>
      </c>
      <c r="F547" s="252" t="s">
        <v>5070</v>
      </c>
      <c r="G547" s="250"/>
      <c r="H547" s="253">
        <v>1</v>
      </c>
      <c r="I547" s="254"/>
      <c r="J547" s="250"/>
      <c r="K547" s="250"/>
      <c r="L547" s="255"/>
      <c r="M547" s="256"/>
      <c r="N547" s="257"/>
      <c r="O547" s="257"/>
      <c r="P547" s="257"/>
      <c r="Q547" s="257"/>
      <c r="R547" s="257"/>
      <c r="S547" s="257"/>
      <c r="T547" s="258"/>
      <c r="U547" s="13"/>
      <c r="V547" s="13"/>
      <c r="W547" s="13"/>
      <c r="X547" s="13"/>
      <c r="Y547" s="13"/>
      <c r="Z547" s="13"/>
      <c r="AA547" s="13"/>
      <c r="AB547" s="13"/>
      <c r="AC547" s="13"/>
      <c r="AD547" s="13"/>
      <c r="AE547" s="13"/>
      <c r="AT547" s="259" t="s">
        <v>259</v>
      </c>
      <c r="AU547" s="259" t="s">
        <v>88</v>
      </c>
      <c r="AV547" s="13" t="s">
        <v>88</v>
      </c>
      <c r="AW547" s="13" t="s">
        <v>36</v>
      </c>
      <c r="AX547" s="13" t="s">
        <v>80</v>
      </c>
      <c r="AY547" s="259" t="s">
        <v>241</v>
      </c>
    </row>
    <row r="548" s="13" customFormat="1">
      <c r="A548" s="13"/>
      <c r="B548" s="249"/>
      <c r="C548" s="250"/>
      <c r="D548" s="242" t="s">
        <v>259</v>
      </c>
      <c r="E548" s="251" t="s">
        <v>1</v>
      </c>
      <c r="F548" s="252" t="s">
        <v>5058</v>
      </c>
      <c r="G548" s="250"/>
      <c r="H548" s="253">
        <v>1</v>
      </c>
      <c r="I548" s="254"/>
      <c r="J548" s="250"/>
      <c r="K548" s="250"/>
      <c r="L548" s="255"/>
      <c r="M548" s="256"/>
      <c r="N548" s="257"/>
      <c r="O548" s="257"/>
      <c r="P548" s="257"/>
      <c r="Q548" s="257"/>
      <c r="R548" s="257"/>
      <c r="S548" s="257"/>
      <c r="T548" s="258"/>
      <c r="U548" s="13"/>
      <c r="V548" s="13"/>
      <c r="W548" s="13"/>
      <c r="X548" s="13"/>
      <c r="Y548" s="13"/>
      <c r="Z548" s="13"/>
      <c r="AA548" s="13"/>
      <c r="AB548" s="13"/>
      <c r="AC548" s="13"/>
      <c r="AD548" s="13"/>
      <c r="AE548" s="13"/>
      <c r="AT548" s="259" t="s">
        <v>259</v>
      </c>
      <c r="AU548" s="259" t="s">
        <v>88</v>
      </c>
      <c r="AV548" s="13" t="s">
        <v>88</v>
      </c>
      <c r="AW548" s="13" t="s">
        <v>36</v>
      </c>
      <c r="AX548" s="13" t="s">
        <v>80</v>
      </c>
      <c r="AY548" s="259" t="s">
        <v>241</v>
      </c>
    </row>
    <row r="549" s="14" customFormat="1">
      <c r="A549" s="14"/>
      <c r="B549" s="260"/>
      <c r="C549" s="261"/>
      <c r="D549" s="242" t="s">
        <v>259</v>
      </c>
      <c r="E549" s="262" t="s">
        <v>1</v>
      </c>
      <c r="F549" s="263" t="s">
        <v>261</v>
      </c>
      <c r="G549" s="261"/>
      <c r="H549" s="264">
        <v>2</v>
      </c>
      <c r="I549" s="265"/>
      <c r="J549" s="261"/>
      <c r="K549" s="261"/>
      <c r="L549" s="266"/>
      <c r="M549" s="267"/>
      <c r="N549" s="268"/>
      <c r="O549" s="268"/>
      <c r="P549" s="268"/>
      <c r="Q549" s="268"/>
      <c r="R549" s="268"/>
      <c r="S549" s="268"/>
      <c r="T549" s="269"/>
      <c r="U549" s="14"/>
      <c r="V549" s="14"/>
      <c r="W549" s="14"/>
      <c r="X549" s="14"/>
      <c r="Y549" s="14"/>
      <c r="Z549" s="14"/>
      <c r="AA549" s="14"/>
      <c r="AB549" s="14"/>
      <c r="AC549" s="14"/>
      <c r="AD549" s="14"/>
      <c r="AE549" s="14"/>
      <c r="AT549" s="270" t="s">
        <v>259</v>
      </c>
      <c r="AU549" s="270" t="s">
        <v>88</v>
      </c>
      <c r="AV549" s="14" t="s">
        <v>175</v>
      </c>
      <c r="AW549" s="14" t="s">
        <v>36</v>
      </c>
      <c r="AX549" s="14" t="s">
        <v>14</v>
      </c>
      <c r="AY549" s="270" t="s">
        <v>241</v>
      </c>
    </row>
    <row r="550" s="2" customFormat="1" ht="24.15" customHeight="1">
      <c r="A550" s="39"/>
      <c r="B550" s="40"/>
      <c r="C550" s="229" t="s">
        <v>967</v>
      </c>
      <c r="D550" s="229" t="s">
        <v>243</v>
      </c>
      <c r="E550" s="230" t="s">
        <v>5071</v>
      </c>
      <c r="F550" s="231" t="s">
        <v>5072</v>
      </c>
      <c r="G550" s="232" t="s">
        <v>2838</v>
      </c>
      <c r="H550" s="233">
        <v>5</v>
      </c>
      <c r="I550" s="234"/>
      <c r="J550" s="235">
        <f>ROUND(I550*H550,2)</f>
        <v>0</v>
      </c>
      <c r="K550" s="231" t="s">
        <v>247</v>
      </c>
      <c r="L550" s="45"/>
      <c r="M550" s="236" t="s">
        <v>1</v>
      </c>
      <c r="N550" s="237" t="s">
        <v>45</v>
      </c>
      <c r="O550" s="92"/>
      <c r="P550" s="238">
        <f>O550*H550</f>
        <v>0</v>
      </c>
      <c r="Q550" s="238">
        <v>0.00031</v>
      </c>
      <c r="R550" s="238">
        <f>Q550*H550</f>
        <v>0.00155</v>
      </c>
      <c r="S550" s="238">
        <v>0</v>
      </c>
      <c r="T550" s="239">
        <f>S550*H550</f>
        <v>0</v>
      </c>
      <c r="U550" s="39"/>
      <c r="V550" s="39"/>
      <c r="W550" s="39"/>
      <c r="X550" s="39"/>
      <c r="Y550" s="39"/>
      <c r="Z550" s="39"/>
      <c r="AA550" s="39"/>
      <c r="AB550" s="39"/>
      <c r="AC550" s="39"/>
      <c r="AD550" s="39"/>
      <c r="AE550" s="39"/>
      <c r="AR550" s="240" t="s">
        <v>175</v>
      </c>
      <c r="AT550" s="240" t="s">
        <v>243</v>
      </c>
      <c r="AU550" s="240" t="s">
        <v>88</v>
      </c>
      <c r="AY550" s="18" t="s">
        <v>241</v>
      </c>
      <c r="BE550" s="241">
        <f>IF(N550="základní",J550,0)</f>
        <v>0</v>
      </c>
      <c r="BF550" s="241">
        <f>IF(N550="snížená",J550,0)</f>
        <v>0</v>
      </c>
      <c r="BG550" s="241">
        <f>IF(N550="zákl. přenesená",J550,0)</f>
        <v>0</v>
      </c>
      <c r="BH550" s="241">
        <f>IF(N550="sníž. přenesená",J550,0)</f>
        <v>0</v>
      </c>
      <c r="BI550" s="241">
        <f>IF(N550="nulová",J550,0)</f>
        <v>0</v>
      </c>
      <c r="BJ550" s="18" t="s">
        <v>14</v>
      </c>
      <c r="BK550" s="241">
        <f>ROUND(I550*H550,2)</f>
        <v>0</v>
      </c>
      <c r="BL550" s="18" t="s">
        <v>175</v>
      </c>
      <c r="BM550" s="240" t="s">
        <v>5073</v>
      </c>
    </row>
    <row r="551" s="2" customFormat="1">
      <c r="A551" s="39"/>
      <c r="B551" s="40"/>
      <c r="C551" s="41"/>
      <c r="D551" s="242" t="s">
        <v>249</v>
      </c>
      <c r="E551" s="41"/>
      <c r="F551" s="243" t="s">
        <v>5074</v>
      </c>
      <c r="G551" s="41"/>
      <c r="H551" s="41"/>
      <c r="I551" s="244"/>
      <c r="J551" s="41"/>
      <c r="K551" s="41"/>
      <c r="L551" s="45"/>
      <c r="M551" s="245"/>
      <c r="N551" s="246"/>
      <c r="O551" s="92"/>
      <c r="P551" s="92"/>
      <c r="Q551" s="92"/>
      <c r="R551" s="92"/>
      <c r="S551" s="92"/>
      <c r="T551" s="93"/>
      <c r="U551" s="39"/>
      <c r="V551" s="39"/>
      <c r="W551" s="39"/>
      <c r="X551" s="39"/>
      <c r="Y551" s="39"/>
      <c r="Z551" s="39"/>
      <c r="AA551" s="39"/>
      <c r="AB551" s="39"/>
      <c r="AC551" s="39"/>
      <c r="AD551" s="39"/>
      <c r="AE551" s="39"/>
      <c r="AT551" s="18" t="s">
        <v>249</v>
      </c>
      <c r="AU551" s="18" t="s">
        <v>88</v>
      </c>
    </row>
    <row r="552" s="2" customFormat="1">
      <c r="A552" s="39"/>
      <c r="B552" s="40"/>
      <c r="C552" s="41"/>
      <c r="D552" s="247" t="s">
        <v>251</v>
      </c>
      <c r="E552" s="41"/>
      <c r="F552" s="248" t="s">
        <v>5075</v>
      </c>
      <c r="G552" s="41"/>
      <c r="H552" s="41"/>
      <c r="I552" s="244"/>
      <c r="J552" s="41"/>
      <c r="K552" s="41"/>
      <c r="L552" s="45"/>
      <c r="M552" s="245"/>
      <c r="N552" s="246"/>
      <c r="O552" s="92"/>
      <c r="P552" s="92"/>
      <c r="Q552" s="92"/>
      <c r="R552" s="92"/>
      <c r="S552" s="92"/>
      <c r="T552" s="93"/>
      <c r="U552" s="39"/>
      <c r="V552" s="39"/>
      <c r="W552" s="39"/>
      <c r="X552" s="39"/>
      <c r="Y552" s="39"/>
      <c r="Z552" s="39"/>
      <c r="AA552" s="39"/>
      <c r="AB552" s="39"/>
      <c r="AC552" s="39"/>
      <c r="AD552" s="39"/>
      <c r="AE552" s="39"/>
      <c r="AT552" s="18" t="s">
        <v>251</v>
      </c>
      <c r="AU552" s="18" t="s">
        <v>88</v>
      </c>
    </row>
    <row r="553" s="13" customFormat="1">
      <c r="A553" s="13"/>
      <c r="B553" s="249"/>
      <c r="C553" s="250"/>
      <c r="D553" s="242" t="s">
        <v>259</v>
      </c>
      <c r="E553" s="251" t="s">
        <v>1</v>
      </c>
      <c r="F553" s="252" t="s">
        <v>5076</v>
      </c>
      <c r="G553" s="250"/>
      <c r="H553" s="253">
        <v>3</v>
      </c>
      <c r="I553" s="254"/>
      <c r="J553" s="250"/>
      <c r="K553" s="250"/>
      <c r="L553" s="255"/>
      <c r="M553" s="256"/>
      <c r="N553" s="257"/>
      <c r="O553" s="257"/>
      <c r="P553" s="257"/>
      <c r="Q553" s="257"/>
      <c r="R553" s="257"/>
      <c r="S553" s="257"/>
      <c r="T553" s="258"/>
      <c r="U553" s="13"/>
      <c r="V553" s="13"/>
      <c r="W553" s="13"/>
      <c r="X553" s="13"/>
      <c r="Y553" s="13"/>
      <c r="Z553" s="13"/>
      <c r="AA553" s="13"/>
      <c r="AB553" s="13"/>
      <c r="AC553" s="13"/>
      <c r="AD553" s="13"/>
      <c r="AE553" s="13"/>
      <c r="AT553" s="259" t="s">
        <v>259</v>
      </c>
      <c r="AU553" s="259" t="s">
        <v>88</v>
      </c>
      <c r="AV553" s="13" t="s">
        <v>88</v>
      </c>
      <c r="AW553" s="13" t="s">
        <v>36</v>
      </c>
      <c r="AX553" s="13" t="s">
        <v>80</v>
      </c>
      <c r="AY553" s="259" t="s">
        <v>241</v>
      </c>
    </row>
    <row r="554" s="13" customFormat="1">
      <c r="A554" s="13"/>
      <c r="B554" s="249"/>
      <c r="C554" s="250"/>
      <c r="D554" s="242" t="s">
        <v>259</v>
      </c>
      <c r="E554" s="251" t="s">
        <v>1</v>
      </c>
      <c r="F554" s="252" t="s">
        <v>5077</v>
      </c>
      <c r="G554" s="250"/>
      <c r="H554" s="253">
        <v>2</v>
      </c>
      <c r="I554" s="254"/>
      <c r="J554" s="250"/>
      <c r="K554" s="250"/>
      <c r="L554" s="255"/>
      <c r="M554" s="256"/>
      <c r="N554" s="257"/>
      <c r="O554" s="257"/>
      <c r="P554" s="257"/>
      <c r="Q554" s="257"/>
      <c r="R554" s="257"/>
      <c r="S554" s="257"/>
      <c r="T554" s="258"/>
      <c r="U554" s="13"/>
      <c r="V554" s="13"/>
      <c r="W554" s="13"/>
      <c r="X554" s="13"/>
      <c r="Y554" s="13"/>
      <c r="Z554" s="13"/>
      <c r="AA554" s="13"/>
      <c r="AB554" s="13"/>
      <c r="AC554" s="13"/>
      <c r="AD554" s="13"/>
      <c r="AE554" s="13"/>
      <c r="AT554" s="259" t="s">
        <v>259</v>
      </c>
      <c r="AU554" s="259" t="s">
        <v>88</v>
      </c>
      <c r="AV554" s="13" t="s">
        <v>88</v>
      </c>
      <c r="AW554" s="13" t="s">
        <v>36</v>
      </c>
      <c r="AX554" s="13" t="s">
        <v>80</v>
      </c>
      <c r="AY554" s="259" t="s">
        <v>241</v>
      </c>
    </row>
    <row r="555" s="14" customFormat="1">
      <c r="A555" s="14"/>
      <c r="B555" s="260"/>
      <c r="C555" s="261"/>
      <c r="D555" s="242" t="s">
        <v>259</v>
      </c>
      <c r="E555" s="262" t="s">
        <v>1</v>
      </c>
      <c r="F555" s="263" t="s">
        <v>261</v>
      </c>
      <c r="G555" s="261"/>
      <c r="H555" s="264">
        <v>5</v>
      </c>
      <c r="I555" s="265"/>
      <c r="J555" s="261"/>
      <c r="K555" s="261"/>
      <c r="L555" s="266"/>
      <c r="M555" s="267"/>
      <c r="N555" s="268"/>
      <c r="O555" s="268"/>
      <c r="P555" s="268"/>
      <c r="Q555" s="268"/>
      <c r="R555" s="268"/>
      <c r="S555" s="268"/>
      <c r="T555" s="269"/>
      <c r="U555" s="14"/>
      <c r="V555" s="14"/>
      <c r="W555" s="14"/>
      <c r="X555" s="14"/>
      <c r="Y555" s="14"/>
      <c r="Z555" s="14"/>
      <c r="AA555" s="14"/>
      <c r="AB555" s="14"/>
      <c r="AC555" s="14"/>
      <c r="AD555" s="14"/>
      <c r="AE555" s="14"/>
      <c r="AT555" s="270" t="s">
        <v>259</v>
      </c>
      <c r="AU555" s="270" t="s">
        <v>88</v>
      </c>
      <c r="AV555" s="14" t="s">
        <v>175</v>
      </c>
      <c r="AW555" s="14" t="s">
        <v>36</v>
      </c>
      <c r="AX555" s="14" t="s">
        <v>14</v>
      </c>
      <c r="AY555" s="270" t="s">
        <v>241</v>
      </c>
    </row>
    <row r="556" s="2" customFormat="1" ht="24.15" customHeight="1">
      <c r="A556" s="39"/>
      <c r="B556" s="40"/>
      <c r="C556" s="229" t="s">
        <v>972</v>
      </c>
      <c r="D556" s="229" t="s">
        <v>243</v>
      </c>
      <c r="E556" s="230" t="s">
        <v>1083</v>
      </c>
      <c r="F556" s="231" t="s">
        <v>1084</v>
      </c>
      <c r="G556" s="232" t="s">
        <v>303</v>
      </c>
      <c r="H556" s="233">
        <v>1</v>
      </c>
      <c r="I556" s="234"/>
      <c r="J556" s="235">
        <f>ROUND(I556*H556,2)</f>
        <v>0</v>
      </c>
      <c r="K556" s="231" t="s">
        <v>247</v>
      </c>
      <c r="L556" s="45"/>
      <c r="M556" s="236" t="s">
        <v>1</v>
      </c>
      <c r="N556" s="237" t="s">
        <v>45</v>
      </c>
      <c r="O556" s="92"/>
      <c r="P556" s="238">
        <f>O556*H556</f>
        <v>0</v>
      </c>
      <c r="Q556" s="238">
        <v>0.45937</v>
      </c>
      <c r="R556" s="238">
        <f>Q556*H556</f>
        <v>0.45937</v>
      </c>
      <c r="S556" s="238">
        <v>0</v>
      </c>
      <c r="T556" s="239">
        <f>S556*H556</f>
        <v>0</v>
      </c>
      <c r="U556" s="39"/>
      <c r="V556" s="39"/>
      <c r="W556" s="39"/>
      <c r="X556" s="39"/>
      <c r="Y556" s="39"/>
      <c r="Z556" s="39"/>
      <c r="AA556" s="39"/>
      <c r="AB556" s="39"/>
      <c r="AC556" s="39"/>
      <c r="AD556" s="39"/>
      <c r="AE556" s="39"/>
      <c r="AR556" s="240" t="s">
        <v>175</v>
      </c>
      <c r="AT556" s="240" t="s">
        <v>243</v>
      </c>
      <c r="AU556" s="240" t="s">
        <v>88</v>
      </c>
      <c r="AY556" s="18" t="s">
        <v>241</v>
      </c>
      <c r="BE556" s="241">
        <f>IF(N556="základní",J556,0)</f>
        <v>0</v>
      </c>
      <c r="BF556" s="241">
        <f>IF(N556="snížená",J556,0)</f>
        <v>0</v>
      </c>
      <c r="BG556" s="241">
        <f>IF(N556="zákl. přenesená",J556,0)</f>
        <v>0</v>
      </c>
      <c r="BH556" s="241">
        <f>IF(N556="sníž. přenesená",J556,0)</f>
        <v>0</v>
      </c>
      <c r="BI556" s="241">
        <f>IF(N556="nulová",J556,0)</f>
        <v>0</v>
      </c>
      <c r="BJ556" s="18" t="s">
        <v>14</v>
      </c>
      <c r="BK556" s="241">
        <f>ROUND(I556*H556,2)</f>
        <v>0</v>
      </c>
      <c r="BL556" s="18" t="s">
        <v>175</v>
      </c>
      <c r="BM556" s="240" t="s">
        <v>5078</v>
      </c>
    </row>
    <row r="557" s="2" customFormat="1">
      <c r="A557" s="39"/>
      <c r="B557" s="40"/>
      <c r="C557" s="41"/>
      <c r="D557" s="242" t="s">
        <v>249</v>
      </c>
      <c r="E557" s="41"/>
      <c r="F557" s="243" t="s">
        <v>1086</v>
      </c>
      <c r="G557" s="41"/>
      <c r="H557" s="41"/>
      <c r="I557" s="244"/>
      <c r="J557" s="41"/>
      <c r="K557" s="41"/>
      <c r="L557" s="45"/>
      <c r="M557" s="245"/>
      <c r="N557" s="246"/>
      <c r="O557" s="92"/>
      <c r="P557" s="92"/>
      <c r="Q557" s="92"/>
      <c r="R557" s="92"/>
      <c r="S557" s="92"/>
      <c r="T557" s="93"/>
      <c r="U557" s="39"/>
      <c r="V557" s="39"/>
      <c r="W557" s="39"/>
      <c r="X557" s="39"/>
      <c r="Y557" s="39"/>
      <c r="Z557" s="39"/>
      <c r="AA557" s="39"/>
      <c r="AB557" s="39"/>
      <c r="AC557" s="39"/>
      <c r="AD557" s="39"/>
      <c r="AE557" s="39"/>
      <c r="AT557" s="18" t="s">
        <v>249</v>
      </c>
      <c r="AU557" s="18" t="s">
        <v>88</v>
      </c>
    </row>
    <row r="558" s="2" customFormat="1">
      <c r="A558" s="39"/>
      <c r="B558" s="40"/>
      <c r="C558" s="41"/>
      <c r="D558" s="247" t="s">
        <v>251</v>
      </c>
      <c r="E558" s="41"/>
      <c r="F558" s="248" t="s">
        <v>1087</v>
      </c>
      <c r="G558" s="41"/>
      <c r="H558" s="41"/>
      <c r="I558" s="244"/>
      <c r="J558" s="41"/>
      <c r="K558" s="41"/>
      <c r="L558" s="45"/>
      <c r="M558" s="245"/>
      <c r="N558" s="246"/>
      <c r="O558" s="92"/>
      <c r="P558" s="92"/>
      <c r="Q558" s="92"/>
      <c r="R558" s="92"/>
      <c r="S558" s="92"/>
      <c r="T558" s="93"/>
      <c r="U558" s="39"/>
      <c r="V558" s="39"/>
      <c r="W558" s="39"/>
      <c r="X558" s="39"/>
      <c r="Y558" s="39"/>
      <c r="Z558" s="39"/>
      <c r="AA558" s="39"/>
      <c r="AB558" s="39"/>
      <c r="AC558" s="39"/>
      <c r="AD558" s="39"/>
      <c r="AE558" s="39"/>
      <c r="AT558" s="18" t="s">
        <v>251</v>
      </c>
      <c r="AU558" s="18" t="s">
        <v>88</v>
      </c>
    </row>
    <row r="559" s="13" customFormat="1">
      <c r="A559" s="13"/>
      <c r="B559" s="249"/>
      <c r="C559" s="250"/>
      <c r="D559" s="242" t="s">
        <v>259</v>
      </c>
      <c r="E559" s="251" t="s">
        <v>1</v>
      </c>
      <c r="F559" s="252" t="s">
        <v>5079</v>
      </c>
      <c r="G559" s="250"/>
      <c r="H559" s="253">
        <v>1</v>
      </c>
      <c r="I559" s="254"/>
      <c r="J559" s="250"/>
      <c r="K559" s="250"/>
      <c r="L559" s="255"/>
      <c r="M559" s="256"/>
      <c r="N559" s="257"/>
      <c r="O559" s="257"/>
      <c r="P559" s="257"/>
      <c r="Q559" s="257"/>
      <c r="R559" s="257"/>
      <c r="S559" s="257"/>
      <c r="T559" s="258"/>
      <c r="U559" s="13"/>
      <c r="V559" s="13"/>
      <c r="W559" s="13"/>
      <c r="X559" s="13"/>
      <c r="Y559" s="13"/>
      <c r="Z559" s="13"/>
      <c r="AA559" s="13"/>
      <c r="AB559" s="13"/>
      <c r="AC559" s="13"/>
      <c r="AD559" s="13"/>
      <c r="AE559" s="13"/>
      <c r="AT559" s="259" t="s">
        <v>259</v>
      </c>
      <c r="AU559" s="259" t="s">
        <v>88</v>
      </c>
      <c r="AV559" s="13" t="s">
        <v>88</v>
      </c>
      <c r="AW559" s="13" t="s">
        <v>36</v>
      </c>
      <c r="AX559" s="13" t="s">
        <v>80</v>
      </c>
      <c r="AY559" s="259" t="s">
        <v>241</v>
      </c>
    </row>
    <row r="560" s="14" customFormat="1">
      <c r="A560" s="14"/>
      <c r="B560" s="260"/>
      <c r="C560" s="261"/>
      <c r="D560" s="242" t="s">
        <v>259</v>
      </c>
      <c r="E560" s="262" t="s">
        <v>1</v>
      </c>
      <c r="F560" s="263" t="s">
        <v>261</v>
      </c>
      <c r="G560" s="261"/>
      <c r="H560" s="264">
        <v>1</v>
      </c>
      <c r="I560" s="265"/>
      <c r="J560" s="261"/>
      <c r="K560" s="261"/>
      <c r="L560" s="266"/>
      <c r="M560" s="267"/>
      <c r="N560" s="268"/>
      <c r="O560" s="268"/>
      <c r="P560" s="268"/>
      <c r="Q560" s="268"/>
      <c r="R560" s="268"/>
      <c r="S560" s="268"/>
      <c r="T560" s="269"/>
      <c r="U560" s="14"/>
      <c r="V560" s="14"/>
      <c r="W560" s="14"/>
      <c r="X560" s="14"/>
      <c r="Y560" s="14"/>
      <c r="Z560" s="14"/>
      <c r="AA560" s="14"/>
      <c r="AB560" s="14"/>
      <c r="AC560" s="14"/>
      <c r="AD560" s="14"/>
      <c r="AE560" s="14"/>
      <c r="AT560" s="270" t="s">
        <v>259</v>
      </c>
      <c r="AU560" s="270" t="s">
        <v>88</v>
      </c>
      <c r="AV560" s="14" t="s">
        <v>175</v>
      </c>
      <c r="AW560" s="14" t="s">
        <v>36</v>
      </c>
      <c r="AX560" s="14" t="s">
        <v>14</v>
      </c>
      <c r="AY560" s="270" t="s">
        <v>241</v>
      </c>
    </row>
    <row r="561" s="2" customFormat="1" ht="24.15" customHeight="1">
      <c r="A561" s="39"/>
      <c r="B561" s="40"/>
      <c r="C561" s="229" t="s">
        <v>980</v>
      </c>
      <c r="D561" s="229" t="s">
        <v>243</v>
      </c>
      <c r="E561" s="230" t="s">
        <v>3575</v>
      </c>
      <c r="F561" s="231" t="s">
        <v>3576</v>
      </c>
      <c r="G561" s="232" t="s">
        <v>303</v>
      </c>
      <c r="H561" s="233">
        <v>2</v>
      </c>
      <c r="I561" s="234"/>
      <c r="J561" s="235">
        <f>ROUND(I561*H561,2)</f>
        <v>0</v>
      </c>
      <c r="K561" s="231" t="s">
        <v>247</v>
      </c>
      <c r="L561" s="45"/>
      <c r="M561" s="236" t="s">
        <v>1</v>
      </c>
      <c r="N561" s="237" t="s">
        <v>45</v>
      </c>
      <c r="O561" s="92"/>
      <c r="P561" s="238">
        <f>O561*H561</f>
        <v>0</v>
      </c>
      <c r="Q561" s="238">
        <v>0.0070200000000000002</v>
      </c>
      <c r="R561" s="238">
        <f>Q561*H561</f>
        <v>0.01404</v>
      </c>
      <c r="S561" s="238">
        <v>0</v>
      </c>
      <c r="T561" s="239">
        <f>S561*H561</f>
        <v>0</v>
      </c>
      <c r="U561" s="39"/>
      <c r="V561" s="39"/>
      <c r="W561" s="39"/>
      <c r="X561" s="39"/>
      <c r="Y561" s="39"/>
      <c r="Z561" s="39"/>
      <c r="AA561" s="39"/>
      <c r="AB561" s="39"/>
      <c r="AC561" s="39"/>
      <c r="AD561" s="39"/>
      <c r="AE561" s="39"/>
      <c r="AR561" s="240" t="s">
        <v>175</v>
      </c>
      <c r="AT561" s="240" t="s">
        <v>243</v>
      </c>
      <c r="AU561" s="240" t="s">
        <v>88</v>
      </c>
      <c r="AY561" s="18" t="s">
        <v>241</v>
      </c>
      <c r="BE561" s="241">
        <f>IF(N561="základní",J561,0)</f>
        <v>0</v>
      </c>
      <c r="BF561" s="241">
        <f>IF(N561="snížená",J561,0)</f>
        <v>0</v>
      </c>
      <c r="BG561" s="241">
        <f>IF(N561="zákl. přenesená",J561,0)</f>
        <v>0</v>
      </c>
      <c r="BH561" s="241">
        <f>IF(N561="sníž. přenesená",J561,0)</f>
        <v>0</v>
      </c>
      <c r="BI561" s="241">
        <f>IF(N561="nulová",J561,0)</f>
        <v>0</v>
      </c>
      <c r="BJ561" s="18" t="s">
        <v>14</v>
      </c>
      <c r="BK561" s="241">
        <f>ROUND(I561*H561,2)</f>
        <v>0</v>
      </c>
      <c r="BL561" s="18" t="s">
        <v>175</v>
      </c>
      <c r="BM561" s="240" t="s">
        <v>5080</v>
      </c>
    </row>
    <row r="562" s="2" customFormat="1">
      <c r="A562" s="39"/>
      <c r="B562" s="40"/>
      <c r="C562" s="41"/>
      <c r="D562" s="242" t="s">
        <v>249</v>
      </c>
      <c r="E562" s="41"/>
      <c r="F562" s="243" t="s">
        <v>3578</v>
      </c>
      <c r="G562" s="41"/>
      <c r="H562" s="41"/>
      <c r="I562" s="244"/>
      <c r="J562" s="41"/>
      <c r="K562" s="41"/>
      <c r="L562" s="45"/>
      <c r="M562" s="245"/>
      <c r="N562" s="246"/>
      <c r="O562" s="92"/>
      <c r="P562" s="92"/>
      <c r="Q562" s="92"/>
      <c r="R562" s="92"/>
      <c r="S562" s="92"/>
      <c r="T562" s="93"/>
      <c r="U562" s="39"/>
      <c r="V562" s="39"/>
      <c r="W562" s="39"/>
      <c r="X562" s="39"/>
      <c r="Y562" s="39"/>
      <c r="Z562" s="39"/>
      <c r="AA562" s="39"/>
      <c r="AB562" s="39"/>
      <c r="AC562" s="39"/>
      <c r="AD562" s="39"/>
      <c r="AE562" s="39"/>
      <c r="AT562" s="18" t="s">
        <v>249</v>
      </c>
      <c r="AU562" s="18" t="s">
        <v>88</v>
      </c>
    </row>
    <row r="563" s="2" customFormat="1">
      <c r="A563" s="39"/>
      <c r="B563" s="40"/>
      <c r="C563" s="41"/>
      <c r="D563" s="247" t="s">
        <v>251</v>
      </c>
      <c r="E563" s="41"/>
      <c r="F563" s="248" t="s">
        <v>3579</v>
      </c>
      <c r="G563" s="41"/>
      <c r="H563" s="41"/>
      <c r="I563" s="244"/>
      <c r="J563" s="41"/>
      <c r="K563" s="41"/>
      <c r="L563" s="45"/>
      <c r="M563" s="245"/>
      <c r="N563" s="246"/>
      <c r="O563" s="92"/>
      <c r="P563" s="92"/>
      <c r="Q563" s="92"/>
      <c r="R563" s="92"/>
      <c r="S563" s="92"/>
      <c r="T563" s="93"/>
      <c r="U563" s="39"/>
      <c r="V563" s="39"/>
      <c r="W563" s="39"/>
      <c r="X563" s="39"/>
      <c r="Y563" s="39"/>
      <c r="Z563" s="39"/>
      <c r="AA563" s="39"/>
      <c r="AB563" s="39"/>
      <c r="AC563" s="39"/>
      <c r="AD563" s="39"/>
      <c r="AE563" s="39"/>
      <c r="AT563" s="18" t="s">
        <v>251</v>
      </c>
      <c r="AU563" s="18" t="s">
        <v>88</v>
      </c>
    </row>
    <row r="564" s="13" customFormat="1">
      <c r="A564" s="13"/>
      <c r="B564" s="249"/>
      <c r="C564" s="250"/>
      <c r="D564" s="242" t="s">
        <v>259</v>
      </c>
      <c r="E564" s="251" t="s">
        <v>1</v>
      </c>
      <c r="F564" s="252" t="s">
        <v>5081</v>
      </c>
      <c r="G564" s="250"/>
      <c r="H564" s="253">
        <v>2</v>
      </c>
      <c r="I564" s="254"/>
      <c r="J564" s="250"/>
      <c r="K564" s="250"/>
      <c r="L564" s="255"/>
      <c r="M564" s="256"/>
      <c r="N564" s="257"/>
      <c r="O564" s="257"/>
      <c r="P564" s="257"/>
      <c r="Q564" s="257"/>
      <c r="R564" s="257"/>
      <c r="S564" s="257"/>
      <c r="T564" s="258"/>
      <c r="U564" s="13"/>
      <c r="V564" s="13"/>
      <c r="W564" s="13"/>
      <c r="X564" s="13"/>
      <c r="Y564" s="13"/>
      <c r="Z564" s="13"/>
      <c r="AA564" s="13"/>
      <c r="AB564" s="13"/>
      <c r="AC564" s="13"/>
      <c r="AD564" s="13"/>
      <c r="AE564" s="13"/>
      <c r="AT564" s="259" t="s">
        <v>259</v>
      </c>
      <c r="AU564" s="259" t="s">
        <v>88</v>
      </c>
      <c r="AV564" s="13" t="s">
        <v>88</v>
      </c>
      <c r="AW564" s="13" t="s">
        <v>36</v>
      </c>
      <c r="AX564" s="13" t="s">
        <v>80</v>
      </c>
      <c r="AY564" s="259" t="s">
        <v>241</v>
      </c>
    </row>
    <row r="565" s="14" customFormat="1">
      <c r="A565" s="14"/>
      <c r="B565" s="260"/>
      <c r="C565" s="261"/>
      <c r="D565" s="242" t="s">
        <v>259</v>
      </c>
      <c r="E565" s="262" t="s">
        <v>1</v>
      </c>
      <c r="F565" s="263" t="s">
        <v>261</v>
      </c>
      <c r="G565" s="261"/>
      <c r="H565" s="264">
        <v>2</v>
      </c>
      <c r="I565" s="265"/>
      <c r="J565" s="261"/>
      <c r="K565" s="261"/>
      <c r="L565" s="266"/>
      <c r="M565" s="267"/>
      <c r="N565" s="268"/>
      <c r="O565" s="268"/>
      <c r="P565" s="268"/>
      <c r="Q565" s="268"/>
      <c r="R565" s="268"/>
      <c r="S565" s="268"/>
      <c r="T565" s="269"/>
      <c r="U565" s="14"/>
      <c r="V565" s="14"/>
      <c r="W565" s="14"/>
      <c r="X565" s="14"/>
      <c r="Y565" s="14"/>
      <c r="Z565" s="14"/>
      <c r="AA565" s="14"/>
      <c r="AB565" s="14"/>
      <c r="AC565" s="14"/>
      <c r="AD565" s="14"/>
      <c r="AE565" s="14"/>
      <c r="AT565" s="270" t="s">
        <v>259</v>
      </c>
      <c r="AU565" s="270" t="s">
        <v>88</v>
      </c>
      <c r="AV565" s="14" t="s">
        <v>175</v>
      </c>
      <c r="AW565" s="14" t="s">
        <v>36</v>
      </c>
      <c r="AX565" s="14" t="s">
        <v>14</v>
      </c>
      <c r="AY565" s="270" t="s">
        <v>241</v>
      </c>
    </row>
    <row r="566" s="2" customFormat="1" ht="21.75" customHeight="1">
      <c r="A566" s="39"/>
      <c r="B566" s="40"/>
      <c r="C566" s="288" t="s">
        <v>985</v>
      </c>
      <c r="D566" s="288" t="s">
        <v>758</v>
      </c>
      <c r="E566" s="289" t="s">
        <v>3580</v>
      </c>
      <c r="F566" s="290" t="s">
        <v>3581</v>
      </c>
      <c r="G566" s="291" t="s">
        <v>303</v>
      </c>
      <c r="H566" s="292">
        <v>2</v>
      </c>
      <c r="I566" s="293"/>
      <c r="J566" s="294">
        <f>ROUND(I566*H566,2)</f>
        <v>0</v>
      </c>
      <c r="K566" s="290" t="s">
        <v>247</v>
      </c>
      <c r="L566" s="295"/>
      <c r="M566" s="296" t="s">
        <v>1</v>
      </c>
      <c r="N566" s="297" t="s">
        <v>45</v>
      </c>
      <c r="O566" s="92"/>
      <c r="P566" s="238">
        <f>O566*H566</f>
        <v>0</v>
      </c>
      <c r="Q566" s="238">
        <v>0.059999999999999998</v>
      </c>
      <c r="R566" s="238">
        <f>Q566*H566</f>
        <v>0.12</v>
      </c>
      <c r="S566" s="238">
        <v>0</v>
      </c>
      <c r="T566" s="239">
        <f>S566*H566</f>
        <v>0</v>
      </c>
      <c r="U566" s="39"/>
      <c r="V566" s="39"/>
      <c r="W566" s="39"/>
      <c r="X566" s="39"/>
      <c r="Y566" s="39"/>
      <c r="Z566" s="39"/>
      <c r="AA566" s="39"/>
      <c r="AB566" s="39"/>
      <c r="AC566" s="39"/>
      <c r="AD566" s="39"/>
      <c r="AE566" s="39"/>
      <c r="AR566" s="240" t="s">
        <v>300</v>
      </c>
      <c r="AT566" s="240" t="s">
        <v>758</v>
      </c>
      <c r="AU566" s="240" t="s">
        <v>88</v>
      </c>
      <c r="AY566" s="18" t="s">
        <v>241</v>
      </c>
      <c r="BE566" s="241">
        <f>IF(N566="základní",J566,0)</f>
        <v>0</v>
      </c>
      <c r="BF566" s="241">
        <f>IF(N566="snížená",J566,0)</f>
        <v>0</v>
      </c>
      <c r="BG566" s="241">
        <f>IF(N566="zákl. přenesená",J566,0)</f>
        <v>0</v>
      </c>
      <c r="BH566" s="241">
        <f>IF(N566="sníž. přenesená",J566,0)</f>
        <v>0</v>
      </c>
      <c r="BI566" s="241">
        <f>IF(N566="nulová",J566,0)</f>
        <v>0</v>
      </c>
      <c r="BJ566" s="18" t="s">
        <v>14</v>
      </c>
      <c r="BK566" s="241">
        <f>ROUND(I566*H566,2)</f>
        <v>0</v>
      </c>
      <c r="BL566" s="18" t="s">
        <v>175</v>
      </c>
      <c r="BM566" s="240" t="s">
        <v>5082</v>
      </c>
    </row>
    <row r="567" s="2" customFormat="1">
      <c r="A567" s="39"/>
      <c r="B567" s="40"/>
      <c r="C567" s="41"/>
      <c r="D567" s="242" t="s">
        <v>249</v>
      </c>
      <c r="E567" s="41"/>
      <c r="F567" s="243" t="s">
        <v>3581</v>
      </c>
      <c r="G567" s="41"/>
      <c r="H567" s="41"/>
      <c r="I567" s="244"/>
      <c r="J567" s="41"/>
      <c r="K567" s="41"/>
      <c r="L567" s="45"/>
      <c r="M567" s="245"/>
      <c r="N567" s="246"/>
      <c r="O567" s="92"/>
      <c r="P567" s="92"/>
      <c r="Q567" s="92"/>
      <c r="R567" s="92"/>
      <c r="S567" s="92"/>
      <c r="T567" s="93"/>
      <c r="U567" s="39"/>
      <c r="V567" s="39"/>
      <c r="W567" s="39"/>
      <c r="X567" s="39"/>
      <c r="Y567" s="39"/>
      <c r="Z567" s="39"/>
      <c r="AA567" s="39"/>
      <c r="AB567" s="39"/>
      <c r="AC567" s="39"/>
      <c r="AD567" s="39"/>
      <c r="AE567" s="39"/>
      <c r="AT567" s="18" t="s">
        <v>249</v>
      </c>
      <c r="AU567" s="18" t="s">
        <v>88</v>
      </c>
    </row>
    <row r="568" s="2" customFormat="1" ht="21.75" customHeight="1">
      <c r="A568" s="39"/>
      <c r="B568" s="40"/>
      <c r="C568" s="229" t="s">
        <v>991</v>
      </c>
      <c r="D568" s="229" t="s">
        <v>243</v>
      </c>
      <c r="E568" s="230" t="s">
        <v>2881</v>
      </c>
      <c r="F568" s="231" t="s">
        <v>2882</v>
      </c>
      <c r="G568" s="232" t="s">
        <v>303</v>
      </c>
      <c r="H568" s="233">
        <v>1</v>
      </c>
      <c r="I568" s="234"/>
      <c r="J568" s="235">
        <f>ROUND(I568*H568,2)</f>
        <v>0</v>
      </c>
      <c r="K568" s="231" t="s">
        <v>247</v>
      </c>
      <c r="L568" s="45"/>
      <c r="M568" s="236" t="s">
        <v>1</v>
      </c>
      <c r="N568" s="237" t="s">
        <v>45</v>
      </c>
      <c r="O568" s="92"/>
      <c r="P568" s="238">
        <f>O568*H568</f>
        <v>0</v>
      </c>
      <c r="Q568" s="238">
        <v>0.0117</v>
      </c>
      <c r="R568" s="238">
        <f>Q568*H568</f>
        <v>0.0117</v>
      </c>
      <c r="S568" s="238">
        <v>0</v>
      </c>
      <c r="T568" s="239">
        <f>S568*H568</f>
        <v>0</v>
      </c>
      <c r="U568" s="39"/>
      <c r="V568" s="39"/>
      <c r="W568" s="39"/>
      <c r="X568" s="39"/>
      <c r="Y568" s="39"/>
      <c r="Z568" s="39"/>
      <c r="AA568" s="39"/>
      <c r="AB568" s="39"/>
      <c r="AC568" s="39"/>
      <c r="AD568" s="39"/>
      <c r="AE568" s="39"/>
      <c r="AR568" s="240" t="s">
        <v>175</v>
      </c>
      <c r="AT568" s="240" t="s">
        <v>243</v>
      </c>
      <c r="AU568" s="240" t="s">
        <v>88</v>
      </c>
      <c r="AY568" s="18" t="s">
        <v>241</v>
      </c>
      <c r="BE568" s="241">
        <f>IF(N568="základní",J568,0)</f>
        <v>0</v>
      </c>
      <c r="BF568" s="241">
        <f>IF(N568="snížená",J568,0)</f>
        <v>0</v>
      </c>
      <c r="BG568" s="241">
        <f>IF(N568="zákl. přenesená",J568,0)</f>
        <v>0</v>
      </c>
      <c r="BH568" s="241">
        <f>IF(N568="sníž. přenesená",J568,0)</f>
        <v>0</v>
      </c>
      <c r="BI568" s="241">
        <f>IF(N568="nulová",J568,0)</f>
        <v>0</v>
      </c>
      <c r="BJ568" s="18" t="s">
        <v>14</v>
      </c>
      <c r="BK568" s="241">
        <f>ROUND(I568*H568,2)</f>
        <v>0</v>
      </c>
      <c r="BL568" s="18" t="s">
        <v>175</v>
      </c>
      <c r="BM568" s="240" t="s">
        <v>5083</v>
      </c>
    </row>
    <row r="569" s="2" customFormat="1">
      <c r="A569" s="39"/>
      <c r="B569" s="40"/>
      <c r="C569" s="41"/>
      <c r="D569" s="242" t="s">
        <v>249</v>
      </c>
      <c r="E569" s="41"/>
      <c r="F569" s="243" t="s">
        <v>2884</v>
      </c>
      <c r="G569" s="41"/>
      <c r="H569" s="41"/>
      <c r="I569" s="244"/>
      <c r="J569" s="41"/>
      <c r="K569" s="41"/>
      <c r="L569" s="45"/>
      <c r="M569" s="245"/>
      <c r="N569" s="246"/>
      <c r="O569" s="92"/>
      <c r="P569" s="92"/>
      <c r="Q569" s="92"/>
      <c r="R569" s="92"/>
      <c r="S569" s="92"/>
      <c r="T569" s="93"/>
      <c r="U569" s="39"/>
      <c r="V569" s="39"/>
      <c r="W569" s="39"/>
      <c r="X569" s="39"/>
      <c r="Y569" s="39"/>
      <c r="Z569" s="39"/>
      <c r="AA569" s="39"/>
      <c r="AB569" s="39"/>
      <c r="AC569" s="39"/>
      <c r="AD569" s="39"/>
      <c r="AE569" s="39"/>
      <c r="AT569" s="18" t="s">
        <v>249</v>
      </c>
      <c r="AU569" s="18" t="s">
        <v>88</v>
      </c>
    </row>
    <row r="570" s="2" customFormat="1">
      <c r="A570" s="39"/>
      <c r="B570" s="40"/>
      <c r="C570" s="41"/>
      <c r="D570" s="247" t="s">
        <v>251</v>
      </c>
      <c r="E570" s="41"/>
      <c r="F570" s="248" t="s">
        <v>2885</v>
      </c>
      <c r="G570" s="41"/>
      <c r="H570" s="41"/>
      <c r="I570" s="244"/>
      <c r="J570" s="41"/>
      <c r="K570" s="41"/>
      <c r="L570" s="45"/>
      <c r="M570" s="245"/>
      <c r="N570" s="246"/>
      <c r="O570" s="92"/>
      <c r="P570" s="92"/>
      <c r="Q570" s="92"/>
      <c r="R570" s="92"/>
      <c r="S570" s="92"/>
      <c r="T570" s="93"/>
      <c r="U570" s="39"/>
      <c r="V570" s="39"/>
      <c r="W570" s="39"/>
      <c r="X570" s="39"/>
      <c r="Y570" s="39"/>
      <c r="Z570" s="39"/>
      <c r="AA570" s="39"/>
      <c r="AB570" s="39"/>
      <c r="AC570" s="39"/>
      <c r="AD570" s="39"/>
      <c r="AE570" s="39"/>
      <c r="AT570" s="18" t="s">
        <v>251</v>
      </c>
      <c r="AU570" s="18" t="s">
        <v>88</v>
      </c>
    </row>
    <row r="571" s="13" customFormat="1">
      <c r="A571" s="13"/>
      <c r="B571" s="249"/>
      <c r="C571" s="250"/>
      <c r="D571" s="242" t="s">
        <v>259</v>
      </c>
      <c r="E571" s="251" t="s">
        <v>1</v>
      </c>
      <c r="F571" s="252" t="s">
        <v>5084</v>
      </c>
      <c r="G571" s="250"/>
      <c r="H571" s="253">
        <v>1</v>
      </c>
      <c r="I571" s="254"/>
      <c r="J571" s="250"/>
      <c r="K571" s="250"/>
      <c r="L571" s="255"/>
      <c r="M571" s="256"/>
      <c r="N571" s="257"/>
      <c r="O571" s="257"/>
      <c r="P571" s="257"/>
      <c r="Q571" s="257"/>
      <c r="R571" s="257"/>
      <c r="S571" s="257"/>
      <c r="T571" s="258"/>
      <c r="U571" s="13"/>
      <c r="V571" s="13"/>
      <c r="W571" s="13"/>
      <c r="X571" s="13"/>
      <c r="Y571" s="13"/>
      <c r="Z571" s="13"/>
      <c r="AA571" s="13"/>
      <c r="AB571" s="13"/>
      <c r="AC571" s="13"/>
      <c r="AD571" s="13"/>
      <c r="AE571" s="13"/>
      <c r="AT571" s="259" t="s">
        <v>259</v>
      </c>
      <c r="AU571" s="259" t="s">
        <v>88</v>
      </c>
      <c r="AV571" s="13" t="s">
        <v>88</v>
      </c>
      <c r="AW571" s="13" t="s">
        <v>36</v>
      </c>
      <c r="AX571" s="13" t="s">
        <v>80</v>
      </c>
      <c r="AY571" s="259" t="s">
        <v>241</v>
      </c>
    </row>
    <row r="572" s="14" customFormat="1">
      <c r="A572" s="14"/>
      <c r="B572" s="260"/>
      <c r="C572" s="261"/>
      <c r="D572" s="242" t="s">
        <v>259</v>
      </c>
      <c r="E572" s="262" t="s">
        <v>1</v>
      </c>
      <c r="F572" s="263" t="s">
        <v>261</v>
      </c>
      <c r="G572" s="261"/>
      <c r="H572" s="264">
        <v>1</v>
      </c>
      <c r="I572" s="265"/>
      <c r="J572" s="261"/>
      <c r="K572" s="261"/>
      <c r="L572" s="266"/>
      <c r="M572" s="267"/>
      <c r="N572" s="268"/>
      <c r="O572" s="268"/>
      <c r="P572" s="268"/>
      <c r="Q572" s="268"/>
      <c r="R572" s="268"/>
      <c r="S572" s="268"/>
      <c r="T572" s="269"/>
      <c r="U572" s="14"/>
      <c r="V572" s="14"/>
      <c r="W572" s="14"/>
      <c r="X572" s="14"/>
      <c r="Y572" s="14"/>
      <c r="Z572" s="14"/>
      <c r="AA572" s="14"/>
      <c r="AB572" s="14"/>
      <c r="AC572" s="14"/>
      <c r="AD572" s="14"/>
      <c r="AE572" s="14"/>
      <c r="AT572" s="270" t="s">
        <v>259</v>
      </c>
      <c r="AU572" s="270" t="s">
        <v>88</v>
      </c>
      <c r="AV572" s="14" t="s">
        <v>175</v>
      </c>
      <c r="AW572" s="14" t="s">
        <v>36</v>
      </c>
      <c r="AX572" s="14" t="s">
        <v>14</v>
      </c>
      <c r="AY572" s="270" t="s">
        <v>241</v>
      </c>
    </row>
    <row r="573" s="2" customFormat="1" ht="21.75" customHeight="1">
      <c r="A573" s="39"/>
      <c r="B573" s="40"/>
      <c r="C573" s="288" t="s">
        <v>997</v>
      </c>
      <c r="D573" s="288" t="s">
        <v>758</v>
      </c>
      <c r="E573" s="289" t="s">
        <v>2886</v>
      </c>
      <c r="F573" s="290" t="s">
        <v>2887</v>
      </c>
      <c r="G573" s="291" t="s">
        <v>303</v>
      </c>
      <c r="H573" s="292">
        <v>1</v>
      </c>
      <c r="I573" s="293"/>
      <c r="J573" s="294">
        <f>ROUND(I573*H573,2)</f>
        <v>0</v>
      </c>
      <c r="K573" s="290" t="s">
        <v>247</v>
      </c>
      <c r="L573" s="295"/>
      <c r="M573" s="296" t="s">
        <v>1</v>
      </c>
      <c r="N573" s="297" t="s">
        <v>45</v>
      </c>
      <c r="O573" s="92"/>
      <c r="P573" s="238">
        <f>O573*H573</f>
        <v>0</v>
      </c>
      <c r="Q573" s="238">
        <v>0.19600000000000001</v>
      </c>
      <c r="R573" s="238">
        <f>Q573*H573</f>
        <v>0.19600000000000001</v>
      </c>
      <c r="S573" s="238">
        <v>0</v>
      </c>
      <c r="T573" s="239">
        <f>S573*H573</f>
        <v>0</v>
      </c>
      <c r="U573" s="39"/>
      <c r="V573" s="39"/>
      <c r="W573" s="39"/>
      <c r="X573" s="39"/>
      <c r="Y573" s="39"/>
      <c r="Z573" s="39"/>
      <c r="AA573" s="39"/>
      <c r="AB573" s="39"/>
      <c r="AC573" s="39"/>
      <c r="AD573" s="39"/>
      <c r="AE573" s="39"/>
      <c r="AR573" s="240" t="s">
        <v>300</v>
      </c>
      <c r="AT573" s="240" t="s">
        <v>758</v>
      </c>
      <c r="AU573" s="240" t="s">
        <v>88</v>
      </c>
      <c r="AY573" s="18" t="s">
        <v>241</v>
      </c>
      <c r="BE573" s="241">
        <f>IF(N573="základní",J573,0)</f>
        <v>0</v>
      </c>
      <c r="BF573" s="241">
        <f>IF(N573="snížená",J573,0)</f>
        <v>0</v>
      </c>
      <c r="BG573" s="241">
        <f>IF(N573="zákl. přenesená",J573,0)</f>
        <v>0</v>
      </c>
      <c r="BH573" s="241">
        <f>IF(N573="sníž. přenesená",J573,0)</f>
        <v>0</v>
      </c>
      <c r="BI573" s="241">
        <f>IF(N573="nulová",J573,0)</f>
        <v>0</v>
      </c>
      <c r="BJ573" s="18" t="s">
        <v>14</v>
      </c>
      <c r="BK573" s="241">
        <f>ROUND(I573*H573,2)</f>
        <v>0</v>
      </c>
      <c r="BL573" s="18" t="s">
        <v>175</v>
      </c>
      <c r="BM573" s="240" t="s">
        <v>5085</v>
      </c>
    </row>
    <row r="574" s="2" customFormat="1">
      <c r="A574" s="39"/>
      <c r="B574" s="40"/>
      <c r="C574" s="41"/>
      <c r="D574" s="242" t="s">
        <v>249</v>
      </c>
      <c r="E574" s="41"/>
      <c r="F574" s="243" t="s">
        <v>2887</v>
      </c>
      <c r="G574" s="41"/>
      <c r="H574" s="41"/>
      <c r="I574" s="244"/>
      <c r="J574" s="41"/>
      <c r="K574" s="41"/>
      <c r="L574" s="45"/>
      <c r="M574" s="245"/>
      <c r="N574" s="246"/>
      <c r="O574" s="92"/>
      <c r="P574" s="92"/>
      <c r="Q574" s="92"/>
      <c r="R574" s="92"/>
      <c r="S574" s="92"/>
      <c r="T574" s="93"/>
      <c r="U574" s="39"/>
      <c r="V574" s="39"/>
      <c r="W574" s="39"/>
      <c r="X574" s="39"/>
      <c r="Y574" s="39"/>
      <c r="Z574" s="39"/>
      <c r="AA574" s="39"/>
      <c r="AB574" s="39"/>
      <c r="AC574" s="39"/>
      <c r="AD574" s="39"/>
      <c r="AE574" s="39"/>
      <c r="AT574" s="18" t="s">
        <v>249</v>
      </c>
      <c r="AU574" s="18" t="s">
        <v>88</v>
      </c>
    </row>
    <row r="575" s="2" customFormat="1" ht="24.15" customHeight="1">
      <c r="A575" s="39"/>
      <c r="B575" s="40"/>
      <c r="C575" s="229" t="s">
        <v>1001</v>
      </c>
      <c r="D575" s="229" t="s">
        <v>243</v>
      </c>
      <c r="E575" s="230" t="s">
        <v>1122</v>
      </c>
      <c r="F575" s="231" t="s">
        <v>1123</v>
      </c>
      <c r="G575" s="232" t="s">
        <v>303</v>
      </c>
      <c r="H575" s="233">
        <v>10</v>
      </c>
      <c r="I575" s="234"/>
      <c r="J575" s="235">
        <f>ROUND(I575*H575,2)</f>
        <v>0</v>
      </c>
      <c r="K575" s="231" t="s">
        <v>247</v>
      </c>
      <c r="L575" s="45"/>
      <c r="M575" s="236" t="s">
        <v>1</v>
      </c>
      <c r="N575" s="237" t="s">
        <v>45</v>
      </c>
      <c r="O575" s="92"/>
      <c r="P575" s="238">
        <f>O575*H575</f>
        <v>0</v>
      </c>
      <c r="Q575" s="238">
        <v>0.00016000000000000001</v>
      </c>
      <c r="R575" s="238">
        <f>Q575*H575</f>
        <v>0.0016000000000000001</v>
      </c>
      <c r="S575" s="238">
        <v>0</v>
      </c>
      <c r="T575" s="239">
        <f>S575*H575</f>
        <v>0</v>
      </c>
      <c r="U575" s="39"/>
      <c r="V575" s="39"/>
      <c r="W575" s="39"/>
      <c r="X575" s="39"/>
      <c r="Y575" s="39"/>
      <c r="Z575" s="39"/>
      <c r="AA575" s="39"/>
      <c r="AB575" s="39"/>
      <c r="AC575" s="39"/>
      <c r="AD575" s="39"/>
      <c r="AE575" s="39"/>
      <c r="AR575" s="240" t="s">
        <v>175</v>
      </c>
      <c r="AT575" s="240" t="s">
        <v>243</v>
      </c>
      <c r="AU575" s="240" t="s">
        <v>88</v>
      </c>
      <c r="AY575" s="18" t="s">
        <v>241</v>
      </c>
      <c r="BE575" s="241">
        <f>IF(N575="základní",J575,0)</f>
        <v>0</v>
      </c>
      <c r="BF575" s="241">
        <f>IF(N575="snížená",J575,0)</f>
        <v>0</v>
      </c>
      <c r="BG575" s="241">
        <f>IF(N575="zákl. přenesená",J575,0)</f>
        <v>0</v>
      </c>
      <c r="BH575" s="241">
        <f>IF(N575="sníž. přenesená",J575,0)</f>
        <v>0</v>
      </c>
      <c r="BI575" s="241">
        <f>IF(N575="nulová",J575,0)</f>
        <v>0</v>
      </c>
      <c r="BJ575" s="18" t="s">
        <v>14</v>
      </c>
      <c r="BK575" s="241">
        <f>ROUND(I575*H575,2)</f>
        <v>0</v>
      </c>
      <c r="BL575" s="18" t="s">
        <v>175</v>
      </c>
      <c r="BM575" s="240" t="s">
        <v>5086</v>
      </c>
    </row>
    <row r="576" s="2" customFormat="1">
      <c r="A576" s="39"/>
      <c r="B576" s="40"/>
      <c r="C576" s="41"/>
      <c r="D576" s="242" t="s">
        <v>249</v>
      </c>
      <c r="E576" s="41"/>
      <c r="F576" s="243" t="s">
        <v>1125</v>
      </c>
      <c r="G576" s="41"/>
      <c r="H576" s="41"/>
      <c r="I576" s="244"/>
      <c r="J576" s="41"/>
      <c r="K576" s="41"/>
      <c r="L576" s="45"/>
      <c r="M576" s="245"/>
      <c r="N576" s="246"/>
      <c r="O576" s="92"/>
      <c r="P576" s="92"/>
      <c r="Q576" s="92"/>
      <c r="R576" s="92"/>
      <c r="S576" s="92"/>
      <c r="T576" s="93"/>
      <c r="U576" s="39"/>
      <c r="V576" s="39"/>
      <c r="W576" s="39"/>
      <c r="X576" s="39"/>
      <c r="Y576" s="39"/>
      <c r="Z576" s="39"/>
      <c r="AA576" s="39"/>
      <c r="AB576" s="39"/>
      <c r="AC576" s="39"/>
      <c r="AD576" s="39"/>
      <c r="AE576" s="39"/>
      <c r="AT576" s="18" t="s">
        <v>249</v>
      </c>
      <c r="AU576" s="18" t="s">
        <v>88</v>
      </c>
    </row>
    <row r="577" s="2" customFormat="1">
      <c r="A577" s="39"/>
      <c r="B577" s="40"/>
      <c r="C577" s="41"/>
      <c r="D577" s="247" t="s">
        <v>251</v>
      </c>
      <c r="E577" s="41"/>
      <c r="F577" s="248" t="s">
        <v>1126</v>
      </c>
      <c r="G577" s="41"/>
      <c r="H577" s="41"/>
      <c r="I577" s="244"/>
      <c r="J577" s="41"/>
      <c r="K577" s="41"/>
      <c r="L577" s="45"/>
      <c r="M577" s="245"/>
      <c r="N577" s="246"/>
      <c r="O577" s="92"/>
      <c r="P577" s="92"/>
      <c r="Q577" s="92"/>
      <c r="R577" s="92"/>
      <c r="S577" s="92"/>
      <c r="T577" s="93"/>
      <c r="U577" s="39"/>
      <c r="V577" s="39"/>
      <c r="W577" s="39"/>
      <c r="X577" s="39"/>
      <c r="Y577" s="39"/>
      <c r="Z577" s="39"/>
      <c r="AA577" s="39"/>
      <c r="AB577" s="39"/>
      <c r="AC577" s="39"/>
      <c r="AD577" s="39"/>
      <c r="AE577" s="39"/>
      <c r="AT577" s="18" t="s">
        <v>251</v>
      </c>
      <c r="AU577" s="18" t="s">
        <v>88</v>
      </c>
    </row>
    <row r="578" s="13" customFormat="1">
      <c r="A578" s="13"/>
      <c r="B578" s="249"/>
      <c r="C578" s="250"/>
      <c r="D578" s="242" t="s">
        <v>259</v>
      </c>
      <c r="E578" s="251" t="s">
        <v>1</v>
      </c>
      <c r="F578" s="252" t="s">
        <v>5087</v>
      </c>
      <c r="G578" s="250"/>
      <c r="H578" s="253">
        <v>10</v>
      </c>
      <c r="I578" s="254"/>
      <c r="J578" s="250"/>
      <c r="K578" s="250"/>
      <c r="L578" s="255"/>
      <c r="M578" s="256"/>
      <c r="N578" s="257"/>
      <c r="O578" s="257"/>
      <c r="P578" s="257"/>
      <c r="Q578" s="257"/>
      <c r="R578" s="257"/>
      <c r="S578" s="257"/>
      <c r="T578" s="258"/>
      <c r="U578" s="13"/>
      <c r="V578" s="13"/>
      <c r="W578" s="13"/>
      <c r="X578" s="13"/>
      <c r="Y578" s="13"/>
      <c r="Z578" s="13"/>
      <c r="AA578" s="13"/>
      <c r="AB578" s="13"/>
      <c r="AC578" s="13"/>
      <c r="AD578" s="13"/>
      <c r="AE578" s="13"/>
      <c r="AT578" s="259" t="s">
        <v>259</v>
      </c>
      <c r="AU578" s="259" t="s">
        <v>88</v>
      </c>
      <c r="AV578" s="13" t="s">
        <v>88</v>
      </c>
      <c r="AW578" s="13" t="s">
        <v>36</v>
      </c>
      <c r="AX578" s="13" t="s">
        <v>80</v>
      </c>
      <c r="AY578" s="259" t="s">
        <v>241</v>
      </c>
    </row>
    <row r="579" s="14" customFormat="1">
      <c r="A579" s="14"/>
      <c r="B579" s="260"/>
      <c r="C579" s="261"/>
      <c r="D579" s="242" t="s">
        <v>259</v>
      </c>
      <c r="E579" s="262" t="s">
        <v>1</v>
      </c>
      <c r="F579" s="263" t="s">
        <v>261</v>
      </c>
      <c r="G579" s="261"/>
      <c r="H579" s="264">
        <v>10</v>
      </c>
      <c r="I579" s="265"/>
      <c r="J579" s="261"/>
      <c r="K579" s="261"/>
      <c r="L579" s="266"/>
      <c r="M579" s="267"/>
      <c r="N579" s="268"/>
      <c r="O579" s="268"/>
      <c r="P579" s="268"/>
      <c r="Q579" s="268"/>
      <c r="R579" s="268"/>
      <c r="S579" s="268"/>
      <c r="T579" s="269"/>
      <c r="U579" s="14"/>
      <c r="V579" s="14"/>
      <c r="W579" s="14"/>
      <c r="X579" s="14"/>
      <c r="Y579" s="14"/>
      <c r="Z579" s="14"/>
      <c r="AA579" s="14"/>
      <c r="AB579" s="14"/>
      <c r="AC579" s="14"/>
      <c r="AD579" s="14"/>
      <c r="AE579" s="14"/>
      <c r="AT579" s="270" t="s">
        <v>259</v>
      </c>
      <c r="AU579" s="270" t="s">
        <v>88</v>
      </c>
      <c r="AV579" s="14" t="s">
        <v>175</v>
      </c>
      <c r="AW579" s="14" t="s">
        <v>36</v>
      </c>
      <c r="AX579" s="14" t="s">
        <v>14</v>
      </c>
      <c r="AY579" s="270" t="s">
        <v>241</v>
      </c>
    </row>
    <row r="580" s="2" customFormat="1" ht="16.5" customHeight="1">
      <c r="A580" s="39"/>
      <c r="B580" s="40"/>
      <c r="C580" s="229" t="s">
        <v>1006</v>
      </c>
      <c r="D580" s="229" t="s">
        <v>243</v>
      </c>
      <c r="E580" s="230" t="s">
        <v>1130</v>
      </c>
      <c r="F580" s="231" t="s">
        <v>1131</v>
      </c>
      <c r="G580" s="232" t="s">
        <v>296</v>
      </c>
      <c r="H580" s="233">
        <v>47</v>
      </c>
      <c r="I580" s="234"/>
      <c r="J580" s="235">
        <f>ROUND(I580*H580,2)</f>
        <v>0</v>
      </c>
      <c r="K580" s="231" t="s">
        <v>247</v>
      </c>
      <c r="L580" s="45"/>
      <c r="M580" s="236" t="s">
        <v>1</v>
      </c>
      <c r="N580" s="237" t="s">
        <v>45</v>
      </c>
      <c r="O580" s="92"/>
      <c r="P580" s="238">
        <f>O580*H580</f>
        <v>0</v>
      </c>
      <c r="Q580" s="238">
        <v>0.00019000000000000001</v>
      </c>
      <c r="R580" s="238">
        <f>Q580*H580</f>
        <v>0.0089300000000000004</v>
      </c>
      <c r="S580" s="238">
        <v>0</v>
      </c>
      <c r="T580" s="239">
        <f>S580*H580</f>
        <v>0</v>
      </c>
      <c r="U580" s="39"/>
      <c r="V580" s="39"/>
      <c r="W580" s="39"/>
      <c r="X580" s="39"/>
      <c r="Y580" s="39"/>
      <c r="Z580" s="39"/>
      <c r="AA580" s="39"/>
      <c r="AB580" s="39"/>
      <c r="AC580" s="39"/>
      <c r="AD580" s="39"/>
      <c r="AE580" s="39"/>
      <c r="AR580" s="240" t="s">
        <v>175</v>
      </c>
      <c r="AT580" s="240" t="s">
        <v>243</v>
      </c>
      <c r="AU580" s="240" t="s">
        <v>88</v>
      </c>
      <c r="AY580" s="18" t="s">
        <v>241</v>
      </c>
      <c r="BE580" s="241">
        <f>IF(N580="základní",J580,0)</f>
        <v>0</v>
      </c>
      <c r="BF580" s="241">
        <f>IF(N580="snížená",J580,0)</f>
        <v>0</v>
      </c>
      <c r="BG580" s="241">
        <f>IF(N580="zákl. přenesená",J580,0)</f>
        <v>0</v>
      </c>
      <c r="BH580" s="241">
        <f>IF(N580="sníž. přenesená",J580,0)</f>
        <v>0</v>
      </c>
      <c r="BI580" s="241">
        <f>IF(N580="nulová",J580,0)</f>
        <v>0</v>
      </c>
      <c r="BJ580" s="18" t="s">
        <v>14</v>
      </c>
      <c r="BK580" s="241">
        <f>ROUND(I580*H580,2)</f>
        <v>0</v>
      </c>
      <c r="BL580" s="18" t="s">
        <v>175</v>
      </c>
      <c r="BM580" s="240" t="s">
        <v>5088</v>
      </c>
    </row>
    <row r="581" s="2" customFormat="1">
      <c r="A581" s="39"/>
      <c r="B581" s="40"/>
      <c r="C581" s="41"/>
      <c r="D581" s="242" t="s">
        <v>249</v>
      </c>
      <c r="E581" s="41"/>
      <c r="F581" s="243" t="s">
        <v>1133</v>
      </c>
      <c r="G581" s="41"/>
      <c r="H581" s="41"/>
      <c r="I581" s="244"/>
      <c r="J581" s="41"/>
      <c r="K581" s="41"/>
      <c r="L581" s="45"/>
      <c r="M581" s="245"/>
      <c r="N581" s="246"/>
      <c r="O581" s="92"/>
      <c r="P581" s="92"/>
      <c r="Q581" s="92"/>
      <c r="R581" s="92"/>
      <c r="S581" s="92"/>
      <c r="T581" s="93"/>
      <c r="U581" s="39"/>
      <c r="V581" s="39"/>
      <c r="W581" s="39"/>
      <c r="X581" s="39"/>
      <c r="Y581" s="39"/>
      <c r="Z581" s="39"/>
      <c r="AA581" s="39"/>
      <c r="AB581" s="39"/>
      <c r="AC581" s="39"/>
      <c r="AD581" s="39"/>
      <c r="AE581" s="39"/>
      <c r="AT581" s="18" t="s">
        <v>249</v>
      </c>
      <c r="AU581" s="18" t="s">
        <v>88</v>
      </c>
    </row>
    <row r="582" s="2" customFormat="1">
      <c r="A582" s="39"/>
      <c r="B582" s="40"/>
      <c r="C582" s="41"/>
      <c r="D582" s="247" t="s">
        <v>251</v>
      </c>
      <c r="E582" s="41"/>
      <c r="F582" s="248" t="s">
        <v>1134</v>
      </c>
      <c r="G582" s="41"/>
      <c r="H582" s="41"/>
      <c r="I582" s="244"/>
      <c r="J582" s="41"/>
      <c r="K582" s="41"/>
      <c r="L582" s="45"/>
      <c r="M582" s="245"/>
      <c r="N582" s="246"/>
      <c r="O582" s="92"/>
      <c r="P582" s="92"/>
      <c r="Q582" s="92"/>
      <c r="R582" s="92"/>
      <c r="S582" s="92"/>
      <c r="T582" s="93"/>
      <c r="U582" s="39"/>
      <c r="V582" s="39"/>
      <c r="W582" s="39"/>
      <c r="X582" s="39"/>
      <c r="Y582" s="39"/>
      <c r="Z582" s="39"/>
      <c r="AA582" s="39"/>
      <c r="AB582" s="39"/>
      <c r="AC582" s="39"/>
      <c r="AD582" s="39"/>
      <c r="AE582" s="39"/>
      <c r="AT582" s="18" t="s">
        <v>251</v>
      </c>
      <c r="AU582" s="18" t="s">
        <v>88</v>
      </c>
    </row>
    <row r="583" s="13" customFormat="1">
      <c r="A583" s="13"/>
      <c r="B583" s="249"/>
      <c r="C583" s="250"/>
      <c r="D583" s="242" t="s">
        <v>259</v>
      </c>
      <c r="E583" s="251" t="s">
        <v>1</v>
      </c>
      <c r="F583" s="252" t="s">
        <v>5067</v>
      </c>
      <c r="G583" s="250"/>
      <c r="H583" s="253">
        <v>47</v>
      </c>
      <c r="I583" s="254"/>
      <c r="J583" s="250"/>
      <c r="K583" s="250"/>
      <c r="L583" s="255"/>
      <c r="M583" s="256"/>
      <c r="N583" s="257"/>
      <c r="O583" s="257"/>
      <c r="P583" s="257"/>
      <c r="Q583" s="257"/>
      <c r="R583" s="257"/>
      <c r="S583" s="257"/>
      <c r="T583" s="258"/>
      <c r="U583" s="13"/>
      <c r="V583" s="13"/>
      <c r="W583" s="13"/>
      <c r="X583" s="13"/>
      <c r="Y583" s="13"/>
      <c r="Z583" s="13"/>
      <c r="AA583" s="13"/>
      <c r="AB583" s="13"/>
      <c r="AC583" s="13"/>
      <c r="AD583" s="13"/>
      <c r="AE583" s="13"/>
      <c r="AT583" s="259" t="s">
        <v>259</v>
      </c>
      <c r="AU583" s="259" t="s">
        <v>88</v>
      </c>
      <c r="AV583" s="13" t="s">
        <v>88</v>
      </c>
      <c r="AW583" s="13" t="s">
        <v>36</v>
      </c>
      <c r="AX583" s="13" t="s">
        <v>80</v>
      </c>
      <c r="AY583" s="259" t="s">
        <v>241</v>
      </c>
    </row>
    <row r="584" s="14" customFormat="1">
      <c r="A584" s="14"/>
      <c r="B584" s="260"/>
      <c r="C584" s="261"/>
      <c r="D584" s="242" t="s">
        <v>259</v>
      </c>
      <c r="E584" s="262" t="s">
        <v>1</v>
      </c>
      <c r="F584" s="263" t="s">
        <v>261</v>
      </c>
      <c r="G584" s="261"/>
      <c r="H584" s="264">
        <v>47</v>
      </c>
      <c r="I584" s="265"/>
      <c r="J584" s="261"/>
      <c r="K584" s="261"/>
      <c r="L584" s="266"/>
      <c r="M584" s="267"/>
      <c r="N584" s="268"/>
      <c r="O584" s="268"/>
      <c r="P584" s="268"/>
      <c r="Q584" s="268"/>
      <c r="R584" s="268"/>
      <c r="S584" s="268"/>
      <c r="T584" s="269"/>
      <c r="U584" s="14"/>
      <c r="V584" s="14"/>
      <c r="W584" s="14"/>
      <c r="X584" s="14"/>
      <c r="Y584" s="14"/>
      <c r="Z584" s="14"/>
      <c r="AA584" s="14"/>
      <c r="AB584" s="14"/>
      <c r="AC584" s="14"/>
      <c r="AD584" s="14"/>
      <c r="AE584" s="14"/>
      <c r="AT584" s="270" t="s">
        <v>259</v>
      </c>
      <c r="AU584" s="270" t="s">
        <v>88</v>
      </c>
      <c r="AV584" s="14" t="s">
        <v>175</v>
      </c>
      <c r="AW584" s="14" t="s">
        <v>36</v>
      </c>
      <c r="AX584" s="14" t="s">
        <v>14</v>
      </c>
      <c r="AY584" s="270" t="s">
        <v>241</v>
      </c>
    </row>
    <row r="585" s="2" customFormat="1" ht="21.75" customHeight="1">
      <c r="A585" s="39"/>
      <c r="B585" s="40"/>
      <c r="C585" s="229" t="s">
        <v>1010</v>
      </c>
      <c r="D585" s="229" t="s">
        <v>243</v>
      </c>
      <c r="E585" s="230" t="s">
        <v>1136</v>
      </c>
      <c r="F585" s="231" t="s">
        <v>1137</v>
      </c>
      <c r="G585" s="232" t="s">
        <v>296</v>
      </c>
      <c r="H585" s="233">
        <v>24</v>
      </c>
      <c r="I585" s="234"/>
      <c r="J585" s="235">
        <f>ROUND(I585*H585,2)</f>
        <v>0</v>
      </c>
      <c r="K585" s="231" t="s">
        <v>247</v>
      </c>
      <c r="L585" s="45"/>
      <c r="M585" s="236" t="s">
        <v>1</v>
      </c>
      <c r="N585" s="237" t="s">
        <v>45</v>
      </c>
      <c r="O585" s="92"/>
      <c r="P585" s="238">
        <f>O585*H585</f>
        <v>0</v>
      </c>
      <c r="Q585" s="238">
        <v>6.0000000000000002E-05</v>
      </c>
      <c r="R585" s="238">
        <f>Q585*H585</f>
        <v>0.0014400000000000001</v>
      </c>
      <c r="S585" s="238">
        <v>0</v>
      </c>
      <c r="T585" s="239">
        <f>S585*H585</f>
        <v>0</v>
      </c>
      <c r="U585" s="39"/>
      <c r="V585" s="39"/>
      <c r="W585" s="39"/>
      <c r="X585" s="39"/>
      <c r="Y585" s="39"/>
      <c r="Z585" s="39"/>
      <c r="AA585" s="39"/>
      <c r="AB585" s="39"/>
      <c r="AC585" s="39"/>
      <c r="AD585" s="39"/>
      <c r="AE585" s="39"/>
      <c r="AR585" s="240" t="s">
        <v>175</v>
      </c>
      <c r="AT585" s="240" t="s">
        <v>243</v>
      </c>
      <c r="AU585" s="240" t="s">
        <v>88</v>
      </c>
      <c r="AY585" s="18" t="s">
        <v>241</v>
      </c>
      <c r="BE585" s="241">
        <f>IF(N585="základní",J585,0)</f>
        <v>0</v>
      </c>
      <c r="BF585" s="241">
        <f>IF(N585="snížená",J585,0)</f>
        <v>0</v>
      </c>
      <c r="BG585" s="241">
        <f>IF(N585="zákl. přenesená",J585,0)</f>
        <v>0</v>
      </c>
      <c r="BH585" s="241">
        <f>IF(N585="sníž. přenesená",J585,0)</f>
        <v>0</v>
      </c>
      <c r="BI585" s="241">
        <f>IF(N585="nulová",J585,0)</f>
        <v>0</v>
      </c>
      <c r="BJ585" s="18" t="s">
        <v>14</v>
      </c>
      <c r="BK585" s="241">
        <f>ROUND(I585*H585,2)</f>
        <v>0</v>
      </c>
      <c r="BL585" s="18" t="s">
        <v>175</v>
      </c>
      <c r="BM585" s="240" t="s">
        <v>5089</v>
      </c>
    </row>
    <row r="586" s="2" customFormat="1">
      <c r="A586" s="39"/>
      <c r="B586" s="40"/>
      <c r="C586" s="41"/>
      <c r="D586" s="242" t="s">
        <v>249</v>
      </c>
      <c r="E586" s="41"/>
      <c r="F586" s="243" t="s">
        <v>1139</v>
      </c>
      <c r="G586" s="41"/>
      <c r="H586" s="41"/>
      <c r="I586" s="244"/>
      <c r="J586" s="41"/>
      <c r="K586" s="41"/>
      <c r="L586" s="45"/>
      <c r="M586" s="245"/>
      <c r="N586" s="246"/>
      <c r="O586" s="92"/>
      <c r="P586" s="92"/>
      <c r="Q586" s="92"/>
      <c r="R586" s="92"/>
      <c r="S586" s="92"/>
      <c r="T586" s="93"/>
      <c r="U586" s="39"/>
      <c r="V586" s="39"/>
      <c r="W586" s="39"/>
      <c r="X586" s="39"/>
      <c r="Y586" s="39"/>
      <c r="Z586" s="39"/>
      <c r="AA586" s="39"/>
      <c r="AB586" s="39"/>
      <c r="AC586" s="39"/>
      <c r="AD586" s="39"/>
      <c r="AE586" s="39"/>
      <c r="AT586" s="18" t="s">
        <v>249</v>
      </c>
      <c r="AU586" s="18" t="s">
        <v>88</v>
      </c>
    </row>
    <row r="587" s="2" customFormat="1">
      <c r="A587" s="39"/>
      <c r="B587" s="40"/>
      <c r="C587" s="41"/>
      <c r="D587" s="247" t="s">
        <v>251</v>
      </c>
      <c r="E587" s="41"/>
      <c r="F587" s="248" t="s">
        <v>1140</v>
      </c>
      <c r="G587" s="41"/>
      <c r="H587" s="41"/>
      <c r="I587" s="244"/>
      <c r="J587" s="41"/>
      <c r="K587" s="41"/>
      <c r="L587" s="45"/>
      <c r="M587" s="245"/>
      <c r="N587" s="246"/>
      <c r="O587" s="92"/>
      <c r="P587" s="92"/>
      <c r="Q587" s="92"/>
      <c r="R587" s="92"/>
      <c r="S587" s="92"/>
      <c r="T587" s="93"/>
      <c r="U587" s="39"/>
      <c r="V587" s="39"/>
      <c r="W587" s="39"/>
      <c r="X587" s="39"/>
      <c r="Y587" s="39"/>
      <c r="Z587" s="39"/>
      <c r="AA587" s="39"/>
      <c r="AB587" s="39"/>
      <c r="AC587" s="39"/>
      <c r="AD587" s="39"/>
      <c r="AE587" s="39"/>
      <c r="AT587" s="18" t="s">
        <v>251</v>
      </c>
      <c r="AU587" s="18" t="s">
        <v>88</v>
      </c>
    </row>
    <row r="588" s="13" customFormat="1">
      <c r="A588" s="13"/>
      <c r="B588" s="249"/>
      <c r="C588" s="250"/>
      <c r="D588" s="242" t="s">
        <v>259</v>
      </c>
      <c r="E588" s="251" t="s">
        <v>1</v>
      </c>
      <c r="F588" s="252" t="s">
        <v>5090</v>
      </c>
      <c r="G588" s="250"/>
      <c r="H588" s="253">
        <v>22</v>
      </c>
      <c r="I588" s="254"/>
      <c r="J588" s="250"/>
      <c r="K588" s="250"/>
      <c r="L588" s="255"/>
      <c r="M588" s="256"/>
      <c r="N588" s="257"/>
      <c r="O588" s="257"/>
      <c r="P588" s="257"/>
      <c r="Q588" s="257"/>
      <c r="R588" s="257"/>
      <c r="S588" s="257"/>
      <c r="T588" s="258"/>
      <c r="U588" s="13"/>
      <c r="V588" s="13"/>
      <c r="W588" s="13"/>
      <c r="X588" s="13"/>
      <c r="Y588" s="13"/>
      <c r="Z588" s="13"/>
      <c r="AA588" s="13"/>
      <c r="AB588" s="13"/>
      <c r="AC588" s="13"/>
      <c r="AD588" s="13"/>
      <c r="AE588" s="13"/>
      <c r="AT588" s="259" t="s">
        <v>259</v>
      </c>
      <c r="AU588" s="259" t="s">
        <v>88</v>
      </c>
      <c r="AV588" s="13" t="s">
        <v>88</v>
      </c>
      <c r="AW588" s="13" t="s">
        <v>36</v>
      </c>
      <c r="AX588" s="13" t="s">
        <v>80</v>
      </c>
      <c r="AY588" s="259" t="s">
        <v>241</v>
      </c>
    </row>
    <row r="589" s="13" customFormat="1">
      <c r="A589" s="13"/>
      <c r="B589" s="249"/>
      <c r="C589" s="250"/>
      <c r="D589" s="242" t="s">
        <v>259</v>
      </c>
      <c r="E589" s="251" t="s">
        <v>1</v>
      </c>
      <c r="F589" s="252" t="s">
        <v>5027</v>
      </c>
      <c r="G589" s="250"/>
      <c r="H589" s="253">
        <v>2</v>
      </c>
      <c r="I589" s="254"/>
      <c r="J589" s="250"/>
      <c r="K589" s="250"/>
      <c r="L589" s="255"/>
      <c r="M589" s="256"/>
      <c r="N589" s="257"/>
      <c r="O589" s="257"/>
      <c r="P589" s="257"/>
      <c r="Q589" s="257"/>
      <c r="R589" s="257"/>
      <c r="S589" s="257"/>
      <c r="T589" s="258"/>
      <c r="U589" s="13"/>
      <c r="V589" s="13"/>
      <c r="W589" s="13"/>
      <c r="X589" s="13"/>
      <c r="Y589" s="13"/>
      <c r="Z589" s="13"/>
      <c r="AA589" s="13"/>
      <c r="AB589" s="13"/>
      <c r="AC589" s="13"/>
      <c r="AD589" s="13"/>
      <c r="AE589" s="13"/>
      <c r="AT589" s="259" t="s">
        <v>259</v>
      </c>
      <c r="AU589" s="259" t="s">
        <v>88</v>
      </c>
      <c r="AV589" s="13" t="s">
        <v>88</v>
      </c>
      <c r="AW589" s="13" t="s">
        <v>36</v>
      </c>
      <c r="AX589" s="13" t="s">
        <v>80</v>
      </c>
      <c r="AY589" s="259" t="s">
        <v>241</v>
      </c>
    </row>
    <row r="590" s="14" customFormat="1">
      <c r="A590" s="14"/>
      <c r="B590" s="260"/>
      <c r="C590" s="261"/>
      <c r="D590" s="242" t="s">
        <v>259</v>
      </c>
      <c r="E590" s="262" t="s">
        <v>1</v>
      </c>
      <c r="F590" s="263" t="s">
        <v>261</v>
      </c>
      <c r="G590" s="261"/>
      <c r="H590" s="264">
        <v>24</v>
      </c>
      <c r="I590" s="265"/>
      <c r="J590" s="261"/>
      <c r="K590" s="261"/>
      <c r="L590" s="266"/>
      <c r="M590" s="267"/>
      <c r="N590" s="268"/>
      <c r="O590" s="268"/>
      <c r="P590" s="268"/>
      <c r="Q590" s="268"/>
      <c r="R590" s="268"/>
      <c r="S590" s="268"/>
      <c r="T590" s="269"/>
      <c r="U590" s="14"/>
      <c r="V590" s="14"/>
      <c r="W590" s="14"/>
      <c r="X590" s="14"/>
      <c r="Y590" s="14"/>
      <c r="Z590" s="14"/>
      <c r="AA590" s="14"/>
      <c r="AB590" s="14"/>
      <c r="AC590" s="14"/>
      <c r="AD590" s="14"/>
      <c r="AE590" s="14"/>
      <c r="AT590" s="270" t="s">
        <v>259</v>
      </c>
      <c r="AU590" s="270" t="s">
        <v>88</v>
      </c>
      <c r="AV590" s="14" t="s">
        <v>175</v>
      </c>
      <c r="AW590" s="14" t="s">
        <v>36</v>
      </c>
      <c r="AX590" s="14" t="s">
        <v>14</v>
      </c>
      <c r="AY590" s="270" t="s">
        <v>241</v>
      </c>
    </row>
    <row r="591" s="2" customFormat="1" ht="21.75" customHeight="1">
      <c r="A591" s="39"/>
      <c r="B591" s="40"/>
      <c r="C591" s="229" t="s">
        <v>1016</v>
      </c>
      <c r="D591" s="229" t="s">
        <v>243</v>
      </c>
      <c r="E591" s="230" t="s">
        <v>5091</v>
      </c>
      <c r="F591" s="231" t="s">
        <v>5092</v>
      </c>
      <c r="G591" s="232" t="s">
        <v>296</v>
      </c>
      <c r="H591" s="233">
        <v>13</v>
      </c>
      <c r="I591" s="234"/>
      <c r="J591" s="235">
        <f>ROUND(I591*H591,2)</f>
        <v>0</v>
      </c>
      <c r="K591" s="231" t="s">
        <v>247</v>
      </c>
      <c r="L591" s="45"/>
      <c r="M591" s="236" t="s">
        <v>1</v>
      </c>
      <c r="N591" s="237" t="s">
        <v>45</v>
      </c>
      <c r="O591" s="92"/>
      <c r="P591" s="238">
        <f>O591*H591</f>
        <v>0</v>
      </c>
      <c r="Q591" s="238">
        <v>9.0000000000000006E-05</v>
      </c>
      <c r="R591" s="238">
        <f>Q591*H591</f>
        <v>0.00117</v>
      </c>
      <c r="S591" s="238">
        <v>0</v>
      </c>
      <c r="T591" s="239">
        <f>S591*H591</f>
        <v>0</v>
      </c>
      <c r="U591" s="39"/>
      <c r="V591" s="39"/>
      <c r="W591" s="39"/>
      <c r="X591" s="39"/>
      <c r="Y591" s="39"/>
      <c r="Z591" s="39"/>
      <c r="AA591" s="39"/>
      <c r="AB591" s="39"/>
      <c r="AC591" s="39"/>
      <c r="AD591" s="39"/>
      <c r="AE591" s="39"/>
      <c r="AR591" s="240" t="s">
        <v>175</v>
      </c>
      <c r="AT591" s="240" t="s">
        <v>243</v>
      </c>
      <c r="AU591" s="240" t="s">
        <v>88</v>
      </c>
      <c r="AY591" s="18" t="s">
        <v>241</v>
      </c>
      <c r="BE591" s="241">
        <f>IF(N591="základní",J591,0)</f>
        <v>0</v>
      </c>
      <c r="BF591" s="241">
        <f>IF(N591="snížená",J591,0)</f>
        <v>0</v>
      </c>
      <c r="BG591" s="241">
        <f>IF(N591="zákl. přenesená",J591,0)</f>
        <v>0</v>
      </c>
      <c r="BH591" s="241">
        <f>IF(N591="sníž. přenesená",J591,0)</f>
        <v>0</v>
      </c>
      <c r="BI591" s="241">
        <f>IF(N591="nulová",J591,0)</f>
        <v>0</v>
      </c>
      <c r="BJ591" s="18" t="s">
        <v>14</v>
      </c>
      <c r="BK591" s="241">
        <f>ROUND(I591*H591,2)</f>
        <v>0</v>
      </c>
      <c r="BL591" s="18" t="s">
        <v>175</v>
      </c>
      <c r="BM591" s="240" t="s">
        <v>5093</v>
      </c>
    </row>
    <row r="592" s="2" customFormat="1">
      <c r="A592" s="39"/>
      <c r="B592" s="40"/>
      <c r="C592" s="41"/>
      <c r="D592" s="242" t="s">
        <v>249</v>
      </c>
      <c r="E592" s="41"/>
      <c r="F592" s="243" t="s">
        <v>5094</v>
      </c>
      <c r="G592" s="41"/>
      <c r="H592" s="41"/>
      <c r="I592" s="244"/>
      <c r="J592" s="41"/>
      <c r="K592" s="41"/>
      <c r="L592" s="45"/>
      <c r="M592" s="245"/>
      <c r="N592" s="246"/>
      <c r="O592" s="92"/>
      <c r="P592" s="92"/>
      <c r="Q592" s="92"/>
      <c r="R592" s="92"/>
      <c r="S592" s="92"/>
      <c r="T592" s="93"/>
      <c r="U592" s="39"/>
      <c r="V592" s="39"/>
      <c r="W592" s="39"/>
      <c r="X592" s="39"/>
      <c r="Y592" s="39"/>
      <c r="Z592" s="39"/>
      <c r="AA592" s="39"/>
      <c r="AB592" s="39"/>
      <c r="AC592" s="39"/>
      <c r="AD592" s="39"/>
      <c r="AE592" s="39"/>
      <c r="AT592" s="18" t="s">
        <v>249</v>
      </c>
      <c r="AU592" s="18" t="s">
        <v>88</v>
      </c>
    </row>
    <row r="593" s="2" customFormat="1">
      <c r="A593" s="39"/>
      <c r="B593" s="40"/>
      <c r="C593" s="41"/>
      <c r="D593" s="247" t="s">
        <v>251</v>
      </c>
      <c r="E593" s="41"/>
      <c r="F593" s="248" t="s">
        <v>5095</v>
      </c>
      <c r="G593" s="41"/>
      <c r="H593" s="41"/>
      <c r="I593" s="244"/>
      <c r="J593" s="41"/>
      <c r="K593" s="41"/>
      <c r="L593" s="45"/>
      <c r="M593" s="245"/>
      <c r="N593" s="246"/>
      <c r="O593" s="92"/>
      <c r="P593" s="92"/>
      <c r="Q593" s="92"/>
      <c r="R593" s="92"/>
      <c r="S593" s="92"/>
      <c r="T593" s="93"/>
      <c r="U593" s="39"/>
      <c r="V593" s="39"/>
      <c r="W593" s="39"/>
      <c r="X593" s="39"/>
      <c r="Y593" s="39"/>
      <c r="Z593" s="39"/>
      <c r="AA593" s="39"/>
      <c r="AB593" s="39"/>
      <c r="AC593" s="39"/>
      <c r="AD593" s="39"/>
      <c r="AE593" s="39"/>
      <c r="AT593" s="18" t="s">
        <v>251</v>
      </c>
      <c r="AU593" s="18" t="s">
        <v>88</v>
      </c>
    </row>
    <row r="594" s="13" customFormat="1">
      <c r="A594" s="13"/>
      <c r="B594" s="249"/>
      <c r="C594" s="250"/>
      <c r="D594" s="242" t="s">
        <v>259</v>
      </c>
      <c r="E594" s="251" t="s">
        <v>1</v>
      </c>
      <c r="F594" s="252" t="s">
        <v>4992</v>
      </c>
      <c r="G594" s="250"/>
      <c r="H594" s="253">
        <v>11</v>
      </c>
      <c r="I594" s="254"/>
      <c r="J594" s="250"/>
      <c r="K594" s="250"/>
      <c r="L594" s="255"/>
      <c r="M594" s="256"/>
      <c r="N594" s="257"/>
      <c r="O594" s="257"/>
      <c r="P594" s="257"/>
      <c r="Q594" s="257"/>
      <c r="R594" s="257"/>
      <c r="S594" s="257"/>
      <c r="T594" s="258"/>
      <c r="U594" s="13"/>
      <c r="V594" s="13"/>
      <c r="W594" s="13"/>
      <c r="X594" s="13"/>
      <c r="Y594" s="13"/>
      <c r="Z594" s="13"/>
      <c r="AA594" s="13"/>
      <c r="AB594" s="13"/>
      <c r="AC594" s="13"/>
      <c r="AD594" s="13"/>
      <c r="AE594" s="13"/>
      <c r="AT594" s="259" t="s">
        <v>259</v>
      </c>
      <c r="AU594" s="259" t="s">
        <v>88</v>
      </c>
      <c r="AV594" s="13" t="s">
        <v>88</v>
      </c>
      <c r="AW594" s="13" t="s">
        <v>36</v>
      </c>
      <c r="AX594" s="13" t="s">
        <v>80</v>
      </c>
      <c r="AY594" s="259" t="s">
        <v>241</v>
      </c>
    </row>
    <row r="595" s="13" customFormat="1">
      <c r="A595" s="13"/>
      <c r="B595" s="249"/>
      <c r="C595" s="250"/>
      <c r="D595" s="242" t="s">
        <v>259</v>
      </c>
      <c r="E595" s="251" t="s">
        <v>1</v>
      </c>
      <c r="F595" s="252" t="s">
        <v>5077</v>
      </c>
      <c r="G595" s="250"/>
      <c r="H595" s="253">
        <v>2</v>
      </c>
      <c r="I595" s="254"/>
      <c r="J595" s="250"/>
      <c r="K595" s="250"/>
      <c r="L595" s="255"/>
      <c r="M595" s="256"/>
      <c r="N595" s="257"/>
      <c r="O595" s="257"/>
      <c r="P595" s="257"/>
      <c r="Q595" s="257"/>
      <c r="R595" s="257"/>
      <c r="S595" s="257"/>
      <c r="T595" s="258"/>
      <c r="U595" s="13"/>
      <c r="V595" s="13"/>
      <c r="W595" s="13"/>
      <c r="X595" s="13"/>
      <c r="Y595" s="13"/>
      <c r="Z595" s="13"/>
      <c r="AA595" s="13"/>
      <c r="AB595" s="13"/>
      <c r="AC595" s="13"/>
      <c r="AD595" s="13"/>
      <c r="AE595" s="13"/>
      <c r="AT595" s="259" t="s">
        <v>259</v>
      </c>
      <c r="AU595" s="259" t="s">
        <v>88</v>
      </c>
      <c r="AV595" s="13" t="s">
        <v>88</v>
      </c>
      <c r="AW595" s="13" t="s">
        <v>36</v>
      </c>
      <c r="AX595" s="13" t="s">
        <v>80</v>
      </c>
      <c r="AY595" s="259" t="s">
        <v>241</v>
      </c>
    </row>
    <row r="596" s="14" customFormat="1">
      <c r="A596" s="14"/>
      <c r="B596" s="260"/>
      <c r="C596" s="261"/>
      <c r="D596" s="242" t="s">
        <v>259</v>
      </c>
      <c r="E596" s="262" t="s">
        <v>1</v>
      </c>
      <c r="F596" s="263" t="s">
        <v>261</v>
      </c>
      <c r="G596" s="261"/>
      <c r="H596" s="264">
        <v>13</v>
      </c>
      <c r="I596" s="265"/>
      <c r="J596" s="261"/>
      <c r="K596" s="261"/>
      <c r="L596" s="266"/>
      <c r="M596" s="267"/>
      <c r="N596" s="268"/>
      <c r="O596" s="268"/>
      <c r="P596" s="268"/>
      <c r="Q596" s="268"/>
      <c r="R596" s="268"/>
      <c r="S596" s="268"/>
      <c r="T596" s="269"/>
      <c r="U596" s="14"/>
      <c r="V596" s="14"/>
      <c r="W596" s="14"/>
      <c r="X596" s="14"/>
      <c r="Y596" s="14"/>
      <c r="Z596" s="14"/>
      <c r="AA596" s="14"/>
      <c r="AB596" s="14"/>
      <c r="AC596" s="14"/>
      <c r="AD596" s="14"/>
      <c r="AE596" s="14"/>
      <c r="AT596" s="270" t="s">
        <v>259</v>
      </c>
      <c r="AU596" s="270" t="s">
        <v>88</v>
      </c>
      <c r="AV596" s="14" t="s">
        <v>175</v>
      </c>
      <c r="AW596" s="14" t="s">
        <v>36</v>
      </c>
      <c r="AX596" s="14" t="s">
        <v>14</v>
      </c>
      <c r="AY596" s="270" t="s">
        <v>241</v>
      </c>
    </row>
    <row r="597" s="2" customFormat="1" ht="16.5" customHeight="1">
      <c r="A597" s="39"/>
      <c r="B597" s="40"/>
      <c r="C597" s="229" t="s">
        <v>1020</v>
      </c>
      <c r="D597" s="229" t="s">
        <v>243</v>
      </c>
      <c r="E597" s="230" t="s">
        <v>3928</v>
      </c>
      <c r="F597" s="231" t="s">
        <v>3929</v>
      </c>
      <c r="G597" s="232" t="s">
        <v>303</v>
      </c>
      <c r="H597" s="233">
        <v>3</v>
      </c>
      <c r="I597" s="234"/>
      <c r="J597" s="235">
        <f>ROUND(I597*H597,2)</f>
        <v>0</v>
      </c>
      <c r="K597" s="231" t="s">
        <v>1</v>
      </c>
      <c r="L597" s="45"/>
      <c r="M597" s="236" t="s">
        <v>1</v>
      </c>
      <c r="N597" s="237" t="s">
        <v>45</v>
      </c>
      <c r="O597" s="92"/>
      <c r="P597" s="238">
        <f>O597*H597</f>
        <v>0</v>
      </c>
      <c r="Q597" s="238">
        <v>0.050000000000000003</v>
      </c>
      <c r="R597" s="238">
        <f>Q597*H597</f>
        <v>0.15000000000000002</v>
      </c>
      <c r="S597" s="238">
        <v>0</v>
      </c>
      <c r="T597" s="239">
        <f>S597*H597</f>
        <v>0</v>
      </c>
      <c r="U597" s="39"/>
      <c r="V597" s="39"/>
      <c r="W597" s="39"/>
      <c r="X597" s="39"/>
      <c r="Y597" s="39"/>
      <c r="Z597" s="39"/>
      <c r="AA597" s="39"/>
      <c r="AB597" s="39"/>
      <c r="AC597" s="39"/>
      <c r="AD597" s="39"/>
      <c r="AE597" s="39"/>
      <c r="AR597" s="240" t="s">
        <v>175</v>
      </c>
      <c r="AT597" s="240" t="s">
        <v>243</v>
      </c>
      <c r="AU597" s="240" t="s">
        <v>88</v>
      </c>
      <c r="AY597" s="18" t="s">
        <v>241</v>
      </c>
      <c r="BE597" s="241">
        <f>IF(N597="základní",J597,0)</f>
        <v>0</v>
      </c>
      <c r="BF597" s="241">
        <f>IF(N597="snížená",J597,0)</f>
        <v>0</v>
      </c>
      <c r="BG597" s="241">
        <f>IF(N597="zákl. přenesená",J597,0)</f>
        <v>0</v>
      </c>
      <c r="BH597" s="241">
        <f>IF(N597="sníž. přenesená",J597,0)</f>
        <v>0</v>
      </c>
      <c r="BI597" s="241">
        <f>IF(N597="nulová",J597,0)</f>
        <v>0</v>
      </c>
      <c r="BJ597" s="18" t="s">
        <v>14</v>
      </c>
      <c r="BK597" s="241">
        <f>ROUND(I597*H597,2)</f>
        <v>0</v>
      </c>
      <c r="BL597" s="18" t="s">
        <v>175</v>
      </c>
      <c r="BM597" s="240" t="s">
        <v>5096</v>
      </c>
    </row>
    <row r="598" s="2" customFormat="1">
      <c r="A598" s="39"/>
      <c r="B598" s="40"/>
      <c r="C598" s="41"/>
      <c r="D598" s="242" t="s">
        <v>249</v>
      </c>
      <c r="E598" s="41"/>
      <c r="F598" s="243" t="s">
        <v>3929</v>
      </c>
      <c r="G598" s="41"/>
      <c r="H598" s="41"/>
      <c r="I598" s="244"/>
      <c r="J598" s="41"/>
      <c r="K598" s="41"/>
      <c r="L598" s="45"/>
      <c r="M598" s="245"/>
      <c r="N598" s="246"/>
      <c r="O598" s="92"/>
      <c r="P598" s="92"/>
      <c r="Q598" s="92"/>
      <c r="R598" s="92"/>
      <c r="S598" s="92"/>
      <c r="T598" s="93"/>
      <c r="U598" s="39"/>
      <c r="V598" s="39"/>
      <c r="W598" s="39"/>
      <c r="X598" s="39"/>
      <c r="Y598" s="39"/>
      <c r="Z598" s="39"/>
      <c r="AA598" s="39"/>
      <c r="AB598" s="39"/>
      <c r="AC598" s="39"/>
      <c r="AD598" s="39"/>
      <c r="AE598" s="39"/>
      <c r="AT598" s="18" t="s">
        <v>249</v>
      </c>
      <c r="AU598" s="18" t="s">
        <v>88</v>
      </c>
    </row>
    <row r="599" s="13" customFormat="1">
      <c r="A599" s="13"/>
      <c r="B599" s="249"/>
      <c r="C599" s="250"/>
      <c r="D599" s="242" t="s">
        <v>259</v>
      </c>
      <c r="E599" s="251" t="s">
        <v>1</v>
      </c>
      <c r="F599" s="252" t="s">
        <v>5076</v>
      </c>
      <c r="G599" s="250"/>
      <c r="H599" s="253">
        <v>3</v>
      </c>
      <c r="I599" s="254"/>
      <c r="J599" s="250"/>
      <c r="K599" s="250"/>
      <c r="L599" s="255"/>
      <c r="M599" s="256"/>
      <c r="N599" s="257"/>
      <c r="O599" s="257"/>
      <c r="P599" s="257"/>
      <c r="Q599" s="257"/>
      <c r="R599" s="257"/>
      <c r="S599" s="257"/>
      <c r="T599" s="258"/>
      <c r="U599" s="13"/>
      <c r="V599" s="13"/>
      <c r="W599" s="13"/>
      <c r="X599" s="13"/>
      <c r="Y599" s="13"/>
      <c r="Z599" s="13"/>
      <c r="AA599" s="13"/>
      <c r="AB599" s="13"/>
      <c r="AC599" s="13"/>
      <c r="AD599" s="13"/>
      <c r="AE599" s="13"/>
      <c r="AT599" s="259" t="s">
        <v>259</v>
      </c>
      <c r="AU599" s="259" t="s">
        <v>88</v>
      </c>
      <c r="AV599" s="13" t="s">
        <v>88</v>
      </c>
      <c r="AW599" s="13" t="s">
        <v>36</v>
      </c>
      <c r="AX599" s="13" t="s">
        <v>80</v>
      </c>
      <c r="AY599" s="259" t="s">
        <v>241</v>
      </c>
    </row>
    <row r="600" s="14" customFormat="1">
      <c r="A600" s="14"/>
      <c r="B600" s="260"/>
      <c r="C600" s="261"/>
      <c r="D600" s="242" t="s">
        <v>259</v>
      </c>
      <c r="E600" s="262" t="s">
        <v>1</v>
      </c>
      <c r="F600" s="263" t="s">
        <v>261</v>
      </c>
      <c r="G600" s="261"/>
      <c r="H600" s="264">
        <v>3</v>
      </c>
      <c r="I600" s="265"/>
      <c r="J600" s="261"/>
      <c r="K600" s="261"/>
      <c r="L600" s="266"/>
      <c r="M600" s="267"/>
      <c r="N600" s="268"/>
      <c r="O600" s="268"/>
      <c r="P600" s="268"/>
      <c r="Q600" s="268"/>
      <c r="R600" s="268"/>
      <c r="S600" s="268"/>
      <c r="T600" s="269"/>
      <c r="U600" s="14"/>
      <c r="V600" s="14"/>
      <c r="W600" s="14"/>
      <c r="X600" s="14"/>
      <c r="Y600" s="14"/>
      <c r="Z600" s="14"/>
      <c r="AA600" s="14"/>
      <c r="AB600" s="14"/>
      <c r="AC600" s="14"/>
      <c r="AD600" s="14"/>
      <c r="AE600" s="14"/>
      <c r="AT600" s="270" t="s">
        <v>259</v>
      </c>
      <c r="AU600" s="270" t="s">
        <v>88</v>
      </c>
      <c r="AV600" s="14" t="s">
        <v>175</v>
      </c>
      <c r="AW600" s="14" t="s">
        <v>36</v>
      </c>
      <c r="AX600" s="14" t="s">
        <v>14</v>
      </c>
      <c r="AY600" s="270" t="s">
        <v>241</v>
      </c>
    </row>
    <row r="601" s="2" customFormat="1" ht="24.15" customHeight="1">
      <c r="A601" s="39"/>
      <c r="B601" s="40"/>
      <c r="C601" s="229" t="s">
        <v>1026</v>
      </c>
      <c r="D601" s="229" t="s">
        <v>243</v>
      </c>
      <c r="E601" s="230" t="s">
        <v>5097</v>
      </c>
      <c r="F601" s="231" t="s">
        <v>5098</v>
      </c>
      <c r="G601" s="232" t="s">
        <v>307</v>
      </c>
      <c r="H601" s="233">
        <v>1</v>
      </c>
      <c r="I601" s="234"/>
      <c r="J601" s="235">
        <f>ROUND(I601*H601,2)</f>
        <v>0</v>
      </c>
      <c r="K601" s="231" t="s">
        <v>1</v>
      </c>
      <c r="L601" s="45"/>
      <c r="M601" s="236" t="s">
        <v>1</v>
      </c>
      <c r="N601" s="237" t="s">
        <v>45</v>
      </c>
      <c r="O601" s="92"/>
      <c r="P601" s="238">
        <f>O601*H601</f>
        <v>0</v>
      </c>
      <c r="Q601" s="238">
        <v>1.25</v>
      </c>
      <c r="R601" s="238">
        <f>Q601*H601</f>
        <v>1.25</v>
      </c>
      <c r="S601" s="238">
        <v>0</v>
      </c>
      <c r="T601" s="239">
        <f>S601*H601</f>
        <v>0</v>
      </c>
      <c r="U601" s="39"/>
      <c r="V601" s="39"/>
      <c r="W601" s="39"/>
      <c r="X601" s="39"/>
      <c r="Y601" s="39"/>
      <c r="Z601" s="39"/>
      <c r="AA601" s="39"/>
      <c r="AB601" s="39"/>
      <c r="AC601" s="39"/>
      <c r="AD601" s="39"/>
      <c r="AE601" s="39"/>
      <c r="AR601" s="240" t="s">
        <v>175</v>
      </c>
      <c r="AT601" s="240" t="s">
        <v>243</v>
      </c>
      <c r="AU601" s="240" t="s">
        <v>88</v>
      </c>
      <c r="AY601" s="18" t="s">
        <v>241</v>
      </c>
      <c r="BE601" s="241">
        <f>IF(N601="základní",J601,0)</f>
        <v>0</v>
      </c>
      <c r="BF601" s="241">
        <f>IF(N601="snížená",J601,0)</f>
        <v>0</v>
      </c>
      <c r="BG601" s="241">
        <f>IF(N601="zákl. přenesená",J601,0)</f>
        <v>0</v>
      </c>
      <c r="BH601" s="241">
        <f>IF(N601="sníž. přenesená",J601,0)</f>
        <v>0</v>
      </c>
      <c r="BI601" s="241">
        <f>IF(N601="nulová",J601,0)</f>
        <v>0</v>
      </c>
      <c r="BJ601" s="18" t="s">
        <v>14</v>
      </c>
      <c r="BK601" s="241">
        <f>ROUND(I601*H601,2)</f>
        <v>0</v>
      </c>
      <c r="BL601" s="18" t="s">
        <v>175</v>
      </c>
      <c r="BM601" s="240" t="s">
        <v>5099</v>
      </c>
    </row>
    <row r="602" s="2" customFormat="1">
      <c r="A602" s="39"/>
      <c r="B602" s="40"/>
      <c r="C602" s="41"/>
      <c r="D602" s="242" t="s">
        <v>249</v>
      </c>
      <c r="E602" s="41"/>
      <c r="F602" s="243" t="s">
        <v>5098</v>
      </c>
      <c r="G602" s="41"/>
      <c r="H602" s="41"/>
      <c r="I602" s="244"/>
      <c r="J602" s="41"/>
      <c r="K602" s="41"/>
      <c r="L602" s="45"/>
      <c r="M602" s="245"/>
      <c r="N602" s="246"/>
      <c r="O602" s="92"/>
      <c r="P602" s="92"/>
      <c r="Q602" s="92"/>
      <c r="R602" s="92"/>
      <c r="S602" s="92"/>
      <c r="T602" s="93"/>
      <c r="U602" s="39"/>
      <c r="V602" s="39"/>
      <c r="W602" s="39"/>
      <c r="X602" s="39"/>
      <c r="Y602" s="39"/>
      <c r="Z602" s="39"/>
      <c r="AA602" s="39"/>
      <c r="AB602" s="39"/>
      <c r="AC602" s="39"/>
      <c r="AD602" s="39"/>
      <c r="AE602" s="39"/>
      <c r="AT602" s="18" t="s">
        <v>249</v>
      </c>
      <c r="AU602" s="18" t="s">
        <v>88</v>
      </c>
    </row>
    <row r="603" s="2" customFormat="1">
      <c r="A603" s="39"/>
      <c r="B603" s="40"/>
      <c r="C603" s="41"/>
      <c r="D603" s="242" t="s">
        <v>742</v>
      </c>
      <c r="E603" s="41"/>
      <c r="F603" s="287" t="s">
        <v>5100</v>
      </c>
      <c r="G603" s="41"/>
      <c r="H603" s="41"/>
      <c r="I603" s="244"/>
      <c r="J603" s="41"/>
      <c r="K603" s="41"/>
      <c r="L603" s="45"/>
      <c r="M603" s="245"/>
      <c r="N603" s="246"/>
      <c r="O603" s="92"/>
      <c r="P603" s="92"/>
      <c r="Q603" s="92"/>
      <c r="R603" s="92"/>
      <c r="S603" s="92"/>
      <c r="T603" s="93"/>
      <c r="U603" s="39"/>
      <c r="V603" s="39"/>
      <c r="W603" s="39"/>
      <c r="X603" s="39"/>
      <c r="Y603" s="39"/>
      <c r="Z603" s="39"/>
      <c r="AA603" s="39"/>
      <c r="AB603" s="39"/>
      <c r="AC603" s="39"/>
      <c r="AD603" s="39"/>
      <c r="AE603" s="39"/>
      <c r="AT603" s="18" t="s">
        <v>742</v>
      </c>
      <c r="AU603" s="18" t="s">
        <v>88</v>
      </c>
    </row>
    <row r="604" s="13" customFormat="1">
      <c r="A604" s="13"/>
      <c r="B604" s="249"/>
      <c r="C604" s="250"/>
      <c r="D604" s="242" t="s">
        <v>259</v>
      </c>
      <c r="E604" s="251" t="s">
        <v>1</v>
      </c>
      <c r="F604" s="252" t="s">
        <v>5084</v>
      </c>
      <c r="G604" s="250"/>
      <c r="H604" s="253">
        <v>1</v>
      </c>
      <c r="I604" s="254"/>
      <c r="J604" s="250"/>
      <c r="K604" s="250"/>
      <c r="L604" s="255"/>
      <c r="M604" s="256"/>
      <c r="N604" s="257"/>
      <c r="O604" s="257"/>
      <c r="P604" s="257"/>
      <c r="Q604" s="257"/>
      <c r="R604" s="257"/>
      <c r="S604" s="257"/>
      <c r="T604" s="258"/>
      <c r="U604" s="13"/>
      <c r="V604" s="13"/>
      <c r="W604" s="13"/>
      <c r="X604" s="13"/>
      <c r="Y604" s="13"/>
      <c r="Z604" s="13"/>
      <c r="AA604" s="13"/>
      <c r="AB604" s="13"/>
      <c r="AC604" s="13"/>
      <c r="AD604" s="13"/>
      <c r="AE604" s="13"/>
      <c r="AT604" s="259" t="s">
        <v>259</v>
      </c>
      <c r="AU604" s="259" t="s">
        <v>88</v>
      </c>
      <c r="AV604" s="13" t="s">
        <v>88</v>
      </c>
      <c r="AW604" s="13" t="s">
        <v>36</v>
      </c>
      <c r="AX604" s="13" t="s">
        <v>14</v>
      </c>
      <c r="AY604" s="259" t="s">
        <v>241</v>
      </c>
    </row>
    <row r="605" s="14" customFormat="1">
      <c r="A605" s="14"/>
      <c r="B605" s="260"/>
      <c r="C605" s="261"/>
      <c r="D605" s="242" t="s">
        <v>259</v>
      </c>
      <c r="E605" s="262" t="s">
        <v>1</v>
      </c>
      <c r="F605" s="263" t="s">
        <v>261</v>
      </c>
      <c r="G605" s="261"/>
      <c r="H605" s="264">
        <v>1</v>
      </c>
      <c r="I605" s="265"/>
      <c r="J605" s="261"/>
      <c r="K605" s="261"/>
      <c r="L605" s="266"/>
      <c r="M605" s="267"/>
      <c r="N605" s="268"/>
      <c r="O605" s="268"/>
      <c r="P605" s="268"/>
      <c r="Q605" s="268"/>
      <c r="R605" s="268"/>
      <c r="S605" s="268"/>
      <c r="T605" s="269"/>
      <c r="U605" s="14"/>
      <c r="V605" s="14"/>
      <c r="W605" s="14"/>
      <c r="X605" s="14"/>
      <c r="Y605" s="14"/>
      <c r="Z605" s="14"/>
      <c r="AA605" s="14"/>
      <c r="AB605" s="14"/>
      <c r="AC605" s="14"/>
      <c r="AD605" s="14"/>
      <c r="AE605" s="14"/>
      <c r="AT605" s="270" t="s">
        <v>259</v>
      </c>
      <c r="AU605" s="270" t="s">
        <v>88</v>
      </c>
      <c r="AV605" s="14" t="s">
        <v>175</v>
      </c>
      <c r="AW605" s="14" t="s">
        <v>36</v>
      </c>
      <c r="AX605" s="14" t="s">
        <v>80</v>
      </c>
      <c r="AY605" s="270" t="s">
        <v>241</v>
      </c>
    </row>
    <row r="606" s="2" customFormat="1" ht="24.15" customHeight="1">
      <c r="A606" s="39"/>
      <c r="B606" s="40"/>
      <c r="C606" s="229" t="s">
        <v>1030</v>
      </c>
      <c r="D606" s="229" t="s">
        <v>243</v>
      </c>
      <c r="E606" s="230" t="s">
        <v>3598</v>
      </c>
      <c r="F606" s="231" t="s">
        <v>3599</v>
      </c>
      <c r="G606" s="232" t="s">
        <v>307</v>
      </c>
      <c r="H606" s="233">
        <v>2</v>
      </c>
      <c r="I606" s="234"/>
      <c r="J606" s="235">
        <f>ROUND(I606*H606,2)</f>
        <v>0</v>
      </c>
      <c r="K606" s="231" t="s">
        <v>1</v>
      </c>
      <c r="L606" s="45"/>
      <c r="M606" s="236" t="s">
        <v>1</v>
      </c>
      <c r="N606" s="237" t="s">
        <v>45</v>
      </c>
      <c r="O606" s="92"/>
      <c r="P606" s="238">
        <f>O606*H606</f>
        <v>0</v>
      </c>
      <c r="Q606" s="238">
        <v>1.25</v>
      </c>
      <c r="R606" s="238">
        <f>Q606*H606</f>
        <v>2.5</v>
      </c>
      <c r="S606" s="238">
        <v>0</v>
      </c>
      <c r="T606" s="239">
        <f>S606*H606</f>
        <v>0</v>
      </c>
      <c r="U606" s="39"/>
      <c r="V606" s="39"/>
      <c r="W606" s="39"/>
      <c r="X606" s="39"/>
      <c r="Y606" s="39"/>
      <c r="Z606" s="39"/>
      <c r="AA606" s="39"/>
      <c r="AB606" s="39"/>
      <c r="AC606" s="39"/>
      <c r="AD606" s="39"/>
      <c r="AE606" s="39"/>
      <c r="AR606" s="240" t="s">
        <v>175</v>
      </c>
      <c r="AT606" s="240" t="s">
        <v>243</v>
      </c>
      <c r="AU606" s="240" t="s">
        <v>88</v>
      </c>
      <c r="AY606" s="18" t="s">
        <v>241</v>
      </c>
      <c r="BE606" s="241">
        <f>IF(N606="základní",J606,0)</f>
        <v>0</v>
      </c>
      <c r="BF606" s="241">
        <f>IF(N606="snížená",J606,0)</f>
        <v>0</v>
      </c>
      <c r="BG606" s="241">
        <f>IF(N606="zákl. přenesená",J606,0)</f>
        <v>0</v>
      </c>
      <c r="BH606" s="241">
        <f>IF(N606="sníž. přenesená",J606,0)</f>
        <v>0</v>
      </c>
      <c r="BI606" s="241">
        <f>IF(N606="nulová",J606,0)</f>
        <v>0</v>
      </c>
      <c r="BJ606" s="18" t="s">
        <v>14</v>
      </c>
      <c r="BK606" s="241">
        <f>ROUND(I606*H606,2)</f>
        <v>0</v>
      </c>
      <c r="BL606" s="18" t="s">
        <v>175</v>
      </c>
      <c r="BM606" s="240" t="s">
        <v>5101</v>
      </c>
    </row>
    <row r="607" s="2" customFormat="1">
      <c r="A607" s="39"/>
      <c r="B607" s="40"/>
      <c r="C607" s="41"/>
      <c r="D607" s="242" t="s">
        <v>249</v>
      </c>
      <c r="E607" s="41"/>
      <c r="F607" s="243" t="s">
        <v>3599</v>
      </c>
      <c r="G607" s="41"/>
      <c r="H607" s="41"/>
      <c r="I607" s="244"/>
      <c r="J607" s="41"/>
      <c r="K607" s="41"/>
      <c r="L607" s="45"/>
      <c r="M607" s="245"/>
      <c r="N607" s="246"/>
      <c r="O607" s="92"/>
      <c r="P607" s="92"/>
      <c r="Q607" s="92"/>
      <c r="R607" s="92"/>
      <c r="S607" s="92"/>
      <c r="T607" s="93"/>
      <c r="U607" s="39"/>
      <c r="V607" s="39"/>
      <c r="W607" s="39"/>
      <c r="X607" s="39"/>
      <c r="Y607" s="39"/>
      <c r="Z607" s="39"/>
      <c r="AA607" s="39"/>
      <c r="AB607" s="39"/>
      <c r="AC607" s="39"/>
      <c r="AD607" s="39"/>
      <c r="AE607" s="39"/>
      <c r="AT607" s="18" t="s">
        <v>249</v>
      </c>
      <c r="AU607" s="18" t="s">
        <v>88</v>
      </c>
    </row>
    <row r="608" s="13" customFormat="1">
      <c r="A608" s="13"/>
      <c r="B608" s="249"/>
      <c r="C608" s="250"/>
      <c r="D608" s="242" t="s">
        <v>259</v>
      </c>
      <c r="E608" s="251" t="s">
        <v>1</v>
      </c>
      <c r="F608" s="252" t="s">
        <v>5102</v>
      </c>
      <c r="G608" s="250"/>
      <c r="H608" s="253">
        <v>2</v>
      </c>
      <c r="I608" s="254"/>
      <c r="J608" s="250"/>
      <c r="K608" s="250"/>
      <c r="L608" s="255"/>
      <c r="M608" s="256"/>
      <c r="N608" s="257"/>
      <c r="O608" s="257"/>
      <c r="P608" s="257"/>
      <c r="Q608" s="257"/>
      <c r="R608" s="257"/>
      <c r="S608" s="257"/>
      <c r="T608" s="258"/>
      <c r="U608" s="13"/>
      <c r="V608" s="13"/>
      <c r="W608" s="13"/>
      <c r="X608" s="13"/>
      <c r="Y608" s="13"/>
      <c r="Z608" s="13"/>
      <c r="AA608" s="13"/>
      <c r="AB608" s="13"/>
      <c r="AC608" s="13"/>
      <c r="AD608" s="13"/>
      <c r="AE608" s="13"/>
      <c r="AT608" s="259" t="s">
        <v>259</v>
      </c>
      <c r="AU608" s="259" t="s">
        <v>88</v>
      </c>
      <c r="AV608" s="13" t="s">
        <v>88</v>
      </c>
      <c r="AW608" s="13" t="s">
        <v>36</v>
      </c>
      <c r="AX608" s="13" t="s">
        <v>80</v>
      </c>
      <c r="AY608" s="259" t="s">
        <v>241</v>
      </c>
    </row>
    <row r="609" s="14" customFormat="1">
      <c r="A609" s="14"/>
      <c r="B609" s="260"/>
      <c r="C609" s="261"/>
      <c r="D609" s="242" t="s">
        <v>259</v>
      </c>
      <c r="E609" s="262" t="s">
        <v>1</v>
      </c>
      <c r="F609" s="263" t="s">
        <v>261</v>
      </c>
      <c r="G609" s="261"/>
      <c r="H609" s="264">
        <v>2</v>
      </c>
      <c r="I609" s="265"/>
      <c r="J609" s="261"/>
      <c r="K609" s="261"/>
      <c r="L609" s="266"/>
      <c r="M609" s="267"/>
      <c r="N609" s="268"/>
      <c r="O609" s="268"/>
      <c r="P609" s="268"/>
      <c r="Q609" s="268"/>
      <c r="R609" s="268"/>
      <c r="S609" s="268"/>
      <c r="T609" s="269"/>
      <c r="U609" s="14"/>
      <c r="V609" s="14"/>
      <c r="W609" s="14"/>
      <c r="X609" s="14"/>
      <c r="Y609" s="14"/>
      <c r="Z609" s="14"/>
      <c r="AA609" s="14"/>
      <c r="AB609" s="14"/>
      <c r="AC609" s="14"/>
      <c r="AD609" s="14"/>
      <c r="AE609" s="14"/>
      <c r="AT609" s="270" t="s">
        <v>259</v>
      </c>
      <c r="AU609" s="270" t="s">
        <v>88</v>
      </c>
      <c r="AV609" s="14" t="s">
        <v>175</v>
      </c>
      <c r="AW609" s="14" t="s">
        <v>36</v>
      </c>
      <c r="AX609" s="14" t="s">
        <v>14</v>
      </c>
      <c r="AY609" s="270" t="s">
        <v>241</v>
      </c>
    </row>
    <row r="610" s="2" customFormat="1" ht="21.75" customHeight="1">
      <c r="A610" s="39"/>
      <c r="B610" s="40"/>
      <c r="C610" s="229" t="s">
        <v>1034</v>
      </c>
      <c r="D610" s="229" t="s">
        <v>243</v>
      </c>
      <c r="E610" s="230" t="s">
        <v>5103</v>
      </c>
      <c r="F610" s="231" t="s">
        <v>5104</v>
      </c>
      <c r="G610" s="232" t="s">
        <v>307</v>
      </c>
      <c r="H610" s="233">
        <v>1</v>
      </c>
      <c r="I610" s="234"/>
      <c r="J610" s="235">
        <f>ROUND(I610*H610,2)</f>
        <v>0</v>
      </c>
      <c r="K610" s="231" t="s">
        <v>1</v>
      </c>
      <c r="L610" s="45"/>
      <c r="M610" s="236" t="s">
        <v>1</v>
      </c>
      <c r="N610" s="237" t="s">
        <v>45</v>
      </c>
      <c r="O610" s="92"/>
      <c r="P610" s="238">
        <f>O610*H610</f>
        <v>0</v>
      </c>
      <c r="Q610" s="238">
        <v>0.14999999999999999</v>
      </c>
      <c r="R610" s="238">
        <f>Q610*H610</f>
        <v>0.14999999999999999</v>
      </c>
      <c r="S610" s="238">
        <v>0</v>
      </c>
      <c r="T610" s="239">
        <f>S610*H610</f>
        <v>0</v>
      </c>
      <c r="U610" s="39"/>
      <c r="V610" s="39"/>
      <c r="W610" s="39"/>
      <c r="X610" s="39"/>
      <c r="Y610" s="39"/>
      <c r="Z610" s="39"/>
      <c r="AA610" s="39"/>
      <c r="AB610" s="39"/>
      <c r="AC610" s="39"/>
      <c r="AD610" s="39"/>
      <c r="AE610" s="39"/>
      <c r="AR610" s="240" t="s">
        <v>175</v>
      </c>
      <c r="AT610" s="240" t="s">
        <v>243</v>
      </c>
      <c r="AU610" s="240" t="s">
        <v>88</v>
      </c>
      <c r="AY610" s="18" t="s">
        <v>241</v>
      </c>
      <c r="BE610" s="241">
        <f>IF(N610="základní",J610,0)</f>
        <v>0</v>
      </c>
      <c r="BF610" s="241">
        <f>IF(N610="snížená",J610,0)</f>
        <v>0</v>
      </c>
      <c r="BG610" s="241">
        <f>IF(N610="zákl. přenesená",J610,0)</f>
        <v>0</v>
      </c>
      <c r="BH610" s="241">
        <f>IF(N610="sníž. přenesená",J610,0)</f>
        <v>0</v>
      </c>
      <c r="BI610" s="241">
        <f>IF(N610="nulová",J610,0)</f>
        <v>0</v>
      </c>
      <c r="BJ610" s="18" t="s">
        <v>14</v>
      </c>
      <c r="BK610" s="241">
        <f>ROUND(I610*H610,2)</f>
        <v>0</v>
      </c>
      <c r="BL610" s="18" t="s">
        <v>175</v>
      </c>
      <c r="BM610" s="240" t="s">
        <v>5105</v>
      </c>
    </row>
    <row r="611" s="2" customFormat="1">
      <c r="A611" s="39"/>
      <c r="B611" s="40"/>
      <c r="C611" s="41"/>
      <c r="D611" s="242" t="s">
        <v>249</v>
      </c>
      <c r="E611" s="41"/>
      <c r="F611" s="243" t="s">
        <v>5104</v>
      </c>
      <c r="G611" s="41"/>
      <c r="H611" s="41"/>
      <c r="I611" s="244"/>
      <c r="J611" s="41"/>
      <c r="K611" s="41"/>
      <c r="L611" s="45"/>
      <c r="M611" s="245"/>
      <c r="N611" s="246"/>
      <c r="O611" s="92"/>
      <c r="P611" s="92"/>
      <c r="Q611" s="92"/>
      <c r="R611" s="92"/>
      <c r="S611" s="92"/>
      <c r="T611" s="93"/>
      <c r="U611" s="39"/>
      <c r="V611" s="39"/>
      <c r="W611" s="39"/>
      <c r="X611" s="39"/>
      <c r="Y611" s="39"/>
      <c r="Z611" s="39"/>
      <c r="AA611" s="39"/>
      <c r="AB611" s="39"/>
      <c r="AC611" s="39"/>
      <c r="AD611" s="39"/>
      <c r="AE611" s="39"/>
      <c r="AT611" s="18" t="s">
        <v>249</v>
      </c>
      <c r="AU611" s="18" t="s">
        <v>88</v>
      </c>
    </row>
    <row r="612" s="2" customFormat="1">
      <c r="A612" s="39"/>
      <c r="B612" s="40"/>
      <c r="C612" s="41"/>
      <c r="D612" s="242" t="s">
        <v>742</v>
      </c>
      <c r="E612" s="41"/>
      <c r="F612" s="287" t="s">
        <v>5106</v>
      </c>
      <c r="G612" s="41"/>
      <c r="H612" s="41"/>
      <c r="I612" s="244"/>
      <c r="J612" s="41"/>
      <c r="K612" s="41"/>
      <c r="L612" s="45"/>
      <c r="M612" s="245"/>
      <c r="N612" s="246"/>
      <c r="O612" s="92"/>
      <c r="P612" s="92"/>
      <c r="Q612" s="92"/>
      <c r="R612" s="92"/>
      <c r="S612" s="92"/>
      <c r="T612" s="93"/>
      <c r="U612" s="39"/>
      <c r="V612" s="39"/>
      <c r="W612" s="39"/>
      <c r="X612" s="39"/>
      <c r="Y612" s="39"/>
      <c r="Z612" s="39"/>
      <c r="AA612" s="39"/>
      <c r="AB612" s="39"/>
      <c r="AC612" s="39"/>
      <c r="AD612" s="39"/>
      <c r="AE612" s="39"/>
      <c r="AT612" s="18" t="s">
        <v>742</v>
      </c>
      <c r="AU612" s="18" t="s">
        <v>88</v>
      </c>
    </row>
    <row r="613" s="2" customFormat="1" ht="16.5" customHeight="1">
      <c r="A613" s="39"/>
      <c r="B613" s="40"/>
      <c r="C613" s="229" t="s">
        <v>1040</v>
      </c>
      <c r="D613" s="229" t="s">
        <v>243</v>
      </c>
      <c r="E613" s="230" t="s">
        <v>5107</v>
      </c>
      <c r="F613" s="231" t="s">
        <v>5108</v>
      </c>
      <c r="G613" s="232" t="s">
        <v>307</v>
      </c>
      <c r="H613" s="233">
        <v>1</v>
      </c>
      <c r="I613" s="234"/>
      <c r="J613" s="235">
        <f>ROUND(I613*H613,2)</f>
        <v>0</v>
      </c>
      <c r="K613" s="231" t="s">
        <v>1</v>
      </c>
      <c r="L613" s="45"/>
      <c r="M613" s="236" t="s">
        <v>1</v>
      </c>
      <c r="N613" s="237" t="s">
        <v>45</v>
      </c>
      <c r="O613" s="92"/>
      <c r="P613" s="238">
        <f>O613*H613</f>
        <v>0</v>
      </c>
      <c r="Q613" s="238">
        <v>0.0080000000000000002</v>
      </c>
      <c r="R613" s="238">
        <f>Q613*H613</f>
        <v>0.0080000000000000002</v>
      </c>
      <c r="S613" s="238">
        <v>0</v>
      </c>
      <c r="T613" s="239">
        <f>S613*H613</f>
        <v>0</v>
      </c>
      <c r="U613" s="39"/>
      <c r="V613" s="39"/>
      <c r="W613" s="39"/>
      <c r="X613" s="39"/>
      <c r="Y613" s="39"/>
      <c r="Z613" s="39"/>
      <c r="AA613" s="39"/>
      <c r="AB613" s="39"/>
      <c r="AC613" s="39"/>
      <c r="AD613" s="39"/>
      <c r="AE613" s="39"/>
      <c r="AR613" s="240" t="s">
        <v>175</v>
      </c>
      <c r="AT613" s="240" t="s">
        <v>243</v>
      </c>
      <c r="AU613" s="240" t="s">
        <v>88</v>
      </c>
      <c r="AY613" s="18" t="s">
        <v>241</v>
      </c>
      <c r="BE613" s="241">
        <f>IF(N613="základní",J613,0)</f>
        <v>0</v>
      </c>
      <c r="BF613" s="241">
        <f>IF(N613="snížená",J613,0)</f>
        <v>0</v>
      </c>
      <c r="BG613" s="241">
        <f>IF(N613="zákl. přenesená",J613,0)</f>
        <v>0</v>
      </c>
      <c r="BH613" s="241">
        <f>IF(N613="sníž. přenesená",J613,0)</f>
        <v>0</v>
      </c>
      <c r="BI613" s="241">
        <f>IF(N613="nulová",J613,0)</f>
        <v>0</v>
      </c>
      <c r="BJ613" s="18" t="s">
        <v>14</v>
      </c>
      <c r="BK613" s="241">
        <f>ROUND(I613*H613,2)</f>
        <v>0</v>
      </c>
      <c r="BL613" s="18" t="s">
        <v>175</v>
      </c>
      <c r="BM613" s="240" t="s">
        <v>5109</v>
      </c>
    </row>
    <row r="614" s="2" customFormat="1">
      <c r="A614" s="39"/>
      <c r="B614" s="40"/>
      <c r="C614" s="41"/>
      <c r="D614" s="242" t="s">
        <v>249</v>
      </c>
      <c r="E614" s="41"/>
      <c r="F614" s="243" t="s">
        <v>5108</v>
      </c>
      <c r="G614" s="41"/>
      <c r="H614" s="41"/>
      <c r="I614" s="244"/>
      <c r="J614" s="41"/>
      <c r="K614" s="41"/>
      <c r="L614" s="45"/>
      <c r="M614" s="245"/>
      <c r="N614" s="246"/>
      <c r="O614" s="92"/>
      <c r="P614" s="92"/>
      <c r="Q614" s="92"/>
      <c r="R614" s="92"/>
      <c r="S614" s="92"/>
      <c r="T614" s="93"/>
      <c r="U614" s="39"/>
      <c r="V614" s="39"/>
      <c r="W614" s="39"/>
      <c r="X614" s="39"/>
      <c r="Y614" s="39"/>
      <c r="Z614" s="39"/>
      <c r="AA614" s="39"/>
      <c r="AB614" s="39"/>
      <c r="AC614" s="39"/>
      <c r="AD614" s="39"/>
      <c r="AE614" s="39"/>
      <c r="AT614" s="18" t="s">
        <v>249</v>
      </c>
      <c r="AU614" s="18" t="s">
        <v>88</v>
      </c>
    </row>
    <row r="615" s="13" customFormat="1">
      <c r="A615" s="13"/>
      <c r="B615" s="249"/>
      <c r="C615" s="250"/>
      <c r="D615" s="242" t="s">
        <v>259</v>
      </c>
      <c r="E615" s="251" t="s">
        <v>1</v>
      </c>
      <c r="F615" s="252" t="s">
        <v>5070</v>
      </c>
      <c r="G615" s="250"/>
      <c r="H615" s="253">
        <v>1</v>
      </c>
      <c r="I615" s="254"/>
      <c r="J615" s="250"/>
      <c r="K615" s="250"/>
      <c r="L615" s="255"/>
      <c r="M615" s="256"/>
      <c r="N615" s="257"/>
      <c r="O615" s="257"/>
      <c r="P615" s="257"/>
      <c r="Q615" s="257"/>
      <c r="R615" s="257"/>
      <c r="S615" s="257"/>
      <c r="T615" s="258"/>
      <c r="U615" s="13"/>
      <c r="V615" s="13"/>
      <c r="W615" s="13"/>
      <c r="X615" s="13"/>
      <c r="Y615" s="13"/>
      <c r="Z615" s="13"/>
      <c r="AA615" s="13"/>
      <c r="AB615" s="13"/>
      <c r="AC615" s="13"/>
      <c r="AD615" s="13"/>
      <c r="AE615" s="13"/>
      <c r="AT615" s="259" t="s">
        <v>259</v>
      </c>
      <c r="AU615" s="259" t="s">
        <v>88</v>
      </c>
      <c r="AV615" s="13" t="s">
        <v>88</v>
      </c>
      <c r="AW615" s="13" t="s">
        <v>36</v>
      </c>
      <c r="AX615" s="13" t="s">
        <v>80</v>
      </c>
      <c r="AY615" s="259" t="s">
        <v>241</v>
      </c>
    </row>
    <row r="616" s="14" customFormat="1">
      <c r="A616" s="14"/>
      <c r="B616" s="260"/>
      <c r="C616" s="261"/>
      <c r="D616" s="242" t="s">
        <v>259</v>
      </c>
      <c r="E616" s="262" t="s">
        <v>1</v>
      </c>
      <c r="F616" s="263" t="s">
        <v>261</v>
      </c>
      <c r="G616" s="261"/>
      <c r="H616" s="264">
        <v>1</v>
      </c>
      <c r="I616" s="265"/>
      <c r="J616" s="261"/>
      <c r="K616" s="261"/>
      <c r="L616" s="266"/>
      <c r="M616" s="267"/>
      <c r="N616" s="268"/>
      <c r="O616" s="268"/>
      <c r="P616" s="268"/>
      <c r="Q616" s="268"/>
      <c r="R616" s="268"/>
      <c r="S616" s="268"/>
      <c r="T616" s="269"/>
      <c r="U616" s="14"/>
      <c r="V616" s="14"/>
      <c r="W616" s="14"/>
      <c r="X616" s="14"/>
      <c r="Y616" s="14"/>
      <c r="Z616" s="14"/>
      <c r="AA616" s="14"/>
      <c r="AB616" s="14"/>
      <c r="AC616" s="14"/>
      <c r="AD616" s="14"/>
      <c r="AE616" s="14"/>
      <c r="AT616" s="270" t="s">
        <v>259</v>
      </c>
      <c r="AU616" s="270" t="s">
        <v>88</v>
      </c>
      <c r="AV616" s="14" t="s">
        <v>175</v>
      </c>
      <c r="AW616" s="14" t="s">
        <v>36</v>
      </c>
      <c r="AX616" s="14" t="s">
        <v>14</v>
      </c>
      <c r="AY616" s="270" t="s">
        <v>241</v>
      </c>
    </row>
    <row r="617" s="12" customFormat="1" ht="22.8" customHeight="1">
      <c r="A617" s="12"/>
      <c r="B617" s="213"/>
      <c r="C617" s="214"/>
      <c r="D617" s="215" t="s">
        <v>79</v>
      </c>
      <c r="E617" s="227" t="s">
        <v>281</v>
      </c>
      <c r="F617" s="227" t="s">
        <v>282</v>
      </c>
      <c r="G617" s="214"/>
      <c r="H617" s="214"/>
      <c r="I617" s="217"/>
      <c r="J617" s="228">
        <f>BK617</f>
        <v>0</v>
      </c>
      <c r="K617" s="214"/>
      <c r="L617" s="219"/>
      <c r="M617" s="220"/>
      <c r="N617" s="221"/>
      <c r="O617" s="221"/>
      <c r="P617" s="222">
        <f>SUM(P618:P620)</f>
        <v>0</v>
      </c>
      <c r="Q617" s="221"/>
      <c r="R617" s="222">
        <f>SUM(R618:R620)</f>
        <v>0.189</v>
      </c>
      <c r="S617" s="221"/>
      <c r="T617" s="223">
        <f>SUM(T618:T620)</f>
        <v>0</v>
      </c>
      <c r="U617" s="12"/>
      <c r="V617" s="12"/>
      <c r="W617" s="12"/>
      <c r="X617" s="12"/>
      <c r="Y617" s="12"/>
      <c r="Z617" s="12"/>
      <c r="AA617" s="12"/>
      <c r="AB617" s="12"/>
      <c r="AC617" s="12"/>
      <c r="AD617" s="12"/>
      <c r="AE617" s="12"/>
      <c r="AR617" s="224" t="s">
        <v>14</v>
      </c>
      <c r="AT617" s="225" t="s">
        <v>79</v>
      </c>
      <c r="AU617" s="225" t="s">
        <v>14</v>
      </c>
      <c r="AY617" s="224" t="s">
        <v>241</v>
      </c>
      <c r="BK617" s="226">
        <f>SUM(BK618:BK620)</f>
        <v>0</v>
      </c>
    </row>
    <row r="618" s="2" customFormat="1" ht="24.15" customHeight="1">
      <c r="A618" s="39"/>
      <c r="B618" s="40"/>
      <c r="C618" s="229" t="s">
        <v>1044</v>
      </c>
      <c r="D618" s="229" t="s">
        <v>243</v>
      </c>
      <c r="E618" s="230" t="s">
        <v>4022</v>
      </c>
      <c r="F618" s="231" t="s">
        <v>4023</v>
      </c>
      <c r="G618" s="232" t="s">
        <v>307</v>
      </c>
      <c r="H618" s="233">
        <v>1</v>
      </c>
      <c r="I618" s="234"/>
      <c r="J618" s="235">
        <f>ROUND(I618*H618,2)</f>
        <v>0</v>
      </c>
      <c r="K618" s="231" t="s">
        <v>1</v>
      </c>
      <c r="L618" s="45"/>
      <c r="M618" s="236" t="s">
        <v>1</v>
      </c>
      <c r="N618" s="237" t="s">
        <v>45</v>
      </c>
      <c r="O618" s="92"/>
      <c r="P618" s="238">
        <f>O618*H618</f>
        <v>0</v>
      </c>
      <c r="Q618" s="238">
        <v>0.189</v>
      </c>
      <c r="R618" s="238">
        <f>Q618*H618</f>
        <v>0.189</v>
      </c>
      <c r="S618" s="238">
        <v>0</v>
      </c>
      <c r="T618" s="239">
        <f>S618*H618</f>
        <v>0</v>
      </c>
      <c r="U618" s="39"/>
      <c r="V618" s="39"/>
      <c r="W618" s="39"/>
      <c r="X618" s="39"/>
      <c r="Y618" s="39"/>
      <c r="Z618" s="39"/>
      <c r="AA618" s="39"/>
      <c r="AB618" s="39"/>
      <c r="AC618" s="39"/>
      <c r="AD618" s="39"/>
      <c r="AE618" s="39"/>
      <c r="AR618" s="240" t="s">
        <v>175</v>
      </c>
      <c r="AT618" s="240" t="s">
        <v>243</v>
      </c>
      <c r="AU618" s="240" t="s">
        <v>88</v>
      </c>
      <c r="AY618" s="18" t="s">
        <v>241</v>
      </c>
      <c r="BE618" s="241">
        <f>IF(N618="základní",J618,0)</f>
        <v>0</v>
      </c>
      <c r="BF618" s="241">
        <f>IF(N618="snížená",J618,0)</f>
        <v>0</v>
      </c>
      <c r="BG618" s="241">
        <f>IF(N618="zákl. přenesená",J618,0)</f>
        <v>0</v>
      </c>
      <c r="BH618" s="241">
        <f>IF(N618="sníž. přenesená",J618,0)</f>
        <v>0</v>
      </c>
      <c r="BI618" s="241">
        <f>IF(N618="nulová",J618,0)</f>
        <v>0</v>
      </c>
      <c r="BJ618" s="18" t="s">
        <v>14</v>
      </c>
      <c r="BK618" s="241">
        <f>ROUND(I618*H618,2)</f>
        <v>0</v>
      </c>
      <c r="BL618" s="18" t="s">
        <v>175</v>
      </c>
      <c r="BM618" s="240" t="s">
        <v>5110</v>
      </c>
    </row>
    <row r="619" s="2" customFormat="1">
      <c r="A619" s="39"/>
      <c r="B619" s="40"/>
      <c r="C619" s="41"/>
      <c r="D619" s="242" t="s">
        <v>249</v>
      </c>
      <c r="E619" s="41"/>
      <c r="F619" s="243" t="s">
        <v>4023</v>
      </c>
      <c r="G619" s="41"/>
      <c r="H619" s="41"/>
      <c r="I619" s="244"/>
      <c r="J619" s="41"/>
      <c r="K619" s="41"/>
      <c r="L619" s="45"/>
      <c r="M619" s="245"/>
      <c r="N619" s="246"/>
      <c r="O619" s="92"/>
      <c r="P619" s="92"/>
      <c r="Q619" s="92"/>
      <c r="R619" s="92"/>
      <c r="S619" s="92"/>
      <c r="T619" s="93"/>
      <c r="U619" s="39"/>
      <c r="V619" s="39"/>
      <c r="W619" s="39"/>
      <c r="X619" s="39"/>
      <c r="Y619" s="39"/>
      <c r="Z619" s="39"/>
      <c r="AA619" s="39"/>
      <c r="AB619" s="39"/>
      <c r="AC619" s="39"/>
      <c r="AD619" s="39"/>
      <c r="AE619" s="39"/>
      <c r="AT619" s="18" t="s">
        <v>249</v>
      </c>
      <c r="AU619" s="18" t="s">
        <v>88</v>
      </c>
    </row>
    <row r="620" s="2" customFormat="1">
      <c r="A620" s="39"/>
      <c r="B620" s="40"/>
      <c r="C620" s="41"/>
      <c r="D620" s="242" t="s">
        <v>742</v>
      </c>
      <c r="E620" s="41"/>
      <c r="F620" s="287" t="s">
        <v>5111</v>
      </c>
      <c r="G620" s="41"/>
      <c r="H620" s="41"/>
      <c r="I620" s="244"/>
      <c r="J620" s="41"/>
      <c r="K620" s="41"/>
      <c r="L620" s="45"/>
      <c r="M620" s="245"/>
      <c r="N620" s="246"/>
      <c r="O620" s="92"/>
      <c r="P620" s="92"/>
      <c r="Q620" s="92"/>
      <c r="R620" s="92"/>
      <c r="S620" s="92"/>
      <c r="T620" s="93"/>
      <c r="U620" s="39"/>
      <c r="V620" s="39"/>
      <c r="W620" s="39"/>
      <c r="X620" s="39"/>
      <c r="Y620" s="39"/>
      <c r="Z620" s="39"/>
      <c r="AA620" s="39"/>
      <c r="AB620" s="39"/>
      <c r="AC620" s="39"/>
      <c r="AD620" s="39"/>
      <c r="AE620" s="39"/>
      <c r="AT620" s="18" t="s">
        <v>742</v>
      </c>
      <c r="AU620" s="18" t="s">
        <v>88</v>
      </c>
    </row>
    <row r="621" s="12" customFormat="1" ht="22.8" customHeight="1">
      <c r="A621" s="12"/>
      <c r="B621" s="213"/>
      <c r="C621" s="214"/>
      <c r="D621" s="215" t="s">
        <v>79</v>
      </c>
      <c r="E621" s="227" t="s">
        <v>1150</v>
      </c>
      <c r="F621" s="227" t="s">
        <v>1151</v>
      </c>
      <c r="G621" s="214"/>
      <c r="H621" s="214"/>
      <c r="I621" s="217"/>
      <c r="J621" s="228">
        <f>BK621</f>
        <v>0</v>
      </c>
      <c r="K621" s="214"/>
      <c r="L621" s="219"/>
      <c r="M621" s="220"/>
      <c r="N621" s="221"/>
      <c r="O621" s="221"/>
      <c r="P621" s="222">
        <f>SUM(P622:P637)</f>
        <v>0</v>
      </c>
      <c r="Q621" s="221"/>
      <c r="R621" s="222">
        <f>SUM(R622:R637)</f>
        <v>0</v>
      </c>
      <c r="S621" s="221"/>
      <c r="T621" s="223">
        <f>SUM(T622:T637)</f>
        <v>0</v>
      </c>
      <c r="U621" s="12"/>
      <c r="V621" s="12"/>
      <c r="W621" s="12"/>
      <c r="X621" s="12"/>
      <c r="Y621" s="12"/>
      <c r="Z621" s="12"/>
      <c r="AA621" s="12"/>
      <c r="AB621" s="12"/>
      <c r="AC621" s="12"/>
      <c r="AD621" s="12"/>
      <c r="AE621" s="12"/>
      <c r="AR621" s="224" t="s">
        <v>14</v>
      </c>
      <c r="AT621" s="225" t="s">
        <v>79</v>
      </c>
      <c r="AU621" s="225" t="s">
        <v>14</v>
      </c>
      <c r="AY621" s="224" t="s">
        <v>241</v>
      </c>
      <c r="BK621" s="226">
        <f>SUM(BK622:BK637)</f>
        <v>0</v>
      </c>
    </row>
    <row r="622" s="2" customFormat="1" ht="33" customHeight="1">
      <c r="A622" s="39"/>
      <c r="B622" s="40"/>
      <c r="C622" s="229" t="s">
        <v>1050</v>
      </c>
      <c r="D622" s="229" t="s">
        <v>243</v>
      </c>
      <c r="E622" s="230" t="s">
        <v>1153</v>
      </c>
      <c r="F622" s="231" t="s">
        <v>1154</v>
      </c>
      <c r="G622" s="232" t="s">
        <v>487</v>
      </c>
      <c r="H622" s="233">
        <v>0.085000000000000006</v>
      </c>
      <c r="I622" s="234"/>
      <c r="J622" s="235">
        <f>ROUND(I622*H622,2)</f>
        <v>0</v>
      </c>
      <c r="K622" s="231" t="s">
        <v>247</v>
      </c>
      <c r="L622" s="45"/>
      <c r="M622" s="236" t="s">
        <v>1</v>
      </c>
      <c r="N622" s="237" t="s">
        <v>45</v>
      </c>
      <c r="O622" s="92"/>
      <c r="P622" s="238">
        <f>O622*H622</f>
        <v>0</v>
      </c>
      <c r="Q622" s="238">
        <v>0</v>
      </c>
      <c r="R622" s="238">
        <f>Q622*H622</f>
        <v>0</v>
      </c>
      <c r="S622" s="238">
        <v>0</v>
      </c>
      <c r="T622" s="239">
        <f>S622*H622</f>
        <v>0</v>
      </c>
      <c r="U622" s="39"/>
      <c r="V622" s="39"/>
      <c r="W622" s="39"/>
      <c r="X622" s="39"/>
      <c r="Y622" s="39"/>
      <c r="Z622" s="39"/>
      <c r="AA622" s="39"/>
      <c r="AB622" s="39"/>
      <c r="AC622" s="39"/>
      <c r="AD622" s="39"/>
      <c r="AE622" s="39"/>
      <c r="AR622" s="240" t="s">
        <v>175</v>
      </c>
      <c r="AT622" s="240" t="s">
        <v>243</v>
      </c>
      <c r="AU622" s="240" t="s">
        <v>88</v>
      </c>
      <c r="AY622" s="18" t="s">
        <v>241</v>
      </c>
      <c r="BE622" s="241">
        <f>IF(N622="základní",J622,0)</f>
        <v>0</v>
      </c>
      <c r="BF622" s="241">
        <f>IF(N622="snížená",J622,0)</f>
        <v>0</v>
      </c>
      <c r="BG622" s="241">
        <f>IF(N622="zákl. přenesená",J622,0)</f>
        <v>0</v>
      </c>
      <c r="BH622" s="241">
        <f>IF(N622="sníž. přenesená",J622,0)</f>
        <v>0</v>
      </c>
      <c r="BI622" s="241">
        <f>IF(N622="nulová",J622,0)</f>
        <v>0</v>
      </c>
      <c r="BJ622" s="18" t="s">
        <v>14</v>
      </c>
      <c r="BK622" s="241">
        <f>ROUND(I622*H622,2)</f>
        <v>0</v>
      </c>
      <c r="BL622" s="18" t="s">
        <v>175</v>
      </c>
      <c r="BM622" s="240" t="s">
        <v>5112</v>
      </c>
    </row>
    <row r="623" s="2" customFormat="1">
      <c r="A623" s="39"/>
      <c r="B623" s="40"/>
      <c r="C623" s="41"/>
      <c r="D623" s="242" t="s">
        <v>249</v>
      </c>
      <c r="E623" s="41"/>
      <c r="F623" s="243" t="s">
        <v>1156</v>
      </c>
      <c r="G623" s="41"/>
      <c r="H623" s="41"/>
      <c r="I623" s="244"/>
      <c r="J623" s="41"/>
      <c r="K623" s="41"/>
      <c r="L623" s="45"/>
      <c r="M623" s="245"/>
      <c r="N623" s="246"/>
      <c r="O623" s="92"/>
      <c r="P623" s="92"/>
      <c r="Q623" s="92"/>
      <c r="R623" s="92"/>
      <c r="S623" s="92"/>
      <c r="T623" s="93"/>
      <c r="U623" s="39"/>
      <c r="V623" s="39"/>
      <c r="W623" s="39"/>
      <c r="X623" s="39"/>
      <c r="Y623" s="39"/>
      <c r="Z623" s="39"/>
      <c r="AA623" s="39"/>
      <c r="AB623" s="39"/>
      <c r="AC623" s="39"/>
      <c r="AD623" s="39"/>
      <c r="AE623" s="39"/>
      <c r="AT623" s="18" t="s">
        <v>249</v>
      </c>
      <c r="AU623" s="18" t="s">
        <v>88</v>
      </c>
    </row>
    <row r="624" s="2" customFormat="1">
      <c r="A624" s="39"/>
      <c r="B624" s="40"/>
      <c r="C624" s="41"/>
      <c r="D624" s="247" t="s">
        <v>251</v>
      </c>
      <c r="E624" s="41"/>
      <c r="F624" s="248" t="s">
        <v>1157</v>
      </c>
      <c r="G624" s="41"/>
      <c r="H624" s="41"/>
      <c r="I624" s="244"/>
      <c r="J624" s="41"/>
      <c r="K624" s="41"/>
      <c r="L624" s="45"/>
      <c r="M624" s="245"/>
      <c r="N624" s="246"/>
      <c r="O624" s="92"/>
      <c r="P624" s="92"/>
      <c r="Q624" s="92"/>
      <c r="R624" s="92"/>
      <c r="S624" s="92"/>
      <c r="T624" s="93"/>
      <c r="U624" s="39"/>
      <c r="V624" s="39"/>
      <c r="W624" s="39"/>
      <c r="X624" s="39"/>
      <c r="Y624" s="39"/>
      <c r="Z624" s="39"/>
      <c r="AA624" s="39"/>
      <c r="AB624" s="39"/>
      <c r="AC624" s="39"/>
      <c r="AD624" s="39"/>
      <c r="AE624" s="39"/>
      <c r="AT624" s="18" t="s">
        <v>251</v>
      </c>
      <c r="AU624" s="18" t="s">
        <v>88</v>
      </c>
    </row>
    <row r="625" s="13" customFormat="1">
      <c r="A625" s="13"/>
      <c r="B625" s="249"/>
      <c r="C625" s="250"/>
      <c r="D625" s="242" t="s">
        <v>259</v>
      </c>
      <c r="E625" s="251" t="s">
        <v>1</v>
      </c>
      <c r="F625" s="252" t="s">
        <v>485</v>
      </c>
      <c r="G625" s="250"/>
      <c r="H625" s="253">
        <v>0.085000000000000006</v>
      </c>
      <c r="I625" s="254"/>
      <c r="J625" s="250"/>
      <c r="K625" s="250"/>
      <c r="L625" s="255"/>
      <c r="M625" s="256"/>
      <c r="N625" s="257"/>
      <c r="O625" s="257"/>
      <c r="P625" s="257"/>
      <c r="Q625" s="257"/>
      <c r="R625" s="257"/>
      <c r="S625" s="257"/>
      <c r="T625" s="258"/>
      <c r="U625" s="13"/>
      <c r="V625" s="13"/>
      <c r="W625" s="13"/>
      <c r="X625" s="13"/>
      <c r="Y625" s="13"/>
      <c r="Z625" s="13"/>
      <c r="AA625" s="13"/>
      <c r="AB625" s="13"/>
      <c r="AC625" s="13"/>
      <c r="AD625" s="13"/>
      <c r="AE625" s="13"/>
      <c r="AT625" s="259" t="s">
        <v>259</v>
      </c>
      <c r="AU625" s="259" t="s">
        <v>88</v>
      </c>
      <c r="AV625" s="13" t="s">
        <v>88</v>
      </c>
      <c r="AW625" s="13" t="s">
        <v>36</v>
      </c>
      <c r="AX625" s="13" t="s">
        <v>80</v>
      </c>
      <c r="AY625" s="259" t="s">
        <v>241</v>
      </c>
    </row>
    <row r="626" s="14" customFormat="1">
      <c r="A626" s="14"/>
      <c r="B626" s="260"/>
      <c r="C626" s="261"/>
      <c r="D626" s="242" t="s">
        <v>259</v>
      </c>
      <c r="E626" s="262" t="s">
        <v>1</v>
      </c>
      <c r="F626" s="263" t="s">
        <v>261</v>
      </c>
      <c r="G626" s="261"/>
      <c r="H626" s="264">
        <v>0.085000000000000006</v>
      </c>
      <c r="I626" s="265"/>
      <c r="J626" s="261"/>
      <c r="K626" s="261"/>
      <c r="L626" s="266"/>
      <c r="M626" s="267"/>
      <c r="N626" s="268"/>
      <c r="O626" s="268"/>
      <c r="P626" s="268"/>
      <c r="Q626" s="268"/>
      <c r="R626" s="268"/>
      <c r="S626" s="268"/>
      <c r="T626" s="269"/>
      <c r="U626" s="14"/>
      <c r="V626" s="14"/>
      <c r="W626" s="14"/>
      <c r="X626" s="14"/>
      <c r="Y626" s="14"/>
      <c r="Z626" s="14"/>
      <c r="AA626" s="14"/>
      <c r="AB626" s="14"/>
      <c r="AC626" s="14"/>
      <c r="AD626" s="14"/>
      <c r="AE626" s="14"/>
      <c r="AT626" s="270" t="s">
        <v>259</v>
      </c>
      <c r="AU626" s="270" t="s">
        <v>88</v>
      </c>
      <c r="AV626" s="14" t="s">
        <v>175</v>
      </c>
      <c r="AW626" s="14" t="s">
        <v>36</v>
      </c>
      <c r="AX626" s="14" t="s">
        <v>14</v>
      </c>
      <c r="AY626" s="270" t="s">
        <v>241</v>
      </c>
    </row>
    <row r="627" s="2" customFormat="1" ht="21.75" customHeight="1">
      <c r="A627" s="39"/>
      <c r="B627" s="40"/>
      <c r="C627" s="229" t="s">
        <v>1054</v>
      </c>
      <c r="D627" s="229" t="s">
        <v>243</v>
      </c>
      <c r="E627" s="230" t="s">
        <v>1159</v>
      </c>
      <c r="F627" s="231" t="s">
        <v>1160</v>
      </c>
      <c r="G627" s="232" t="s">
        <v>487</v>
      </c>
      <c r="H627" s="233">
        <v>1.8700000000000001</v>
      </c>
      <c r="I627" s="234"/>
      <c r="J627" s="235">
        <f>ROUND(I627*H627,2)</f>
        <v>0</v>
      </c>
      <c r="K627" s="231" t="s">
        <v>247</v>
      </c>
      <c r="L627" s="45"/>
      <c r="M627" s="236" t="s">
        <v>1</v>
      </c>
      <c r="N627" s="237" t="s">
        <v>45</v>
      </c>
      <c r="O627" s="92"/>
      <c r="P627" s="238">
        <f>O627*H627</f>
        <v>0</v>
      </c>
      <c r="Q627" s="238">
        <v>0</v>
      </c>
      <c r="R627" s="238">
        <f>Q627*H627</f>
        <v>0</v>
      </c>
      <c r="S627" s="238">
        <v>0</v>
      </c>
      <c r="T627" s="239">
        <f>S627*H627</f>
        <v>0</v>
      </c>
      <c r="U627" s="39"/>
      <c r="V627" s="39"/>
      <c r="W627" s="39"/>
      <c r="X627" s="39"/>
      <c r="Y627" s="39"/>
      <c r="Z627" s="39"/>
      <c r="AA627" s="39"/>
      <c r="AB627" s="39"/>
      <c r="AC627" s="39"/>
      <c r="AD627" s="39"/>
      <c r="AE627" s="39"/>
      <c r="AR627" s="240" t="s">
        <v>175</v>
      </c>
      <c r="AT627" s="240" t="s">
        <v>243</v>
      </c>
      <c r="AU627" s="240" t="s">
        <v>88</v>
      </c>
      <c r="AY627" s="18" t="s">
        <v>241</v>
      </c>
      <c r="BE627" s="241">
        <f>IF(N627="základní",J627,0)</f>
        <v>0</v>
      </c>
      <c r="BF627" s="241">
        <f>IF(N627="snížená",J627,0)</f>
        <v>0</v>
      </c>
      <c r="BG627" s="241">
        <f>IF(N627="zákl. přenesená",J627,0)</f>
        <v>0</v>
      </c>
      <c r="BH627" s="241">
        <f>IF(N627="sníž. přenesená",J627,0)</f>
        <v>0</v>
      </c>
      <c r="BI627" s="241">
        <f>IF(N627="nulová",J627,0)</f>
        <v>0</v>
      </c>
      <c r="BJ627" s="18" t="s">
        <v>14</v>
      </c>
      <c r="BK627" s="241">
        <f>ROUND(I627*H627,2)</f>
        <v>0</v>
      </c>
      <c r="BL627" s="18" t="s">
        <v>175</v>
      </c>
      <c r="BM627" s="240" t="s">
        <v>5113</v>
      </c>
    </row>
    <row r="628" s="2" customFormat="1">
      <c r="A628" s="39"/>
      <c r="B628" s="40"/>
      <c r="C628" s="41"/>
      <c r="D628" s="242" t="s">
        <v>249</v>
      </c>
      <c r="E628" s="41"/>
      <c r="F628" s="243" t="s">
        <v>1162</v>
      </c>
      <c r="G628" s="41"/>
      <c r="H628" s="41"/>
      <c r="I628" s="244"/>
      <c r="J628" s="41"/>
      <c r="K628" s="41"/>
      <c r="L628" s="45"/>
      <c r="M628" s="245"/>
      <c r="N628" s="246"/>
      <c r="O628" s="92"/>
      <c r="P628" s="92"/>
      <c r="Q628" s="92"/>
      <c r="R628" s="92"/>
      <c r="S628" s="92"/>
      <c r="T628" s="93"/>
      <c r="U628" s="39"/>
      <c r="V628" s="39"/>
      <c r="W628" s="39"/>
      <c r="X628" s="39"/>
      <c r="Y628" s="39"/>
      <c r="Z628" s="39"/>
      <c r="AA628" s="39"/>
      <c r="AB628" s="39"/>
      <c r="AC628" s="39"/>
      <c r="AD628" s="39"/>
      <c r="AE628" s="39"/>
      <c r="AT628" s="18" t="s">
        <v>249</v>
      </c>
      <c r="AU628" s="18" t="s">
        <v>88</v>
      </c>
    </row>
    <row r="629" s="2" customFormat="1">
      <c r="A629" s="39"/>
      <c r="B629" s="40"/>
      <c r="C629" s="41"/>
      <c r="D629" s="247" t="s">
        <v>251</v>
      </c>
      <c r="E629" s="41"/>
      <c r="F629" s="248" t="s">
        <v>1163</v>
      </c>
      <c r="G629" s="41"/>
      <c r="H629" s="41"/>
      <c r="I629" s="244"/>
      <c r="J629" s="41"/>
      <c r="K629" s="41"/>
      <c r="L629" s="45"/>
      <c r="M629" s="245"/>
      <c r="N629" s="246"/>
      <c r="O629" s="92"/>
      <c r="P629" s="92"/>
      <c r="Q629" s="92"/>
      <c r="R629" s="92"/>
      <c r="S629" s="92"/>
      <c r="T629" s="93"/>
      <c r="U629" s="39"/>
      <c r="V629" s="39"/>
      <c r="W629" s="39"/>
      <c r="X629" s="39"/>
      <c r="Y629" s="39"/>
      <c r="Z629" s="39"/>
      <c r="AA629" s="39"/>
      <c r="AB629" s="39"/>
      <c r="AC629" s="39"/>
      <c r="AD629" s="39"/>
      <c r="AE629" s="39"/>
      <c r="AT629" s="18" t="s">
        <v>251</v>
      </c>
      <c r="AU629" s="18" t="s">
        <v>88</v>
      </c>
    </row>
    <row r="630" s="15" customFormat="1">
      <c r="A630" s="15"/>
      <c r="B630" s="271"/>
      <c r="C630" s="272"/>
      <c r="D630" s="242" t="s">
        <v>259</v>
      </c>
      <c r="E630" s="273" t="s">
        <v>1</v>
      </c>
      <c r="F630" s="274" t="s">
        <v>703</v>
      </c>
      <c r="G630" s="272"/>
      <c r="H630" s="273" t="s">
        <v>1</v>
      </c>
      <c r="I630" s="275"/>
      <c r="J630" s="272"/>
      <c r="K630" s="272"/>
      <c r="L630" s="276"/>
      <c r="M630" s="277"/>
      <c r="N630" s="278"/>
      <c r="O630" s="278"/>
      <c r="P630" s="278"/>
      <c r="Q630" s="278"/>
      <c r="R630" s="278"/>
      <c r="S630" s="278"/>
      <c r="T630" s="279"/>
      <c r="U630" s="15"/>
      <c r="V630" s="15"/>
      <c r="W630" s="15"/>
      <c r="X630" s="15"/>
      <c r="Y630" s="15"/>
      <c r="Z630" s="15"/>
      <c r="AA630" s="15"/>
      <c r="AB630" s="15"/>
      <c r="AC630" s="15"/>
      <c r="AD630" s="15"/>
      <c r="AE630" s="15"/>
      <c r="AT630" s="280" t="s">
        <v>259</v>
      </c>
      <c r="AU630" s="280" t="s">
        <v>88</v>
      </c>
      <c r="AV630" s="15" t="s">
        <v>14</v>
      </c>
      <c r="AW630" s="15" t="s">
        <v>36</v>
      </c>
      <c r="AX630" s="15" t="s">
        <v>80</v>
      </c>
      <c r="AY630" s="280" t="s">
        <v>241</v>
      </c>
    </row>
    <row r="631" s="13" customFormat="1">
      <c r="A631" s="13"/>
      <c r="B631" s="249"/>
      <c r="C631" s="250"/>
      <c r="D631" s="242" t="s">
        <v>259</v>
      </c>
      <c r="E631" s="251" t="s">
        <v>1</v>
      </c>
      <c r="F631" s="252" t="s">
        <v>1164</v>
      </c>
      <c r="G631" s="250"/>
      <c r="H631" s="253">
        <v>1.8700000000000001</v>
      </c>
      <c r="I631" s="254"/>
      <c r="J631" s="250"/>
      <c r="K631" s="250"/>
      <c r="L631" s="255"/>
      <c r="M631" s="256"/>
      <c r="N631" s="257"/>
      <c r="O631" s="257"/>
      <c r="P631" s="257"/>
      <c r="Q631" s="257"/>
      <c r="R631" s="257"/>
      <c r="S631" s="257"/>
      <c r="T631" s="258"/>
      <c r="U631" s="13"/>
      <c r="V631" s="13"/>
      <c r="W631" s="13"/>
      <c r="X631" s="13"/>
      <c r="Y631" s="13"/>
      <c r="Z631" s="13"/>
      <c r="AA631" s="13"/>
      <c r="AB631" s="13"/>
      <c r="AC631" s="13"/>
      <c r="AD631" s="13"/>
      <c r="AE631" s="13"/>
      <c r="AT631" s="259" t="s">
        <v>259</v>
      </c>
      <c r="AU631" s="259" t="s">
        <v>88</v>
      </c>
      <c r="AV631" s="13" t="s">
        <v>88</v>
      </c>
      <c r="AW631" s="13" t="s">
        <v>36</v>
      </c>
      <c r="AX631" s="13" t="s">
        <v>80</v>
      </c>
      <c r="AY631" s="259" t="s">
        <v>241</v>
      </c>
    </row>
    <row r="632" s="14" customFormat="1">
      <c r="A632" s="14"/>
      <c r="B632" s="260"/>
      <c r="C632" s="261"/>
      <c r="D632" s="242" t="s">
        <v>259</v>
      </c>
      <c r="E632" s="262" t="s">
        <v>1</v>
      </c>
      <c r="F632" s="263" t="s">
        <v>261</v>
      </c>
      <c r="G632" s="261"/>
      <c r="H632" s="264">
        <v>1.8700000000000001</v>
      </c>
      <c r="I632" s="265"/>
      <c r="J632" s="261"/>
      <c r="K632" s="261"/>
      <c r="L632" s="266"/>
      <c r="M632" s="267"/>
      <c r="N632" s="268"/>
      <c r="O632" s="268"/>
      <c r="P632" s="268"/>
      <c r="Q632" s="268"/>
      <c r="R632" s="268"/>
      <c r="S632" s="268"/>
      <c r="T632" s="269"/>
      <c r="U632" s="14"/>
      <c r="V632" s="14"/>
      <c r="W632" s="14"/>
      <c r="X632" s="14"/>
      <c r="Y632" s="14"/>
      <c r="Z632" s="14"/>
      <c r="AA632" s="14"/>
      <c r="AB632" s="14"/>
      <c r="AC632" s="14"/>
      <c r="AD632" s="14"/>
      <c r="AE632" s="14"/>
      <c r="AT632" s="270" t="s">
        <v>259</v>
      </c>
      <c r="AU632" s="270" t="s">
        <v>88</v>
      </c>
      <c r="AV632" s="14" t="s">
        <v>175</v>
      </c>
      <c r="AW632" s="14" t="s">
        <v>36</v>
      </c>
      <c r="AX632" s="14" t="s">
        <v>14</v>
      </c>
      <c r="AY632" s="270" t="s">
        <v>241</v>
      </c>
    </row>
    <row r="633" s="2" customFormat="1" ht="44.25" customHeight="1">
      <c r="A633" s="39"/>
      <c r="B633" s="40"/>
      <c r="C633" s="229" t="s">
        <v>1058</v>
      </c>
      <c r="D633" s="229" t="s">
        <v>243</v>
      </c>
      <c r="E633" s="230" t="s">
        <v>1166</v>
      </c>
      <c r="F633" s="231" t="s">
        <v>1167</v>
      </c>
      <c r="G633" s="232" t="s">
        <v>487</v>
      </c>
      <c r="H633" s="233">
        <v>0.085000000000000006</v>
      </c>
      <c r="I633" s="234"/>
      <c r="J633" s="235">
        <f>ROUND(I633*H633,2)</f>
        <v>0</v>
      </c>
      <c r="K633" s="231" t="s">
        <v>247</v>
      </c>
      <c r="L633" s="45"/>
      <c r="M633" s="236" t="s">
        <v>1</v>
      </c>
      <c r="N633" s="237" t="s">
        <v>45</v>
      </c>
      <c r="O633" s="92"/>
      <c r="P633" s="238">
        <f>O633*H633</f>
        <v>0</v>
      </c>
      <c r="Q633" s="238">
        <v>0</v>
      </c>
      <c r="R633" s="238">
        <f>Q633*H633</f>
        <v>0</v>
      </c>
      <c r="S633" s="238">
        <v>0</v>
      </c>
      <c r="T633" s="239">
        <f>S633*H633</f>
        <v>0</v>
      </c>
      <c r="U633" s="39"/>
      <c r="V633" s="39"/>
      <c r="W633" s="39"/>
      <c r="X633" s="39"/>
      <c r="Y633" s="39"/>
      <c r="Z633" s="39"/>
      <c r="AA633" s="39"/>
      <c r="AB633" s="39"/>
      <c r="AC633" s="39"/>
      <c r="AD633" s="39"/>
      <c r="AE633" s="39"/>
      <c r="AR633" s="240" t="s">
        <v>175</v>
      </c>
      <c r="AT633" s="240" t="s">
        <v>243</v>
      </c>
      <c r="AU633" s="240" t="s">
        <v>88</v>
      </c>
      <c r="AY633" s="18" t="s">
        <v>241</v>
      </c>
      <c r="BE633" s="241">
        <f>IF(N633="základní",J633,0)</f>
        <v>0</v>
      </c>
      <c r="BF633" s="241">
        <f>IF(N633="snížená",J633,0)</f>
        <v>0</v>
      </c>
      <c r="BG633" s="241">
        <f>IF(N633="zákl. přenesená",J633,0)</f>
        <v>0</v>
      </c>
      <c r="BH633" s="241">
        <f>IF(N633="sníž. přenesená",J633,0)</f>
        <v>0</v>
      </c>
      <c r="BI633" s="241">
        <f>IF(N633="nulová",J633,0)</f>
        <v>0</v>
      </c>
      <c r="BJ633" s="18" t="s">
        <v>14</v>
      </c>
      <c r="BK633" s="241">
        <f>ROUND(I633*H633,2)</f>
        <v>0</v>
      </c>
      <c r="BL633" s="18" t="s">
        <v>175</v>
      </c>
      <c r="BM633" s="240" t="s">
        <v>5114</v>
      </c>
    </row>
    <row r="634" s="2" customFormat="1">
      <c r="A634" s="39"/>
      <c r="B634" s="40"/>
      <c r="C634" s="41"/>
      <c r="D634" s="242" t="s">
        <v>249</v>
      </c>
      <c r="E634" s="41"/>
      <c r="F634" s="243" t="s">
        <v>1169</v>
      </c>
      <c r="G634" s="41"/>
      <c r="H634" s="41"/>
      <c r="I634" s="244"/>
      <c r="J634" s="41"/>
      <c r="K634" s="41"/>
      <c r="L634" s="45"/>
      <c r="M634" s="245"/>
      <c r="N634" s="246"/>
      <c r="O634" s="92"/>
      <c r="P634" s="92"/>
      <c r="Q634" s="92"/>
      <c r="R634" s="92"/>
      <c r="S634" s="92"/>
      <c r="T634" s="93"/>
      <c r="U634" s="39"/>
      <c r="V634" s="39"/>
      <c r="W634" s="39"/>
      <c r="X634" s="39"/>
      <c r="Y634" s="39"/>
      <c r="Z634" s="39"/>
      <c r="AA634" s="39"/>
      <c r="AB634" s="39"/>
      <c r="AC634" s="39"/>
      <c r="AD634" s="39"/>
      <c r="AE634" s="39"/>
      <c r="AT634" s="18" t="s">
        <v>249</v>
      </c>
      <c r="AU634" s="18" t="s">
        <v>88</v>
      </c>
    </row>
    <row r="635" s="2" customFormat="1">
      <c r="A635" s="39"/>
      <c r="B635" s="40"/>
      <c r="C635" s="41"/>
      <c r="D635" s="247" t="s">
        <v>251</v>
      </c>
      <c r="E635" s="41"/>
      <c r="F635" s="248" t="s">
        <v>1170</v>
      </c>
      <c r="G635" s="41"/>
      <c r="H635" s="41"/>
      <c r="I635" s="244"/>
      <c r="J635" s="41"/>
      <c r="K635" s="41"/>
      <c r="L635" s="45"/>
      <c r="M635" s="245"/>
      <c r="N635" s="246"/>
      <c r="O635" s="92"/>
      <c r="P635" s="92"/>
      <c r="Q635" s="92"/>
      <c r="R635" s="92"/>
      <c r="S635" s="92"/>
      <c r="T635" s="93"/>
      <c r="U635" s="39"/>
      <c r="V635" s="39"/>
      <c r="W635" s="39"/>
      <c r="X635" s="39"/>
      <c r="Y635" s="39"/>
      <c r="Z635" s="39"/>
      <c r="AA635" s="39"/>
      <c r="AB635" s="39"/>
      <c r="AC635" s="39"/>
      <c r="AD635" s="39"/>
      <c r="AE635" s="39"/>
      <c r="AT635" s="18" t="s">
        <v>251</v>
      </c>
      <c r="AU635" s="18" t="s">
        <v>88</v>
      </c>
    </row>
    <row r="636" s="13" customFormat="1">
      <c r="A636" s="13"/>
      <c r="B636" s="249"/>
      <c r="C636" s="250"/>
      <c r="D636" s="242" t="s">
        <v>259</v>
      </c>
      <c r="E636" s="251" t="s">
        <v>1</v>
      </c>
      <c r="F636" s="252" t="s">
        <v>492</v>
      </c>
      <c r="G636" s="250"/>
      <c r="H636" s="253">
        <v>0.085000000000000006</v>
      </c>
      <c r="I636" s="254"/>
      <c r="J636" s="250"/>
      <c r="K636" s="250"/>
      <c r="L636" s="255"/>
      <c r="M636" s="256"/>
      <c r="N636" s="257"/>
      <c r="O636" s="257"/>
      <c r="P636" s="257"/>
      <c r="Q636" s="257"/>
      <c r="R636" s="257"/>
      <c r="S636" s="257"/>
      <c r="T636" s="258"/>
      <c r="U636" s="13"/>
      <c r="V636" s="13"/>
      <c r="W636" s="13"/>
      <c r="X636" s="13"/>
      <c r="Y636" s="13"/>
      <c r="Z636" s="13"/>
      <c r="AA636" s="13"/>
      <c r="AB636" s="13"/>
      <c r="AC636" s="13"/>
      <c r="AD636" s="13"/>
      <c r="AE636" s="13"/>
      <c r="AT636" s="259" t="s">
        <v>259</v>
      </c>
      <c r="AU636" s="259" t="s">
        <v>88</v>
      </c>
      <c r="AV636" s="13" t="s">
        <v>88</v>
      </c>
      <c r="AW636" s="13" t="s">
        <v>36</v>
      </c>
      <c r="AX636" s="13" t="s">
        <v>80</v>
      </c>
      <c r="AY636" s="259" t="s">
        <v>241</v>
      </c>
    </row>
    <row r="637" s="14" customFormat="1">
      <c r="A637" s="14"/>
      <c r="B637" s="260"/>
      <c r="C637" s="261"/>
      <c r="D637" s="242" t="s">
        <v>259</v>
      </c>
      <c r="E637" s="262" t="s">
        <v>1</v>
      </c>
      <c r="F637" s="263" t="s">
        <v>261</v>
      </c>
      <c r="G637" s="261"/>
      <c r="H637" s="264">
        <v>0.085000000000000006</v>
      </c>
      <c r="I637" s="265"/>
      <c r="J637" s="261"/>
      <c r="K637" s="261"/>
      <c r="L637" s="266"/>
      <c r="M637" s="267"/>
      <c r="N637" s="268"/>
      <c r="O637" s="268"/>
      <c r="P637" s="268"/>
      <c r="Q637" s="268"/>
      <c r="R637" s="268"/>
      <c r="S637" s="268"/>
      <c r="T637" s="269"/>
      <c r="U637" s="14"/>
      <c r="V637" s="14"/>
      <c r="W637" s="14"/>
      <c r="X637" s="14"/>
      <c r="Y637" s="14"/>
      <c r="Z637" s="14"/>
      <c r="AA637" s="14"/>
      <c r="AB637" s="14"/>
      <c r="AC637" s="14"/>
      <c r="AD637" s="14"/>
      <c r="AE637" s="14"/>
      <c r="AT637" s="270" t="s">
        <v>259</v>
      </c>
      <c r="AU637" s="270" t="s">
        <v>88</v>
      </c>
      <c r="AV637" s="14" t="s">
        <v>175</v>
      </c>
      <c r="AW637" s="14" t="s">
        <v>36</v>
      </c>
      <c r="AX637" s="14" t="s">
        <v>14</v>
      </c>
      <c r="AY637" s="270" t="s">
        <v>241</v>
      </c>
    </row>
    <row r="638" s="12" customFormat="1" ht="22.8" customHeight="1">
      <c r="A638" s="12"/>
      <c r="B638" s="213"/>
      <c r="C638" s="214"/>
      <c r="D638" s="215" t="s">
        <v>79</v>
      </c>
      <c r="E638" s="227" t="s">
        <v>1180</v>
      </c>
      <c r="F638" s="227" t="s">
        <v>1181</v>
      </c>
      <c r="G638" s="214"/>
      <c r="H638" s="214"/>
      <c r="I638" s="217"/>
      <c r="J638" s="228">
        <f>BK638</f>
        <v>0</v>
      </c>
      <c r="K638" s="214"/>
      <c r="L638" s="219"/>
      <c r="M638" s="220"/>
      <c r="N638" s="221"/>
      <c r="O638" s="221"/>
      <c r="P638" s="222">
        <f>SUM(P639:P641)</f>
        <v>0</v>
      </c>
      <c r="Q638" s="221"/>
      <c r="R638" s="222">
        <f>SUM(R639:R641)</f>
        <v>0</v>
      </c>
      <c r="S638" s="221"/>
      <c r="T638" s="223">
        <f>SUM(T639:T641)</f>
        <v>0</v>
      </c>
      <c r="U638" s="12"/>
      <c r="V638" s="12"/>
      <c r="W638" s="12"/>
      <c r="X638" s="12"/>
      <c r="Y638" s="12"/>
      <c r="Z638" s="12"/>
      <c r="AA638" s="12"/>
      <c r="AB638" s="12"/>
      <c r="AC638" s="12"/>
      <c r="AD638" s="12"/>
      <c r="AE638" s="12"/>
      <c r="AR638" s="224" t="s">
        <v>14</v>
      </c>
      <c r="AT638" s="225" t="s">
        <v>79</v>
      </c>
      <c r="AU638" s="225" t="s">
        <v>14</v>
      </c>
      <c r="AY638" s="224" t="s">
        <v>241</v>
      </c>
      <c r="BK638" s="226">
        <f>SUM(BK639:BK641)</f>
        <v>0</v>
      </c>
    </row>
    <row r="639" s="2" customFormat="1" ht="24.15" customHeight="1">
      <c r="A639" s="39"/>
      <c r="B639" s="40"/>
      <c r="C639" s="229" t="s">
        <v>1063</v>
      </c>
      <c r="D639" s="229" t="s">
        <v>243</v>
      </c>
      <c r="E639" s="230" t="s">
        <v>1183</v>
      </c>
      <c r="F639" s="231" t="s">
        <v>1184</v>
      </c>
      <c r="G639" s="232" t="s">
        <v>487</v>
      </c>
      <c r="H639" s="233">
        <v>9.6859999999999999</v>
      </c>
      <c r="I639" s="234"/>
      <c r="J639" s="235">
        <f>ROUND(I639*H639,2)</f>
        <v>0</v>
      </c>
      <c r="K639" s="231" t="s">
        <v>247</v>
      </c>
      <c r="L639" s="45"/>
      <c r="M639" s="236" t="s">
        <v>1</v>
      </c>
      <c r="N639" s="237" t="s">
        <v>45</v>
      </c>
      <c r="O639" s="92"/>
      <c r="P639" s="238">
        <f>O639*H639</f>
        <v>0</v>
      </c>
      <c r="Q639" s="238">
        <v>0</v>
      </c>
      <c r="R639" s="238">
        <f>Q639*H639</f>
        <v>0</v>
      </c>
      <c r="S639" s="238">
        <v>0</v>
      </c>
      <c r="T639" s="239">
        <f>S639*H639</f>
        <v>0</v>
      </c>
      <c r="U639" s="39"/>
      <c r="V639" s="39"/>
      <c r="W639" s="39"/>
      <c r="X639" s="39"/>
      <c r="Y639" s="39"/>
      <c r="Z639" s="39"/>
      <c r="AA639" s="39"/>
      <c r="AB639" s="39"/>
      <c r="AC639" s="39"/>
      <c r="AD639" s="39"/>
      <c r="AE639" s="39"/>
      <c r="AR639" s="240" t="s">
        <v>175</v>
      </c>
      <c r="AT639" s="240" t="s">
        <v>243</v>
      </c>
      <c r="AU639" s="240" t="s">
        <v>88</v>
      </c>
      <c r="AY639" s="18" t="s">
        <v>241</v>
      </c>
      <c r="BE639" s="241">
        <f>IF(N639="základní",J639,0)</f>
        <v>0</v>
      </c>
      <c r="BF639" s="241">
        <f>IF(N639="snížená",J639,0)</f>
        <v>0</v>
      </c>
      <c r="BG639" s="241">
        <f>IF(N639="zákl. přenesená",J639,0)</f>
        <v>0</v>
      </c>
      <c r="BH639" s="241">
        <f>IF(N639="sníž. přenesená",J639,0)</f>
        <v>0</v>
      </c>
      <c r="BI639" s="241">
        <f>IF(N639="nulová",J639,0)</f>
        <v>0</v>
      </c>
      <c r="BJ639" s="18" t="s">
        <v>14</v>
      </c>
      <c r="BK639" s="241">
        <f>ROUND(I639*H639,2)</f>
        <v>0</v>
      </c>
      <c r="BL639" s="18" t="s">
        <v>175</v>
      </c>
      <c r="BM639" s="240" t="s">
        <v>5115</v>
      </c>
    </row>
    <row r="640" s="2" customFormat="1">
      <c r="A640" s="39"/>
      <c r="B640" s="40"/>
      <c r="C640" s="41"/>
      <c r="D640" s="242" t="s">
        <v>249</v>
      </c>
      <c r="E640" s="41"/>
      <c r="F640" s="243" t="s">
        <v>1186</v>
      </c>
      <c r="G640" s="41"/>
      <c r="H640" s="41"/>
      <c r="I640" s="244"/>
      <c r="J640" s="41"/>
      <c r="K640" s="41"/>
      <c r="L640" s="45"/>
      <c r="M640" s="245"/>
      <c r="N640" s="246"/>
      <c r="O640" s="92"/>
      <c r="P640" s="92"/>
      <c r="Q640" s="92"/>
      <c r="R640" s="92"/>
      <c r="S640" s="92"/>
      <c r="T640" s="93"/>
      <c r="U640" s="39"/>
      <c r="V640" s="39"/>
      <c r="W640" s="39"/>
      <c r="X640" s="39"/>
      <c r="Y640" s="39"/>
      <c r="Z640" s="39"/>
      <c r="AA640" s="39"/>
      <c r="AB640" s="39"/>
      <c r="AC640" s="39"/>
      <c r="AD640" s="39"/>
      <c r="AE640" s="39"/>
      <c r="AT640" s="18" t="s">
        <v>249</v>
      </c>
      <c r="AU640" s="18" t="s">
        <v>88</v>
      </c>
    </row>
    <row r="641" s="2" customFormat="1">
      <c r="A641" s="39"/>
      <c r="B641" s="40"/>
      <c r="C641" s="41"/>
      <c r="D641" s="247" t="s">
        <v>251</v>
      </c>
      <c r="E641" s="41"/>
      <c r="F641" s="248" t="s">
        <v>1187</v>
      </c>
      <c r="G641" s="41"/>
      <c r="H641" s="41"/>
      <c r="I641" s="244"/>
      <c r="J641" s="41"/>
      <c r="K641" s="41"/>
      <c r="L641" s="45"/>
      <c r="M641" s="281"/>
      <c r="N641" s="282"/>
      <c r="O641" s="283"/>
      <c r="P641" s="283"/>
      <c r="Q641" s="283"/>
      <c r="R641" s="283"/>
      <c r="S641" s="283"/>
      <c r="T641" s="284"/>
      <c r="U641" s="39"/>
      <c r="V641" s="39"/>
      <c r="W641" s="39"/>
      <c r="X641" s="39"/>
      <c r="Y641" s="39"/>
      <c r="Z641" s="39"/>
      <c r="AA641" s="39"/>
      <c r="AB641" s="39"/>
      <c r="AC641" s="39"/>
      <c r="AD641" s="39"/>
      <c r="AE641" s="39"/>
      <c r="AT641" s="18" t="s">
        <v>251</v>
      </c>
      <c r="AU641" s="18" t="s">
        <v>88</v>
      </c>
    </row>
    <row r="642" s="2" customFormat="1" ht="6.96" customHeight="1">
      <c r="A642" s="39"/>
      <c r="B642" s="67"/>
      <c r="C642" s="68"/>
      <c r="D642" s="68"/>
      <c r="E642" s="68"/>
      <c r="F642" s="68"/>
      <c r="G642" s="68"/>
      <c r="H642" s="68"/>
      <c r="I642" s="68"/>
      <c r="J642" s="68"/>
      <c r="K642" s="68"/>
      <c r="L642" s="45"/>
      <c r="M642" s="39"/>
      <c r="O642" s="39"/>
      <c r="P642" s="39"/>
      <c r="Q642" s="39"/>
      <c r="R642" s="39"/>
      <c r="S642" s="39"/>
      <c r="T642" s="39"/>
      <c r="U642" s="39"/>
      <c r="V642" s="39"/>
      <c r="W642" s="39"/>
      <c r="X642" s="39"/>
      <c r="Y642" s="39"/>
      <c r="Z642" s="39"/>
      <c r="AA642" s="39"/>
      <c r="AB642" s="39"/>
      <c r="AC642" s="39"/>
      <c r="AD642" s="39"/>
      <c r="AE642" s="39"/>
    </row>
  </sheetData>
  <sheetProtection sheet="1" autoFilter="0" formatColumns="0" formatRows="0" objects="1" scenarios="1" spinCount="100000" saltValue="n4CeWYG/fO8MbZjmty90+tgf1PEvNtSszXtCZz6vWEtJLnVx0yBzPjT8SKnkMjelHJSxNTSgA+xCtKvacIKfNg==" hashValue="7LW3duFbwJl6iwRj9OaW9eFRgNiQUhAunPDyBbzRD9QMDx3YKRnSVEVfUGEka02tNcnejac1I4wBrQKRD1+AiQ==" algorithmName="SHA-512" password="CC35"/>
  <autoFilter ref="C132:K641"/>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hyperlinks>
    <hyperlink ref="F138" r:id="rId1" display="https://podminky.urs.cz/item/CS_URS_2021_02/115001101"/>
    <hyperlink ref="F143" r:id="rId2" display="https://podminky.urs.cz/item/CS_URS_2021_02/115101201"/>
    <hyperlink ref="F148" r:id="rId3" display="https://podminky.urs.cz/item/CS_URS_2021_02/115101301"/>
    <hyperlink ref="F153" r:id="rId4" display="https://podminky.urs.cz/item/CS_URS_2021_02/119001422"/>
    <hyperlink ref="F158" r:id="rId5" display="https://podminky.urs.cz/item/CS_URS_2021_02/132212212"/>
    <hyperlink ref="F163" r:id="rId6" display="https://podminky.urs.cz/item/CS_URS_2021_02/132254201"/>
    <hyperlink ref="F168" r:id="rId7" display="https://podminky.urs.cz/item/CS_URS_2021_02/132312212"/>
    <hyperlink ref="F173" r:id="rId8" display="https://podminky.urs.cz/item/CS_URS_2021_02/132354201"/>
    <hyperlink ref="F178" r:id="rId9" display="https://podminky.urs.cz/item/CS_URS_2021_02/132412212"/>
    <hyperlink ref="F183" r:id="rId10" display="https://podminky.urs.cz/item/CS_URS_2021_02/132454201"/>
    <hyperlink ref="F188" r:id="rId11" display="https://podminky.urs.cz/item/CS_URS_2021_02/132554201"/>
    <hyperlink ref="F193" r:id="rId12" display="https://podminky.urs.cz/item/CS_URS_2021_02/133212012"/>
    <hyperlink ref="F198" r:id="rId13" display="https://podminky.urs.cz/item/CS_URS_2021_02/133254101"/>
    <hyperlink ref="F203" r:id="rId14" display="https://podminky.urs.cz/item/CS_URS_2021_02/133312012"/>
    <hyperlink ref="F208" r:id="rId15" display="https://podminky.urs.cz/item/CS_URS_2021_02/133354102"/>
    <hyperlink ref="F213" r:id="rId16" display="https://podminky.urs.cz/item/CS_URS_2021_02/133412012"/>
    <hyperlink ref="F218" r:id="rId17" display="https://podminky.urs.cz/item/CS_URS_2021_02/133454101"/>
    <hyperlink ref="F223" r:id="rId18" display="https://podminky.urs.cz/item/CS_URS_2021_02/133554101"/>
    <hyperlink ref="F228" r:id="rId19" display="https://podminky.urs.cz/item/CS_URS_2021_02/138511201"/>
    <hyperlink ref="F233" r:id="rId20" display="https://podminky.urs.cz/item/CS_URS_2021_02/138511301"/>
    <hyperlink ref="F238" r:id="rId21" display="https://podminky.urs.cz/item/CS_URS_2021_02/139001101"/>
    <hyperlink ref="F284" r:id="rId22" display="https://podminky.urs.cz/item/CS_URS_2021_02/151101101"/>
    <hyperlink ref="F293" r:id="rId23" display="https://podminky.urs.cz/item/CS_URS_2021_02/151101102"/>
    <hyperlink ref="F299" r:id="rId24" display="https://podminky.urs.cz/item/CS_URS_2021_02/151101111"/>
    <hyperlink ref="F304" r:id="rId25" display="https://podminky.urs.cz/item/CS_URS_2021_02/151101112"/>
    <hyperlink ref="F309" r:id="rId26" display="https://podminky.urs.cz/item/CS_URS_2021_02/162551108"/>
    <hyperlink ref="F317" r:id="rId27" display="https://podminky.urs.cz/item/CS_URS_2021_02/162551128"/>
    <hyperlink ref="F323" r:id="rId28" display="https://podminky.urs.cz/item/CS_URS_2021_02/162751117"/>
    <hyperlink ref="F331" r:id="rId29" display="https://podminky.urs.cz/item/CS_URS_2021_02/162751119"/>
    <hyperlink ref="F337" r:id="rId30" display="https://podminky.urs.cz/item/CS_URS_2021_02/162751137"/>
    <hyperlink ref="F346" r:id="rId31" display="https://podminky.urs.cz/item/CS_URS_2021_02/162751139"/>
    <hyperlink ref="F352" r:id="rId32" display="https://podminky.urs.cz/item/CS_URS_2021_02/162751157"/>
    <hyperlink ref="F359" r:id="rId33" display="https://podminky.urs.cz/item/CS_URS_2021_02/162751159"/>
    <hyperlink ref="F365" r:id="rId34" display="https://podminky.urs.cz/item/CS_URS_2021_02/167151101"/>
    <hyperlink ref="F371" r:id="rId35" display="https://podminky.urs.cz/item/CS_URS_2021_02/167151102"/>
    <hyperlink ref="F380" r:id="rId36" display="https://podminky.urs.cz/item/CS_URS_2021_02/171151111"/>
    <hyperlink ref="F387" r:id="rId37" display="https://podminky.urs.cz/item/CS_URS_2021_02/171201231"/>
    <hyperlink ref="F393" r:id="rId38" display="https://podminky.urs.cz/item/CS_URS_2021_02/171251201"/>
    <hyperlink ref="F398" r:id="rId39" display="https://podminky.urs.cz/item/CS_URS_2021_02/174151101"/>
    <hyperlink ref="F415" r:id="rId40" display="https://podminky.urs.cz/item/CS_URS_2021_02/175111101"/>
    <hyperlink ref="F421" r:id="rId41" display="https://podminky.urs.cz/item/CS_URS_2021_02/175151101"/>
    <hyperlink ref="F448" r:id="rId42" display="https://podminky.urs.cz/item/CS_URS_2021_02/212752101"/>
    <hyperlink ref="F454" r:id="rId43" display="https://podminky.urs.cz/item/CS_URS_2021_02/359901211"/>
    <hyperlink ref="F461" r:id="rId44" display="https://podminky.urs.cz/item/CS_URS_2021_02/359901212"/>
    <hyperlink ref="F469" r:id="rId45" display="https://podminky.urs.cz/item/CS_URS_2021_02/451573111"/>
    <hyperlink ref="F490" r:id="rId46" display="https://podminky.urs.cz/item/CS_URS_2021_02/871251811"/>
    <hyperlink ref="F495" r:id="rId47" display="https://podminky.urs.cz/item/CS_URS_2021_02/871254301"/>
    <hyperlink ref="F506" r:id="rId48" display="https://podminky.urs.cz/item/CS_URS_2021_02/871365241"/>
    <hyperlink ref="F512" r:id="rId49" display="https://podminky.urs.cz/item/CS_URS_2021_02/871365811"/>
    <hyperlink ref="F541" r:id="rId50" display="https://podminky.urs.cz/item/CS_URS_2021_02/892241111"/>
    <hyperlink ref="F546" r:id="rId51" display="https://podminky.urs.cz/item/CS_URS_2021_02/892312121"/>
    <hyperlink ref="F552" r:id="rId52" display="https://podminky.urs.cz/item/CS_URS_2021_02/892362121"/>
    <hyperlink ref="F558" r:id="rId53" display="https://podminky.urs.cz/item/CS_URS_2021_02/892372111"/>
    <hyperlink ref="F563" r:id="rId54" display="https://podminky.urs.cz/item/CS_URS_2021_02/899311112"/>
    <hyperlink ref="F570" r:id="rId55" display="https://podminky.urs.cz/item/CS_URS_2021_02/899311114"/>
    <hyperlink ref="F577" r:id="rId56" display="https://podminky.urs.cz/item/CS_URS_2021_02/899713111"/>
    <hyperlink ref="F582" r:id="rId57" display="https://podminky.urs.cz/item/CS_URS_2021_02/899721111"/>
    <hyperlink ref="F587" r:id="rId58" display="https://podminky.urs.cz/item/CS_URS_2021_02/899722111"/>
    <hyperlink ref="F593" r:id="rId59" display="https://podminky.urs.cz/item/CS_URS_2021_02/899722113"/>
    <hyperlink ref="F624" r:id="rId60" display="https://podminky.urs.cz/item/CS_URS_2021_02/997002511"/>
    <hyperlink ref="F629" r:id="rId61" display="https://podminky.urs.cz/item/CS_URS_2021_02/997002519"/>
    <hyperlink ref="F635" r:id="rId62" display="https://podminky.urs.cz/item/CS_URS_2021_02/997013871"/>
    <hyperlink ref="F641" r:id="rId63" display="https://podminky.urs.cz/item/CS_URS_2021_02/998276101"/>
  </hyperlinks>
  <pageMargins left="0.39375" right="0.39375" top="0.39375" bottom="0.39375" header="0" footer="0"/>
  <pageSetup paperSize="9" orientation="portrait" blackAndWhite="1" fitToHeight="100"/>
  <headerFooter>
    <oddFooter>&amp;CStrana &amp;P z &amp;N</oddFooter>
  </headerFooter>
  <drawing r:id="rId64"/>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147</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212</v>
      </c>
      <c r="F9" s="1"/>
      <c r="G9" s="1"/>
      <c r="H9" s="1"/>
      <c r="L9" s="21"/>
    </row>
    <row r="10" s="1" customFormat="1" ht="12" customHeight="1">
      <c r="B10" s="21"/>
      <c r="D10" s="152" t="s">
        <v>213</v>
      </c>
      <c r="L10" s="21"/>
    </row>
    <row r="11" s="2" customFormat="1" ht="16.5" customHeight="1">
      <c r="A11" s="39"/>
      <c r="B11" s="45"/>
      <c r="C11" s="39"/>
      <c r="D11" s="39"/>
      <c r="E11" s="154" t="s">
        <v>3953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5116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ROUND((SUM(BE128:BE200)),  2)</f>
        <v>0</v>
      </c>
      <c r="G37" s="39"/>
      <c r="H37" s="39"/>
      <c r="I37" s="166">
        <v>0.20999999999999999</v>
      </c>
      <c r="J37" s="165">
        <f>ROUND(((SUM(BE128:BE200))*I37),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ROUND((SUM(BF128:BF200)),  2)</f>
        <v>0</v>
      </c>
      <c r="G38" s="39"/>
      <c r="H38" s="39"/>
      <c r="I38" s="166">
        <v>0.14999999999999999</v>
      </c>
      <c r="J38" s="165">
        <f>ROUND(((SUM(BF128:BF200))*I38),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ROUND((SUM(BG128:BG200)),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ROUND((SUM(BH128:BH200)),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ROUND((SUM(BI128:BI200)),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3953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04.4 - Oplocení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222</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223</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2020</v>
      </c>
      <c r="E103" s="199"/>
      <c r="F103" s="199"/>
      <c r="G103" s="199"/>
      <c r="H103" s="199"/>
      <c r="I103" s="199"/>
      <c r="J103" s="200">
        <f>J159</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523</v>
      </c>
      <c r="E104" s="199"/>
      <c r="F104" s="199"/>
      <c r="G104" s="199"/>
      <c r="H104" s="199"/>
      <c r="I104" s="199"/>
      <c r="J104" s="200">
        <f>J197</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85" t="str">
        <f>E7</f>
        <v>Zaječov rozšíření a intenzifikace ČOV Horní Kváň - kanalizace a vodovod</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211</v>
      </c>
      <c r="D115" s="23"/>
      <c r="E115" s="23"/>
      <c r="F115" s="23"/>
      <c r="G115" s="23"/>
      <c r="H115" s="23"/>
      <c r="I115" s="23"/>
      <c r="J115" s="23"/>
      <c r="K115" s="23"/>
      <c r="L115" s="21"/>
    </row>
    <row r="116" s="1" customFormat="1" ht="16.5" customHeight="1">
      <c r="B116" s="22"/>
      <c r="C116" s="23"/>
      <c r="D116" s="23"/>
      <c r="E116" s="185" t="s">
        <v>212</v>
      </c>
      <c r="F116" s="23"/>
      <c r="G116" s="23"/>
      <c r="H116" s="23"/>
      <c r="I116" s="23"/>
      <c r="J116" s="23"/>
      <c r="K116" s="23"/>
      <c r="L116" s="21"/>
    </row>
    <row r="117" s="1" customFormat="1" ht="12" customHeight="1">
      <c r="B117" s="22"/>
      <c r="C117" s="33" t="s">
        <v>213</v>
      </c>
      <c r="D117" s="23"/>
      <c r="E117" s="23"/>
      <c r="F117" s="23"/>
      <c r="G117" s="23"/>
      <c r="H117" s="23"/>
      <c r="I117" s="23"/>
      <c r="J117" s="23"/>
      <c r="K117" s="23"/>
      <c r="L117" s="21"/>
    </row>
    <row r="118" s="2" customFormat="1" ht="16.5" customHeight="1">
      <c r="A118" s="39"/>
      <c r="B118" s="40"/>
      <c r="C118" s="41"/>
      <c r="D118" s="41"/>
      <c r="E118" s="186" t="s">
        <v>3953</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SO 04.4 - Oplocení</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obec Zaječov, místní část Kvaň, Nová Ves</v>
      </c>
      <c r="G122" s="41"/>
      <c r="H122" s="41"/>
      <c r="I122" s="33" t="s">
        <v>22</v>
      </c>
      <c r="J122" s="80" t="str">
        <f>IF(J16="","",J16)</f>
        <v>18. 8. 2021</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54.45" customHeight="1">
      <c r="A124" s="39"/>
      <c r="B124" s="40"/>
      <c r="C124" s="33" t="s">
        <v>24</v>
      </c>
      <c r="D124" s="41"/>
      <c r="E124" s="41"/>
      <c r="F124" s="28" t="str">
        <f>E19</f>
        <v>Obec Zaječov, Zaječov 265, 267 63 Zaječov</v>
      </c>
      <c r="G124" s="41"/>
      <c r="H124" s="41"/>
      <c r="I124" s="33" t="s">
        <v>32</v>
      </c>
      <c r="J124" s="37" t="str">
        <f>E25</f>
        <v>PIK VÍTEK s.r.o.,Kořenského 1025/7, 150 00 Praha 5</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37</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227</v>
      </c>
      <c r="D127" s="205" t="s">
        <v>65</v>
      </c>
      <c r="E127" s="205" t="s">
        <v>61</v>
      </c>
      <c r="F127" s="205" t="s">
        <v>62</v>
      </c>
      <c r="G127" s="205" t="s">
        <v>228</v>
      </c>
      <c r="H127" s="205" t="s">
        <v>229</v>
      </c>
      <c r="I127" s="205" t="s">
        <v>230</v>
      </c>
      <c r="J127" s="205" t="s">
        <v>219</v>
      </c>
      <c r="K127" s="206" t="s">
        <v>231</v>
      </c>
      <c r="L127" s="207"/>
      <c r="M127" s="101" t="s">
        <v>1</v>
      </c>
      <c r="N127" s="102" t="s">
        <v>44</v>
      </c>
      <c r="O127" s="102" t="s">
        <v>232</v>
      </c>
      <c r="P127" s="102" t="s">
        <v>233</v>
      </c>
      <c r="Q127" s="102" t="s">
        <v>234</v>
      </c>
      <c r="R127" s="102" t="s">
        <v>235</v>
      </c>
      <c r="S127" s="102" t="s">
        <v>236</v>
      </c>
      <c r="T127" s="103" t="s">
        <v>237</v>
      </c>
      <c r="U127" s="202"/>
      <c r="V127" s="202"/>
      <c r="W127" s="202"/>
      <c r="X127" s="202"/>
      <c r="Y127" s="202"/>
      <c r="Z127" s="202"/>
      <c r="AA127" s="202"/>
      <c r="AB127" s="202"/>
      <c r="AC127" s="202"/>
      <c r="AD127" s="202"/>
      <c r="AE127" s="202"/>
    </row>
    <row r="128" s="2" customFormat="1" ht="22.8" customHeight="1">
      <c r="A128" s="39"/>
      <c r="B128" s="40"/>
      <c r="C128" s="108" t="s">
        <v>238</v>
      </c>
      <c r="D128" s="41"/>
      <c r="E128" s="41"/>
      <c r="F128" s="41"/>
      <c r="G128" s="41"/>
      <c r="H128" s="41"/>
      <c r="I128" s="41"/>
      <c r="J128" s="208">
        <f>BK128</f>
        <v>0</v>
      </c>
      <c r="K128" s="41"/>
      <c r="L128" s="45"/>
      <c r="M128" s="104"/>
      <c r="N128" s="209"/>
      <c r="O128" s="105"/>
      <c r="P128" s="210">
        <f>P129</f>
        <v>0</v>
      </c>
      <c r="Q128" s="105"/>
      <c r="R128" s="210">
        <f>R129</f>
        <v>4.1228260000000008</v>
      </c>
      <c r="S128" s="105"/>
      <c r="T128" s="211">
        <f>T129</f>
        <v>0</v>
      </c>
      <c r="U128" s="39"/>
      <c r="V128" s="39"/>
      <c r="W128" s="39"/>
      <c r="X128" s="39"/>
      <c r="Y128" s="39"/>
      <c r="Z128" s="39"/>
      <c r="AA128" s="39"/>
      <c r="AB128" s="39"/>
      <c r="AC128" s="39"/>
      <c r="AD128" s="39"/>
      <c r="AE128" s="39"/>
      <c r="AT128" s="18" t="s">
        <v>79</v>
      </c>
      <c r="AU128" s="18" t="s">
        <v>221</v>
      </c>
      <c r="BK128" s="212">
        <f>BK129</f>
        <v>0</v>
      </c>
    </row>
    <row r="129" s="12" customFormat="1" ht="25.92" customHeight="1">
      <c r="A129" s="12"/>
      <c r="B129" s="213"/>
      <c r="C129" s="214"/>
      <c r="D129" s="215" t="s">
        <v>79</v>
      </c>
      <c r="E129" s="216" t="s">
        <v>239</v>
      </c>
      <c r="F129" s="216" t="s">
        <v>240</v>
      </c>
      <c r="G129" s="214"/>
      <c r="H129" s="214"/>
      <c r="I129" s="217"/>
      <c r="J129" s="218">
        <f>BK129</f>
        <v>0</v>
      </c>
      <c r="K129" s="214"/>
      <c r="L129" s="219"/>
      <c r="M129" s="220"/>
      <c r="N129" s="221"/>
      <c r="O129" s="221"/>
      <c r="P129" s="222">
        <f>P130+P159+P197</f>
        <v>0</v>
      </c>
      <c r="Q129" s="221"/>
      <c r="R129" s="222">
        <f>R130+R159+R197</f>
        <v>4.1228260000000008</v>
      </c>
      <c r="S129" s="221"/>
      <c r="T129" s="223">
        <f>T130+T159+T197</f>
        <v>0</v>
      </c>
      <c r="U129" s="12"/>
      <c r="V129" s="12"/>
      <c r="W129" s="12"/>
      <c r="X129" s="12"/>
      <c r="Y129" s="12"/>
      <c r="Z129" s="12"/>
      <c r="AA129" s="12"/>
      <c r="AB129" s="12"/>
      <c r="AC129" s="12"/>
      <c r="AD129" s="12"/>
      <c r="AE129" s="12"/>
      <c r="AR129" s="224" t="s">
        <v>14</v>
      </c>
      <c r="AT129" s="225" t="s">
        <v>79</v>
      </c>
      <c r="AU129" s="225" t="s">
        <v>80</v>
      </c>
      <c r="AY129" s="224" t="s">
        <v>241</v>
      </c>
      <c r="BK129" s="226">
        <f>BK130+BK159+BK197</f>
        <v>0</v>
      </c>
    </row>
    <row r="130" s="12" customFormat="1" ht="22.8" customHeight="1">
      <c r="A130" s="12"/>
      <c r="B130" s="213"/>
      <c r="C130" s="214"/>
      <c r="D130" s="215" t="s">
        <v>79</v>
      </c>
      <c r="E130" s="227" t="s">
        <v>14</v>
      </c>
      <c r="F130" s="227" t="s">
        <v>242</v>
      </c>
      <c r="G130" s="214"/>
      <c r="H130" s="214"/>
      <c r="I130" s="217"/>
      <c r="J130" s="228">
        <f>BK130</f>
        <v>0</v>
      </c>
      <c r="K130" s="214"/>
      <c r="L130" s="219"/>
      <c r="M130" s="220"/>
      <c r="N130" s="221"/>
      <c r="O130" s="221"/>
      <c r="P130" s="222">
        <f>SUM(P131:P158)</f>
        <v>0</v>
      </c>
      <c r="Q130" s="221"/>
      <c r="R130" s="222">
        <f>SUM(R131:R158)</f>
        <v>0</v>
      </c>
      <c r="S130" s="221"/>
      <c r="T130" s="223">
        <f>SUM(T131:T158)</f>
        <v>0</v>
      </c>
      <c r="U130" s="12"/>
      <c r="V130" s="12"/>
      <c r="W130" s="12"/>
      <c r="X130" s="12"/>
      <c r="Y130" s="12"/>
      <c r="Z130" s="12"/>
      <c r="AA130" s="12"/>
      <c r="AB130" s="12"/>
      <c r="AC130" s="12"/>
      <c r="AD130" s="12"/>
      <c r="AE130" s="12"/>
      <c r="AR130" s="224" t="s">
        <v>14</v>
      </c>
      <c r="AT130" s="225" t="s">
        <v>79</v>
      </c>
      <c r="AU130" s="225" t="s">
        <v>14</v>
      </c>
      <c r="AY130" s="224" t="s">
        <v>241</v>
      </c>
      <c r="BK130" s="226">
        <f>SUM(BK131:BK158)</f>
        <v>0</v>
      </c>
    </row>
    <row r="131" s="2" customFormat="1" ht="24.15" customHeight="1">
      <c r="A131" s="39"/>
      <c r="B131" s="40"/>
      <c r="C131" s="229" t="s">
        <v>14</v>
      </c>
      <c r="D131" s="229" t="s">
        <v>243</v>
      </c>
      <c r="E131" s="230" t="s">
        <v>2931</v>
      </c>
      <c r="F131" s="231" t="s">
        <v>2932</v>
      </c>
      <c r="G131" s="232" t="s">
        <v>296</v>
      </c>
      <c r="H131" s="233">
        <v>12</v>
      </c>
      <c r="I131" s="234"/>
      <c r="J131" s="235">
        <f>ROUND(I131*H131,2)</f>
        <v>0</v>
      </c>
      <c r="K131" s="231" t="s">
        <v>1</v>
      </c>
      <c r="L131" s="45"/>
      <c r="M131" s="236" t="s">
        <v>1</v>
      </c>
      <c r="N131" s="237" t="s">
        <v>45</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175</v>
      </c>
      <c r="AT131" s="240" t="s">
        <v>243</v>
      </c>
      <c r="AU131" s="240" t="s">
        <v>88</v>
      </c>
      <c r="AY131" s="18" t="s">
        <v>241</v>
      </c>
      <c r="BE131" s="241">
        <f>IF(N131="základní",J131,0)</f>
        <v>0</v>
      </c>
      <c r="BF131" s="241">
        <f>IF(N131="snížená",J131,0)</f>
        <v>0</v>
      </c>
      <c r="BG131" s="241">
        <f>IF(N131="zákl. přenesená",J131,0)</f>
        <v>0</v>
      </c>
      <c r="BH131" s="241">
        <f>IF(N131="sníž. přenesená",J131,0)</f>
        <v>0</v>
      </c>
      <c r="BI131" s="241">
        <f>IF(N131="nulová",J131,0)</f>
        <v>0</v>
      </c>
      <c r="BJ131" s="18" t="s">
        <v>14</v>
      </c>
      <c r="BK131" s="241">
        <f>ROUND(I131*H131,2)</f>
        <v>0</v>
      </c>
      <c r="BL131" s="18" t="s">
        <v>175</v>
      </c>
      <c r="BM131" s="240" t="s">
        <v>5117</v>
      </c>
    </row>
    <row r="132" s="2" customFormat="1">
      <c r="A132" s="39"/>
      <c r="B132" s="40"/>
      <c r="C132" s="41"/>
      <c r="D132" s="242" t="s">
        <v>249</v>
      </c>
      <c r="E132" s="41"/>
      <c r="F132" s="243" t="s">
        <v>2934</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249</v>
      </c>
      <c r="AU132" s="18" t="s">
        <v>88</v>
      </c>
    </row>
    <row r="133" s="15" customFormat="1">
      <c r="A133" s="15"/>
      <c r="B133" s="271"/>
      <c r="C133" s="272"/>
      <c r="D133" s="242" t="s">
        <v>259</v>
      </c>
      <c r="E133" s="273" t="s">
        <v>1</v>
      </c>
      <c r="F133" s="274" t="s">
        <v>2935</v>
      </c>
      <c r="G133" s="272"/>
      <c r="H133" s="273" t="s">
        <v>1</v>
      </c>
      <c r="I133" s="275"/>
      <c r="J133" s="272"/>
      <c r="K133" s="272"/>
      <c r="L133" s="276"/>
      <c r="M133" s="277"/>
      <c r="N133" s="278"/>
      <c r="O133" s="278"/>
      <c r="P133" s="278"/>
      <c r="Q133" s="278"/>
      <c r="R133" s="278"/>
      <c r="S133" s="278"/>
      <c r="T133" s="279"/>
      <c r="U133" s="15"/>
      <c r="V133" s="15"/>
      <c r="W133" s="15"/>
      <c r="X133" s="15"/>
      <c r="Y133" s="15"/>
      <c r="Z133" s="15"/>
      <c r="AA133" s="15"/>
      <c r="AB133" s="15"/>
      <c r="AC133" s="15"/>
      <c r="AD133" s="15"/>
      <c r="AE133" s="15"/>
      <c r="AT133" s="280" t="s">
        <v>259</v>
      </c>
      <c r="AU133" s="280" t="s">
        <v>88</v>
      </c>
      <c r="AV133" s="15" t="s">
        <v>14</v>
      </c>
      <c r="AW133" s="15" t="s">
        <v>36</v>
      </c>
      <c r="AX133" s="15" t="s">
        <v>80</v>
      </c>
      <c r="AY133" s="280" t="s">
        <v>241</v>
      </c>
    </row>
    <row r="134" s="15" customFormat="1">
      <c r="A134" s="15"/>
      <c r="B134" s="271"/>
      <c r="C134" s="272"/>
      <c r="D134" s="242" t="s">
        <v>259</v>
      </c>
      <c r="E134" s="273" t="s">
        <v>1</v>
      </c>
      <c r="F134" s="274" t="s">
        <v>2936</v>
      </c>
      <c r="G134" s="272"/>
      <c r="H134" s="273" t="s">
        <v>1</v>
      </c>
      <c r="I134" s="275"/>
      <c r="J134" s="272"/>
      <c r="K134" s="272"/>
      <c r="L134" s="276"/>
      <c r="M134" s="277"/>
      <c r="N134" s="278"/>
      <c r="O134" s="278"/>
      <c r="P134" s="278"/>
      <c r="Q134" s="278"/>
      <c r="R134" s="278"/>
      <c r="S134" s="278"/>
      <c r="T134" s="279"/>
      <c r="U134" s="15"/>
      <c r="V134" s="15"/>
      <c r="W134" s="15"/>
      <c r="X134" s="15"/>
      <c r="Y134" s="15"/>
      <c r="Z134" s="15"/>
      <c r="AA134" s="15"/>
      <c r="AB134" s="15"/>
      <c r="AC134" s="15"/>
      <c r="AD134" s="15"/>
      <c r="AE134" s="15"/>
      <c r="AT134" s="280" t="s">
        <v>259</v>
      </c>
      <c r="AU134" s="280" t="s">
        <v>88</v>
      </c>
      <c r="AV134" s="15" t="s">
        <v>14</v>
      </c>
      <c r="AW134" s="15" t="s">
        <v>36</v>
      </c>
      <c r="AX134" s="15" t="s">
        <v>80</v>
      </c>
      <c r="AY134" s="280" t="s">
        <v>241</v>
      </c>
    </row>
    <row r="135" s="13" customFormat="1">
      <c r="A135" s="13"/>
      <c r="B135" s="249"/>
      <c r="C135" s="250"/>
      <c r="D135" s="242" t="s">
        <v>259</v>
      </c>
      <c r="E135" s="251" t="s">
        <v>1</v>
      </c>
      <c r="F135" s="252" t="s">
        <v>5118</v>
      </c>
      <c r="G135" s="250"/>
      <c r="H135" s="253">
        <v>9.5999999999999996</v>
      </c>
      <c r="I135" s="254"/>
      <c r="J135" s="250"/>
      <c r="K135" s="250"/>
      <c r="L135" s="255"/>
      <c r="M135" s="256"/>
      <c r="N135" s="257"/>
      <c r="O135" s="257"/>
      <c r="P135" s="257"/>
      <c r="Q135" s="257"/>
      <c r="R135" s="257"/>
      <c r="S135" s="257"/>
      <c r="T135" s="258"/>
      <c r="U135" s="13"/>
      <c r="V135" s="13"/>
      <c r="W135" s="13"/>
      <c r="X135" s="13"/>
      <c r="Y135" s="13"/>
      <c r="Z135" s="13"/>
      <c r="AA135" s="13"/>
      <c r="AB135" s="13"/>
      <c r="AC135" s="13"/>
      <c r="AD135" s="13"/>
      <c r="AE135" s="13"/>
      <c r="AT135" s="259" t="s">
        <v>259</v>
      </c>
      <c r="AU135" s="259" t="s">
        <v>88</v>
      </c>
      <c r="AV135" s="13" t="s">
        <v>88</v>
      </c>
      <c r="AW135" s="13" t="s">
        <v>36</v>
      </c>
      <c r="AX135" s="13" t="s">
        <v>80</v>
      </c>
      <c r="AY135" s="259" t="s">
        <v>241</v>
      </c>
    </row>
    <row r="136" s="13" customFormat="1">
      <c r="A136" s="13"/>
      <c r="B136" s="249"/>
      <c r="C136" s="250"/>
      <c r="D136" s="242" t="s">
        <v>259</v>
      </c>
      <c r="E136" s="251" t="s">
        <v>1</v>
      </c>
      <c r="F136" s="252" t="s">
        <v>5119</v>
      </c>
      <c r="G136" s="250"/>
      <c r="H136" s="253">
        <v>2.3999999999999999</v>
      </c>
      <c r="I136" s="254"/>
      <c r="J136" s="250"/>
      <c r="K136" s="250"/>
      <c r="L136" s="255"/>
      <c r="M136" s="256"/>
      <c r="N136" s="257"/>
      <c r="O136" s="257"/>
      <c r="P136" s="257"/>
      <c r="Q136" s="257"/>
      <c r="R136" s="257"/>
      <c r="S136" s="257"/>
      <c r="T136" s="258"/>
      <c r="U136" s="13"/>
      <c r="V136" s="13"/>
      <c r="W136" s="13"/>
      <c r="X136" s="13"/>
      <c r="Y136" s="13"/>
      <c r="Z136" s="13"/>
      <c r="AA136" s="13"/>
      <c r="AB136" s="13"/>
      <c r="AC136" s="13"/>
      <c r="AD136" s="13"/>
      <c r="AE136" s="13"/>
      <c r="AT136" s="259" t="s">
        <v>259</v>
      </c>
      <c r="AU136" s="259" t="s">
        <v>88</v>
      </c>
      <c r="AV136" s="13" t="s">
        <v>88</v>
      </c>
      <c r="AW136" s="13" t="s">
        <v>36</v>
      </c>
      <c r="AX136" s="13" t="s">
        <v>80</v>
      </c>
      <c r="AY136" s="259" t="s">
        <v>241</v>
      </c>
    </row>
    <row r="137" s="14" customFormat="1">
      <c r="A137" s="14"/>
      <c r="B137" s="260"/>
      <c r="C137" s="261"/>
      <c r="D137" s="242" t="s">
        <v>259</v>
      </c>
      <c r="E137" s="262" t="s">
        <v>1</v>
      </c>
      <c r="F137" s="263" t="s">
        <v>261</v>
      </c>
      <c r="G137" s="261"/>
      <c r="H137" s="264">
        <v>12</v>
      </c>
      <c r="I137" s="265"/>
      <c r="J137" s="261"/>
      <c r="K137" s="261"/>
      <c r="L137" s="266"/>
      <c r="M137" s="267"/>
      <c r="N137" s="268"/>
      <c r="O137" s="268"/>
      <c r="P137" s="268"/>
      <c r="Q137" s="268"/>
      <c r="R137" s="268"/>
      <c r="S137" s="268"/>
      <c r="T137" s="269"/>
      <c r="U137" s="14"/>
      <c r="V137" s="14"/>
      <c r="W137" s="14"/>
      <c r="X137" s="14"/>
      <c r="Y137" s="14"/>
      <c r="Z137" s="14"/>
      <c r="AA137" s="14"/>
      <c r="AB137" s="14"/>
      <c r="AC137" s="14"/>
      <c r="AD137" s="14"/>
      <c r="AE137" s="14"/>
      <c r="AT137" s="270" t="s">
        <v>259</v>
      </c>
      <c r="AU137" s="270" t="s">
        <v>88</v>
      </c>
      <c r="AV137" s="14" t="s">
        <v>175</v>
      </c>
      <c r="AW137" s="14" t="s">
        <v>36</v>
      </c>
      <c r="AX137" s="14" t="s">
        <v>14</v>
      </c>
      <c r="AY137" s="270" t="s">
        <v>241</v>
      </c>
    </row>
    <row r="138" s="2" customFormat="1" ht="24.15" customHeight="1">
      <c r="A138" s="39"/>
      <c r="B138" s="40"/>
      <c r="C138" s="229" t="s">
        <v>88</v>
      </c>
      <c r="D138" s="229" t="s">
        <v>243</v>
      </c>
      <c r="E138" s="230" t="s">
        <v>2939</v>
      </c>
      <c r="F138" s="231" t="s">
        <v>2940</v>
      </c>
      <c r="G138" s="232" t="s">
        <v>296</v>
      </c>
      <c r="H138" s="233">
        <v>12</v>
      </c>
      <c r="I138" s="234"/>
      <c r="J138" s="235">
        <f>ROUND(I138*H138,2)</f>
        <v>0</v>
      </c>
      <c r="K138" s="231" t="s">
        <v>247</v>
      </c>
      <c r="L138" s="45"/>
      <c r="M138" s="236" t="s">
        <v>1</v>
      </c>
      <c r="N138" s="237" t="s">
        <v>45</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175</v>
      </c>
      <c r="AT138" s="240" t="s">
        <v>243</v>
      </c>
      <c r="AU138" s="240" t="s">
        <v>88</v>
      </c>
      <c r="AY138" s="18" t="s">
        <v>241</v>
      </c>
      <c r="BE138" s="241">
        <f>IF(N138="základní",J138,0)</f>
        <v>0</v>
      </c>
      <c r="BF138" s="241">
        <f>IF(N138="snížená",J138,0)</f>
        <v>0</v>
      </c>
      <c r="BG138" s="241">
        <f>IF(N138="zákl. přenesená",J138,0)</f>
        <v>0</v>
      </c>
      <c r="BH138" s="241">
        <f>IF(N138="sníž. přenesená",J138,0)</f>
        <v>0</v>
      </c>
      <c r="BI138" s="241">
        <f>IF(N138="nulová",J138,0)</f>
        <v>0</v>
      </c>
      <c r="BJ138" s="18" t="s">
        <v>14</v>
      </c>
      <c r="BK138" s="241">
        <f>ROUND(I138*H138,2)</f>
        <v>0</v>
      </c>
      <c r="BL138" s="18" t="s">
        <v>175</v>
      </c>
      <c r="BM138" s="240" t="s">
        <v>5120</v>
      </c>
    </row>
    <row r="139" s="2" customFormat="1">
      <c r="A139" s="39"/>
      <c r="B139" s="40"/>
      <c r="C139" s="41"/>
      <c r="D139" s="242" t="s">
        <v>249</v>
      </c>
      <c r="E139" s="41"/>
      <c r="F139" s="243" t="s">
        <v>2942</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249</v>
      </c>
      <c r="AU139" s="18" t="s">
        <v>88</v>
      </c>
    </row>
    <row r="140" s="2" customFormat="1">
      <c r="A140" s="39"/>
      <c r="B140" s="40"/>
      <c r="C140" s="41"/>
      <c r="D140" s="247" t="s">
        <v>251</v>
      </c>
      <c r="E140" s="41"/>
      <c r="F140" s="248" t="s">
        <v>2943</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251</v>
      </c>
      <c r="AU140" s="18" t="s">
        <v>88</v>
      </c>
    </row>
    <row r="141" s="2" customFormat="1" ht="37.8" customHeight="1">
      <c r="A141" s="39"/>
      <c r="B141" s="40"/>
      <c r="C141" s="229" t="s">
        <v>96</v>
      </c>
      <c r="D141" s="229" t="s">
        <v>243</v>
      </c>
      <c r="E141" s="230" t="s">
        <v>688</v>
      </c>
      <c r="F141" s="231" t="s">
        <v>689</v>
      </c>
      <c r="G141" s="232" t="s">
        <v>255</v>
      </c>
      <c r="H141" s="233">
        <v>1.909</v>
      </c>
      <c r="I141" s="234"/>
      <c r="J141" s="235">
        <f>ROUND(I141*H141,2)</f>
        <v>0</v>
      </c>
      <c r="K141" s="231" t="s">
        <v>247</v>
      </c>
      <c r="L141" s="45"/>
      <c r="M141" s="236" t="s">
        <v>1</v>
      </c>
      <c r="N141" s="237" t="s">
        <v>45</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175</v>
      </c>
      <c r="AT141" s="240" t="s">
        <v>243</v>
      </c>
      <c r="AU141" s="240" t="s">
        <v>88</v>
      </c>
      <c r="AY141" s="18" t="s">
        <v>241</v>
      </c>
      <c r="BE141" s="241">
        <f>IF(N141="základní",J141,0)</f>
        <v>0</v>
      </c>
      <c r="BF141" s="241">
        <f>IF(N141="snížená",J141,0)</f>
        <v>0</v>
      </c>
      <c r="BG141" s="241">
        <f>IF(N141="zákl. přenesená",J141,0)</f>
        <v>0</v>
      </c>
      <c r="BH141" s="241">
        <f>IF(N141="sníž. přenesená",J141,0)</f>
        <v>0</v>
      </c>
      <c r="BI141" s="241">
        <f>IF(N141="nulová",J141,0)</f>
        <v>0</v>
      </c>
      <c r="BJ141" s="18" t="s">
        <v>14</v>
      </c>
      <c r="BK141" s="241">
        <f>ROUND(I141*H141,2)</f>
        <v>0</v>
      </c>
      <c r="BL141" s="18" t="s">
        <v>175</v>
      </c>
      <c r="BM141" s="240" t="s">
        <v>5121</v>
      </c>
    </row>
    <row r="142" s="2" customFormat="1">
      <c r="A142" s="39"/>
      <c r="B142" s="40"/>
      <c r="C142" s="41"/>
      <c r="D142" s="242" t="s">
        <v>249</v>
      </c>
      <c r="E142" s="41"/>
      <c r="F142" s="243" t="s">
        <v>691</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249</v>
      </c>
      <c r="AU142" s="18" t="s">
        <v>88</v>
      </c>
    </row>
    <row r="143" s="2" customFormat="1">
      <c r="A143" s="39"/>
      <c r="B143" s="40"/>
      <c r="C143" s="41"/>
      <c r="D143" s="247" t="s">
        <v>251</v>
      </c>
      <c r="E143" s="41"/>
      <c r="F143" s="248" t="s">
        <v>692</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251</v>
      </c>
      <c r="AU143" s="18" t="s">
        <v>88</v>
      </c>
    </row>
    <row r="144" s="2" customFormat="1" ht="37.8" customHeight="1">
      <c r="A144" s="39"/>
      <c r="B144" s="40"/>
      <c r="C144" s="229" t="s">
        <v>175</v>
      </c>
      <c r="D144" s="229" t="s">
        <v>243</v>
      </c>
      <c r="E144" s="230" t="s">
        <v>698</v>
      </c>
      <c r="F144" s="231" t="s">
        <v>699</v>
      </c>
      <c r="G144" s="232" t="s">
        <v>255</v>
      </c>
      <c r="H144" s="233">
        <v>9.5449999999999999</v>
      </c>
      <c r="I144" s="234"/>
      <c r="J144" s="235">
        <f>ROUND(I144*H144,2)</f>
        <v>0</v>
      </c>
      <c r="K144" s="231" t="s">
        <v>247</v>
      </c>
      <c r="L144" s="45"/>
      <c r="M144" s="236" t="s">
        <v>1</v>
      </c>
      <c r="N144" s="237" t="s">
        <v>45</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175</v>
      </c>
      <c r="AT144" s="240" t="s">
        <v>243</v>
      </c>
      <c r="AU144" s="240" t="s">
        <v>88</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175</v>
      </c>
      <c r="BM144" s="240" t="s">
        <v>5122</v>
      </c>
    </row>
    <row r="145" s="2" customFormat="1">
      <c r="A145" s="39"/>
      <c r="B145" s="40"/>
      <c r="C145" s="41"/>
      <c r="D145" s="242" t="s">
        <v>249</v>
      </c>
      <c r="E145" s="41"/>
      <c r="F145" s="243" t="s">
        <v>701</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88</v>
      </c>
    </row>
    <row r="146" s="2" customFormat="1">
      <c r="A146" s="39"/>
      <c r="B146" s="40"/>
      <c r="C146" s="41"/>
      <c r="D146" s="247" t="s">
        <v>251</v>
      </c>
      <c r="E146" s="41"/>
      <c r="F146" s="248" t="s">
        <v>702</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251</v>
      </c>
      <c r="AU146" s="18" t="s">
        <v>88</v>
      </c>
    </row>
    <row r="147" s="13" customFormat="1">
      <c r="A147" s="13"/>
      <c r="B147" s="249"/>
      <c r="C147" s="250"/>
      <c r="D147" s="242" t="s">
        <v>259</v>
      </c>
      <c r="E147" s="250"/>
      <c r="F147" s="252" t="s">
        <v>5123</v>
      </c>
      <c r="G147" s="250"/>
      <c r="H147" s="253">
        <v>9.5449999999999999</v>
      </c>
      <c r="I147" s="254"/>
      <c r="J147" s="250"/>
      <c r="K147" s="250"/>
      <c r="L147" s="255"/>
      <c r="M147" s="256"/>
      <c r="N147" s="257"/>
      <c r="O147" s="257"/>
      <c r="P147" s="257"/>
      <c r="Q147" s="257"/>
      <c r="R147" s="257"/>
      <c r="S147" s="257"/>
      <c r="T147" s="258"/>
      <c r="U147" s="13"/>
      <c r="V147" s="13"/>
      <c r="W147" s="13"/>
      <c r="X147" s="13"/>
      <c r="Y147" s="13"/>
      <c r="Z147" s="13"/>
      <c r="AA147" s="13"/>
      <c r="AB147" s="13"/>
      <c r="AC147" s="13"/>
      <c r="AD147" s="13"/>
      <c r="AE147" s="13"/>
      <c r="AT147" s="259" t="s">
        <v>259</v>
      </c>
      <c r="AU147" s="259" t="s">
        <v>88</v>
      </c>
      <c r="AV147" s="13" t="s">
        <v>88</v>
      </c>
      <c r="AW147" s="13" t="s">
        <v>4</v>
      </c>
      <c r="AX147" s="13" t="s">
        <v>14</v>
      </c>
      <c r="AY147" s="259" t="s">
        <v>241</v>
      </c>
    </row>
    <row r="148" s="2" customFormat="1" ht="24.15" customHeight="1">
      <c r="A148" s="39"/>
      <c r="B148" s="40"/>
      <c r="C148" s="229" t="s">
        <v>274</v>
      </c>
      <c r="D148" s="229" t="s">
        <v>243</v>
      </c>
      <c r="E148" s="230" t="s">
        <v>2947</v>
      </c>
      <c r="F148" s="231" t="s">
        <v>2948</v>
      </c>
      <c r="G148" s="232" t="s">
        <v>255</v>
      </c>
      <c r="H148" s="233">
        <v>1.909</v>
      </c>
      <c r="I148" s="234"/>
      <c r="J148" s="235">
        <f>ROUND(I148*H148,2)</f>
        <v>0</v>
      </c>
      <c r="K148" s="231" t="s">
        <v>247</v>
      </c>
      <c r="L148" s="45"/>
      <c r="M148" s="236" t="s">
        <v>1</v>
      </c>
      <c r="N148" s="237" t="s">
        <v>45</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175</v>
      </c>
      <c r="AT148" s="240" t="s">
        <v>243</v>
      </c>
      <c r="AU148" s="240" t="s">
        <v>88</v>
      </c>
      <c r="AY148" s="18" t="s">
        <v>241</v>
      </c>
      <c r="BE148" s="241">
        <f>IF(N148="základní",J148,0)</f>
        <v>0</v>
      </c>
      <c r="BF148" s="241">
        <f>IF(N148="snížená",J148,0)</f>
        <v>0</v>
      </c>
      <c r="BG148" s="241">
        <f>IF(N148="zákl. přenesená",J148,0)</f>
        <v>0</v>
      </c>
      <c r="BH148" s="241">
        <f>IF(N148="sníž. přenesená",J148,0)</f>
        <v>0</v>
      </c>
      <c r="BI148" s="241">
        <f>IF(N148="nulová",J148,0)</f>
        <v>0</v>
      </c>
      <c r="BJ148" s="18" t="s">
        <v>14</v>
      </c>
      <c r="BK148" s="241">
        <f>ROUND(I148*H148,2)</f>
        <v>0</v>
      </c>
      <c r="BL148" s="18" t="s">
        <v>175</v>
      </c>
      <c r="BM148" s="240" t="s">
        <v>5124</v>
      </c>
    </row>
    <row r="149" s="2" customFormat="1">
      <c r="A149" s="39"/>
      <c r="B149" s="40"/>
      <c r="C149" s="41"/>
      <c r="D149" s="242" t="s">
        <v>249</v>
      </c>
      <c r="E149" s="41"/>
      <c r="F149" s="243" t="s">
        <v>2950</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249</v>
      </c>
      <c r="AU149" s="18" t="s">
        <v>88</v>
      </c>
    </row>
    <row r="150" s="2" customFormat="1">
      <c r="A150" s="39"/>
      <c r="B150" s="40"/>
      <c r="C150" s="41"/>
      <c r="D150" s="247" t="s">
        <v>251</v>
      </c>
      <c r="E150" s="41"/>
      <c r="F150" s="248" t="s">
        <v>2951</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251</v>
      </c>
      <c r="AU150" s="18" t="s">
        <v>88</v>
      </c>
    </row>
    <row r="151" s="15" customFormat="1">
      <c r="A151" s="15"/>
      <c r="B151" s="271"/>
      <c r="C151" s="272"/>
      <c r="D151" s="242" t="s">
        <v>259</v>
      </c>
      <c r="E151" s="273" t="s">
        <v>1</v>
      </c>
      <c r="F151" s="274" t="s">
        <v>2952</v>
      </c>
      <c r="G151" s="272"/>
      <c r="H151" s="273" t="s">
        <v>1</v>
      </c>
      <c r="I151" s="275"/>
      <c r="J151" s="272"/>
      <c r="K151" s="272"/>
      <c r="L151" s="276"/>
      <c r="M151" s="277"/>
      <c r="N151" s="278"/>
      <c r="O151" s="278"/>
      <c r="P151" s="278"/>
      <c r="Q151" s="278"/>
      <c r="R151" s="278"/>
      <c r="S151" s="278"/>
      <c r="T151" s="279"/>
      <c r="U151" s="15"/>
      <c r="V151" s="15"/>
      <c r="W151" s="15"/>
      <c r="X151" s="15"/>
      <c r="Y151" s="15"/>
      <c r="Z151" s="15"/>
      <c r="AA151" s="15"/>
      <c r="AB151" s="15"/>
      <c r="AC151" s="15"/>
      <c r="AD151" s="15"/>
      <c r="AE151" s="15"/>
      <c r="AT151" s="280" t="s">
        <v>259</v>
      </c>
      <c r="AU151" s="280" t="s">
        <v>88</v>
      </c>
      <c r="AV151" s="15" t="s">
        <v>14</v>
      </c>
      <c r="AW151" s="15" t="s">
        <v>36</v>
      </c>
      <c r="AX151" s="15" t="s">
        <v>80</v>
      </c>
      <c r="AY151" s="280" t="s">
        <v>241</v>
      </c>
    </row>
    <row r="152" s="13" customFormat="1">
      <c r="A152" s="13"/>
      <c r="B152" s="249"/>
      <c r="C152" s="250"/>
      <c r="D152" s="242" t="s">
        <v>259</v>
      </c>
      <c r="E152" s="251" t="s">
        <v>1</v>
      </c>
      <c r="F152" s="252" t="s">
        <v>5125</v>
      </c>
      <c r="G152" s="250"/>
      <c r="H152" s="253">
        <v>1.5269999999999999</v>
      </c>
      <c r="I152" s="254"/>
      <c r="J152" s="250"/>
      <c r="K152" s="250"/>
      <c r="L152" s="255"/>
      <c r="M152" s="256"/>
      <c r="N152" s="257"/>
      <c r="O152" s="257"/>
      <c r="P152" s="257"/>
      <c r="Q152" s="257"/>
      <c r="R152" s="257"/>
      <c r="S152" s="257"/>
      <c r="T152" s="258"/>
      <c r="U152" s="13"/>
      <c r="V152" s="13"/>
      <c r="W152" s="13"/>
      <c r="X152" s="13"/>
      <c r="Y152" s="13"/>
      <c r="Z152" s="13"/>
      <c r="AA152" s="13"/>
      <c r="AB152" s="13"/>
      <c r="AC152" s="13"/>
      <c r="AD152" s="13"/>
      <c r="AE152" s="13"/>
      <c r="AT152" s="259" t="s">
        <v>259</v>
      </c>
      <c r="AU152" s="259" t="s">
        <v>88</v>
      </c>
      <c r="AV152" s="13" t="s">
        <v>88</v>
      </c>
      <c r="AW152" s="13" t="s">
        <v>36</v>
      </c>
      <c r="AX152" s="13" t="s">
        <v>80</v>
      </c>
      <c r="AY152" s="259" t="s">
        <v>241</v>
      </c>
    </row>
    <row r="153" s="13" customFormat="1">
      <c r="A153" s="13"/>
      <c r="B153" s="249"/>
      <c r="C153" s="250"/>
      <c r="D153" s="242" t="s">
        <v>259</v>
      </c>
      <c r="E153" s="251" t="s">
        <v>1</v>
      </c>
      <c r="F153" s="252" t="s">
        <v>5126</v>
      </c>
      <c r="G153" s="250"/>
      <c r="H153" s="253">
        <v>0.38200000000000001</v>
      </c>
      <c r="I153" s="254"/>
      <c r="J153" s="250"/>
      <c r="K153" s="250"/>
      <c r="L153" s="255"/>
      <c r="M153" s="256"/>
      <c r="N153" s="257"/>
      <c r="O153" s="257"/>
      <c r="P153" s="257"/>
      <c r="Q153" s="257"/>
      <c r="R153" s="257"/>
      <c r="S153" s="257"/>
      <c r="T153" s="258"/>
      <c r="U153" s="13"/>
      <c r="V153" s="13"/>
      <c r="W153" s="13"/>
      <c r="X153" s="13"/>
      <c r="Y153" s="13"/>
      <c r="Z153" s="13"/>
      <c r="AA153" s="13"/>
      <c r="AB153" s="13"/>
      <c r="AC153" s="13"/>
      <c r="AD153" s="13"/>
      <c r="AE153" s="13"/>
      <c r="AT153" s="259" t="s">
        <v>259</v>
      </c>
      <c r="AU153" s="259" t="s">
        <v>88</v>
      </c>
      <c r="AV153" s="13" t="s">
        <v>88</v>
      </c>
      <c r="AW153" s="13" t="s">
        <v>36</v>
      </c>
      <c r="AX153" s="13" t="s">
        <v>80</v>
      </c>
      <c r="AY153" s="259" t="s">
        <v>241</v>
      </c>
    </row>
    <row r="154" s="14" customFormat="1">
      <c r="A154" s="14"/>
      <c r="B154" s="260"/>
      <c r="C154" s="261"/>
      <c r="D154" s="242" t="s">
        <v>259</v>
      </c>
      <c r="E154" s="262" t="s">
        <v>1</v>
      </c>
      <c r="F154" s="263" t="s">
        <v>261</v>
      </c>
      <c r="G154" s="261"/>
      <c r="H154" s="264">
        <v>1.909</v>
      </c>
      <c r="I154" s="265"/>
      <c r="J154" s="261"/>
      <c r="K154" s="261"/>
      <c r="L154" s="266"/>
      <c r="M154" s="267"/>
      <c r="N154" s="268"/>
      <c r="O154" s="268"/>
      <c r="P154" s="268"/>
      <c r="Q154" s="268"/>
      <c r="R154" s="268"/>
      <c r="S154" s="268"/>
      <c r="T154" s="269"/>
      <c r="U154" s="14"/>
      <c r="V154" s="14"/>
      <c r="W154" s="14"/>
      <c r="X154" s="14"/>
      <c r="Y154" s="14"/>
      <c r="Z154" s="14"/>
      <c r="AA154" s="14"/>
      <c r="AB154" s="14"/>
      <c r="AC154" s="14"/>
      <c r="AD154" s="14"/>
      <c r="AE154" s="14"/>
      <c r="AT154" s="270" t="s">
        <v>259</v>
      </c>
      <c r="AU154" s="270" t="s">
        <v>88</v>
      </c>
      <c r="AV154" s="14" t="s">
        <v>175</v>
      </c>
      <c r="AW154" s="14" t="s">
        <v>36</v>
      </c>
      <c r="AX154" s="14" t="s">
        <v>14</v>
      </c>
      <c r="AY154" s="270" t="s">
        <v>241</v>
      </c>
    </row>
    <row r="155" s="2" customFormat="1" ht="33" customHeight="1">
      <c r="A155" s="39"/>
      <c r="B155" s="40"/>
      <c r="C155" s="229" t="s">
        <v>283</v>
      </c>
      <c r="D155" s="229" t="s">
        <v>243</v>
      </c>
      <c r="E155" s="230" t="s">
        <v>737</v>
      </c>
      <c r="F155" s="231" t="s">
        <v>738</v>
      </c>
      <c r="G155" s="232" t="s">
        <v>487</v>
      </c>
      <c r="H155" s="233">
        <v>3.1499999999999999</v>
      </c>
      <c r="I155" s="234"/>
      <c r="J155" s="235">
        <f>ROUND(I155*H155,2)</f>
        <v>0</v>
      </c>
      <c r="K155" s="231" t="s">
        <v>247</v>
      </c>
      <c r="L155" s="45"/>
      <c r="M155" s="236" t="s">
        <v>1</v>
      </c>
      <c r="N155" s="237" t="s">
        <v>45</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175</v>
      </c>
      <c r="AT155" s="240" t="s">
        <v>243</v>
      </c>
      <c r="AU155" s="240" t="s">
        <v>88</v>
      </c>
      <c r="AY155" s="18" t="s">
        <v>241</v>
      </c>
      <c r="BE155" s="241">
        <f>IF(N155="základní",J155,0)</f>
        <v>0</v>
      </c>
      <c r="BF155" s="241">
        <f>IF(N155="snížená",J155,0)</f>
        <v>0</v>
      </c>
      <c r="BG155" s="241">
        <f>IF(N155="zákl. přenesená",J155,0)</f>
        <v>0</v>
      </c>
      <c r="BH155" s="241">
        <f>IF(N155="sníž. přenesená",J155,0)</f>
        <v>0</v>
      </c>
      <c r="BI155" s="241">
        <f>IF(N155="nulová",J155,0)</f>
        <v>0</v>
      </c>
      <c r="BJ155" s="18" t="s">
        <v>14</v>
      </c>
      <c r="BK155" s="241">
        <f>ROUND(I155*H155,2)</f>
        <v>0</v>
      </c>
      <c r="BL155" s="18" t="s">
        <v>175</v>
      </c>
      <c r="BM155" s="240" t="s">
        <v>5127</v>
      </c>
    </row>
    <row r="156" s="2" customFormat="1">
      <c r="A156" s="39"/>
      <c r="B156" s="40"/>
      <c r="C156" s="41"/>
      <c r="D156" s="242" t="s">
        <v>249</v>
      </c>
      <c r="E156" s="41"/>
      <c r="F156" s="243" t="s">
        <v>740</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249</v>
      </c>
      <c r="AU156" s="18" t="s">
        <v>88</v>
      </c>
    </row>
    <row r="157" s="2" customFormat="1">
      <c r="A157" s="39"/>
      <c r="B157" s="40"/>
      <c r="C157" s="41"/>
      <c r="D157" s="247" t="s">
        <v>251</v>
      </c>
      <c r="E157" s="41"/>
      <c r="F157" s="248" t="s">
        <v>741</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251</v>
      </c>
      <c r="AU157" s="18" t="s">
        <v>88</v>
      </c>
    </row>
    <row r="158" s="13" customFormat="1">
      <c r="A158" s="13"/>
      <c r="B158" s="249"/>
      <c r="C158" s="250"/>
      <c r="D158" s="242" t="s">
        <v>259</v>
      </c>
      <c r="E158" s="250"/>
      <c r="F158" s="252" t="s">
        <v>5128</v>
      </c>
      <c r="G158" s="250"/>
      <c r="H158" s="253">
        <v>3.1499999999999999</v>
      </c>
      <c r="I158" s="254"/>
      <c r="J158" s="250"/>
      <c r="K158" s="250"/>
      <c r="L158" s="255"/>
      <c r="M158" s="256"/>
      <c r="N158" s="257"/>
      <c r="O158" s="257"/>
      <c r="P158" s="257"/>
      <c r="Q158" s="257"/>
      <c r="R158" s="257"/>
      <c r="S158" s="257"/>
      <c r="T158" s="258"/>
      <c r="U158" s="13"/>
      <c r="V158" s="13"/>
      <c r="W158" s="13"/>
      <c r="X158" s="13"/>
      <c r="Y158" s="13"/>
      <c r="Z158" s="13"/>
      <c r="AA158" s="13"/>
      <c r="AB158" s="13"/>
      <c r="AC158" s="13"/>
      <c r="AD158" s="13"/>
      <c r="AE158" s="13"/>
      <c r="AT158" s="259" t="s">
        <v>259</v>
      </c>
      <c r="AU158" s="259" t="s">
        <v>88</v>
      </c>
      <c r="AV158" s="13" t="s">
        <v>88</v>
      </c>
      <c r="AW158" s="13" t="s">
        <v>4</v>
      </c>
      <c r="AX158" s="13" t="s">
        <v>14</v>
      </c>
      <c r="AY158" s="259" t="s">
        <v>241</v>
      </c>
    </row>
    <row r="159" s="12" customFormat="1" ht="22.8" customHeight="1">
      <c r="A159" s="12"/>
      <c r="B159" s="213"/>
      <c r="C159" s="214"/>
      <c r="D159" s="215" t="s">
        <v>79</v>
      </c>
      <c r="E159" s="227" t="s">
        <v>96</v>
      </c>
      <c r="F159" s="227" t="s">
        <v>2125</v>
      </c>
      <c r="G159" s="214"/>
      <c r="H159" s="214"/>
      <c r="I159" s="217"/>
      <c r="J159" s="228">
        <f>BK159</f>
        <v>0</v>
      </c>
      <c r="K159" s="214"/>
      <c r="L159" s="219"/>
      <c r="M159" s="220"/>
      <c r="N159" s="221"/>
      <c r="O159" s="221"/>
      <c r="P159" s="222">
        <f>SUM(P160:P196)</f>
        <v>0</v>
      </c>
      <c r="Q159" s="221"/>
      <c r="R159" s="222">
        <f>SUM(R160:R196)</f>
        <v>4.1228260000000008</v>
      </c>
      <c r="S159" s="221"/>
      <c r="T159" s="223">
        <f>SUM(T160:T196)</f>
        <v>0</v>
      </c>
      <c r="U159" s="12"/>
      <c r="V159" s="12"/>
      <c r="W159" s="12"/>
      <c r="X159" s="12"/>
      <c r="Y159" s="12"/>
      <c r="Z159" s="12"/>
      <c r="AA159" s="12"/>
      <c r="AB159" s="12"/>
      <c r="AC159" s="12"/>
      <c r="AD159" s="12"/>
      <c r="AE159" s="12"/>
      <c r="AR159" s="224" t="s">
        <v>14</v>
      </c>
      <c r="AT159" s="225" t="s">
        <v>79</v>
      </c>
      <c r="AU159" s="225" t="s">
        <v>14</v>
      </c>
      <c r="AY159" s="224" t="s">
        <v>241</v>
      </c>
      <c r="BK159" s="226">
        <f>SUM(BK160:BK196)</f>
        <v>0</v>
      </c>
    </row>
    <row r="160" s="2" customFormat="1" ht="24.15" customHeight="1">
      <c r="A160" s="39"/>
      <c r="B160" s="40"/>
      <c r="C160" s="229" t="s">
        <v>293</v>
      </c>
      <c r="D160" s="229" t="s">
        <v>243</v>
      </c>
      <c r="E160" s="230" t="s">
        <v>5129</v>
      </c>
      <c r="F160" s="231" t="s">
        <v>5130</v>
      </c>
      <c r="G160" s="232" t="s">
        <v>303</v>
      </c>
      <c r="H160" s="233">
        <v>15</v>
      </c>
      <c r="I160" s="234"/>
      <c r="J160" s="235">
        <f>ROUND(I160*H160,2)</f>
        <v>0</v>
      </c>
      <c r="K160" s="231" t="s">
        <v>1</v>
      </c>
      <c r="L160" s="45"/>
      <c r="M160" s="236" t="s">
        <v>1</v>
      </c>
      <c r="N160" s="237" t="s">
        <v>45</v>
      </c>
      <c r="O160" s="92"/>
      <c r="P160" s="238">
        <f>O160*H160</f>
        <v>0</v>
      </c>
      <c r="Q160" s="238">
        <v>0.17488999999999999</v>
      </c>
      <c r="R160" s="238">
        <f>Q160*H160</f>
        <v>2.6233499999999998</v>
      </c>
      <c r="S160" s="238">
        <v>0</v>
      </c>
      <c r="T160" s="239">
        <f>S160*H160</f>
        <v>0</v>
      </c>
      <c r="U160" s="39"/>
      <c r="V160" s="39"/>
      <c r="W160" s="39"/>
      <c r="X160" s="39"/>
      <c r="Y160" s="39"/>
      <c r="Z160" s="39"/>
      <c r="AA160" s="39"/>
      <c r="AB160" s="39"/>
      <c r="AC160" s="39"/>
      <c r="AD160" s="39"/>
      <c r="AE160" s="39"/>
      <c r="AR160" s="240" t="s">
        <v>175</v>
      </c>
      <c r="AT160" s="240" t="s">
        <v>243</v>
      </c>
      <c r="AU160" s="240" t="s">
        <v>88</v>
      </c>
      <c r="AY160" s="18" t="s">
        <v>241</v>
      </c>
      <c r="BE160" s="241">
        <f>IF(N160="základní",J160,0)</f>
        <v>0</v>
      </c>
      <c r="BF160" s="241">
        <f>IF(N160="snížená",J160,0)</f>
        <v>0</v>
      </c>
      <c r="BG160" s="241">
        <f>IF(N160="zákl. přenesená",J160,0)</f>
        <v>0</v>
      </c>
      <c r="BH160" s="241">
        <f>IF(N160="sníž. přenesená",J160,0)</f>
        <v>0</v>
      </c>
      <c r="BI160" s="241">
        <f>IF(N160="nulová",J160,0)</f>
        <v>0</v>
      </c>
      <c r="BJ160" s="18" t="s">
        <v>14</v>
      </c>
      <c r="BK160" s="241">
        <f>ROUND(I160*H160,2)</f>
        <v>0</v>
      </c>
      <c r="BL160" s="18" t="s">
        <v>175</v>
      </c>
      <c r="BM160" s="240" t="s">
        <v>5131</v>
      </c>
    </row>
    <row r="161" s="2" customFormat="1">
      <c r="A161" s="39"/>
      <c r="B161" s="40"/>
      <c r="C161" s="41"/>
      <c r="D161" s="242" t="s">
        <v>249</v>
      </c>
      <c r="E161" s="41"/>
      <c r="F161" s="243" t="s">
        <v>2960</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249</v>
      </c>
      <c r="AU161" s="18" t="s">
        <v>88</v>
      </c>
    </row>
    <row r="162" s="15" customFormat="1">
      <c r="A162" s="15"/>
      <c r="B162" s="271"/>
      <c r="C162" s="272"/>
      <c r="D162" s="242" t="s">
        <v>259</v>
      </c>
      <c r="E162" s="273" t="s">
        <v>1</v>
      </c>
      <c r="F162" s="274" t="s">
        <v>2936</v>
      </c>
      <c r="G162" s="272"/>
      <c r="H162" s="273" t="s">
        <v>1</v>
      </c>
      <c r="I162" s="275"/>
      <c r="J162" s="272"/>
      <c r="K162" s="272"/>
      <c r="L162" s="276"/>
      <c r="M162" s="277"/>
      <c r="N162" s="278"/>
      <c r="O162" s="278"/>
      <c r="P162" s="278"/>
      <c r="Q162" s="278"/>
      <c r="R162" s="278"/>
      <c r="S162" s="278"/>
      <c r="T162" s="279"/>
      <c r="U162" s="15"/>
      <c r="V162" s="15"/>
      <c r="W162" s="15"/>
      <c r="X162" s="15"/>
      <c r="Y162" s="15"/>
      <c r="Z162" s="15"/>
      <c r="AA162" s="15"/>
      <c r="AB162" s="15"/>
      <c r="AC162" s="15"/>
      <c r="AD162" s="15"/>
      <c r="AE162" s="15"/>
      <c r="AT162" s="280" t="s">
        <v>259</v>
      </c>
      <c r="AU162" s="280" t="s">
        <v>88</v>
      </c>
      <c r="AV162" s="15" t="s">
        <v>14</v>
      </c>
      <c r="AW162" s="15" t="s">
        <v>36</v>
      </c>
      <c r="AX162" s="15" t="s">
        <v>80</v>
      </c>
      <c r="AY162" s="280" t="s">
        <v>241</v>
      </c>
    </row>
    <row r="163" s="13" customFormat="1">
      <c r="A163" s="13"/>
      <c r="B163" s="249"/>
      <c r="C163" s="250"/>
      <c r="D163" s="242" t="s">
        <v>259</v>
      </c>
      <c r="E163" s="251" t="s">
        <v>1</v>
      </c>
      <c r="F163" s="252" t="s">
        <v>5132</v>
      </c>
      <c r="G163" s="250"/>
      <c r="H163" s="253">
        <v>12</v>
      </c>
      <c r="I163" s="254"/>
      <c r="J163" s="250"/>
      <c r="K163" s="250"/>
      <c r="L163" s="255"/>
      <c r="M163" s="256"/>
      <c r="N163" s="257"/>
      <c r="O163" s="257"/>
      <c r="P163" s="257"/>
      <c r="Q163" s="257"/>
      <c r="R163" s="257"/>
      <c r="S163" s="257"/>
      <c r="T163" s="258"/>
      <c r="U163" s="13"/>
      <c r="V163" s="13"/>
      <c r="W163" s="13"/>
      <c r="X163" s="13"/>
      <c r="Y163" s="13"/>
      <c r="Z163" s="13"/>
      <c r="AA163" s="13"/>
      <c r="AB163" s="13"/>
      <c r="AC163" s="13"/>
      <c r="AD163" s="13"/>
      <c r="AE163" s="13"/>
      <c r="AT163" s="259" t="s">
        <v>259</v>
      </c>
      <c r="AU163" s="259" t="s">
        <v>88</v>
      </c>
      <c r="AV163" s="13" t="s">
        <v>88</v>
      </c>
      <c r="AW163" s="13" t="s">
        <v>36</v>
      </c>
      <c r="AX163" s="13" t="s">
        <v>80</v>
      </c>
      <c r="AY163" s="259" t="s">
        <v>241</v>
      </c>
    </row>
    <row r="164" s="13" customFormat="1">
      <c r="A164" s="13"/>
      <c r="B164" s="249"/>
      <c r="C164" s="250"/>
      <c r="D164" s="242" t="s">
        <v>259</v>
      </c>
      <c r="E164" s="251" t="s">
        <v>1</v>
      </c>
      <c r="F164" s="252" t="s">
        <v>5133</v>
      </c>
      <c r="G164" s="250"/>
      <c r="H164" s="253">
        <v>3</v>
      </c>
      <c r="I164" s="254"/>
      <c r="J164" s="250"/>
      <c r="K164" s="250"/>
      <c r="L164" s="255"/>
      <c r="M164" s="256"/>
      <c r="N164" s="257"/>
      <c r="O164" s="257"/>
      <c r="P164" s="257"/>
      <c r="Q164" s="257"/>
      <c r="R164" s="257"/>
      <c r="S164" s="257"/>
      <c r="T164" s="258"/>
      <c r="U164" s="13"/>
      <c r="V164" s="13"/>
      <c r="W164" s="13"/>
      <c r="X164" s="13"/>
      <c r="Y164" s="13"/>
      <c r="Z164" s="13"/>
      <c r="AA164" s="13"/>
      <c r="AB164" s="13"/>
      <c r="AC164" s="13"/>
      <c r="AD164" s="13"/>
      <c r="AE164" s="13"/>
      <c r="AT164" s="259" t="s">
        <v>259</v>
      </c>
      <c r="AU164" s="259" t="s">
        <v>88</v>
      </c>
      <c r="AV164" s="13" t="s">
        <v>88</v>
      </c>
      <c r="AW164" s="13" t="s">
        <v>36</v>
      </c>
      <c r="AX164" s="13" t="s">
        <v>80</v>
      </c>
      <c r="AY164" s="259" t="s">
        <v>241</v>
      </c>
    </row>
    <row r="165" s="14" customFormat="1">
      <c r="A165" s="14"/>
      <c r="B165" s="260"/>
      <c r="C165" s="261"/>
      <c r="D165" s="242" t="s">
        <v>259</v>
      </c>
      <c r="E165" s="262" t="s">
        <v>1</v>
      </c>
      <c r="F165" s="263" t="s">
        <v>261</v>
      </c>
      <c r="G165" s="261"/>
      <c r="H165" s="264">
        <v>15</v>
      </c>
      <c r="I165" s="265"/>
      <c r="J165" s="261"/>
      <c r="K165" s="261"/>
      <c r="L165" s="266"/>
      <c r="M165" s="267"/>
      <c r="N165" s="268"/>
      <c r="O165" s="268"/>
      <c r="P165" s="268"/>
      <c r="Q165" s="268"/>
      <c r="R165" s="268"/>
      <c r="S165" s="268"/>
      <c r="T165" s="269"/>
      <c r="U165" s="14"/>
      <c r="V165" s="14"/>
      <c r="W165" s="14"/>
      <c r="X165" s="14"/>
      <c r="Y165" s="14"/>
      <c r="Z165" s="14"/>
      <c r="AA165" s="14"/>
      <c r="AB165" s="14"/>
      <c r="AC165" s="14"/>
      <c r="AD165" s="14"/>
      <c r="AE165" s="14"/>
      <c r="AT165" s="270" t="s">
        <v>259</v>
      </c>
      <c r="AU165" s="270" t="s">
        <v>88</v>
      </c>
      <c r="AV165" s="14" t="s">
        <v>175</v>
      </c>
      <c r="AW165" s="14" t="s">
        <v>36</v>
      </c>
      <c r="AX165" s="14" t="s">
        <v>14</v>
      </c>
      <c r="AY165" s="270" t="s">
        <v>241</v>
      </c>
    </row>
    <row r="166" s="2" customFormat="1" ht="24.15" customHeight="1">
      <c r="A166" s="39"/>
      <c r="B166" s="40"/>
      <c r="C166" s="288" t="s">
        <v>300</v>
      </c>
      <c r="D166" s="288" t="s">
        <v>758</v>
      </c>
      <c r="E166" s="289" t="s">
        <v>5134</v>
      </c>
      <c r="F166" s="290" t="s">
        <v>5135</v>
      </c>
      <c r="G166" s="291" t="s">
        <v>303</v>
      </c>
      <c r="H166" s="292">
        <v>12</v>
      </c>
      <c r="I166" s="293"/>
      <c r="J166" s="294">
        <f>ROUND(I166*H166,2)</f>
        <v>0</v>
      </c>
      <c r="K166" s="290" t="s">
        <v>1</v>
      </c>
      <c r="L166" s="295"/>
      <c r="M166" s="296" t="s">
        <v>1</v>
      </c>
      <c r="N166" s="297" t="s">
        <v>45</v>
      </c>
      <c r="O166" s="92"/>
      <c r="P166" s="238">
        <f>O166*H166</f>
        <v>0</v>
      </c>
      <c r="Q166" s="238">
        <v>0.0047000000000000002</v>
      </c>
      <c r="R166" s="238">
        <f>Q166*H166</f>
        <v>0.056400000000000006</v>
      </c>
      <c r="S166" s="238">
        <v>0</v>
      </c>
      <c r="T166" s="239">
        <f>S166*H166</f>
        <v>0</v>
      </c>
      <c r="U166" s="39"/>
      <c r="V166" s="39"/>
      <c r="W166" s="39"/>
      <c r="X166" s="39"/>
      <c r="Y166" s="39"/>
      <c r="Z166" s="39"/>
      <c r="AA166" s="39"/>
      <c r="AB166" s="39"/>
      <c r="AC166" s="39"/>
      <c r="AD166" s="39"/>
      <c r="AE166" s="39"/>
      <c r="AR166" s="240" t="s">
        <v>300</v>
      </c>
      <c r="AT166" s="240" t="s">
        <v>758</v>
      </c>
      <c r="AU166" s="240" t="s">
        <v>88</v>
      </c>
      <c r="AY166" s="18" t="s">
        <v>241</v>
      </c>
      <c r="BE166" s="241">
        <f>IF(N166="základní",J166,0)</f>
        <v>0</v>
      </c>
      <c r="BF166" s="241">
        <f>IF(N166="snížená",J166,0)</f>
        <v>0</v>
      </c>
      <c r="BG166" s="241">
        <f>IF(N166="zákl. přenesená",J166,0)</f>
        <v>0</v>
      </c>
      <c r="BH166" s="241">
        <f>IF(N166="sníž. přenesená",J166,0)</f>
        <v>0</v>
      </c>
      <c r="BI166" s="241">
        <f>IF(N166="nulová",J166,0)</f>
        <v>0</v>
      </c>
      <c r="BJ166" s="18" t="s">
        <v>14</v>
      </c>
      <c r="BK166" s="241">
        <f>ROUND(I166*H166,2)</f>
        <v>0</v>
      </c>
      <c r="BL166" s="18" t="s">
        <v>175</v>
      </c>
      <c r="BM166" s="240" t="s">
        <v>5136</v>
      </c>
    </row>
    <row r="167" s="2" customFormat="1">
      <c r="A167" s="39"/>
      <c r="B167" s="40"/>
      <c r="C167" s="41"/>
      <c r="D167" s="242" t="s">
        <v>249</v>
      </c>
      <c r="E167" s="41"/>
      <c r="F167" s="243" t="s">
        <v>2967</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249</v>
      </c>
      <c r="AU167" s="18" t="s">
        <v>88</v>
      </c>
    </row>
    <row r="168" s="2" customFormat="1" ht="24.15" customHeight="1">
      <c r="A168" s="39"/>
      <c r="B168" s="40"/>
      <c r="C168" s="288" t="s">
        <v>281</v>
      </c>
      <c r="D168" s="288" t="s">
        <v>758</v>
      </c>
      <c r="E168" s="289" t="s">
        <v>5137</v>
      </c>
      <c r="F168" s="290" t="s">
        <v>5138</v>
      </c>
      <c r="G168" s="291" t="s">
        <v>303</v>
      </c>
      <c r="H168" s="292">
        <v>3</v>
      </c>
      <c r="I168" s="293"/>
      <c r="J168" s="294">
        <f>ROUND(I168*H168,2)</f>
        <v>0</v>
      </c>
      <c r="K168" s="290" t="s">
        <v>1</v>
      </c>
      <c r="L168" s="295"/>
      <c r="M168" s="296" t="s">
        <v>1</v>
      </c>
      <c r="N168" s="297" t="s">
        <v>45</v>
      </c>
      <c r="O168" s="92"/>
      <c r="P168" s="238">
        <f>O168*H168</f>
        <v>0</v>
      </c>
      <c r="Q168" s="238">
        <v>0.0047000000000000002</v>
      </c>
      <c r="R168" s="238">
        <f>Q168*H168</f>
        <v>0.014100000000000001</v>
      </c>
      <c r="S168" s="238">
        <v>0</v>
      </c>
      <c r="T168" s="239">
        <f>S168*H168</f>
        <v>0</v>
      </c>
      <c r="U168" s="39"/>
      <c r="V168" s="39"/>
      <c r="W168" s="39"/>
      <c r="X168" s="39"/>
      <c r="Y168" s="39"/>
      <c r="Z168" s="39"/>
      <c r="AA168" s="39"/>
      <c r="AB168" s="39"/>
      <c r="AC168" s="39"/>
      <c r="AD168" s="39"/>
      <c r="AE168" s="39"/>
      <c r="AR168" s="240" t="s">
        <v>300</v>
      </c>
      <c r="AT168" s="240" t="s">
        <v>758</v>
      </c>
      <c r="AU168" s="240" t="s">
        <v>88</v>
      </c>
      <c r="AY168" s="18" t="s">
        <v>241</v>
      </c>
      <c r="BE168" s="241">
        <f>IF(N168="základní",J168,0)</f>
        <v>0</v>
      </c>
      <c r="BF168" s="241">
        <f>IF(N168="snížená",J168,0)</f>
        <v>0</v>
      </c>
      <c r="BG168" s="241">
        <f>IF(N168="zákl. přenesená",J168,0)</f>
        <v>0</v>
      </c>
      <c r="BH168" s="241">
        <f>IF(N168="sníž. přenesená",J168,0)</f>
        <v>0</v>
      </c>
      <c r="BI168" s="241">
        <f>IF(N168="nulová",J168,0)</f>
        <v>0</v>
      </c>
      <c r="BJ168" s="18" t="s">
        <v>14</v>
      </c>
      <c r="BK168" s="241">
        <f>ROUND(I168*H168,2)</f>
        <v>0</v>
      </c>
      <c r="BL168" s="18" t="s">
        <v>175</v>
      </c>
      <c r="BM168" s="240" t="s">
        <v>5139</v>
      </c>
    </row>
    <row r="169" s="2" customFormat="1">
      <c r="A169" s="39"/>
      <c r="B169" s="40"/>
      <c r="C169" s="41"/>
      <c r="D169" s="242" t="s">
        <v>249</v>
      </c>
      <c r="E169" s="41"/>
      <c r="F169" s="243" t="s">
        <v>2967</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249</v>
      </c>
      <c r="AU169" s="18" t="s">
        <v>88</v>
      </c>
    </row>
    <row r="170" s="2" customFormat="1" ht="24.15" customHeight="1">
      <c r="A170" s="39"/>
      <c r="B170" s="40"/>
      <c r="C170" s="229" t="s">
        <v>309</v>
      </c>
      <c r="D170" s="229" t="s">
        <v>243</v>
      </c>
      <c r="E170" s="230" t="s">
        <v>2971</v>
      </c>
      <c r="F170" s="231" t="s">
        <v>2972</v>
      </c>
      <c r="G170" s="232" t="s">
        <v>303</v>
      </c>
      <c r="H170" s="233">
        <v>8</v>
      </c>
      <c r="I170" s="234"/>
      <c r="J170" s="235">
        <f>ROUND(I170*H170,2)</f>
        <v>0</v>
      </c>
      <c r="K170" s="231" t="s">
        <v>247</v>
      </c>
      <c r="L170" s="45"/>
      <c r="M170" s="236" t="s">
        <v>1</v>
      </c>
      <c r="N170" s="237" t="s">
        <v>45</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175</v>
      </c>
      <c r="AT170" s="240" t="s">
        <v>243</v>
      </c>
      <c r="AU170" s="240" t="s">
        <v>88</v>
      </c>
      <c r="AY170" s="18" t="s">
        <v>241</v>
      </c>
      <c r="BE170" s="241">
        <f>IF(N170="základní",J170,0)</f>
        <v>0</v>
      </c>
      <c r="BF170" s="241">
        <f>IF(N170="snížená",J170,0)</f>
        <v>0</v>
      </c>
      <c r="BG170" s="241">
        <f>IF(N170="zákl. přenesená",J170,0)</f>
        <v>0</v>
      </c>
      <c r="BH170" s="241">
        <f>IF(N170="sníž. přenesená",J170,0)</f>
        <v>0</v>
      </c>
      <c r="BI170" s="241">
        <f>IF(N170="nulová",J170,0)</f>
        <v>0</v>
      </c>
      <c r="BJ170" s="18" t="s">
        <v>14</v>
      </c>
      <c r="BK170" s="241">
        <f>ROUND(I170*H170,2)</f>
        <v>0</v>
      </c>
      <c r="BL170" s="18" t="s">
        <v>175</v>
      </c>
      <c r="BM170" s="240" t="s">
        <v>5140</v>
      </c>
    </row>
    <row r="171" s="2" customFormat="1">
      <c r="A171" s="39"/>
      <c r="B171" s="40"/>
      <c r="C171" s="41"/>
      <c r="D171" s="242" t="s">
        <v>249</v>
      </c>
      <c r="E171" s="41"/>
      <c r="F171" s="243" t="s">
        <v>2974</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249</v>
      </c>
      <c r="AU171" s="18" t="s">
        <v>88</v>
      </c>
    </row>
    <row r="172" s="2" customFormat="1">
      <c r="A172" s="39"/>
      <c r="B172" s="40"/>
      <c r="C172" s="41"/>
      <c r="D172" s="247" t="s">
        <v>251</v>
      </c>
      <c r="E172" s="41"/>
      <c r="F172" s="248" t="s">
        <v>2975</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251</v>
      </c>
      <c r="AU172" s="18" t="s">
        <v>88</v>
      </c>
    </row>
    <row r="173" s="15" customFormat="1">
      <c r="A173" s="15"/>
      <c r="B173" s="271"/>
      <c r="C173" s="272"/>
      <c r="D173" s="242" t="s">
        <v>259</v>
      </c>
      <c r="E173" s="273" t="s">
        <v>1</v>
      </c>
      <c r="F173" s="274" t="s">
        <v>2976</v>
      </c>
      <c r="G173" s="272"/>
      <c r="H173" s="273" t="s">
        <v>1</v>
      </c>
      <c r="I173" s="275"/>
      <c r="J173" s="272"/>
      <c r="K173" s="272"/>
      <c r="L173" s="276"/>
      <c r="M173" s="277"/>
      <c r="N173" s="278"/>
      <c r="O173" s="278"/>
      <c r="P173" s="278"/>
      <c r="Q173" s="278"/>
      <c r="R173" s="278"/>
      <c r="S173" s="278"/>
      <c r="T173" s="279"/>
      <c r="U173" s="15"/>
      <c r="V173" s="15"/>
      <c r="W173" s="15"/>
      <c r="X173" s="15"/>
      <c r="Y173" s="15"/>
      <c r="Z173" s="15"/>
      <c r="AA173" s="15"/>
      <c r="AB173" s="15"/>
      <c r="AC173" s="15"/>
      <c r="AD173" s="15"/>
      <c r="AE173" s="15"/>
      <c r="AT173" s="280" t="s">
        <v>259</v>
      </c>
      <c r="AU173" s="280" t="s">
        <v>88</v>
      </c>
      <c r="AV173" s="15" t="s">
        <v>14</v>
      </c>
      <c r="AW173" s="15" t="s">
        <v>36</v>
      </c>
      <c r="AX173" s="15" t="s">
        <v>80</v>
      </c>
      <c r="AY173" s="280" t="s">
        <v>241</v>
      </c>
    </row>
    <row r="174" s="13" customFormat="1">
      <c r="A174" s="13"/>
      <c r="B174" s="249"/>
      <c r="C174" s="250"/>
      <c r="D174" s="242" t="s">
        <v>259</v>
      </c>
      <c r="E174" s="251" t="s">
        <v>1</v>
      </c>
      <c r="F174" s="252" t="s">
        <v>2977</v>
      </c>
      <c r="G174" s="250"/>
      <c r="H174" s="253">
        <v>8</v>
      </c>
      <c r="I174" s="254"/>
      <c r="J174" s="250"/>
      <c r="K174" s="250"/>
      <c r="L174" s="255"/>
      <c r="M174" s="256"/>
      <c r="N174" s="257"/>
      <c r="O174" s="257"/>
      <c r="P174" s="257"/>
      <c r="Q174" s="257"/>
      <c r="R174" s="257"/>
      <c r="S174" s="257"/>
      <c r="T174" s="258"/>
      <c r="U174" s="13"/>
      <c r="V174" s="13"/>
      <c r="W174" s="13"/>
      <c r="X174" s="13"/>
      <c r="Y174" s="13"/>
      <c r="Z174" s="13"/>
      <c r="AA174" s="13"/>
      <c r="AB174" s="13"/>
      <c r="AC174" s="13"/>
      <c r="AD174" s="13"/>
      <c r="AE174" s="13"/>
      <c r="AT174" s="259" t="s">
        <v>259</v>
      </c>
      <c r="AU174" s="259" t="s">
        <v>88</v>
      </c>
      <c r="AV174" s="13" t="s">
        <v>88</v>
      </c>
      <c r="AW174" s="13" t="s">
        <v>36</v>
      </c>
      <c r="AX174" s="13" t="s">
        <v>14</v>
      </c>
      <c r="AY174" s="259" t="s">
        <v>241</v>
      </c>
    </row>
    <row r="175" s="2" customFormat="1" ht="24.15" customHeight="1">
      <c r="A175" s="39"/>
      <c r="B175" s="40"/>
      <c r="C175" s="288" t="s">
        <v>313</v>
      </c>
      <c r="D175" s="288" t="s">
        <v>758</v>
      </c>
      <c r="E175" s="289" t="s">
        <v>5141</v>
      </c>
      <c r="F175" s="290" t="s">
        <v>5142</v>
      </c>
      <c r="G175" s="291" t="s">
        <v>303</v>
      </c>
      <c r="H175" s="292">
        <v>8</v>
      </c>
      <c r="I175" s="293"/>
      <c r="J175" s="294">
        <f>ROUND(I175*H175,2)</f>
        <v>0</v>
      </c>
      <c r="K175" s="290" t="s">
        <v>1</v>
      </c>
      <c r="L175" s="295"/>
      <c r="M175" s="296" t="s">
        <v>1</v>
      </c>
      <c r="N175" s="297" t="s">
        <v>45</v>
      </c>
      <c r="O175" s="92"/>
      <c r="P175" s="238">
        <f>O175*H175</f>
        <v>0</v>
      </c>
      <c r="Q175" s="238">
        <v>0.002</v>
      </c>
      <c r="R175" s="238">
        <f>Q175*H175</f>
        <v>0.016</v>
      </c>
      <c r="S175" s="238">
        <v>0</v>
      </c>
      <c r="T175" s="239">
        <f>S175*H175</f>
        <v>0</v>
      </c>
      <c r="U175" s="39"/>
      <c r="V175" s="39"/>
      <c r="W175" s="39"/>
      <c r="X175" s="39"/>
      <c r="Y175" s="39"/>
      <c r="Z175" s="39"/>
      <c r="AA175" s="39"/>
      <c r="AB175" s="39"/>
      <c r="AC175" s="39"/>
      <c r="AD175" s="39"/>
      <c r="AE175" s="39"/>
      <c r="AR175" s="240" t="s">
        <v>300</v>
      </c>
      <c r="AT175" s="240" t="s">
        <v>758</v>
      </c>
      <c r="AU175" s="240" t="s">
        <v>88</v>
      </c>
      <c r="AY175" s="18" t="s">
        <v>241</v>
      </c>
      <c r="BE175" s="241">
        <f>IF(N175="základní",J175,0)</f>
        <v>0</v>
      </c>
      <c r="BF175" s="241">
        <f>IF(N175="snížená",J175,0)</f>
        <v>0</v>
      </c>
      <c r="BG175" s="241">
        <f>IF(N175="zákl. přenesená",J175,0)</f>
        <v>0</v>
      </c>
      <c r="BH175" s="241">
        <f>IF(N175="sníž. přenesená",J175,0)</f>
        <v>0</v>
      </c>
      <c r="BI175" s="241">
        <f>IF(N175="nulová",J175,0)</f>
        <v>0</v>
      </c>
      <c r="BJ175" s="18" t="s">
        <v>14</v>
      </c>
      <c r="BK175" s="241">
        <f>ROUND(I175*H175,2)</f>
        <v>0</v>
      </c>
      <c r="BL175" s="18" t="s">
        <v>175</v>
      </c>
      <c r="BM175" s="240" t="s">
        <v>5143</v>
      </c>
    </row>
    <row r="176" s="2" customFormat="1">
      <c r="A176" s="39"/>
      <c r="B176" s="40"/>
      <c r="C176" s="41"/>
      <c r="D176" s="242" t="s">
        <v>249</v>
      </c>
      <c r="E176" s="41"/>
      <c r="F176" s="243" t="s">
        <v>2981</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249</v>
      </c>
      <c r="AU176" s="18" t="s">
        <v>88</v>
      </c>
    </row>
    <row r="177" s="2" customFormat="1" ht="24.15" customHeight="1">
      <c r="A177" s="39"/>
      <c r="B177" s="40"/>
      <c r="C177" s="229" t="s">
        <v>317</v>
      </c>
      <c r="D177" s="229" t="s">
        <v>243</v>
      </c>
      <c r="E177" s="230" t="s">
        <v>2991</v>
      </c>
      <c r="F177" s="231" t="s">
        <v>2992</v>
      </c>
      <c r="G177" s="232" t="s">
        <v>303</v>
      </c>
      <c r="H177" s="233">
        <v>14</v>
      </c>
      <c r="I177" s="234"/>
      <c r="J177" s="235">
        <f>ROUND(I177*H177,2)</f>
        <v>0</v>
      </c>
      <c r="K177" s="231" t="s">
        <v>247</v>
      </c>
      <c r="L177" s="45"/>
      <c r="M177" s="236" t="s">
        <v>1</v>
      </c>
      <c r="N177" s="237" t="s">
        <v>45</v>
      </c>
      <c r="O177" s="92"/>
      <c r="P177" s="238">
        <f>O177*H177</f>
        <v>0</v>
      </c>
      <c r="Q177" s="238">
        <v>0.00040000000000000002</v>
      </c>
      <c r="R177" s="238">
        <f>Q177*H177</f>
        <v>0.0055999999999999999</v>
      </c>
      <c r="S177" s="238">
        <v>0</v>
      </c>
      <c r="T177" s="239">
        <f>S177*H177</f>
        <v>0</v>
      </c>
      <c r="U177" s="39"/>
      <c r="V177" s="39"/>
      <c r="W177" s="39"/>
      <c r="X177" s="39"/>
      <c r="Y177" s="39"/>
      <c r="Z177" s="39"/>
      <c r="AA177" s="39"/>
      <c r="AB177" s="39"/>
      <c r="AC177" s="39"/>
      <c r="AD177" s="39"/>
      <c r="AE177" s="39"/>
      <c r="AR177" s="240" t="s">
        <v>175</v>
      </c>
      <c r="AT177" s="240" t="s">
        <v>243</v>
      </c>
      <c r="AU177" s="240" t="s">
        <v>88</v>
      </c>
      <c r="AY177" s="18" t="s">
        <v>241</v>
      </c>
      <c r="BE177" s="241">
        <f>IF(N177="základní",J177,0)</f>
        <v>0</v>
      </c>
      <c r="BF177" s="241">
        <f>IF(N177="snížená",J177,0)</f>
        <v>0</v>
      </c>
      <c r="BG177" s="241">
        <f>IF(N177="zákl. přenesená",J177,0)</f>
        <v>0</v>
      </c>
      <c r="BH177" s="241">
        <f>IF(N177="sníž. přenesená",J177,0)</f>
        <v>0</v>
      </c>
      <c r="BI177" s="241">
        <f>IF(N177="nulová",J177,0)</f>
        <v>0</v>
      </c>
      <c r="BJ177" s="18" t="s">
        <v>14</v>
      </c>
      <c r="BK177" s="241">
        <f>ROUND(I177*H177,2)</f>
        <v>0</v>
      </c>
      <c r="BL177" s="18" t="s">
        <v>175</v>
      </c>
      <c r="BM177" s="240" t="s">
        <v>5144</v>
      </c>
    </row>
    <row r="178" s="2" customFormat="1">
      <c r="A178" s="39"/>
      <c r="B178" s="40"/>
      <c r="C178" s="41"/>
      <c r="D178" s="242" t="s">
        <v>249</v>
      </c>
      <c r="E178" s="41"/>
      <c r="F178" s="243" t="s">
        <v>2994</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249</v>
      </c>
      <c r="AU178" s="18" t="s">
        <v>88</v>
      </c>
    </row>
    <row r="179" s="2" customFormat="1">
      <c r="A179" s="39"/>
      <c r="B179" s="40"/>
      <c r="C179" s="41"/>
      <c r="D179" s="247" t="s">
        <v>251</v>
      </c>
      <c r="E179" s="41"/>
      <c r="F179" s="248" t="s">
        <v>2995</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251</v>
      </c>
      <c r="AU179" s="18" t="s">
        <v>88</v>
      </c>
    </row>
    <row r="180" s="15" customFormat="1">
      <c r="A180" s="15"/>
      <c r="B180" s="271"/>
      <c r="C180" s="272"/>
      <c r="D180" s="242" t="s">
        <v>259</v>
      </c>
      <c r="E180" s="273" t="s">
        <v>1</v>
      </c>
      <c r="F180" s="274" t="s">
        <v>2996</v>
      </c>
      <c r="G180" s="272"/>
      <c r="H180" s="273" t="s">
        <v>1</v>
      </c>
      <c r="I180" s="275"/>
      <c r="J180" s="272"/>
      <c r="K180" s="272"/>
      <c r="L180" s="276"/>
      <c r="M180" s="277"/>
      <c r="N180" s="278"/>
      <c r="O180" s="278"/>
      <c r="P180" s="278"/>
      <c r="Q180" s="278"/>
      <c r="R180" s="278"/>
      <c r="S180" s="278"/>
      <c r="T180" s="279"/>
      <c r="U180" s="15"/>
      <c r="V180" s="15"/>
      <c r="W180" s="15"/>
      <c r="X180" s="15"/>
      <c r="Y180" s="15"/>
      <c r="Z180" s="15"/>
      <c r="AA180" s="15"/>
      <c r="AB180" s="15"/>
      <c r="AC180" s="15"/>
      <c r="AD180" s="15"/>
      <c r="AE180" s="15"/>
      <c r="AT180" s="280" t="s">
        <v>259</v>
      </c>
      <c r="AU180" s="280" t="s">
        <v>88</v>
      </c>
      <c r="AV180" s="15" t="s">
        <v>14</v>
      </c>
      <c r="AW180" s="15" t="s">
        <v>36</v>
      </c>
      <c r="AX180" s="15" t="s">
        <v>80</v>
      </c>
      <c r="AY180" s="280" t="s">
        <v>241</v>
      </c>
    </row>
    <row r="181" s="13" customFormat="1">
      <c r="A181" s="13"/>
      <c r="B181" s="249"/>
      <c r="C181" s="250"/>
      <c r="D181" s="242" t="s">
        <v>259</v>
      </c>
      <c r="E181" s="251" t="s">
        <v>1</v>
      </c>
      <c r="F181" s="252" t="s">
        <v>332</v>
      </c>
      <c r="G181" s="250"/>
      <c r="H181" s="253">
        <v>14</v>
      </c>
      <c r="I181" s="254"/>
      <c r="J181" s="250"/>
      <c r="K181" s="250"/>
      <c r="L181" s="255"/>
      <c r="M181" s="256"/>
      <c r="N181" s="257"/>
      <c r="O181" s="257"/>
      <c r="P181" s="257"/>
      <c r="Q181" s="257"/>
      <c r="R181" s="257"/>
      <c r="S181" s="257"/>
      <c r="T181" s="258"/>
      <c r="U181" s="13"/>
      <c r="V181" s="13"/>
      <c r="W181" s="13"/>
      <c r="X181" s="13"/>
      <c r="Y181" s="13"/>
      <c r="Z181" s="13"/>
      <c r="AA181" s="13"/>
      <c r="AB181" s="13"/>
      <c r="AC181" s="13"/>
      <c r="AD181" s="13"/>
      <c r="AE181" s="13"/>
      <c r="AT181" s="259" t="s">
        <v>259</v>
      </c>
      <c r="AU181" s="259" t="s">
        <v>88</v>
      </c>
      <c r="AV181" s="13" t="s">
        <v>88</v>
      </c>
      <c r="AW181" s="13" t="s">
        <v>36</v>
      </c>
      <c r="AX181" s="13" t="s">
        <v>14</v>
      </c>
      <c r="AY181" s="259" t="s">
        <v>241</v>
      </c>
    </row>
    <row r="182" s="2" customFormat="1" ht="16.5" customHeight="1">
      <c r="A182" s="39"/>
      <c r="B182" s="40"/>
      <c r="C182" s="288" t="s">
        <v>325</v>
      </c>
      <c r="D182" s="288" t="s">
        <v>758</v>
      </c>
      <c r="E182" s="289" t="s">
        <v>2997</v>
      </c>
      <c r="F182" s="290" t="s">
        <v>2998</v>
      </c>
      <c r="G182" s="291" t="s">
        <v>303</v>
      </c>
      <c r="H182" s="292">
        <v>14</v>
      </c>
      <c r="I182" s="293"/>
      <c r="J182" s="294">
        <f>ROUND(I182*H182,2)</f>
        <v>0</v>
      </c>
      <c r="K182" s="290" t="s">
        <v>247</v>
      </c>
      <c r="L182" s="295"/>
      <c r="M182" s="296" t="s">
        <v>1</v>
      </c>
      <c r="N182" s="297" t="s">
        <v>45</v>
      </c>
      <c r="O182" s="92"/>
      <c r="P182" s="238">
        <f>O182*H182</f>
        <v>0</v>
      </c>
      <c r="Q182" s="238">
        <v>0.096000000000000002</v>
      </c>
      <c r="R182" s="238">
        <f>Q182*H182</f>
        <v>1.3440000000000001</v>
      </c>
      <c r="S182" s="238">
        <v>0</v>
      </c>
      <c r="T182" s="239">
        <f>S182*H182</f>
        <v>0</v>
      </c>
      <c r="U182" s="39"/>
      <c r="V182" s="39"/>
      <c r="W182" s="39"/>
      <c r="X182" s="39"/>
      <c r="Y182" s="39"/>
      <c r="Z182" s="39"/>
      <c r="AA182" s="39"/>
      <c r="AB182" s="39"/>
      <c r="AC182" s="39"/>
      <c r="AD182" s="39"/>
      <c r="AE182" s="39"/>
      <c r="AR182" s="240" t="s">
        <v>300</v>
      </c>
      <c r="AT182" s="240" t="s">
        <v>758</v>
      </c>
      <c r="AU182" s="240" t="s">
        <v>88</v>
      </c>
      <c r="AY182" s="18" t="s">
        <v>241</v>
      </c>
      <c r="BE182" s="241">
        <f>IF(N182="základní",J182,0)</f>
        <v>0</v>
      </c>
      <c r="BF182" s="241">
        <f>IF(N182="snížená",J182,0)</f>
        <v>0</v>
      </c>
      <c r="BG182" s="241">
        <f>IF(N182="zákl. přenesená",J182,0)</f>
        <v>0</v>
      </c>
      <c r="BH182" s="241">
        <f>IF(N182="sníž. přenesená",J182,0)</f>
        <v>0</v>
      </c>
      <c r="BI182" s="241">
        <f>IF(N182="nulová",J182,0)</f>
        <v>0</v>
      </c>
      <c r="BJ182" s="18" t="s">
        <v>14</v>
      </c>
      <c r="BK182" s="241">
        <f>ROUND(I182*H182,2)</f>
        <v>0</v>
      </c>
      <c r="BL182" s="18" t="s">
        <v>175</v>
      </c>
      <c r="BM182" s="240" t="s">
        <v>5145</v>
      </c>
    </row>
    <row r="183" s="2" customFormat="1">
      <c r="A183" s="39"/>
      <c r="B183" s="40"/>
      <c r="C183" s="41"/>
      <c r="D183" s="242" t="s">
        <v>249</v>
      </c>
      <c r="E183" s="41"/>
      <c r="F183" s="243" t="s">
        <v>3000</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249</v>
      </c>
      <c r="AU183" s="18" t="s">
        <v>88</v>
      </c>
    </row>
    <row r="184" s="2" customFormat="1" ht="24.15" customHeight="1">
      <c r="A184" s="39"/>
      <c r="B184" s="40"/>
      <c r="C184" s="229" t="s">
        <v>332</v>
      </c>
      <c r="D184" s="229" t="s">
        <v>243</v>
      </c>
      <c r="E184" s="230" t="s">
        <v>3001</v>
      </c>
      <c r="F184" s="231" t="s">
        <v>3002</v>
      </c>
      <c r="G184" s="232" t="s">
        <v>296</v>
      </c>
      <c r="H184" s="233">
        <v>36.799999999999997</v>
      </c>
      <c r="I184" s="234"/>
      <c r="J184" s="235">
        <f>ROUND(I184*H184,2)</f>
        <v>0</v>
      </c>
      <c r="K184" s="231" t="s">
        <v>247</v>
      </c>
      <c r="L184" s="45"/>
      <c r="M184" s="236" t="s">
        <v>1</v>
      </c>
      <c r="N184" s="237" t="s">
        <v>45</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175</v>
      </c>
      <c r="AT184" s="240" t="s">
        <v>243</v>
      </c>
      <c r="AU184" s="240" t="s">
        <v>88</v>
      </c>
      <c r="AY184" s="18" t="s">
        <v>241</v>
      </c>
      <c r="BE184" s="241">
        <f>IF(N184="základní",J184,0)</f>
        <v>0</v>
      </c>
      <c r="BF184" s="241">
        <f>IF(N184="snížená",J184,0)</f>
        <v>0</v>
      </c>
      <c r="BG184" s="241">
        <f>IF(N184="zákl. přenesená",J184,0)</f>
        <v>0</v>
      </c>
      <c r="BH184" s="241">
        <f>IF(N184="sníž. přenesená",J184,0)</f>
        <v>0</v>
      </c>
      <c r="BI184" s="241">
        <f>IF(N184="nulová",J184,0)</f>
        <v>0</v>
      </c>
      <c r="BJ184" s="18" t="s">
        <v>14</v>
      </c>
      <c r="BK184" s="241">
        <f>ROUND(I184*H184,2)</f>
        <v>0</v>
      </c>
      <c r="BL184" s="18" t="s">
        <v>175</v>
      </c>
      <c r="BM184" s="240" t="s">
        <v>5146</v>
      </c>
    </row>
    <row r="185" s="2" customFormat="1">
      <c r="A185" s="39"/>
      <c r="B185" s="40"/>
      <c r="C185" s="41"/>
      <c r="D185" s="242" t="s">
        <v>249</v>
      </c>
      <c r="E185" s="41"/>
      <c r="F185" s="243" t="s">
        <v>3004</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249</v>
      </c>
      <c r="AU185" s="18" t="s">
        <v>88</v>
      </c>
    </row>
    <row r="186" s="2" customFormat="1">
      <c r="A186" s="39"/>
      <c r="B186" s="40"/>
      <c r="C186" s="41"/>
      <c r="D186" s="247" t="s">
        <v>251</v>
      </c>
      <c r="E186" s="41"/>
      <c r="F186" s="248" t="s">
        <v>3005</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251</v>
      </c>
      <c r="AU186" s="18" t="s">
        <v>88</v>
      </c>
    </row>
    <row r="187" s="15" customFormat="1">
      <c r="A187" s="15"/>
      <c r="B187" s="271"/>
      <c r="C187" s="272"/>
      <c r="D187" s="242" t="s">
        <v>259</v>
      </c>
      <c r="E187" s="273" t="s">
        <v>1</v>
      </c>
      <c r="F187" s="274" t="s">
        <v>3006</v>
      </c>
      <c r="G187" s="272"/>
      <c r="H187" s="273" t="s">
        <v>1</v>
      </c>
      <c r="I187" s="275"/>
      <c r="J187" s="272"/>
      <c r="K187" s="272"/>
      <c r="L187" s="276"/>
      <c r="M187" s="277"/>
      <c r="N187" s="278"/>
      <c r="O187" s="278"/>
      <c r="P187" s="278"/>
      <c r="Q187" s="278"/>
      <c r="R187" s="278"/>
      <c r="S187" s="278"/>
      <c r="T187" s="279"/>
      <c r="U187" s="15"/>
      <c r="V187" s="15"/>
      <c r="W187" s="15"/>
      <c r="X187" s="15"/>
      <c r="Y187" s="15"/>
      <c r="Z187" s="15"/>
      <c r="AA187" s="15"/>
      <c r="AB187" s="15"/>
      <c r="AC187" s="15"/>
      <c r="AD187" s="15"/>
      <c r="AE187" s="15"/>
      <c r="AT187" s="280" t="s">
        <v>259</v>
      </c>
      <c r="AU187" s="280" t="s">
        <v>88</v>
      </c>
      <c r="AV187" s="15" t="s">
        <v>14</v>
      </c>
      <c r="AW187" s="15" t="s">
        <v>36</v>
      </c>
      <c r="AX187" s="15" t="s">
        <v>80</v>
      </c>
      <c r="AY187" s="280" t="s">
        <v>241</v>
      </c>
    </row>
    <row r="188" s="13" customFormat="1">
      <c r="A188" s="13"/>
      <c r="B188" s="249"/>
      <c r="C188" s="250"/>
      <c r="D188" s="242" t="s">
        <v>259</v>
      </c>
      <c r="E188" s="251" t="s">
        <v>1</v>
      </c>
      <c r="F188" s="252" t="s">
        <v>5147</v>
      </c>
      <c r="G188" s="250"/>
      <c r="H188" s="253">
        <v>36.799999999999997</v>
      </c>
      <c r="I188" s="254"/>
      <c r="J188" s="250"/>
      <c r="K188" s="250"/>
      <c r="L188" s="255"/>
      <c r="M188" s="256"/>
      <c r="N188" s="257"/>
      <c r="O188" s="257"/>
      <c r="P188" s="257"/>
      <c r="Q188" s="257"/>
      <c r="R188" s="257"/>
      <c r="S188" s="257"/>
      <c r="T188" s="258"/>
      <c r="U188" s="13"/>
      <c r="V188" s="13"/>
      <c r="W188" s="13"/>
      <c r="X188" s="13"/>
      <c r="Y188" s="13"/>
      <c r="Z188" s="13"/>
      <c r="AA188" s="13"/>
      <c r="AB188" s="13"/>
      <c r="AC188" s="13"/>
      <c r="AD188" s="13"/>
      <c r="AE188" s="13"/>
      <c r="AT188" s="259" t="s">
        <v>259</v>
      </c>
      <c r="AU188" s="259" t="s">
        <v>88</v>
      </c>
      <c r="AV188" s="13" t="s">
        <v>88</v>
      </c>
      <c r="AW188" s="13" t="s">
        <v>36</v>
      </c>
      <c r="AX188" s="13" t="s">
        <v>14</v>
      </c>
      <c r="AY188" s="259" t="s">
        <v>241</v>
      </c>
    </row>
    <row r="189" s="2" customFormat="1" ht="24.15" customHeight="1">
      <c r="A189" s="39"/>
      <c r="B189" s="40"/>
      <c r="C189" s="288" t="s">
        <v>8</v>
      </c>
      <c r="D189" s="288" t="s">
        <v>758</v>
      </c>
      <c r="E189" s="289" t="s">
        <v>5148</v>
      </c>
      <c r="F189" s="290" t="s">
        <v>5149</v>
      </c>
      <c r="G189" s="291" t="s">
        <v>296</v>
      </c>
      <c r="H189" s="292">
        <v>38.640000000000001</v>
      </c>
      <c r="I189" s="293"/>
      <c r="J189" s="294">
        <f>ROUND(I189*H189,2)</f>
        <v>0</v>
      </c>
      <c r="K189" s="290" t="s">
        <v>1</v>
      </c>
      <c r="L189" s="295"/>
      <c r="M189" s="296" t="s">
        <v>1</v>
      </c>
      <c r="N189" s="297" t="s">
        <v>45</v>
      </c>
      <c r="O189" s="92"/>
      <c r="P189" s="238">
        <f>O189*H189</f>
        <v>0</v>
      </c>
      <c r="Q189" s="238">
        <v>0.0015</v>
      </c>
      <c r="R189" s="238">
        <f>Q189*H189</f>
        <v>0.057960000000000005</v>
      </c>
      <c r="S189" s="238">
        <v>0</v>
      </c>
      <c r="T189" s="239">
        <f>S189*H189</f>
        <v>0</v>
      </c>
      <c r="U189" s="39"/>
      <c r="V189" s="39"/>
      <c r="W189" s="39"/>
      <c r="X189" s="39"/>
      <c r="Y189" s="39"/>
      <c r="Z189" s="39"/>
      <c r="AA189" s="39"/>
      <c r="AB189" s="39"/>
      <c r="AC189" s="39"/>
      <c r="AD189" s="39"/>
      <c r="AE189" s="39"/>
      <c r="AR189" s="240" t="s">
        <v>300</v>
      </c>
      <c r="AT189" s="240" t="s">
        <v>758</v>
      </c>
      <c r="AU189" s="240" t="s">
        <v>88</v>
      </c>
      <c r="AY189" s="18" t="s">
        <v>241</v>
      </c>
      <c r="BE189" s="241">
        <f>IF(N189="základní",J189,0)</f>
        <v>0</v>
      </c>
      <c r="BF189" s="241">
        <f>IF(N189="snížená",J189,0)</f>
        <v>0</v>
      </c>
      <c r="BG189" s="241">
        <f>IF(N189="zákl. přenesená",J189,0)</f>
        <v>0</v>
      </c>
      <c r="BH189" s="241">
        <f>IF(N189="sníž. přenesená",J189,0)</f>
        <v>0</v>
      </c>
      <c r="BI189" s="241">
        <f>IF(N189="nulová",J189,0)</f>
        <v>0</v>
      </c>
      <c r="BJ189" s="18" t="s">
        <v>14</v>
      </c>
      <c r="BK189" s="241">
        <f>ROUND(I189*H189,2)</f>
        <v>0</v>
      </c>
      <c r="BL189" s="18" t="s">
        <v>175</v>
      </c>
      <c r="BM189" s="240" t="s">
        <v>5150</v>
      </c>
    </row>
    <row r="190" s="2" customFormat="1">
      <c r="A190" s="39"/>
      <c r="B190" s="40"/>
      <c r="C190" s="41"/>
      <c r="D190" s="242" t="s">
        <v>249</v>
      </c>
      <c r="E190" s="41"/>
      <c r="F190" s="243" t="s">
        <v>3011</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249</v>
      </c>
      <c r="AU190" s="18" t="s">
        <v>88</v>
      </c>
    </row>
    <row r="191" s="13" customFormat="1">
      <c r="A191" s="13"/>
      <c r="B191" s="249"/>
      <c r="C191" s="250"/>
      <c r="D191" s="242" t="s">
        <v>259</v>
      </c>
      <c r="E191" s="250"/>
      <c r="F191" s="252" t="s">
        <v>5151</v>
      </c>
      <c r="G191" s="250"/>
      <c r="H191" s="253">
        <v>38.640000000000001</v>
      </c>
      <c r="I191" s="254"/>
      <c r="J191" s="250"/>
      <c r="K191" s="250"/>
      <c r="L191" s="255"/>
      <c r="M191" s="256"/>
      <c r="N191" s="257"/>
      <c r="O191" s="257"/>
      <c r="P191" s="257"/>
      <c r="Q191" s="257"/>
      <c r="R191" s="257"/>
      <c r="S191" s="257"/>
      <c r="T191" s="258"/>
      <c r="U191" s="13"/>
      <c r="V191" s="13"/>
      <c r="W191" s="13"/>
      <c r="X191" s="13"/>
      <c r="Y191" s="13"/>
      <c r="Z191" s="13"/>
      <c r="AA191" s="13"/>
      <c r="AB191" s="13"/>
      <c r="AC191" s="13"/>
      <c r="AD191" s="13"/>
      <c r="AE191" s="13"/>
      <c r="AT191" s="259" t="s">
        <v>259</v>
      </c>
      <c r="AU191" s="259" t="s">
        <v>88</v>
      </c>
      <c r="AV191" s="13" t="s">
        <v>88</v>
      </c>
      <c r="AW191" s="13" t="s">
        <v>4</v>
      </c>
      <c r="AX191" s="13" t="s">
        <v>14</v>
      </c>
      <c r="AY191" s="259" t="s">
        <v>241</v>
      </c>
    </row>
    <row r="192" s="2" customFormat="1" ht="16.5" customHeight="1">
      <c r="A192" s="39"/>
      <c r="B192" s="40"/>
      <c r="C192" s="288" t="s">
        <v>344</v>
      </c>
      <c r="D192" s="288" t="s">
        <v>758</v>
      </c>
      <c r="E192" s="289" t="s">
        <v>3013</v>
      </c>
      <c r="F192" s="290" t="s">
        <v>3014</v>
      </c>
      <c r="G192" s="291" t="s">
        <v>296</v>
      </c>
      <c r="H192" s="292">
        <v>110.40000000000001</v>
      </c>
      <c r="I192" s="293"/>
      <c r="J192" s="294">
        <f>ROUND(I192*H192,2)</f>
        <v>0</v>
      </c>
      <c r="K192" s="290" t="s">
        <v>247</v>
      </c>
      <c r="L192" s="295"/>
      <c r="M192" s="296" t="s">
        <v>1</v>
      </c>
      <c r="N192" s="297" t="s">
        <v>45</v>
      </c>
      <c r="O192" s="92"/>
      <c r="P192" s="238">
        <f>O192*H192</f>
        <v>0</v>
      </c>
      <c r="Q192" s="238">
        <v>4.0000000000000003E-05</v>
      </c>
      <c r="R192" s="238">
        <f>Q192*H192</f>
        <v>0.0044160000000000007</v>
      </c>
      <c r="S192" s="238">
        <v>0</v>
      </c>
      <c r="T192" s="239">
        <f>S192*H192</f>
        <v>0</v>
      </c>
      <c r="U192" s="39"/>
      <c r="V192" s="39"/>
      <c r="W192" s="39"/>
      <c r="X192" s="39"/>
      <c r="Y192" s="39"/>
      <c r="Z192" s="39"/>
      <c r="AA192" s="39"/>
      <c r="AB192" s="39"/>
      <c r="AC192" s="39"/>
      <c r="AD192" s="39"/>
      <c r="AE192" s="39"/>
      <c r="AR192" s="240" t="s">
        <v>300</v>
      </c>
      <c r="AT192" s="240" t="s">
        <v>758</v>
      </c>
      <c r="AU192" s="240" t="s">
        <v>88</v>
      </c>
      <c r="AY192" s="18" t="s">
        <v>241</v>
      </c>
      <c r="BE192" s="241">
        <f>IF(N192="základní",J192,0)</f>
        <v>0</v>
      </c>
      <c r="BF192" s="241">
        <f>IF(N192="snížená",J192,0)</f>
        <v>0</v>
      </c>
      <c r="BG192" s="241">
        <f>IF(N192="zákl. přenesená",J192,0)</f>
        <v>0</v>
      </c>
      <c r="BH192" s="241">
        <f>IF(N192="sníž. přenesená",J192,0)</f>
        <v>0</v>
      </c>
      <c r="BI192" s="241">
        <f>IF(N192="nulová",J192,0)</f>
        <v>0</v>
      </c>
      <c r="BJ192" s="18" t="s">
        <v>14</v>
      </c>
      <c r="BK192" s="241">
        <f>ROUND(I192*H192,2)</f>
        <v>0</v>
      </c>
      <c r="BL192" s="18" t="s">
        <v>175</v>
      </c>
      <c r="BM192" s="240" t="s">
        <v>5152</v>
      </c>
    </row>
    <row r="193" s="2" customFormat="1">
      <c r="A193" s="39"/>
      <c r="B193" s="40"/>
      <c r="C193" s="41"/>
      <c r="D193" s="242" t="s">
        <v>249</v>
      </c>
      <c r="E193" s="41"/>
      <c r="F193" s="243" t="s">
        <v>3016</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249</v>
      </c>
      <c r="AU193" s="18" t="s">
        <v>88</v>
      </c>
    </row>
    <row r="194" s="13" customFormat="1">
      <c r="A194" s="13"/>
      <c r="B194" s="249"/>
      <c r="C194" s="250"/>
      <c r="D194" s="242" t="s">
        <v>259</v>
      </c>
      <c r="E194" s="251" t="s">
        <v>1</v>
      </c>
      <c r="F194" s="252" t="s">
        <v>5153</v>
      </c>
      <c r="G194" s="250"/>
      <c r="H194" s="253">
        <v>110.40000000000001</v>
      </c>
      <c r="I194" s="254"/>
      <c r="J194" s="250"/>
      <c r="K194" s="250"/>
      <c r="L194" s="255"/>
      <c r="M194" s="256"/>
      <c r="N194" s="257"/>
      <c r="O194" s="257"/>
      <c r="P194" s="257"/>
      <c r="Q194" s="257"/>
      <c r="R194" s="257"/>
      <c r="S194" s="257"/>
      <c r="T194" s="258"/>
      <c r="U194" s="13"/>
      <c r="V194" s="13"/>
      <c r="W194" s="13"/>
      <c r="X194" s="13"/>
      <c r="Y194" s="13"/>
      <c r="Z194" s="13"/>
      <c r="AA194" s="13"/>
      <c r="AB194" s="13"/>
      <c r="AC194" s="13"/>
      <c r="AD194" s="13"/>
      <c r="AE194" s="13"/>
      <c r="AT194" s="259" t="s">
        <v>259</v>
      </c>
      <c r="AU194" s="259" t="s">
        <v>88</v>
      </c>
      <c r="AV194" s="13" t="s">
        <v>88</v>
      </c>
      <c r="AW194" s="13" t="s">
        <v>36</v>
      </c>
      <c r="AX194" s="13" t="s">
        <v>14</v>
      </c>
      <c r="AY194" s="259" t="s">
        <v>241</v>
      </c>
    </row>
    <row r="195" s="2" customFormat="1" ht="16.5" customHeight="1">
      <c r="A195" s="39"/>
      <c r="B195" s="40"/>
      <c r="C195" s="288" t="s">
        <v>349</v>
      </c>
      <c r="D195" s="288" t="s">
        <v>758</v>
      </c>
      <c r="E195" s="289" t="s">
        <v>3018</v>
      </c>
      <c r="F195" s="290" t="s">
        <v>3019</v>
      </c>
      <c r="G195" s="291" t="s">
        <v>296</v>
      </c>
      <c r="H195" s="292">
        <v>50</v>
      </c>
      <c r="I195" s="293"/>
      <c r="J195" s="294">
        <f>ROUND(I195*H195,2)</f>
        <v>0</v>
      </c>
      <c r="K195" s="290" t="s">
        <v>247</v>
      </c>
      <c r="L195" s="295"/>
      <c r="M195" s="296" t="s">
        <v>1</v>
      </c>
      <c r="N195" s="297" t="s">
        <v>45</v>
      </c>
      <c r="O195" s="92"/>
      <c r="P195" s="238">
        <f>O195*H195</f>
        <v>0</v>
      </c>
      <c r="Q195" s="238">
        <v>2.0000000000000002E-05</v>
      </c>
      <c r="R195" s="238">
        <f>Q195*H195</f>
        <v>0.001</v>
      </c>
      <c r="S195" s="238">
        <v>0</v>
      </c>
      <c r="T195" s="239">
        <f>S195*H195</f>
        <v>0</v>
      </c>
      <c r="U195" s="39"/>
      <c r="V195" s="39"/>
      <c r="W195" s="39"/>
      <c r="X195" s="39"/>
      <c r="Y195" s="39"/>
      <c r="Z195" s="39"/>
      <c r="AA195" s="39"/>
      <c r="AB195" s="39"/>
      <c r="AC195" s="39"/>
      <c r="AD195" s="39"/>
      <c r="AE195" s="39"/>
      <c r="AR195" s="240" t="s">
        <v>300</v>
      </c>
      <c r="AT195" s="240" t="s">
        <v>758</v>
      </c>
      <c r="AU195" s="240" t="s">
        <v>88</v>
      </c>
      <c r="AY195" s="18" t="s">
        <v>241</v>
      </c>
      <c r="BE195" s="241">
        <f>IF(N195="základní",J195,0)</f>
        <v>0</v>
      </c>
      <c r="BF195" s="241">
        <f>IF(N195="snížená",J195,0)</f>
        <v>0</v>
      </c>
      <c r="BG195" s="241">
        <f>IF(N195="zákl. přenesená",J195,0)</f>
        <v>0</v>
      </c>
      <c r="BH195" s="241">
        <f>IF(N195="sníž. přenesená",J195,0)</f>
        <v>0</v>
      </c>
      <c r="BI195" s="241">
        <f>IF(N195="nulová",J195,0)</f>
        <v>0</v>
      </c>
      <c r="BJ195" s="18" t="s">
        <v>14</v>
      </c>
      <c r="BK195" s="241">
        <f>ROUND(I195*H195,2)</f>
        <v>0</v>
      </c>
      <c r="BL195" s="18" t="s">
        <v>175</v>
      </c>
      <c r="BM195" s="240" t="s">
        <v>5154</v>
      </c>
    </row>
    <row r="196" s="2" customFormat="1">
      <c r="A196" s="39"/>
      <c r="B196" s="40"/>
      <c r="C196" s="41"/>
      <c r="D196" s="242" t="s">
        <v>249</v>
      </c>
      <c r="E196" s="41"/>
      <c r="F196" s="243" t="s">
        <v>3021</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249</v>
      </c>
      <c r="AU196" s="18" t="s">
        <v>88</v>
      </c>
    </row>
    <row r="197" s="12" customFormat="1" ht="22.8" customHeight="1">
      <c r="A197" s="12"/>
      <c r="B197" s="213"/>
      <c r="C197" s="214"/>
      <c r="D197" s="215" t="s">
        <v>79</v>
      </c>
      <c r="E197" s="227" t="s">
        <v>1180</v>
      </c>
      <c r="F197" s="227" t="s">
        <v>1181</v>
      </c>
      <c r="G197" s="214"/>
      <c r="H197" s="214"/>
      <c r="I197" s="217"/>
      <c r="J197" s="228">
        <f>BK197</f>
        <v>0</v>
      </c>
      <c r="K197" s="214"/>
      <c r="L197" s="219"/>
      <c r="M197" s="220"/>
      <c r="N197" s="221"/>
      <c r="O197" s="221"/>
      <c r="P197" s="222">
        <f>SUM(P198:P200)</f>
        <v>0</v>
      </c>
      <c r="Q197" s="221"/>
      <c r="R197" s="222">
        <f>SUM(R198:R200)</f>
        <v>0</v>
      </c>
      <c r="S197" s="221"/>
      <c r="T197" s="223">
        <f>SUM(T198:T200)</f>
        <v>0</v>
      </c>
      <c r="U197" s="12"/>
      <c r="V197" s="12"/>
      <c r="W197" s="12"/>
      <c r="X197" s="12"/>
      <c r="Y197" s="12"/>
      <c r="Z197" s="12"/>
      <c r="AA197" s="12"/>
      <c r="AB197" s="12"/>
      <c r="AC197" s="12"/>
      <c r="AD197" s="12"/>
      <c r="AE197" s="12"/>
      <c r="AR197" s="224" t="s">
        <v>14</v>
      </c>
      <c r="AT197" s="225" t="s">
        <v>79</v>
      </c>
      <c r="AU197" s="225" t="s">
        <v>14</v>
      </c>
      <c r="AY197" s="224" t="s">
        <v>241</v>
      </c>
      <c r="BK197" s="226">
        <f>SUM(BK198:BK200)</f>
        <v>0</v>
      </c>
    </row>
    <row r="198" s="2" customFormat="1" ht="24.15" customHeight="1">
      <c r="A198" s="39"/>
      <c r="B198" s="40"/>
      <c r="C198" s="229" t="s">
        <v>354</v>
      </c>
      <c r="D198" s="229" t="s">
        <v>243</v>
      </c>
      <c r="E198" s="230" t="s">
        <v>3022</v>
      </c>
      <c r="F198" s="231" t="s">
        <v>3023</v>
      </c>
      <c r="G198" s="232" t="s">
        <v>487</v>
      </c>
      <c r="H198" s="233">
        <v>4.1230000000000002</v>
      </c>
      <c r="I198" s="234"/>
      <c r="J198" s="235">
        <f>ROUND(I198*H198,2)</f>
        <v>0</v>
      </c>
      <c r="K198" s="231" t="s">
        <v>247</v>
      </c>
      <c r="L198" s="45"/>
      <c r="M198" s="236" t="s">
        <v>1</v>
      </c>
      <c r="N198" s="237" t="s">
        <v>45</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175</v>
      </c>
      <c r="AT198" s="240" t="s">
        <v>243</v>
      </c>
      <c r="AU198" s="240" t="s">
        <v>88</v>
      </c>
      <c r="AY198" s="18" t="s">
        <v>241</v>
      </c>
      <c r="BE198" s="241">
        <f>IF(N198="základní",J198,0)</f>
        <v>0</v>
      </c>
      <c r="BF198" s="241">
        <f>IF(N198="snížená",J198,0)</f>
        <v>0</v>
      </c>
      <c r="BG198" s="241">
        <f>IF(N198="zákl. přenesená",J198,0)</f>
        <v>0</v>
      </c>
      <c r="BH198" s="241">
        <f>IF(N198="sníž. přenesená",J198,0)</f>
        <v>0</v>
      </c>
      <c r="BI198" s="241">
        <f>IF(N198="nulová",J198,0)</f>
        <v>0</v>
      </c>
      <c r="BJ198" s="18" t="s">
        <v>14</v>
      </c>
      <c r="BK198" s="241">
        <f>ROUND(I198*H198,2)</f>
        <v>0</v>
      </c>
      <c r="BL198" s="18" t="s">
        <v>175</v>
      </c>
      <c r="BM198" s="240" t="s">
        <v>5155</v>
      </c>
    </row>
    <row r="199" s="2" customFormat="1">
      <c r="A199" s="39"/>
      <c r="B199" s="40"/>
      <c r="C199" s="41"/>
      <c r="D199" s="242" t="s">
        <v>249</v>
      </c>
      <c r="E199" s="41"/>
      <c r="F199" s="243" t="s">
        <v>3025</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249</v>
      </c>
      <c r="AU199" s="18" t="s">
        <v>88</v>
      </c>
    </row>
    <row r="200" s="2" customFormat="1">
      <c r="A200" s="39"/>
      <c r="B200" s="40"/>
      <c r="C200" s="41"/>
      <c r="D200" s="247" t="s">
        <v>251</v>
      </c>
      <c r="E200" s="41"/>
      <c r="F200" s="248" t="s">
        <v>3026</v>
      </c>
      <c r="G200" s="41"/>
      <c r="H200" s="41"/>
      <c r="I200" s="244"/>
      <c r="J200" s="41"/>
      <c r="K200" s="41"/>
      <c r="L200" s="45"/>
      <c r="M200" s="281"/>
      <c r="N200" s="282"/>
      <c r="O200" s="283"/>
      <c r="P200" s="283"/>
      <c r="Q200" s="283"/>
      <c r="R200" s="283"/>
      <c r="S200" s="283"/>
      <c r="T200" s="284"/>
      <c r="U200" s="39"/>
      <c r="V200" s="39"/>
      <c r="W200" s="39"/>
      <c r="X200" s="39"/>
      <c r="Y200" s="39"/>
      <c r="Z200" s="39"/>
      <c r="AA200" s="39"/>
      <c r="AB200" s="39"/>
      <c r="AC200" s="39"/>
      <c r="AD200" s="39"/>
      <c r="AE200" s="39"/>
      <c r="AT200" s="18" t="s">
        <v>251</v>
      </c>
      <c r="AU200" s="18" t="s">
        <v>88</v>
      </c>
    </row>
    <row r="201" s="2" customFormat="1" ht="6.96" customHeight="1">
      <c r="A201" s="39"/>
      <c r="B201" s="67"/>
      <c r="C201" s="68"/>
      <c r="D201" s="68"/>
      <c r="E201" s="68"/>
      <c r="F201" s="68"/>
      <c r="G201" s="68"/>
      <c r="H201" s="68"/>
      <c r="I201" s="68"/>
      <c r="J201" s="68"/>
      <c r="K201" s="68"/>
      <c r="L201" s="45"/>
      <c r="M201" s="39"/>
      <c r="O201" s="39"/>
      <c r="P201" s="39"/>
      <c r="Q201" s="39"/>
      <c r="R201" s="39"/>
      <c r="S201" s="39"/>
      <c r="T201" s="39"/>
      <c r="U201" s="39"/>
      <c r="V201" s="39"/>
      <c r="W201" s="39"/>
      <c r="X201" s="39"/>
      <c r="Y201" s="39"/>
      <c r="Z201" s="39"/>
      <c r="AA201" s="39"/>
      <c r="AB201" s="39"/>
      <c r="AC201" s="39"/>
      <c r="AD201" s="39"/>
      <c r="AE201" s="39"/>
    </row>
  </sheetData>
  <sheetProtection sheet="1" autoFilter="0" formatColumns="0" formatRows="0" objects="1" scenarios="1" spinCount="100000" saltValue="cLHHCf5woXe6risKP53Dd248H625u+fzcQ1iWisTdDTH5eyJqffzDLUQMEa6Waq6uQFyuLK3lix+kFmrFwjmmA==" hashValue="aijFp+f27hVlExNBihdCHF94wdgnTqt4XLnZ8usnZ1WerhTqEL184RGwDXZZeX2S/mAiapTWVTM9AjCG0Y6D4A==" algorithmName="SHA-512" password="CC35"/>
  <autoFilter ref="C127:K20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40" r:id="rId1" display="https://podminky.urs.cz/item/CS_URS_2021_02/131111359"/>
    <hyperlink ref="F143" r:id="rId2" display="https://podminky.urs.cz/item/CS_URS_2021_02/162751117"/>
    <hyperlink ref="F146" r:id="rId3" display="https://podminky.urs.cz/item/CS_URS_2021_02/162751119"/>
    <hyperlink ref="F150" r:id="rId4" display="https://podminky.urs.cz/item/CS_URS_2021_02/167111101"/>
    <hyperlink ref="F157" r:id="rId5" display="https://podminky.urs.cz/item/CS_URS_2021_02/171201231"/>
    <hyperlink ref="F172" r:id="rId6" display="https://podminky.urs.cz/item/CS_URS_2021_02/338171125"/>
    <hyperlink ref="F179" r:id="rId7" display="https://podminky.urs.cz/item/CS_URS_2021_02/348121221"/>
    <hyperlink ref="F186" r:id="rId8" display="https://podminky.urs.cz/item/CS_URS_2021_02/348401130"/>
    <hyperlink ref="F200" r:id="rId9" display="https://podminky.urs.cz/item/CS_URS_2021_02/998232110"/>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150</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212</v>
      </c>
      <c r="F9" s="1"/>
      <c r="G9" s="1"/>
      <c r="H9" s="1"/>
      <c r="L9" s="21"/>
    </row>
    <row r="10" s="1" customFormat="1" ht="12" customHeight="1">
      <c r="B10" s="21"/>
      <c r="D10" s="152" t="s">
        <v>213</v>
      </c>
      <c r="L10" s="21"/>
    </row>
    <row r="11" s="2" customFormat="1" ht="16.5" customHeight="1">
      <c r="A11" s="39"/>
      <c r="B11" s="45"/>
      <c r="C11" s="39"/>
      <c r="D11" s="39"/>
      <c r="E11" s="154" t="s">
        <v>3953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5156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ROUND((SUM(BE127:BE180)),  2)</f>
        <v>0</v>
      </c>
      <c r="G37" s="39"/>
      <c r="H37" s="39"/>
      <c r="I37" s="166">
        <v>0.20999999999999999</v>
      </c>
      <c r="J37" s="165">
        <f>ROUND(((SUM(BE127:BE180))*I37),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ROUND((SUM(BF127:BF180)),  2)</f>
        <v>0</v>
      </c>
      <c r="G38" s="39"/>
      <c r="H38" s="39"/>
      <c r="I38" s="166">
        <v>0.14999999999999999</v>
      </c>
      <c r="J38" s="165">
        <f>ROUND(((SUM(BF127:BF180))*I38),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ROUND((SUM(BG127:BG180)),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ROUND((SUM(BH127:BH180)),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ROUND((SUM(BI127:BI180)),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3953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04.5 - Terénní a sadové úpravy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222</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223</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523</v>
      </c>
      <c r="E103" s="199"/>
      <c r="F103" s="199"/>
      <c r="G103" s="199"/>
      <c r="H103" s="199"/>
      <c r="I103" s="199"/>
      <c r="J103" s="200">
        <f>J177</f>
        <v>0</v>
      </c>
      <c r="K103" s="133"/>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226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26.25" customHeight="1">
      <c r="A113" s="39"/>
      <c r="B113" s="40"/>
      <c r="C113" s="41"/>
      <c r="D113" s="41"/>
      <c r="E113" s="185" t="str">
        <f>E7</f>
        <v>Zaječov rozšíření a intenzifikace ČOV Horní Kváň - kanalizace a vodovod</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211</v>
      </c>
      <c r="D114" s="23"/>
      <c r="E114" s="23"/>
      <c r="F114" s="23"/>
      <c r="G114" s="23"/>
      <c r="H114" s="23"/>
      <c r="I114" s="23"/>
      <c r="J114" s="23"/>
      <c r="K114" s="23"/>
      <c r="L114" s="21"/>
    </row>
    <row r="115" s="1" customFormat="1" ht="16.5" customHeight="1">
      <c r="B115" s="22"/>
      <c r="C115" s="23"/>
      <c r="D115" s="23"/>
      <c r="E115" s="185" t="s">
        <v>212</v>
      </c>
      <c r="F115" s="23"/>
      <c r="G115" s="23"/>
      <c r="H115" s="23"/>
      <c r="I115" s="23"/>
      <c r="J115" s="23"/>
      <c r="K115" s="23"/>
      <c r="L115" s="21"/>
    </row>
    <row r="116" s="1" customFormat="1" ht="12" customHeight="1">
      <c r="B116" s="22"/>
      <c r="C116" s="33" t="s">
        <v>213</v>
      </c>
      <c r="D116" s="23"/>
      <c r="E116" s="23"/>
      <c r="F116" s="23"/>
      <c r="G116" s="23"/>
      <c r="H116" s="23"/>
      <c r="I116" s="23"/>
      <c r="J116" s="23"/>
      <c r="K116" s="23"/>
      <c r="L116" s="21"/>
    </row>
    <row r="117" s="2" customFormat="1" ht="16.5" customHeight="1">
      <c r="A117" s="39"/>
      <c r="B117" s="40"/>
      <c r="C117" s="41"/>
      <c r="D117" s="41"/>
      <c r="E117" s="186" t="s">
        <v>3953</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215</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SO 04.5 - Terénní a sadové úpravy</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obec Zaječov, místní část Kvaň, Nová Ves</v>
      </c>
      <c r="G121" s="41"/>
      <c r="H121" s="41"/>
      <c r="I121" s="33" t="s">
        <v>22</v>
      </c>
      <c r="J121" s="80" t="str">
        <f>IF(J16="","",J16)</f>
        <v>18. 8. 2021</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54.45" customHeight="1">
      <c r="A123" s="39"/>
      <c r="B123" s="40"/>
      <c r="C123" s="33" t="s">
        <v>24</v>
      </c>
      <c r="D123" s="41"/>
      <c r="E123" s="41"/>
      <c r="F123" s="28" t="str">
        <f>E19</f>
        <v>Obec Zaječov, Zaječov 265, 267 63 Zaječov</v>
      </c>
      <c r="G123" s="41"/>
      <c r="H123" s="41"/>
      <c r="I123" s="33" t="s">
        <v>32</v>
      </c>
      <c r="J123" s="37" t="str">
        <f>E25</f>
        <v>PIK VÍTEK s.r.o.,Kořenského 1025/7, 150 00 Praha 5</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37</v>
      </c>
      <c r="J124" s="37" t="str">
        <f>E28</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227</v>
      </c>
      <c r="D126" s="205" t="s">
        <v>65</v>
      </c>
      <c r="E126" s="205" t="s">
        <v>61</v>
      </c>
      <c r="F126" s="205" t="s">
        <v>62</v>
      </c>
      <c r="G126" s="205" t="s">
        <v>228</v>
      </c>
      <c r="H126" s="205" t="s">
        <v>229</v>
      </c>
      <c r="I126" s="205" t="s">
        <v>230</v>
      </c>
      <c r="J126" s="205" t="s">
        <v>219</v>
      </c>
      <c r="K126" s="206" t="s">
        <v>231</v>
      </c>
      <c r="L126" s="207"/>
      <c r="M126" s="101" t="s">
        <v>1</v>
      </c>
      <c r="N126" s="102" t="s">
        <v>44</v>
      </c>
      <c r="O126" s="102" t="s">
        <v>232</v>
      </c>
      <c r="P126" s="102" t="s">
        <v>233</v>
      </c>
      <c r="Q126" s="102" t="s">
        <v>234</v>
      </c>
      <c r="R126" s="102" t="s">
        <v>235</v>
      </c>
      <c r="S126" s="102" t="s">
        <v>236</v>
      </c>
      <c r="T126" s="103" t="s">
        <v>237</v>
      </c>
      <c r="U126" s="202"/>
      <c r="V126" s="202"/>
      <c r="W126" s="202"/>
      <c r="X126" s="202"/>
      <c r="Y126" s="202"/>
      <c r="Z126" s="202"/>
      <c r="AA126" s="202"/>
      <c r="AB126" s="202"/>
      <c r="AC126" s="202"/>
      <c r="AD126" s="202"/>
      <c r="AE126" s="202"/>
    </row>
    <row r="127" s="2" customFormat="1" ht="22.8" customHeight="1">
      <c r="A127" s="39"/>
      <c r="B127" s="40"/>
      <c r="C127" s="108" t="s">
        <v>238</v>
      </c>
      <c r="D127" s="41"/>
      <c r="E127" s="41"/>
      <c r="F127" s="41"/>
      <c r="G127" s="41"/>
      <c r="H127" s="41"/>
      <c r="I127" s="41"/>
      <c r="J127" s="208">
        <f>BK127</f>
        <v>0</v>
      </c>
      <c r="K127" s="41"/>
      <c r="L127" s="45"/>
      <c r="M127" s="104"/>
      <c r="N127" s="209"/>
      <c r="O127" s="105"/>
      <c r="P127" s="210">
        <f>P128</f>
        <v>0</v>
      </c>
      <c r="Q127" s="105"/>
      <c r="R127" s="210">
        <f>R128</f>
        <v>0.013800000000000002</v>
      </c>
      <c r="S127" s="105"/>
      <c r="T127" s="211">
        <f>T128</f>
        <v>0</v>
      </c>
      <c r="U127" s="39"/>
      <c r="V127" s="39"/>
      <c r="W127" s="39"/>
      <c r="X127" s="39"/>
      <c r="Y127" s="39"/>
      <c r="Z127" s="39"/>
      <c r="AA127" s="39"/>
      <c r="AB127" s="39"/>
      <c r="AC127" s="39"/>
      <c r="AD127" s="39"/>
      <c r="AE127" s="39"/>
      <c r="AT127" s="18" t="s">
        <v>79</v>
      </c>
      <c r="AU127" s="18" t="s">
        <v>221</v>
      </c>
      <c r="BK127" s="212">
        <f>BK128</f>
        <v>0</v>
      </c>
    </row>
    <row r="128" s="12" customFormat="1" ht="25.92" customHeight="1">
      <c r="A128" s="12"/>
      <c r="B128" s="213"/>
      <c r="C128" s="214"/>
      <c r="D128" s="215" t="s">
        <v>79</v>
      </c>
      <c r="E128" s="216" t="s">
        <v>239</v>
      </c>
      <c r="F128" s="216" t="s">
        <v>240</v>
      </c>
      <c r="G128" s="214"/>
      <c r="H128" s="214"/>
      <c r="I128" s="217"/>
      <c r="J128" s="218">
        <f>BK128</f>
        <v>0</v>
      </c>
      <c r="K128" s="214"/>
      <c r="L128" s="219"/>
      <c r="M128" s="220"/>
      <c r="N128" s="221"/>
      <c r="O128" s="221"/>
      <c r="P128" s="222">
        <f>P129+P177</f>
        <v>0</v>
      </c>
      <c r="Q128" s="221"/>
      <c r="R128" s="222">
        <f>R129+R177</f>
        <v>0.013800000000000002</v>
      </c>
      <c r="S128" s="221"/>
      <c r="T128" s="223">
        <f>T129+T177</f>
        <v>0</v>
      </c>
      <c r="U128" s="12"/>
      <c r="V128" s="12"/>
      <c r="W128" s="12"/>
      <c r="X128" s="12"/>
      <c r="Y128" s="12"/>
      <c r="Z128" s="12"/>
      <c r="AA128" s="12"/>
      <c r="AB128" s="12"/>
      <c r="AC128" s="12"/>
      <c r="AD128" s="12"/>
      <c r="AE128" s="12"/>
      <c r="AR128" s="224" t="s">
        <v>14</v>
      </c>
      <c r="AT128" s="225" t="s">
        <v>79</v>
      </c>
      <c r="AU128" s="225" t="s">
        <v>80</v>
      </c>
      <c r="AY128" s="224" t="s">
        <v>241</v>
      </c>
      <c r="BK128" s="226">
        <f>BK129+BK177</f>
        <v>0</v>
      </c>
    </row>
    <row r="129" s="12" customFormat="1" ht="22.8" customHeight="1">
      <c r="A129" s="12"/>
      <c r="B129" s="213"/>
      <c r="C129" s="214"/>
      <c r="D129" s="215" t="s">
        <v>79</v>
      </c>
      <c r="E129" s="227" t="s">
        <v>14</v>
      </c>
      <c r="F129" s="227" t="s">
        <v>242</v>
      </c>
      <c r="G129" s="214"/>
      <c r="H129" s="214"/>
      <c r="I129" s="217"/>
      <c r="J129" s="228">
        <f>BK129</f>
        <v>0</v>
      </c>
      <c r="K129" s="214"/>
      <c r="L129" s="219"/>
      <c r="M129" s="220"/>
      <c r="N129" s="221"/>
      <c r="O129" s="221"/>
      <c r="P129" s="222">
        <f>SUM(P130:P176)</f>
        <v>0</v>
      </c>
      <c r="Q129" s="221"/>
      <c r="R129" s="222">
        <f>SUM(R130:R176)</f>
        <v>0.013800000000000002</v>
      </c>
      <c r="S129" s="221"/>
      <c r="T129" s="223">
        <f>SUM(T130:T176)</f>
        <v>0</v>
      </c>
      <c r="U129" s="12"/>
      <c r="V129" s="12"/>
      <c r="W129" s="12"/>
      <c r="X129" s="12"/>
      <c r="Y129" s="12"/>
      <c r="Z129" s="12"/>
      <c r="AA129" s="12"/>
      <c r="AB129" s="12"/>
      <c r="AC129" s="12"/>
      <c r="AD129" s="12"/>
      <c r="AE129" s="12"/>
      <c r="AR129" s="224" t="s">
        <v>14</v>
      </c>
      <c r="AT129" s="225" t="s">
        <v>79</v>
      </c>
      <c r="AU129" s="225" t="s">
        <v>14</v>
      </c>
      <c r="AY129" s="224" t="s">
        <v>241</v>
      </c>
      <c r="BK129" s="226">
        <f>SUM(BK130:BK176)</f>
        <v>0</v>
      </c>
    </row>
    <row r="130" s="2" customFormat="1" ht="37.8" customHeight="1">
      <c r="A130" s="39"/>
      <c r="B130" s="40"/>
      <c r="C130" s="229" t="s">
        <v>14</v>
      </c>
      <c r="D130" s="229" t="s">
        <v>243</v>
      </c>
      <c r="E130" s="230" t="s">
        <v>671</v>
      </c>
      <c r="F130" s="231" t="s">
        <v>672</v>
      </c>
      <c r="G130" s="232" t="s">
        <v>255</v>
      </c>
      <c r="H130" s="233">
        <v>450</v>
      </c>
      <c r="I130" s="234"/>
      <c r="J130" s="235">
        <f>ROUND(I130*H130,2)</f>
        <v>0</v>
      </c>
      <c r="K130" s="231" t="s">
        <v>247</v>
      </c>
      <c r="L130" s="45"/>
      <c r="M130" s="236" t="s">
        <v>1</v>
      </c>
      <c r="N130" s="237" t="s">
        <v>45</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175</v>
      </c>
      <c r="AT130" s="240" t="s">
        <v>243</v>
      </c>
      <c r="AU130" s="240" t="s">
        <v>88</v>
      </c>
      <c r="AY130" s="18" t="s">
        <v>241</v>
      </c>
      <c r="BE130" s="241">
        <f>IF(N130="základní",J130,0)</f>
        <v>0</v>
      </c>
      <c r="BF130" s="241">
        <f>IF(N130="snížená",J130,0)</f>
        <v>0</v>
      </c>
      <c r="BG130" s="241">
        <f>IF(N130="zákl. přenesená",J130,0)</f>
        <v>0</v>
      </c>
      <c r="BH130" s="241">
        <f>IF(N130="sníž. přenesená",J130,0)</f>
        <v>0</v>
      </c>
      <c r="BI130" s="241">
        <f>IF(N130="nulová",J130,0)</f>
        <v>0</v>
      </c>
      <c r="BJ130" s="18" t="s">
        <v>14</v>
      </c>
      <c r="BK130" s="241">
        <f>ROUND(I130*H130,2)</f>
        <v>0</v>
      </c>
      <c r="BL130" s="18" t="s">
        <v>175</v>
      </c>
      <c r="BM130" s="240" t="s">
        <v>5157</v>
      </c>
    </row>
    <row r="131" s="2" customFormat="1">
      <c r="A131" s="39"/>
      <c r="B131" s="40"/>
      <c r="C131" s="41"/>
      <c r="D131" s="242" t="s">
        <v>249</v>
      </c>
      <c r="E131" s="41"/>
      <c r="F131" s="243" t="s">
        <v>674</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249</v>
      </c>
      <c r="AU131" s="18" t="s">
        <v>88</v>
      </c>
    </row>
    <row r="132" s="2" customFormat="1">
      <c r="A132" s="39"/>
      <c r="B132" s="40"/>
      <c r="C132" s="41"/>
      <c r="D132" s="247" t="s">
        <v>251</v>
      </c>
      <c r="E132" s="41"/>
      <c r="F132" s="248" t="s">
        <v>675</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251</v>
      </c>
      <c r="AU132" s="18" t="s">
        <v>88</v>
      </c>
    </row>
    <row r="133" s="15" customFormat="1">
      <c r="A133" s="15"/>
      <c r="B133" s="271"/>
      <c r="C133" s="272"/>
      <c r="D133" s="242" t="s">
        <v>259</v>
      </c>
      <c r="E133" s="273" t="s">
        <v>1</v>
      </c>
      <c r="F133" s="274" t="s">
        <v>5158</v>
      </c>
      <c r="G133" s="272"/>
      <c r="H133" s="273" t="s">
        <v>1</v>
      </c>
      <c r="I133" s="275"/>
      <c r="J133" s="272"/>
      <c r="K133" s="272"/>
      <c r="L133" s="276"/>
      <c r="M133" s="277"/>
      <c r="N133" s="278"/>
      <c r="O133" s="278"/>
      <c r="P133" s="278"/>
      <c r="Q133" s="278"/>
      <c r="R133" s="278"/>
      <c r="S133" s="278"/>
      <c r="T133" s="279"/>
      <c r="U133" s="15"/>
      <c r="V133" s="15"/>
      <c r="W133" s="15"/>
      <c r="X133" s="15"/>
      <c r="Y133" s="15"/>
      <c r="Z133" s="15"/>
      <c r="AA133" s="15"/>
      <c r="AB133" s="15"/>
      <c r="AC133" s="15"/>
      <c r="AD133" s="15"/>
      <c r="AE133" s="15"/>
      <c r="AT133" s="280" t="s">
        <v>259</v>
      </c>
      <c r="AU133" s="280" t="s">
        <v>88</v>
      </c>
      <c r="AV133" s="15" t="s">
        <v>14</v>
      </c>
      <c r="AW133" s="15" t="s">
        <v>36</v>
      </c>
      <c r="AX133" s="15" t="s">
        <v>80</v>
      </c>
      <c r="AY133" s="280" t="s">
        <v>241</v>
      </c>
    </row>
    <row r="134" s="13" customFormat="1">
      <c r="A134" s="13"/>
      <c r="B134" s="249"/>
      <c r="C134" s="250"/>
      <c r="D134" s="242" t="s">
        <v>259</v>
      </c>
      <c r="E134" s="251" t="s">
        <v>1</v>
      </c>
      <c r="F134" s="252" t="s">
        <v>5159</v>
      </c>
      <c r="G134" s="250"/>
      <c r="H134" s="253">
        <v>450</v>
      </c>
      <c r="I134" s="254"/>
      <c r="J134" s="250"/>
      <c r="K134" s="250"/>
      <c r="L134" s="255"/>
      <c r="M134" s="256"/>
      <c r="N134" s="257"/>
      <c r="O134" s="257"/>
      <c r="P134" s="257"/>
      <c r="Q134" s="257"/>
      <c r="R134" s="257"/>
      <c r="S134" s="257"/>
      <c r="T134" s="258"/>
      <c r="U134" s="13"/>
      <c r="V134" s="13"/>
      <c r="W134" s="13"/>
      <c r="X134" s="13"/>
      <c r="Y134" s="13"/>
      <c r="Z134" s="13"/>
      <c r="AA134" s="13"/>
      <c r="AB134" s="13"/>
      <c r="AC134" s="13"/>
      <c r="AD134" s="13"/>
      <c r="AE134" s="13"/>
      <c r="AT134" s="259" t="s">
        <v>259</v>
      </c>
      <c r="AU134" s="259" t="s">
        <v>88</v>
      </c>
      <c r="AV134" s="13" t="s">
        <v>88</v>
      </c>
      <c r="AW134" s="13" t="s">
        <v>36</v>
      </c>
      <c r="AX134" s="13" t="s">
        <v>80</v>
      </c>
      <c r="AY134" s="259" t="s">
        <v>241</v>
      </c>
    </row>
    <row r="135" s="14" customFormat="1">
      <c r="A135" s="14"/>
      <c r="B135" s="260"/>
      <c r="C135" s="261"/>
      <c r="D135" s="242" t="s">
        <v>259</v>
      </c>
      <c r="E135" s="262" t="s">
        <v>1</v>
      </c>
      <c r="F135" s="263" t="s">
        <v>261</v>
      </c>
      <c r="G135" s="261"/>
      <c r="H135" s="264">
        <v>450</v>
      </c>
      <c r="I135" s="265"/>
      <c r="J135" s="261"/>
      <c r="K135" s="261"/>
      <c r="L135" s="266"/>
      <c r="M135" s="267"/>
      <c r="N135" s="268"/>
      <c r="O135" s="268"/>
      <c r="P135" s="268"/>
      <c r="Q135" s="268"/>
      <c r="R135" s="268"/>
      <c r="S135" s="268"/>
      <c r="T135" s="269"/>
      <c r="U135" s="14"/>
      <c r="V135" s="14"/>
      <c r="W135" s="14"/>
      <c r="X135" s="14"/>
      <c r="Y135" s="14"/>
      <c r="Z135" s="14"/>
      <c r="AA135" s="14"/>
      <c r="AB135" s="14"/>
      <c r="AC135" s="14"/>
      <c r="AD135" s="14"/>
      <c r="AE135" s="14"/>
      <c r="AT135" s="270" t="s">
        <v>259</v>
      </c>
      <c r="AU135" s="270" t="s">
        <v>88</v>
      </c>
      <c r="AV135" s="14" t="s">
        <v>175</v>
      </c>
      <c r="AW135" s="14" t="s">
        <v>36</v>
      </c>
      <c r="AX135" s="14" t="s">
        <v>14</v>
      </c>
      <c r="AY135" s="270" t="s">
        <v>241</v>
      </c>
    </row>
    <row r="136" s="2" customFormat="1" ht="24.15" customHeight="1">
      <c r="A136" s="39"/>
      <c r="B136" s="40"/>
      <c r="C136" s="229" t="s">
        <v>88</v>
      </c>
      <c r="D136" s="229" t="s">
        <v>243</v>
      </c>
      <c r="E136" s="230" t="s">
        <v>719</v>
      </c>
      <c r="F136" s="231" t="s">
        <v>720</v>
      </c>
      <c r="G136" s="232" t="s">
        <v>255</v>
      </c>
      <c r="H136" s="233">
        <v>450</v>
      </c>
      <c r="I136" s="234"/>
      <c r="J136" s="235">
        <f>ROUND(I136*H136,2)</f>
        <v>0</v>
      </c>
      <c r="K136" s="231" t="s">
        <v>247</v>
      </c>
      <c r="L136" s="45"/>
      <c r="M136" s="236" t="s">
        <v>1</v>
      </c>
      <c r="N136" s="237" t="s">
        <v>45</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175</v>
      </c>
      <c r="AT136" s="240" t="s">
        <v>243</v>
      </c>
      <c r="AU136" s="240" t="s">
        <v>88</v>
      </c>
      <c r="AY136" s="18" t="s">
        <v>241</v>
      </c>
      <c r="BE136" s="241">
        <f>IF(N136="základní",J136,0)</f>
        <v>0</v>
      </c>
      <c r="BF136" s="241">
        <f>IF(N136="snížená",J136,0)</f>
        <v>0</v>
      </c>
      <c r="BG136" s="241">
        <f>IF(N136="zákl. přenesená",J136,0)</f>
        <v>0</v>
      </c>
      <c r="BH136" s="241">
        <f>IF(N136="sníž. přenesená",J136,0)</f>
        <v>0</v>
      </c>
      <c r="BI136" s="241">
        <f>IF(N136="nulová",J136,0)</f>
        <v>0</v>
      </c>
      <c r="BJ136" s="18" t="s">
        <v>14</v>
      </c>
      <c r="BK136" s="241">
        <f>ROUND(I136*H136,2)</f>
        <v>0</v>
      </c>
      <c r="BL136" s="18" t="s">
        <v>175</v>
      </c>
      <c r="BM136" s="240" t="s">
        <v>5160</v>
      </c>
    </row>
    <row r="137" s="2" customFormat="1">
      <c r="A137" s="39"/>
      <c r="B137" s="40"/>
      <c r="C137" s="41"/>
      <c r="D137" s="242" t="s">
        <v>249</v>
      </c>
      <c r="E137" s="41"/>
      <c r="F137" s="243" t="s">
        <v>722</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249</v>
      </c>
      <c r="AU137" s="18" t="s">
        <v>88</v>
      </c>
    </row>
    <row r="138" s="2" customFormat="1">
      <c r="A138" s="39"/>
      <c r="B138" s="40"/>
      <c r="C138" s="41"/>
      <c r="D138" s="247" t="s">
        <v>251</v>
      </c>
      <c r="E138" s="41"/>
      <c r="F138" s="248" t="s">
        <v>723</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251</v>
      </c>
      <c r="AU138" s="18" t="s">
        <v>88</v>
      </c>
    </row>
    <row r="139" s="15" customFormat="1">
      <c r="A139" s="15"/>
      <c r="B139" s="271"/>
      <c r="C139" s="272"/>
      <c r="D139" s="242" t="s">
        <v>259</v>
      </c>
      <c r="E139" s="273" t="s">
        <v>1</v>
      </c>
      <c r="F139" s="274" t="s">
        <v>5161</v>
      </c>
      <c r="G139" s="272"/>
      <c r="H139" s="273" t="s">
        <v>1</v>
      </c>
      <c r="I139" s="275"/>
      <c r="J139" s="272"/>
      <c r="K139" s="272"/>
      <c r="L139" s="276"/>
      <c r="M139" s="277"/>
      <c r="N139" s="278"/>
      <c r="O139" s="278"/>
      <c r="P139" s="278"/>
      <c r="Q139" s="278"/>
      <c r="R139" s="278"/>
      <c r="S139" s="278"/>
      <c r="T139" s="279"/>
      <c r="U139" s="15"/>
      <c r="V139" s="15"/>
      <c r="W139" s="15"/>
      <c r="X139" s="15"/>
      <c r="Y139" s="15"/>
      <c r="Z139" s="15"/>
      <c r="AA139" s="15"/>
      <c r="AB139" s="15"/>
      <c r="AC139" s="15"/>
      <c r="AD139" s="15"/>
      <c r="AE139" s="15"/>
      <c r="AT139" s="280" t="s">
        <v>259</v>
      </c>
      <c r="AU139" s="280" t="s">
        <v>88</v>
      </c>
      <c r="AV139" s="15" t="s">
        <v>14</v>
      </c>
      <c r="AW139" s="15" t="s">
        <v>36</v>
      </c>
      <c r="AX139" s="15" t="s">
        <v>80</v>
      </c>
      <c r="AY139" s="280" t="s">
        <v>241</v>
      </c>
    </row>
    <row r="140" s="13" customFormat="1">
      <c r="A140" s="13"/>
      <c r="B140" s="249"/>
      <c r="C140" s="250"/>
      <c r="D140" s="242" t="s">
        <v>259</v>
      </c>
      <c r="E140" s="251" t="s">
        <v>1</v>
      </c>
      <c r="F140" s="252" t="s">
        <v>5159</v>
      </c>
      <c r="G140" s="250"/>
      <c r="H140" s="253">
        <v>450</v>
      </c>
      <c r="I140" s="254"/>
      <c r="J140" s="250"/>
      <c r="K140" s="250"/>
      <c r="L140" s="255"/>
      <c r="M140" s="256"/>
      <c r="N140" s="257"/>
      <c r="O140" s="257"/>
      <c r="P140" s="257"/>
      <c r="Q140" s="257"/>
      <c r="R140" s="257"/>
      <c r="S140" s="257"/>
      <c r="T140" s="258"/>
      <c r="U140" s="13"/>
      <c r="V140" s="13"/>
      <c r="W140" s="13"/>
      <c r="X140" s="13"/>
      <c r="Y140" s="13"/>
      <c r="Z140" s="13"/>
      <c r="AA140" s="13"/>
      <c r="AB140" s="13"/>
      <c r="AC140" s="13"/>
      <c r="AD140" s="13"/>
      <c r="AE140" s="13"/>
      <c r="AT140" s="259" t="s">
        <v>259</v>
      </c>
      <c r="AU140" s="259" t="s">
        <v>88</v>
      </c>
      <c r="AV140" s="13" t="s">
        <v>88</v>
      </c>
      <c r="AW140" s="13" t="s">
        <v>36</v>
      </c>
      <c r="AX140" s="13" t="s">
        <v>80</v>
      </c>
      <c r="AY140" s="259" t="s">
        <v>241</v>
      </c>
    </row>
    <row r="141" s="14" customFormat="1">
      <c r="A141" s="14"/>
      <c r="B141" s="260"/>
      <c r="C141" s="261"/>
      <c r="D141" s="242" t="s">
        <v>259</v>
      </c>
      <c r="E141" s="262" t="s">
        <v>1</v>
      </c>
      <c r="F141" s="263" t="s">
        <v>261</v>
      </c>
      <c r="G141" s="261"/>
      <c r="H141" s="264">
        <v>450</v>
      </c>
      <c r="I141" s="265"/>
      <c r="J141" s="261"/>
      <c r="K141" s="261"/>
      <c r="L141" s="266"/>
      <c r="M141" s="267"/>
      <c r="N141" s="268"/>
      <c r="O141" s="268"/>
      <c r="P141" s="268"/>
      <c r="Q141" s="268"/>
      <c r="R141" s="268"/>
      <c r="S141" s="268"/>
      <c r="T141" s="269"/>
      <c r="U141" s="14"/>
      <c r="V141" s="14"/>
      <c r="W141" s="14"/>
      <c r="X141" s="14"/>
      <c r="Y141" s="14"/>
      <c r="Z141" s="14"/>
      <c r="AA141" s="14"/>
      <c r="AB141" s="14"/>
      <c r="AC141" s="14"/>
      <c r="AD141" s="14"/>
      <c r="AE141" s="14"/>
      <c r="AT141" s="270" t="s">
        <v>259</v>
      </c>
      <c r="AU141" s="270" t="s">
        <v>88</v>
      </c>
      <c r="AV141" s="14" t="s">
        <v>175</v>
      </c>
      <c r="AW141" s="14" t="s">
        <v>36</v>
      </c>
      <c r="AX141" s="14" t="s">
        <v>14</v>
      </c>
      <c r="AY141" s="270" t="s">
        <v>241</v>
      </c>
    </row>
    <row r="142" s="2" customFormat="1" ht="24.15" customHeight="1">
      <c r="A142" s="39"/>
      <c r="B142" s="40"/>
      <c r="C142" s="229" t="s">
        <v>96</v>
      </c>
      <c r="D142" s="229" t="s">
        <v>243</v>
      </c>
      <c r="E142" s="230" t="s">
        <v>732</v>
      </c>
      <c r="F142" s="231" t="s">
        <v>733</v>
      </c>
      <c r="G142" s="232" t="s">
        <v>255</v>
      </c>
      <c r="H142" s="233">
        <v>450</v>
      </c>
      <c r="I142" s="234"/>
      <c r="J142" s="235">
        <f>ROUND(I142*H142,2)</f>
        <v>0</v>
      </c>
      <c r="K142" s="231" t="s">
        <v>247</v>
      </c>
      <c r="L142" s="45"/>
      <c r="M142" s="236" t="s">
        <v>1</v>
      </c>
      <c r="N142" s="237" t="s">
        <v>45</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175</v>
      </c>
      <c r="AT142" s="240" t="s">
        <v>243</v>
      </c>
      <c r="AU142" s="240" t="s">
        <v>88</v>
      </c>
      <c r="AY142" s="18" t="s">
        <v>241</v>
      </c>
      <c r="BE142" s="241">
        <f>IF(N142="základní",J142,0)</f>
        <v>0</v>
      </c>
      <c r="BF142" s="241">
        <f>IF(N142="snížená",J142,0)</f>
        <v>0</v>
      </c>
      <c r="BG142" s="241">
        <f>IF(N142="zákl. přenesená",J142,0)</f>
        <v>0</v>
      </c>
      <c r="BH142" s="241">
        <f>IF(N142="sníž. přenesená",J142,0)</f>
        <v>0</v>
      </c>
      <c r="BI142" s="241">
        <f>IF(N142="nulová",J142,0)</f>
        <v>0</v>
      </c>
      <c r="BJ142" s="18" t="s">
        <v>14</v>
      </c>
      <c r="BK142" s="241">
        <f>ROUND(I142*H142,2)</f>
        <v>0</v>
      </c>
      <c r="BL142" s="18" t="s">
        <v>175</v>
      </c>
      <c r="BM142" s="240" t="s">
        <v>5162</v>
      </c>
    </row>
    <row r="143" s="2" customFormat="1">
      <c r="A143" s="39"/>
      <c r="B143" s="40"/>
      <c r="C143" s="41"/>
      <c r="D143" s="242" t="s">
        <v>249</v>
      </c>
      <c r="E143" s="41"/>
      <c r="F143" s="243" t="s">
        <v>735</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249</v>
      </c>
      <c r="AU143" s="18" t="s">
        <v>88</v>
      </c>
    </row>
    <row r="144" s="2" customFormat="1">
      <c r="A144" s="39"/>
      <c r="B144" s="40"/>
      <c r="C144" s="41"/>
      <c r="D144" s="247" t="s">
        <v>251</v>
      </c>
      <c r="E144" s="41"/>
      <c r="F144" s="248" t="s">
        <v>736</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251</v>
      </c>
      <c r="AU144" s="18" t="s">
        <v>88</v>
      </c>
    </row>
    <row r="145" s="2" customFormat="1" ht="33" customHeight="1">
      <c r="A145" s="39"/>
      <c r="B145" s="40"/>
      <c r="C145" s="229" t="s">
        <v>175</v>
      </c>
      <c r="D145" s="229" t="s">
        <v>243</v>
      </c>
      <c r="E145" s="230" t="s">
        <v>5163</v>
      </c>
      <c r="F145" s="231" t="s">
        <v>5164</v>
      </c>
      <c r="G145" s="232" t="s">
        <v>246</v>
      </c>
      <c r="H145" s="233">
        <v>400</v>
      </c>
      <c r="I145" s="234"/>
      <c r="J145" s="235">
        <f>ROUND(I145*H145,2)</f>
        <v>0</v>
      </c>
      <c r="K145" s="231" t="s">
        <v>247</v>
      </c>
      <c r="L145" s="45"/>
      <c r="M145" s="236" t="s">
        <v>1</v>
      </c>
      <c r="N145" s="237" t="s">
        <v>45</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175</v>
      </c>
      <c r="AT145" s="240" t="s">
        <v>243</v>
      </c>
      <c r="AU145" s="240" t="s">
        <v>88</v>
      </c>
      <c r="AY145" s="18" t="s">
        <v>241</v>
      </c>
      <c r="BE145" s="241">
        <f>IF(N145="základní",J145,0)</f>
        <v>0</v>
      </c>
      <c r="BF145" s="241">
        <f>IF(N145="snížená",J145,0)</f>
        <v>0</v>
      </c>
      <c r="BG145" s="241">
        <f>IF(N145="zákl. přenesená",J145,0)</f>
        <v>0</v>
      </c>
      <c r="BH145" s="241">
        <f>IF(N145="sníž. přenesená",J145,0)</f>
        <v>0</v>
      </c>
      <c r="BI145" s="241">
        <f>IF(N145="nulová",J145,0)</f>
        <v>0</v>
      </c>
      <c r="BJ145" s="18" t="s">
        <v>14</v>
      </c>
      <c r="BK145" s="241">
        <f>ROUND(I145*H145,2)</f>
        <v>0</v>
      </c>
      <c r="BL145" s="18" t="s">
        <v>175</v>
      </c>
      <c r="BM145" s="240" t="s">
        <v>5165</v>
      </c>
    </row>
    <row r="146" s="2" customFormat="1">
      <c r="A146" s="39"/>
      <c r="B146" s="40"/>
      <c r="C146" s="41"/>
      <c r="D146" s="242" t="s">
        <v>249</v>
      </c>
      <c r="E146" s="41"/>
      <c r="F146" s="243" t="s">
        <v>5166</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249</v>
      </c>
      <c r="AU146" s="18" t="s">
        <v>88</v>
      </c>
    </row>
    <row r="147" s="2" customFormat="1">
      <c r="A147" s="39"/>
      <c r="B147" s="40"/>
      <c r="C147" s="41"/>
      <c r="D147" s="247" t="s">
        <v>251</v>
      </c>
      <c r="E147" s="41"/>
      <c r="F147" s="248" t="s">
        <v>5167</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251</v>
      </c>
      <c r="AU147" s="18" t="s">
        <v>88</v>
      </c>
    </row>
    <row r="148" s="2" customFormat="1" ht="24.15" customHeight="1">
      <c r="A148" s="39"/>
      <c r="B148" s="40"/>
      <c r="C148" s="229" t="s">
        <v>274</v>
      </c>
      <c r="D148" s="229" t="s">
        <v>243</v>
      </c>
      <c r="E148" s="230" t="s">
        <v>5168</v>
      </c>
      <c r="F148" s="231" t="s">
        <v>5169</v>
      </c>
      <c r="G148" s="232" t="s">
        <v>246</v>
      </c>
      <c r="H148" s="233">
        <v>690</v>
      </c>
      <c r="I148" s="234"/>
      <c r="J148" s="235">
        <f>ROUND(I148*H148,2)</f>
        <v>0</v>
      </c>
      <c r="K148" s="231" t="s">
        <v>247</v>
      </c>
      <c r="L148" s="45"/>
      <c r="M148" s="236" t="s">
        <v>1</v>
      </c>
      <c r="N148" s="237" t="s">
        <v>45</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175</v>
      </c>
      <c r="AT148" s="240" t="s">
        <v>243</v>
      </c>
      <c r="AU148" s="240" t="s">
        <v>88</v>
      </c>
      <c r="AY148" s="18" t="s">
        <v>241</v>
      </c>
      <c r="BE148" s="241">
        <f>IF(N148="základní",J148,0)</f>
        <v>0</v>
      </c>
      <c r="BF148" s="241">
        <f>IF(N148="snížená",J148,0)</f>
        <v>0</v>
      </c>
      <c r="BG148" s="241">
        <f>IF(N148="zákl. přenesená",J148,0)</f>
        <v>0</v>
      </c>
      <c r="BH148" s="241">
        <f>IF(N148="sníž. přenesená",J148,0)</f>
        <v>0</v>
      </c>
      <c r="BI148" s="241">
        <f>IF(N148="nulová",J148,0)</f>
        <v>0</v>
      </c>
      <c r="BJ148" s="18" t="s">
        <v>14</v>
      </c>
      <c r="BK148" s="241">
        <f>ROUND(I148*H148,2)</f>
        <v>0</v>
      </c>
      <c r="BL148" s="18" t="s">
        <v>175</v>
      </c>
      <c r="BM148" s="240" t="s">
        <v>5170</v>
      </c>
    </row>
    <row r="149" s="2" customFormat="1">
      <c r="A149" s="39"/>
      <c r="B149" s="40"/>
      <c r="C149" s="41"/>
      <c r="D149" s="242" t="s">
        <v>249</v>
      </c>
      <c r="E149" s="41"/>
      <c r="F149" s="243" t="s">
        <v>5171</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249</v>
      </c>
      <c r="AU149" s="18" t="s">
        <v>88</v>
      </c>
    </row>
    <row r="150" s="2" customFormat="1">
      <c r="A150" s="39"/>
      <c r="B150" s="40"/>
      <c r="C150" s="41"/>
      <c r="D150" s="247" t="s">
        <v>251</v>
      </c>
      <c r="E150" s="41"/>
      <c r="F150" s="248" t="s">
        <v>5172</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251</v>
      </c>
      <c r="AU150" s="18" t="s">
        <v>88</v>
      </c>
    </row>
    <row r="151" s="2" customFormat="1" ht="16.5" customHeight="1">
      <c r="A151" s="39"/>
      <c r="B151" s="40"/>
      <c r="C151" s="288" t="s">
        <v>283</v>
      </c>
      <c r="D151" s="288" t="s">
        <v>758</v>
      </c>
      <c r="E151" s="289" t="s">
        <v>814</v>
      </c>
      <c r="F151" s="290" t="s">
        <v>815</v>
      </c>
      <c r="G151" s="291" t="s">
        <v>816</v>
      </c>
      <c r="H151" s="292">
        <v>13.800000000000001</v>
      </c>
      <c r="I151" s="293"/>
      <c r="J151" s="294">
        <f>ROUND(I151*H151,2)</f>
        <v>0</v>
      </c>
      <c r="K151" s="290" t="s">
        <v>247</v>
      </c>
      <c r="L151" s="295"/>
      <c r="M151" s="296" t="s">
        <v>1</v>
      </c>
      <c r="N151" s="297" t="s">
        <v>45</v>
      </c>
      <c r="O151" s="92"/>
      <c r="P151" s="238">
        <f>O151*H151</f>
        <v>0</v>
      </c>
      <c r="Q151" s="238">
        <v>0.001</v>
      </c>
      <c r="R151" s="238">
        <f>Q151*H151</f>
        <v>0.013800000000000002</v>
      </c>
      <c r="S151" s="238">
        <v>0</v>
      </c>
      <c r="T151" s="239">
        <f>S151*H151</f>
        <v>0</v>
      </c>
      <c r="U151" s="39"/>
      <c r="V151" s="39"/>
      <c r="W151" s="39"/>
      <c r="X151" s="39"/>
      <c r="Y151" s="39"/>
      <c r="Z151" s="39"/>
      <c r="AA151" s="39"/>
      <c r="AB151" s="39"/>
      <c r="AC151" s="39"/>
      <c r="AD151" s="39"/>
      <c r="AE151" s="39"/>
      <c r="AR151" s="240" t="s">
        <v>300</v>
      </c>
      <c r="AT151" s="240" t="s">
        <v>758</v>
      </c>
      <c r="AU151" s="240" t="s">
        <v>88</v>
      </c>
      <c r="AY151" s="18" t="s">
        <v>241</v>
      </c>
      <c r="BE151" s="241">
        <f>IF(N151="základní",J151,0)</f>
        <v>0</v>
      </c>
      <c r="BF151" s="241">
        <f>IF(N151="snížená",J151,0)</f>
        <v>0</v>
      </c>
      <c r="BG151" s="241">
        <f>IF(N151="zákl. přenesená",J151,0)</f>
        <v>0</v>
      </c>
      <c r="BH151" s="241">
        <f>IF(N151="sníž. přenesená",J151,0)</f>
        <v>0</v>
      </c>
      <c r="BI151" s="241">
        <f>IF(N151="nulová",J151,0)</f>
        <v>0</v>
      </c>
      <c r="BJ151" s="18" t="s">
        <v>14</v>
      </c>
      <c r="BK151" s="241">
        <f>ROUND(I151*H151,2)</f>
        <v>0</v>
      </c>
      <c r="BL151" s="18" t="s">
        <v>175</v>
      </c>
      <c r="BM151" s="240" t="s">
        <v>5173</v>
      </c>
    </row>
    <row r="152" s="2" customFormat="1">
      <c r="A152" s="39"/>
      <c r="B152" s="40"/>
      <c r="C152" s="41"/>
      <c r="D152" s="242" t="s">
        <v>249</v>
      </c>
      <c r="E152" s="41"/>
      <c r="F152" s="243" t="s">
        <v>815</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249</v>
      </c>
      <c r="AU152" s="18" t="s">
        <v>88</v>
      </c>
    </row>
    <row r="153" s="13" customFormat="1">
      <c r="A153" s="13"/>
      <c r="B153" s="249"/>
      <c r="C153" s="250"/>
      <c r="D153" s="242" t="s">
        <v>259</v>
      </c>
      <c r="E153" s="250"/>
      <c r="F153" s="252" t="s">
        <v>5174</v>
      </c>
      <c r="G153" s="250"/>
      <c r="H153" s="253">
        <v>13.800000000000001</v>
      </c>
      <c r="I153" s="254"/>
      <c r="J153" s="250"/>
      <c r="K153" s="250"/>
      <c r="L153" s="255"/>
      <c r="M153" s="256"/>
      <c r="N153" s="257"/>
      <c r="O153" s="257"/>
      <c r="P153" s="257"/>
      <c r="Q153" s="257"/>
      <c r="R153" s="257"/>
      <c r="S153" s="257"/>
      <c r="T153" s="258"/>
      <c r="U153" s="13"/>
      <c r="V153" s="13"/>
      <c r="W153" s="13"/>
      <c r="X153" s="13"/>
      <c r="Y153" s="13"/>
      <c r="Z153" s="13"/>
      <c r="AA153" s="13"/>
      <c r="AB153" s="13"/>
      <c r="AC153" s="13"/>
      <c r="AD153" s="13"/>
      <c r="AE153" s="13"/>
      <c r="AT153" s="259" t="s">
        <v>259</v>
      </c>
      <c r="AU153" s="259" t="s">
        <v>88</v>
      </c>
      <c r="AV153" s="13" t="s">
        <v>88</v>
      </c>
      <c r="AW153" s="13" t="s">
        <v>4</v>
      </c>
      <c r="AX153" s="13" t="s">
        <v>14</v>
      </c>
      <c r="AY153" s="259" t="s">
        <v>241</v>
      </c>
    </row>
    <row r="154" s="2" customFormat="1" ht="24.15" customHeight="1">
      <c r="A154" s="39"/>
      <c r="B154" s="40"/>
      <c r="C154" s="229" t="s">
        <v>293</v>
      </c>
      <c r="D154" s="229" t="s">
        <v>243</v>
      </c>
      <c r="E154" s="230" t="s">
        <v>820</v>
      </c>
      <c r="F154" s="231" t="s">
        <v>821</v>
      </c>
      <c r="G154" s="232" t="s">
        <v>246</v>
      </c>
      <c r="H154" s="233">
        <v>690</v>
      </c>
      <c r="I154" s="234"/>
      <c r="J154" s="235">
        <f>ROUND(I154*H154,2)</f>
        <v>0</v>
      </c>
      <c r="K154" s="231" t="s">
        <v>247</v>
      </c>
      <c r="L154" s="45"/>
      <c r="M154" s="236" t="s">
        <v>1</v>
      </c>
      <c r="N154" s="237" t="s">
        <v>45</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175</v>
      </c>
      <c r="AT154" s="240" t="s">
        <v>243</v>
      </c>
      <c r="AU154" s="240" t="s">
        <v>88</v>
      </c>
      <c r="AY154" s="18" t="s">
        <v>241</v>
      </c>
      <c r="BE154" s="241">
        <f>IF(N154="základní",J154,0)</f>
        <v>0</v>
      </c>
      <c r="BF154" s="241">
        <f>IF(N154="snížená",J154,0)</f>
        <v>0</v>
      </c>
      <c r="BG154" s="241">
        <f>IF(N154="zákl. přenesená",J154,0)</f>
        <v>0</v>
      </c>
      <c r="BH154" s="241">
        <f>IF(N154="sníž. přenesená",J154,0)</f>
        <v>0</v>
      </c>
      <c r="BI154" s="241">
        <f>IF(N154="nulová",J154,0)</f>
        <v>0</v>
      </c>
      <c r="BJ154" s="18" t="s">
        <v>14</v>
      </c>
      <c r="BK154" s="241">
        <f>ROUND(I154*H154,2)</f>
        <v>0</v>
      </c>
      <c r="BL154" s="18" t="s">
        <v>175</v>
      </c>
      <c r="BM154" s="240" t="s">
        <v>5175</v>
      </c>
    </row>
    <row r="155" s="2" customFormat="1">
      <c r="A155" s="39"/>
      <c r="B155" s="40"/>
      <c r="C155" s="41"/>
      <c r="D155" s="242" t="s">
        <v>249</v>
      </c>
      <c r="E155" s="41"/>
      <c r="F155" s="243" t="s">
        <v>823</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249</v>
      </c>
      <c r="AU155" s="18" t="s">
        <v>88</v>
      </c>
    </row>
    <row r="156" s="2" customFormat="1">
      <c r="A156" s="39"/>
      <c r="B156" s="40"/>
      <c r="C156" s="41"/>
      <c r="D156" s="247" t="s">
        <v>251</v>
      </c>
      <c r="E156" s="41"/>
      <c r="F156" s="248" t="s">
        <v>824</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251</v>
      </c>
      <c r="AU156" s="18" t="s">
        <v>88</v>
      </c>
    </row>
    <row r="157" s="2" customFormat="1" ht="24.15" customHeight="1">
      <c r="A157" s="39"/>
      <c r="B157" s="40"/>
      <c r="C157" s="229" t="s">
        <v>300</v>
      </c>
      <c r="D157" s="229" t="s">
        <v>243</v>
      </c>
      <c r="E157" s="230" t="s">
        <v>5176</v>
      </c>
      <c r="F157" s="231" t="s">
        <v>5177</v>
      </c>
      <c r="G157" s="232" t="s">
        <v>246</v>
      </c>
      <c r="H157" s="233">
        <v>320</v>
      </c>
      <c r="I157" s="234"/>
      <c r="J157" s="235">
        <f>ROUND(I157*H157,2)</f>
        <v>0</v>
      </c>
      <c r="K157" s="231" t="s">
        <v>247</v>
      </c>
      <c r="L157" s="45"/>
      <c r="M157" s="236" t="s">
        <v>1</v>
      </c>
      <c r="N157" s="237" t="s">
        <v>45</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175</v>
      </c>
      <c r="AT157" s="240" t="s">
        <v>243</v>
      </c>
      <c r="AU157" s="240" t="s">
        <v>88</v>
      </c>
      <c r="AY157" s="18" t="s">
        <v>241</v>
      </c>
      <c r="BE157" s="241">
        <f>IF(N157="základní",J157,0)</f>
        <v>0</v>
      </c>
      <c r="BF157" s="241">
        <f>IF(N157="snížená",J157,0)</f>
        <v>0</v>
      </c>
      <c r="BG157" s="241">
        <f>IF(N157="zákl. přenesená",J157,0)</f>
        <v>0</v>
      </c>
      <c r="BH157" s="241">
        <f>IF(N157="sníž. přenesená",J157,0)</f>
        <v>0</v>
      </c>
      <c r="BI157" s="241">
        <f>IF(N157="nulová",J157,0)</f>
        <v>0</v>
      </c>
      <c r="BJ157" s="18" t="s">
        <v>14</v>
      </c>
      <c r="BK157" s="241">
        <f>ROUND(I157*H157,2)</f>
        <v>0</v>
      </c>
      <c r="BL157" s="18" t="s">
        <v>175</v>
      </c>
      <c r="BM157" s="240" t="s">
        <v>5178</v>
      </c>
    </row>
    <row r="158" s="2" customFormat="1">
      <c r="A158" s="39"/>
      <c r="B158" s="40"/>
      <c r="C158" s="41"/>
      <c r="D158" s="242" t="s">
        <v>249</v>
      </c>
      <c r="E158" s="41"/>
      <c r="F158" s="243" t="s">
        <v>5179</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249</v>
      </c>
      <c r="AU158" s="18" t="s">
        <v>88</v>
      </c>
    </row>
    <row r="159" s="2" customFormat="1">
      <c r="A159" s="39"/>
      <c r="B159" s="40"/>
      <c r="C159" s="41"/>
      <c r="D159" s="247" t="s">
        <v>251</v>
      </c>
      <c r="E159" s="41"/>
      <c r="F159" s="248" t="s">
        <v>5180</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251</v>
      </c>
      <c r="AU159" s="18" t="s">
        <v>88</v>
      </c>
    </row>
    <row r="160" s="2" customFormat="1" ht="16.5" customHeight="1">
      <c r="A160" s="39"/>
      <c r="B160" s="40"/>
      <c r="C160" s="229" t="s">
        <v>281</v>
      </c>
      <c r="D160" s="229" t="s">
        <v>243</v>
      </c>
      <c r="E160" s="230" t="s">
        <v>5181</v>
      </c>
      <c r="F160" s="231" t="s">
        <v>5182</v>
      </c>
      <c r="G160" s="232" t="s">
        <v>246</v>
      </c>
      <c r="H160" s="233">
        <v>320</v>
      </c>
      <c r="I160" s="234"/>
      <c r="J160" s="235">
        <f>ROUND(I160*H160,2)</f>
        <v>0</v>
      </c>
      <c r="K160" s="231" t="s">
        <v>247</v>
      </c>
      <c r="L160" s="45"/>
      <c r="M160" s="236" t="s">
        <v>1</v>
      </c>
      <c r="N160" s="237" t="s">
        <v>45</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175</v>
      </c>
      <c r="AT160" s="240" t="s">
        <v>243</v>
      </c>
      <c r="AU160" s="240" t="s">
        <v>88</v>
      </c>
      <c r="AY160" s="18" t="s">
        <v>241</v>
      </c>
      <c r="BE160" s="241">
        <f>IF(N160="základní",J160,0)</f>
        <v>0</v>
      </c>
      <c r="BF160" s="241">
        <f>IF(N160="snížená",J160,0)</f>
        <v>0</v>
      </c>
      <c r="BG160" s="241">
        <f>IF(N160="zákl. přenesená",J160,0)</f>
        <v>0</v>
      </c>
      <c r="BH160" s="241">
        <f>IF(N160="sníž. přenesená",J160,0)</f>
        <v>0</v>
      </c>
      <c r="BI160" s="241">
        <f>IF(N160="nulová",J160,0)</f>
        <v>0</v>
      </c>
      <c r="BJ160" s="18" t="s">
        <v>14</v>
      </c>
      <c r="BK160" s="241">
        <f>ROUND(I160*H160,2)</f>
        <v>0</v>
      </c>
      <c r="BL160" s="18" t="s">
        <v>175</v>
      </c>
      <c r="BM160" s="240" t="s">
        <v>5183</v>
      </c>
    </row>
    <row r="161" s="2" customFormat="1">
      <c r="A161" s="39"/>
      <c r="B161" s="40"/>
      <c r="C161" s="41"/>
      <c r="D161" s="242" t="s">
        <v>249</v>
      </c>
      <c r="E161" s="41"/>
      <c r="F161" s="243" t="s">
        <v>5184</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249</v>
      </c>
      <c r="AU161" s="18" t="s">
        <v>88</v>
      </c>
    </row>
    <row r="162" s="2" customFormat="1">
      <c r="A162" s="39"/>
      <c r="B162" s="40"/>
      <c r="C162" s="41"/>
      <c r="D162" s="247" t="s">
        <v>251</v>
      </c>
      <c r="E162" s="41"/>
      <c r="F162" s="248" t="s">
        <v>5185</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251</v>
      </c>
      <c r="AU162" s="18" t="s">
        <v>88</v>
      </c>
    </row>
    <row r="163" s="2" customFormat="1" ht="33" customHeight="1">
      <c r="A163" s="39"/>
      <c r="B163" s="40"/>
      <c r="C163" s="229" t="s">
        <v>309</v>
      </c>
      <c r="D163" s="229" t="s">
        <v>243</v>
      </c>
      <c r="E163" s="230" t="s">
        <v>838</v>
      </c>
      <c r="F163" s="231" t="s">
        <v>839</v>
      </c>
      <c r="G163" s="232" t="s">
        <v>246</v>
      </c>
      <c r="H163" s="233">
        <v>690</v>
      </c>
      <c r="I163" s="234"/>
      <c r="J163" s="235">
        <f>ROUND(I163*H163,2)</f>
        <v>0</v>
      </c>
      <c r="K163" s="231" t="s">
        <v>247</v>
      </c>
      <c r="L163" s="45"/>
      <c r="M163" s="236" t="s">
        <v>1</v>
      </c>
      <c r="N163" s="237" t="s">
        <v>45</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175</v>
      </c>
      <c r="AT163" s="240" t="s">
        <v>243</v>
      </c>
      <c r="AU163" s="240" t="s">
        <v>88</v>
      </c>
      <c r="AY163" s="18" t="s">
        <v>241</v>
      </c>
      <c r="BE163" s="241">
        <f>IF(N163="základní",J163,0)</f>
        <v>0</v>
      </c>
      <c r="BF163" s="241">
        <f>IF(N163="snížená",J163,0)</f>
        <v>0</v>
      </c>
      <c r="BG163" s="241">
        <f>IF(N163="zákl. přenesená",J163,0)</f>
        <v>0</v>
      </c>
      <c r="BH163" s="241">
        <f>IF(N163="sníž. přenesená",J163,0)</f>
        <v>0</v>
      </c>
      <c r="BI163" s="241">
        <f>IF(N163="nulová",J163,0)</f>
        <v>0</v>
      </c>
      <c r="BJ163" s="18" t="s">
        <v>14</v>
      </c>
      <c r="BK163" s="241">
        <f>ROUND(I163*H163,2)</f>
        <v>0</v>
      </c>
      <c r="BL163" s="18" t="s">
        <v>175</v>
      </c>
      <c r="BM163" s="240" t="s">
        <v>5186</v>
      </c>
    </row>
    <row r="164" s="2" customFormat="1">
      <c r="A164" s="39"/>
      <c r="B164" s="40"/>
      <c r="C164" s="41"/>
      <c r="D164" s="242" t="s">
        <v>249</v>
      </c>
      <c r="E164" s="41"/>
      <c r="F164" s="243" t="s">
        <v>841</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249</v>
      </c>
      <c r="AU164" s="18" t="s">
        <v>88</v>
      </c>
    </row>
    <row r="165" s="2" customFormat="1">
      <c r="A165" s="39"/>
      <c r="B165" s="40"/>
      <c r="C165" s="41"/>
      <c r="D165" s="247" t="s">
        <v>251</v>
      </c>
      <c r="E165" s="41"/>
      <c r="F165" s="248" t="s">
        <v>842</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251</v>
      </c>
      <c r="AU165" s="18" t="s">
        <v>88</v>
      </c>
    </row>
    <row r="166" s="2" customFormat="1" ht="24.15" customHeight="1">
      <c r="A166" s="39"/>
      <c r="B166" s="40"/>
      <c r="C166" s="229" t="s">
        <v>313</v>
      </c>
      <c r="D166" s="229" t="s">
        <v>243</v>
      </c>
      <c r="E166" s="230" t="s">
        <v>844</v>
      </c>
      <c r="F166" s="231" t="s">
        <v>845</v>
      </c>
      <c r="G166" s="232" t="s">
        <v>246</v>
      </c>
      <c r="H166" s="233">
        <v>690</v>
      </c>
      <c r="I166" s="234"/>
      <c r="J166" s="235">
        <f>ROUND(I166*H166,2)</f>
        <v>0</v>
      </c>
      <c r="K166" s="231" t="s">
        <v>247</v>
      </c>
      <c r="L166" s="45"/>
      <c r="M166" s="236" t="s">
        <v>1</v>
      </c>
      <c r="N166" s="237" t="s">
        <v>45</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175</v>
      </c>
      <c r="AT166" s="240" t="s">
        <v>243</v>
      </c>
      <c r="AU166" s="240" t="s">
        <v>88</v>
      </c>
      <c r="AY166" s="18" t="s">
        <v>241</v>
      </c>
      <c r="BE166" s="241">
        <f>IF(N166="základní",J166,0)</f>
        <v>0</v>
      </c>
      <c r="BF166" s="241">
        <f>IF(N166="snížená",J166,0)</f>
        <v>0</v>
      </c>
      <c r="BG166" s="241">
        <f>IF(N166="zákl. přenesená",J166,0)</f>
        <v>0</v>
      </c>
      <c r="BH166" s="241">
        <f>IF(N166="sníž. přenesená",J166,0)</f>
        <v>0</v>
      </c>
      <c r="BI166" s="241">
        <f>IF(N166="nulová",J166,0)</f>
        <v>0</v>
      </c>
      <c r="BJ166" s="18" t="s">
        <v>14</v>
      </c>
      <c r="BK166" s="241">
        <f>ROUND(I166*H166,2)</f>
        <v>0</v>
      </c>
      <c r="BL166" s="18" t="s">
        <v>175</v>
      </c>
      <c r="BM166" s="240" t="s">
        <v>5187</v>
      </c>
    </row>
    <row r="167" s="2" customFormat="1">
      <c r="A167" s="39"/>
      <c r="B167" s="40"/>
      <c r="C167" s="41"/>
      <c r="D167" s="242" t="s">
        <v>249</v>
      </c>
      <c r="E167" s="41"/>
      <c r="F167" s="243" t="s">
        <v>847</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249</v>
      </c>
      <c r="AU167" s="18" t="s">
        <v>88</v>
      </c>
    </row>
    <row r="168" s="2" customFormat="1">
      <c r="A168" s="39"/>
      <c r="B168" s="40"/>
      <c r="C168" s="41"/>
      <c r="D168" s="247" t="s">
        <v>251</v>
      </c>
      <c r="E168" s="41"/>
      <c r="F168" s="248" t="s">
        <v>848</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251</v>
      </c>
      <c r="AU168" s="18" t="s">
        <v>88</v>
      </c>
    </row>
    <row r="169" s="2" customFormat="1" ht="16.5" customHeight="1">
      <c r="A169" s="39"/>
      <c r="B169" s="40"/>
      <c r="C169" s="229" t="s">
        <v>317</v>
      </c>
      <c r="D169" s="229" t="s">
        <v>243</v>
      </c>
      <c r="E169" s="230" t="s">
        <v>5188</v>
      </c>
      <c r="F169" s="231" t="s">
        <v>5189</v>
      </c>
      <c r="G169" s="232" t="s">
        <v>246</v>
      </c>
      <c r="H169" s="233">
        <v>320</v>
      </c>
      <c r="I169" s="234"/>
      <c r="J169" s="235">
        <f>ROUND(I169*H169,2)</f>
        <v>0</v>
      </c>
      <c r="K169" s="231" t="s">
        <v>1</v>
      </c>
      <c r="L169" s="45"/>
      <c r="M169" s="236" t="s">
        <v>1</v>
      </c>
      <c r="N169" s="237" t="s">
        <v>45</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175</v>
      </c>
      <c r="AT169" s="240" t="s">
        <v>243</v>
      </c>
      <c r="AU169" s="240" t="s">
        <v>88</v>
      </c>
      <c r="AY169" s="18" t="s">
        <v>241</v>
      </c>
      <c r="BE169" s="241">
        <f>IF(N169="základní",J169,0)</f>
        <v>0</v>
      </c>
      <c r="BF169" s="241">
        <f>IF(N169="snížená",J169,0)</f>
        <v>0</v>
      </c>
      <c r="BG169" s="241">
        <f>IF(N169="zákl. přenesená",J169,0)</f>
        <v>0</v>
      </c>
      <c r="BH169" s="241">
        <f>IF(N169="sníž. přenesená",J169,0)</f>
        <v>0</v>
      </c>
      <c r="BI169" s="241">
        <f>IF(N169="nulová",J169,0)</f>
        <v>0</v>
      </c>
      <c r="BJ169" s="18" t="s">
        <v>14</v>
      </c>
      <c r="BK169" s="241">
        <f>ROUND(I169*H169,2)</f>
        <v>0</v>
      </c>
      <c r="BL169" s="18" t="s">
        <v>175</v>
      </c>
      <c r="BM169" s="240" t="s">
        <v>5190</v>
      </c>
    </row>
    <row r="170" s="2" customFormat="1">
      <c r="A170" s="39"/>
      <c r="B170" s="40"/>
      <c r="C170" s="41"/>
      <c r="D170" s="242" t="s">
        <v>249</v>
      </c>
      <c r="E170" s="41"/>
      <c r="F170" s="243" t="s">
        <v>5189</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249</v>
      </c>
      <c r="AU170" s="18" t="s">
        <v>88</v>
      </c>
    </row>
    <row r="171" s="2" customFormat="1" ht="37.8" customHeight="1">
      <c r="A171" s="39"/>
      <c r="B171" s="40"/>
      <c r="C171" s="229" t="s">
        <v>325</v>
      </c>
      <c r="D171" s="229" t="s">
        <v>243</v>
      </c>
      <c r="E171" s="230" t="s">
        <v>5191</v>
      </c>
      <c r="F171" s="231" t="s">
        <v>5192</v>
      </c>
      <c r="G171" s="232" t="s">
        <v>303</v>
      </c>
      <c r="H171" s="233">
        <v>9</v>
      </c>
      <c r="I171" s="234"/>
      <c r="J171" s="235">
        <f>ROUND(I171*H171,2)</f>
        <v>0</v>
      </c>
      <c r="K171" s="231" t="s">
        <v>1</v>
      </c>
      <c r="L171" s="45"/>
      <c r="M171" s="236" t="s">
        <v>1</v>
      </c>
      <c r="N171" s="237" t="s">
        <v>45</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175</v>
      </c>
      <c r="AT171" s="240" t="s">
        <v>243</v>
      </c>
      <c r="AU171" s="240" t="s">
        <v>88</v>
      </c>
      <c r="AY171" s="18" t="s">
        <v>241</v>
      </c>
      <c r="BE171" s="241">
        <f>IF(N171="základní",J171,0)</f>
        <v>0</v>
      </c>
      <c r="BF171" s="241">
        <f>IF(N171="snížená",J171,0)</f>
        <v>0</v>
      </c>
      <c r="BG171" s="241">
        <f>IF(N171="zákl. přenesená",J171,0)</f>
        <v>0</v>
      </c>
      <c r="BH171" s="241">
        <f>IF(N171="sníž. přenesená",J171,0)</f>
        <v>0</v>
      </c>
      <c r="BI171" s="241">
        <f>IF(N171="nulová",J171,0)</f>
        <v>0</v>
      </c>
      <c r="BJ171" s="18" t="s">
        <v>14</v>
      </c>
      <c r="BK171" s="241">
        <f>ROUND(I171*H171,2)</f>
        <v>0</v>
      </c>
      <c r="BL171" s="18" t="s">
        <v>175</v>
      </c>
      <c r="BM171" s="240" t="s">
        <v>5193</v>
      </c>
    </row>
    <row r="172" s="2" customFormat="1">
      <c r="A172" s="39"/>
      <c r="B172" s="40"/>
      <c r="C172" s="41"/>
      <c r="D172" s="242" t="s">
        <v>249</v>
      </c>
      <c r="E172" s="41"/>
      <c r="F172" s="243" t="s">
        <v>5192</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249</v>
      </c>
      <c r="AU172" s="18" t="s">
        <v>88</v>
      </c>
    </row>
    <row r="173" s="2" customFormat="1" ht="16.5" customHeight="1">
      <c r="A173" s="39"/>
      <c r="B173" s="40"/>
      <c r="C173" s="288" t="s">
        <v>332</v>
      </c>
      <c r="D173" s="288" t="s">
        <v>758</v>
      </c>
      <c r="E173" s="289" t="s">
        <v>5194</v>
      </c>
      <c r="F173" s="290" t="s">
        <v>5195</v>
      </c>
      <c r="G173" s="291" t="s">
        <v>303</v>
      </c>
      <c r="H173" s="292">
        <v>2</v>
      </c>
      <c r="I173" s="293"/>
      <c r="J173" s="294">
        <f>ROUND(I173*H173,2)</f>
        <v>0</v>
      </c>
      <c r="K173" s="290" t="s">
        <v>1</v>
      </c>
      <c r="L173" s="295"/>
      <c r="M173" s="296" t="s">
        <v>1</v>
      </c>
      <c r="N173" s="297" t="s">
        <v>45</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300</v>
      </c>
      <c r="AT173" s="240" t="s">
        <v>758</v>
      </c>
      <c r="AU173" s="240" t="s">
        <v>88</v>
      </c>
      <c r="AY173" s="18" t="s">
        <v>241</v>
      </c>
      <c r="BE173" s="241">
        <f>IF(N173="základní",J173,0)</f>
        <v>0</v>
      </c>
      <c r="BF173" s="241">
        <f>IF(N173="snížená",J173,0)</f>
        <v>0</v>
      </c>
      <c r="BG173" s="241">
        <f>IF(N173="zákl. přenesená",J173,0)</f>
        <v>0</v>
      </c>
      <c r="BH173" s="241">
        <f>IF(N173="sníž. přenesená",J173,0)</f>
        <v>0</v>
      </c>
      <c r="BI173" s="241">
        <f>IF(N173="nulová",J173,0)</f>
        <v>0</v>
      </c>
      <c r="BJ173" s="18" t="s">
        <v>14</v>
      </c>
      <c r="BK173" s="241">
        <f>ROUND(I173*H173,2)</f>
        <v>0</v>
      </c>
      <c r="BL173" s="18" t="s">
        <v>175</v>
      </c>
      <c r="BM173" s="240" t="s">
        <v>5196</v>
      </c>
    </row>
    <row r="174" s="2" customFormat="1">
      <c r="A174" s="39"/>
      <c r="B174" s="40"/>
      <c r="C174" s="41"/>
      <c r="D174" s="242" t="s">
        <v>249</v>
      </c>
      <c r="E174" s="41"/>
      <c r="F174" s="243" t="s">
        <v>5195</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249</v>
      </c>
      <c r="AU174" s="18" t="s">
        <v>88</v>
      </c>
    </row>
    <row r="175" s="2" customFormat="1" ht="16.5" customHeight="1">
      <c r="A175" s="39"/>
      <c r="B175" s="40"/>
      <c r="C175" s="288" t="s">
        <v>8</v>
      </c>
      <c r="D175" s="288" t="s">
        <v>758</v>
      </c>
      <c r="E175" s="289" t="s">
        <v>5197</v>
      </c>
      <c r="F175" s="290" t="s">
        <v>5198</v>
      </c>
      <c r="G175" s="291" t="s">
        <v>303</v>
      </c>
      <c r="H175" s="292">
        <v>7</v>
      </c>
      <c r="I175" s="293"/>
      <c r="J175" s="294">
        <f>ROUND(I175*H175,2)</f>
        <v>0</v>
      </c>
      <c r="K175" s="290" t="s">
        <v>1</v>
      </c>
      <c r="L175" s="295"/>
      <c r="M175" s="296" t="s">
        <v>1</v>
      </c>
      <c r="N175" s="297" t="s">
        <v>45</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300</v>
      </c>
      <c r="AT175" s="240" t="s">
        <v>758</v>
      </c>
      <c r="AU175" s="240" t="s">
        <v>88</v>
      </c>
      <c r="AY175" s="18" t="s">
        <v>241</v>
      </c>
      <c r="BE175" s="241">
        <f>IF(N175="základní",J175,0)</f>
        <v>0</v>
      </c>
      <c r="BF175" s="241">
        <f>IF(N175="snížená",J175,0)</f>
        <v>0</v>
      </c>
      <c r="BG175" s="241">
        <f>IF(N175="zákl. přenesená",J175,0)</f>
        <v>0</v>
      </c>
      <c r="BH175" s="241">
        <f>IF(N175="sníž. přenesená",J175,0)</f>
        <v>0</v>
      </c>
      <c r="BI175" s="241">
        <f>IF(N175="nulová",J175,0)</f>
        <v>0</v>
      </c>
      <c r="BJ175" s="18" t="s">
        <v>14</v>
      </c>
      <c r="BK175" s="241">
        <f>ROUND(I175*H175,2)</f>
        <v>0</v>
      </c>
      <c r="BL175" s="18" t="s">
        <v>175</v>
      </c>
      <c r="BM175" s="240" t="s">
        <v>5199</v>
      </c>
    </row>
    <row r="176" s="2" customFormat="1">
      <c r="A176" s="39"/>
      <c r="B176" s="40"/>
      <c r="C176" s="41"/>
      <c r="D176" s="242" t="s">
        <v>249</v>
      </c>
      <c r="E176" s="41"/>
      <c r="F176" s="243" t="s">
        <v>5198</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249</v>
      </c>
      <c r="AU176" s="18" t="s">
        <v>88</v>
      </c>
    </row>
    <row r="177" s="12" customFormat="1" ht="22.8" customHeight="1">
      <c r="A177" s="12"/>
      <c r="B177" s="213"/>
      <c r="C177" s="214"/>
      <c r="D177" s="215" t="s">
        <v>79</v>
      </c>
      <c r="E177" s="227" t="s">
        <v>1180</v>
      </c>
      <c r="F177" s="227" t="s">
        <v>1181</v>
      </c>
      <c r="G177" s="214"/>
      <c r="H177" s="214"/>
      <c r="I177" s="217"/>
      <c r="J177" s="228">
        <f>BK177</f>
        <v>0</v>
      </c>
      <c r="K177" s="214"/>
      <c r="L177" s="219"/>
      <c r="M177" s="220"/>
      <c r="N177" s="221"/>
      <c r="O177" s="221"/>
      <c r="P177" s="222">
        <f>SUM(P178:P180)</f>
        <v>0</v>
      </c>
      <c r="Q177" s="221"/>
      <c r="R177" s="222">
        <f>SUM(R178:R180)</f>
        <v>0</v>
      </c>
      <c r="S177" s="221"/>
      <c r="T177" s="223">
        <f>SUM(T178:T180)</f>
        <v>0</v>
      </c>
      <c r="U177" s="12"/>
      <c r="V177" s="12"/>
      <c r="W177" s="12"/>
      <c r="X177" s="12"/>
      <c r="Y177" s="12"/>
      <c r="Z177" s="12"/>
      <c r="AA177" s="12"/>
      <c r="AB177" s="12"/>
      <c r="AC177" s="12"/>
      <c r="AD177" s="12"/>
      <c r="AE177" s="12"/>
      <c r="AR177" s="224" t="s">
        <v>14</v>
      </c>
      <c r="AT177" s="225" t="s">
        <v>79</v>
      </c>
      <c r="AU177" s="225" t="s">
        <v>14</v>
      </c>
      <c r="AY177" s="224" t="s">
        <v>241</v>
      </c>
      <c r="BK177" s="226">
        <f>SUM(BK178:BK180)</f>
        <v>0</v>
      </c>
    </row>
    <row r="178" s="2" customFormat="1" ht="24.15" customHeight="1">
      <c r="A178" s="39"/>
      <c r="B178" s="40"/>
      <c r="C178" s="229" t="s">
        <v>344</v>
      </c>
      <c r="D178" s="229" t="s">
        <v>243</v>
      </c>
      <c r="E178" s="230" t="s">
        <v>4047</v>
      </c>
      <c r="F178" s="231" t="s">
        <v>4048</v>
      </c>
      <c r="G178" s="232" t="s">
        <v>487</v>
      </c>
      <c r="H178" s="233">
        <v>0.014</v>
      </c>
      <c r="I178" s="234"/>
      <c r="J178" s="235">
        <f>ROUND(I178*H178,2)</f>
        <v>0</v>
      </c>
      <c r="K178" s="231" t="s">
        <v>247</v>
      </c>
      <c r="L178" s="45"/>
      <c r="M178" s="236" t="s">
        <v>1</v>
      </c>
      <c r="N178" s="237" t="s">
        <v>45</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175</v>
      </c>
      <c r="AT178" s="240" t="s">
        <v>243</v>
      </c>
      <c r="AU178" s="240" t="s">
        <v>88</v>
      </c>
      <c r="AY178" s="18" t="s">
        <v>241</v>
      </c>
      <c r="BE178" s="241">
        <f>IF(N178="základní",J178,0)</f>
        <v>0</v>
      </c>
      <c r="BF178" s="241">
        <f>IF(N178="snížená",J178,0)</f>
        <v>0</v>
      </c>
      <c r="BG178" s="241">
        <f>IF(N178="zákl. přenesená",J178,0)</f>
        <v>0</v>
      </c>
      <c r="BH178" s="241">
        <f>IF(N178="sníž. přenesená",J178,0)</f>
        <v>0</v>
      </c>
      <c r="BI178" s="241">
        <f>IF(N178="nulová",J178,0)</f>
        <v>0</v>
      </c>
      <c r="BJ178" s="18" t="s">
        <v>14</v>
      </c>
      <c r="BK178" s="241">
        <f>ROUND(I178*H178,2)</f>
        <v>0</v>
      </c>
      <c r="BL178" s="18" t="s">
        <v>175</v>
      </c>
      <c r="BM178" s="240" t="s">
        <v>5200</v>
      </c>
    </row>
    <row r="179" s="2" customFormat="1">
      <c r="A179" s="39"/>
      <c r="B179" s="40"/>
      <c r="C179" s="41"/>
      <c r="D179" s="242" t="s">
        <v>249</v>
      </c>
      <c r="E179" s="41"/>
      <c r="F179" s="243" t="s">
        <v>4050</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249</v>
      </c>
      <c r="AU179" s="18" t="s">
        <v>88</v>
      </c>
    </row>
    <row r="180" s="2" customFormat="1">
      <c r="A180" s="39"/>
      <c r="B180" s="40"/>
      <c r="C180" s="41"/>
      <c r="D180" s="247" t="s">
        <v>251</v>
      </c>
      <c r="E180" s="41"/>
      <c r="F180" s="248" t="s">
        <v>4051</v>
      </c>
      <c r="G180" s="41"/>
      <c r="H180" s="41"/>
      <c r="I180" s="244"/>
      <c r="J180" s="41"/>
      <c r="K180" s="41"/>
      <c r="L180" s="45"/>
      <c r="M180" s="281"/>
      <c r="N180" s="282"/>
      <c r="O180" s="283"/>
      <c r="P180" s="283"/>
      <c r="Q180" s="283"/>
      <c r="R180" s="283"/>
      <c r="S180" s="283"/>
      <c r="T180" s="284"/>
      <c r="U180" s="39"/>
      <c r="V180" s="39"/>
      <c r="W180" s="39"/>
      <c r="X180" s="39"/>
      <c r="Y180" s="39"/>
      <c r="Z180" s="39"/>
      <c r="AA180" s="39"/>
      <c r="AB180" s="39"/>
      <c r="AC180" s="39"/>
      <c r="AD180" s="39"/>
      <c r="AE180" s="39"/>
      <c r="AT180" s="18" t="s">
        <v>251</v>
      </c>
      <c r="AU180" s="18" t="s">
        <v>88</v>
      </c>
    </row>
    <row r="181" s="2" customFormat="1" ht="6.96" customHeight="1">
      <c r="A181" s="39"/>
      <c r="B181" s="67"/>
      <c r="C181" s="68"/>
      <c r="D181" s="68"/>
      <c r="E181" s="68"/>
      <c r="F181" s="68"/>
      <c r="G181" s="68"/>
      <c r="H181" s="68"/>
      <c r="I181" s="68"/>
      <c r="J181" s="68"/>
      <c r="K181" s="68"/>
      <c r="L181" s="45"/>
      <c r="M181" s="39"/>
      <c r="O181" s="39"/>
      <c r="P181" s="39"/>
      <c r="Q181" s="39"/>
      <c r="R181" s="39"/>
      <c r="S181" s="39"/>
      <c r="T181" s="39"/>
      <c r="U181" s="39"/>
      <c r="V181" s="39"/>
      <c r="W181" s="39"/>
      <c r="X181" s="39"/>
      <c r="Y181" s="39"/>
      <c r="Z181" s="39"/>
      <c r="AA181" s="39"/>
      <c r="AB181" s="39"/>
      <c r="AC181" s="39"/>
      <c r="AD181" s="39"/>
      <c r="AE181" s="39"/>
    </row>
  </sheetData>
  <sheetProtection sheet="1" autoFilter="0" formatColumns="0" formatRows="0" objects="1" scenarios="1" spinCount="100000" saltValue="Yr/gYYuhtR2iAq/mWa29qRwXfIFW4ULTlZXualY17EX1S9o7vXch8KfkzjUL7cZkKuQuOlG2RbLTtpLCMPrADg==" hashValue="YOXv74kMYfPPZoC9SabDJuVTSmTzA8al41821BkmYtmf+FxYHDIrmgp6GMPJs/IU015HpmLDWDB3QUCHgJYXiA==" algorithmName="SHA-512" password="CC35"/>
  <autoFilter ref="C126:K180"/>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hyperlinks>
    <hyperlink ref="F132" r:id="rId1" display="https://podminky.urs.cz/item/CS_URS_2021_02/162551108"/>
    <hyperlink ref="F138" r:id="rId2" display="https://podminky.urs.cz/item/CS_URS_2021_02/167151101"/>
    <hyperlink ref="F144" r:id="rId3" display="https://podminky.urs.cz/item/CS_URS_2021_02/171151111"/>
    <hyperlink ref="F147" r:id="rId4" display="https://podminky.urs.cz/item/CS_URS_2021_02/181351103"/>
    <hyperlink ref="F150" r:id="rId5" display="https://podminky.urs.cz/item/CS_URS_2021_02/181411131"/>
    <hyperlink ref="F156" r:id="rId6" display="https://podminky.urs.cz/item/CS_URS_2021_02/181913111"/>
    <hyperlink ref="F159" r:id="rId7" display="https://podminky.urs.cz/item/CS_URS_2021_02/181951114"/>
    <hyperlink ref="F162" r:id="rId8" display="https://podminky.urs.cz/item/CS_URS_2021_02/182251101"/>
    <hyperlink ref="F165" r:id="rId9" display="https://podminky.urs.cz/item/CS_URS_2021_02/184802111"/>
    <hyperlink ref="F168" r:id="rId10" display="https://podminky.urs.cz/item/CS_URS_2021_02/184802611"/>
    <hyperlink ref="F180" r:id="rId11" display="https://podminky.urs.cz/item/CS_URS_2021_02/998231411"/>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212</v>
      </c>
      <c r="F9" s="1"/>
      <c r="G9" s="1"/>
      <c r="H9" s="1"/>
      <c r="L9" s="21"/>
    </row>
    <row r="10" s="1" customFormat="1" ht="12" customHeight="1">
      <c r="B10" s="21"/>
      <c r="D10" s="152" t="s">
        <v>213</v>
      </c>
      <c r="L10" s="21"/>
    </row>
    <row r="11" s="2" customFormat="1" ht="16.5" customHeight="1">
      <c r="A11" s="39"/>
      <c r="B11" s="45"/>
      <c r="C11" s="39"/>
      <c r="D11" s="39"/>
      <c r="E11" s="154" t="s">
        <v>3953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5201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ROUND((SUM(BE129:BE182)),  2)</f>
        <v>0</v>
      </c>
      <c r="G37" s="39"/>
      <c r="H37" s="39"/>
      <c r="I37" s="166">
        <v>0.20999999999999999</v>
      </c>
      <c r="J37" s="165">
        <f>ROUND(((SUM(BE129:BE182))*I37),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ROUND((SUM(BF129:BF182)),  2)</f>
        <v>0</v>
      </c>
      <c r="G38" s="39"/>
      <c r="H38" s="39"/>
      <c r="I38" s="166">
        <v>0.14999999999999999</v>
      </c>
      <c r="J38" s="165">
        <f>ROUND(((SUM(BF129:BF182))*I38),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ROUND((SUM(BG129:BG182)),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ROUND((SUM(BH129:BH182)),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ROUND((SUM(BI129:BI182)),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3953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04.6 - Zpevněné plochy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222</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223</v>
      </c>
      <c r="E102" s="199"/>
      <c r="F102" s="199"/>
      <c r="G102" s="199"/>
      <c r="H102" s="199"/>
      <c r="I102" s="199"/>
      <c r="J102" s="200">
        <f>J131</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520</v>
      </c>
      <c r="E103" s="199"/>
      <c r="F103" s="199"/>
      <c r="G103" s="199"/>
      <c r="H103" s="199"/>
      <c r="I103" s="199"/>
      <c r="J103" s="200">
        <f>J138</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225</v>
      </c>
      <c r="E104" s="199"/>
      <c r="F104" s="199"/>
      <c r="G104" s="199"/>
      <c r="H104" s="199"/>
      <c r="I104" s="199"/>
      <c r="J104" s="200">
        <f>J160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523</v>
      </c>
      <c r="E105" s="199"/>
      <c r="F105" s="199"/>
      <c r="G105" s="199"/>
      <c r="H105" s="199"/>
      <c r="I105" s="199"/>
      <c r="J105" s="200">
        <f>J179</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226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6.25" customHeight="1">
      <c r="A115" s="39"/>
      <c r="B115" s="40"/>
      <c r="C115" s="41"/>
      <c r="D115" s="41"/>
      <c r="E115" s="185" t="str">
        <f>E7</f>
        <v>Zaječov rozšíření a intenzifikace ČOV Horní Kváň - kanalizace a vodovod</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211</v>
      </c>
      <c r="D116" s="23"/>
      <c r="E116" s="23"/>
      <c r="F116" s="23"/>
      <c r="G116" s="23"/>
      <c r="H116" s="23"/>
      <c r="I116" s="23"/>
      <c r="J116" s="23"/>
      <c r="K116" s="23"/>
      <c r="L116" s="21"/>
    </row>
    <row r="117" s="1" customFormat="1" ht="16.5" customHeight="1">
      <c r="B117" s="22"/>
      <c r="C117" s="23"/>
      <c r="D117" s="23"/>
      <c r="E117" s="185" t="s">
        <v>212</v>
      </c>
      <c r="F117" s="23"/>
      <c r="G117" s="23"/>
      <c r="H117" s="23"/>
      <c r="I117" s="23"/>
      <c r="J117" s="23"/>
      <c r="K117" s="23"/>
      <c r="L117" s="21"/>
    </row>
    <row r="118" s="1" customFormat="1" ht="12" customHeight="1">
      <c r="B118" s="22"/>
      <c r="C118" s="33" t="s">
        <v>213</v>
      </c>
      <c r="D118" s="23"/>
      <c r="E118" s="23"/>
      <c r="F118" s="23"/>
      <c r="G118" s="23"/>
      <c r="H118" s="23"/>
      <c r="I118" s="23"/>
      <c r="J118" s="23"/>
      <c r="K118" s="23"/>
      <c r="L118" s="21"/>
    </row>
    <row r="119" s="2" customFormat="1" ht="16.5" customHeight="1">
      <c r="A119" s="39"/>
      <c r="B119" s="40"/>
      <c r="C119" s="41"/>
      <c r="D119" s="41"/>
      <c r="E119" s="186" t="s">
        <v>3953</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215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SO 04.6 - Zpevněné plochy</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obec Zaječov, místní část Kvaň, Nová Ves</v>
      </c>
      <c r="G123" s="41"/>
      <c r="H123" s="41"/>
      <c r="I123" s="33" t="s">
        <v>22</v>
      </c>
      <c r="J123" s="80" t="str">
        <f>IF(J16="","",J16)</f>
        <v>18. 8. 2021</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54.45" customHeight="1">
      <c r="A125" s="39"/>
      <c r="B125" s="40"/>
      <c r="C125" s="33" t="s">
        <v>24</v>
      </c>
      <c r="D125" s="41"/>
      <c r="E125" s="41"/>
      <c r="F125" s="28" t="str">
        <f>E19</f>
        <v>Obec Zaječov, Zaječov 265, 267 63 Zaječov</v>
      </c>
      <c r="G125" s="41"/>
      <c r="H125" s="41"/>
      <c r="I125" s="33" t="s">
        <v>32</v>
      </c>
      <c r="J125" s="37" t="str">
        <f>E25</f>
        <v>PIK VÍTEK s.r.o.,Kořenského 1025/7, 150 00 Praha 5</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30</v>
      </c>
      <c r="D126" s="41"/>
      <c r="E126" s="41"/>
      <c r="F126" s="28" t="str">
        <f>IF(E22="","",E22)</f>
        <v>Vyplň údaj</v>
      </c>
      <c r="G126" s="41"/>
      <c r="H126" s="41"/>
      <c r="I126" s="33" t="s">
        <v>37</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227</v>
      </c>
      <c r="D128" s="205" t="s">
        <v>65</v>
      </c>
      <c r="E128" s="205" t="s">
        <v>61</v>
      </c>
      <c r="F128" s="205" t="s">
        <v>62</v>
      </c>
      <c r="G128" s="205" t="s">
        <v>228</v>
      </c>
      <c r="H128" s="205" t="s">
        <v>229</v>
      </c>
      <c r="I128" s="205" t="s">
        <v>230</v>
      </c>
      <c r="J128" s="205" t="s">
        <v>219</v>
      </c>
      <c r="K128" s="206" t="s">
        <v>231</v>
      </c>
      <c r="L128" s="207"/>
      <c r="M128" s="101" t="s">
        <v>1</v>
      </c>
      <c r="N128" s="102" t="s">
        <v>44</v>
      </c>
      <c r="O128" s="102" t="s">
        <v>232</v>
      </c>
      <c r="P128" s="102" t="s">
        <v>233</v>
      </c>
      <c r="Q128" s="102" t="s">
        <v>234</v>
      </c>
      <c r="R128" s="102" t="s">
        <v>235</v>
      </c>
      <c r="S128" s="102" t="s">
        <v>236</v>
      </c>
      <c r="T128" s="103" t="s">
        <v>237</v>
      </c>
      <c r="U128" s="202"/>
      <c r="V128" s="202"/>
      <c r="W128" s="202"/>
      <c r="X128" s="202"/>
      <c r="Y128" s="202"/>
      <c r="Z128" s="202"/>
      <c r="AA128" s="202"/>
      <c r="AB128" s="202"/>
      <c r="AC128" s="202"/>
      <c r="AD128" s="202"/>
      <c r="AE128" s="202"/>
    </row>
    <row r="129" s="2" customFormat="1" ht="22.8" customHeight="1">
      <c r="A129" s="39"/>
      <c r="B129" s="40"/>
      <c r="C129" s="108" t="s">
        <v>238</v>
      </c>
      <c r="D129" s="41"/>
      <c r="E129" s="41"/>
      <c r="F129" s="41"/>
      <c r="G129" s="41"/>
      <c r="H129" s="41"/>
      <c r="I129" s="41"/>
      <c r="J129" s="208">
        <f>BK129</f>
        <v>0</v>
      </c>
      <c r="K129" s="41"/>
      <c r="L129" s="45"/>
      <c r="M129" s="104"/>
      <c r="N129" s="209"/>
      <c r="O129" s="105"/>
      <c r="P129" s="210">
        <f>P130</f>
        <v>0</v>
      </c>
      <c r="Q129" s="105"/>
      <c r="R129" s="210">
        <f>R130</f>
        <v>25.987962599999999</v>
      </c>
      <c r="S129" s="105"/>
      <c r="T129" s="211">
        <f>T130</f>
        <v>0</v>
      </c>
      <c r="U129" s="39"/>
      <c r="V129" s="39"/>
      <c r="W129" s="39"/>
      <c r="X129" s="39"/>
      <c r="Y129" s="39"/>
      <c r="Z129" s="39"/>
      <c r="AA129" s="39"/>
      <c r="AB129" s="39"/>
      <c r="AC129" s="39"/>
      <c r="AD129" s="39"/>
      <c r="AE129" s="39"/>
      <c r="AT129" s="18" t="s">
        <v>79</v>
      </c>
      <c r="AU129" s="18" t="s">
        <v>221</v>
      </c>
      <c r="BK129" s="212">
        <f>BK130</f>
        <v>0</v>
      </c>
    </row>
    <row r="130" s="12" customFormat="1" ht="25.92" customHeight="1">
      <c r="A130" s="12"/>
      <c r="B130" s="213"/>
      <c r="C130" s="214"/>
      <c r="D130" s="215" t="s">
        <v>79</v>
      </c>
      <c r="E130" s="216" t="s">
        <v>239</v>
      </c>
      <c r="F130" s="216" t="s">
        <v>240</v>
      </c>
      <c r="G130" s="214"/>
      <c r="H130" s="214"/>
      <c r="I130" s="217"/>
      <c r="J130" s="218">
        <f>BK130</f>
        <v>0</v>
      </c>
      <c r="K130" s="214"/>
      <c r="L130" s="219"/>
      <c r="M130" s="220"/>
      <c r="N130" s="221"/>
      <c r="O130" s="221"/>
      <c r="P130" s="222">
        <f>P131+P138+P160+P179</f>
        <v>0</v>
      </c>
      <c r="Q130" s="221"/>
      <c r="R130" s="222">
        <f>R131+R138+R160+R179</f>
        <v>25.987962599999999</v>
      </c>
      <c r="S130" s="221"/>
      <c r="T130" s="223">
        <f>T131+T138+T160+T179</f>
        <v>0</v>
      </c>
      <c r="U130" s="12"/>
      <c r="V130" s="12"/>
      <c r="W130" s="12"/>
      <c r="X130" s="12"/>
      <c r="Y130" s="12"/>
      <c r="Z130" s="12"/>
      <c r="AA130" s="12"/>
      <c r="AB130" s="12"/>
      <c r="AC130" s="12"/>
      <c r="AD130" s="12"/>
      <c r="AE130" s="12"/>
      <c r="AR130" s="224" t="s">
        <v>14</v>
      </c>
      <c r="AT130" s="225" t="s">
        <v>79</v>
      </c>
      <c r="AU130" s="225" t="s">
        <v>80</v>
      </c>
      <c r="AY130" s="224" t="s">
        <v>241</v>
      </c>
      <c r="BK130" s="226">
        <f>BK131+BK138+BK160+BK179</f>
        <v>0</v>
      </c>
    </row>
    <row r="131" s="12" customFormat="1" ht="22.8" customHeight="1">
      <c r="A131" s="12"/>
      <c r="B131" s="213"/>
      <c r="C131" s="214"/>
      <c r="D131" s="215" t="s">
        <v>79</v>
      </c>
      <c r="E131" s="227" t="s">
        <v>14</v>
      </c>
      <c r="F131" s="227" t="s">
        <v>242</v>
      </c>
      <c r="G131" s="214"/>
      <c r="H131" s="214"/>
      <c r="I131" s="217"/>
      <c r="J131" s="228">
        <f>BK131</f>
        <v>0</v>
      </c>
      <c r="K131" s="214"/>
      <c r="L131" s="219"/>
      <c r="M131" s="220"/>
      <c r="N131" s="221"/>
      <c r="O131" s="221"/>
      <c r="P131" s="222">
        <f>SUM(P132:P137)</f>
        <v>0</v>
      </c>
      <c r="Q131" s="221"/>
      <c r="R131" s="222">
        <f>SUM(R132:R137)</f>
        <v>0</v>
      </c>
      <c r="S131" s="221"/>
      <c r="T131" s="223">
        <f>SUM(T132:T137)</f>
        <v>0</v>
      </c>
      <c r="U131" s="12"/>
      <c r="V131" s="12"/>
      <c r="W131" s="12"/>
      <c r="X131" s="12"/>
      <c r="Y131" s="12"/>
      <c r="Z131" s="12"/>
      <c r="AA131" s="12"/>
      <c r="AB131" s="12"/>
      <c r="AC131" s="12"/>
      <c r="AD131" s="12"/>
      <c r="AE131" s="12"/>
      <c r="AR131" s="224" t="s">
        <v>14</v>
      </c>
      <c r="AT131" s="225" t="s">
        <v>79</v>
      </c>
      <c r="AU131" s="225" t="s">
        <v>14</v>
      </c>
      <c r="AY131" s="224" t="s">
        <v>241</v>
      </c>
      <c r="BK131" s="226">
        <f>SUM(BK132:BK137)</f>
        <v>0</v>
      </c>
    </row>
    <row r="132" s="2" customFormat="1" ht="24.15" customHeight="1">
      <c r="A132" s="39"/>
      <c r="B132" s="40"/>
      <c r="C132" s="229" t="s">
        <v>14</v>
      </c>
      <c r="D132" s="229" t="s">
        <v>243</v>
      </c>
      <c r="E132" s="230" t="s">
        <v>828</v>
      </c>
      <c r="F132" s="231" t="s">
        <v>829</v>
      </c>
      <c r="G132" s="232" t="s">
        <v>246</v>
      </c>
      <c r="H132" s="233">
        <v>97.5</v>
      </c>
      <c r="I132" s="234"/>
      <c r="J132" s="235">
        <f>ROUND(I132*H132,2)</f>
        <v>0</v>
      </c>
      <c r="K132" s="231" t="s">
        <v>247</v>
      </c>
      <c r="L132" s="45"/>
      <c r="M132" s="236" t="s">
        <v>1</v>
      </c>
      <c r="N132" s="237" t="s">
        <v>45</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175</v>
      </c>
      <c r="AT132" s="240" t="s">
        <v>243</v>
      </c>
      <c r="AU132" s="240" t="s">
        <v>88</v>
      </c>
      <c r="AY132" s="18" t="s">
        <v>241</v>
      </c>
      <c r="BE132" s="241">
        <f>IF(N132="základní",J132,0)</f>
        <v>0</v>
      </c>
      <c r="BF132" s="241">
        <f>IF(N132="snížená",J132,0)</f>
        <v>0</v>
      </c>
      <c r="BG132" s="241">
        <f>IF(N132="zákl. přenesená",J132,0)</f>
        <v>0</v>
      </c>
      <c r="BH132" s="241">
        <f>IF(N132="sníž. přenesená",J132,0)</f>
        <v>0</v>
      </c>
      <c r="BI132" s="241">
        <f>IF(N132="nulová",J132,0)</f>
        <v>0</v>
      </c>
      <c r="BJ132" s="18" t="s">
        <v>14</v>
      </c>
      <c r="BK132" s="241">
        <f>ROUND(I132*H132,2)</f>
        <v>0</v>
      </c>
      <c r="BL132" s="18" t="s">
        <v>175</v>
      </c>
      <c r="BM132" s="240" t="s">
        <v>5202</v>
      </c>
    </row>
    <row r="133" s="2" customFormat="1">
      <c r="A133" s="39"/>
      <c r="B133" s="40"/>
      <c r="C133" s="41"/>
      <c r="D133" s="242" t="s">
        <v>249</v>
      </c>
      <c r="E133" s="41"/>
      <c r="F133" s="243" t="s">
        <v>831</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249</v>
      </c>
      <c r="AU133" s="18" t="s">
        <v>88</v>
      </c>
    </row>
    <row r="134" s="2" customFormat="1">
      <c r="A134" s="39"/>
      <c r="B134" s="40"/>
      <c r="C134" s="41"/>
      <c r="D134" s="247" t="s">
        <v>251</v>
      </c>
      <c r="E134" s="41"/>
      <c r="F134" s="248" t="s">
        <v>832</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251</v>
      </c>
      <c r="AU134" s="18" t="s">
        <v>88</v>
      </c>
    </row>
    <row r="135" s="13" customFormat="1">
      <c r="A135" s="13"/>
      <c r="B135" s="249"/>
      <c r="C135" s="250"/>
      <c r="D135" s="242" t="s">
        <v>259</v>
      </c>
      <c r="E135" s="251" t="s">
        <v>1</v>
      </c>
      <c r="F135" s="252" t="s">
        <v>5203</v>
      </c>
      <c r="G135" s="250"/>
      <c r="H135" s="253">
        <v>57.5</v>
      </c>
      <c r="I135" s="254"/>
      <c r="J135" s="250"/>
      <c r="K135" s="250"/>
      <c r="L135" s="255"/>
      <c r="M135" s="256"/>
      <c r="N135" s="257"/>
      <c r="O135" s="257"/>
      <c r="P135" s="257"/>
      <c r="Q135" s="257"/>
      <c r="R135" s="257"/>
      <c r="S135" s="257"/>
      <c r="T135" s="258"/>
      <c r="U135" s="13"/>
      <c r="V135" s="13"/>
      <c r="W135" s="13"/>
      <c r="X135" s="13"/>
      <c r="Y135" s="13"/>
      <c r="Z135" s="13"/>
      <c r="AA135" s="13"/>
      <c r="AB135" s="13"/>
      <c r="AC135" s="13"/>
      <c r="AD135" s="13"/>
      <c r="AE135" s="13"/>
      <c r="AT135" s="259" t="s">
        <v>259</v>
      </c>
      <c r="AU135" s="259" t="s">
        <v>88</v>
      </c>
      <c r="AV135" s="13" t="s">
        <v>88</v>
      </c>
      <c r="AW135" s="13" t="s">
        <v>36</v>
      </c>
      <c r="AX135" s="13" t="s">
        <v>80</v>
      </c>
      <c r="AY135" s="259" t="s">
        <v>241</v>
      </c>
    </row>
    <row r="136" s="13" customFormat="1">
      <c r="A136" s="13"/>
      <c r="B136" s="249"/>
      <c r="C136" s="250"/>
      <c r="D136" s="242" t="s">
        <v>259</v>
      </c>
      <c r="E136" s="251" t="s">
        <v>1</v>
      </c>
      <c r="F136" s="252" t="s">
        <v>5204</v>
      </c>
      <c r="G136" s="250"/>
      <c r="H136" s="253">
        <v>40</v>
      </c>
      <c r="I136" s="254"/>
      <c r="J136" s="250"/>
      <c r="K136" s="250"/>
      <c r="L136" s="255"/>
      <c r="M136" s="256"/>
      <c r="N136" s="257"/>
      <c r="O136" s="257"/>
      <c r="P136" s="257"/>
      <c r="Q136" s="257"/>
      <c r="R136" s="257"/>
      <c r="S136" s="257"/>
      <c r="T136" s="258"/>
      <c r="U136" s="13"/>
      <c r="V136" s="13"/>
      <c r="W136" s="13"/>
      <c r="X136" s="13"/>
      <c r="Y136" s="13"/>
      <c r="Z136" s="13"/>
      <c r="AA136" s="13"/>
      <c r="AB136" s="13"/>
      <c r="AC136" s="13"/>
      <c r="AD136" s="13"/>
      <c r="AE136" s="13"/>
      <c r="AT136" s="259" t="s">
        <v>259</v>
      </c>
      <c r="AU136" s="259" t="s">
        <v>88</v>
      </c>
      <c r="AV136" s="13" t="s">
        <v>88</v>
      </c>
      <c r="AW136" s="13" t="s">
        <v>36</v>
      </c>
      <c r="AX136" s="13" t="s">
        <v>80</v>
      </c>
      <c r="AY136" s="259" t="s">
        <v>241</v>
      </c>
    </row>
    <row r="137" s="14" customFormat="1">
      <c r="A137" s="14"/>
      <c r="B137" s="260"/>
      <c r="C137" s="261"/>
      <c r="D137" s="242" t="s">
        <v>259</v>
      </c>
      <c r="E137" s="262" t="s">
        <v>1</v>
      </c>
      <c r="F137" s="263" t="s">
        <v>261</v>
      </c>
      <c r="G137" s="261"/>
      <c r="H137" s="264">
        <v>97.5</v>
      </c>
      <c r="I137" s="265"/>
      <c r="J137" s="261"/>
      <c r="K137" s="261"/>
      <c r="L137" s="266"/>
      <c r="M137" s="267"/>
      <c r="N137" s="268"/>
      <c r="O137" s="268"/>
      <c r="P137" s="268"/>
      <c r="Q137" s="268"/>
      <c r="R137" s="268"/>
      <c r="S137" s="268"/>
      <c r="T137" s="269"/>
      <c r="U137" s="14"/>
      <c r="V137" s="14"/>
      <c r="W137" s="14"/>
      <c r="X137" s="14"/>
      <c r="Y137" s="14"/>
      <c r="Z137" s="14"/>
      <c r="AA137" s="14"/>
      <c r="AB137" s="14"/>
      <c r="AC137" s="14"/>
      <c r="AD137" s="14"/>
      <c r="AE137" s="14"/>
      <c r="AT137" s="270" t="s">
        <v>259</v>
      </c>
      <c r="AU137" s="270" t="s">
        <v>88</v>
      </c>
      <c r="AV137" s="14" t="s">
        <v>175</v>
      </c>
      <c r="AW137" s="14" t="s">
        <v>36</v>
      </c>
      <c r="AX137" s="14" t="s">
        <v>14</v>
      </c>
      <c r="AY137" s="270" t="s">
        <v>241</v>
      </c>
    </row>
    <row r="138" s="12" customFormat="1" ht="22.8" customHeight="1">
      <c r="A138" s="12"/>
      <c r="B138" s="213"/>
      <c r="C138" s="214"/>
      <c r="D138" s="215" t="s">
        <v>79</v>
      </c>
      <c r="E138" s="227" t="s">
        <v>274</v>
      </c>
      <c r="F138" s="227" t="s">
        <v>865</v>
      </c>
      <c r="G138" s="214"/>
      <c r="H138" s="214"/>
      <c r="I138" s="217"/>
      <c r="J138" s="228">
        <f>BK138</f>
        <v>0</v>
      </c>
      <c r="K138" s="214"/>
      <c r="L138" s="219"/>
      <c r="M138" s="220"/>
      <c r="N138" s="221"/>
      <c r="O138" s="221"/>
      <c r="P138" s="222">
        <f>SUM(P139:P159)</f>
        <v>0</v>
      </c>
      <c r="Q138" s="221"/>
      <c r="R138" s="222">
        <f>SUM(R139:R159)</f>
        <v>8.0256000000000007</v>
      </c>
      <c r="S138" s="221"/>
      <c r="T138" s="223">
        <f>SUM(T139:T159)</f>
        <v>0</v>
      </c>
      <c r="U138" s="12"/>
      <c r="V138" s="12"/>
      <c r="W138" s="12"/>
      <c r="X138" s="12"/>
      <c r="Y138" s="12"/>
      <c r="Z138" s="12"/>
      <c r="AA138" s="12"/>
      <c r="AB138" s="12"/>
      <c r="AC138" s="12"/>
      <c r="AD138" s="12"/>
      <c r="AE138" s="12"/>
      <c r="AR138" s="224" t="s">
        <v>14</v>
      </c>
      <c r="AT138" s="225" t="s">
        <v>79</v>
      </c>
      <c r="AU138" s="225" t="s">
        <v>14</v>
      </c>
      <c r="AY138" s="224" t="s">
        <v>241</v>
      </c>
      <c r="BK138" s="226">
        <f>SUM(BK139:BK159)</f>
        <v>0</v>
      </c>
    </row>
    <row r="139" s="2" customFormat="1" ht="16.5" customHeight="1">
      <c r="A139" s="39"/>
      <c r="B139" s="40"/>
      <c r="C139" s="229" t="s">
        <v>88</v>
      </c>
      <c r="D139" s="229" t="s">
        <v>243</v>
      </c>
      <c r="E139" s="230" t="s">
        <v>1473</v>
      </c>
      <c r="F139" s="231" t="s">
        <v>1474</v>
      </c>
      <c r="G139" s="232" t="s">
        <v>246</v>
      </c>
      <c r="H139" s="233">
        <v>40</v>
      </c>
      <c r="I139" s="234"/>
      <c r="J139" s="235">
        <f>ROUND(I139*H139,2)</f>
        <v>0</v>
      </c>
      <c r="K139" s="231" t="s">
        <v>247</v>
      </c>
      <c r="L139" s="45"/>
      <c r="M139" s="236" t="s">
        <v>1</v>
      </c>
      <c r="N139" s="237" t="s">
        <v>45</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175</v>
      </c>
      <c r="AT139" s="240" t="s">
        <v>243</v>
      </c>
      <c r="AU139" s="240" t="s">
        <v>88</v>
      </c>
      <c r="AY139" s="18" t="s">
        <v>241</v>
      </c>
      <c r="BE139" s="241">
        <f>IF(N139="základní",J139,0)</f>
        <v>0</v>
      </c>
      <c r="BF139" s="241">
        <f>IF(N139="snížená",J139,0)</f>
        <v>0</v>
      </c>
      <c r="BG139" s="241">
        <f>IF(N139="zákl. přenesená",J139,0)</f>
        <v>0</v>
      </c>
      <c r="BH139" s="241">
        <f>IF(N139="sníž. přenesená",J139,0)</f>
        <v>0</v>
      </c>
      <c r="BI139" s="241">
        <f>IF(N139="nulová",J139,0)</f>
        <v>0</v>
      </c>
      <c r="BJ139" s="18" t="s">
        <v>14</v>
      </c>
      <c r="BK139" s="241">
        <f>ROUND(I139*H139,2)</f>
        <v>0</v>
      </c>
      <c r="BL139" s="18" t="s">
        <v>175</v>
      </c>
      <c r="BM139" s="240" t="s">
        <v>5205</v>
      </c>
    </row>
    <row r="140" s="2" customFormat="1">
      <c r="A140" s="39"/>
      <c r="B140" s="40"/>
      <c r="C140" s="41"/>
      <c r="D140" s="242" t="s">
        <v>249</v>
      </c>
      <c r="E140" s="41"/>
      <c r="F140" s="243" t="s">
        <v>1476</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249</v>
      </c>
      <c r="AU140" s="18" t="s">
        <v>88</v>
      </c>
    </row>
    <row r="141" s="2" customFormat="1">
      <c r="A141" s="39"/>
      <c r="B141" s="40"/>
      <c r="C141" s="41"/>
      <c r="D141" s="247" t="s">
        <v>251</v>
      </c>
      <c r="E141" s="41"/>
      <c r="F141" s="248" t="s">
        <v>1477</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251</v>
      </c>
      <c r="AU141" s="18" t="s">
        <v>88</v>
      </c>
    </row>
    <row r="142" s="2" customFormat="1" ht="16.5" customHeight="1">
      <c r="A142" s="39"/>
      <c r="B142" s="40"/>
      <c r="C142" s="229" t="s">
        <v>96</v>
      </c>
      <c r="D142" s="229" t="s">
        <v>243</v>
      </c>
      <c r="E142" s="230" t="s">
        <v>5206</v>
      </c>
      <c r="F142" s="231" t="s">
        <v>5207</v>
      </c>
      <c r="G142" s="232" t="s">
        <v>246</v>
      </c>
      <c r="H142" s="233">
        <v>57.5</v>
      </c>
      <c r="I142" s="234"/>
      <c r="J142" s="235">
        <f>ROUND(I142*H142,2)</f>
        <v>0</v>
      </c>
      <c r="K142" s="231" t="s">
        <v>247</v>
      </c>
      <c r="L142" s="45"/>
      <c r="M142" s="236" t="s">
        <v>1</v>
      </c>
      <c r="N142" s="237" t="s">
        <v>45</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175</v>
      </c>
      <c r="AT142" s="240" t="s">
        <v>243</v>
      </c>
      <c r="AU142" s="240" t="s">
        <v>88</v>
      </c>
      <c r="AY142" s="18" t="s">
        <v>241</v>
      </c>
      <c r="BE142" s="241">
        <f>IF(N142="základní",J142,0)</f>
        <v>0</v>
      </c>
      <c r="BF142" s="241">
        <f>IF(N142="snížená",J142,0)</f>
        <v>0</v>
      </c>
      <c r="BG142" s="241">
        <f>IF(N142="zákl. přenesená",J142,0)</f>
        <v>0</v>
      </c>
      <c r="BH142" s="241">
        <f>IF(N142="sníž. přenesená",J142,0)</f>
        <v>0</v>
      </c>
      <c r="BI142" s="241">
        <f>IF(N142="nulová",J142,0)</f>
        <v>0</v>
      </c>
      <c r="BJ142" s="18" t="s">
        <v>14</v>
      </c>
      <c r="BK142" s="241">
        <f>ROUND(I142*H142,2)</f>
        <v>0</v>
      </c>
      <c r="BL142" s="18" t="s">
        <v>175</v>
      </c>
      <c r="BM142" s="240" t="s">
        <v>5208</v>
      </c>
    </row>
    <row r="143" s="2" customFormat="1">
      <c r="A143" s="39"/>
      <c r="B143" s="40"/>
      <c r="C143" s="41"/>
      <c r="D143" s="242" t="s">
        <v>249</v>
      </c>
      <c r="E143" s="41"/>
      <c r="F143" s="243" t="s">
        <v>5209</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249</v>
      </c>
      <c r="AU143" s="18" t="s">
        <v>88</v>
      </c>
    </row>
    <row r="144" s="2" customFormat="1">
      <c r="A144" s="39"/>
      <c r="B144" s="40"/>
      <c r="C144" s="41"/>
      <c r="D144" s="247" t="s">
        <v>251</v>
      </c>
      <c r="E144" s="41"/>
      <c r="F144" s="248" t="s">
        <v>5210</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251</v>
      </c>
      <c r="AU144" s="18" t="s">
        <v>88</v>
      </c>
    </row>
    <row r="145" s="2" customFormat="1" ht="24.15" customHeight="1">
      <c r="A145" s="39"/>
      <c r="B145" s="40"/>
      <c r="C145" s="229" t="s">
        <v>175</v>
      </c>
      <c r="D145" s="229" t="s">
        <v>243</v>
      </c>
      <c r="E145" s="230" t="s">
        <v>5211</v>
      </c>
      <c r="F145" s="231" t="s">
        <v>5212</v>
      </c>
      <c r="G145" s="232" t="s">
        <v>246</v>
      </c>
      <c r="H145" s="233">
        <v>57.5</v>
      </c>
      <c r="I145" s="234"/>
      <c r="J145" s="235">
        <f>ROUND(I145*H145,2)</f>
        <v>0</v>
      </c>
      <c r="K145" s="231" t="s">
        <v>247</v>
      </c>
      <c r="L145" s="45"/>
      <c r="M145" s="236" t="s">
        <v>1</v>
      </c>
      <c r="N145" s="237" t="s">
        <v>45</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175</v>
      </c>
      <c r="AT145" s="240" t="s">
        <v>243</v>
      </c>
      <c r="AU145" s="240" t="s">
        <v>88</v>
      </c>
      <c r="AY145" s="18" t="s">
        <v>241</v>
      </c>
      <c r="BE145" s="241">
        <f>IF(N145="základní",J145,0)</f>
        <v>0</v>
      </c>
      <c r="BF145" s="241">
        <f>IF(N145="snížená",J145,0)</f>
        <v>0</v>
      </c>
      <c r="BG145" s="241">
        <f>IF(N145="zákl. přenesená",J145,0)</f>
        <v>0</v>
      </c>
      <c r="BH145" s="241">
        <f>IF(N145="sníž. přenesená",J145,0)</f>
        <v>0</v>
      </c>
      <c r="BI145" s="241">
        <f>IF(N145="nulová",J145,0)</f>
        <v>0</v>
      </c>
      <c r="BJ145" s="18" t="s">
        <v>14</v>
      </c>
      <c r="BK145" s="241">
        <f>ROUND(I145*H145,2)</f>
        <v>0</v>
      </c>
      <c r="BL145" s="18" t="s">
        <v>175</v>
      </c>
      <c r="BM145" s="240" t="s">
        <v>5213</v>
      </c>
    </row>
    <row r="146" s="2" customFormat="1">
      <c r="A146" s="39"/>
      <c r="B146" s="40"/>
      <c r="C146" s="41"/>
      <c r="D146" s="242" t="s">
        <v>249</v>
      </c>
      <c r="E146" s="41"/>
      <c r="F146" s="243" t="s">
        <v>5214</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249</v>
      </c>
      <c r="AU146" s="18" t="s">
        <v>88</v>
      </c>
    </row>
    <row r="147" s="2" customFormat="1">
      <c r="A147" s="39"/>
      <c r="B147" s="40"/>
      <c r="C147" s="41"/>
      <c r="D147" s="247" t="s">
        <v>251</v>
      </c>
      <c r="E147" s="41"/>
      <c r="F147" s="248" t="s">
        <v>5215</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251</v>
      </c>
      <c r="AU147" s="18" t="s">
        <v>88</v>
      </c>
    </row>
    <row r="148" s="2" customFormat="1" ht="24.15" customHeight="1">
      <c r="A148" s="39"/>
      <c r="B148" s="40"/>
      <c r="C148" s="229" t="s">
        <v>274</v>
      </c>
      <c r="D148" s="229" t="s">
        <v>243</v>
      </c>
      <c r="E148" s="230" t="s">
        <v>5216</v>
      </c>
      <c r="F148" s="231" t="s">
        <v>5217</v>
      </c>
      <c r="G148" s="232" t="s">
        <v>246</v>
      </c>
      <c r="H148" s="233">
        <v>57.5</v>
      </c>
      <c r="I148" s="234"/>
      <c r="J148" s="235">
        <f>ROUND(I148*H148,2)</f>
        <v>0</v>
      </c>
      <c r="K148" s="231" t="s">
        <v>247</v>
      </c>
      <c r="L148" s="45"/>
      <c r="M148" s="236" t="s">
        <v>1</v>
      </c>
      <c r="N148" s="237" t="s">
        <v>45</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175</v>
      </c>
      <c r="AT148" s="240" t="s">
        <v>243</v>
      </c>
      <c r="AU148" s="240" t="s">
        <v>88</v>
      </c>
      <c r="AY148" s="18" t="s">
        <v>241</v>
      </c>
      <c r="BE148" s="241">
        <f>IF(N148="základní",J148,0)</f>
        <v>0</v>
      </c>
      <c r="BF148" s="241">
        <f>IF(N148="snížená",J148,0)</f>
        <v>0</v>
      </c>
      <c r="BG148" s="241">
        <f>IF(N148="zákl. přenesená",J148,0)</f>
        <v>0</v>
      </c>
      <c r="BH148" s="241">
        <f>IF(N148="sníž. přenesená",J148,0)</f>
        <v>0</v>
      </c>
      <c r="BI148" s="241">
        <f>IF(N148="nulová",J148,0)</f>
        <v>0</v>
      </c>
      <c r="BJ148" s="18" t="s">
        <v>14</v>
      </c>
      <c r="BK148" s="241">
        <f>ROUND(I148*H148,2)</f>
        <v>0</v>
      </c>
      <c r="BL148" s="18" t="s">
        <v>175</v>
      </c>
      <c r="BM148" s="240" t="s">
        <v>5218</v>
      </c>
    </row>
    <row r="149" s="2" customFormat="1">
      <c r="A149" s="39"/>
      <c r="B149" s="40"/>
      <c r="C149" s="41"/>
      <c r="D149" s="242" t="s">
        <v>249</v>
      </c>
      <c r="E149" s="41"/>
      <c r="F149" s="243" t="s">
        <v>5219</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249</v>
      </c>
      <c r="AU149" s="18" t="s">
        <v>88</v>
      </c>
    </row>
    <row r="150" s="2" customFormat="1">
      <c r="A150" s="39"/>
      <c r="B150" s="40"/>
      <c r="C150" s="41"/>
      <c r="D150" s="247" t="s">
        <v>251</v>
      </c>
      <c r="E150" s="41"/>
      <c r="F150" s="248" t="s">
        <v>5220</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251</v>
      </c>
      <c r="AU150" s="18" t="s">
        <v>88</v>
      </c>
    </row>
    <row r="151" s="2" customFormat="1" ht="33" customHeight="1">
      <c r="A151" s="39"/>
      <c r="B151" s="40"/>
      <c r="C151" s="229" t="s">
        <v>283</v>
      </c>
      <c r="D151" s="229" t="s">
        <v>243</v>
      </c>
      <c r="E151" s="230" t="s">
        <v>1487</v>
      </c>
      <c r="F151" s="231" t="s">
        <v>1488</v>
      </c>
      <c r="G151" s="232" t="s">
        <v>246</v>
      </c>
      <c r="H151" s="233">
        <v>115</v>
      </c>
      <c r="I151" s="234"/>
      <c r="J151" s="235">
        <f>ROUND(I151*H151,2)</f>
        <v>0</v>
      </c>
      <c r="K151" s="231" t="s">
        <v>247</v>
      </c>
      <c r="L151" s="45"/>
      <c r="M151" s="236" t="s">
        <v>1</v>
      </c>
      <c r="N151" s="237" t="s">
        <v>45</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175</v>
      </c>
      <c r="AT151" s="240" t="s">
        <v>243</v>
      </c>
      <c r="AU151" s="240" t="s">
        <v>88</v>
      </c>
      <c r="AY151" s="18" t="s">
        <v>241</v>
      </c>
      <c r="BE151" s="241">
        <f>IF(N151="základní",J151,0)</f>
        <v>0</v>
      </c>
      <c r="BF151" s="241">
        <f>IF(N151="snížená",J151,0)</f>
        <v>0</v>
      </c>
      <c r="BG151" s="241">
        <f>IF(N151="zákl. přenesená",J151,0)</f>
        <v>0</v>
      </c>
      <c r="BH151" s="241">
        <f>IF(N151="sníž. přenesená",J151,0)</f>
        <v>0</v>
      </c>
      <c r="BI151" s="241">
        <f>IF(N151="nulová",J151,0)</f>
        <v>0</v>
      </c>
      <c r="BJ151" s="18" t="s">
        <v>14</v>
      </c>
      <c r="BK151" s="241">
        <f>ROUND(I151*H151,2)</f>
        <v>0</v>
      </c>
      <c r="BL151" s="18" t="s">
        <v>175</v>
      </c>
      <c r="BM151" s="240" t="s">
        <v>5221</v>
      </c>
    </row>
    <row r="152" s="2" customFormat="1">
      <c r="A152" s="39"/>
      <c r="B152" s="40"/>
      <c r="C152" s="41"/>
      <c r="D152" s="242" t="s">
        <v>249</v>
      </c>
      <c r="E152" s="41"/>
      <c r="F152" s="243" t="s">
        <v>1490</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249</v>
      </c>
      <c r="AU152" s="18" t="s">
        <v>88</v>
      </c>
    </row>
    <row r="153" s="2" customFormat="1">
      <c r="A153" s="39"/>
      <c r="B153" s="40"/>
      <c r="C153" s="41"/>
      <c r="D153" s="247" t="s">
        <v>251</v>
      </c>
      <c r="E153" s="41"/>
      <c r="F153" s="248" t="s">
        <v>1491</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251</v>
      </c>
      <c r="AU153" s="18" t="s">
        <v>88</v>
      </c>
    </row>
    <row r="154" s="2" customFormat="1" ht="24.15" customHeight="1">
      <c r="A154" s="39"/>
      <c r="B154" s="40"/>
      <c r="C154" s="229" t="s">
        <v>293</v>
      </c>
      <c r="D154" s="229" t="s">
        <v>243</v>
      </c>
      <c r="E154" s="230" t="s">
        <v>5222</v>
      </c>
      <c r="F154" s="231" t="s">
        <v>5223</v>
      </c>
      <c r="G154" s="232" t="s">
        <v>246</v>
      </c>
      <c r="H154" s="233">
        <v>40</v>
      </c>
      <c r="I154" s="234"/>
      <c r="J154" s="235">
        <f>ROUND(I154*H154,2)</f>
        <v>0</v>
      </c>
      <c r="K154" s="231" t="s">
        <v>247</v>
      </c>
      <c r="L154" s="45"/>
      <c r="M154" s="236" t="s">
        <v>1</v>
      </c>
      <c r="N154" s="237" t="s">
        <v>45</v>
      </c>
      <c r="O154" s="92"/>
      <c r="P154" s="238">
        <f>O154*H154</f>
        <v>0</v>
      </c>
      <c r="Q154" s="238">
        <v>0.084250000000000005</v>
      </c>
      <c r="R154" s="238">
        <f>Q154*H154</f>
        <v>3.3700000000000001</v>
      </c>
      <c r="S154" s="238">
        <v>0</v>
      </c>
      <c r="T154" s="239">
        <f>S154*H154</f>
        <v>0</v>
      </c>
      <c r="U154" s="39"/>
      <c r="V154" s="39"/>
      <c r="W154" s="39"/>
      <c r="X154" s="39"/>
      <c r="Y154" s="39"/>
      <c r="Z154" s="39"/>
      <c r="AA154" s="39"/>
      <c r="AB154" s="39"/>
      <c r="AC154" s="39"/>
      <c r="AD154" s="39"/>
      <c r="AE154" s="39"/>
      <c r="AR154" s="240" t="s">
        <v>175</v>
      </c>
      <c r="AT154" s="240" t="s">
        <v>243</v>
      </c>
      <c r="AU154" s="240" t="s">
        <v>88</v>
      </c>
      <c r="AY154" s="18" t="s">
        <v>241</v>
      </c>
      <c r="BE154" s="241">
        <f>IF(N154="základní",J154,0)</f>
        <v>0</v>
      </c>
      <c r="BF154" s="241">
        <f>IF(N154="snížená",J154,0)</f>
        <v>0</v>
      </c>
      <c r="BG154" s="241">
        <f>IF(N154="zákl. přenesená",J154,0)</f>
        <v>0</v>
      </c>
      <c r="BH154" s="241">
        <f>IF(N154="sníž. přenesená",J154,0)</f>
        <v>0</v>
      </c>
      <c r="BI154" s="241">
        <f>IF(N154="nulová",J154,0)</f>
        <v>0</v>
      </c>
      <c r="BJ154" s="18" t="s">
        <v>14</v>
      </c>
      <c r="BK154" s="241">
        <f>ROUND(I154*H154,2)</f>
        <v>0</v>
      </c>
      <c r="BL154" s="18" t="s">
        <v>175</v>
      </c>
      <c r="BM154" s="240" t="s">
        <v>5224</v>
      </c>
    </row>
    <row r="155" s="2" customFormat="1">
      <c r="A155" s="39"/>
      <c r="B155" s="40"/>
      <c r="C155" s="41"/>
      <c r="D155" s="242" t="s">
        <v>249</v>
      </c>
      <c r="E155" s="41"/>
      <c r="F155" s="243" t="s">
        <v>5225</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249</v>
      </c>
      <c r="AU155" s="18" t="s">
        <v>88</v>
      </c>
    </row>
    <row r="156" s="2" customFormat="1">
      <c r="A156" s="39"/>
      <c r="B156" s="40"/>
      <c r="C156" s="41"/>
      <c r="D156" s="247" t="s">
        <v>251</v>
      </c>
      <c r="E156" s="41"/>
      <c r="F156" s="248" t="s">
        <v>5226</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251</v>
      </c>
      <c r="AU156" s="18" t="s">
        <v>88</v>
      </c>
    </row>
    <row r="157" s="2" customFormat="1" ht="16.5" customHeight="1">
      <c r="A157" s="39"/>
      <c r="B157" s="40"/>
      <c r="C157" s="288" t="s">
        <v>300</v>
      </c>
      <c r="D157" s="288" t="s">
        <v>758</v>
      </c>
      <c r="E157" s="289" t="s">
        <v>5227</v>
      </c>
      <c r="F157" s="290" t="s">
        <v>5228</v>
      </c>
      <c r="G157" s="291" t="s">
        <v>246</v>
      </c>
      <c r="H157" s="292">
        <v>41.200000000000003</v>
      </c>
      <c r="I157" s="293"/>
      <c r="J157" s="294">
        <f>ROUND(I157*H157,2)</f>
        <v>0</v>
      </c>
      <c r="K157" s="290" t="s">
        <v>247</v>
      </c>
      <c r="L157" s="295"/>
      <c r="M157" s="296" t="s">
        <v>1</v>
      </c>
      <c r="N157" s="297" t="s">
        <v>45</v>
      </c>
      <c r="O157" s="92"/>
      <c r="P157" s="238">
        <f>O157*H157</f>
        <v>0</v>
      </c>
      <c r="Q157" s="238">
        <v>0.113</v>
      </c>
      <c r="R157" s="238">
        <f>Q157*H157</f>
        <v>4.6556000000000006</v>
      </c>
      <c r="S157" s="238">
        <v>0</v>
      </c>
      <c r="T157" s="239">
        <f>S157*H157</f>
        <v>0</v>
      </c>
      <c r="U157" s="39"/>
      <c r="V157" s="39"/>
      <c r="W157" s="39"/>
      <c r="X157" s="39"/>
      <c r="Y157" s="39"/>
      <c r="Z157" s="39"/>
      <c r="AA157" s="39"/>
      <c r="AB157" s="39"/>
      <c r="AC157" s="39"/>
      <c r="AD157" s="39"/>
      <c r="AE157" s="39"/>
      <c r="AR157" s="240" t="s">
        <v>300</v>
      </c>
      <c r="AT157" s="240" t="s">
        <v>758</v>
      </c>
      <c r="AU157" s="240" t="s">
        <v>88</v>
      </c>
      <c r="AY157" s="18" t="s">
        <v>241</v>
      </c>
      <c r="BE157" s="241">
        <f>IF(N157="základní",J157,0)</f>
        <v>0</v>
      </c>
      <c r="BF157" s="241">
        <f>IF(N157="snížená",J157,0)</f>
        <v>0</v>
      </c>
      <c r="BG157" s="241">
        <f>IF(N157="zákl. přenesená",J157,0)</f>
        <v>0</v>
      </c>
      <c r="BH157" s="241">
        <f>IF(N157="sníž. přenesená",J157,0)</f>
        <v>0</v>
      </c>
      <c r="BI157" s="241">
        <f>IF(N157="nulová",J157,0)</f>
        <v>0</v>
      </c>
      <c r="BJ157" s="18" t="s">
        <v>14</v>
      </c>
      <c r="BK157" s="241">
        <f>ROUND(I157*H157,2)</f>
        <v>0</v>
      </c>
      <c r="BL157" s="18" t="s">
        <v>175</v>
      </c>
      <c r="BM157" s="240" t="s">
        <v>5229</v>
      </c>
    </row>
    <row r="158" s="2" customFormat="1">
      <c r="A158" s="39"/>
      <c r="B158" s="40"/>
      <c r="C158" s="41"/>
      <c r="D158" s="242" t="s">
        <v>249</v>
      </c>
      <c r="E158" s="41"/>
      <c r="F158" s="243" t="s">
        <v>5228</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249</v>
      </c>
      <c r="AU158" s="18" t="s">
        <v>88</v>
      </c>
    </row>
    <row r="159" s="13" customFormat="1">
      <c r="A159" s="13"/>
      <c r="B159" s="249"/>
      <c r="C159" s="250"/>
      <c r="D159" s="242" t="s">
        <v>259</v>
      </c>
      <c r="E159" s="250"/>
      <c r="F159" s="252" t="s">
        <v>5230</v>
      </c>
      <c r="G159" s="250"/>
      <c r="H159" s="253">
        <v>41.200000000000003</v>
      </c>
      <c r="I159" s="254"/>
      <c r="J159" s="250"/>
      <c r="K159" s="250"/>
      <c r="L159" s="255"/>
      <c r="M159" s="256"/>
      <c r="N159" s="257"/>
      <c r="O159" s="257"/>
      <c r="P159" s="257"/>
      <c r="Q159" s="257"/>
      <c r="R159" s="257"/>
      <c r="S159" s="257"/>
      <c r="T159" s="258"/>
      <c r="U159" s="13"/>
      <c r="V159" s="13"/>
      <c r="W159" s="13"/>
      <c r="X159" s="13"/>
      <c r="Y159" s="13"/>
      <c r="Z159" s="13"/>
      <c r="AA159" s="13"/>
      <c r="AB159" s="13"/>
      <c r="AC159" s="13"/>
      <c r="AD159" s="13"/>
      <c r="AE159" s="13"/>
      <c r="AT159" s="259" t="s">
        <v>259</v>
      </c>
      <c r="AU159" s="259" t="s">
        <v>88</v>
      </c>
      <c r="AV159" s="13" t="s">
        <v>88</v>
      </c>
      <c r="AW159" s="13" t="s">
        <v>4</v>
      </c>
      <c r="AX159" s="13" t="s">
        <v>14</v>
      </c>
      <c r="AY159" s="259" t="s">
        <v>241</v>
      </c>
    </row>
    <row r="160" s="12" customFormat="1" ht="22.8" customHeight="1">
      <c r="A160" s="12"/>
      <c r="B160" s="213"/>
      <c r="C160" s="214"/>
      <c r="D160" s="215" t="s">
        <v>79</v>
      </c>
      <c r="E160" s="227" t="s">
        <v>281</v>
      </c>
      <c r="F160" s="227" t="s">
        <v>282</v>
      </c>
      <c r="G160" s="214"/>
      <c r="H160" s="214"/>
      <c r="I160" s="217"/>
      <c r="J160" s="228">
        <f>BK160</f>
        <v>0</v>
      </c>
      <c r="K160" s="214"/>
      <c r="L160" s="219"/>
      <c r="M160" s="220"/>
      <c r="N160" s="221"/>
      <c r="O160" s="221"/>
      <c r="P160" s="222">
        <f>SUM(P161:P178)</f>
        <v>0</v>
      </c>
      <c r="Q160" s="221"/>
      <c r="R160" s="222">
        <f>SUM(R161:R178)</f>
        <v>17.962362599999999</v>
      </c>
      <c r="S160" s="221"/>
      <c r="T160" s="223">
        <f>SUM(T161:T178)</f>
        <v>0</v>
      </c>
      <c r="U160" s="12"/>
      <c r="V160" s="12"/>
      <c r="W160" s="12"/>
      <c r="X160" s="12"/>
      <c r="Y160" s="12"/>
      <c r="Z160" s="12"/>
      <c r="AA160" s="12"/>
      <c r="AB160" s="12"/>
      <c r="AC160" s="12"/>
      <c r="AD160" s="12"/>
      <c r="AE160" s="12"/>
      <c r="AR160" s="224" t="s">
        <v>14</v>
      </c>
      <c r="AT160" s="225" t="s">
        <v>79</v>
      </c>
      <c r="AU160" s="225" t="s">
        <v>14</v>
      </c>
      <c r="AY160" s="224" t="s">
        <v>241</v>
      </c>
      <c r="BK160" s="226">
        <f>SUM(BK161:BK178)</f>
        <v>0</v>
      </c>
    </row>
    <row r="161" s="2" customFormat="1" ht="33" customHeight="1">
      <c r="A161" s="39"/>
      <c r="B161" s="40"/>
      <c r="C161" s="229" t="s">
        <v>281</v>
      </c>
      <c r="D161" s="229" t="s">
        <v>243</v>
      </c>
      <c r="E161" s="230" t="s">
        <v>5231</v>
      </c>
      <c r="F161" s="231" t="s">
        <v>5232</v>
      </c>
      <c r="G161" s="232" t="s">
        <v>296</v>
      </c>
      <c r="H161" s="233">
        <v>14</v>
      </c>
      <c r="I161" s="234"/>
      <c r="J161" s="235">
        <f>ROUND(I161*H161,2)</f>
        <v>0</v>
      </c>
      <c r="K161" s="231" t="s">
        <v>247</v>
      </c>
      <c r="L161" s="45"/>
      <c r="M161" s="236" t="s">
        <v>1</v>
      </c>
      <c r="N161" s="237" t="s">
        <v>45</v>
      </c>
      <c r="O161" s="92"/>
      <c r="P161" s="238">
        <f>O161*H161</f>
        <v>0</v>
      </c>
      <c r="Q161" s="238">
        <v>0.15540000000000001</v>
      </c>
      <c r="R161" s="238">
        <f>Q161*H161</f>
        <v>2.1756000000000002</v>
      </c>
      <c r="S161" s="238">
        <v>0</v>
      </c>
      <c r="T161" s="239">
        <f>S161*H161</f>
        <v>0</v>
      </c>
      <c r="U161" s="39"/>
      <c r="V161" s="39"/>
      <c r="W161" s="39"/>
      <c r="X161" s="39"/>
      <c r="Y161" s="39"/>
      <c r="Z161" s="39"/>
      <c r="AA161" s="39"/>
      <c r="AB161" s="39"/>
      <c r="AC161" s="39"/>
      <c r="AD161" s="39"/>
      <c r="AE161" s="39"/>
      <c r="AR161" s="240" t="s">
        <v>175</v>
      </c>
      <c r="AT161" s="240" t="s">
        <v>243</v>
      </c>
      <c r="AU161" s="240" t="s">
        <v>88</v>
      </c>
      <c r="AY161" s="18" t="s">
        <v>241</v>
      </c>
      <c r="BE161" s="241">
        <f>IF(N161="základní",J161,0)</f>
        <v>0</v>
      </c>
      <c r="BF161" s="241">
        <f>IF(N161="snížená",J161,0)</f>
        <v>0</v>
      </c>
      <c r="BG161" s="241">
        <f>IF(N161="zákl. přenesená",J161,0)</f>
        <v>0</v>
      </c>
      <c r="BH161" s="241">
        <f>IF(N161="sníž. přenesená",J161,0)</f>
        <v>0</v>
      </c>
      <c r="BI161" s="241">
        <f>IF(N161="nulová",J161,0)</f>
        <v>0</v>
      </c>
      <c r="BJ161" s="18" t="s">
        <v>14</v>
      </c>
      <c r="BK161" s="241">
        <f>ROUND(I161*H161,2)</f>
        <v>0</v>
      </c>
      <c r="BL161" s="18" t="s">
        <v>175</v>
      </c>
      <c r="BM161" s="240" t="s">
        <v>5233</v>
      </c>
    </row>
    <row r="162" s="2" customFormat="1">
      <c r="A162" s="39"/>
      <c r="B162" s="40"/>
      <c r="C162" s="41"/>
      <c r="D162" s="242" t="s">
        <v>249</v>
      </c>
      <c r="E162" s="41"/>
      <c r="F162" s="243" t="s">
        <v>5234</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249</v>
      </c>
      <c r="AU162" s="18" t="s">
        <v>88</v>
      </c>
    </row>
    <row r="163" s="2" customFormat="1">
      <c r="A163" s="39"/>
      <c r="B163" s="40"/>
      <c r="C163" s="41"/>
      <c r="D163" s="247" t="s">
        <v>251</v>
      </c>
      <c r="E163" s="41"/>
      <c r="F163" s="248" t="s">
        <v>5235</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251</v>
      </c>
      <c r="AU163" s="18" t="s">
        <v>88</v>
      </c>
    </row>
    <row r="164" s="2" customFormat="1" ht="16.5" customHeight="1">
      <c r="A164" s="39"/>
      <c r="B164" s="40"/>
      <c r="C164" s="288" t="s">
        <v>309</v>
      </c>
      <c r="D164" s="288" t="s">
        <v>758</v>
      </c>
      <c r="E164" s="289" t="s">
        <v>5236</v>
      </c>
      <c r="F164" s="290" t="s">
        <v>5237</v>
      </c>
      <c r="G164" s="291" t="s">
        <v>296</v>
      </c>
      <c r="H164" s="292">
        <v>14.279999999999999</v>
      </c>
      <c r="I164" s="293"/>
      <c r="J164" s="294">
        <f>ROUND(I164*H164,2)</f>
        <v>0</v>
      </c>
      <c r="K164" s="290" t="s">
        <v>247</v>
      </c>
      <c r="L164" s="295"/>
      <c r="M164" s="296" t="s">
        <v>1</v>
      </c>
      <c r="N164" s="297" t="s">
        <v>45</v>
      </c>
      <c r="O164" s="92"/>
      <c r="P164" s="238">
        <f>O164*H164</f>
        <v>0</v>
      </c>
      <c r="Q164" s="238">
        <v>0.10199999999999999</v>
      </c>
      <c r="R164" s="238">
        <f>Q164*H164</f>
        <v>1.4565599999999999</v>
      </c>
      <c r="S164" s="238">
        <v>0</v>
      </c>
      <c r="T164" s="239">
        <f>S164*H164</f>
        <v>0</v>
      </c>
      <c r="U164" s="39"/>
      <c r="V164" s="39"/>
      <c r="W164" s="39"/>
      <c r="X164" s="39"/>
      <c r="Y164" s="39"/>
      <c r="Z164" s="39"/>
      <c r="AA164" s="39"/>
      <c r="AB164" s="39"/>
      <c r="AC164" s="39"/>
      <c r="AD164" s="39"/>
      <c r="AE164" s="39"/>
      <c r="AR164" s="240" t="s">
        <v>300</v>
      </c>
      <c r="AT164" s="240" t="s">
        <v>758</v>
      </c>
      <c r="AU164" s="240" t="s">
        <v>88</v>
      </c>
      <c r="AY164" s="18" t="s">
        <v>241</v>
      </c>
      <c r="BE164" s="241">
        <f>IF(N164="základní",J164,0)</f>
        <v>0</v>
      </c>
      <c r="BF164" s="241">
        <f>IF(N164="snížená",J164,0)</f>
        <v>0</v>
      </c>
      <c r="BG164" s="241">
        <f>IF(N164="zákl. přenesená",J164,0)</f>
        <v>0</v>
      </c>
      <c r="BH164" s="241">
        <f>IF(N164="sníž. přenesená",J164,0)</f>
        <v>0</v>
      </c>
      <c r="BI164" s="241">
        <f>IF(N164="nulová",J164,0)</f>
        <v>0</v>
      </c>
      <c r="BJ164" s="18" t="s">
        <v>14</v>
      </c>
      <c r="BK164" s="241">
        <f>ROUND(I164*H164,2)</f>
        <v>0</v>
      </c>
      <c r="BL164" s="18" t="s">
        <v>175</v>
      </c>
      <c r="BM164" s="240" t="s">
        <v>5238</v>
      </c>
    </row>
    <row r="165" s="2" customFormat="1">
      <c r="A165" s="39"/>
      <c r="B165" s="40"/>
      <c r="C165" s="41"/>
      <c r="D165" s="242" t="s">
        <v>249</v>
      </c>
      <c r="E165" s="41"/>
      <c r="F165" s="243" t="s">
        <v>5237</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249</v>
      </c>
      <c r="AU165" s="18" t="s">
        <v>88</v>
      </c>
    </row>
    <row r="166" s="13" customFormat="1">
      <c r="A166" s="13"/>
      <c r="B166" s="249"/>
      <c r="C166" s="250"/>
      <c r="D166" s="242" t="s">
        <v>259</v>
      </c>
      <c r="E166" s="250"/>
      <c r="F166" s="252" t="s">
        <v>5239</v>
      </c>
      <c r="G166" s="250"/>
      <c r="H166" s="253">
        <v>14.279999999999999</v>
      </c>
      <c r="I166" s="254"/>
      <c r="J166" s="250"/>
      <c r="K166" s="250"/>
      <c r="L166" s="255"/>
      <c r="M166" s="256"/>
      <c r="N166" s="257"/>
      <c r="O166" s="257"/>
      <c r="P166" s="257"/>
      <c r="Q166" s="257"/>
      <c r="R166" s="257"/>
      <c r="S166" s="257"/>
      <c r="T166" s="258"/>
      <c r="U166" s="13"/>
      <c r="V166" s="13"/>
      <c r="W166" s="13"/>
      <c r="X166" s="13"/>
      <c r="Y166" s="13"/>
      <c r="Z166" s="13"/>
      <c r="AA166" s="13"/>
      <c r="AB166" s="13"/>
      <c r="AC166" s="13"/>
      <c r="AD166" s="13"/>
      <c r="AE166" s="13"/>
      <c r="AT166" s="259" t="s">
        <v>259</v>
      </c>
      <c r="AU166" s="259" t="s">
        <v>88</v>
      </c>
      <c r="AV166" s="13" t="s">
        <v>88</v>
      </c>
      <c r="AW166" s="13" t="s">
        <v>4</v>
      </c>
      <c r="AX166" s="13" t="s">
        <v>14</v>
      </c>
      <c r="AY166" s="259" t="s">
        <v>241</v>
      </c>
    </row>
    <row r="167" s="2" customFormat="1" ht="33" customHeight="1">
      <c r="A167" s="39"/>
      <c r="B167" s="40"/>
      <c r="C167" s="229" t="s">
        <v>313</v>
      </c>
      <c r="D167" s="229" t="s">
        <v>243</v>
      </c>
      <c r="E167" s="230" t="s">
        <v>4346</v>
      </c>
      <c r="F167" s="231" t="s">
        <v>4347</v>
      </c>
      <c r="G167" s="232" t="s">
        <v>296</v>
      </c>
      <c r="H167" s="233">
        <v>42</v>
      </c>
      <c r="I167" s="234"/>
      <c r="J167" s="235">
        <f>ROUND(I167*H167,2)</f>
        <v>0</v>
      </c>
      <c r="K167" s="231" t="s">
        <v>247</v>
      </c>
      <c r="L167" s="45"/>
      <c r="M167" s="236" t="s">
        <v>1</v>
      </c>
      <c r="N167" s="237" t="s">
        <v>45</v>
      </c>
      <c r="O167" s="92"/>
      <c r="P167" s="238">
        <f>O167*H167</f>
        <v>0</v>
      </c>
      <c r="Q167" s="238">
        <v>0.1295</v>
      </c>
      <c r="R167" s="238">
        <f>Q167*H167</f>
        <v>5.4390000000000001</v>
      </c>
      <c r="S167" s="238">
        <v>0</v>
      </c>
      <c r="T167" s="239">
        <f>S167*H167</f>
        <v>0</v>
      </c>
      <c r="U167" s="39"/>
      <c r="V167" s="39"/>
      <c r="W167" s="39"/>
      <c r="X167" s="39"/>
      <c r="Y167" s="39"/>
      <c r="Z167" s="39"/>
      <c r="AA167" s="39"/>
      <c r="AB167" s="39"/>
      <c r="AC167" s="39"/>
      <c r="AD167" s="39"/>
      <c r="AE167" s="39"/>
      <c r="AR167" s="240" t="s">
        <v>175</v>
      </c>
      <c r="AT167" s="240" t="s">
        <v>243</v>
      </c>
      <c r="AU167" s="240" t="s">
        <v>88</v>
      </c>
      <c r="AY167" s="18" t="s">
        <v>241</v>
      </c>
      <c r="BE167" s="241">
        <f>IF(N167="základní",J167,0)</f>
        <v>0</v>
      </c>
      <c r="BF167" s="241">
        <f>IF(N167="snížená",J167,0)</f>
        <v>0</v>
      </c>
      <c r="BG167" s="241">
        <f>IF(N167="zákl. přenesená",J167,0)</f>
        <v>0</v>
      </c>
      <c r="BH167" s="241">
        <f>IF(N167="sníž. přenesená",J167,0)</f>
        <v>0</v>
      </c>
      <c r="BI167" s="241">
        <f>IF(N167="nulová",J167,0)</f>
        <v>0</v>
      </c>
      <c r="BJ167" s="18" t="s">
        <v>14</v>
      </c>
      <c r="BK167" s="241">
        <f>ROUND(I167*H167,2)</f>
        <v>0</v>
      </c>
      <c r="BL167" s="18" t="s">
        <v>175</v>
      </c>
      <c r="BM167" s="240" t="s">
        <v>5240</v>
      </c>
    </row>
    <row r="168" s="2" customFormat="1">
      <c r="A168" s="39"/>
      <c r="B168" s="40"/>
      <c r="C168" s="41"/>
      <c r="D168" s="242" t="s">
        <v>249</v>
      </c>
      <c r="E168" s="41"/>
      <c r="F168" s="243" t="s">
        <v>4349</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249</v>
      </c>
      <c r="AU168" s="18" t="s">
        <v>88</v>
      </c>
    </row>
    <row r="169" s="2" customFormat="1">
      <c r="A169" s="39"/>
      <c r="B169" s="40"/>
      <c r="C169" s="41"/>
      <c r="D169" s="247" t="s">
        <v>251</v>
      </c>
      <c r="E169" s="41"/>
      <c r="F169" s="248" t="s">
        <v>4350</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251</v>
      </c>
      <c r="AU169" s="18" t="s">
        <v>88</v>
      </c>
    </row>
    <row r="170" s="2" customFormat="1" ht="16.5" customHeight="1">
      <c r="A170" s="39"/>
      <c r="B170" s="40"/>
      <c r="C170" s="288" t="s">
        <v>317</v>
      </c>
      <c r="D170" s="288" t="s">
        <v>758</v>
      </c>
      <c r="E170" s="289" t="s">
        <v>5241</v>
      </c>
      <c r="F170" s="290" t="s">
        <v>5242</v>
      </c>
      <c r="G170" s="291" t="s">
        <v>296</v>
      </c>
      <c r="H170" s="292">
        <v>42.840000000000003</v>
      </c>
      <c r="I170" s="293"/>
      <c r="J170" s="294">
        <f>ROUND(I170*H170,2)</f>
        <v>0</v>
      </c>
      <c r="K170" s="290" t="s">
        <v>247</v>
      </c>
      <c r="L170" s="295"/>
      <c r="M170" s="296" t="s">
        <v>1</v>
      </c>
      <c r="N170" s="297" t="s">
        <v>45</v>
      </c>
      <c r="O170" s="92"/>
      <c r="P170" s="238">
        <f>O170*H170</f>
        <v>0</v>
      </c>
      <c r="Q170" s="238">
        <v>0.108</v>
      </c>
      <c r="R170" s="238">
        <f>Q170*H170</f>
        <v>4.6267200000000006</v>
      </c>
      <c r="S170" s="238">
        <v>0</v>
      </c>
      <c r="T170" s="239">
        <f>S170*H170</f>
        <v>0</v>
      </c>
      <c r="U170" s="39"/>
      <c r="V170" s="39"/>
      <c r="W170" s="39"/>
      <c r="X170" s="39"/>
      <c r="Y170" s="39"/>
      <c r="Z170" s="39"/>
      <c r="AA170" s="39"/>
      <c r="AB170" s="39"/>
      <c r="AC170" s="39"/>
      <c r="AD170" s="39"/>
      <c r="AE170" s="39"/>
      <c r="AR170" s="240" t="s">
        <v>300</v>
      </c>
      <c r="AT170" s="240" t="s">
        <v>758</v>
      </c>
      <c r="AU170" s="240" t="s">
        <v>88</v>
      </c>
      <c r="AY170" s="18" t="s">
        <v>241</v>
      </c>
      <c r="BE170" s="241">
        <f>IF(N170="základní",J170,0)</f>
        <v>0</v>
      </c>
      <c r="BF170" s="241">
        <f>IF(N170="snížená",J170,0)</f>
        <v>0</v>
      </c>
      <c r="BG170" s="241">
        <f>IF(N170="zákl. přenesená",J170,0)</f>
        <v>0</v>
      </c>
      <c r="BH170" s="241">
        <f>IF(N170="sníž. přenesená",J170,0)</f>
        <v>0</v>
      </c>
      <c r="BI170" s="241">
        <f>IF(N170="nulová",J170,0)</f>
        <v>0</v>
      </c>
      <c r="BJ170" s="18" t="s">
        <v>14</v>
      </c>
      <c r="BK170" s="241">
        <f>ROUND(I170*H170,2)</f>
        <v>0</v>
      </c>
      <c r="BL170" s="18" t="s">
        <v>175</v>
      </c>
      <c r="BM170" s="240" t="s">
        <v>5243</v>
      </c>
    </row>
    <row r="171" s="2" customFormat="1">
      <c r="A171" s="39"/>
      <c r="B171" s="40"/>
      <c r="C171" s="41"/>
      <c r="D171" s="242" t="s">
        <v>249</v>
      </c>
      <c r="E171" s="41"/>
      <c r="F171" s="243" t="s">
        <v>5242</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249</v>
      </c>
      <c r="AU171" s="18" t="s">
        <v>88</v>
      </c>
    </row>
    <row r="172" s="13" customFormat="1">
      <c r="A172" s="13"/>
      <c r="B172" s="249"/>
      <c r="C172" s="250"/>
      <c r="D172" s="242" t="s">
        <v>259</v>
      </c>
      <c r="E172" s="250"/>
      <c r="F172" s="252" t="s">
        <v>4354</v>
      </c>
      <c r="G172" s="250"/>
      <c r="H172" s="253">
        <v>42.840000000000003</v>
      </c>
      <c r="I172" s="254"/>
      <c r="J172" s="250"/>
      <c r="K172" s="250"/>
      <c r="L172" s="255"/>
      <c r="M172" s="256"/>
      <c r="N172" s="257"/>
      <c r="O172" s="257"/>
      <c r="P172" s="257"/>
      <c r="Q172" s="257"/>
      <c r="R172" s="257"/>
      <c r="S172" s="257"/>
      <c r="T172" s="258"/>
      <c r="U172" s="13"/>
      <c r="V172" s="13"/>
      <c r="W172" s="13"/>
      <c r="X172" s="13"/>
      <c r="Y172" s="13"/>
      <c r="Z172" s="13"/>
      <c r="AA172" s="13"/>
      <c r="AB172" s="13"/>
      <c r="AC172" s="13"/>
      <c r="AD172" s="13"/>
      <c r="AE172" s="13"/>
      <c r="AT172" s="259" t="s">
        <v>259</v>
      </c>
      <c r="AU172" s="259" t="s">
        <v>88</v>
      </c>
      <c r="AV172" s="13" t="s">
        <v>88</v>
      </c>
      <c r="AW172" s="13" t="s">
        <v>4</v>
      </c>
      <c r="AX172" s="13" t="s">
        <v>14</v>
      </c>
      <c r="AY172" s="259" t="s">
        <v>241</v>
      </c>
    </row>
    <row r="173" s="2" customFormat="1" ht="24.15" customHeight="1">
      <c r="A173" s="39"/>
      <c r="B173" s="40"/>
      <c r="C173" s="229" t="s">
        <v>325</v>
      </c>
      <c r="D173" s="229" t="s">
        <v>243</v>
      </c>
      <c r="E173" s="230" t="s">
        <v>5244</v>
      </c>
      <c r="F173" s="231" t="s">
        <v>5245</v>
      </c>
      <c r="G173" s="232" t="s">
        <v>255</v>
      </c>
      <c r="H173" s="233">
        <v>1.8899999999999999</v>
      </c>
      <c r="I173" s="234"/>
      <c r="J173" s="235">
        <f>ROUND(I173*H173,2)</f>
        <v>0</v>
      </c>
      <c r="K173" s="231" t="s">
        <v>247</v>
      </c>
      <c r="L173" s="45"/>
      <c r="M173" s="236" t="s">
        <v>1</v>
      </c>
      <c r="N173" s="237" t="s">
        <v>45</v>
      </c>
      <c r="O173" s="92"/>
      <c r="P173" s="238">
        <f>O173*H173</f>
        <v>0</v>
      </c>
      <c r="Q173" s="238">
        <v>2.2563399999999998</v>
      </c>
      <c r="R173" s="238">
        <f>Q173*H173</f>
        <v>4.2644825999999991</v>
      </c>
      <c r="S173" s="238">
        <v>0</v>
      </c>
      <c r="T173" s="239">
        <f>S173*H173</f>
        <v>0</v>
      </c>
      <c r="U173" s="39"/>
      <c r="V173" s="39"/>
      <c r="W173" s="39"/>
      <c r="X173" s="39"/>
      <c r="Y173" s="39"/>
      <c r="Z173" s="39"/>
      <c r="AA173" s="39"/>
      <c r="AB173" s="39"/>
      <c r="AC173" s="39"/>
      <c r="AD173" s="39"/>
      <c r="AE173" s="39"/>
      <c r="AR173" s="240" t="s">
        <v>175</v>
      </c>
      <c r="AT173" s="240" t="s">
        <v>243</v>
      </c>
      <c r="AU173" s="240" t="s">
        <v>88</v>
      </c>
      <c r="AY173" s="18" t="s">
        <v>241</v>
      </c>
      <c r="BE173" s="241">
        <f>IF(N173="základní",J173,0)</f>
        <v>0</v>
      </c>
      <c r="BF173" s="241">
        <f>IF(N173="snížená",J173,0)</f>
        <v>0</v>
      </c>
      <c r="BG173" s="241">
        <f>IF(N173="zákl. přenesená",J173,0)</f>
        <v>0</v>
      </c>
      <c r="BH173" s="241">
        <f>IF(N173="sníž. přenesená",J173,0)</f>
        <v>0</v>
      </c>
      <c r="BI173" s="241">
        <f>IF(N173="nulová",J173,0)</f>
        <v>0</v>
      </c>
      <c r="BJ173" s="18" t="s">
        <v>14</v>
      </c>
      <c r="BK173" s="241">
        <f>ROUND(I173*H173,2)</f>
        <v>0</v>
      </c>
      <c r="BL173" s="18" t="s">
        <v>175</v>
      </c>
      <c r="BM173" s="240" t="s">
        <v>5246</v>
      </c>
    </row>
    <row r="174" s="2" customFormat="1">
      <c r="A174" s="39"/>
      <c r="B174" s="40"/>
      <c r="C174" s="41"/>
      <c r="D174" s="242" t="s">
        <v>249</v>
      </c>
      <c r="E174" s="41"/>
      <c r="F174" s="243" t="s">
        <v>5247</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249</v>
      </c>
      <c r="AU174" s="18" t="s">
        <v>88</v>
      </c>
    </row>
    <row r="175" s="2" customFormat="1">
      <c r="A175" s="39"/>
      <c r="B175" s="40"/>
      <c r="C175" s="41"/>
      <c r="D175" s="247" t="s">
        <v>251</v>
      </c>
      <c r="E175" s="41"/>
      <c r="F175" s="248" t="s">
        <v>5248</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251</v>
      </c>
      <c r="AU175" s="18" t="s">
        <v>88</v>
      </c>
    </row>
    <row r="176" s="13" customFormat="1">
      <c r="A176" s="13"/>
      <c r="B176" s="249"/>
      <c r="C176" s="250"/>
      <c r="D176" s="242" t="s">
        <v>259</v>
      </c>
      <c r="E176" s="251" t="s">
        <v>1</v>
      </c>
      <c r="F176" s="252" t="s">
        <v>5249</v>
      </c>
      <c r="G176" s="250"/>
      <c r="H176" s="253">
        <v>0.63</v>
      </c>
      <c r="I176" s="254"/>
      <c r="J176" s="250"/>
      <c r="K176" s="250"/>
      <c r="L176" s="255"/>
      <c r="M176" s="256"/>
      <c r="N176" s="257"/>
      <c r="O176" s="257"/>
      <c r="P176" s="257"/>
      <c r="Q176" s="257"/>
      <c r="R176" s="257"/>
      <c r="S176" s="257"/>
      <c r="T176" s="258"/>
      <c r="U176" s="13"/>
      <c r="V176" s="13"/>
      <c r="W176" s="13"/>
      <c r="X176" s="13"/>
      <c r="Y176" s="13"/>
      <c r="Z176" s="13"/>
      <c r="AA176" s="13"/>
      <c r="AB176" s="13"/>
      <c r="AC176" s="13"/>
      <c r="AD176" s="13"/>
      <c r="AE176" s="13"/>
      <c r="AT176" s="259" t="s">
        <v>259</v>
      </c>
      <c r="AU176" s="259" t="s">
        <v>88</v>
      </c>
      <c r="AV176" s="13" t="s">
        <v>88</v>
      </c>
      <c r="AW176" s="13" t="s">
        <v>36</v>
      </c>
      <c r="AX176" s="13" t="s">
        <v>80</v>
      </c>
      <c r="AY176" s="259" t="s">
        <v>241</v>
      </c>
    </row>
    <row r="177" s="13" customFormat="1">
      <c r="A177" s="13"/>
      <c r="B177" s="249"/>
      <c r="C177" s="250"/>
      <c r="D177" s="242" t="s">
        <v>259</v>
      </c>
      <c r="E177" s="251" t="s">
        <v>1</v>
      </c>
      <c r="F177" s="252" t="s">
        <v>5250</v>
      </c>
      <c r="G177" s="250"/>
      <c r="H177" s="253">
        <v>1.26</v>
      </c>
      <c r="I177" s="254"/>
      <c r="J177" s="250"/>
      <c r="K177" s="250"/>
      <c r="L177" s="255"/>
      <c r="M177" s="256"/>
      <c r="N177" s="257"/>
      <c r="O177" s="257"/>
      <c r="P177" s="257"/>
      <c r="Q177" s="257"/>
      <c r="R177" s="257"/>
      <c r="S177" s="257"/>
      <c r="T177" s="258"/>
      <c r="U177" s="13"/>
      <c r="V177" s="13"/>
      <c r="W177" s="13"/>
      <c r="X177" s="13"/>
      <c r="Y177" s="13"/>
      <c r="Z177" s="13"/>
      <c r="AA177" s="13"/>
      <c r="AB177" s="13"/>
      <c r="AC177" s="13"/>
      <c r="AD177" s="13"/>
      <c r="AE177" s="13"/>
      <c r="AT177" s="259" t="s">
        <v>259</v>
      </c>
      <c r="AU177" s="259" t="s">
        <v>88</v>
      </c>
      <c r="AV177" s="13" t="s">
        <v>88</v>
      </c>
      <c r="AW177" s="13" t="s">
        <v>36</v>
      </c>
      <c r="AX177" s="13" t="s">
        <v>80</v>
      </c>
      <c r="AY177" s="259" t="s">
        <v>241</v>
      </c>
    </row>
    <row r="178" s="14" customFormat="1">
      <c r="A178" s="14"/>
      <c r="B178" s="260"/>
      <c r="C178" s="261"/>
      <c r="D178" s="242" t="s">
        <v>259</v>
      </c>
      <c r="E178" s="262" t="s">
        <v>1</v>
      </c>
      <c r="F178" s="263" t="s">
        <v>261</v>
      </c>
      <c r="G178" s="261"/>
      <c r="H178" s="264">
        <v>1.8900000000000001</v>
      </c>
      <c r="I178" s="265"/>
      <c r="J178" s="261"/>
      <c r="K178" s="261"/>
      <c r="L178" s="266"/>
      <c r="M178" s="267"/>
      <c r="N178" s="268"/>
      <c r="O178" s="268"/>
      <c r="P178" s="268"/>
      <c r="Q178" s="268"/>
      <c r="R178" s="268"/>
      <c r="S178" s="268"/>
      <c r="T178" s="269"/>
      <c r="U178" s="14"/>
      <c r="V178" s="14"/>
      <c r="W178" s="14"/>
      <c r="X178" s="14"/>
      <c r="Y178" s="14"/>
      <c r="Z178" s="14"/>
      <c r="AA178" s="14"/>
      <c r="AB178" s="14"/>
      <c r="AC178" s="14"/>
      <c r="AD178" s="14"/>
      <c r="AE178" s="14"/>
      <c r="AT178" s="270" t="s">
        <v>259</v>
      </c>
      <c r="AU178" s="270" t="s">
        <v>88</v>
      </c>
      <c r="AV178" s="14" t="s">
        <v>175</v>
      </c>
      <c r="AW178" s="14" t="s">
        <v>36</v>
      </c>
      <c r="AX178" s="14" t="s">
        <v>14</v>
      </c>
      <c r="AY178" s="270" t="s">
        <v>241</v>
      </c>
    </row>
    <row r="179" s="12" customFormat="1" ht="22.8" customHeight="1">
      <c r="A179" s="12"/>
      <c r="B179" s="213"/>
      <c r="C179" s="214"/>
      <c r="D179" s="215" t="s">
        <v>79</v>
      </c>
      <c r="E179" s="227" t="s">
        <v>1180</v>
      </c>
      <c r="F179" s="227" t="s">
        <v>1181</v>
      </c>
      <c r="G179" s="214"/>
      <c r="H179" s="214"/>
      <c r="I179" s="217"/>
      <c r="J179" s="228">
        <f>BK179</f>
        <v>0</v>
      </c>
      <c r="K179" s="214"/>
      <c r="L179" s="219"/>
      <c r="M179" s="220"/>
      <c r="N179" s="221"/>
      <c r="O179" s="221"/>
      <c r="P179" s="222">
        <f>SUM(P180:P182)</f>
        <v>0</v>
      </c>
      <c r="Q179" s="221"/>
      <c r="R179" s="222">
        <f>SUM(R180:R182)</f>
        <v>0</v>
      </c>
      <c r="S179" s="221"/>
      <c r="T179" s="223">
        <f>SUM(T180:T182)</f>
        <v>0</v>
      </c>
      <c r="U179" s="12"/>
      <c r="V179" s="12"/>
      <c r="W179" s="12"/>
      <c r="X179" s="12"/>
      <c r="Y179" s="12"/>
      <c r="Z179" s="12"/>
      <c r="AA179" s="12"/>
      <c r="AB179" s="12"/>
      <c r="AC179" s="12"/>
      <c r="AD179" s="12"/>
      <c r="AE179" s="12"/>
      <c r="AR179" s="224" t="s">
        <v>14</v>
      </c>
      <c r="AT179" s="225" t="s">
        <v>79</v>
      </c>
      <c r="AU179" s="225" t="s">
        <v>14</v>
      </c>
      <c r="AY179" s="224" t="s">
        <v>241</v>
      </c>
      <c r="BK179" s="226">
        <f>SUM(BK180:BK182)</f>
        <v>0</v>
      </c>
    </row>
    <row r="180" s="2" customFormat="1" ht="24.15" customHeight="1">
      <c r="A180" s="39"/>
      <c r="B180" s="40"/>
      <c r="C180" s="229" t="s">
        <v>332</v>
      </c>
      <c r="D180" s="229" t="s">
        <v>243</v>
      </c>
      <c r="E180" s="230" t="s">
        <v>5251</v>
      </c>
      <c r="F180" s="231" t="s">
        <v>5252</v>
      </c>
      <c r="G180" s="232" t="s">
        <v>487</v>
      </c>
      <c r="H180" s="233">
        <v>25.988</v>
      </c>
      <c r="I180" s="234"/>
      <c r="J180" s="235">
        <f>ROUND(I180*H180,2)</f>
        <v>0</v>
      </c>
      <c r="K180" s="231" t="s">
        <v>247</v>
      </c>
      <c r="L180" s="45"/>
      <c r="M180" s="236" t="s">
        <v>1</v>
      </c>
      <c r="N180" s="237" t="s">
        <v>45</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175</v>
      </c>
      <c r="AT180" s="240" t="s">
        <v>243</v>
      </c>
      <c r="AU180" s="240" t="s">
        <v>88</v>
      </c>
      <c r="AY180" s="18" t="s">
        <v>241</v>
      </c>
      <c r="BE180" s="241">
        <f>IF(N180="základní",J180,0)</f>
        <v>0</v>
      </c>
      <c r="BF180" s="241">
        <f>IF(N180="snížená",J180,0)</f>
        <v>0</v>
      </c>
      <c r="BG180" s="241">
        <f>IF(N180="zákl. přenesená",J180,0)</f>
        <v>0</v>
      </c>
      <c r="BH180" s="241">
        <f>IF(N180="sníž. přenesená",J180,0)</f>
        <v>0</v>
      </c>
      <c r="BI180" s="241">
        <f>IF(N180="nulová",J180,0)</f>
        <v>0</v>
      </c>
      <c r="BJ180" s="18" t="s">
        <v>14</v>
      </c>
      <c r="BK180" s="241">
        <f>ROUND(I180*H180,2)</f>
        <v>0</v>
      </c>
      <c r="BL180" s="18" t="s">
        <v>175</v>
      </c>
      <c r="BM180" s="240" t="s">
        <v>5253</v>
      </c>
    </row>
    <row r="181" s="2" customFormat="1">
      <c r="A181" s="39"/>
      <c r="B181" s="40"/>
      <c r="C181" s="41"/>
      <c r="D181" s="242" t="s">
        <v>249</v>
      </c>
      <c r="E181" s="41"/>
      <c r="F181" s="243" t="s">
        <v>5254</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249</v>
      </c>
      <c r="AU181" s="18" t="s">
        <v>88</v>
      </c>
    </row>
    <row r="182" s="2" customFormat="1">
      <c r="A182" s="39"/>
      <c r="B182" s="40"/>
      <c r="C182" s="41"/>
      <c r="D182" s="247" t="s">
        <v>251</v>
      </c>
      <c r="E182" s="41"/>
      <c r="F182" s="248" t="s">
        <v>5255</v>
      </c>
      <c r="G182" s="41"/>
      <c r="H182" s="41"/>
      <c r="I182" s="244"/>
      <c r="J182" s="41"/>
      <c r="K182" s="41"/>
      <c r="L182" s="45"/>
      <c r="M182" s="281"/>
      <c r="N182" s="282"/>
      <c r="O182" s="283"/>
      <c r="P182" s="283"/>
      <c r="Q182" s="283"/>
      <c r="R182" s="283"/>
      <c r="S182" s="283"/>
      <c r="T182" s="284"/>
      <c r="U182" s="39"/>
      <c r="V182" s="39"/>
      <c r="W182" s="39"/>
      <c r="X182" s="39"/>
      <c r="Y182" s="39"/>
      <c r="Z182" s="39"/>
      <c r="AA182" s="39"/>
      <c r="AB182" s="39"/>
      <c r="AC182" s="39"/>
      <c r="AD182" s="39"/>
      <c r="AE182" s="39"/>
      <c r="AT182" s="18" t="s">
        <v>251</v>
      </c>
      <c r="AU182" s="18" t="s">
        <v>88</v>
      </c>
    </row>
    <row r="183" s="2" customFormat="1" ht="6.96" customHeight="1">
      <c r="A183" s="39"/>
      <c r="B183" s="67"/>
      <c r="C183" s="68"/>
      <c r="D183" s="68"/>
      <c r="E183" s="68"/>
      <c r="F183" s="68"/>
      <c r="G183" s="68"/>
      <c r="H183" s="68"/>
      <c r="I183" s="68"/>
      <c r="J183" s="68"/>
      <c r="K183" s="68"/>
      <c r="L183" s="45"/>
      <c r="M183" s="39"/>
      <c r="O183" s="39"/>
      <c r="P183" s="39"/>
      <c r="Q183" s="39"/>
      <c r="R183" s="39"/>
      <c r="S183" s="39"/>
      <c r="T183" s="39"/>
      <c r="U183" s="39"/>
      <c r="V183" s="39"/>
      <c r="W183" s="39"/>
      <c r="X183" s="39"/>
      <c r="Y183" s="39"/>
      <c r="Z183" s="39"/>
      <c r="AA183" s="39"/>
      <c r="AB183" s="39"/>
      <c r="AC183" s="39"/>
      <c r="AD183" s="39"/>
      <c r="AE183" s="39"/>
    </row>
  </sheetData>
  <sheetProtection sheet="1" autoFilter="0" formatColumns="0" formatRows="0" objects="1" scenarios="1" spinCount="100000" saltValue="p6KRzDaOLo2SLwN3QGDr1RwEvTNwrdSl+vMrJ0HsrVx+7aUZqMq8yHMRAzblJim8gQlNbOJTCyn8KbzLFBj1Yw==" hashValue="HAjkhRze3CXaBH4o0A6RVgzcobEm039TZ7cCO3mR2C9FUeLE8HksYUbXN1ouHH71BsMOIOIdbK2a2VMrFvEaXw==" algorithmName="SHA-512" password="CC35"/>
  <autoFilter ref="C128:K182"/>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hyperlinks>
    <hyperlink ref="F134" r:id="rId1" display="https://podminky.urs.cz/item/CS_URS_2021_02/181913112"/>
    <hyperlink ref="F141" r:id="rId2" display="https://podminky.urs.cz/item/CS_URS_2021_02/564851111"/>
    <hyperlink ref="F144" r:id="rId3" display="https://podminky.urs.cz/item/CS_URS_2021_02/564871111"/>
    <hyperlink ref="F147" r:id="rId4" display="https://podminky.urs.cz/item/CS_URS_2021_02/564952112"/>
    <hyperlink ref="F150" r:id="rId5" display="https://podminky.urs.cz/item/CS_URS_2021_02/573231108"/>
    <hyperlink ref="F153" r:id="rId6" display="https://podminky.urs.cz/item/CS_URS_2021_02/577144111"/>
    <hyperlink ref="F156" r:id="rId7" display="https://podminky.urs.cz/item/CS_URS_2021_02/596211110"/>
    <hyperlink ref="F163" r:id="rId8" display="https://podminky.urs.cz/item/CS_URS_2021_02/916131213"/>
    <hyperlink ref="F169" r:id="rId9" display="https://podminky.urs.cz/item/CS_URS_2021_02/916231213"/>
    <hyperlink ref="F175" r:id="rId10" display="https://podminky.urs.cz/item/CS_URS_2021_02/916991121"/>
    <hyperlink ref="F182" r:id="rId11" display="https://podminky.urs.cz/item/CS_URS_2021_02/998223011"/>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212</v>
      </c>
      <c r="F9" s="1"/>
      <c r="G9" s="1"/>
      <c r="H9" s="1"/>
      <c r="L9" s="21"/>
    </row>
    <row r="10" s="1" customFormat="1" ht="12" customHeight="1">
      <c r="B10" s="21"/>
      <c r="D10" s="152" t="s">
        <v>213</v>
      </c>
      <c r="L10" s="21"/>
    </row>
    <row r="11" s="2" customFormat="1" ht="16.5" customHeight="1">
      <c r="A11" s="39"/>
      <c r="B11" s="45"/>
      <c r="C11" s="39"/>
      <c r="D11" s="39"/>
      <c r="E11" s="154" t="s">
        <v>3953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5256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ROUND((SUM(BE128:BE238)),  2)</f>
        <v>0</v>
      </c>
      <c r="G37" s="39"/>
      <c r="H37" s="39"/>
      <c r="I37" s="166">
        <v>0.20999999999999999</v>
      </c>
      <c r="J37" s="165">
        <f>ROUND(((SUM(BE128:BE238))*I37),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ROUND((SUM(BF128:BF238)),  2)</f>
        <v>0</v>
      </c>
      <c r="G38" s="39"/>
      <c r="H38" s="39"/>
      <c r="I38" s="166">
        <v>0.14999999999999999</v>
      </c>
      <c r="J38" s="165">
        <f>ROUND(((SUM(BF128:BF238))*I38),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ROUND((SUM(BG128:BG238)),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ROUND((SUM(BH128:BH238)),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ROUND((SUM(BI128:BI238)),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212</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3953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04.7 - Přípojka NN</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2028</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3028</v>
      </c>
      <c r="E102" s="194"/>
      <c r="F102" s="194"/>
      <c r="G102" s="194"/>
      <c r="H102" s="194"/>
      <c r="I102" s="194"/>
      <c r="J102" s="195">
        <f>J158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3029</v>
      </c>
      <c r="E103" s="194"/>
      <c r="F103" s="194"/>
      <c r="G103" s="194"/>
      <c r="H103" s="194"/>
      <c r="I103" s="194"/>
      <c r="J103" s="195">
        <f>J185</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3030</v>
      </c>
      <c r="E104" s="194"/>
      <c r="F104" s="194"/>
      <c r="G104" s="194"/>
      <c r="H104" s="194"/>
      <c r="I104" s="194"/>
      <c r="J104" s="195">
        <f>J210</f>
        <v>0</v>
      </c>
      <c r="K104" s="192"/>
      <c r="L104" s="196"/>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85" t="str">
        <f>E7</f>
        <v>Zaječov rozšíření a intenzifikace ČOV Horní Kváň - kanalizace a vodovod</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211</v>
      </c>
      <c r="D115" s="23"/>
      <c r="E115" s="23"/>
      <c r="F115" s="23"/>
      <c r="G115" s="23"/>
      <c r="H115" s="23"/>
      <c r="I115" s="23"/>
      <c r="J115" s="23"/>
      <c r="K115" s="23"/>
      <c r="L115" s="21"/>
    </row>
    <row r="116" s="1" customFormat="1" ht="16.5" customHeight="1">
      <c r="B116" s="22"/>
      <c r="C116" s="23"/>
      <c r="D116" s="23"/>
      <c r="E116" s="185" t="s">
        <v>212</v>
      </c>
      <c r="F116" s="23"/>
      <c r="G116" s="23"/>
      <c r="H116" s="23"/>
      <c r="I116" s="23"/>
      <c r="J116" s="23"/>
      <c r="K116" s="23"/>
      <c r="L116" s="21"/>
    </row>
    <row r="117" s="1" customFormat="1" ht="12" customHeight="1">
      <c r="B117" s="22"/>
      <c r="C117" s="33" t="s">
        <v>213</v>
      </c>
      <c r="D117" s="23"/>
      <c r="E117" s="23"/>
      <c r="F117" s="23"/>
      <c r="G117" s="23"/>
      <c r="H117" s="23"/>
      <c r="I117" s="23"/>
      <c r="J117" s="23"/>
      <c r="K117" s="23"/>
      <c r="L117" s="21"/>
    </row>
    <row r="118" s="2" customFormat="1" ht="16.5" customHeight="1">
      <c r="A118" s="39"/>
      <c r="B118" s="40"/>
      <c r="C118" s="41"/>
      <c r="D118" s="41"/>
      <c r="E118" s="186" t="s">
        <v>3953</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SO 04.7 - Přípojka NN</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obec Zaječov, místní část Kvaň, Nová Ves</v>
      </c>
      <c r="G122" s="41"/>
      <c r="H122" s="41"/>
      <c r="I122" s="33" t="s">
        <v>22</v>
      </c>
      <c r="J122" s="80" t="str">
        <f>IF(J16="","",J16)</f>
        <v>18. 8. 2021</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54.45" customHeight="1">
      <c r="A124" s="39"/>
      <c r="B124" s="40"/>
      <c r="C124" s="33" t="s">
        <v>24</v>
      </c>
      <c r="D124" s="41"/>
      <c r="E124" s="41"/>
      <c r="F124" s="28" t="str">
        <f>E19</f>
        <v>Obec Zaječov, Zaječov 265, 267 63 Zaječov</v>
      </c>
      <c r="G124" s="41"/>
      <c r="H124" s="41"/>
      <c r="I124" s="33" t="s">
        <v>32</v>
      </c>
      <c r="J124" s="37" t="str">
        <f>E25</f>
        <v>PIK VÍTEK s.r.o.,Kořenského 1025/7, 150 00 Praha 5</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37</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227</v>
      </c>
      <c r="D127" s="205" t="s">
        <v>65</v>
      </c>
      <c r="E127" s="205" t="s">
        <v>61</v>
      </c>
      <c r="F127" s="205" t="s">
        <v>62</v>
      </c>
      <c r="G127" s="205" t="s">
        <v>228</v>
      </c>
      <c r="H127" s="205" t="s">
        <v>229</v>
      </c>
      <c r="I127" s="205" t="s">
        <v>230</v>
      </c>
      <c r="J127" s="205" t="s">
        <v>219</v>
      </c>
      <c r="K127" s="206" t="s">
        <v>231</v>
      </c>
      <c r="L127" s="207"/>
      <c r="M127" s="101" t="s">
        <v>1</v>
      </c>
      <c r="N127" s="102" t="s">
        <v>44</v>
      </c>
      <c r="O127" s="102" t="s">
        <v>232</v>
      </c>
      <c r="P127" s="102" t="s">
        <v>233</v>
      </c>
      <c r="Q127" s="102" t="s">
        <v>234</v>
      </c>
      <c r="R127" s="102" t="s">
        <v>235</v>
      </c>
      <c r="S127" s="102" t="s">
        <v>236</v>
      </c>
      <c r="T127" s="103" t="s">
        <v>237</v>
      </c>
      <c r="U127" s="202"/>
      <c r="V127" s="202"/>
      <c r="W127" s="202"/>
      <c r="X127" s="202"/>
      <c r="Y127" s="202"/>
      <c r="Z127" s="202"/>
      <c r="AA127" s="202"/>
      <c r="AB127" s="202"/>
      <c r="AC127" s="202"/>
      <c r="AD127" s="202"/>
      <c r="AE127" s="202"/>
    </row>
    <row r="128" s="2" customFormat="1" ht="22.8" customHeight="1">
      <c r="A128" s="39"/>
      <c r="B128" s="40"/>
      <c r="C128" s="108" t="s">
        <v>238</v>
      </c>
      <c r="D128" s="41"/>
      <c r="E128" s="41"/>
      <c r="F128" s="41"/>
      <c r="G128" s="41"/>
      <c r="H128" s="41"/>
      <c r="I128" s="41"/>
      <c r="J128" s="208">
        <f>BK128</f>
        <v>0</v>
      </c>
      <c r="K128" s="41"/>
      <c r="L128" s="45"/>
      <c r="M128" s="104"/>
      <c r="N128" s="209"/>
      <c r="O128" s="105"/>
      <c r="P128" s="210">
        <f>P129+P158+P185+P210</f>
        <v>0</v>
      </c>
      <c r="Q128" s="105"/>
      <c r="R128" s="210">
        <f>R129+R158+R185+R210</f>
        <v>0</v>
      </c>
      <c r="S128" s="105"/>
      <c r="T128" s="211">
        <f>T129+T158+T185+T210</f>
        <v>0</v>
      </c>
      <c r="U128" s="39"/>
      <c r="V128" s="39"/>
      <c r="W128" s="39"/>
      <c r="X128" s="39"/>
      <c r="Y128" s="39"/>
      <c r="Z128" s="39"/>
      <c r="AA128" s="39"/>
      <c r="AB128" s="39"/>
      <c r="AC128" s="39"/>
      <c r="AD128" s="39"/>
      <c r="AE128" s="39"/>
      <c r="AT128" s="18" t="s">
        <v>79</v>
      </c>
      <c r="AU128" s="18" t="s">
        <v>221</v>
      </c>
      <c r="BK128" s="212">
        <f>BK129+BK158+BK185+BK210</f>
        <v>0</v>
      </c>
    </row>
    <row r="129" s="12" customFormat="1" ht="25.92" customHeight="1">
      <c r="A129" s="12"/>
      <c r="B129" s="213"/>
      <c r="C129" s="214"/>
      <c r="D129" s="215" t="s">
        <v>79</v>
      </c>
      <c r="E129" s="216" t="s">
        <v>2197</v>
      </c>
      <c r="F129" s="216" t="s">
        <v>2198</v>
      </c>
      <c r="G129" s="214"/>
      <c r="H129" s="214"/>
      <c r="I129" s="217"/>
      <c r="J129" s="218">
        <f>BK129</f>
        <v>0</v>
      </c>
      <c r="K129" s="214"/>
      <c r="L129" s="219"/>
      <c r="M129" s="220"/>
      <c r="N129" s="221"/>
      <c r="O129" s="221"/>
      <c r="P129" s="222">
        <f>SUM(P130:P157)</f>
        <v>0</v>
      </c>
      <c r="Q129" s="221"/>
      <c r="R129" s="222">
        <f>SUM(R130:R157)</f>
        <v>0</v>
      </c>
      <c r="S129" s="221"/>
      <c r="T129" s="223">
        <f>SUM(T130:T157)</f>
        <v>0</v>
      </c>
      <c r="U129" s="12"/>
      <c r="V129" s="12"/>
      <c r="W129" s="12"/>
      <c r="X129" s="12"/>
      <c r="Y129" s="12"/>
      <c r="Z129" s="12"/>
      <c r="AA129" s="12"/>
      <c r="AB129" s="12"/>
      <c r="AC129" s="12"/>
      <c r="AD129" s="12"/>
      <c r="AE129" s="12"/>
      <c r="AR129" s="224" t="s">
        <v>14</v>
      </c>
      <c r="AT129" s="225" t="s">
        <v>79</v>
      </c>
      <c r="AU129" s="225" t="s">
        <v>80</v>
      </c>
      <c r="AY129" s="224" t="s">
        <v>241</v>
      </c>
      <c r="BK129" s="226">
        <f>SUM(BK130:BK157)</f>
        <v>0</v>
      </c>
    </row>
    <row r="130" s="2" customFormat="1" ht="16.5" customHeight="1">
      <c r="A130" s="39"/>
      <c r="B130" s="40"/>
      <c r="C130" s="229" t="s">
        <v>14</v>
      </c>
      <c r="D130" s="229" t="s">
        <v>243</v>
      </c>
      <c r="E130" s="230" t="s">
        <v>2212</v>
      </c>
      <c r="F130" s="231" t="s">
        <v>2213</v>
      </c>
      <c r="G130" s="232" t="s">
        <v>2204</v>
      </c>
      <c r="H130" s="233">
        <v>6</v>
      </c>
      <c r="I130" s="234"/>
      <c r="J130" s="235">
        <f>ROUND(I130*H130,2)</f>
        <v>0</v>
      </c>
      <c r="K130" s="231" t="s">
        <v>1</v>
      </c>
      <c r="L130" s="45"/>
      <c r="M130" s="236" t="s">
        <v>1</v>
      </c>
      <c r="N130" s="237" t="s">
        <v>45</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175</v>
      </c>
      <c r="AT130" s="240" t="s">
        <v>243</v>
      </c>
      <c r="AU130" s="240" t="s">
        <v>14</v>
      </c>
      <c r="AY130" s="18" t="s">
        <v>241</v>
      </c>
      <c r="BE130" s="241">
        <f>IF(N130="základní",J130,0)</f>
        <v>0</v>
      </c>
      <c r="BF130" s="241">
        <f>IF(N130="snížená",J130,0)</f>
        <v>0</v>
      </c>
      <c r="BG130" s="241">
        <f>IF(N130="zákl. přenesená",J130,0)</f>
        <v>0</v>
      </c>
      <c r="BH130" s="241">
        <f>IF(N130="sníž. přenesená",J130,0)</f>
        <v>0</v>
      </c>
      <c r="BI130" s="241">
        <f>IF(N130="nulová",J130,0)</f>
        <v>0</v>
      </c>
      <c r="BJ130" s="18" t="s">
        <v>14</v>
      </c>
      <c r="BK130" s="241">
        <f>ROUND(I130*H130,2)</f>
        <v>0</v>
      </c>
      <c r="BL130" s="18" t="s">
        <v>175</v>
      </c>
      <c r="BM130" s="240" t="s">
        <v>5257</v>
      </c>
    </row>
    <row r="131" s="2" customFormat="1">
      <c r="A131" s="39"/>
      <c r="B131" s="40"/>
      <c r="C131" s="41"/>
      <c r="D131" s="242" t="s">
        <v>249</v>
      </c>
      <c r="E131" s="41"/>
      <c r="F131" s="243" t="s">
        <v>2213</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249</v>
      </c>
      <c r="AU131" s="18" t="s">
        <v>14</v>
      </c>
    </row>
    <row r="132" s="2" customFormat="1" ht="16.5" customHeight="1">
      <c r="A132" s="39"/>
      <c r="B132" s="40"/>
      <c r="C132" s="229" t="s">
        <v>88</v>
      </c>
      <c r="D132" s="229" t="s">
        <v>243</v>
      </c>
      <c r="E132" s="230" t="s">
        <v>5258</v>
      </c>
      <c r="F132" s="231" t="s">
        <v>5259</v>
      </c>
      <c r="G132" s="232" t="s">
        <v>2204</v>
      </c>
      <c r="H132" s="233">
        <v>8</v>
      </c>
      <c r="I132" s="234"/>
      <c r="J132" s="235">
        <f>ROUND(I132*H132,2)</f>
        <v>0</v>
      </c>
      <c r="K132" s="231" t="s">
        <v>1</v>
      </c>
      <c r="L132" s="45"/>
      <c r="M132" s="236" t="s">
        <v>1</v>
      </c>
      <c r="N132" s="237" t="s">
        <v>45</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175</v>
      </c>
      <c r="AT132" s="240" t="s">
        <v>243</v>
      </c>
      <c r="AU132" s="240" t="s">
        <v>14</v>
      </c>
      <c r="AY132" s="18" t="s">
        <v>241</v>
      </c>
      <c r="BE132" s="241">
        <f>IF(N132="základní",J132,0)</f>
        <v>0</v>
      </c>
      <c r="BF132" s="241">
        <f>IF(N132="snížená",J132,0)</f>
        <v>0</v>
      </c>
      <c r="BG132" s="241">
        <f>IF(N132="zákl. přenesená",J132,0)</f>
        <v>0</v>
      </c>
      <c r="BH132" s="241">
        <f>IF(N132="sníž. přenesená",J132,0)</f>
        <v>0</v>
      </c>
      <c r="BI132" s="241">
        <f>IF(N132="nulová",J132,0)</f>
        <v>0</v>
      </c>
      <c r="BJ132" s="18" t="s">
        <v>14</v>
      </c>
      <c r="BK132" s="241">
        <f>ROUND(I132*H132,2)</f>
        <v>0</v>
      </c>
      <c r="BL132" s="18" t="s">
        <v>175</v>
      </c>
      <c r="BM132" s="240" t="s">
        <v>5260</v>
      </c>
    </row>
    <row r="133" s="2" customFormat="1">
      <c r="A133" s="39"/>
      <c r="B133" s="40"/>
      <c r="C133" s="41"/>
      <c r="D133" s="242" t="s">
        <v>249</v>
      </c>
      <c r="E133" s="41"/>
      <c r="F133" s="243" t="s">
        <v>5259</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249</v>
      </c>
      <c r="AU133" s="18" t="s">
        <v>14</v>
      </c>
    </row>
    <row r="134" s="2" customFormat="1" ht="16.5" customHeight="1">
      <c r="A134" s="39"/>
      <c r="B134" s="40"/>
      <c r="C134" s="229" t="s">
        <v>96</v>
      </c>
      <c r="D134" s="229" t="s">
        <v>243</v>
      </c>
      <c r="E134" s="230" t="s">
        <v>5261</v>
      </c>
      <c r="F134" s="231" t="s">
        <v>5262</v>
      </c>
      <c r="G134" s="232" t="s">
        <v>2204</v>
      </c>
      <c r="H134" s="233">
        <v>8</v>
      </c>
      <c r="I134" s="234"/>
      <c r="J134" s="235">
        <f>ROUND(I134*H134,2)</f>
        <v>0</v>
      </c>
      <c r="K134" s="231" t="s">
        <v>1</v>
      </c>
      <c r="L134" s="45"/>
      <c r="M134" s="236" t="s">
        <v>1</v>
      </c>
      <c r="N134" s="237" t="s">
        <v>45</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175</v>
      </c>
      <c r="AT134" s="240" t="s">
        <v>243</v>
      </c>
      <c r="AU134" s="240" t="s">
        <v>14</v>
      </c>
      <c r="AY134" s="18" t="s">
        <v>241</v>
      </c>
      <c r="BE134" s="241">
        <f>IF(N134="základní",J134,0)</f>
        <v>0</v>
      </c>
      <c r="BF134" s="241">
        <f>IF(N134="snížená",J134,0)</f>
        <v>0</v>
      </c>
      <c r="BG134" s="241">
        <f>IF(N134="zákl. přenesená",J134,0)</f>
        <v>0</v>
      </c>
      <c r="BH134" s="241">
        <f>IF(N134="sníž. přenesená",J134,0)</f>
        <v>0</v>
      </c>
      <c r="BI134" s="241">
        <f>IF(N134="nulová",J134,0)</f>
        <v>0</v>
      </c>
      <c r="BJ134" s="18" t="s">
        <v>14</v>
      </c>
      <c r="BK134" s="241">
        <f>ROUND(I134*H134,2)</f>
        <v>0</v>
      </c>
      <c r="BL134" s="18" t="s">
        <v>175</v>
      </c>
      <c r="BM134" s="240" t="s">
        <v>5263</v>
      </c>
    </row>
    <row r="135" s="2" customFormat="1">
      <c r="A135" s="39"/>
      <c r="B135" s="40"/>
      <c r="C135" s="41"/>
      <c r="D135" s="242" t="s">
        <v>249</v>
      </c>
      <c r="E135" s="41"/>
      <c r="F135" s="243" t="s">
        <v>5262</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249</v>
      </c>
      <c r="AU135" s="18" t="s">
        <v>14</v>
      </c>
    </row>
    <row r="136" s="2" customFormat="1" ht="16.5" customHeight="1">
      <c r="A136" s="39"/>
      <c r="B136" s="40"/>
      <c r="C136" s="229" t="s">
        <v>175</v>
      </c>
      <c r="D136" s="229" t="s">
        <v>243</v>
      </c>
      <c r="E136" s="230" t="s">
        <v>5264</v>
      </c>
      <c r="F136" s="231" t="s">
        <v>5265</v>
      </c>
      <c r="G136" s="232" t="s">
        <v>2204</v>
      </c>
      <c r="H136" s="233">
        <v>2</v>
      </c>
      <c r="I136" s="234"/>
      <c r="J136" s="235">
        <f>ROUND(I136*H136,2)</f>
        <v>0</v>
      </c>
      <c r="K136" s="231" t="s">
        <v>1</v>
      </c>
      <c r="L136" s="45"/>
      <c r="M136" s="236" t="s">
        <v>1</v>
      </c>
      <c r="N136" s="237" t="s">
        <v>45</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175</v>
      </c>
      <c r="AT136" s="240" t="s">
        <v>243</v>
      </c>
      <c r="AU136" s="240" t="s">
        <v>14</v>
      </c>
      <c r="AY136" s="18" t="s">
        <v>241</v>
      </c>
      <c r="BE136" s="241">
        <f>IF(N136="základní",J136,0)</f>
        <v>0</v>
      </c>
      <c r="BF136" s="241">
        <f>IF(N136="snížená",J136,0)</f>
        <v>0</v>
      </c>
      <c r="BG136" s="241">
        <f>IF(N136="zákl. přenesená",J136,0)</f>
        <v>0</v>
      </c>
      <c r="BH136" s="241">
        <f>IF(N136="sníž. přenesená",J136,0)</f>
        <v>0</v>
      </c>
      <c r="BI136" s="241">
        <f>IF(N136="nulová",J136,0)</f>
        <v>0</v>
      </c>
      <c r="BJ136" s="18" t="s">
        <v>14</v>
      </c>
      <c r="BK136" s="241">
        <f>ROUND(I136*H136,2)</f>
        <v>0</v>
      </c>
      <c r="BL136" s="18" t="s">
        <v>175</v>
      </c>
      <c r="BM136" s="240" t="s">
        <v>5266</v>
      </c>
    </row>
    <row r="137" s="2" customFormat="1">
      <c r="A137" s="39"/>
      <c r="B137" s="40"/>
      <c r="C137" s="41"/>
      <c r="D137" s="242" t="s">
        <v>249</v>
      </c>
      <c r="E137" s="41"/>
      <c r="F137" s="243" t="s">
        <v>5265</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249</v>
      </c>
      <c r="AU137" s="18" t="s">
        <v>14</v>
      </c>
    </row>
    <row r="138" s="2" customFormat="1" ht="16.5" customHeight="1">
      <c r="A138" s="39"/>
      <c r="B138" s="40"/>
      <c r="C138" s="229" t="s">
        <v>274</v>
      </c>
      <c r="D138" s="229" t="s">
        <v>243</v>
      </c>
      <c r="E138" s="230" t="s">
        <v>5267</v>
      </c>
      <c r="F138" s="231" t="s">
        <v>5268</v>
      </c>
      <c r="G138" s="232" t="s">
        <v>2204</v>
      </c>
      <c r="H138" s="233">
        <v>6</v>
      </c>
      <c r="I138" s="234"/>
      <c r="J138" s="235">
        <f>ROUND(I138*H138,2)</f>
        <v>0</v>
      </c>
      <c r="K138" s="231" t="s">
        <v>1</v>
      </c>
      <c r="L138" s="45"/>
      <c r="M138" s="236" t="s">
        <v>1</v>
      </c>
      <c r="N138" s="237" t="s">
        <v>45</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175</v>
      </c>
      <c r="AT138" s="240" t="s">
        <v>243</v>
      </c>
      <c r="AU138" s="240" t="s">
        <v>14</v>
      </c>
      <c r="AY138" s="18" t="s">
        <v>241</v>
      </c>
      <c r="BE138" s="241">
        <f>IF(N138="základní",J138,0)</f>
        <v>0</v>
      </c>
      <c r="BF138" s="241">
        <f>IF(N138="snížená",J138,0)</f>
        <v>0</v>
      </c>
      <c r="BG138" s="241">
        <f>IF(N138="zákl. přenesená",J138,0)</f>
        <v>0</v>
      </c>
      <c r="BH138" s="241">
        <f>IF(N138="sníž. přenesená",J138,0)</f>
        <v>0</v>
      </c>
      <c r="BI138" s="241">
        <f>IF(N138="nulová",J138,0)</f>
        <v>0</v>
      </c>
      <c r="BJ138" s="18" t="s">
        <v>14</v>
      </c>
      <c r="BK138" s="241">
        <f>ROUND(I138*H138,2)</f>
        <v>0</v>
      </c>
      <c r="BL138" s="18" t="s">
        <v>175</v>
      </c>
      <c r="BM138" s="240" t="s">
        <v>5269</v>
      </c>
    </row>
    <row r="139" s="2" customFormat="1">
      <c r="A139" s="39"/>
      <c r="B139" s="40"/>
      <c r="C139" s="41"/>
      <c r="D139" s="242" t="s">
        <v>249</v>
      </c>
      <c r="E139" s="41"/>
      <c r="F139" s="243" t="s">
        <v>5268</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249</v>
      </c>
      <c r="AU139" s="18" t="s">
        <v>14</v>
      </c>
    </row>
    <row r="140" s="2" customFormat="1" ht="16.5" customHeight="1">
      <c r="A140" s="39"/>
      <c r="B140" s="40"/>
      <c r="C140" s="229" t="s">
        <v>283</v>
      </c>
      <c r="D140" s="229" t="s">
        <v>243</v>
      </c>
      <c r="E140" s="230" t="s">
        <v>3040</v>
      </c>
      <c r="F140" s="231" t="s">
        <v>3041</v>
      </c>
      <c r="G140" s="232" t="s">
        <v>2204</v>
      </c>
      <c r="H140" s="233">
        <v>6</v>
      </c>
      <c r="I140" s="234"/>
      <c r="J140" s="235">
        <f>ROUND(I140*H140,2)</f>
        <v>0</v>
      </c>
      <c r="K140" s="231" t="s">
        <v>1</v>
      </c>
      <c r="L140" s="45"/>
      <c r="M140" s="236" t="s">
        <v>1</v>
      </c>
      <c r="N140" s="237" t="s">
        <v>45</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175</v>
      </c>
      <c r="AT140" s="240" t="s">
        <v>243</v>
      </c>
      <c r="AU140" s="240" t="s">
        <v>14</v>
      </c>
      <c r="AY140" s="18" t="s">
        <v>241</v>
      </c>
      <c r="BE140" s="241">
        <f>IF(N140="základní",J140,0)</f>
        <v>0</v>
      </c>
      <c r="BF140" s="241">
        <f>IF(N140="snížená",J140,0)</f>
        <v>0</v>
      </c>
      <c r="BG140" s="241">
        <f>IF(N140="zákl. přenesená",J140,0)</f>
        <v>0</v>
      </c>
      <c r="BH140" s="241">
        <f>IF(N140="sníž. přenesená",J140,0)</f>
        <v>0</v>
      </c>
      <c r="BI140" s="241">
        <f>IF(N140="nulová",J140,0)</f>
        <v>0</v>
      </c>
      <c r="BJ140" s="18" t="s">
        <v>14</v>
      </c>
      <c r="BK140" s="241">
        <f>ROUND(I140*H140,2)</f>
        <v>0</v>
      </c>
      <c r="BL140" s="18" t="s">
        <v>175</v>
      </c>
      <c r="BM140" s="240" t="s">
        <v>5270</v>
      </c>
    </row>
    <row r="141" s="2" customFormat="1">
      <c r="A141" s="39"/>
      <c r="B141" s="40"/>
      <c r="C141" s="41"/>
      <c r="D141" s="242" t="s">
        <v>249</v>
      </c>
      <c r="E141" s="41"/>
      <c r="F141" s="243" t="s">
        <v>3041</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249</v>
      </c>
      <c r="AU141" s="18" t="s">
        <v>14</v>
      </c>
    </row>
    <row r="142" s="2" customFormat="1" ht="24.15" customHeight="1">
      <c r="A142" s="39"/>
      <c r="B142" s="40"/>
      <c r="C142" s="229" t="s">
        <v>293</v>
      </c>
      <c r="D142" s="229" t="s">
        <v>243</v>
      </c>
      <c r="E142" s="230" t="s">
        <v>3046</v>
      </c>
      <c r="F142" s="231" t="s">
        <v>3047</v>
      </c>
      <c r="G142" s="232" t="s">
        <v>2204</v>
      </c>
      <c r="H142" s="233">
        <v>1</v>
      </c>
      <c r="I142" s="234"/>
      <c r="J142" s="235">
        <f>ROUND(I142*H142,2)</f>
        <v>0</v>
      </c>
      <c r="K142" s="231" t="s">
        <v>1</v>
      </c>
      <c r="L142" s="45"/>
      <c r="M142" s="236" t="s">
        <v>1</v>
      </c>
      <c r="N142" s="237" t="s">
        <v>45</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175</v>
      </c>
      <c r="AT142" s="240" t="s">
        <v>243</v>
      </c>
      <c r="AU142" s="240" t="s">
        <v>14</v>
      </c>
      <c r="AY142" s="18" t="s">
        <v>241</v>
      </c>
      <c r="BE142" s="241">
        <f>IF(N142="základní",J142,0)</f>
        <v>0</v>
      </c>
      <c r="BF142" s="241">
        <f>IF(N142="snížená",J142,0)</f>
        <v>0</v>
      </c>
      <c r="BG142" s="241">
        <f>IF(N142="zákl. přenesená",J142,0)</f>
        <v>0</v>
      </c>
      <c r="BH142" s="241">
        <f>IF(N142="sníž. přenesená",J142,0)</f>
        <v>0</v>
      </c>
      <c r="BI142" s="241">
        <f>IF(N142="nulová",J142,0)</f>
        <v>0</v>
      </c>
      <c r="BJ142" s="18" t="s">
        <v>14</v>
      </c>
      <c r="BK142" s="241">
        <f>ROUND(I142*H142,2)</f>
        <v>0</v>
      </c>
      <c r="BL142" s="18" t="s">
        <v>175</v>
      </c>
      <c r="BM142" s="240" t="s">
        <v>5271</v>
      </c>
    </row>
    <row r="143" s="2" customFormat="1">
      <c r="A143" s="39"/>
      <c r="B143" s="40"/>
      <c r="C143" s="41"/>
      <c r="D143" s="242" t="s">
        <v>249</v>
      </c>
      <c r="E143" s="41"/>
      <c r="F143" s="243" t="s">
        <v>3047</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249</v>
      </c>
      <c r="AU143" s="18" t="s">
        <v>14</v>
      </c>
    </row>
    <row r="144" s="2" customFormat="1" ht="21.75" customHeight="1">
      <c r="A144" s="39"/>
      <c r="B144" s="40"/>
      <c r="C144" s="229" t="s">
        <v>300</v>
      </c>
      <c r="D144" s="229" t="s">
        <v>243</v>
      </c>
      <c r="E144" s="230" t="s">
        <v>2239</v>
      </c>
      <c r="F144" s="231" t="s">
        <v>2240</v>
      </c>
      <c r="G144" s="232" t="s">
        <v>296</v>
      </c>
      <c r="H144" s="233">
        <v>50</v>
      </c>
      <c r="I144" s="234"/>
      <c r="J144" s="235">
        <f>ROUND(I144*H144,2)</f>
        <v>0</v>
      </c>
      <c r="K144" s="231" t="s">
        <v>1</v>
      </c>
      <c r="L144" s="45"/>
      <c r="M144" s="236" t="s">
        <v>1</v>
      </c>
      <c r="N144" s="237" t="s">
        <v>45</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175</v>
      </c>
      <c r="AT144" s="240" t="s">
        <v>243</v>
      </c>
      <c r="AU144" s="240" t="s">
        <v>14</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175</v>
      </c>
      <c r="BM144" s="240" t="s">
        <v>5272</v>
      </c>
    </row>
    <row r="145" s="2" customFormat="1">
      <c r="A145" s="39"/>
      <c r="B145" s="40"/>
      <c r="C145" s="41"/>
      <c r="D145" s="242" t="s">
        <v>249</v>
      </c>
      <c r="E145" s="41"/>
      <c r="F145" s="243" t="s">
        <v>2240</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14</v>
      </c>
    </row>
    <row r="146" s="2" customFormat="1" ht="16.5" customHeight="1">
      <c r="A146" s="39"/>
      <c r="B146" s="40"/>
      <c r="C146" s="229" t="s">
        <v>281</v>
      </c>
      <c r="D146" s="229" t="s">
        <v>243</v>
      </c>
      <c r="E146" s="230" t="s">
        <v>2281</v>
      </c>
      <c r="F146" s="231" t="s">
        <v>2282</v>
      </c>
      <c r="G146" s="232" t="s">
        <v>296</v>
      </c>
      <c r="H146" s="233">
        <v>29</v>
      </c>
      <c r="I146" s="234"/>
      <c r="J146" s="235">
        <f>ROUND(I146*H146,2)</f>
        <v>0</v>
      </c>
      <c r="K146" s="231" t="s">
        <v>1</v>
      </c>
      <c r="L146" s="45"/>
      <c r="M146" s="236" t="s">
        <v>1</v>
      </c>
      <c r="N146" s="237" t="s">
        <v>45</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175</v>
      </c>
      <c r="AT146" s="240" t="s">
        <v>243</v>
      </c>
      <c r="AU146" s="240" t="s">
        <v>14</v>
      </c>
      <c r="AY146" s="18" t="s">
        <v>241</v>
      </c>
      <c r="BE146" s="241">
        <f>IF(N146="základní",J146,0)</f>
        <v>0</v>
      </c>
      <c r="BF146" s="241">
        <f>IF(N146="snížená",J146,0)</f>
        <v>0</v>
      </c>
      <c r="BG146" s="241">
        <f>IF(N146="zákl. přenesená",J146,0)</f>
        <v>0</v>
      </c>
      <c r="BH146" s="241">
        <f>IF(N146="sníž. přenesená",J146,0)</f>
        <v>0</v>
      </c>
      <c r="BI146" s="241">
        <f>IF(N146="nulová",J146,0)</f>
        <v>0</v>
      </c>
      <c r="BJ146" s="18" t="s">
        <v>14</v>
      </c>
      <c r="BK146" s="241">
        <f>ROUND(I146*H146,2)</f>
        <v>0</v>
      </c>
      <c r="BL146" s="18" t="s">
        <v>175</v>
      </c>
      <c r="BM146" s="240" t="s">
        <v>5273</v>
      </c>
    </row>
    <row r="147" s="2" customFormat="1">
      <c r="A147" s="39"/>
      <c r="B147" s="40"/>
      <c r="C147" s="41"/>
      <c r="D147" s="242" t="s">
        <v>249</v>
      </c>
      <c r="E147" s="41"/>
      <c r="F147" s="243" t="s">
        <v>2282</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249</v>
      </c>
      <c r="AU147" s="18" t="s">
        <v>14</v>
      </c>
    </row>
    <row r="148" s="2" customFormat="1" ht="16.5" customHeight="1">
      <c r="A148" s="39"/>
      <c r="B148" s="40"/>
      <c r="C148" s="229" t="s">
        <v>309</v>
      </c>
      <c r="D148" s="229" t="s">
        <v>243</v>
      </c>
      <c r="E148" s="230" t="s">
        <v>5274</v>
      </c>
      <c r="F148" s="231" t="s">
        <v>5275</v>
      </c>
      <c r="G148" s="232" t="s">
        <v>296</v>
      </c>
      <c r="H148" s="233">
        <v>29</v>
      </c>
      <c r="I148" s="234"/>
      <c r="J148" s="235">
        <f>ROUND(I148*H148,2)</f>
        <v>0</v>
      </c>
      <c r="K148" s="231" t="s">
        <v>1</v>
      </c>
      <c r="L148" s="45"/>
      <c r="M148" s="236" t="s">
        <v>1</v>
      </c>
      <c r="N148" s="237" t="s">
        <v>45</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175</v>
      </c>
      <c r="AT148" s="240" t="s">
        <v>243</v>
      </c>
      <c r="AU148" s="240" t="s">
        <v>14</v>
      </c>
      <c r="AY148" s="18" t="s">
        <v>241</v>
      </c>
      <c r="BE148" s="241">
        <f>IF(N148="základní",J148,0)</f>
        <v>0</v>
      </c>
      <c r="BF148" s="241">
        <f>IF(N148="snížená",J148,0)</f>
        <v>0</v>
      </c>
      <c r="BG148" s="241">
        <f>IF(N148="zákl. přenesená",J148,0)</f>
        <v>0</v>
      </c>
      <c r="BH148" s="241">
        <f>IF(N148="sníž. přenesená",J148,0)</f>
        <v>0</v>
      </c>
      <c r="BI148" s="241">
        <f>IF(N148="nulová",J148,0)</f>
        <v>0</v>
      </c>
      <c r="BJ148" s="18" t="s">
        <v>14</v>
      </c>
      <c r="BK148" s="241">
        <f>ROUND(I148*H148,2)</f>
        <v>0</v>
      </c>
      <c r="BL148" s="18" t="s">
        <v>175</v>
      </c>
      <c r="BM148" s="240" t="s">
        <v>5276</v>
      </c>
    </row>
    <row r="149" s="2" customFormat="1">
      <c r="A149" s="39"/>
      <c r="B149" s="40"/>
      <c r="C149" s="41"/>
      <c r="D149" s="242" t="s">
        <v>249</v>
      </c>
      <c r="E149" s="41"/>
      <c r="F149" s="243" t="s">
        <v>5275</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249</v>
      </c>
      <c r="AU149" s="18" t="s">
        <v>14</v>
      </c>
    </row>
    <row r="150" s="2" customFormat="1" ht="16.5" customHeight="1">
      <c r="A150" s="39"/>
      <c r="B150" s="40"/>
      <c r="C150" s="229" t="s">
        <v>313</v>
      </c>
      <c r="D150" s="229" t="s">
        <v>243</v>
      </c>
      <c r="E150" s="230" t="s">
        <v>5277</v>
      </c>
      <c r="F150" s="231" t="s">
        <v>5278</v>
      </c>
      <c r="G150" s="232" t="s">
        <v>296</v>
      </c>
      <c r="H150" s="233">
        <v>290</v>
      </c>
      <c r="I150" s="234"/>
      <c r="J150" s="235">
        <f>ROUND(I150*H150,2)</f>
        <v>0</v>
      </c>
      <c r="K150" s="231" t="s">
        <v>1</v>
      </c>
      <c r="L150" s="45"/>
      <c r="M150" s="236" t="s">
        <v>1</v>
      </c>
      <c r="N150" s="237" t="s">
        <v>45</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175</v>
      </c>
      <c r="AT150" s="240" t="s">
        <v>243</v>
      </c>
      <c r="AU150" s="240" t="s">
        <v>14</v>
      </c>
      <c r="AY150" s="18" t="s">
        <v>241</v>
      </c>
      <c r="BE150" s="241">
        <f>IF(N150="základní",J150,0)</f>
        <v>0</v>
      </c>
      <c r="BF150" s="241">
        <f>IF(N150="snížená",J150,0)</f>
        <v>0</v>
      </c>
      <c r="BG150" s="241">
        <f>IF(N150="zákl. přenesená",J150,0)</f>
        <v>0</v>
      </c>
      <c r="BH150" s="241">
        <f>IF(N150="sníž. přenesená",J150,0)</f>
        <v>0</v>
      </c>
      <c r="BI150" s="241">
        <f>IF(N150="nulová",J150,0)</f>
        <v>0</v>
      </c>
      <c r="BJ150" s="18" t="s">
        <v>14</v>
      </c>
      <c r="BK150" s="241">
        <f>ROUND(I150*H150,2)</f>
        <v>0</v>
      </c>
      <c r="BL150" s="18" t="s">
        <v>175</v>
      </c>
      <c r="BM150" s="240" t="s">
        <v>5279</v>
      </c>
    </row>
    <row r="151" s="2" customFormat="1">
      <c r="A151" s="39"/>
      <c r="B151" s="40"/>
      <c r="C151" s="41"/>
      <c r="D151" s="242" t="s">
        <v>249</v>
      </c>
      <c r="E151" s="41"/>
      <c r="F151" s="243" t="s">
        <v>5278</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249</v>
      </c>
      <c r="AU151" s="18" t="s">
        <v>14</v>
      </c>
    </row>
    <row r="152" s="2" customFormat="1" ht="21.75" customHeight="1">
      <c r="A152" s="39"/>
      <c r="B152" s="40"/>
      <c r="C152" s="229" t="s">
        <v>317</v>
      </c>
      <c r="D152" s="229" t="s">
        <v>243</v>
      </c>
      <c r="E152" s="230" t="s">
        <v>3056</v>
      </c>
      <c r="F152" s="231" t="s">
        <v>3057</v>
      </c>
      <c r="G152" s="232" t="s">
        <v>296</v>
      </c>
      <c r="H152" s="233">
        <v>13</v>
      </c>
      <c r="I152" s="234"/>
      <c r="J152" s="235">
        <f>ROUND(I152*H152,2)</f>
        <v>0</v>
      </c>
      <c r="K152" s="231" t="s">
        <v>1</v>
      </c>
      <c r="L152" s="45"/>
      <c r="M152" s="236" t="s">
        <v>1</v>
      </c>
      <c r="N152" s="237" t="s">
        <v>45</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175</v>
      </c>
      <c r="AT152" s="240" t="s">
        <v>243</v>
      </c>
      <c r="AU152" s="240" t="s">
        <v>14</v>
      </c>
      <c r="AY152" s="18" t="s">
        <v>241</v>
      </c>
      <c r="BE152" s="241">
        <f>IF(N152="základní",J152,0)</f>
        <v>0</v>
      </c>
      <c r="BF152" s="241">
        <f>IF(N152="snížená",J152,0)</f>
        <v>0</v>
      </c>
      <c r="BG152" s="241">
        <f>IF(N152="zákl. přenesená",J152,0)</f>
        <v>0</v>
      </c>
      <c r="BH152" s="241">
        <f>IF(N152="sníž. přenesená",J152,0)</f>
        <v>0</v>
      </c>
      <c r="BI152" s="241">
        <f>IF(N152="nulová",J152,0)</f>
        <v>0</v>
      </c>
      <c r="BJ152" s="18" t="s">
        <v>14</v>
      </c>
      <c r="BK152" s="241">
        <f>ROUND(I152*H152,2)</f>
        <v>0</v>
      </c>
      <c r="BL152" s="18" t="s">
        <v>175</v>
      </c>
      <c r="BM152" s="240" t="s">
        <v>5280</v>
      </c>
    </row>
    <row r="153" s="2" customFormat="1">
      <c r="A153" s="39"/>
      <c r="B153" s="40"/>
      <c r="C153" s="41"/>
      <c r="D153" s="242" t="s">
        <v>249</v>
      </c>
      <c r="E153" s="41"/>
      <c r="F153" s="243" t="s">
        <v>3057</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249</v>
      </c>
      <c r="AU153" s="18" t="s">
        <v>14</v>
      </c>
    </row>
    <row r="154" s="2" customFormat="1" ht="16.5" customHeight="1">
      <c r="A154" s="39"/>
      <c r="B154" s="40"/>
      <c r="C154" s="229" t="s">
        <v>325</v>
      </c>
      <c r="D154" s="229" t="s">
        <v>243</v>
      </c>
      <c r="E154" s="230" t="s">
        <v>3059</v>
      </c>
      <c r="F154" s="231" t="s">
        <v>3060</v>
      </c>
      <c r="G154" s="232" t="s">
        <v>296</v>
      </c>
      <c r="H154" s="233">
        <v>13</v>
      </c>
      <c r="I154" s="234"/>
      <c r="J154" s="235">
        <f>ROUND(I154*H154,2)</f>
        <v>0</v>
      </c>
      <c r="K154" s="231" t="s">
        <v>1</v>
      </c>
      <c r="L154" s="45"/>
      <c r="M154" s="236" t="s">
        <v>1</v>
      </c>
      <c r="N154" s="237" t="s">
        <v>45</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175</v>
      </c>
      <c r="AT154" s="240" t="s">
        <v>243</v>
      </c>
      <c r="AU154" s="240" t="s">
        <v>14</v>
      </c>
      <c r="AY154" s="18" t="s">
        <v>241</v>
      </c>
      <c r="BE154" s="241">
        <f>IF(N154="základní",J154,0)</f>
        <v>0</v>
      </c>
      <c r="BF154" s="241">
        <f>IF(N154="snížená",J154,0)</f>
        <v>0</v>
      </c>
      <c r="BG154" s="241">
        <f>IF(N154="zákl. přenesená",J154,0)</f>
        <v>0</v>
      </c>
      <c r="BH154" s="241">
        <f>IF(N154="sníž. přenesená",J154,0)</f>
        <v>0</v>
      </c>
      <c r="BI154" s="241">
        <f>IF(N154="nulová",J154,0)</f>
        <v>0</v>
      </c>
      <c r="BJ154" s="18" t="s">
        <v>14</v>
      </c>
      <c r="BK154" s="241">
        <f>ROUND(I154*H154,2)</f>
        <v>0</v>
      </c>
      <c r="BL154" s="18" t="s">
        <v>175</v>
      </c>
      <c r="BM154" s="240" t="s">
        <v>5281</v>
      </c>
    </row>
    <row r="155" s="2" customFormat="1">
      <c r="A155" s="39"/>
      <c r="B155" s="40"/>
      <c r="C155" s="41"/>
      <c r="D155" s="242" t="s">
        <v>249</v>
      </c>
      <c r="E155" s="41"/>
      <c r="F155" s="243" t="s">
        <v>3060</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249</v>
      </c>
      <c r="AU155" s="18" t="s">
        <v>14</v>
      </c>
    </row>
    <row r="156" s="2" customFormat="1" ht="16.5" customHeight="1">
      <c r="A156" s="39"/>
      <c r="B156" s="40"/>
      <c r="C156" s="229" t="s">
        <v>332</v>
      </c>
      <c r="D156" s="229" t="s">
        <v>243</v>
      </c>
      <c r="E156" s="230" t="s">
        <v>5282</v>
      </c>
      <c r="F156" s="231" t="s">
        <v>5283</v>
      </c>
      <c r="G156" s="232" t="s">
        <v>296</v>
      </c>
      <c r="H156" s="233">
        <v>285</v>
      </c>
      <c r="I156" s="234"/>
      <c r="J156" s="235">
        <f>ROUND(I156*H156,2)</f>
        <v>0</v>
      </c>
      <c r="K156" s="231" t="s">
        <v>1</v>
      </c>
      <c r="L156" s="45"/>
      <c r="M156" s="236" t="s">
        <v>1</v>
      </c>
      <c r="N156" s="237" t="s">
        <v>45</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175</v>
      </c>
      <c r="AT156" s="240" t="s">
        <v>243</v>
      </c>
      <c r="AU156" s="240" t="s">
        <v>14</v>
      </c>
      <c r="AY156" s="18" t="s">
        <v>241</v>
      </c>
      <c r="BE156" s="241">
        <f>IF(N156="základní",J156,0)</f>
        <v>0</v>
      </c>
      <c r="BF156" s="241">
        <f>IF(N156="snížená",J156,0)</f>
        <v>0</v>
      </c>
      <c r="BG156" s="241">
        <f>IF(N156="zákl. přenesená",J156,0)</f>
        <v>0</v>
      </c>
      <c r="BH156" s="241">
        <f>IF(N156="sníž. přenesená",J156,0)</f>
        <v>0</v>
      </c>
      <c r="BI156" s="241">
        <f>IF(N156="nulová",J156,0)</f>
        <v>0</v>
      </c>
      <c r="BJ156" s="18" t="s">
        <v>14</v>
      </c>
      <c r="BK156" s="241">
        <f>ROUND(I156*H156,2)</f>
        <v>0</v>
      </c>
      <c r="BL156" s="18" t="s">
        <v>175</v>
      </c>
      <c r="BM156" s="240" t="s">
        <v>5284</v>
      </c>
    </row>
    <row r="157" s="2" customFormat="1">
      <c r="A157" s="39"/>
      <c r="B157" s="40"/>
      <c r="C157" s="41"/>
      <c r="D157" s="242" t="s">
        <v>249</v>
      </c>
      <c r="E157" s="41"/>
      <c r="F157" s="243" t="s">
        <v>5283</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249</v>
      </c>
      <c r="AU157" s="18" t="s">
        <v>14</v>
      </c>
    </row>
    <row r="158" s="12" customFormat="1" ht="25.92" customHeight="1">
      <c r="A158" s="12"/>
      <c r="B158" s="213"/>
      <c r="C158" s="214"/>
      <c r="D158" s="215" t="s">
        <v>79</v>
      </c>
      <c r="E158" s="216" t="s">
        <v>2302</v>
      </c>
      <c r="F158" s="216" t="s">
        <v>3062</v>
      </c>
      <c r="G158" s="214"/>
      <c r="H158" s="214"/>
      <c r="I158" s="217"/>
      <c r="J158" s="218">
        <f>BK158</f>
        <v>0</v>
      </c>
      <c r="K158" s="214"/>
      <c r="L158" s="219"/>
      <c r="M158" s="220"/>
      <c r="N158" s="221"/>
      <c r="O158" s="221"/>
      <c r="P158" s="222">
        <f>SUM(P159:P184)</f>
        <v>0</v>
      </c>
      <c r="Q158" s="221"/>
      <c r="R158" s="222">
        <f>SUM(R159:R184)</f>
        <v>0</v>
      </c>
      <c r="S158" s="221"/>
      <c r="T158" s="223">
        <f>SUM(T159:T184)</f>
        <v>0</v>
      </c>
      <c r="U158" s="12"/>
      <c r="V158" s="12"/>
      <c r="W158" s="12"/>
      <c r="X158" s="12"/>
      <c r="Y158" s="12"/>
      <c r="Z158" s="12"/>
      <c r="AA158" s="12"/>
      <c r="AB158" s="12"/>
      <c r="AC158" s="12"/>
      <c r="AD158" s="12"/>
      <c r="AE158" s="12"/>
      <c r="AR158" s="224" t="s">
        <v>14</v>
      </c>
      <c r="AT158" s="225" t="s">
        <v>79</v>
      </c>
      <c r="AU158" s="225" t="s">
        <v>80</v>
      </c>
      <c r="AY158" s="224" t="s">
        <v>241</v>
      </c>
      <c r="BK158" s="226">
        <f>SUM(BK159:BK184)</f>
        <v>0</v>
      </c>
    </row>
    <row r="159" s="2" customFormat="1" ht="16.5" customHeight="1">
      <c r="A159" s="39"/>
      <c r="B159" s="40"/>
      <c r="C159" s="229" t="s">
        <v>8</v>
      </c>
      <c r="D159" s="229" t="s">
        <v>243</v>
      </c>
      <c r="E159" s="230" t="s">
        <v>2331</v>
      </c>
      <c r="F159" s="231" t="s">
        <v>2332</v>
      </c>
      <c r="G159" s="232" t="s">
        <v>296</v>
      </c>
      <c r="H159" s="233">
        <v>50</v>
      </c>
      <c r="I159" s="234"/>
      <c r="J159" s="235">
        <f>ROUND(I159*H159,2)</f>
        <v>0</v>
      </c>
      <c r="K159" s="231" t="s">
        <v>1</v>
      </c>
      <c r="L159" s="45"/>
      <c r="M159" s="236" t="s">
        <v>1</v>
      </c>
      <c r="N159" s="237" t="s">
        <v>45</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175</v>
      </c>
      <c r="AT159" s="240" t="s">
        <v>243</v>
      </c>
      <c r="AU159" s="240" t="s">
        <v>14</v>
      </c>
      <c r="AY159" s="18" t="s">
        <v>241</v>
      </c>
      <c r="BE159" s="241">
        <f>IF(N159="základní",J159,0)</f>
        <v>0</v>
      </c>
      <c r="BF159" s="241">
        <f>IF(N159="snížená",J159,0)</f>
        <v>0</v>
      </c>
      <c r="BG159" s="241">
        <f>IF(N159="zákl. přenesená",J159,0)</f>
        <v>0</v>
      </c>
      <c r="BH159" s="241">
        <f>IF(N159="sníž. přenesená",J159,0)</f>
        <v>0</v>
      </c>
      <c r="BI159" s="241">
        <f>IF(N159="nulová",J159,0)</f>
        <v>0</v>
      </c>
      <c r="BJ159" s="18" t="s">
        <v>14</v>
      </c>
      <c r="BK159" s="241">
        <f>ROUND(I159*H159,2)</f>
        <v>0</v>
      </c>
      <c r="BL159" s="18" t="s">
        <v>175</v>
      </c>
      <c r="BM159" s="240" t="s">
        <v>5285</v>
      </c>
    </row>
    <row r="160" s="2" customFormat="1">
      <c r="A160" s="39"/>
      <c r="B160" s="40"/>
      <c r="C160" s="41"/>
      <c r="D160" s="242" t="s">
        <v>249</v>
      </c>
      <c r="E160" s="41"/>
      <c r="F160" s="243" t="s">
        <v>2332</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249</v>
      </c>
      <c r="AU160" s="18" t="s">
        <v>14</v>
      </c>
    </row>
    <row r="161" s="2" customFormat="1" ht="16.5" customHeight="1">
      <c r="A161" s="39"/>
      <c r="B161" s="40"/>
      <c r="C161" s="229" t="s">
        <v>344</v>
      </c>
      <c r="D161" s="229" t="s">
        <v>243</v>
      </c>
      <c r="E161" s="230" t="s">
        <v>5286</v>
      </c>
      <c r="F161" s="231" t="s">
        <v>5287</v>
      </c>
      <c r="G161" s="232" t="s">
        <v>296</v>
      </c>
      <c r="H161" s="233">
        <v>290</v>
      </c>
      <c r="I161" s="234"/>
      <c r="J161" s="235">
        <f>ROUND(I161*H161,2)</f>
        <v>0</v>
      </c>
      <c r="K161" s="231" t="s">
        <v>1</v>
      </c>
      <c r="L161" s="45"/>
      <c r="M161" s="236" t="s">
        <v>1</v>
      </c>
      <c r="N161" s="237" t="s">
        <v>45</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175</v>
      </c>
      <c r="AT161" s="240" t="s">
        <v>243</v>
      </c>
      <c r="AU161" s="240" t="s">
        <v>14</v>
      </c>
      <c r="AY161" s="18" t="s">
        <v>241</v>
      </c>
      <c r="BE161" s="241">
        <f>IF(N161="základní",J161,0)</f>
        <v>0</v>
      </c>
      <c r="BF161" s="241">
        <f>IF(N161="snížená",J161,0)</f>
        <v>0</v>
      </c>
      <c r="BG161" s="241">
        <f>IF(N161="zákl. přenesená",J161,0)</f>
        <v>0</v>
      </c>
      <c r="BH161" s="241">
        <f>IF(N161="sníž. přenesená",J161,0)</f>
        <v>0</v>
      </c>
      <c r="BI161" s="241">
        <f>IF(N161="nulová",J161,0)</f>
        <v>0</v>
      </c>
      <c r="BJ161" s="18" t="s">
        <v>14</v>
      </c>
      <c r="BK161" s="241">
        <f>ROUND(I161*H161,2)</f>
        <v>0</v>
      </c>
      <c r="BL161" s="18" t="s">
        <v>175</v>
      </c>
      <c r="BM161" s="240" t="s">
        <v>5288</v>
      </c>
    </row>
    <row r="162" s="2" customFormat="1">
      <c r="A162" s="39"/>
      <c r="B162" s="40"/>
      <c r="C162" s="41"/>
      <c r="D162" s="242" t="s">
        <v>249</v>
      </c>
      <c r="E162" s="41"/>
      <c r="F162" s="243" t="s">
        <v>5287</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249</v>
      </c>
      <c r="AU162" s="18" t="s">
        <v>14</v>
      </c>
    </row>
    <row r="163" s="2" customFormat="1" ht="16.5" customHeight="1">
      <c r="A163" s="39"/>
      <c r="B163" s="40"/>
      <c r="C163" s="229" t="s">
        <v>349</v>
      </c>
      <c r="D163" s="229" t="s">
        <v>243</v>
      </c>
      <c r="E163" s="230" t="s">
        <v>2397</v>
      </c>
      <c r="F163" s="231" t="s">
        <v>2398</v>
      </c>
      <c r="G163" s="232" t="s">
        <v>296</v>
      </c>
      <c r="H163" s="233">
        <v>29</v>
      </c>
      <c r="I163" s="234"/>
      <c r="J163" s="235">
        <f>ROUND(I163*H163,2)</f>
        <v>0</v>
      </c>
      <c r="K163" s="231" t="s">
        <v>1</v>
      </c>
      <c r="L163" s="45"/>
      <c r="M163" s="236" t="s">
        <v>1</v>
      </c>
      <c r="N163" s="237" t="s">
        <v>45</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175</v>
      </c>
      <c r="AT163" s="240" t="s">
        <v>243</v>
      </c>
      <c r="AU163" s="240" t="s">
        <v>14</v>
      </c>
      <c r="AY163" s="18" t="s">
        <v>241</v>
      </c>
      <c r="BE163" s="241">
        <f>IF(N163="základní",J163,0)</f>
        <v>0</v>
      </c>
      <c r="BF163" s="241">
        <f>IF(N163="snížená",J163,0)</f>
        <v>0</v>
      </c>
      <c r="BG163" s="241">
        <f>IF(N163="zákl. přenesená",J163,0)</f>
        <v>0</v>
      </c>
      <c r="BH163" s="241">
        <f>IF(N163="sníž. přenesená",J163,0)</f>
        <v>0</v>
      </c>
      <c r="BI163" s="241">
        <f>IF(N163="nulová",J163,0)</f>
        <v>0</v>
      </c>
      <c r="BJ163" s="18" t="s">
        <v>14</v>
      </c>
      <c r="BK163" s="241">
        <f>ROUND(I163*H163,2)</f>
        <v>0</v>
      </c>
      <c r="BL163" s="18" t="s">
        <v>175</v>
      </c>
      <c r="BM163" s="240" t="s">
        <v>5289</v>
      </c>
    </row>
    <row r="164" s="2" customFormat="1">
      <c r="A164" s="39"/>
      <c r="B164" s="40"/>
      <c r="C164" s="41"/>
      <c r="D164" s="242" t="s">
        <v>249</v>
      </c>
      <c r="E164" s="41"/>
      <c r="F164" s="243" t="s">
        <v>2398</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249</v>
      </c>
      <c r="AU164" s="18" t="s">
        <v>14</v>
      </c>
    </row>
    <row r="165" s="2" customFormat="1" ht="16.5" customHeight="1">
      <c r="A165" s="39"/>
      <c r="B165" s="40"/>
      <c r="C165" s="229" t="s">
        <v>354</v>
      </c>
      <c r="D165" s="229" t="s">
        <v>243</v>
      </c>
      <c r="E165" s="230" t="s">
        <v>5290</v>
      </c>
      <c r="F165" s="231" t="s">
        <v>5291</v>
      </c>
      <c r="G165" s="232" t="s">
        <v>296</v>
      </c>
      <c r="H165" s="233">
        <v>29</v>
      </c>
      <c r="I165" s="234"/>
      <c r="J165" s="235">
        <f>ROUND(I165*H165,2)</f>
        <v>0</v>
      </c>
      <c r="K165" s="231" t="s">
        <v>1</v>
      </c>
      <c r="L165" s="45"/>
      <c r="M165" s="236" t="s">
        <v>1</v>
      </c>
      <c r="N165" s="237" t="s">
        <v>45</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175</v>
      </c>
      <c r="AT165" s="240" t="s">
        <v>243</v>
      </c>
      <c r="AU165" s="240" t="s">
        <v>14</v>
      </c>
      <c r="AY165" s="18" t="s">
        <v>241</v>
      </c>
      <c r="BE165" s="241">
        <f>IF(N165="základní",J165,0)</f>
        <v>0</v>
      </c>
      <c r="BF165" s="241">
        <f>IF(N165="snížená",J165,0)</f>
        <v>0</v>
      </c>
      <c r="BG165" s="241">
        <f>IF(N165="zákl. přenesená",J165,0)</f>
        <v>0</v>
      </c>
      <c r="BH165" s="241">
        <f>IF(N165="sníž. přenesená",J165,0)</f>
        <v>0</v>
      </c>
      <c r="BI165" s="241">
        <f>IF(N165="nulová",J165,0)</f>
        <v>0</v>
      </c>
      <c r="BJ165" s="18" t="s">
        <v>14</v>
      </c>
      <c r="BK165" s="241">
        <f>ROUND(I165*H165,2)</f>
        <v>0</v>
      </c>
      <c r="BL165" s="18" t="s">
        <v>175</v>
      </c>
      <c r="BM165" s="240" t="s">
        <v>5292</v>
      </c>
    </row>
    <row r="166" s="2" customFormat="1">
      <c r="A166" s="39"/>
      <c r="B166" s="40"/>
      <c r="C166" s="41"/>
      <c r="D166" s="242" t="s">
        <v>249</v>
      </c>
      <c r="E166" s="41"/>
      <c r="F166" s="243" t="s">
        <v>5291</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249</v>
      </c>
      <c r="AU166" s="18" t="s">
        <v>14</v>
      </c>
    </row>
    <row r="167" s="2" customFormat="1" ht="16.5" customHeight="1">
      <c r="A167" s="39"/>
      <c r="B167" s="40"/>
      <c r="C167" s="229" t="s">
        <v>359</v>
      </c>
      <c r="D167" s="229" t="s">
        <v>243</v>
      </c>
      <c r="E167" s="230" t="s">
        <v>5293</v>
      </c>
      <c r="F167" s="231" t="s">
        <v>5294</v>
      </c>
      <c r="G167" s="232" t="s">
        <v>2204</v>
      </c>
      <c r="H167" s="233">
        <v>3</v>
      </c>
      <c r="I167" s="234"/>
      <c r="J167" s="235">
        <f>ROUND(I167*H167,2)</f>
        <v>0</v>
      </c>
      <c r="K167" s="231" t="s">
        <v>1</v>
      </c>
      <c r="L167" s="45"/>
      <c r="M167" s="236" t="s">
        <v>1</v>
      </c>
      <c r="N167" s="237" t="s">
        <v>45</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175</v>
      </c>
      <c r="AT167" s="240" t="s">
        <v>243</v>
      </c>
      <c r="AU167" s="240" t="s">
        <v>14</v>
      </c>
      <c r="AY167" s="18" t="s">
        <v>241</v>
      </c>
      <c r="BE167" s="241">
        <f>IF(N167="základní",J167,0)</f>
        <v>0</v>
      </c>
      <c r="BF167" s="241">
        <f>IF(N167="snížená",J167,0)</f>
        <v>0</v>
      </c>
      <c r="BG167" s="241">
        <f>IF(N167="zákl. přenesená",J167,0)</f>
        <v>0</v>
      </c>
      <c r="BH167" s="241">
        <f>IF(N167="sníž. přenesená",J167,0)</f>
        <v>0</v>
      </c>
      <c r="BI167" s="241">
        <f>IF(N167="nulová",J167,0)</f>
        <v>0</v>
      </c>
      <c r="BJ167" s="18" t="s">
        <v>14</v>
      </c>
      <c r="BK167" s="241">
        <f>ROUND(I167*H167,2)</f>
        <v>0</v>
      </c>
      <c r="BL167" s="18" t="s">
        <v>175</v>
      </c>
      <c r="BM167" s="240" t="s">
        <v>5295</v>
      </c>
    </row>
    <row r="168" s="2" customFormat="1">
      <c r="A168" s="39"/>
      <c r="B168" s="40"/>
      <c r="C168" s="41"/>
      <c r="D168" s="242" t="s">
        <v>249</v>
      </c>
      <c r="E168" s="41"/>
      <c r="F168" s="243" t="s">
        <v>5294</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249</v>
      </c>
      <c r="AU168" s="18" t="s">
        <v>14</v>
      </c>
    </row>
    <row r="169" s="2" customFormat="1" ht="16.5" customHeight="1">
      <c r="A169" s="39"/>
      <c r="B169" s="40"/>
      <c r="C169" s="229" t="s">
        <v>365</v>
      </c>
      <c r="D169" s="229" t="s">
        <v>243</v>
      </c>
      <c r="E169" s="230" t="s">
        <v>5296</v>
      </c>
      <c r="F169" s="231" t="s">
        <v>5297</v>
      </c>
      <c r="G169" s="232" t="s">
        <v>2204</v>
      </c>
      <c r="H169" s="233">
        <v>3</v>
      </c>
      <c r="I169" s="234"/>
      <c r="J169" s="235">
        <f>ROUND(I169*H169,2)</f>
        <v>0</v>
      </c>
      <c r="K169" s="231" t="s">
        <v>1</v>
      </c>
      <c r="L169" s="45"/>
      <c r="M169" s="236" t="s">
        <v>1</v>
      </c>
      <c r="N169" s="237" t="s">
        <v>45</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175</v>
      </c>
      <c r="AT169" s="240" t="s">
        <v>243</v>
      </c>
      <c r="AU169" s="240" t="s">
        <v>14</v>
      </c>
      <c r="AY169" s="18" t="s">
        <v>241</v>
      </c>
      <c r="BE169" s="241">
        <f>IF(N169="základní",J169,0)</f>
        <v>0</v>
      </c>
      <c r="BF169" s="241">
        <f>IF(N169="snížená",J169,0)</f>
        <v>0</v>
      </c>
      <c r="BG169" s="241">
        <f>IF(N169="zákl. přenesená",J169,0)</f>
        <v>0</v>
      </c>
      <c r="BH169" s="241">
        <f>IF(N169="sníž. přenesená",J169,0)</f>
        <v>0</v>
      </c>
      <c r="BI169" s="241">
        <f>IF(N169="nulová",J169,0)</f>
        <v>0</v>
      </c>
      <c r="BJ169" s="18" t="s">
        <v>14</v>
      </c>
      <c r="BK169" s="241">
        <f>ROUND(I169*H169,2)</f>
        <v>0</v>
      </c>
      <c r="BL169" s="18" t="s">
        <v>175</v>
      </c>
      <c r="BM169" s="240" t="s">
        <v>5298</v>
      </c>
    </row>
    <row r="170" s="2" customFormat="1">
      <c r="A170" s="39"/>
      <c r="B170" s="40"/>
      <c r="C170" s="41"/>
      <c r="D170" s="242" t="s">
        <v>249</v>
      </c>
      <c r="E170" s="41"/>
      <c r="F170" s="243" t="s">
        <v>5297</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249</v>
      </c>
      <c r="AU170" s="18" t="s">
        <v>14</v>
      </c>
    </row>
    <row r="171" s="2" customFormat="1" ht="37.8" customHeight="1">
      <c r="A171" s="39"/>
      <c r="B171" s="40"/>
      <c r="C171" s="229" t="s">
        <v>7</v>
      </c>
      <c r="D171" s="229" t="s">
        <v>243</v>
      </c>
      <c r="E171" s="230" t="s">
        <v>2415</v>
      </c>
      <c r="F171" s="231" t="s">
        <v>5299</v>
      </c>
      <c r="G171" s="232" t="s">
        <v>2204</v>
      </c>
      <c r="H171" s="233">
        <v>1</v>
      </c>
      <c r="I171" s="234"/>
      <c r="J171" s="235">
        <f>ROUND(I171*H171,2)</f>
        <v>0</v>
      </c>
      <c r="K171" s="231" t="s">
        <v>1</v>
      </c>
      <c r="L171" s="45"/>
      <c r="M171" s="236" t="s">
        <v>1</v>
      </c>
      <c r="N171" s="237" t="s">
        <v>45</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175</v>
      </c>
      <c r="AT171" s="240" t="s">
        <v>243</v>
      </c>
      <c r="AU171" s="240" t="s">
        <v>14</v>
      </c>
      <c r="AY171" s="18" t="s">
        <v>241</v>
      </c>
      <c r="BE171" s="241">
        <f>IF(N171="základní",J171,0)</f>
        <v>0</v>
      </c>
      <c r="BF171" s="241">
        <f>IF(N171="snížená",J171,0)</f>
        <v>0</v>
      </c>
      <c r="BG171" s="241">
        <f>IF(N171="zákl. přenesená",J171,0)</f>
        <v>0</v>
      </c>
      <c r="BH171" s="241">
        <f>IF(N171="sníž. přenesená",J171,0)</f>
        <v>0</v>
      </c>
      <c r="BI171" s="241">
        <f>IF(N171="nulová",J171,0)</f>
        <v>0</v>
      </c>
      <c r="BJ171" s="18" t="s">
        <v>14</v>
      </c>
      <c r="BK171" s="241">
        <f>ROUND(I171*H171,2)</f>
        <v>0</v>
      </c>
      <c r="BL171" s="18" t="s">
        <v>175</v>
      </c>
      <c r="BM171" s="240" t="s">
        <v>5300</v>
      </c>
    </row>
    <row r="172" s="2" customFormat="1">
      <c r="A172" s="39"/>
      <c r="B172" s="40"/>
      <c r="C172" s="41"/>
      <c r="D172" s="242" t="s">
        <v>249</v>
      </c>
      <c r="E172" s="41"/>
      <c r="F172" s="243" t="s">
        <v>5299</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249</v>
      </c>
      <c r="AU172" s="18" t="s">
        <v>14</v>
      </c>
    </row>
    <row r="173" s="2" customFormat="1" ht="16.5" customHeight="1">
      <c r="A173" s="39"/>
      <c r="B173" s="40"/>
      <c r="C173" s="229" t="s">
        <v>376</v>
      </c>
      <c r="D173" s="229" t="s">
        <v>243</v>
      </c>
      <c r="E173" s="230" t="s">
        <v>3084</v>
      </c>
      <c r="F173" s="231" t="s">
        <v>3085</v>
      </c>
      <c r="G173" s="232" t="s">
        <v>296</v>
      </c>
      <c r="H173" s="233">
        <v>254</v>
      </c>
      <c r="I173" s="234"/>
      <c r="J173" s="235">
        <f>ROUND(I173*H173,2)</f>
        <v>0</v>
      </c>
      <c r="K173" s="231" t="s">
        <v>1</v>
      </c>
      <c r="L173" s="45"/>
      <c r="M173" s="236" t="s">
        <v>1</v>
      </c>
      <c r="N173" s="237" t="s">
        <v>45</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175</v>
      </c>
      <c r="AT173" s="240" t="s">
        <v>243</v>
      </c>
      <c r="AU173" s="240" t="s">
        <v>14</v>
      </c>
      <c r="AY173" s="18" t="s">
        <v>241</v>
      </c>
      <c r="BE173" s="241">
        <f>IF(N173="základní",J173,0)</f>
        <v>0</v>
      </c>
      <c r="BF173" s="241">
        <f>IF(N173="snížená",J173,0)</f>
        <v>0</v>
      </c>
      <c r="BG173" s="241">
        <f>IF(N173="zákl. přenesená",J173,0)</f>
        <v>0</v>
      </c>
      <c r="BH173" s="241">
        <f>IF(N173="sníž. přenesená",J173,0)</f>
        <v>0</v>
      </c>
      <c r="BI173" s="241">
        <f>IF(N173="nulová",J173,0)</f>
        <v>0</v>
      </c>
      <c r="BJ173" s="18" t="s">
        <v>14</v>
      </c>
      <c r="BK173" s="241">
        <f>ROUND(I173*H173,2)</f>
        <v>0</v>
      </c>
      <c r="BL173" s="18" t="s">
        <v>175</v>
      </c>
      <c r="BM173" s="240" t="s">
        <v>5301</v>
      </c>
    </row>
    <row r="174" s="2" customFormat="1">
      <c r="A174" s="39"/>
      <c r="B174" s="40"/>
      <c r="C174" s="41"/>
      <c r="D174" s="242" t="s">
        <v>249</v>
      </c>
      <c r="E174" s="41"/>
      <c r="F174" s="243" t="s">
        <v>3085</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249</v>
      </c>
      <c r="AU174" s="18" t="s">
        <v>14</v>
      </c>
    </row>
    <row r="175" s="2" customFormat="1" ht="16.5" customHeight="1">
      <c r="A175" s="39"/>
      <c r="B175" s="40"/>
      <c r="C175" s="229" t="s">
        <v>382</v>
      </c>
      <c r="D175" s="229" t="s">
        <v>243</v>
      </c>
      <c r="E175" s="230" t="s">
        <v>3087</v>
      </c>
      <c r="F175" s="231" t="s">
        <v>3088</v>
      </c>
      <c r="G175" s="232" t="s">
        <v>296</v>
      </c>
      <c r="H175" s="233">
        <v>13</v>
      </c>
      <c r="I175" s="234"/>
      <c r="J175" s="235">
        <f>ROUND(I175*H175,2)</f>
        <v>0</v>
      </c>
      <c r="K175" s="231" t="s">
        <v>1</v>
      </c>
      <c r="L175" s="45"/>
      <c r="M175" s="236" t="s">
        <v>1</v>
      </c>
      <c r="N175" s="237" t="s">
        <v>45</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175</v>
      </c>
      <c r="AT175" s="240" t="s">
        <v>243</v>
      </c>
      <c r="AU175" s="240" t="s">
        <v>14</v>
      </c>
      <c r="AY175" s="18" t="s">
        <v>241</v>
      </c>
      <c r="BE175" s="241">
        <f>IF(N175="základní",J175,0)</f>
        <v>0</v>
      </c>
      <c r="BF175" s="241">
        <f>IF(N175="snížená",J175,0)</f>
        <v>0</v>
      </c>
      <c r="BG175" s="241">
        <f>IF(N175="zákl. přenesená",J175,0)</f>
        <v>0</v>
      </c>
      <c r="BH175" s="241">
        <f>IF(N175="sníž. přenesená",J175,0)</f>
        <v>0</v>
      </c>
      <c r="BI175" s="241">
        <f>IF(N175="nulová",J175,0)</f>
        <v>0</v>
      </c>
      <c r="BJ175" s="18" t="s">
        <v>14</v>
      </c>
      <c r="BK175" s="241">
        <f>ROUND(I175*H175,2)</f>
        <v>0</v>
      </c>
      <c r="BL175" s="18" t="s">
        <v>175</v>
      </c>
      <c r="BM175" s="240" t="s">
        <v>5302</v>
      </c>
    </row>
    <row r="176" s="2" customFormat="1">
      <c r="A176" s="39"/>
      <c r="B176" s="40"/>
      <c r="C176" s="41"/>
      <c r="D176" s="242" t="s">
        <v>249</v>
      </c>
      <c r="E176" s="41"/>
      <c r="F176" s="243" t="s">
        <v>3088</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249</v>
      </c>
      <c r="AU176" s="18" t="s">
        <v>14</v>
      </c>
    </row>
    <row r="177" s="2" customFormat="1" ht="16.5" customHeight="1">
      <c r="A177" s="39"/>
      <c r="B177" s="40"/>
      <c r="C177" s="229" t="s">
        <v>388</v>
      </c>
      <c r="D177" s="229" t="s">
        <v>243</v>
      </c>
      <c r="E177" s="230" t="s">
        <v>3090</v>
      </c>
      <c r="F177" s="231" t="s">
        <v>3091</v>
      </c>
      <c r="G177" s="232" t="s">
        <v>296</v>
      </c>
      <c r="H177" s="233">
        <v>13</v>
      </c>
      <c r="I177" s="234"/>
      <c r="J177" s="235">
        <f>ROUND(I177*H177,2)</f>
        <v>0</v>
      </c>
      <c r="K177" s="231" t="s">
        <v>1</v>
      </c>
      <c r="L177" s="45"/>
      <c r="M177" s="236" t="s">
        <v>1</v>
      </c>
      <c r="N177" s="237" t="s">
        <v>45</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175</v>
      </c>
      <c r="AT177" s="240" t="s">
        <v>243</v>
      </c>
      <c r="AU177" s="240" t="s">
        <v>14</v>
      </c>
      <c r="AY177" s="18" t="s">
        <v>241</v>
      </c>
      <c r="BE177" s="241">
        <f>IF(N177="základní",J177,0)</f>
        <v>0</v>
      </c>
      <c r="BF177" s="241">
        <f>IF(N177="snížená",J177,0)</f>
        <v>0</v>
      </c>
      <c r="BG177" s="241">
        <f>IF(N177="zákl. přenesená",J177,0)</f>
        <v>0</v>
      </c>
      <c r="BH177" s="241">
        <f>IF(N177="sníž. přenesená",J177,0)</f>
        <v>0</v>
      </c>
      <c r="BI177" s="241">
        <f>IF(N177="nulová",J177,0)</f>
        <v>0</v>
      </c>
      <c r="BJ177" s="18" t="s">
        <v>14</v>
      </c>
      <c r="BK177" s="241">
        <f>ROUND(I177*H177,2)</f>
        <v>0</v>
      </c>
      <c r="BL177" s="18" t="s">
        <v>175</v>
      </c>
      <c r="BM177" s="240" t="s">
        <v>5303</v>
      </c>
    </row>
    <row r="178" s="2" customFormat="1">
      <c r="A178" s="39"/>
      <c r="B178" s="40"/>
      <c r="C178" s="41"/>
      <c r="D178" s="242" t="s">
        <v>249</v>
      </c>
      <c r="E178" s="41"/>
      <c r="F178" s="243" t="s">
        <v>3091</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249</v>
      </c>
      <c r="AU178" s="18" t="s">
        <v>14</v>
      </c>
    </row>
    <row r="179" s="2" customFormat="1" ht="16.5" customHeight="1">
      <c r="A179" s="39"/>
      <c r="B179" s="40"/>
      <c r="C179" s="229" t="s">
        <v>394</v>
      </c>
      <c r="D179" s="229" t="s">
        <v>243</v>
      </c>
      <c r="E179" s="230" t="s">
        <v>5304</v>
      </c>
      <c r="F179" s="231" t="s">
        <v>5305</v>
      </c>
      <c r="G179" s="232" t="s">
        <v>296</v>
      </c>
      <c r="H179" s="233">
        <v>285</v>
      </c>
      <c r="I179" s="234"/>
      <c r="J179" s="235">
        <f>ROUND(I179*H179,2)</f>
        <v>0</v>
      </c>
      <c r="K179" s="231" t="s">
        <v>1</v>
      </c>
      <c r="L179" s="45"/>
      <c r="M179" s="236" t="s">
        <v>1</v>
      </c>
      <c r="N179" s="237" t="s">
        <v>45</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175</v>
      </c>
      <c r="AT179" s="240" t="s">
        <v>243</v>
      </c>
      <c r="AU179" s="240" t="s">
        <v>14</v>
      </c>
      <c r="AY179" s="18" t="s">
        <v>241</v>
      </c>
      <c r="BE179" s="241">
        <f>IF(N179="základní",J179,0)</f>
        <v>0</v>
      </c>
      <c r="BF179" s="241">
        <f>IF(N179="snížená",J179,0)</f>
        <v>0</v>
      </c>
      <c r="BG179" s="241">
        <f>IF(N179="zákl. přenesená",J179,0)</f>
        <v>0</v>
      </c>
      <c r="BH179" s="241">
        <f>IF(N179="sníž. přenesená",J179,0)</f>
        <v>0</v>
      </c>
      <c r="BI179" s="241">
        <f>IF(N179="nulová",J179,0)</f>
        <v>0</v>
      </c>
      <c r="BJ179" s="18" t="s">
        <v>14</v>
      </c>
      <c r="BK179" s="241">
        <f>ROUND(I179*H179,2)</f>
        <v>0</v>
      </c>
      <c r="BL179" s="18" t="s">
        <v>175</v>
      </c>
      <c r="BM179" s="240" t="s">
        <v>5306</v>
      </c>
    </row>
    <row r="180" s="2" customFormat="1">
      <c r="A180" s="39"/>
      <c r="B180" s="40"/>
      <c r="C180" s="41"/>
      <c r="D180" s="242" t="s">
        <v>249</v>
      </c>
      <c r="E180" s="41"/>
      <c r="F180" s="243" t="s">
        <v>5305</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249</v>
      </c>
      <c r="AU180" s="18" t="s">
        <v>14</v>
      </c>
    </row>
    <row r="181" s="2" customFormat="1" ht="16.5" customHeight="1">
      <c r="A181" s="39"/>
      <c r="B181" s="40"/>
      <c r="C181" s="229" t="s">
        <v>400</v>
      </c>
      <c r="D181" s="229" t="s">
        <v>243</v>
      </c>
      <c r="E181" s="230" t="s">
        <v>2424</v>
      </c>
      <c r="F181" s="231" t="s">
        <v>2425</v>
      </c>
      <c r="G181" s="232" t="s">
        <v>2426</v>
      </c>
      <c r="H181" s="298"/>
      <c r="I181" s="234"/>
      <c r="J181" s="235">
        <f>ROUND(I181*H181,2)</f>
        <v>0</v>
      </c>
      <c r="K181" s="231" t="s">
        <v>1</v>
      </c>
      <c r="L181" s="45"/>
      <c r="M181" s="236" t="s">
        <v>1</v>
      </c>
      <c r="N181" s="237" t="s">
        <v>45</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175</v>
      </c>
      <c r="AT181" s="240" t="s">
        <v>243</v>
      </c>
      <c r="AU181" s="240" t="s">
        <v>14</v>
      </c>
      <c r="AY181" s="18" t="s">
        <v>241</v>
      </c>
      <c r="BE181" s="241">
        <f>IF(N181="základní",J181,0)</f>
        <v>0</v>
      </c>
      <c r="BF181" s="241">
        <f>IF(N181="snížená",J181,0)</f>
        <v>0</v>
      </c>
      <c r="BG181" s="241">
        <f>IF(N181="zákl. přenesená",J181,0)</f>
        <v>0</v>
      </c>
      <c r="BH181" s="241">
        <f>IF(N181="sníž. přenesená",J181,0)</f>
        <v>0</v>
      </c>
      <c r="BI181" s="241">
        <f>IF(N181="nulová",J181,0)</f>
        <v>0</v>
      </c>
      <c r="BJ181" s="18" t="s">
        <v>14</v>
      </c>
      <c r="BK181" s="241">
        <f>ROUND(I181*H181,2)</f>
        <v>0</v>
      </c>
      <c r="BL181" s="18" t="s">
        <v>175</v>
      </c>
      <c r="BM181" s="240" t="s">
        <v>5307</v>
      </c>
    </row>
    <row r="182" s="2" customFormat="1">
      <c r="A182" s="39"/>
      <c r="B182" s="40"/>
      <c r="C182" s="41"/>
      <c r="D182" s="242" t="s">
        <v>249</v>
      </c>
      <c r="E182" s="41"/>
      <c r="F182" s="243" t="s">
        <v>2425</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249</v>
      </c>
      <c r="AU182" s="18" t="s">
        <v>14</v>
      </c>
    </row>
    <row r="183" s="2" customFormat="1" ht="16.5" customHeight="1">
      <c r="A183" s="39"/>
      <c r="B183" s="40"/>
      <c r="C183" s="229" t="s">
        <v>406</v>
      </c>
      <c r="D183" s="229" t="s">
        <v>243</v>
      </c>
      <c r="E183" s="230" t="s">
        <v>2428</v>
      </c>
      <c r="F183" s="231" t="s">
        <v>2429</v>
      </c>
      <c r="G183" s="232" t="s">
        <v>2426</v>
      </c>
      <c r="H183" s="298"/>
      <c r="I183" s="234"/>
      <c r="J183" s="235">
        <f>ROUND(I183*H183,2)</f>
        <v>0</v>
      </c>
      <c r="K183" s="231" t="s">
        <v>1</v>
      </c>
      <c r="L183" s="45"/>
      <c r="M183" s="236" t="s">
        <v>1</v>
      </c>
      <c r="N183" s="237" t="s">
        <v>45</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175</v>
      </c>
      <c r="AT183" s="240" t="s">
        <v>243</v>
      </c>
      <c r="AU183" s="240" t="s">
        <v>14</v>
      </c>
      <c r="AY183" s="18" t="s">
        <v>241</v>
      </c>
      <c r="BE183" s="241">
        <f>IF(N183="základní",J183,0)</f>
        <v>0</v>
      </c>
      <c r="BF183" s="241">
        <f>IF(N183="snížená",J183,0)</f>
        <v>0</v>
      </c>
      <c r="BG183" s="241">
        <f>IF(N183="zákl. přenesená",J183,0)</f>
        <v>0</v>
      </c>
      <c r="BH183" s="241">
        <f>IF(N183="sníž. přenesená",J183,0)</f>
        <v>0</v>
      </c>
      <c r="BI183" s="241">
        <f>IF(N183="nulová",J183,0)</f>
        <v>0</v>
      </c>
      <c r="BJ183" s="18" t="s">
        <v>14</v>
      </c>
      <c r="BK183" s="241">
        <f>ROUND(I183*H183,2)</f>
        <v>0</v>
      </c>
      <c r="BL183" s="18" t="s">
        <v>175</v>
      </c>
      <c r="BM183" s="240" t="s">
        <v>5308</v>
      </c>
    </row>
    <row r="184" s="2" customFormat="1">
      <c r="A184" s="39"/>
      <c r="B184" s="40"/>
      <c r="C184" s="41"/>
      <c r="D184" s="242" t="s">
        <v>249</v>
      </c>
      <c r="E184" s="41"/>
      <c r="F184" s="243" t="s">
        <v>2429</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249</v>
      </c>
      <c r="AU184" s="18" t="s">
        <v>14</v>
      </c>
    </row>
    <row r="185" s="12" customFormat="1" ht="25.92" customHeight="1">
      <c r="A185" s="12"/>
      <c r="B185" s="213"/>
      <c r="C185" s="214"/>
      <c r="D185" s="215" t="s">
        <v>79</v>
      </c>
      <c r="E185" s="216" t="s">
        <v>2431</v>
      </c>
      <c r="F185" s="216" t="s">
        <v>2432</v>
      </c>
      <c r="G185" s="214"/>
      <c r="H185" s="214"/>
      <c r="I185" s="217"/>
      <c r="J185" s="218">
        <f>BK185</f>
        <v>0</v>
      </c>
      <c r="K185" s="214"/>
      <c r="L185" s="219"/>
      <c r="M185" s="220"/>
      <c r="N185" s="221"/>
      <c r="O185" s="221"/>
      <c r="P185" s="222">
        <f>SUM(P186:P209)</f>
        <v>0</v>
      </c>
      <c r="Q185" s="221"/>
      <c r="R185" s="222">
        <f>SUM(R186:R209)</f>
        <v>0</v>
      </c>
      <c r="S185" s="221"/>
      <c r="T185" s="223">
        <f>SUM(T186:T209)</f>
        <v>0</v>
      </c>
      <c r="U185" s="12"/>
      <c r="V185" s="12"/>
      <c r="W185" s="12"/>
      <c r="X185" s="12"/>
      <c r="Y185" s="12"/>
      <c r="Z185" s="12"/>
      <c r="AA185" s="12"/>
      <c r="AB185" s="12"/>
      <c r="AC185" s="12"/>
      <c r="AD185" s="12"/>
      <c r="AE185" s="12"/>
      <c r="AR185" s="224" t="s">
        <v>14</v>
      </c>
      <c r="AT185" s="225" t="s">
        <v>79</v>
      </c>
      <c r="AU185" s="225" t="s">
        <v>80</v>
      </c>
      <c r="AY185" s="224" t="s">
        <v>241</v>
      </c>
      <c r="BK185" s="226">
        <f>SUM(BK186:BK209)</f>
        <v>0</v>
      </c>
    </row>
    <row r="186" s="2" customFormat="1" ht="16.5" customHeight="1">
      <c r="A186" s="39"/>
      <c r="B186" s="40"/>
      <c r="C186" s="229" t="s">
        <v>410</v>
      </c>
      <c r="D186" s="229" t="s">
        <v>243</v>
      </c>
      <c r="E186" s="230" t="s">
        <v>2433</v>
      </c>
      <c r="F186" s="231" t="s">
        <v>5309</v>
      </c>
      <c r="G186" s="232" t="s">
        <v>2204</v>
      </c>
      <c r="H186" s="233">
        <v>1</v>
      </c>
      <c r="I186" s="234"/>
      <c r="J186" s="235">
        <f>ROUND(I186*H186,2)</f>
        <v>0</v>
      </c>
      <c r="K186" s="231" t="s">
        <v>1</v>
      </c>
      <c r="L186" s="45"/>
      <c r="M186" s="236" t="s">
        <v>1</v>
      </c>
      <c r="N186" s="237" t="s">
        <v>45</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175</v>
      </c>
      <c r="AT186" s="240" t="s">
        <v>243</v>
      </c>
      <c r="AU186" s="240" t="s">
        <v>14</v>
      </c>
      <c r="AY186" s="18" t="s">
        <v>241</v>
      </c>
      <c r="BE186" s="241">
        <f>IF(N186="základní",J186,0)</f>
        <v>0</v>
      </c>
      <c r="BF186" s="241">
        <f>IF(N186="snížená",J186,0)</f>
        <v>0</v>
      </c>
      <c r="BG186" s="241">
        <f>IF(N186="zákl. přenesená",J186,0)</f>
        <v>0</v>
      </c>
      <c r="BH186" s="241">
        <f>IF(N186="sníž. přenesená",J186,0)</f>
        <v>0</v>
      </c>
      <c r="BI186" s="241">
        <f>IF(N186="nulová",J186,0)</f>
        <v>0</v>
      </c>
      <c r="BJ186" s="18" t="s">
        <v>14</v>
      </c>
      <c r="BK186" s="241">
        <f>ROUND(I186*H186,2)</f>
        <v>0</v>
      </c>
      <c r="BL186" s="18" t="s">
        <v>175</v>
      </c>
      <c r="BM186" s="240" t="s">
        <v>5310</v>
      </c>
    </row>
    <row r="187" s="2" customFormat="1">
      <c r="A187" s="39"/>
      <c r="B187" s="40"/>
      <c r="C187" s="41"/>
      <c r="D187" s="242" t="s">
        <v>249</v>
      </c>
      <c r="E187" s="41"/>
      <c r="F187" s="243" t="s">
        <v>5309</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249</v>
      </c>
      <c r="AU187" s="18" t="s">
        <v>14</v>
      </c>
    </row>
    <row r="188" s="2" customFormat="1" ht="24.15" customHeight="1">
      <c r="A188" s="39"/>
      <c r="B188" s="40"/>
      <c r="C188" s="229" t="s">
        <v>414</v>
      </c>
      <c r="D188" s="229" t="s">
        <v>243</v>
      </c>
      <c r="E188" s="230" t="s">
        <v>2436</v>
      </c>
      <c r="F188" s="231" t="s">
        <v>5311</v>
      </c>
      <c r="G188" s="232" t="s">
        <v>2204</v>
      </c>
      <c r="H188" s="233">
        <v>1</v>
      </c>
      <c r="I188" s="234"/>
      <c r="J188" s="235">
        <f>ROUND(I188*H188,2)</f>
        <v>0</v>
      </c>
      <c r="K188" s="231" t="s">
        <v>1</v>
      </c>
      <c r="L188" s="45"/>
      <c r="M188" s="236" t="s">
        <v>1</v>
      </c>
      <c r="N188" s="237" t="s">
        <v>45</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175</v>
      </c>
      <c r="AT188" s="240" t="s">
        <v>243</v>
      </c>
      <c r="AU188" s="240" t="s">
        <v>14</v>
      </c>
      <c r="AY188" s="18" t="s">
        <v>241</v>
      </c>
      <c r="BE188" s="241">
        <f>IF(N188="základní",J188,0)</f>
        <v>0</v>
      </c>
      <c r="BF188" s="241">
        <f>IF(N188="snížená",J188,0)</f>
        <v>0</v>
      </c>
      <c r="BG188" s="241">
        <f>IF(N188="zákl. přenesená",J188,0)</f>
        <v>0</v>
      </c>
      <c r="BH188" s="241">
        <f>IF(N188="sníž. přenesená",J188,0)</f>
        <v>0</v>
      </c>
      <c r="BI188" s="241">
        <f>IF(N188="nulová",J188,0)</f>
        <v>0</v>
      </c>
      <c r="BJ188" s="18" t="s">
        <v>14</v>
      </c>
      <c r="BK188" s="241">
        <f>ROUND(I188*H188,2)</f>
        <v>0</v>
      </c>
      <c r="BL188" s="18" t="s">
        <v>175</v>
      </c>
      <c r="BM188" s="240" t="s">
        <v>5312</v>
      </c>
    </row>
    <row r="189" s="2" customFormat="1">
      <c r="A189" s="39"/>
      <c r="B189" s="40"/>
      <c r="C189" s="41"/>
      <c r="D189" s="242" t="s">
        <v>249</v>
      </c>
      <c r="E189" s="41"/>
      <c r="F189" s="243" t="s">
        <v>5311</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249</v>
      </c>
      <c r="AU189" s="18" t="s">
        <v>14</v>
      </c>
    </row>
    <row r="190" s="2" customFormat="1" ht="16.5" customHeight="1">
      <c r="A190" s="39"/>
      <c r="B190" s="40"/>
      <c r="C190" s="229" t="s">
        <v>418</v>
      </c>
      <c r="D190" s="229" t="s">
        <v>243</v>
      </c>
      <c r="E190" s="230" t="s">
        <v>2440</v>
      </c>
      <c r="F190" s="231" t="s">
        <v>2434</v>
      </c>
      <c r="G190" s="232" t="s">
        <v>2204</v>
      </c>
      <c r="H190" s="233">
        <v>1</v>
      </c>
      <c r="I190" s="234"/>
      <c r="J190" s="235">
        <f>ROUND(I190*H190,2)</f>
        <v>0</v>
      </c>
      <c r="K190" s="231" t="s">
        <v>1</v>
      </c>
      <c r="L190" s="45"/>
      <c r="M190" s="236" t="s">
        <v>1</v>
      </c>
      <c r="N190" s="237" t="s">
        <v>45</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175</v>
      </c>
      <c r="AT190" s="240" t="s">
        <v>243</v>
      </c>
      <c r="AU190" s="240" t="s">
        <v>14</v>
      </c>
      <c r="AY190" s="18" t="s">
        <v>241</v>
      </c>
      <c r="BE190" s="241">
        <f>IF(N190="základní",J190,0)</f>
        <v>0</v>
      </c>
      <c r="BF190" s="241">
        <f>IF(N190="snížená",J190,0)</f>
        <v>0</v>
      </c>
      <c r="BG190" s="241">
        <f>IF(N190="zákl. přenesená",J190,0)</f>
        <v>0</v>
      </c>
      <c r="BH190" s="241">
        <f>IF(N190="sníž. přenesená",J190,0)</f>
        <v>0</v>
      </c>
      <c r="BI190" s="241">
        <f>IF(N190="nulová",J190,0)</f>
        <v>0</v>
      </c>
      <c r="BJ190" s="18" t="s">
        <v>14</v>
      </c>
      <c r="BK190" s="241">
        <f>ROUND(I190*H190,2)</f>
        <v>0</v>
      </c>
      <c r="BL190" s="18" t="s">
        <v>175</v>
      </c>
      <c r="BM190" s="240" t="s">
        <v>5313</v>
      </c>
    </row>
    <row r="191" s="2" customFormat="1">
      <c r="A191" s="39"/>
      <c r="B191" s="40"/>
      <c r="C191" s="41"/>
      <c r="D191" s="242" t="s">
        <v>249</v>
      </c>
      <c r="E191" s="41"/>
      <c r="F191" s="243" t="s">
        <v>2434</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249</v>
      </c>
      <c r="AU191" s="18" t="s">
        <v>14</v>
      </c>
    </row>
    <row r="192" s="2" customFormat="1" ht="16.5" customHeight="1">
      <c r="A192" s="39"/>
      <c r="B192" s="40"/>
      <c r="C192" s="229" t="s">
        <v>745</v>
      </c>
      <c r="D192" s="229" t="s">
        <v>243</v>
      </c>
      <c r="E192" s="230" t="s">
        <v>2444</v>
      </c>
      <c r="F192" s="231" t="s">
        <v>3097</v>
      </c>
      <c r="G192" s="232" t="s">
        <v>2204</v>
      </c>
      <c r="H192" s="233">
        <v>1</v>
      </c>
      <c r="I192" s="234"/>
      <c r="J192" s="235">
        <f>ROUND(I192*H192,2)</f>
        <v>0</v>
      </c>
      <c r="K192" s="231" t="s">
        <v>1</v>
      </c>
      <c r="L192" s="45"/>
      <c r="M192" s="236" t="s">
        <v>1</v>
      </c>
      <c r="N192" s="237" t="s">
        <v>45</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175</v>
      </c>
      <c r="AT192" s="240" t="s">
        <v>243</v>
      </c>
      <c r="AU192" s="240" t="s">
        <v>14</v>
      </c>
      <c r="AY192" s="18" t="s">
        <v>241</v>
      </c>
      <c r="BE192" s="241">
        <f>IF(N192="základní",J192,0)</f>
        <v>0</v>
      </c>
      <c r="BF192" s="241">
        <f>IF(N192="snížená",J192,0)</f>
        <v>0</v>
      </c>
      <c r="BG192" s="241">
        <f>IF(N192="zákl. přenesená",J192,0)</f>
        <v>0</v>
      </c>
      <c r="BH192" s="241">
        <f>IF(N192="sníž. přenesená",J192,0)</f>
        <v>0</v>
      </c>
      <c r="BI192" s="241">
        <f>IF(N192="nulová",J192,0)</f>
        <v>0</v>
      </c>
      <c r="BJ192" s="18" t="s">
        <v>14</v>
      </c>
      <c r="BK192" s="241">
        <f>ROUND(I192*H192,2)</f>
        <v>0</v>
      </c>
      <c r="BL192" s="18" t="s">
        <v>175</v>
      </c>
      <c r="BM192" s="240" t="s">
        <v>5314</v>
      </c>
    </row>
    <row r="193" s="2" customFormat="1">
      <c r="A193" s="39"/>
      <c r="B193" s="40"/>
      <c r="C193" s="41"/>
      <c r="D193" s="242" t="s">
        <v>249</v>
      </c>
      <c r="E193" s="41"/>
      <c r="F193" s="243" t="s">
        <v>3097</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249</v>
      </c>
      <c r="AU193" s="18" t="s">
        <v>14</v>
      </c>
    </row>
    <row r="194" s="2" customFormat="1" ht="24.15" customHeight="1">
      <c r="A194" s="39"/>
      <c r="B194" s="40"/>
      <c r="C194" s="229" t="s">
        <v>747</v>
      </c>
      <c r="D194" s="229" t="s">
        <v>243</v>
      </c>
      <c r="E194" s="230" t="s">
        <v>2448</v>
      </c>
      <c r="F194" s="231" t="s">
        <v>2445</v>
      </c>
      <c r="G194" s="232" t="s">
        <v>2204</v>
      </c>
      <c r="H194" s="233">
        <v>1</v>
      </c>
      <c r="I194" s="234"/>
      <c r="J194" s="235">
        <f>ROUND(I194*H194,2)</f>
        <v>0</v>
      </c>
      <c r="K194" s="231" t="s">
        <v>1</v>
      </c>
      <c r="L194" s="45"/>
      <c r="M194" s="236" t="s">
        <v>1</v>
      </c>
      <c r="N194" s="237" t="s">
        <v>45</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175</v>
      </c>
      <c r="AT194" s="240" t="s">
        <v>243</v>
      </c>
      <c r="AU194" s="240" t="s">
        <v>14</v>
      </c>
      <c r="AY194" s="18" t="s">
        <v>241</v>
      </c>
      <c r="BE194" s="241">
        <f>IF(N194="základní",J194,0)</f>
        <v>0</v>
      </c>
      <c r="BF194" s="241">
        <f>IF(N194="snížená",J194,0)</f>
        <v>0</v>
      </c>
      <c r="BG194" s="241">
        <f>IF(N194="zákl. přenesená",J194,0)</f>
        <v>0</v>
      </c>
      <c r="BH194" s="241">
        <f>IF(N194="sníž. přenesená",J194,0)</f>
        <v>0</v>
      </c>
      <c r="BI194" s="241">
        <f>IF(N194="nulová",J194,0)</f>
        <v>0</v>
      </c>
      <c r="BJ194" s="18" t="s">
        <v>14</v>
      </c>
      <c r="BK194" s="241">
        <f>ROUND(I194*H194,2)</f>
        <v>0</v>
      </c>
      <c r="BL194" s="18" t="s">
        <v>175</v>
      </c>
      <c r="BM194" s="240" t="s">
        <v>5315</v>
      </c>
    </row>
    <row r="195" s="2" customFormat="1">
      <c r="A195" s="39"/>
      <c r="B195" s="40"/>
      <c r="C195" s="41"/>
      <c r="D195" s="242" t="s">
        <v>249</v>
      </c>
      <c r="E195" s="41"/>
      <c r="F195" s="243" t="s">
        <v>2445</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249</v>
      </c>
      <c r="AU195" s="18" t="s">
        <v>14</v>
      </c>
    </row>
    <row r="196" s="2" customFormat="1" ht="24.15" customHeight="1">
      <c r="A196" s="39"/>
      <c r="B196" s="40"/>
      <c r="C196" s="229" t="s">
        <v>757</v>
      </c>
      <c r="D196" s="229" t="s">
        <v>243</v>
      </c>
      <c r="E196" s="230" t="s">
        <v>2452</v>
      </c>
      <c r="F196" s="231" t="s">
        <v>2441</v>
      </c>
      <c r="G196" s="232" t="s">
        <v>2204</v>
      </c>
      <c r="H196" s="233">
        <v>1</v>
      </c>
      <c r="I196" s="234"/>
      <c r="J196" s="235">
        <f>ROUND(I196*H196,2)</f>
        <v>0</v>
      </c>
      <c r="K196" s="231" t="s">
        <v>1</v>
      </c>
      <c r="L196" s="45"/>
      <c r="M196" s="236" t="s">
        <v>1</v>
      </c>
      <c r="N196" s="237" t="s">
        <v>45</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175</v>
      </c>
      <c r="AT196" s="240" t="s">
        <v>243</v>
      </c>
      <c r="AU196" s="240" t="s">
        <v>14</v>
      </c>
      <c r="AY196" s="18" t="s">
        <v>241</v>
      </c>
      <c r="BE196" s="241">
        <f>IF(N196="základní",J196,0)</f>
        <v>0</v>
      </c>
      <c r="BF196" s="241">
        <f>IF(N196="snížená",J196,0)</f>
        <v>0</v>
      </c>
      <c r="BG196" s="241">
        <f>IF(N196="zákl. přenesená",J196,0)</f>
        <v>0</v>
      </c>
      <c r="BH196" s="241">
        <f>IF(N196="sníž. přenesená",J196,0)</f>
        <v>0</v>
      </c>
      <c r="BI196" s="241">
        <f>IF(N196="nulová",J196,0)</f>
        <v>0</v>
      </c>
      <c r="BJ196" s="18" t="s">
        <v>14</v>
      </c>
      <c r="BK196" s="241">
        <f>ROUND(I196*H196,2)</f>
        <v>0</v>
      </c>
      <c r="BL196" s="18" t="s">
        <v>175</v>
      </c>
      <c r="BM196" s="240" t="s">
        <v>5316</v>
      </c>
    </row>
    <row r="197" s="2" customFormat="1">
      <c r="A197" s="39"/>
      <c r="B197" s="40"/>
      <c r="C197" s="41"/>
      <c r="D197" s="242" t="s">
        <v>249</v>
      </c>
      <c r="E197" s="41"/>
      <c r="F197" s="243" t="s">
        <v>2441</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249</v>
      </c>
      <c r="AU197" s="18" t="s">
        <v>14</v>
      </c>
    </row>
    <row r="198" s="2" customFormat="1" ht="16.5" customHeight="1">
      <c r="A198" s="39"/>
      <c r="B198" s="40"/>
      <c r="C198" s="229" t="s">
        <v>763</v>
      </c>
      <c r="D198" s="229" t="s">
        <v>243</v>
      </c>
      <c r="E198" s="230" t="s">
        <v>2456</v>
      </c>
      <c r="F198" s="231" t="s">
        <v>2449</v>
      </c>
      <c r="G198" s="232" t="s">
        <v>2204</v>
      </c>
      <c r="H198" s="233">
        <v>1</v>
      </c>
      <c r="I198" s="234"/>
      <c r="J198" s="235">
        <f>ROUND(I198*H198,2)</f>
        <v>0</v>
      </c>
      <c r="K198" s="231" t="s">
        <v>1</v>
      </c>
      <c r="L198" s="45"/>
      <c r="M198" s="236" t="s">
        <v>1</v>
      </c>
      <c r="N198" s="237" t="s">
        <v>45</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175</v>
      </c>
      <c r="AT198" s="240" t="s">
        <v>243</v>
      </c>
      <c r="AU198" s="240" t="s">
        <v>14</v>
      </c>
      <c r="AY198" s="18" t="s">
        <v>241</v>
      </c>
      <c r="BE198" s="241">
        <f>IF(N198="základní",J198,0)</f>
        <v>0</v>
      </c>
      <c r="BF198" s="241">
        <f>IF(N198="snížená",J198,0)</f>
        <v>0</v>
      </c>
      <c r="BG198" s="241">
        <f>IF(N198="zákl. přenesená",J198,0)</f>
        <v>0</v>
      </c>
      <c r="BH198" s="241">
        <f>IF(N198="sníž. přenesená",J198,0)</f>
        <v>0</v>
      </c>
      <c r="BI198" s="241">
        <f>IF(N198="nulová",J198,0)</f>
        <v>0</v>
      </c>
      <c r="BJ198" s="18" t="s">
        <v>14</v>
      </c>
      <c r="BK198" s="241">
        <f>ROUND(I198*H198,2)</f>
        <v>0</v>
      </c>
      <c r="BL198" s="18" t="s">
        <v>175</v>
      </c>
      <c r="BM198" s="240" t="s">
        <v>5317</v>
      </c>
    </row>
    <row r="199" s="2" customFormat="1">
      <c r="A199" s="39"/>
      <c r="B199" s="40"/>
      <c r="C199" s="41"/>
      <c r="D199" s="242" t="s">
        <v>249</v>
      </c>
      <c r="E199" s="41"/>
      <c r="F199" s="243" t="s">
        <v>2449</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249</v>
      </c>
      <c r="AU199" s="18" t="s">
        <v>14</v>
      </c>
    </row>
    <row r="200" s="2" customFormat="1" ht="24.15" customHeight="1">
      <c r="A200" s="39"/>
      <c r="B200" s="40"/>
      <c r="C200" s="229" t="s">
        <v>772</v>
      </c>
      <c r="D200" s="229" t="s">
        <v>243</v>
      </c>
      <c r="E200" s="230" t="s">
        <v>2460</v>
      </c>
      <c r="F200" s="231" t="s">
        <v>2453</v>
      </c>
      <c r="G200" s="232" t="s">
        <v>2204</v>
      </c>
      <c r="H200" s="233">
        <v>1</v>
      </c>
      <c r="I200" s="234"/>
      <c r="J200" s="235">
        <f>ROUND(I200*H200,2)</f>
        <v>0</v>
      </c>
      <c r="K200" s="231" t="s">
        <v>1</v>
      </c>
      <c r="L200" s="45"/>
      <c r="M200" s="236" t="s">
        <v>1</v>
      </c>
      <c r="N200" s="237" t="s">
        <v>45</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175</v>
      </c>
      <c r="AT200" s="240" t="s">
        <v>243</v>
      </c>
      <c r="AU200" s="240" t="s">
        <v>14</v>
      </c>
      <c r="AY200" s="18" t="s">
        <v>241</v>
      </c>
      <c r="BE200" s="241">
        <f>IF(N200="základní",J200,0)</f>
        <v>0</v>
      </c>
      <c r="BF200" s="241">
        <f>IF(N200="snížená",J200,0)</f>
        <v>0</v>
      </c>
      <c r="BG200" s="241">
        <f>IF(N200="zákl. přenesená",J200,0)</f>
        <v>0</v>
      </c>
      <c r="BH200" s="241">
        <f>IF(N200="sníž. přenesená",J200,0)</f>
        <v>0</v>
      </c>
      <c r="BI200" s="241">
        <f>IF(N200="nulová",J200,0)</f>
        <v>0</v>
      </c>
      <c r="BJ200" s="18" t="s">
        <v>14</v>
      </c>
      <c r="BK200" s="241">
        <f>ROUND(I200*H200,2)</f>
        <v>0</v>
      </c>
      <c r="BL200" s="18" t="s">
        <v>175</v>
      </c>
      <c r="BM200" s="240" t="s">
        <v>5318</v>
      </c>
    </row>
    <row r="201" s="2" customFormat="1">
      <c r="A201" s="39"/>
      <c r="B201" s="40"/>
      <c r="C201" s="41"/>
      <c r="D201" s="242" t="s">
        <v>249</v>
      </c>
      <c r="E201" s="41"/>
      <c r="F201" s="243" t="s">
        <v>2453</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249</v>
      </c>
      <c r="AU201" s="18" t="s">
        <v>14</v>
      </c>
    </row>
    <row r="202" s="2" customFormat="1" ht="21.75" customHeight="1">
      <c r="A202" s="39"/>
      <c r="B202" s="40"/>
      <c r="C202" s="229" t="s">
        <v>778</v>
      </c>
      <c r="D202" s="229" t="s">
        <v>243</v>
      </c>
      <c r="E202" s="230" t="s">
        <v>2464</v>
      </c>
      <c r="F202" s="231" t="s">
        <v>3104</v>
      </c>
      <c r="G202" s="232" t="s">
        <v>2204</v>
      </c>
      <c r="H202" s="233">
        <v>1</v>
      </c>
      <c r="I202" s="234"/>
      <c r="J202" s="235">
        <f>ROUND(I202*H202,2)</f>
        <v>0</v>
      </c>
      <c r="K202" s="231" t="s">
        <v>1</v>
      </c>
      <c r="L202" s="45"/>
      <c r="M202" s="236" t="s">
        <v>1</v>
      </c>
      <c r="N202" s="237" t="s">
        <v>45</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175</v>
      </c>
      <c r="AT202" s="240" t="s">
        <v>243</v>
      </c>
      <c r="AU202" s="240" t="s">
        <v>14</v>
      </c>
      <c r="AY202" s="18" t="s">
        <v>241</v>
      </c>
      <c r="BE202" s="241">
        <f>IF(N202="základní",J202,0)</f>
        <v>0</v>
      </c>
      <c r="BF202" s="241">
        <f>IF(N202="snížená",J202,0)</f>
        <v>0</v>
      </c>
      <c r="BG202" s="241">
        <f>IF(N202="zákl. přenesená",J202,0)</f>
        <v>0</v>
      </c>
      <c r="BH202" s="241">
        <f>IF(N202="sníž. přenesená",J202,0)</f>
        <v>0</v>
      </c>
      <c r="BI202" s="241">
        <f>IF(N202="nulová",J202,0)</f>
        <v>0</v>
      </c>
      <c r="BJ202" s="18" t="s">
        <v>14</v>
      </c>
      <c r="BK202" s="241">
        <f>ROUND(I202*H202,2)</f>
        <v>0</v>
      </c>
      <c r="BL202" s="18" t="s">
        <v>175</v>
      </c>
      <c r="BM202" s="240" t="s">
        <v>5319</v>
      </c>
    </row>
    <row r="203" s="2" customFormat="1">
      <c r="A203" s="39"/>
      <c r="B203" s="40"/>
      <c r="C203" s="41"/>
      <c r="D203" s="242" t="s">
        <v>249</v>
      </c>
      <c r="E203" s="41"/>
      <c r="F203" s="243" t="s">
        <v>3104</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249</v>
      </c>
      <c r="AU203" s="18" t="s">
        <v>14</v>
      </c>
    </row>
    <row r="204" s="2" customFormat="1" ht="16.5" customHeight="1">
      <c r="A204" s="39"/>
      <c r="B204" s="40"/>
      <c r="C204" s="229" t="s">
        <v>784</v>
      </c>
      <c r="D204" s="229" t="s">
        <v>243</v>
      </c>
      <c r="E204" s="230" t="s">
        <v>3108</v>
      </c>
      <c r="F204" s="231" t="s">
        <v>3106</v>
      </c>
      <c r="G204" s="232" t="s">
        <v>2204</v>
      </c>
      <c r="H204" s="233">
        <v>1</v>
      </c>
      <c r="I204" s="234"/>
      <c r="J204" s="235">
        <f>ROUND(I204*H204,2)</f>
        <v>0</v>
      </c>
      <c r="K204" s="231" t="s">
        <v>1</v>
      </c>
      <c r="L204" s="45"/>
      <c r="M204" s="236" t="s">
        <v>1</v>
      </c>
      <c r="N204" s="237" t="s">
        <v>45</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175</v>
      </c>
      <c r="AT204" s="240" t="s">
        <v>243</v>
      </c>
      <c r="AU204" s="240" t="s">
        <v>14</v>
      </c>
      <c r="AY204" s="18" t="s">
        <v>241</v>
      </c>
      <c r="BE204" s="241">
        <f>IF(N204="základní",J204,0)</f>
        <v>0</v>
      </c>
      <c r="BF204" s="241">
        <f>IF(N204="snížená",J204,0)</f>
        <v>0</v>
      </c>
      <c r="BG204" s="241">
        <f>IF(N204="zákl. přenesená",J204,0)</f>
        <v>0</v>
      </c>
      <c r="BH204" s="241">
        <f>IF(N204="sníž. přenesená",J204,0)</f>
        <v>0</v>
      </c>
      <c r="BI204" s="241">
        <f>IF(N204="nulová",J204,0)</f>
        <v>0</v>
      </c>
      <c r="BJ204" s="18" t="s">
        <v>14</v>
      </c>
      <c r="BK204" s="241">
        <f>ROUND(I204*H204,2)</f>
        <v>0</v>
      </c>
      <c r="BL204" s="18" t="s">
        <v>175</v>
      </c>
      <c r="BM204" s="240" t="s">
        <v>5320</v>
      </c>
    </row>
    <row r="205" s="2" customFormat="1">
      <c r="A205" s="39"/>
      <c r="B205" s="40"/>
      <c r="C205" s="41"/>
      <c r="D205" s="242" t="s">
        <v>249</v>
      </c>
      <c r="E205" s="41"/>
      <c r="F205" s="243" t="s">
        <v>3106</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249</v>
      </c>
      <c r="AU205" s="18" t="s">
        <v>14</v>
      </c>
    </row>
    <row r="206" s="2" customFormat="1" ht="16.5" customHeight="1">
      <c r="A206" s="39"/>
      <c r="B206" s="40"/>
      <c r="C206" s="229" t="s">
        <v>794</v>
      </c>
      <c r="D206" s="229" t="s">
        <v>243</v>
      </c>
      <c r="E206" s="230" t="s">
        <v>3110</v>
      </c>
      <c r="F206" s="231" t="s">
        <v>2461</v>
      </c>
      <c r="G206" s="232" t="s">
        <v>2204</v>
      </c>
      <c r="H206" s="233">
        <v>1</v>
      </c>
      <c r="I206" s="234"/>
      <c r="J206" s="235">
        <f>ROUND(I206*H206,2)</f>
        <v>0</v>
      </c>
      <c r="K206" s="231" t="s">
        <v>1</v>
      </c>
      <c r="L206" s="45"/>
      <c r="M206" s="236" t="s">
        <v>1</v>
      </c>
      <c r="N206" s="237" t="s">
        <v>45</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175</v>
      </c>
      <c r="AT206" s="240" t="s">
        <v>243</v>
      </c>
      <c r="AU206" s="240" t="s">
        <v>14</v>
      </c>
      <c r="AY206" s="18" t="s">
        <v>241</v>
      </c>
      <c r="BE206" s="241">
        <f>IF(N206="základní",J206,0)</f>
        <v>0</v>
      </c>
      <c r="BF206" s="241">
        <f>IF(N206="snížená",J206,0)</f>
        <v>0</v>
      </c>
      <c r="BG206" s="241">
        <f>IF(N206="zákl. přenesená",J206,0)</f>
        <v>0</v>
      </c>
      <c r="BH206" s="241">
        <f>IF(N206="sníž. přenesená",J206,0)</f>
        <v>0</v>
      </c>
      <c r="BI206" s="241">
        <f>IF(N206="nulová",J206,0)</f>
        <v>0</v>
      </c>
      <c r="BJ206" s="18" t="s">
        <v>14</v>
      </c>
      <c r="BK206" s="241">
        <f>ROUND(I206*H206,2)</f>
        <v>0</v>
      </c>
      <c r="BL206" s="18" t="s">
        <v>175</v>
      </c>
      <c r="BM206" s="240" t="s">
        <v>5321</v>
      </c>
    </row>
    <row r="207" s="2" customFormat="1">
      <c r="A207" s="39"/>
      <c r="B207" s="40"/>
      <c r="C207" s="41"/>
      <c r="D207" s="242" t="s">
        <v>249</v>
      </c>
      <c r="E207" s="41"/>
      <c r="F207" s="243" t="s">
        <v>2461</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249</v>
      </c>
      <c r="AU207" s="18" t="s">
        <v>14</v>
      </c>
    </row>
    <row r="208" s="2" customFormat="1" ht="16.5" customHeight="1">
      <c r="A208" s="39"/>
      <c r="B208" s="40"/>
      <c r="C208" s="229" t="s">
        <v>799</v>
      </c>
      <c r="D208" s="229" t="s">
        <v>243</v>
      </c>
      <c r="E208" s="230" t="s">
        <v>5322</v>
      </c>
      <c r="F208" s="231" t="s">
        <v>2465</v>
      </c>
      <c r="G208" s="232" t="s">
        <v>2204</v>
      </c>
      <c r="H208" s="233">
        <v>1</v>
      </c>
      <c r="I208" s="234"/>
      <c r="J208" s="235">
        <f>ROUND(I208*H208,2)</f>
        <v>0</v>
      </c>
      <c r="K208" s="231" t="s">
        <v>1</v>
      </c>
      <c r="L208" s="45"/>
      <c r="M208" s="236" t="s">
        <v>1</v>
      </c>
      <c r="N208" s="237" t="s">
        <v>45</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175</v>
      </c>
      <c r="AT208" s="240" t="s">
        <v>243</v>
      </c>
      <c r="AU208" s="240" t="s">
        <v>14</v>
      </c>
      <c r="AY208" s="18" t="s">
        <v>241</v>
      </c>
      <c r="BE208" s="241">
        <f>IF(N208="základní",J208,0)</f>
        <v>0</v>
      </c>
      <c r="BF208" s="241">
        <f>IF(N208="snížená",J208,0)</f>
        <v>0</v>
      </c>
      <c r="BG208" s="241">
        <f>IF(N208="zákl. přenesená",J208,0)</f>
        <v>0</v>
      </c>
      <c r="BH208" s="241">
        <f>IF(N208="sníž. přenesená",J208,0)</f>
        <v>0</v>
      </c>
      <c r="BI208" s="241">
        <f>IF(N208="nulová",J208,0)</f>
        <v>0</v>
      </c>
      <c r="BJ208" s="18" t="s">
        <v>14</v>
      </c>
      <c r="BK208" s="241">
        <f>ROUND(I208*H208,2)</f>
        <v>0</v>
      </c>
      <c r="BL208" s="18" t="s">
        <v>175</v>
      </c>
      <c r="BM208" s="240" t="s">
        <v>5323</v>
      </c>
    </row>
    <row r="209" s="2" customFormat="1">
      <c r="A209" s="39"/>
      <c r="B209" s="40"/>
      <c r="C209" s="41"/>
      <c r="D209" s="242" t="s">
        <v>249</v>
      </c>
      <c r="E209" s="41"/>
      <c r="F209" s="243" t="s">
        <v>2465</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249</v>
      </c>
      <c r="AU209" s="18" t="s">
        <v>14</v>
      </c>
    </row>
    <row r="210" s="12" customFormat="1" ht="25.92" customHeight="1">
      <c r="A210" s="12"/>
      <c r="B210" s="213"/>
      <c r="C210" s="214"/>
      <c r="D210" s="215" t="s">
        <v>79</v>
      </c>
      <c r="E210" s="216" t="s">
        <v>2467</v>
      </c>
      <c r="F210" s="216" t="s">
        <v>242</v>
      </c>
      <c r="G210" s="214"/>
      <c r="H210" s="214"/>
      <c r="I210" s="217"/>
      <c r="J210" s="218">
        <f>BK210</f>
        <v>0</v>
      </c>
      <c r="K210" s="214"/>
      <c r="L210" s="219"/>
      <c r="M210" s="220"/>
      <c r="N210" s="221"/>
      <c r="O210" s="221"/>
      <c r="P210" s="222">
        <f>SUM(P211:P238)</f>
        <v>0</v>
      </c>
      <c r="Q210" s="221"/>
      <c r="R210" s="222">
        <f>SUM(R211:R238)</f>
        <v>0</v>
      </c>
      <c r="S210" s="221"/>
      <c r="T210" s="223">
        <f>SUM(T211:T238)</f>
        <v>0</v>
      </c>
      <c r="U210" s="12"/>
      <c r="V210" s="12"/>
      <c r="W210" s="12"/>
      <c r="X210" s="12"/>
      <c r="Y210" s="12"/>
      <c r="Z210" s="12"/>
      <c r="AA210" s="12"/>
      <c r="AB210" s="12"/>
      <c r="AC210" s="12"/>
      <c r="AD210" s="12"/>
      <c r="AE210" s="12"/>
      <c r="AR210" s="224" t="s">
        <v>14</v>
      </c>
      <c r="AT210" s="225" t="s">
        <v>79</v>
      </c>
      <c r="AU210" s="225" t="s">
        <v>80</v>
      </c>
      <c r="AY210" s="224" t="s">
        <v>241</v>
      </c>
      <c r="BK210" s="226">
        <f>SUM(BK211:BK238)</f>
        <v>0</v>
      </c>
    </row>
    <row r="211" s="2" customFormat="1" ht="16.5" customHeight="1">
      <c r="A211" s="39"/>
      <c r="B211" s="40"/>
      <c r="C211" s="229" t="s">
        <v>805</v>
      </c>
      <c r="D211" s="229" t="s">
        <v>243</v>
      </c>
      <c r="E211" s="230" t="s">
        <v>2469</v>
      </c>
      <c r="F211" s="231" t="s">
        <v>2470</v>
      </c>
      <c r="G211" s="232" t="s">
        <v>2471</v>
      </c>
      <c r="H211" s="233">
        <v>0.28999999999999998</v>
      </c>
      <c r="I211" s="234"/>
      <c r="J211" s="235">
        <f>ROUND(I211*H211,2)</f>
        <v>0</v>
      </c>
      <c r="K211" s="231" t="s">
        <v>1</v>
      </c>
      <c r="L211" s="45"/>
      <c r="M211" s="236" t="s">
        <v>1</v>
      </c>
      <c r="N211" s="237" t="s">
        <v>45</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175</v>
      </c>
      <c r="AT211" s="240" t="s">
        <v>243</v>
      </c>
      <c r="AU211" s="240" t="s">
        <v>14</v>
      </c>
      <c r="AY211" s="18" t="s">
        <v>241</v>
      </c>
      <c r="BE211" s="241">
        <f>IF(N211="základní",J211,0)</f>
        <v>0</v>
      </c>
      <c r="BF211" s="241">
        <f>IF(N211="snížená",J211,0)</f>
        <v>0</v>
      </c>
      <c r="BG211" s="241">
        <f>IF(N211="zákl. přenesená",J211,0)</f>
        <v>0</v>
      </c>
      <c r="BH211" s="241">
        <f>IF(N211="sníž. přenesená",J211,0)</f>
        <v>0</v>
      </c>
      <c r="BI211" s="241">
        <f>IF(N211="nulová",J211,0)</f>
        <v>0</v>
      </c>
      <c r="BJ211" s="18" t="s">
        <v>14</v>
      </c>
      <c r="BK211" s="241">
        <f>ROUND(I211*H211,2)</f>
        <v>0</v>
      </c>
      <c r="BL211" s="18" t="s">
        <v>175</v>
      </c>
      <c r="BM211" s="240" t="s">
        <v>5324</v>
      </c>
    </row>
    <row r="212" s="2" customFormat="1">
      <c r="A212" s="39"/>
      <c r="B212" s="40"/>
      <c r="C212" s="41"/>
      <c r="D212" s="242" t="s">
        <v>249</v>
      </c>
      <c r="E212" s="41"/>
      <c r="F212" s="243" t="s">
        <v>2470</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249</v>
      </c>
      <c r="AU212" s="18" t="s">
        <v>14</v>
      </c>
    </row>
    <row r="213" s="2" customFormat="1" ht="24.15" customHeight="1">
      <c r="A213" s="39"/>
      <c r="B213" s="40"/>
      <c r="C213" s="229" t="s">
        <v>813</v>
      </c>
      <c r="D213" s="229" t="s">
        <v>243</v>
      </c>
      <c r="E213" s="230" t="s">
        <v>3113</v>
      </c>
      <c r="F213" s="231" t="s">
        <v>3114</v>
      </c>
      <c r="G213" s="232" t="s">
        <v>255</v>
      </c>
      <c r="H213" s="233">
        <v>0.29999999999999999</v>
      </c>
      <c r="I213" s="234"/>
      <c r="J213" s="235">
        <f>ROUND(I213*H213,2)</f>
        <v>0</v>
      </c>
      <c r="K213" s="231" t="s">
        <v>1</v>
      </c>
      <c r="L213" s="45"/>
      <c r="M213" s="236" t="s">
        <v>1</v>
      </c>
      <c r="N213" s="237" t="s">
        <v>45</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175</v>
      </c>
      <c r="AT213" s="240" t="s">
        <v>243</v>
      </c>
      <c r="AU213" s="240" t="s">
        <v>14</v>
      </c>
      <c r="AY213" s="18" t="s">
        <v>241</v>
      </c>
      <c r="BE213" s="241">
        <f>IF(N213="základní",J213,0)</f>
        <v>0</v>
      </c>
      <c r="BF213" s="241">
        <f>IF(N213="snížená",J213,0)</f>
        <v>0</v>
      </c>
      <c r="BG213" s="241">
        <f>IF(N213="zákl. přenesená",J213,0)</f>
        <v>0</v>
      </c>
      <c r="BH213" s="241">
        <f>IF(N213="sníž. přenesená",J213,0)</f>
        <v>0</v>
      </c>
      <c r="BI213" s="241">
        <f>IF(N213="nulová",J213,0)</f>
        <v>0</v>
      </c>
      <c r="BJ213" s="18" t="s">
        <v>14</v>
      </c>
      <c r="BK213" s="241">
        <f>ROUND(I213*H213,2)</f>
        <v>0</v>
      </c>
      <c r="BL213" s="18" t="s">
        <v>175</v>
      </c>
      <c r="BM213" s="240" t="s">
        <v>5325</v>
      </c>
    </row>
    <row r="214" s="2" customFormat="1">
      <c r="A214" s="39"/>
      <c r="B214" s="40"/>
      <c r="C214" s="41"/>
      <c r="D214" s="242" t="s">
        <v>249</v>
      </c>
      <c r="E214" s="41"/>
      <c r="F214" s="243" t="s">
        <v>3114</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249</v>
      </c>
      <c r="AU214" s="18" t="s">
        <v>14</v>
      </c>
    </row>
    <row r="215" s="2" customFormat="1" ht="24.15" customHeight="1">
      <c r="A215" s="39"/>
      <c r="B215" s="40"/>
      <c r="C215" s="229" t="s">
        <v>819</v>
      </c>
      <c r="D215" s="229" t="s">
        <v>243</v>
      </c>
      <c r="E215" s="230" t="s">
        <v>3116</v>
      </c>
      <c r="F215" s="231" t="s">
        <v>3117</v>
      </c>
      <c r="G215" s="232" t="s">
        <v>296</v>
      </c>
      <c r="H215" s="233">
        <v>65</v>
      </c>
      <c r="I215" s="234"/>
      <c r="J215" s="235">
        <f>ROUND(I215*H215,2)</f>
        <v>0</v>
      </c>
      <c r="K215" s="231" t="s">
        <v>1</v>
      </c>
      <c r="L215" s="45"/>
      <c r="M215" s="236" t="s">
        <v>1</v>
      </c>
      <c r="N215" s="237" t="s">
        <v>45</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175</v>
      </c>
      <c r="AT215" s="240" t="s">
        <v>243</v>
      </c>
      <c r="AU215" s="240" t="s">
        <v>14</v>
      </c>
      <c r="AY215" s="18" t="s">
        <v>241</v>
      </c>
      <c r="BE215" s="241">
        <f>IF(N215="základní",J215,0)</f>
        <v>0</v>
      </c>
      <c r="BF215" s="241">
        <f>IF(N215="snížená",J215,0)</f>
        <v>0</v>
      </c>
      <c r="BG215" s="241">
        <f>IF(N215="zákl. přenesená",J215,0)</f>
        <v>0</v>
      </c>
      <c r="BH215" s="241">
        <f>IF(N215="sníž. přenesená",J215,0)</f>
        <v>0</v>
      </c>
      <c r="BI215" s="241">
        <f>IF(N215="nulová",J215,0)</f>
        <v>0</v>
      </c>
      <c r="BJ215" s="18" t="s">
        <v>14</v>
      </c>
      <c r="BK215" s="241">
        <f>ROUND(I215*H215,2)</f>
        <v>0</v>
      </c>
      <c r="BL215" s="18" t="s">
        <v>175</v>
      </c>
      <c r="BM215" s="240" t="s">
        <v>5326</v>
      </c>
    </row>
    <row r="216" s="2" customFormat="1">
      <c r="A216" s="39"/>
      <c r="B216" s="40"/>
      <c r="C216" s="41"/>
      <c r="D216" s="242" t="s">
        <v>249</v>
      </c>
      <c r="E216" s="41"/>
      <c r="F216" s="243" t="s">
        <v>3117</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249</v>
      </c>
      <c r="AU216" s="18" t="s">
        <v>14</v>
      </c>
    </row>
    <row r="217" s="2" customFormat="1" ht="24.15" customHeight="1">
      <c r="A217" s="39"/>
      <c r="B217" s="40"/>
      <c r="C217" s="229" t="s">
        <v>827</v>
      </c>
      <c r="D217" s="229" t="s">
        <v>243</v>
      </c>
      <c r="E217" s="230" t="s">
        <v>3119</v>
      </c>
      <c r="F217" s="231" t="s">
        <v>3120</v>
      </c>
      <c r="G217" s="232" t="s">
        <v>296</v>
      </c>
      <c r="H217" s="233">
        <v>189</v>
      </c>
      <c r="I217" s="234"/>
      <c r="J217" s="235">
        <f>ROUND(I217*H217,2)</f>
        <v>0</v>
      </c>
      <c r="K217" s="231" t="s">
        <v>1</v>
      </c>
      <c r="L217" s="45"/>
      <c r="M217" s="236" t="s">
        <v>1</v>
      </c>
      <c r="N217" s="237" t="s">
        <v>45</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175</v>
      </c>
      <c r="AT217" s="240" t="s">
        <v>243</v>
      </c>
      <c r="AU217" s="240" t="s">
        <v>14</v>
      </c>
      <c r="AY217" s="18" t="s">
        <v>241</v>
      </c>
      <c r="BE217" s="241">
        <f>IF(N217="základní",J217,0)</f>
        <v>0</v>
      </c>
      <c r="BF217" s="241">
        <f>IF(N217="snížená",J217,0)</f>
        <v>0</v>
      </c>
      <c r="BG217" s="241">
        <f>IF(N217="zákl. přenesená",J217,0)</f>
        <v>0</v>
      </c>
      <c r="BH217" s="241">
        <f>IF(N217="sníž. přenesená",J217,0)</f>
        <v>0</v>
      </c>
      <c r="BI217" s="241">
        <f>IF(N217="nulová",J217,0)</f>
        <v>0</v>
      </c>
      <c r="BJ217" s="18" t="s">
        <v>14</v>
      </c>
      <c r="BK217" s="241">
        <f>ROUND(I217*H217,2)</f>
        <v>0</v>
      </c>
      <c r="BL217" s="18" t="s">
        <v>175</v>
      </c>
      <c r="BM217" s="240" t="s">
        <v>5327</v>
      </c>
    </row>
    <row r="218" s="2" customFormat="1">
      <c r="A218" s="39"/>
      <c r="B218" s="40"/>
      <c r="C218" s="41"/>
      <c r="D218" s="242" t="s">
        <v>249</v>
      </c>
      <c r="E218" s="41"/>
      <c r="F218" s="243" t="s">
        <v>3120</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249</v>
      </c>
      <c r="AU218" s="18" t="s">
        <v>14</v>
      </c>
    </row>
    <row r="219" s="2" customFormat="1" ht="24.15" customHeight="1">
      <c r="A219" s="39"/>
      <c r="B219" s="40"/>
      <c r="C219" s="229" t="s">
        <v>837</v>
      </c>
      <c r="D219" s="229" t="s">
        <v>243</v>
      </c>
      <c r="E219" s="230" t="s">
        <v>3122</v>
      </c>
      <c r="F219" s="231" t="s">
        <v>3123</v>
      </c>
      <c r="G219" s="232" t="s">
        <v>296</v>
      </c>
      <c r="H219" s="233">
        <v>65</v>
      </c>
      <c r="I219" s="234"/>
      <c r="J219" s="235">
        <f>ROUND(I219*H219,2)</f>
        <v>0</v>
      </c>
      <c r="K219" s="231" t="s">
        <v>1</v>
      </c>
      <c r="L219" s="45"/>
      <c r="M219" s="236" t="s">
        <v>1</v>
      </c>
      <c r="N219" s="237" t="s">
        <v>45</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175</v>
      </c>
      <c r="AT219" s="240" t="s">
        <v>243</v>
      </c>
      <c r="AU219" s="240" t="s">
        <v>14</v>
      </c>
      <c r="AY219" s="18" t="s">
        <v>241</v>
      </c>
      <c r="BE219" s="241">
        <f>IF(N219="základní",J219,0)</f>
        <v>0</v>
      </c>
      <c r="BF219" s="241">
        <f>IF(N219="snížená",J219,0)</f>
        <v>0</v>
      </c>
      <c r="BG219" s="241">
        <f>IF(N219="zákl. přenesená",J219,0)</f>
        <v>0</v>
      </c>
      <c r="BH219" s="241">
        <f>IF(N219="sníž. přenesená",J219,0)</f>
        <v>0</v>
      </c>
      <c r="BI219" s="241">
        <f>IF(N219="nulová",J219,0)</f>
        <v>0</v>
      </c>
      <c r="BJ219" s="18" t="s">
        <v>14</v>
      </c>
      <c r="BK219" s="241">
        <f>ROUND(I219*H219,2)</f>
        <v>0</v>
      </c>
      <c r="BL219" s="18" t="s">
        <v>175</v>
      </c>
      <c r="BM219" s="240" t="s">
        <v>5328</v>
      </c>
    </row>
    <row r="220" s="2" customFormat="1">
      <c r="A220" s="39"/>
      <c r="B220" s="40"/>
      <c r="C220" s="41"/>
      <c r="D220" s="242" t="s">
        <v>249</v>
      </c>
      <c r="E220" s="41"/>
      <c r="F220" s="243" t="s">
        <v>3123</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249</v>
      </c>
      <c r="AU220" s="18" t="s">
        <v>14</v>
      </c>
    </row>
    <row r="221" s="2" customFormat="1" ht="24.15" customHeight="1">
      <c r="A221" s="39"/>
      <c r="B221" s="40"/>
      <c r="C221" s="229" t="s">
        <v>843</v>
      </c>
      <c r="D221" s="229" t="s">
        <v>243</v>
      </c>
      <c r="E221" s="230" t="s">
        <v>3125</v>
      </c>
      <c r="F221" s="231" t="s">
        <v>3126</v>
      </c>
      <c r="G221" s="232" t="s">
        <v>296</v>
      </c>
      <c r="H221" s="233">
        <v>189</v>
      </c>
      <c r="I221" s="234"/>
      <c r="J221" s="235">
        <f>ROUND(I221*H221,2)</f>
        <v>0</v>
      </c>
      <c r="K221" s="231" t="s">
        <v>1</v>
      </c>
      <c r="L221" s="45"/>
      <c r="M221" s="236" t="s">
        <v>1</v>
      </c>
      <c r="N221" s="237" t="s">
        <v>45</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175</v>
      </c>
      <c r="AT221" s="240" t="s">
        <v>243</v>
      </c>
      <c r="AU221" s="240" t="s">
        <v>14</v>
      </c>
      <c r="AY221" s="18" t="s">
        <v>241</v>
      </c>
      <c r="BE221" s="241">
        <f>IF(N221="základní",J221,0)</f>
        <v>0</v>
      </c>
      <c r="BF221" s="241">
        <f>IF(N221="snížená",J221,0)</f>
        <v>0</v>
      </c>
      <c r="BG221" s="241">
        <f>IF(N221="zákl. přenesená",J221,0)</f>
        <v>0</v>
      </c>
      <c r="BH221" s="241">
        <f>IF(N221="sníž. přenesená",J221,0)</f>
        <v>0</v>
      </c>
      <c r="BI221" s="241">
        <f>IF(N221="nulová",J221,0)</f>
        <v>0</v>
      </c>
      <c r="BJ221" s="18" t="s">
        <v>14</v>
      </c>
      <c r="BK221" s="241">
        <f>ROUND(I221*H221,2)</f>
        <v>0</v>
      </c>
      <c r="BL221" s="18" t="s">
        <v>175</v>
      </c>
      <c r="BM221" s="240" t="s">
        <v>5329</v>
      </c>
    </row>
    <row r="222" s="2" customFormat="1">
      <c r="A222" s="39"/>
      <c r="B222" s="40"/>
      <c r="C222" s="41"/>
      <c r="D222" s="242" t="s">
        <v>249</v>
      </c>
      <c r="E222" s="41"/>
      <c r="F222" s="243" t="s">
        <v>3126</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249</v>
      </c>
      <c r="AU222" s="18" t="s">
        <v>14</v>
      </c>
    </row>
    <row r="223" s="2" customFormat="1" ht="37.8" customHeight="1">
      <c r="A223" s="39"/>
      <c r="B223" s="40"/>
      <c r="C223" s="229" t="s">
        <v>849</v>
      </c>
      <c r="D223" s="229" t="s">
        <v>243</v>
      </c>
      <c r="E223" s="230" t="s">
        <v>5330</v>
      </c>
      <c r="F223" s="231" t="s">
        <v>5331</v>
      </c>
      <c r="G223" s="232" t="s">
        <v>296</v>
      </c>
      <c r="H223" s="233">
        <v>34</v>
      </c>
      <c r="I223" s="234"/>
      <c r="J223" s="235">
        <f>ROUND(I223*H223,2)</f>
        <v>0</v>
      </c>
      <c r="K223" s="231" t="s">
        <v>1</v>
      </c>
      <c r="L223" s="45"/>
      <c r="M223" s="236" t="s">
        <v>1</v>
      </c>
      <c r="N223" s="237" t="s">
        <v>45</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175</v>
      </c>
      <c r="AT223" s="240" t="s">
        <v>243</v>
      </c>
      <c r="AU223" s="240" t="s">
        <v>14</v>
      </c>
      <c r="AY223" s="18" t="s">
        <v>241</v>
      </c>
      <c r="BE223" s="241">
        <f>IF(N223="základní",J223,0)</f>
        <v>0</v>
      </c>
      <c r="BF223" s="241">
        <f>IF(N223="snížená",J223,0)</f>
        <v>0</v>
      </c>
      <c r="BG223" s="241">
        <f>IF(N223="zákl. přenesená",J223,0)</f>
        <v>0</v>
      </c>
      <c r="BH223" s="241">
        <f>IF(N223="sníž. přenesená",J223,0)</f>
        <v>0</v>
      </c>
      <c r="BI223" s="241">
        <f>IF(N223="nulová",J223,0)</f>
        <v>0</v>
      </c>
      <c r="BJ223" s="18" t="s">
        <v>14</v>
      </c>
      <c r="BK223" s="241">
        <f>ROUND(I223*H223,2)</f>
        <v>0</v>
      </c>
      <c r="BL223" s="18" t="s">
        <v>175</v>
      </c>
      <c r="BM223" s="240" t="s">
        <v>5332</v>
      </c>
    </row>
    <row r="224" s="2" customFormat="1">
      <c r="A224" s="39"/>
      <c r="B224" s="40"/>
      <c r="C224" s="41"/>
      <c r="D224" s="242" t="s">
        <v>249</v>
      </c>
      <c r="E224" s="41"/>
      <c r="F224" s="243" t="s">
        <v>5331</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249</v>
      </c>
      <c r="AU224" s="18" t="s">
        <v>14</v>
      </c>
    </row>
    <row r="225" s="2" customFormat="1" ht="24.15" customHeight="1">
      <c r="A225" s="39"/>
      <c r="B225" s="40"/>
      <c r="C225" s="229" t="s">
        <v>856</v>
      </c>
      <c r="D225" s="229" t="s">
        <v>243</v>
      </c>
      <c r="E225" s="230" t="s">
        <v>5333</v>
      </c>
      <c r="F225" s="231" t="s">
        <v>5334</v>
      </c>
      <c r="G225" s="232" t="s">
        <v>2204</v>
      </c>
      <c r="H225" s="233">
        <v>1</v>
      </c>
      <c r="I225" s="234"/>
      <c r="J225" s="235">
        <f>ROUND(I225*H225,2)</f>
        <v>0</v>
      </c>
      <c r="K225" s="231" t="s">
        <v>1</v>
      </c>
      <c r="L225" s="45"/>
      <c r="M225" s="236" t="s">
        <v>1</v>
      </c>
      <c r="N225" s="237" t="s">
        <v>45</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175</v>
      </c>
      <c r="AT225" s="240" t="s">
        <v>243</v>
      </c>
      <c r="AU225" s="240" t="s">
        <v>14</v>
      </c>
      <c r="AY225" s="18" t="s">
        <v>241</v>
      </c>
      <c r="BE225" s="241">
        <f>IF(N225="základní",J225,0)</f>
        <v>0</v>
      </c>
      <c r="BF225" s="241">
        <f>IF(N225="snížená",J225,0)</f>
        <v>0</v>
      </c>
      <c r="BG225" s="241">
        <f>IF(N225="zákl. přenesená",J225,0)</f>
        <v>0</v>
      </c>
      <c r="BH225" s="241">
        <f>IF(N225="sníž. přenesená",J225,0)</f>
        <v>0</v>
      </c>
      <c r="BI225" s="241">
        <f>IF(N225="nulová",J225,0)</f>
        <v>0</v>
      </c>
      <c r="BJ225" s="18" t="s">
        <v>14</v>
      </c>
      <c r="BK225" s="241">
        <f>ROUND(I225*H225,2)</f>
        <v>0</v>
      </c>
      <c r="BL225" s="18" t="s">
        <v>175</v>
      </c>
      <c r="BM225" s="240" t="s">
        <v>5335</v>
      </c>
    </row>
    <row r="226" s="2" customFormat="1">
      <c r="A226" s="39"/>
      <c r="B226" s="40"/>
      <c r="C226" s="41"/>
      <c r="D226" s="242" t="s">
        <v>249</v>
      </c>
      <c r="E226" s="41"/>
      <c r="F226" s="243" t="s">
        <v>5334</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249</v>
      </c>
      <c r="AU226" s="18" t="s">
        <v>14</v>
      </c>
    </row>
    <row r="227" s="2" customFormat="1" ht="24.15" customHeight="1">
      <c r="A227" s="39"/>
      <c r="B227" s="40"/>
      <c r="C227" s="229" t="s">
        <v>866</v>
      </c>
      <c r="D227" s="229" t="s">
        <v>243</v>
      </c>
      <c r="E227" s="230" t="s">
        <v>5336</v>
      </c>
      <c r="F227" s="231" t="s">
        <v>5337</v>
      </c>
      <c r="G227" s="232" t="s">
        <v>2204</v>
      </c>
      <c r="H227" s="233">
        <v>1</v>
      </c>
      <c r="I227" s="234"/>
      <c r="J227" s="235">
        <f>ROUND(I227*H227,2)</f>
        <v>0</v>
      </c>
      <c r="K227" s="231" t="s">
        <v>1</v>
      </c>
      <c r="L227" s="45"/>
      <c r="M227" s="236" t="s">
        <v>1</v>
      </c>
      <c r="N227" s="237" t="s">
        <v>45</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175</v>
      </c>
      <c r="AT227" s="240" t="s">
        <v>243</v>
      </c>
      <c r="AU227" s="240" t="s">
        <v>14</v>
      </c>
      <c r="AY227" s="18" t="s">
        <v>241</v>
      </c>
      <c r="BE227" s="241">
        <f>IF(N227="základní",J227,0)</f>
        <v>0</v>
      </c>
      <c r="BF227" s="241">
        <f>IF(N227="snížená",J227,0)</f>
        <v>0</v>
      </c>
      <c r="BG227" s="241">
        <f>IF(N227="zákl. přenesená",J227,0)</f>
        <v>0</v>
      </c>
      <c r="BH227" s="241">
        <f>IF(N227="sníž. přenesená",J227,0)</f>
        <v>0</v>
      </c>
      <c r="BI227" s="241">
        <f>IF(N227="nulová",J227,0)</f>
        <v>0</v>
      </c>
      <c r="BJ227" s="18" t="s">
        <v>14</v>
      </c>
      <c r="BK227" s="241">
        <f>ROUND(I227*H227,2)</f>
        <v>0</v>
      </c>
      <c r="BL227" s="18" t="s">
        <v>175</v>
      </c>
      <c r="BM227" s="240" t="s">
        <v>5338</v>
      </c>
    </row>
    <row r="228" s="2" customFormat="1">
      <c r="A228" s="39"/>
      <c r="B228" s="40"/>
      <c r="C228" s="41"/>
      <c r="D228" s="242" t="s">
        <v>249</v>
      </c>
      <c r="E228" s="41"/>
      <c r="F228" s="243" t="s">
        <v>5337</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249</v>
      </c>
      <c r="AU228" s="18" t="s">
        <v>14</v>
      </c>
    </row>
    <row r="229" s="2" customFormat="1" ht="24.15" customHeight="1">
      <c r="A229" s="39"/>
      <c r="B229" s="40"/>
      <c r="C229" s="229" t="s">
        <v>874</v>
      </c>
      <c r="D229" s="229" t="s">
        <v>243</v>
      </c>
      <c r="E229" s="230" t="s">
        <v>3128</v>
      </c>
      <c r="F229" s="231" t="s">
        <v>3129</v>
      </c>
      <c r="G229" s="232" t="s">
        <v>255</v>
      </c>
      <c r="H229" s="233">
        <v>0.10000000000000001</v>
      </c>
      <c r="I229" s="234"/>
      <c r="J229" s="235">
        <f>ROUND(I229*H229,2)</f>
        <v>0</v>
      </c>
      <c r="K229" s="231" t="s">
        <v>1</v>
      </c>
      <c r="L229" s="45"/>
      <c r="M229" s="236" t="s">
        <v>1</v>
      </c>
      <c r="N229" s="237" t="s">
        <v>45</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175</v>
      </c>
      <c r="AT229" s="240" t="s">
        <v>243</v>
      </c>
      <c r="AU229" s="240" t="s">
        <v>14</v>
      </c>
      <c r="AY229" s="18" t="s">
        <v>241</v>
      </c>
      <c r="BE229" s="241">
        <f>IF(N229="základní",J229,0)</f>
        <v>0</v>
      </c>
      <c r="BF229" s="241">
        <f>IF(N229="snížená",J229,0)</f>
        <v>0</v>
      </c>
      <c r="BG229" s="241">
        <f>IF(N229="zákl. přenesená",J229,0)</f>
        <v>0</v>
      </c>
      <c r="BH229" s="241">
        <f>IF(N229="sníž. přenesená",J229,0)</f>
        <v>0</v>
      </c>
      <c r="BI229" s="241">
        <f>IF(N229="nulová",J229,0)</f>
        <v>0</v>
      </c>
      <c r="BJ229" s="18" t="s">
        <v>14</v>
      </c>
      <c r="BK229" s="241">
        <f>ROUND(I229*H229,2)</f>
        <v>0</v>
      </c>
      <c r="BL229" s="18" t="s">
        <v>175</v>
      </c>
      <c r="BM229" s="240" t="s">
        <v>5339</v>
      </c>
    </row>
    <row r="230" s="2" customFormat="1">
      <c r="A230" s="39"/>
      <c r="B230" s="40"/>
      <c r="C230" s="41"/>
      <c r="D230" s="242" t="s">
        <v>249</v>
      </c>
      <c r="E230" s="41"/>
      <c r="F230" s="243" t="s">
        <v>3129</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249</v>
      </c>
      <c r="AU230" s="18" t="s">
        <v>14</v>
      </c>
    </row>
    <row r="231" s="2" customFormat="1" ht="16.5" customHeight="1">
      <c r="A231" s="39"/>
      <c r="B231" s="40"/>
      <c r="C231" s="229" t="s">
        <v>880</v>
      </c>
      <c r="D231" s="229" t="s">
        <v>243</v>
      </c>
      <c r="E231" s="230" t="s">
        <v>3131</v>
      </c>
      <c r="F231" s="231" t="s">
        <v>3132</v>
      </c>
      <c r="G231" s="232" t="s">
        <v>296</v>
      </c>
      <c r="H231" s="233">
        <v>254</v>
      </c>
      <c r="I231" s="234"/>
      <c r="J231" s="235">
        <f>ROUND(I231*H231,2)</f>
        <v>0</v>
      </c>
      <c r="K231" s="231" t="s">
        <v>1</v>
      </c>
      <c r="L231" s="45"/>
      <c r="M231" s="236" t="s">
        <v>1</v>
      </c>
      <c r="N231" s="237" t="s">
        <v>45</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175</v>
      </c>
      <c r="AT231" s="240" t="s">
        <v>243</v>
      </c>
      <c r="AU231" s="240" t="s">
        <v>14</v>
      </c>
      <c r="AY231" s="18" t="s">
        <v>241</v>
      </c>
      <c r="BE231" s="241">
        <f>IF(N231="základní",J231,0)</f>
        <v>0</v>
      </c>
      <c r="BF231" s="241">
        <f>IF(N231="snížená",J231,0)</f>
        <v>0</v>
      </c>
      <c r="BG231" s="241">
        <f>IF(N231="zákl. přenesená",J231,0)</f>
        <v>0</v>
      </c>
      <c r="BH231" s="241">
        <f>IF(N231="sníž. přenesená",J231,0)</f>
        <v>0</v>
      </c>
      <c r="BI231" s="241">
        <f>IF(N231="nulová",J231,0)</f>
        <v>0</v>
      </c>
      <c r="BJ231" s="18" t="s">
        <v>14</v>
      </c>
      <c r="BK231" s="241">
        <f>ROUND(I231*H231,2)</f>
        <v>0</v>
      </c>
      <c r="BL231" s="18" t="s">
        <v>175</v>
      </c>
      <c r="BM231" s="240" t="s">
        <v>5340</v>
      </c>
    </row>
    <row r="232" s="2" customFormat="1">
      <c r="A232" s="39"/>
      <c r="B232" s="40"/>
      <c r="C232" s="41"/>
      <c r="D232" s="242" t="s">
        <v>249</v>
      </c>
      <c r="E232" s="41"/>
      <c r="F232" s="243" t="s">
        <v>3132</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249</v>
      </c>
      <c r="AU232" s="18" t="s">
        <v>14</v>
      </c>
    </row>
    <row r="233" s="2" customFormat="1" ht="33" customHeight="1">
      <c r="A233" s="39"/>
      <c r="B233" s="40"/>
      <c r="C233" s="229" t="s">
        <v>886</v>
      </c>
      <c r="D233" s="229" t="s">
        <v>243</v>
      </c>
      <c r="E233" s="230" t="s">
        <v>3134</v>
      </c>
      <c r="F233" s="231" t="s">
        <v>3135</v>
      </c>
      <c r="G233" s="232" t="s">
        <v>296</v>
      </c>
      <c r="H233" s="233">
        <v>13</v>
      </c>
      <c r="I233" s="234"/>
      <c r="J233" s="235">
        <f>ROUND(I233*H233,2)</f>
        <v>0</v>
      </c>
      <c r="K233" s="231" t="s">
        <v>1</v>
      </c>
      <c r="L233" s="45"/>
      <c r="M233" s="236" t="s">
        <v>1</v>
      </c>
      <c r="N233" s="237" t="s">
        <v>45</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175</v>
      </c>
      <c r="AT233" s="240" t="s">
        <v>243</v>
      </c>
      <c r="AU233" s="240" t="s">
        <v>14</v>
      </c>
      <c r="AY233" s="18" t="s">
        <v>241</v>
      </c>
      <c r="BE233" s="241">
        <f>IF(N233="základní",J233,0)</f>
        <v>0</v>
      </c>
      <c r="BF233" s="241">
        <f>IF(N233="snížená",J233,0)</f>
        <v>0</v>
      </c>
      <c r="BG233" s="241">
        <f>IF(N233="zákl. přenesená",J233,0)</f>
        <v>0</v>
      </c>
      <c r="BH233" s="241">
        <f>IF(N233="sníž. přenesená",J233,0)</f>
        <v>0</v>
      </c>
      <c r="BI233" s="241">
        <f>IF(N233="nulová",J233,0)</f>
        <v>0</v>
      </c>
      <c r="BJ233" s="18" t="s">
        <v>14</v>
      </c>
      <c r="BK233" s="241">
        <f>ROUND(I233*H233,2)</f>
        <v>0</v>
      </c>
      <c r="BL233" s="18" t="s">
        <v>175</v>
      </c>
      <c r="BM233" s="240" t="s">
        <v>5341</v>
      </c>
    </row>
    <row r="234" s="2" customFormat="1">
      <c r="A234" s="39"/>
      <c r="B234" s="40"/>
      <c r="C234" s="41"/>
      <c r="D234" s="242" t="s">
        <v>249</v>
      </c>
      <c r="E234" s="41"/>
      <c r="F234" s="243" t="s">
        <v>3135</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249</v>
      </c>
      <c r="AU234" s="18" t="s">
        <v>14</v>
      </c>
    </row>
    <row r="235" s="2" customFormat="1" ht="33" customHeight="1">
      <c r="A235" s="39"/>
      <c r="B235" s="40"/>
      <c r="C235" s="229" t="s">
        <v>892</v>
      </c>
      <c r="D235" s="229" t="s">
        <v>243</v>
      </c>
      <c r="E235" s="230" t="s">
        <v>3137</v>
      </c>
      <c r="F235" s="231" t="s">
        <v>3138</v>
      </c>
      <c r="G235" s="232" t="s">
        <v>296</v>
      </c>
      <c r="H235" s="233">
        <v>13</v>
      </c>
      <c r="I235" s="234"/>
      <c r="J235" s="235">
        <f>ROUND(I235*H235,2)</f>
        <v>0</v>
      </c>
      <c r="K235" s="231" t="s">
        <v>1</v>
      </c>
      <c r="L235" s="45"/>
      <c r="M235" s="236" t="s">
        <v>1</v>
      </c>
      <c r="N235" s="237" t="s">
        <v>45</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175</v>
      </c>
      <c r="AT235" s="240" t="s">
        <v>243</v>
      </c>
      <c r="AU235" s="240" t="s">
        <v>14</v>
      </c>
      <c r="AY235" s="18" t="s">
        <v>241</v>
      </c>
      <c r="BE235" s="241">
        <f>IF(N235="základní",J235,0)</f>
        <v>0</v>
      </c>
      <c r="BF235" s="241">
        <f>IF(N235="snížená",J235,0)</f>
        <v>0</v>
      </c>
      <c r="BG235" s="241">
        <f>IF(N235="zákl. přenesená",J235,0)</f>
        <v>0</v>
      </c>
      <c r="BH235" s="241">
        <f>IF(N235="sníž. přenesená",J235,0)</f>
        <v>0</v>
      </c>
      <c r="BI235" s="241">
        <f>IF(N235="nulová",J235,0)</f>
        <v>0</v>
      </c>
      <c r="BJ235" s="18" t="s">
        <v>14</v>
      </c>
      <c r="BK235" s="241">
        <f>ROUND(I235*H235,2)</f>
        <v>0</v>
      </c>
      <c r="BL235" s="18" t="s">
        <v>175</v>
      </c>
      <c r="BM235" s="240" t="s">
        <v>5342</v>
      </c>
    </row>
    <row r="236" s="2" customFormat="1">
      <c r="A236" s="39"/>
      <c r="B236" s="40"/>
      <c r="C236" s="41"/>
      <c r="D236" s="242" t="s">
        <v>249</v>
      </c>
      <c r="E236" s="41"/>
      <c r="F236" s="243" t="s">
        <v>3138</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249</v>
      </c>
      <c r="AU236" s="18" t="s">
        <v>14</v>
      </c>
    </row>
    <row r="237" s="2" customFormat="1" ht="37.8" customHeight="1">
      <c r="A237" s="39"/>
      <c r="B237" s="40"/>
      <c r="C237" s="229" t="s">
        <v>901</v>
      </c>
      <c r="D237" s="229" t="s">
        <v>243</v>
      </c>
      <c r="E237" s="230" t="s">
        <v>5343</v>
      </c>
      <c r="F237" s="231" t="s">
        <v>5344</v>
      </c>
      <c r="G237" s="232" t="s">
        <v>296</v>
      </c>
      <c r="H237" s="233">
        <v>285</v>
      </c>
      <c r="I237" s="234"/>
      <c r="J237" s="235">
        <f>ROUND(I237*H237,2)</f>
        <v>0</v>
      </c>
      <c r="K237" s="231" t="s">
        <v>1</v>
      </c>
      <c r="L237" s="45"/>
      <c r="M237" s="236" t="s">
        <v>1</v>
      </c>
      <c r="N237" s="237" t="s">
        <v>45</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175</v>
      </c>
      <c r="AT237" s="240" t="s">
        <v>243</v>
      </c>
      <c r="AU237" s="240" t="s">
        <v>14</v>
      </c>
      <c r="AY237" s="18" t="s">
        <v>241</v>
      </c>
      <c r="BE237" s="241">
        <f>IF(N237="základní",J237,0)</f>
        <v>0</v>
      </c>
      <c r="BF237" s="241">
        <f>IF(N237="snížená",J237,0)</f>
        <v>0</v>
      </c>
      <c r="BG237" s="241">
        <f>IF(N237="zákl. přenesená",J237,0)</f>
        <v>0</v>
      </c>
      <c r="BH237" s="241">
        <f>IF(N237="sníž. přenesená",J237,0)</f>
        <v>0</v>
      </c>
      <c r="BI237" s="241">
        <f>IF(N237="nulová",J237,0)</f>
        <v>0</v>
      </c>
      <c r="BJ237" s="18" t="s">
        <v>14</v>
      </c>
      <c r="BK237" s="241">
        <f>ROUND(I237*H237,2)</f>
        <v>0</v>
      </c>
      <c r="BL237" s="18" t="s">
        <v>175</v>
      </c>
      <c r="BM237" s="240" t="s">
        <v>5345</v>
      </c>
    </row>
    <row r="238" s="2" customFormat="1">
      <c r="A238" s="39"/>
      <c r="B238" s="40"/>
      <c r="C238" s="41"/>
      <c r="D238" s="242" t="s">
        <v>249</v>
      </c>
      <c r="E238" s="41"/>
      <c r="F238" s="243" t="s">
        <v>5344</v>
      </c>
      <c r="G238" s="41"/>
      <c r="H238" s="41"/>
      <c r="I238" s="244"/>
      <c r="J238" s="41"/>
      <c r="K238" s="41"/>
      <c r="L238" s="45"/>
      <c r="M238" s="281"/>
      <c r="N238" s="282"/>
      <c r="O238" s="283"/>
      <c r="P238" s="283"/>
      <c r="Q238" s="283"/>
      <c r="R238" s="283"/>
      <c r="S238" s="283"/>
      <c r="T238" s="284"/>
      <c r="U238" s="39"/>
      <c r="V238" s="39"/>
      <c r="W238" s="39"/>
      <c r="X238" s="39"/>
      <c r="Y238" s="39"/>
      <c r="Z238" s="39"/>
      <c r="AA238" s="39"/>
      <c r="AB238" s="39"/>
      <c r="AC238" s="39"/>
      <c r="AD238" s="39"/>
      <c r="AE238" s="39"/>
      <c r="AT238" s="18" t="s">
        <v>249</v>
      </c>
      <c r="AU238" s="18" t="s">
        <v>14</v>
      </c>
    </row>
    <row r="239" s="2" customFormat="1" ht="6.96" customHeight="1">
      <c r="A239" s="39"/>
      <c r="B239" s="67"/>
      <c r="C239" s="68"/>
      <c r="D239" s="68"/>
      <c r="E239" s="68"/>
      <c r="F239" s="68"/>
      <c r="G239" s="68"/>
      <c r="H239" s="68"/>
      <c r="I239" s="68"/>
      <c r="J239" s="68"/>
      <c r="K239" s="68"/>
      <c r="L239" s="45"/>
      <c r="M239" s="39"/>
      <c r="O239" s="39"/>
      <c r="P239" s="39"/>
      <c r="Q239" s="39"/>
      <c r="R239" s="39"/>
      <c r="S239" s="39"/>
      <c r="T239" s="39"/>
      <c r="U239" s="39"/>
      <c r="V239" s="39"/>
      <c r="W239" s="39"/>
      <c r="X239" s="39"/>
      <c r="Y239" s="39"/>
      <c r="Z239" s="39"/>
      <c r="AA239" s="39"/>
      <c r="AB239" s="39"/>
      <c r="AC239" s="39"/>
      <c r="AD239" s="39"/>
      <c r="AE239" s="39"/>
    </row>
  </sheetData>
  <sheetProtection sheet="1" autoFilter="0" formatColumns="0" formatRows="0" objects="1" scenarios="1" spinCount="100000" saltValue="xNSfD4q/9FCuo+VjKQiGfWyK3hGMLyL7lwwgncE+VPRJcTX1UV8Dcygo8mSCHu3ZbDW/O2kdG0wne0ya3C1UkA==" hashValue="znnhgL5wRHxclpfiiLxGNc4CojB07A3G3Qq3mWQFZ2i5qMSO+sTBNfmwQGmZbf1S6Rg3xjzXS14f6dp6Fp78QQ==" algorithmName="SHA-512" password="CC35"/>
  <autoFilter ref="C127:K238"/>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163</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5346</v>
      </c>
      <c r="F9" s="1"/>
      <c r="G9" s="1"/>
      <c r="H9" s="1"/>
      <c r="L9" s="21"/>
    </row>
    <row r="10" s="1" customFormat="1" ht="12" customHeight="1">
      <c r="B10" s="21"/>
      <c r="D10" s="152" t="s">
        <v>213</v>
      </c>
      <c r="L10" s="21"/>
    </row>
    <row r="11" s="2" customFormat="1" ht="16.5" customHeight="1">
      <c r="A11" s="39"/>
      <c r="B11" s="45"/>
      <c r="C11" s="39"/>
      <c r="D11" s="39"/>
      <c r="E11" s="154" t="s">
        <v>5347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5348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ROUND((SUM(BE126:BE156)),  2)</f>
        <v>0</v>
      </c>
      <c r="G37" s="39"/>
      <c r="H37" s="39"/>
      <c r="I37" s="166">
        <v>0.20999999999999999</v>
      </c>
      <c r="J37" s="165">
        <f>ROUND(((SUM(BE126:BE156))*I37),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ROUND((SUM(BF126:BF156)),  2)</f>
        <v>0</v>
      </c>
      <c r="G38" s="39"/>
      <c r="H38" s="39"/>
      <c r="I38" s="166">
        <v>0.14999999999999999</v>
      </c>
      <c r="J38" s="165">
        <f>ROUND(((SUM(BF126:BF156))*I38),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ROUND((SUM(BG126:BG156)),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ROUND((SUM(BH126:BH156)),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ROUND((SUM(BI126:BI156)),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5346</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5347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PS 01.1 - Strojně technologická část</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5349</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5350</v>
      </c>
      <c r="E102" s="199"/>
      <c r="F102" s="199"/>
      <c r="G102" s="199"/>
      <c r="H102" s="199"/>
      <c r="I102" s="199"/>
      <c r="J102" s="200">
        <f>J128</f>
        <v>0</v>
      </c>
      <c r="K102" s="133"/>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5" t="str">
        <f>E7</f>
        <v>Zaječov rozšíření a intenzifikace ČOV Horní Kváň - kanalizace a vodovod</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211</v>
      </c>
      <c r="D113" s="23"/>
      <c r="E113" s="23"/>
      <c r="F113" s="23"/>
      <c r="G113" s="23"/>
      <c r="H113" s="23"/>
      <c r="I113" s="23"/>
      <c r="J113" s="23"/>
      <c r="K113" s="23"/>
      <c r="L113" s="21"/>
    </row>
    <row r="114" s="1" customFormat="1" ht="16.5" customHeight="1">
      <c r="B114" s="22"/>
      <c r="C114" s="23"/>
      <c r="D114" s="23"/>
      <c r="E114" s="185" t="s">
        <v>5346</v>
      </c>
      <c r="F114" s="23"/>
      <c r="G114" s="23"/>
      <c r="H114" s="23"/>
      <c r="I114" s="23"/>
      <c r="J114" s="23"/>
      <c r="K114" s="23"/>
      <c r="L114" s="21"/>
    </row>
    <row r="115" s="1" customFormat="1" ht="12" customHeight="1">
      <c r="B115" s="22"/>
      <c r="C115" s="33" t="s">
        <v>213</v>
      </c>
      <c r="D115" s="23"/>
      <c r="E115" s="23"/>
      <c r="F115" s="23"/>
      <c r="G115" s="23"/>
      <c r="H115" s="23"/>
      <c r="I115" s="23"/>
      <c r="J115" s="23"/>
      <c r="K115" s="23"/>
      <c r="L115" s="21"/>
    </row>
    <row r="116" s="2" customFormat="1" ht="16.5" customHeight="1">
      <c r="A116" s="39"/>
      <c r="B116" s="40"/>
      <c r="C116" s="41"/>
      <c r="D116" s="41"/>
      <c r="E116" s="186" t="s">
        <v>5347</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215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PS 01.1 - Strojně technologická část</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F16</f>
        <v>obec Zaječov, místní část Kvaň, Nová Ves</v>
      </c>
      <c r="G120" s="41"/>
      <c r="H120" s="41"/>
      <c r="I120" s="33" t="s">
        <v>22</v>
      </c>
      <c r="J120" s="80" t="str">
        <f>IF(J16="","",J16)</f>
        <v>18. 8. 2021</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54.45" customHeight="1">
      <c r="A122" s="39"/>
      <c r="B122" s="40"/>
      <c r="C122" s="33" t="s">
        <v>24</v>
      </c>
      <c r="D122" s="41"/>
      <c r="E122" s="41"/>
      <c r="F122" s="28" t="str">
        <f>E19</f>
        <v>Obec Zaječov, Zaječov 265, 267 63 Zaječov</v>
      </c>
      <c r="G122" s="41"/>
      <c r="H122" s="41"/>
      <c r="I122" s="33" t="s">
        <v>32</v>
      </c>
      <c r="J122" s="37" t="str">
        <f>E25</f>
        <v>PIK VÍTEK s.r.o.,Kořenského 1025/7, 150 00 Praha 5</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30</v>
      </c>
      <c r="D123" s="41"/>
      <c r="E123" s="41"/>
      <c r="F123" s="28" t="str">
        <f>IF(E22="","",E22)</f>
        <v>Vyplň údaj</v>
      </c>
      <c r="G123" s="41"/>
      <c r="H123" s="41"/>
      <c r="I123" s="33" t="s">
        <v>37</v>
      </c>
      <c r="J123" s="37" t="str">
        <f>E28</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2"/>
      <c r="B125" s="203"/>
      <c r="C125" s="204" t="s">
        <v>227</v>
      </c>
      <c r="D125" s="205" t="s">
        <v>65</v>
      </c>
      <c r="E125" s="205" t="s">
        <v>61</v>
      </c>
      <c r="F125" s="205" t="s">
        <v>62</v>
      </c>
      <c r="G125" s="205" t="s">
        <v>228</v>
      </c>
      <c r="H125" s="205" t="s">
        <v>229</v>
      </c>
      <c r="I125" s="205" t="s">
        <v>230</v>
      </c>
      <c r="J125" s="205" t="s">
        <v>219</v>
      </c>
      <c r="K125" s="206" t="s">
        <v>231</v>
      </c>
      <c r="L125" s="207"/>
      <c r="M125" s="101" t="s">
        <v>1</v>
      </c>
      <c r="N125" s="102" t="s">
        <v>44</v>
      </c>
      <c r="O125" s="102" t="s">
        <v>232</v>
      </c>
      <c r="P125" s="102" t="s">
        <v>233</v>
      </c>
      <c r="Q125" s="102" t="s">
        <v>234</v>
      </c>
      <c r="R125" s="102" t="s">
        <v>235</v>
      </c>
      <c r="S125" s="102" t="s">
        <v>236</v>
      </c>
      <c r="T125" s="103" t="s">
        <v>237</v>
      </c>
      <c r="U125" s="202"/>
      <c r="V125" s="202"/>
      <c r="W125" s="202"/>
      <c r="X125" s="202"/>
      <c r="Y125" s="202"/>
      <c r="Z125" s="202"/>
      <c r="AA125" s="202"/>
      <c r="AB125" s="202"/>
      <c r="AC125" s="202"/>
      <c r="AD125" s="202"/>
      <c r="AE125" s="202"/>
    </row>
    <row r="126" s="2" customFormat="1" ht="22.8" customHeight="1">
      <c r="A126" s="39"/>
      <c r="B126" s="40"/>
      <c r="C126" s="108" t="s">
        <v>238</v>
      </c>
      <c r="D126" s="41"/>
      <c r="E126" s="41"/>
      <c r="F126" s="41"/>
      <c r="G126" s="41"/>
      <c r="H126" s="41"/>
      <c r="I126" s="41"/>
      <c r="J126" s="208">
        <f>BK126</f>
        <v>0</v>
      </c>
      <c r="K126" s="41"/>
      <c r="L126" s="45"/>
      <c r="M126" s="104"/>
      <c r="N126" s="209"/>
      <c r="O126" s="105"/>
      <c r="P126" s="210">
        <f>P127</f>
        <v>0</v>
      </c>
      <c r="Q126" s="105"/>
      <c r="R126" s="210">
        <f>R127</f>
        <v>0</v>
      </c>
      <c r="S126" s="105"/>
      <c r="T126" s="211">
        <f>T127</f>
        <v>0</v>
      </c>
      <c r="U126" s="39"/>
      <c r="V126" s="39"/>
      <c r="W126" s="39"/>
      <c r="X126" s="39"/>
      <c r="Y126" s="39"/>
      <c r="Z126" s="39"/>
      <c r="AA126" s="39"/>
      <c r="AB126" s="39"/>
      <c r="AC126" s="39"/>
      <c r="AD126" s="39"/>
      <c r="AE126" s="39"/>
      <c r="AT126" s="18" t="s">
        <v>79</v>
      </c>
      <c r="AU126" s="18" t="s">
        <v>221</v>
      </c>
      <c r="BK126" s="212">
        <f>BK127</f>
        <v>0</v>
      </c>
    </row>
    <row r="127" s="12" customFormat="1" ht="25.92" customHeight="1">
      <c r="A127" s="12"/>
      <c r="B127" s="213"/>
      <c r="C127" s="214"/>
      <c r="D127" s="215" t="s">
        <v>79</v>
      </c>
      <c r="E127" s="216" t="s">
        <v>5351</v>
      </c>
      <c r="F127" s="216" t="s">
        <v>5351</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175</v>
      </c>
      <c r="AT127" s="225" t="s">
        <v>79</v>
      </c>
      <c r="AU127" s="225" t="s">
        <v>80</v>
      </c>
      <c r="AY127" s="224" t="s">
        <v>241</v>
      </c>
      <c r="BK127" s="226">
        <f>BK128</f>
        <v>0</v>
      </c>
    </row>
    <row r="128" s="12" customFormat="1" ht="22.8" customHeight="1">
      <c r="A128" s="12"/>
      <c r="B128" s="213"/>
      <c r="C128" s="214"/>
      <c r="D128" s="215" t="s">
        <v>79</v>
      </c>
      <c r="E128" s="227" t="s">
        <v>5352</v>
      </c>
      <c r="F128" s="227" t="s">
        <v>5353</v>
      </c>
      <c r="G128" s="214"/>
      <c r="H128" s="214"/>
      <c r="I128" s="217"/>
      <c r="J128" s="228">
        <f>BK128</f>
        <v>0</v>
      </c>
      <c r="K128" s="214"/>
      <c r="L128" s="219"/>
      <c r="M128" s="220"/>
      <c r="N128" s="221"/>
      <c r="O128" s="221"/>
      <c r="P128" s="222">
        <f>SUM(P129:P156)</f>
        <v>0</v>
      </c>
      <c r="Q128" s="221"/>
      <c r="R128" s="222">
        <f>SUM(R129:R156)</f>
        <v>0</v>
      </c>
      <c r="S128" s="221"/>
      <c r="T128" s="223">
        <f>SUM(T129:T156)</f>
        <v>0</v>
      </c>
      <c r="U128" s="12"/>
      <c r="V128" s="12"/>
      <c r="W128" s="12"/>
      <c r="X128" s="12"/>
      <c r="Y128" s="12"/>
      <c r="Z128" s="12"/>
      <c r="AA128" s="12"/>
      <c r="AB128" s="12"/>
      <c r="AC128" s="12"/>
      <c r="AD128" s="12"/>
      <c r="AE128" s="12"/>
      <c r="AR128" s="224" t="s">
        <v>175</v>
      </c>
      <c r="AT128" s="225" t="s">
        <v>79</v>
      </c>
      <c r="AU128" s="225" t="s">
        <v>14</v>
      </c>
      <c r="AY128" s="224" t="s">
        <v>241</v>
      </c>
      <c r="BK128" s="226">
        <f>SUM(BK129:BK156)</f>
        <v>0</v>
      </c>
    </row>
    <row r="129" s="2" customFormat="1" ht="24.15" customHeight="1">
      <c r="A129" s="39"/>
      <c r="B129" s="40"/>
      <c r="C129" s="229" t="s">
        <v>14</v>
      </c>
      <c r="D129" s="229" t="s">
        <v>243</v>
      </c>
      <c r="E129" s="230" t="s">
        <v>14</v>
      </c>
      <c r="F129" s="231" t="s">
        <v>5354</v>
      </c>
      <c r="G129" s="232" t="s">
        <v>303</v>
      </c>
      <c r="H129" s="233">
        <v>1</v>
      </c>
      <c r="I129" s="234"/>
      <c r="J129" s="235">
        <f>ROUND(I129*H129,2)</f>
        <v>0</v>
      </c>
      <c r="K129" s="231" t="s">
        <v>1</v>
      </c>
      <c r="L129" s="45"/>
      <c r="M129" s="236" t="s">
        <v>1</v>
      </c>
      <c r="N129" s="237" t="s">
        <v>45</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5355</v>
      </c>
      <c r="AT129" s="240" t="s">
        <v>243</v>
      </c>
      <c r="AU129" s="240" t="s">
        <v>88</v>
      </c>
      <c r="AY129" s="18" t="s">
        <v>241</v>
      </c>
      <c r="BE129" s="241">
        <f>IF(N129="základní",J129,0)</f>
        <v>0</v>
      </c>
      <c r="BF129" s="241">
        <f>IF(N129="snížená",J129,0)</f>
        <v>0</v>
      </c>
      <c r="BG129" s="241">
        <f>IF(N129="zákl. přenesená",J129,0)</f>
        <v>0</v>
      </c>
      <c r="BH129" s="241">
        <f>IF(N129="sníž. přenesená",J129,0)</f>
        <v>0</v>
      </c>
      <c r="BI129" s="241">
        <f>IF(N129="nulová",J129,0)</f>
        <v>0</v>
      </c>
      <c r="BJ129" s="18" t="s">
        <v>14</v>
      </c>
      <c r="BK129" s="241">
        <f>ROUND(I129*H129,2)</f>
        <v>0</v>
      </c>
      <c r="BL129" s="18" t="s">
        <v>5355</v>
      </c>
      <c r="BM129" s="240" t="s">
        <v>5356</v>
      </c>
    </row>
    <row r="130" s="2" customFormat="1">
      <c r="A130" s="39"/>
      <c r="B130" s="40"/>
      <c r="C130" s="41"/>
      <c r="D130" s="242" t="s">
        <v>249</v>
      </c>
      <c r="E130" s="41"/>
      <c r="F130" s="243" t="s">
        <v>5354</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249</v>
      </c>
      <c r="AU130" s="18" t="s">
        <v>88</v>
      </c>
    </row>
    <row r="131" s="2" customFormat="1">
      <c r="A131" s="39"/>
      <c r="B131" s="40"/>
      <c r="C131" s="41"/>
      <c r="D131" s="242" t="s">
        <v>742</v>
      </c>
      <c r="E131" s="41"/>
      <c r="F131" s="287" t="s">
        <v>5357</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742</v>
      </c>
      <c r="AU131" s="18" t="s">
        <v>88</v>
      </c>
    </row>
    <row r="132" s="2" customFormat="1" ht="24.15" customHeight="1">
      <c r="A132" s="39"/>
      <c r="B132" s="40"/>
      <c r="C132" s="229" t="s">
        <v>88</v>
      </c>
      <c r="D132" s="229" t="s">
        <v>243</v>
      </c>
      <c r="E132" s="230" t="s">
        <v>88</v>
      </c>
      <c r="F132" s="231" t="s">
        <v>5358</v>
      </c>
      <c r="G132" s="232" t="s">
        <v>303</v>
      </c>
      <c r="H132" s="233">
        <v>1</v>
      </c>
      <c r="I132" s="234"/>
      <c r="J132" s="235">
        <f>ROUND(I132*H132,2)</f>
        <v>0</v>
      </c>
      <c r="K132" s="231" t="s">
        <v>1</v>
      </c>
      <c r="L132" s="45"/>
      <c r="M132" s="236" t="s">
        <v>1</v>
      </c>
      <c r="N132" s="237" t="s">
        <v>45</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5355</v>
      </c>
      <c r="AT132" s="240" t="s">
        <v>243</v>
      </c>
      <c r="AU132" s="240" t="s">
        <v>88</v>
      </c>
      <c r="AY132" s="18" t="s">
        <v>241</v>
      </c>
      <c r="BE132" s="241">
        <f>IF(N132="základní",J132,0)</f>
        <v>0</v>
      </c>
      <c r="BF132" s="241">
        <f>IF(N132="snížená",J132,0)</f>
        <v>0</v>
      </c>
      <c r="BG132" s="241">
        <f>IF(N132="zákl. přenesená",J132,0)</f>
        <v>0</v>
      </c>
      <c r="BH132" s="241">
        <f>IF(N132="sníž. přenesená",J132,0)</f>
        <v>0</v>
      </c>
      <c r="BI132" s="241">
        <f>IF(N132="nulová",J132,0)</f>
        <v>0</v>
      </c>
      <c r="BJ132" s="18" t="s">
        <v>14</v>
      </c>
      <c r="BK132" s="241">
        <f>ROUND(I132*H132,2)</f>
        <v>0</v>
      </c>
      <c r="BL132" s="18" t="s">
        <v>5355</v>
      </c>
      <c r="BM132" s="240" t="s">
        <v>5359</v>
      </c>
    </row>
    <row r="133" s="2" customFormat="1">
      <c r="A133" s="39"/>
      <c r="B133" s="40"/>
      <c r="C133" s="41"/>
      <c r="D133" s="242" t="s">
        <v>249</v>
      </c>
      <c r="E133" s="41"/>
      <c r="F133" s="243" t="s">
        <v>5358</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249</v>
      </c>
      <c r="AU133" s="18" t="s">
        <v>88</v>
      </c>
    </row>
    <row r="134" s="2" customFormat="1">
      <c r="A134" s="39"/>
      <c r="B134" s="40"/>
      <c r="C134" s="41"/>
      <c r="D134" s="242" t="s">
        <v>742</v>
      </c>
      <c r="E134" s="41"/>
      <c r="F134" s="287" t="s">
        <v>5360</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742</v>
      </c>
      <c r="AU134" s="18" t="s">
        <v>88</v>
      </c>
    </row>
    <row r="135" s="2" customFormat="1" ht="21.75" customHeight="1">
      <c r="A135" s="39"/>
      <c r="B135" s="40"/>
      <c r="C135" s="229" t="s">
        <v>96</v>
      </c>
      <c r="D135" s="229" t="s">
        <v>243</v>
      </c>
      <c r="E135" s="230" t="s">
        <v>96</v>
      </c>
      <c r="F135" s="231" t="s">
        <v>5361</v>
      </c>
      <c r="G135" s="232" t="s">
        <v>5362</v>
      </c>
      <c r="H135" s="233">
        <v>4</v>
      </c>
      <c r="I135" s="234"/>
      <c r="J135" s="235">
        <f>ROUND(I135*H135,2)</f>
        <v>0</v>
      </c>
      <c r="K135" s="231" t="s">
        <v>1</v>
      </c>
      <c r="L135" s="45"/>
      <c r="M135" s="236" t="s">
        <v>1</v>
      </c>
      <c r="N135" s="237" t="s">
        <v>45</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5355</v>
      </c>
      <c r="AT135" s="240" t="s">
        <v>243</v>
      </c>
      <c r="AU135" s="240" t="s">
        <v>88</v>
      </c>
      <c r="AY135" s="18" t="s">
        <v>241</v>
      </c>
      <c r="BE135" s="241">
        <f>IF(N135="základní",J135,0)</f>
        <v>0</v>
      </c>
      <c r="BF135" s="241">
        <f>IF(N135="snížená",J135,0)</f>
        <v>0</v>
      </c>
      <c r="BG135" s="241">
        <f>IF(N135="zákl. přenesená",J135,0)</f>
        <v>0</v>
      </c>
      <c r="BH135" s="241">
        <f>IF(N135="sníž. přenesená",J135,0)</f>
        <v>0</v>
      </c>
      <c r="BI135" s="241">
        <f>IF(N135="nulová",J135,0)</f>
        <v>0</v>
      </c>
      <c r="BJ135" s="18" t="s">
        <v>14</v>
      </c>
      <c r="BK135" s="241">
        <f>ROUND(I135*H135,2)</f>
        <v>0</v>
      </c>
      <c r="BL135" s="18" t="s">
        <v>5355</v>
      </c>
      <c r="BM135" s="240" t="s">
        <v>5363</v>
      </c>
    </row>
    <row r="136" s="2" customFormat="1">
      <c r="A136" s="39"/>
      <c r="B136" s="40"/>
      <c r="C136" s="41"/>
      <c r="D136" s="242" t="s">
        <v>249</v>
      </c>
      <c r="E136" s="41"/>
      <c r="F136" s="243" t="s">
        <v>5361</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249</v>
      </c>
      <c r="AU136" s="18" t="s">
        <v>88</v>
      </c>
    </row>
    <row r="137" s="2" customFormat="1" ht="24.15" customHeight="1">
      <c r="A137" s="39"/>
      <c r="B137" s="40"/>
      <c r="C137" s="229" t="s">
        <v>175</v>
      </c>
      <c r="D137" s="229" t="s">
        <v>243</v>
      </c>
      <c r="E137" s="230" t="s">
        <v>175</v>
      </c>
      <c r="F137" s="231" t="s">
        <v>5364</v>
      </c>
      <c r="G137" s="232" t="s">
        <v>5362</v>
      </c>
      <c r="H137" s="233">
        <v>2</v>
      </c>
      <c r="I137" s="234"/>
      <c r="J137" s="235">
        <f>ROUND(I137*H137,2)</f>
        <v>0</v>
      </c>
      <c r="K137" s="231" t="s">
        <v>1</v>
      </c>
      <c r="L137" s="45"/>
      <c r="M137" s="236" t="s">
        <v>1</v>
      </c>
      <c r="N137" s="237" t="s">
        <v>45</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5355</v>
      </c>
      <c r="AT137" s="240" t="s">
        <v>243</v>
      </c>
      <c r="AU137" s="240" t="s">
        <v>88</v>
      </c>
      <c r="AY137" s="18" t="s">
        <v>241</v>
      </c>
      <c r="BE137" s="241">
        <f>IF(N137="základní",J137,0)</f>
        <v>0</v>
      </c>
      <c r="BF137" s="241">
        <f>IF(N137="snížená",J137,0)</f>
        <v>0</v>
      </c>
      <c r="BG137" s="241">
        <f>IF(N137="zákl. přenesená",J137,0)</f>
        <v>0</v>
      </c>
      <c r="BH137" s="241">
        <f>IF(N137="sníž. přenesená",J137,0)</f>
        <v>0</v>
      </c>
      <c r="BI137" s="241">
        <f>IF(N137="nulová",J137,0)</f>
        <v>0</v>
      </c>
      <c r="BJ137" s="18" t="s">
        <v>14</v>
      </c>
      <c r="BK137" s="241">
        <f>ROUND(I137*H137,2)</f>
        <v>0</v>
      </c>
      <c r="BL137" s="18" t="s">
        <v>5355</v>
      </c>
      <c r="BM137" s="240" t="s">
        <v>5365</v>
      </c>
    </row>
    <row r="138" s="2" customFormat="1">
      <c r="A138" s="39"/>
      <c r="B138" s="40"/>
      <c r="C138" s="41"/>
      <c r="D138" s="242" t="s">
        <v>249</v>
      </c>
      <c r="E138" s="41"/>
      <c r="F138" s="243" t="s">
        <v>5364</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249</v>
      </c>
      <c r="AU138" s="18" t="s">
        <v>88</v>
      </c>
    </row>
    <row r="139" s="2" customFormat="1" ht="21.75" customHeight="1">
      <c r="A139" s="39"/>
      <c r="B139" s="40"/>
      <c r="C139" s="229" t="s">
        <v>274</v>
      </c>
      <c r="D139" s="229" t="s">
        <v>243</v>
      </c>
      <c r="E139" s="230" t="s">
        <v>274</v>
      </c>
      <c r="F139" s="231" t="s">
        <v>5366</v>
      </c>
      <c r="G139" s="232" t="s">
        <v>303</v>
      </c>
      <c r="H139" s="233">
        <v>1</v>
      </c>
      <c r="I139" s="234"/>
      <c r="J139" s="235">
        <f>ROUND(I139*H139,2)</f>
        <v>0</v>
      </c>
      <c r="K139" s="231" t="s">
        <v>1</v>
      </c>
      <c r="L139" s="45"/>
      <c r="M139" s="236" t="s">
        <v>1</v>
      </c>
      <c r="N139" s="237" t="s">
        <v>45</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5355</v>
      </c>
      <c r="AT139" s="240" t="s">
        <v>243</v>
      </c>
      <c r="AU139" s="240" t="s">
        <v>88</v>
      </c>
      <c r="AY139" s="18" t="s">
        <v>241</v>
      </c>
      <c r="BE139" s="241">
        <f>IF(N139="základní",J139,0)</f>
        <v>0</v>
      </c>
      <c r="BF139" s="241">
        <f>IF(N139="snížená",J139,0)</f>
        <v>0</v>
      </c>
      <c r="BG139" s="241">
        <f>IF(N139="zákl. přenesená",J139,0)</f>
        <v>0</v>
      </c>
      <c r="BH139" s="241">
        <f>IF(N139="sníž. přenesená",J139,0)</f>
        <v>0</v>
      </c>
      <c r="BI139" s="241">
        <f>IF(N139="nulová",J139,0)</f>
        <v>0</v>
      </c>
      <c r="BJ139" s="18" t="s">
        <v>14</v>
      </c>
      <c r="BK139" s="241">
        <f>ROUND(I139*H139,2)</f>
        <v>0</v>
      </c>
      <c r="BL139" s="18" t="s">
        <v>5355</v>
      </c>
      <c r="BM139" s="240" t="s">
        <v>5367</v>
      </c>
    </row>
    <row r="140" s="2" customFormat="1">
      <c r="A140" s="39"/>
      <c r="B140" s="40"/>
      <c r="C140" s="41"/>
      <c r="D140" s="242" t="s">
        <v>249</v>
      </c>
      <c r="E140" s="41"/>
      <c r="F140" s="243" t="s">
        <v>5366</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249</v>
      </c>
      <c r="AU140" s="18" t="s">
        <v>88</v>
      </c>
    </row>
    <row r="141" s="2" customFormat="1" ht="16.5" customHeight="1">
      <c r="A141" s="39"/>
      <c r="B141" s="40"/>
      <c r="C141" s="229" t="s">
        <v>283</v>
      </c>
      <c r="D141" s="229" t="s">
        <v>243</v>
      </c>
      <c r="E141" s="230" t="s">
        <v>283</v>
      </c>
      <c r="F141" s="231" t="s">
        <v>5368</v>
      </c>
      <c r="G141" s="232" t="s">
        <v>303</v>
      </c>
      <c r="H141" s="233">
        <v>3</v>
      </c>
      <c r="I141" s="234"/>
      <c r="J141" s="235">
        <f>ROUND(I141*H141,2)</f>
        <v>0</v>
      </c>
      <c r="K141" s="231" t="s">
        <v>1</v>
      </c>
      <c r="L141" s="45"/>
      <c r="M141" s="236" t="s">
        <v>1</v>
      </c>
      <c r="N141" s="237" t="s">
        <v>45</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5355</v>
      </c>
      <c r="AT141" s="240" t="s">
        <v>243</v>
      </c>
      <c r="AU141" s="240" t="s">
        <v>88</v>
      </c>
      <c r="AY141" s="18" t="s">
        <v>241</v>
      </c>
      <c r="BE141" s="241">
        <f>IF(N141="základní",J141,0)</f>
        <v>0</v>
      </c>
      <c r="BF141" s="241">
        <f>IF(N141="snížená",J141,0)</f>
        <v>0</v>
      </c>
      <c r="BG141" s="241">
        <f>IF(N141="zákl. přenesená",J141,0)</f>
        <v>0</v>
      </c>
      <c r="BH141" s="241">
        <f>IF(N141="sníž. přenesená",J141,0)</f>
        <v>0</v>
      </c>
      <c r="BI141" s="241">
        <f>IF(N141="nulová",J141,0)</f>
        <v>0</v>
      </c>
      <c r="BJ141" s="18" t="s">
        <v>14</v>
      </c>
      <c r="BK141" s="241">
        <f>ROUND(I141*H141,2)</f>
        <v>0</v>
      </c>
      <c r="BL141" s="18" t="s">
        <v>5355</v>
      </c>
      <c r="BM141" s="240" t="s">
        <v>5369</v>
      </c>
    </row>
    <row r="142" s="2" customFormat="1">
      <c r="A142" s="39"/>
      <c r="B142" s="40"/>
      <c r="C142" s="41"/>
      <c r="D142" s="242" t="s">
        <v>249</v>
      </c>
      <c r="E142" s="41"/>
      <c r="F142" s="243" t="s">
        <v>5368</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249</v>
      </c>
      <c r="AU142" s="18" t="s">
        <v>88</v>
      </c>
    </row>
    <row r="143" s="2" customFormat="1" ht="16.5" customHeight="1">
      <c r="A143" s="39"/>
      <c r="B143" s="40"/>
      <c r="C143" s="229" t="s">
        <v>293</v>
      </c>
      <c r="D143" s="229" t="s">
        <v>243</v>
      </c>
      <c r="E143" s="230" t="s">
        <v>293</v>
      </c>
      <c r="F143" s="231" t="s">
        <v>5370</v>
      </c>
      <c r="G143" s="232" t="s">
        <v>303</v>
      </c>
      <c r="H143" s="233">
        <v>1</v>
      </c>
      <c r="I143" s="234"/>
      <c r="J143" s="235">
        <f>ROUND(I143*H143,2)</f>
        <v>0</v>
      </c>
      <c r="K143" s="231" t="s">
        <v>1</v>
      </c>
      <c r="L143" s="45"/>
      <c r="M143" s="236" t="s">
        <v>1</v>
      </c>
      <c r="N143" s="237" t="s">
        <v>45</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5355</v>
      </c>
      <c r="AT143" s="240" t="s">
        <v>243</v>
      </c>
      <c r="AU143" s="240" t="s">
        <v>88</v>
      </c>
      <c r="AY143" s="18" t="s">
        <v>241</v>
      </c>
      <c r="BE143" s="241">
        <f>IF(N143="základní",J143,0)</f>
        <v>0</v>
      </c>
      <c r="BF143" s="241">
        <f>IF(N143="snížená",J143,0)</f>
        <v>0</v>
      </c>
      <c r="BG143" s="241">
        <f>IF(N143="zákl. přenesená",J143,0)</f>
        <v>0</v>
      </c>
      <c r="BH143" s="241">
        <f>IF(N143="sníž. přenesená",J143,0)</f>
        <v>0</v>
      </c>
      <c r="BI143" s="241">
        <f>IF(N143="nulová",J143,0)</f>
        <v>0</v>
      </c>
      <c r="BJ143" s="18" t="s">
        <v>14</v>
      </c>
      <c r="BK143" s="241">
        <f>ROUND(I143*H143,2)</f>
        <v>0</v>
      </c>
      <c r="BL143" s="18" t="s">
        <v>5355</v>
      </c>
      <c r="BM143" s="240" t="s">
        <v>5371</v>
      </c>
    </row>
    <row r="144" s="2" customFormat="1">
      <c r="A144" s="39"/>
      <c r="B144" s="40"/>
      <c r="C144" s="41"/>
      <c r="D144" s="242" t="s">
        <v>249</v>
      </c>
      <c r="E144" s="41"/>
      <c r="F144" s="243" t="s">
        <v>5370</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249</v>
      </c>
      <c r="AU144" s="18" t="s">
        <v>88</v>
      </c>
    </row>
    <row r="145" s="2" customFormat="1" ht="44.25" customHeight="1">
      <c r="A145" s="39"/>
      <c r="B145" s="40"/>
      <c r="C145" s="229" t="s">
        <v>300</v>
      </c>
      <c r="D145" s="229" t="s">
        <v>243</v>
      </c>
      <c r="E145" s="230" t="s">
        <v>300</v>
      </c>
      <c r="F145" s="231" t="s">
        <v>5372</v>
      </c>
      <c r="G145" s="232" t="s">
        <v>303</v>
      </c>
      <c r="H145" s="233">
        <v>1</v>
      </c>
      <c r="I145" s="234"/>
      <c r="J145" s="235">
        <f>ROUND(I145*H145,2)</f>
        <v>0</v>
      </c>
      <c r="K145" s="231" t="s">
        <v>1</v>
      </c>
      <c r="L145" s="45"/>
      <c r="M145" s="236" t="s">
        <v>1</v>
      </c>
      <c r="N145" s="237" t="s">
        <v>45</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5355</v>
      </c>
      <c r="AT145" s="240" t="s">
        <v>243</v>
      </c>
      <c r="AU145" s="240" t="s">
        <v>88</v>
      </c>
      <c r="AY145" s="18" t="s">
        <v>241</v>
      </c>
      <c r="BE145" s="241">
        <f>IF(N145="základní",J145,0)</f>
        <v>0</v>
      </c>
      <c r="BF145" s="241">
        <f>IF(N145="snížená",J145,0)</f>
        <v>0</v>
      </c>
      <c r="BG145" s="241">
        <f>IF(N145="zákl. přenesená",J145,0)</f>
        <v>0</v>
      </c>
      <c r="BH145" s="241">
        <f>IF(N145="sníž. přenesená",J145,0)</f>
        <v>0</v>
      </c>
      <c r="BI145" s="241">
        <f>IF(N145="nulová",J145,0)</f>
        <v>0</v>
      </c>
      <c r="BJ145" s="18" t="s">
        <v>14</v>
      </c>
      <c r="BK145" s="241">
        <f>ROUND(I145*H145,2)</f>
        <v>0</v>
      </c>
      <c r="BL145" s="18" t="s">
        <v>5355</v>
      </c>
      <c r="BM145" s="240" t="s">
        <v>5373</v>
      </c>
    </row>
    <row r="146" s="2" customFormat="1">
      <c r="A146" s="39"/>
      <c r="B146" s="40"/>
      <c r="C146" s="41"/>
      <c r="D146" s="242" t="s">
        <v>249</v>
      </c>
      <c r="E146" s="41"/>
      <c r="F146" s="243" t="s">
        <v>5372</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249</v>
      </c>
      <c r="AU146" s="18" t="s">
        <v>88</v>
      </c>
    </row>
    <row r="147" s="2" customFormat="1" ht="16.5" customHeight="1">
      <c r="A147" s="39"/>
      <c r="B147" s="40"/>
      <c r="C147" s="229" t="s">
        <v>281</v>
      </c>
      <c r="D147" s="229" t="s">
        <v>243</v>
      </c>
      <c r="E147" s="230" t="s">
        <v>281</v>
      </c>
      <c r="F147" s="231" t="s">
        <v>5374</v>
      </c>
      <c r="G147" s="232" t="s">
        <v>303</v>
      </c>
      <c r="H147" s="233">
        <v>1</v>
      </c>
      <c r="I147" s="234"/>
      <c r="J147" s="235">
        <f>ROUND(I147*H147,2)</f>
        <v>0</v>
      </c>
      <c r="K147" s="231" t="s">
        <v>1</v>
      </c>
      <c r="L147" s="45"/>
      <c r="M147" s="236" t="s">
        <v>1</v>
      </c>
      <c r="N147" s="237" t="s">
        <v>45</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5355</v>
      </c>
      <c r="AT147" s="240" t="s">
        <v>243</v>
      </c>
      <c r="AU147" s="240" t="s">
        <v>88</v>
      </c>
      <c r="AY147" s="18" t="s">
        <v>241</v>
      </c>
      <c r="BE147" s="241">
        <f>IF(N147="základní",J147,0)</f>
        <v>0</v>
      </c>
      <c r="BF147" s="241">
        <f>IF(N147="snížená",J147,0)</f>
        <v>0</v>
      </c>
      <c r="BG147" s="241">
        <f>IF(N147="zákl. přenesená",J147,0)</f>
        <v>0</v>
      </c>
      <c r="BH147" s="241">
        <f>IF(N147="sníž. přenesená",J147,0)</f>
        <v>0</v>
      </c>
      <c r="BI147" s="241">
        <f>IF(N147="nulová",J147,0)</f>
        <v>0</v>
      </c>
      <c r="BJ147" s="18" t="s">
        <v>14</v>
      </c>
      <c r="BK147" s="241">
        <f>ROUND(I147*H147,2)</f>
        <v>0</v>
      </c>
      <c r="BL147" s="18" t="s">
        <v>5355</v>
      </c>
      <c r="BM147" s="240" t="s">
        <v>5375</v>
      </c>
    </row>
    <row r="148" s="2" customFormat="1">
      <c r="A148" s="39"/>
      <c r="B148" s="40"/>
      <c r="C148" s="41"/>
      <c r="D148" s="242" t="s">
        <v>249</v>
      </c>
      <c r="E148" s="41"/>
      <c r="F148" s="243" t="s">
        <v>5374</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249</v>
      </c>
      <c r="AU148" s="18" t="s">
        <v>88</v>
      </c>
    </row>
    <row r="149" s="2" customFormat="1" ht="21.75" customHeight="1">
      <c r="A149" s="39"/>
      <c r="B149" s="40"/>
      <c r="C149" s="229" t="s">
        <v>309</v>
      </c>
      <c r="D149" s="229" t="s">
        <v>243</v>
      </c>
      <c r="E149" s="230" t="s">
        <v>309</v>
      </c>
      <c r="F149" s="231" t="s">
        <v>5376</v>
      </c>
      <c r="G149" s="232" t="s">
        <v>303</v>
      </c>
      <c r="H149" s="233">
        <v>1</v>
      </c>
      <c r="I149" s="234"/>
      <c r="J149" s="235">
        <f>ROUND(I149*H149,2)</f>
        <v>0</v>
      </c>
      <c r="K149" s="231" t="s">
        <v>1</v>
      </c>
      <c r="L149" s="45"/>
      <c r="M149" s="236" t="s">
        <v>1</v>
      </c>
      <c r="N149" s="237" t="s">
        <v>45</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5355</v>
      </c>
      <c r="AT149" s="240" t="s">
        <v>243</v>
      </c>
      <c r="AU149" s="240" t="s">
        <v>88</v>
      </c>
      <c r="AY149" s="18" t="s">
        <v>241</v>
      </c>
      <c r="BE149" s="241">
        <f>IF(N149="základní",J149,0)</f>
        <v>0</v>
      </c>
      <c r="BF149" s="241">
        <f>IF(N149="snížená",J149,0)</f>
        <v>0</v>
      </c>
      <c r="BG149" s="241">
        <f>IF(N149="zákl. přenesená",J149,0)</f>
        <v>0</v>
      </c>
      <c r="BH149" s="241">
        <f>IF(N149="sníž. přenesená",J149,0)</f>
        <v>0</v>
      </c>
      <c r="BI149" s="241">
        <f>IF(N149="nulová",J149,0)</f>
        <v>0</v>
      </c>
      <c r="BJ149" s="18" t="s">
        <v>14</v>
      </c>
      <c r="BK149" s="241">
        <f>ROUND(I149*H149,2)</f>
        <v>0</v>
      </c>
      <c r="BL149" s="18" t="s">
        <v>5355</v>
      </c>
      <c r="BM149" s="240" t="s">
        <v>5377</v>
      </c>
    </row>
    <row r="150" s="2" customFormat="1">
      <c r="A150" s="39"/>
      <c r="B150" s="40"/>
      <c r="C150" s="41"/>
      <c r="D150" s="242" t="s">
        <v>249</v>
      </c>
      <c r="E150" s="41"/>
      <c r="F150" s="243" t="s">
        <v>5376</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249</v>
      </c>
      <c r="AU150" s="18" t="s">
        <v>88</v>
      </c>
    </row>
    <row r="151" s="2" customFormat="1" ht="16.5" customHeight="1">
      <c r="A151" s="39"/>
      <c r="B151" s="40"/>
      <c r="C151" s="229" t="s">
        <v>313</v>
      </c>
      <c r="D151" s="229" t="s">
        <v>243</v>
      </c>
      <c r="E151" s="230" t="s">
        <v>313</v>
      </c>
      <c r="F151" s="231" t="s">
        <v>5378</v>
      </c>
      <c r="G151" s="232" t="s">
        <v>303</v>
      </c>
      <c r="H151" s="233">
        <v>1</v>
      </c>
      <c r="I151" s="234"/>
      <c r="J151" s="235">
        <f>ROUND(I151*H151,2)</f>
        <v>0</v>
      </c>
      <c r="K151" s="231" t="s">
        <v>1</v>
      </c>
      <c r="L151" s="45"/>
      <c r="M151" s="236" t="s">
        <v>1</v>
      </c>
      <c r="N151" s="237" t="s">
        <v>45</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5355</v>
      </c>
      <c r="AT151" s="240" t="s">
        <v>243</v>
      </c>
      <c r="AU151" s="240" t="s">
        <v>88</v>
      </c>
      <c r="AY151" s="18" t="s">
        <v>241</v>
      </c>
      <c r="BE151" s="241">
        <f>IF(N151="základní",J151,0)</f>
        <v>0</v>
      </c>
      <c r="BF151" s="241">
        <f>IF(N151="snížená",J151,0)</f>
        <v>0</v>
      </c>
      <c r="BG151" s="241">
        <f>IF(N151="zákl. přenesená",J151,0)</f>
        <v>0</v>
      </c>
      <c r="BH151" s="241">
        <f>IF(N151="sníž. přenesená",J151,0)</f>
        <v>0</v>
      </c>
      <c r="BI151" s="241">
        <f>IF(N151="nulová",J151,0)</f>
        <v>0</v>
      </c>
      <c r="BJ151" s="18" t="s">
        <v>14</v>
      </c>
      <c r="BK151" s="241">
        <f>ROUND(I151*H151,2)</f>
        <v>0</v>
      </c>
      <c r="BL151" s="18" t="s">
        <v>5355</v>
      </c>
      <c r="BM151" s="240" t="s">
        <v>5379</v>
      </c>
    </row>
    <row r="152" s="2" customFormat="1">
      <c r="A152" s="39"/>
      <c r="B152" s="40"/>
      <c r="C152" s="41"/>
      <c r="D152" s="242" t="s">
        <v>249</v>
      </c>
      <c r="E152" s="41"/>
      <c r="F152" s="243" t="s">
        <v>5378</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249</v>
      </c>
      <c r="AU152" s="18" t="s">
        <v>88</v>
      </c>
    </row>
    <row r="153" s="2" customFormat="1" ht="37.8" customHeight="1">
      <c r="A153" s="39"/>
      <c r="B153" s="40"/>
      <c r="C153" s="229" t="s">
        <v>317</v>
      </c>
      <c r="D153" s="229" t="s">
        <v>243</v>
      </c>
      <c r="E153" s="230" t="s">
        <v>317</v>
      </c>
      <c r="F153" s="231" t="s">
        <v>5380</v>
      </c>
      <c r="G153" s="232" t="s">
        <v>307</v>
      </c>
      <c r="H153" s="233">
        <v>1</v>
      </c>
      <c r="I153" s="234"/>
      <c r="J153" s="235">
        <f>ROUND(I153*H153,2)</f>
        <v>0</v>
      </c>
      <c r="K153" s="231" t="s">
        <v>1</v>
      </c>
      <c r="L153" s="45"/>
      <c r="M153" s="236" t="s">
        <v>1</v>
      </c>
      <c r="N153" s="237" t="s">
        <v>45</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5355</v>
      </c>
      <c r="AT153" s="240" t="s">
        <v>243</v>
      </c>
      <c r="AU153" s="240" t="s">
        <v>88</v>
      </c>
      <c r="AY153" s="18" t="s">
        <v>241</v>
      </c>
      <c r="BE153" s="241">
        <f>IF(N153="základní",J153,0)</f>
        <v>0</v>
      </c>
      <c r="BF153" s="241">
        <f>IF(N153="snížená",J153,0)</f>
        <v>0</v>
      </c>
      <c r="BG153" s="241">
        <f>IF(N153="zákl. přenesená",J153,0)</f>
        <v>0</v>
      </c>
      <c r="BH153" s="241">
        <f>IF(N153="sníž. přenesená",J153,0)</f>
        <v>0</v>
      </c>
      <c r="BI153" s="241">
        <f>IF(N153="nulová",J153,0)</f>
        <v>0</v>
      </c>
      <c r="BJ153" s="18" t="s">
        <v>14</v>
      </c>
      <c r="BK153" s="241">
        <f>ROUND(I153*H153,2)</f>
        <v>0</v>
      </c>
      <c r="BL153" s="18" t="s">
        <v>5355</v>
      </c>
      <c r="BM153" s="240" t="s">
        <v>5381</v>
      </c>
    </row>
    <row r="154" s="2" customFormat="1">
      <c r="A154" s="39"/>
      <c r="B154" s="40"/>
      <c r="C154" s="41"/>
      <c r="D154" s="242" t="s">
        <v>249</v>
      </c>
      <c r="E154" s="41"/>
      <c r="F154" s="243" t="s">
        <v>5380</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249</v>
      </c>
      <c r="AU154" s="18" t="s">
        <v>88</v>
      </c>
    </row>
    <row r="155" s="2" customFormat="1" ht="24.15" customHeight="1">
      <c r="A155" s="39"/>
      <c r="B155" s="40"/>
      <c r="C155" s="229" t="s">
        <v>325</v>
      </c>
      <c r="D155" s="229" t="s">
        <v>243</v>
      </c>
      <c r="E155" s="230" t="s">
        <v>325</v>
      </c>
      <c r="F155" s="231" t="s">
        <v>5382</v>
      </c>
      <c r="G155" s="232" t="s">
        <v>307</v>
      </c>
      <c r="H155" s="233">
        <v>1</v>
      </c>
      <c r="I155" s="234"/>
      <c r="J155" s="235">
        <f>ROUND(I155*H155,2)</f>
        <v>0</v>
      </c>
      <c r="K155" s="231" t="s">
        <v>1</v>
      </c>
      <c r="L155" s="45"/>
      <c r="M155" s="236" t="s">
        <v>1</v>
      </c>
      <c r="N155" s="237" t="s">
        <v>45</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5355</v>
      </c>
      <c r="AT155" s="240" t="s">
        <v>243</v>
      </c>
      <c r="AU155" s="240" t="s">
        <v>88</v>
      </c>
      <c r="AY155" s="18" t="s">
        <v>241</v>
      </c>
      <c r="BE155" s="241">
        <f>IF(N155="základní",J155,0)</f>
        <v>0</v>
      </c>
      <c r="BF155" s="241">
        <f>IF(N155="snížená",J155,0)</f>
        <v>0</v>
      </c>
      <c r="BG155" s="241">
        <f>IF(N155="zákl. přenesená",J155,0)</f>
        <v>0</v>
      </c>
      <c r="BH155" s="241">
        <f>IF(N155="sníž. přenesená",J155,0)</f>
        <v>0</v>
      </c>
      <c r="BI155" s="241">
        <f>IF(N155="nulová",J155,0)</f>
        <v>0</v>
      </c>
      <c r="BJ155" s="18" t="s">
        <v>14</v>
      </c>
      <c r="BK155" s="241">
        <f>ROUND(I155*H155,2)</f>
        <v>0</v>
      </c>
      <c r="BL155" s="18" t="s">
        <v>5355</v>
      </c>
      <c r="BM155" s="240" t="s">
        <v>5383</v>
      </c>
    </row>
    <row r="156" s="2" customFormat="1">
      <c r="A156" s="39"/>
      <c r="B156" s="40"/>
      <c r="C156" s="41"/>
      <c r="D156" s="242" t="s">
        <v>249</v>
      </c>
      <c r="E156" s="41"/>
      <c r="F156" s="243" t="s">
        <v>5382</v>
      </c>
      <c r="G156" s="41"/>
      <c r="H156" s="41"/>
      <c r="I156" s="244"/>
      <c r="J156" s="41"/>
      <c r="K156" s="41"/>
      <c r="L156" s="45"/>
      <c r="M156" s="281"/>
      <c r="N156" s="282"/>
      <c r="O156" s="283"/>
      <c r="P156" s="283"/>
      <c r="Q156" s="283"/>
      <c r="R156" s="283"/>
      <c r="S156" s="283"/>
      <c r="T156" s="284"/>
      <c r="U156" s="39"/>
      <c r="V156" s="39"/>
      <c r="W156" s="39"/>
      <c r="X156" s="39"/>
      <c r="Y156" s="39"/>
      <c r="Z156" s="39"/>
      <c r="AA156" s="39"/>
      <c r="AB156" s="39"/>
      <c r="AC156" s="39"/>
      <c r="AD156" s="39"/>
      <c r="AE156" s="39"/>
      <c r="AT156" s="18" t="s">
        <v>249</v>
      </c>
      <c r="AU156" s="18" t="s">
        <v>88</v>
      </c>
    </row>
    <row r="157" s="2" customFormat="1" ht="6.96" customHeight="1">
      <c r="A157" s="39"/>
      <c r="B157" s="67"/>
      <c r="C157" s="68"/>
      <c r="D157" s="68"/>
      <c r="E157" s="68"/>
      <c r="F157" s="68"/>
      <c r="G157" s="68"/>
      <c r="H157" s="68"/>
      <c r="I157" s="68"/>
      <c r="J157" s="68"/>
      <c r="K157" s="68"/>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XSWkAUi4HvUtK/Ez7R1O7JtFUJQZ6rxlKHysVrYYuONoqWADlBZLKYlp3h7609I/sutWUcP1O01iNm6c8FcR8A==" hashValue="fZccHd/ffkO300Ado9uTpVEFSoxKggpasqTQX5dnJ64rVULtog/4M9lslo9JiIF9bMGOsFhVgax0faRVYFnDOg==" algorithmName="SHA-512" password="CC35"/>
  <autoFilter ref="C125:K15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166</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5346</v>
      </c>
      <c r="F9" s="1"/>
      <c r="G9" s="1"/>
      <c r="H9" s="1"/>
      <c r="L9" s="21"/>
    </row>
    <row r="10" s="1" customFormat="1" ht="12" customHeight="1">
      <c r="B10" s="21"/>
      <c r="D10" s="152" t="s">
        <v>213</v>
      </c>
      <c r="L10" s="21"/>
    </row>
    <row r="11" s="2" customFormat="1" ht="16.5" customHeight="1">
      <c r="A11" s="39"/>
      <c r="B11" s="45"/>
      <c r="C11" s="39"/>
      <c r="D11" s="39"/>
      <c r="E11" s="154" t="s">
        <v>5347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5384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ROUND((SUM(BE128:BE238)),  2)</f>
        <v>0</v>
      </c>
      <c r="G37" s="39"/>
      <c r="H37" s="39"/>
      <c r="I37" s="166">
        <v>0.20999999999999999</v>
      </c>
      <c r="J37" s="165">
        <f>ROUND(((SUM(BE128:BE238))*I37),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ROUND((SUM(BF128:BF238)),  2)</f>
        <v>0</v>
      </c>
      <c r="G38" s="39"/>
      <c r="H38" s="39"/>
      <c r="I38" s="166">
        <v>0.14999999999999999</v>
      </c>
      <c r="J38" s="165">
        <f>ROUND(((SUM(BF128:BF238))*I38),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ROUND((SUM(BG128:BG238)),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ROUND((SUM(BH128:BH238)),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ROUND((SUM(BI128:BI238)),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5346</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5347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PS 01.2 - Elektročást</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5385</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5386</v>
      </c>
      <c r="E102" s="194"/>
      <c r="F102" s="194"/>
      <c r="G102" s="194"/>
      <c r="H102" s="194"/>
      <c r="I102" s="194"/>
      <c r="J102" s="195">
        <f>J174</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5387</v>
      </c>
      <c r="E103" s="194"/>
      <c r="F103" s="194"/>
      <c r="G103" s="194"/>
      <c r="H103" s="194"/>
      <c r="I103" s="194"/>
      <c r="J103" s="195">
        <f>J191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5388</v>
      </c>
      <c r="E104" s="194"/>
      <c r="F104" s="194"/>
      <c r="G104" s="194"/>
      <c r="H104" s="194"/>
      <c r="I104" s="194"/>
      <c r="J104" s="195">
        <f>J206</f>
        <v>0</v>
      </c>
      <c r="K104" s="192"/>
      <c r="L104" s="196"/>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85" t="str">
        <f>E7</f>
        <v>Zaječov rozšíření a intenzifikace ČOV Horní Kváň - kanalizace a vodovod</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211</v>
      </c>
      <c r="D115" s="23"/>
      <c r="E115" s="23"/>
      <c r="F115" s="23"/>
      <c r="G115" s="23"/>
      <c r="H115" s="23"/>
      <c r="I115" s="23"/>
      <c r="J115" s="23"/>
      <c r="K115" s="23"/>
      <c r="L115" s="21"/>
    </row>
    <row r="116" s="1" customFormat="1" ht="16.5" customHeight="1">
      <c r="B116" s="22"/>
      <c r="C116" s="23"/>
      <c r="D116" s="23"/>
      <c r="E116" s="185" t="s">
        <v>5346</v>
      </c>
      <c r="F116" s="23"/>
      <c r="G116" s="23"/>
      <c r="H116" s="23"/>
      <c r="I116" s="23"/>
      <c r="J116" s="23"/>
      <c r="K116" s="23"/>
      <c r="L116" s="21"/>
    </row>
    <row r="117" s="1" customFormat="1" ht="12" customHeight="1">
      <c r="B117" s="22"/>
      <c r="C117" s="33" t="s">
        <v>213</v>
      </c>
      <c r="D117" s="23"/>
      <c r="E117" s="23"/>
      <c r="F117" s="23"/>
      <c r="G117" s="23"/>
      <c r="H117" s="23"/>
      <c r="I117" s="23"/>
      <c r="J117" s="23"/>
      <c r="K117" s="23"/>
      <c r="L117" s="21"/>
    </row>
    <row r="118" s="2" customFormat="1" ht="16.5" customHeight="1">
      <c r="A118" s="39"/>
      <c r="B118" s="40"/>
      <c r="C118" s="41"/>
      <c r="D118" s="41"/>
      <c r="E118" s="186" t="s">
        <v>5347</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PS 01.2 - Elektročást</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obec Zaječov, místní část Kvaň, Nová Ves</v>
      </c>
      <c r="G122" s="41"/>
      <c r="H122" s="41"/>
      <c r="I122" s="33" t="s">
        <v>22</v>
      </c>
      <c r="J122" s="80" t="str">
        <f>IF(J16="","",J16)</f>
        <v>18. 8. 2021</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54.45" customHeight="1">
      <c r="A124" s="39"/>
      <c r="B124" s="40"/>
      <c r="C124" s="33" t="s">
        <v>24</v>
      </c>
      <c r="D124" s="41"/>
      <c r="E124" s="41"/>
      <c r="F124" s="28" t="str">
        <f>E19</f>
        <v>Obec Zaječov, Zaječov 265, 267 63 Zaječov</v>
      </c>
      <c r="G124" s="41"/>
      <c r="H124" s="41"/>
      <c r="I124" s="33" t="s">
        <v>32</v>
      </c>
      <c r="J124" s="37" t="str">
        <f>E25</f>
        <v>PIK VÍTEK s.r.o.,Kořenského 1025/7, 150 00 Praha 5</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37</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227</v>
      </c>
      <c r="D127" s="205" t="s">
        <v>65</v>
      </c>
      <c r="E127" s="205" t="s">
        <v>61</v>
      </c>
      <c r="F127" s="205" t="s">
        <v>62</v>
      </c>
      <c r="G127" s="205" t="s">
        <v>228</v>
      </c>
      <c r="H127" s="205" t="s">
        <v>229</v>
      </c>
      <c r="I127" s="205" t="s">
        <v>230</v>
      </c>
      <c r="J127" s="205" t="s">
        <v>219</v>
      </c>
      <c r="K127" s="206" t="s">
        <v>231</v>
      </c>
      <c r="L127" s="207"/>
      <c r="M127" s="101" t="s">
        <v>1</v>
      </c>
      <c r="N127" s="102" t="s">
        <v>44</v>
      </c>
      <c r="O127" s="102" t="s">
        <v>232</v>
      </c>
      <c r="P127" s="102" t="s">
        <v>233</v>
      </c>
      <c r="Q127" s="102" t="s">
        <v>234</v>
      </c>
      <c r="R127" s="102" t="s">
        <v>235</v>
      </c>
      <c r="S127" s="102" t="s">
        <v>236</v>
      </c>
      <c r="T127" s="103" t="s">
        <v>237</v>
      </c>
      <c r="U127" s="202"/>
      <c r="V127" s="202"/>
      <c r="W127" s="202"/>
      <c r="X127" s="202"/>
      <c r="Y127" s="202"/>
      <c r="Z127" s="202"/>
      <c r="AA127" s="202"/>
      <c r="AB127" s="202"/>
      <c r="AC127" s="202"/>
      <c r="AD127" s="202"/>
      <c r="AE127" s="202"/>
    </row>
    <row r="128" s="2" customFormat="1" ht="22.8" customHeight="1">
      <c r="A128" s="39"/>
      <c r="B128" s="40"/>
      <c r="C128" s="108" t="s">
        <v>238</v>
      </c>
      <c r="D128" s="41"/>
      <c r="E128" s="41"/>
      <c r="F128" s="41"/>
      <c r="G128" s="41"/>
      <c r="H128" s="41"/>
      <c r="I128" s="41"/>
      <c r="J128" s="208">
        <f>BK128</f>
        <v>0</v>
      </c>
      <c r="K128" s="41"/>
      <c r="L128" s="45"/>
      <c r="M128" s="104"/>
      <c r="N128" s="209"/>
      <c r="O128" s="105"/>
      <c r="P128" s="210">
        <f>P129+P174+P191+P206</f>
        <v>0</v>
      </c>
      <c r="Q128" s="105"/>
      <c r="R128" s="210">
        <f>R129+R174+R191+R206</f>
        <v>0</v>
      </c>
      <c r="S128" s="105"/>
      <c r="T128" s="211">
        <f>T129+T174+T191+T206</f>
        <v>0</v>
      </c>
      <c r="U128" s="39"/>
      <c r="V128" s="39"/>
      <c r="W128" s="39"/>
      <c r="X128" s="39"/>
      <c r="Y128" s="39"/>
      <c r="Z128" s="39"/>
      <c r="AA128" s="39"/>
      <c r="AB128" s="39"/>
      <c r="AC128" s="39"/>
      <c r="AD128" s="39"/>
      <c r="AE128" s="39"/>
      <c r="AT128" s="18" t="s">
        <v>79</v>
      </c>
      <c r="AU128" s="18" t="s">
        <v>221</v>
      </c>
      <c r="BK128" s="212">
        <f>BK129+BK174+BK191+BK206</f>
        <v>0</v>
      </c>
    </row>
    <row r="129" s="12" customFormat="1" ht="25.92" customHeight="1">
      <c r="A129" s="12"/>
      <c r="B129" s="213"/>
      <c r="C129" s="214"/>
      <c r="D129" s="215" t="s">
        <v>79</v>
      </c>
      <c r="E129" s="216" t="s">
        <v>4676</v>
      </c>
      <c r="F129" s="216" t="s">
        <v>5389</v>
      </c>
      <c r="G129" s="214"/>
      <c r="H129" s="214"/>
      <c r="I129" s="217"/>
      <c r="J129" s="218">
        <f>BK129</f>
        <v>0</v>
      </c>
      <c r="K129" s="214"/>
      <c r="L129" s="219"/>
      <c r="M129" s="220"/>
      <c r="N129" s="221"/>
      <c r="O129" s="221"/>
      <c r="P129" s="222">
        <f>SUM(P130:P173)</f>
        <v>0</v>
      </c>
      <c r="Q129" s="221"/>
      <c r="R129" s="222">
        <f>SUM(R130:R173)</f>
        <v>0</v>
      </c>
      <c r="S129" s="221"/>
      <c r="T129" s="223">
        <f>SUM(T130:T173)</f>
        <v>0</v>
      </c>
      <c r="U129" s="12"/>
      <c r="V129" s="12"/>
      <c r="W129" s="12"/>
      <c r="X129" s="12"/>
      <c r="Y129" s="12"/>
      <c r="Z129" s="12"/>
      <c r="AA129" s="12"/>
      <c r="AB129" s="12"/>
      <c r="AC129" s="12"/>
      <c r="AD129" s="12"/>
      <c r="AE129" s="12"/>
      <c r="AR129" s="224" t="s">
        <v>14</v>
      </c>
      <c r="AT129" s="225" t="s">
        <v>79</v>
      </c>
      <c r="AU129" s="225" t="s">
        <v>80</v>
      </c>
      <c r="AY129" s="224" t="s">
        <v>241</v>
      </c>
      <c r="BK129" s="226">
        <f>SUM(BK130:BK173)</f>
        <v>0</v>
      </c>
    </row>
    <row r="130" s="2" customFormat="1" ht="16.5" customHeight="1">
      <c r="A130" s="39"/>
      <c r="B130" s="40"/>
      <c r="C130" s="229" t="s">
        <v>14</v>
      </c>
      <c r="D130" s="229" t="s">
        <v>243</v>
      </c>
      <c r="E130" s="230" t="s">
        <v>5390</v>
      </c>
      <c r="F130" s="231" t="s">
        <v>5391</v>
      </c>
      <c r="G130" s="232" t="s">
        <v>2204</v>
      </c>
      <c r="H130" s="233">
        <v>1</v>
      </c>
      <c r="I130" s="234"/>
      <c r="J130" s="235">
        <f>ROUND(I130*H130,2)</f>
        <v>0</v>
      </c>
      <c r="K130" s="231" t="s">
        <v>1</v>
      </c>
      <c r="L130" s="45"/>
      <c r="M130" s="236" t="s">
        <v>1</v>
      </c>
      <c r="N130" s="237" t="s">
        <v>45</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175</v>
      </c>
      <c r="AT130" s="240" t="s">
        <v>243</v>
      </c>
      <c r="AU130" s="240" t="s">
        <v>14</v>
      </c>
      <c r="AY130" s="18" t="s">
        <v>241</v>
      </c>
      <c r="BE130" s="241">
        <f>IF(N130="základní",J130,0)</f>
        <v>0</v>
      </c>
      <c r="BF130" s="241">
        <f>IF(N130="snížená",J130,0)</f>
        <v>0</v>
      </c>
      <c r="BG130" s="241">
        <f>IF(N130="zákl. přenesená",J130,0)</f>
        <v>0</v>
      </c>
      <c r="BH130" s="241">
        <f>IF(N130="sníž. přenesená",J130,0)</f>
        <v>0</v>
      </c>
      <c r="BI130" s="241">
        <f>IF(N130="nulová",J130,0)</f>
        <v>0</v>
      </c>
      <c r="BJ130" s="18" t="s">
        <v>14</v>
      </c>
      <c r="BK130" s="241">
        <f>ROUND(I130*H130,2)</f>
        <v>0</v>
      </c>
      <c r="BL130" s="18" t="s">
        <v>175</v>
      </c>
      <c r="BM130" s="240" t="s">
        <v>5392</v>
      </c>
    </row>
    <row r="131" s="2" customFormat="1">
      <c r="A131" s="39"/>
      <c r="B131" s="40"/>
      <c r="C131" s="41"/>
      <c r="D131" s="242" t="s">
        <v>249</v>
      </c>
      <c r="E131" s="41"/>
      <c r="F131" s="243" t="s">
        <v>5391</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249</v>
      </c>
      <c r="AU131" s="18" t="s">
        <v>14</v>
      </c>
    </row>
    <row r="132" s="2" customFormat="1" ht="16.5" customHeight="1">
      <c r="A132" s="39"/>
      <c r="B132" s="40"/>
      <c r="C132" s="229" t="s">
        <v>88</v>
      </c>
      <c r="D132" s="229" t="s">
        <v>243</v>
      </c>
      <c r="E132" s="230" t="s">
        <v>5393</v>
      </c>
      <c r="F132" s="231" t="s">
        <v>5394</v>
      </c>
      <c r="G132" s="232" t="s">
        <v>2204</v>
      </c>
      <c r="H132" s="233">
        <v>1</v>
      </c>
      <c r="I132" s="234"/>
      <c r="J132" s="235">
        <f>ROUND(I132*H132,2)</f>
        <v>0</v>
      </c>
      <c r="K132" s="231" t="s">
        <v>1</v>
      </c>
      <c r="L132" s="45"/>
      <c r="M132" s="236" t="s">
        <v>1</v>
      </c>
      <c r="N132" s="237" t="s">
        <v>45</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175</v>
      </c>
      <c r="AT132" s="240" t="s">
        <v>243</v>
      </c>
      <c r="AU132" s="240" t="s">
        <v>14</v>
      </c>
      <c r="AY132" s="18" t="s">
        <v>241</v>
      </c>
      <c r="BE132" s="241">
        <f>IF(N132="základní",J132,0)</f>
        <v>0</v>
      </c>
      <c r="BF132" s="241">
        <f>IF(N132="snížená",J132,0)</f>
        <v>0</v>
      </c>
      <c r="BG132" s="241">
        <f>IF(N132="zákl. přenesená",J132,0)</f>
        <v>0</v>
      </c>
      <c r="BH132" s="241">
        <f>IF(N132="sníž. přenesená",J132,0)</f>
        <v>0</v>
      </c>
      <c r="BI132" s="241">
        <f>IF(N132="nulová",J132,0)</f>
        <v>0</v>
      </c>
      <c r="BJ132" s="18" t="s">
        <v>14</v>
      </c>
      <c r="BK132" s="241">
        <f>ROUND(I132*H132,2)</f>
        <v>0</v>
      </c>
      <c r="BL132" s="18" t="s">
        <v>175</v>
      </c>
      <c r="BM132" s="240" t="s">
        <v>5395</v>
      </c>
    </row>
    <row r="133" s="2" customFormat="1">
      <c r="A133" s="39"/>
      <c r="B133" s="40"/>
      <c r="C133" s="41"/>
      <c r="D133" s="242" t="s">
        <v>249</v>
      </c>
      <c r="E133" s="41"/>
      <c r="F133" s="243" t="s">
        <v>5394</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249</v>
      </c>
      <c r="AU133" s="18" t="s">
        <v>14</v>
      </c>
    </row>
    <row r="134" s="2" customFormat="1" ht="24.15" customHeight="1">
      <c r="A134" s="39"/>
      <c r="B134" s="40"/>
      <c r="C134" s="229" t="s">
        <v>96</v>
      </c>
      <c r="D134" s="229" t="s">
        <v>243</v>
      </c>
      <c r="E134" s="230" t="s">
        <v>5396</v>
      </c>
      <c r="F134" s="231" t="s">
        <v>5397</v>
      </c>
      <c r="G134" s="232" t="s">
        <v>2204</v>
      </c>
      <c r="H134" s="233">
        <v>2</v>
      </c>
      <c r="I134" s="234"/>
      <c r="J134" s="235">
        <f>ROUND(I134*H134,2)</f>
        <v>0</v>
      </c>
      <c r="K134" s="231" t="s">
        <v>1</v>
      </c>
      <c r="L134" s="45"/>
      <c r="M134" s="236" t="s">
        <v>1</v>
      </c>
      <c r="N134" s="237" t="s">
        <v>45</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175</v>
      </c>
      <c r="AT134" s="240" t="s">
        <v>243</v>
      </c>
      <c r="AU134" s="240" t="s">
        <v>14</v>
      </c>
      <c r="AY134" s="18" t="s">
        <v>241</v>
      </c>
      <c r="BE134" s="241">
        <f>IF(N134="základní",J134,0)</f>
        <v>0</v>
      </c>
      <c r="BF134" s="241">
        <f>IF(N134="snížená",J134,0)</f>
        <v>0</v>
      </c>
      <c r="BG134" s="241">
        <f>IF(N134="zákl. přenesená",J134,0)</f>
        <v>0</v>
      </c>
      <c r="BH134" s="241">
        <f>IF(N134="sníž. přenesená",J134,0)</f>
        <v>0</v>
      </c>
      <c r="BI134" s="241">
        <f>IF(N134="nulová",J134,0)</f>
        <v>0</v>
      </c>
      <c r="BJ134" s="18" t="s">
        <v>14</v>
      </c>
      <c r="BK134" s="241">
        <f>ROUND(I134*H134,2)</f>
        <v>0</v>
      </c>
      <c r="BL134" s="18" t="s">
        <v>175</v>
      </c>
      <c r="BM134" s="240" t="s">
        <v>5398</v>
      </c>
    </row>
    <row r="135" s="2" customFormat="1">
      <c r="A135" s="39"/>
      <c r="B135" s="40"/>
      <c r="C135" s="41"/>
      <c r="D135" s="242" t="s">
        <v>249</v>
      </c>
      <c r="E135" s="41"/>
      <c r="F135" s="243" t="s">
        <v>5397</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249</v>
      </c>
      <c r="AU135" s="18" t="s">
        <v>14</v>
      </c>
    </row>
    <row r="136" s="2" customFormat="1" ht="16.5" customHeight="1">
      <c r="A136" s="39"/>
      <c r="B136" s="40"/>
      <c r="C136" s="229" t="s">
        <v>175</v>
      </c>
      <c r="D136" s="229" t="s">
        <v>243</v>
      </c>
      <c r="E136" s="230" t="s">
        <v>5399</v>
      </c>
      <c r="F136" s="231" t="s">
        <v>5400</v>
      </c>
      <c r="G136" s="232" t="s">
        <v>2204</v>
      </c>
      <c r="H136" s="233">
        <v>1</v>
      </c>
      <c r="I136" s="234"/>
      <c r="J136" s="235">
        <f>ROUND(I136*H136,2)</f>
        <v>0</v>
      </c>
      <c r="K136" s="231" t="s">
        <v>1</v>
      </c>
      <c r="L136" s="45"/>
      <c r="M136" s="236" t="s">
        <v>1</v>
      </c>
      <c r="N136" s="237" t="s">
        <v>45</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175</v>
      </c>
      <c r="AT136" s="240" t="s">
        <v>243</v>
      </c>
      <c r="AU136" s="240" t="s">
        <v>14</v>
      </c>
      <c r="AY136" s="18" t="s">
        <v>241</v>
      </c>
      <c r="BE136" s="241">
        <f>IF(N136="základní",J136,0)</f>
        <v>0</v>
      </c>
      <c r="BF136" s="241">
        <f>IF(N136="snížená",J136,0)</f>
        <v>0</v>
      </c>
      <c r="BG136" s="241">
        <f>IF(N136="zákl. přenesená",J136,0)</f>
        <v>0</v>
      </c>
      <c r="BH136" s="241">
        <f>IF(N136="sníž. přenesená",J136,0)</f>
        <v>0</v>
      </c>
      <c r="BI136" s="241">
        <f>IF(N136="nulová",J136,0)</f>
        <v>0</v>
      </c>
      <c r="BJ136" s="18" t="s">
        <v>14</v>
      </c>
      <c r="BK136" s="241">
        <f>ROUND(I136*H136,2)</f>
        <v>0</v>
      </c>
      <c r="BL136" s="18" t="s">
        <v>175</v>
      </c>
      <c r="BM136" s="240" t="s">
        <v>5401</v>
      </c>
    </row>
    <row r="137" s="2" customFormat="1">
      <c r="A137" s="39"/>
      <c r="B137" s="40"/>
      <c r="C137" s="41"/>
      <c r="D137" s="242" t="s">
        <v>249</v>
      </c>
      <c r="E137" s="41"/>
      <c r="F137" s="243" t="s">
        <v>5400</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249</v>
      </c>
      <c r="AU137" s="18" t="s">
        <v>14</v>
      </c>
    </row>
    <row r="138" s="2" customFormat="1" ht="16.5" customHeight="1">
      <c r="A138" s="39"/>
      <c r="B138" s="40"/>
      <c r="C138" s="229" t="s">
        <v>274</v>
      </c>
      <c r="D138" s="229" t="s">
        <v>243</v>
      </c>
      <c r="E138" s="230" t="s">
        <v>5402</v>
      </c>
      <c r="F138" s="231" t="s">
        <v>5403</v>
      </c>
      <c r="G138" s="232" t="s">
        <v>2204</v>
      </c>
      <c r="H138" s="233">
        <v>2</v>
      </c>
      <c r="I138" s="234"/>
      <c r="J138" s="235">
        <f>ROUND(I138*H138,2)</f>
        <v>0</v>
      </c>
      <c r="K138" s="231" t="s">
        <v>1</v>
      </c>
      <c r="L138" s="45"/>
      <c r="M138" s="236" t="s">
        <v>1</v>
      </c>
      <c r="N138" s="237" t="s">
        <v>45</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175</v>
      </c>
      <c r="AT138" s="240" t="s">
        <v>243</v>
      </c>
      <c r="AU138" s="240" t="s">
        <v>14</v>
      </c>
      <c r="AY138" s="18" t="s">
        <v>241</v>
      </c>
      <c r="BE138" s="241">
        <f>IF(N138="základní",J138,0)</f>
        <v>0</v>
      </c>
      <c r="BF138" s="241">
        <f>IF(N138="snížená",J138,0)</f>
        <v>0</v>
      </c>
      <c r="BG138" s="241">
        <f>IF(N138="zákl. přenesená",J138,0)</f>
        <v>0</v>
      </c>
      <c r="BH138" s="241">
        <f>IF(N138="sníž. přenesená",J138,0)</f>
        <v>0</v>
      </c>
      <c r="BI138" s="241">
        <f>IF(N138="nulová",J138,0)</f>
        <v>0</v>
      </c>
      <c r="BJ138" s="18" t="s">
        <v>14</v>
      </c>
      <c r="BK138" s="241">
        <f>ROUND(I138*H138,2)</f>
        <v>0</v>
      </c>
      <c r="BL138" s="18" t="s">
        <v>175</v>
      </c>
      <c r="BM138" s="240" t="s">
        <v>5404</v>
      </c>
    </row>
    <row r="139" s="2" customFormat="1">
      <c r="A139" s="39"/>
      <c r="B139" s="40"/>
      <c r="C139" s="41"/>
      <c r="D139" s="242" t="s">
        <v>249</v>
      </c>
      <c r="E139" s="41"/>
      <c r="F139" s="243" t="s">
        <v>5403</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249</v>
      </c>
      <c r="AU139" s="18" t="s">
        <v>14</v>
      </c>
    </row>
    <row r="140" s="2" customFormat="1" ht="24.15" customHeight="1">
      <c r="A140" s="39"/>
      <c r="B140" s="40"/>
      <c r="C140" s="229" t="s">
        <v>283</v>
      </c>
      <c r="D140" s="229" t="s">
        <v>243</v>
      </c>
      <c r="E140" s="230" t="s">
        <v>5405</v>
      </c>
      <c r="F140" s="231" t="s">
        <v>5406</v>
      </c>
      <c r="G140" s="232" t="s">
        <v>2204</v>
      </c>
      <c r="H140" s="233">
        <v>1</v>
      </c>
      <c r="I140" s="234"/>
      <c r="J140" s="235">
        <f>ROUND(I140*H140,2)</f>
        <v>0</v>
      </c>
      <c r="K140" s="231" t="s">
        <v>1</v>
      </c>
      <c r="L140" s="45"/>
      <c r="M140" s="236" t="s">
        <v>1</v>
      </c>
      <c r="N140" s="237" t="s">
        <v>45</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175</v>
      </c>
      <c r="AT140" s="240" t="s">
        <v>243</v>
      </c>
      <c r="AU140" s="240" t="s">
        <v>14</v>
      </c>
      <c r="AY140" s="18" t="s">
        <v>241</v>
      </c>
      <c r="BE140" s="241">
        <f>IF(N140="základní",J140,0)</f>
        <v>0</v>
      </c>
      <c r="BF140" s="241">
        <f>IF(N140="snížená",J140,0)</f>
        <v>0</v>
      </c>
      <c r="BG140" s="241">
        <f>IF(N140="zákl. přenesená",J140,0)</f>
        <v>0</v>
      </c>
      <c r="BH140" s="241">
        <f>IF(N140="sníž. přenesená",J140,0)</f>
        <v>0</v>
      </c>
      <c r="BI140" s="241">
        <f>IF(N140="nulová",J140,0)</f>
        <v>0</v>
      </c>
      <c r="BJ140" s="18" t="s">
        <v>14</v>
      </c>
      <c r="BK140" s="241">
        <f>ROUND(I140*H140,2)</f>
        <v>0</v>
      </c>
      <c r="BL140" s="18" t="s">
        <v>175</v>
      </c>
      <c r="BM140" s="240" t="s">
        <v>5407</v>
      </c>
    </row>
    <row r="141" s="2" customFormat="1">
      <c r="A141" s="39"/>
      <c r="B141" s="40"/>
      <c r="C141" s="41"/>
      <c r="D141" s="242" t="s">
        <v>249</v>
      </c>
      <c r="E141" s="41"/>
      <c r="F141" s="243" t="s">
        <v>5406</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249</v>
      </c>
      <c r="AU141" s="18" t="s">
        <v>14</v>
      </c>
    </row>
    <row r="142" s="2" customFormat="1" ht="24.15" customHeight="1">
      <c r="A142" s="39"/>
      <c r="B142" s="40"/>
      <c r="C142" s="229" t="s">
        <v>293</v>
      </c>
      <c r="D142" s="229" t="s">
        <v>243</v>
      </c>
      <c r="E142" s="230" t="s">
        <v>5408</v>
      </c>
      <c r="F142" s="231" t="s">
        <v>5409</v>
      </c>
      <c r="G142" s="232" t="s">
        <v>2204</v>
      </c>
      <c r="H142" s="233">
        <v>1</v>
      </c>
      <c r="I142" s="234"/>
      <c r="J142" s="235">
        <f>ROUND(I142*H142,2)</f>
        <v>0</v>
      </c>
      <c r="K142" s="231" t="s">
        <v>1</v>
      </c>
      <c r="L142" s="45"/>
      <c r="M142" s="236" t="s">
        <v>1</v>
      </c>
      <c r="N142" s="237" t="s">
        <v>45</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175</v>
      </c>
      <c r="AT142" s="240" t="s">
        <v>243</v>
      </c>
      <c r="AU142" s="240" t="s">
        <v>14</v>
      </c>
      <c r="AY142" s="18" t="s">
        <v>241</v>
      </c>
      <c r="BE142" s="241">
        <f>IF(N142="základní",J142,0)</f>
        <v>0</v>
      </c>
      <c r="BF142" s="241">
        <f>IF(N142="snížená",J142,0)</f>
        <v>0</v>
      </c>
      <c r="BG142" s="241">
        <f>IF(N142="zákl. přenesená",J142,0)</f>
        <v>0</v>
      </c>
      <c r="BH142" s="241">
        <f>IF(N142="sníž. přenesená",J142,0)</f>
        <v>0</v>
      </c>
      <c r="BI142" s="241">
        <f>IF(N142="nulová",J142,0)</f>
        <v>0</v>
      </c>
      <c r="BJ142" s="18" t="s">
        <v>14</v>
      </c>
      <c r="BK142" s="241">
        <f>ROUND(I142*H142,2)</f>
        <v>0</v>
      </c>
      <c r="BL142" s="18" t="s">
        <v>175</v>
      </c>
      <c r="BM142" s="240" t="s">
        <v>5410</v>
      </c>
    </row>
    <row r="143" s="2" customFormat="1">
      <c r="A143" s="39"/>
      <c r="B143" s="40"/>
      <c r="C143" s="41"/>
      <c r="D143" s="242" t="s">
        <v>249</v>
      </c>
      <c r="E143" s="41"/>
      <c r="F143" s="243" t="s">
        <v>5409</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249</v>
      </c>
      <c r="AU143" s="18" t="s">
        <v>14</v>
      </c>
    </row>
    <row r="144" s="2" customFormat="1" ht="21.75" customHeight="1">
      <c r="A144" s="39"/>
      <c r="B144" s="40"/>
      <c r="C144" s="229" t="s">
        <v>300</v>
      </c>
      <c r="D144" s="229" t="s">
        <v>243</v>
      </c>
      <c r="E144" s="230" t="s">
        <v>5411</v>
      </c>
      <c r="F144" s="231" t="s">
        <v>5412</v>
      </c>
      <c r="G144" s="232" t="s">
        <v>2204</v>
      </c>
      <c r="H144" s="233">
        <v>37</v>
      </c>
      <c r="I144" s="234"/>
      <c r="J144" s="235">
        <f>ROUND(I144*H144,2)</f>
        <v>0</v>
      </c>
      <c r="K144" s="231" t="s">
        <v>1</v>
      </c>
      <c r="L144" s="45"/>
      <c r="M144" s="236" t="s">
        <v>1</v>
      </c>
      <c r="N144" s="237" t="s">
        <v>45</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175</v>
      </c>
      <c r="AT144" s="240" t="s">
        <v>243</v>
      </c>
      <c r="AU144" s="240" t="s">
        <v>14</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175</v>
      </c>
      <c r="BM144" s="240" t="s">
        <v>5413</v>
      </c>
    </row>
    <row r="145" s="2" customFormat="1">
      <c r="A145" s="39"/>
      <c r="B145" s="40"/>
      <c r="C145" s="41"/>
      <c r="D145" s="242" t="s">
        <v>249</v>
      </c>
      <c r="E145" s="41"/>
      <c r="F145" s="243" t="s">
        <v>5412</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14</v>
      </c>
    </row>
    <row r="146" s="2" customFormat="1" ht="16.5" customHeight="1">
      <c r="A146" s="39"/>
      <c r="B146" s="40"/>
      <c r="C146" s="229" t="s">
        <v>281</v>
      </c>
      <c r="D146" s="229" t="s">
        <v>243</v>
      </c>
      <c r="E146" s="230" t="s">
        <v>5414</v>
      </c>
      <c r="F146" s="231" t="s">
        <v>5415</v>
      </c>
      <c r="G146" s="232" t="s">
        <v>2204</v>
      </c>
      <c r="H146" s="233">
        <v>5</v>
      </c>
      <c r="I146" s="234"/>
      <c r="J146" s="235">
        <f>ROUND(I146*H146,2)</f>
        <v>0</v>
      </c>
      <c r="K146" s="231" t="s">
        <v>1</v>
      </c>
      <c r="L146" s="45"/>
      <c r="M146" s="236" t="s">
        <v>1</v>
      </c>
      <c r="N146" s="237" t="s">
        <v>45</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175</v>
      </c>
      <c r="AT146" s="240" t="s">
        <v>243</v>
      </c>
      <c r="AU146" s="240" t="s">
        <v>14</v>
      </c>
      <c r="AY146" s="18" t="s">
        <v>241</v>
      </c>
      <c r="BE146" s="241">
        <f>IF(N146="základní",J146,0)</f>
        <v>0</v>
      </c>
      <c r="BF146" s="241">
        <f>IF(N146="snížená",J146,0)</f>
        <v>0</v>
      </c>
      <c r="BG146" s="241">
        <f>IF(N146="zákl. přenesená",J146,0)</f>
        <v>0</v>
      </c>
      <c r="BH146" s="241">
        <f>IF(N146="sníž. přenesená",J146,0)</f>
        <v>0</v>
      </c>
      <c r="BI146" s="241">
        <f>IF(N146="nulová",J146,0)</f>
        <v>0</v>
      </c>
      <c r="BJ146" s="18" t="s">
        <v>14</v>
      </c>
      <c r="BK146" s="241">
        <f>ROUND(I146*H146,2)</f>
        <v>0</v>
      </c>
      <c r="BL146" s="18" t="s">
        <v>175</v>
      </c>
      <c r="BM146" s="240" t="s">
        <v>5416</v>
      </c>
    </row>
    <row r="147" s="2" customFormat="1">
      <c r="A147" s="39"/>
      <c r="B147" s="40"/>
      <c r="C147" s="41"/>
      <c r="D147" s="242" t="s">
        <v>249</v>
      </c>
      <c r="E147" s="41"/>
      <c r="F147" s="243" t="s">
        <v>5415</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249</v>
      </c>
      <c r="AU147" s="18" t="s">
        <v>14</v>
      </c>
    </row>
    <row r="148" s="2" customFormat="1" ht="21.75" customHeight="1">
      <c r="A148" s="39"/>
      <c r="B148" s="40"/>
      <c r="C148" s="229" t="s">
        <v>309</v>
      </c>
      <c r="D148" s="229" t="s">
        <v>243</v>
      </c>
      <c r="E148" s="230" t="s">
        <v>5417</v>
      </c>
      <c r="F148" s="231" t="s">
        <v>5418</v>
      </c>
      <c r="G148" s="232" t="s">
        <v>2204</v>
      </c>
      <c r="H148" s="233">
        <v>1</v>
      </c>
      <c r="I148" s="234"/>
      <c r="J148" s="235">
        <f>ROUND(I148*H148,2)</f>
        <v>0</v>
      </c>
      <c r="K148" s="231" t="s">
        <v>1</v>
      </c>
      <c r="L148" s="45"/>
      <c r="M148" s="236" t="s">
        <v>1</v>
      </c>
      <c r="N148" s="237" t="s">
        <v>45</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175</v>
      </c>
      <c r="AT148" s="240" t="s">
        <v>243</v>
      </c>
      <c r="AU148" s="240" t="s">
        <v>14</v>
      </c>
      <c r="AY148" s="18" t="s">
        <v>241</v>
      </c>
      <c r="BE148" s="241">
        <f>IF(N148="základní",J148,0)</f>
        <v>0</v>
      </c>
      <c r="BF148" s="241">
        <f>IF(N148="snížená",J148,0)</f>
        <v>0</v>
      </c>
      <c r="BG148" s="241">
        <f>IF(N148="zákl. přenesená",J148,0)</f>
        <v>0</v>
      </c>
      <c r="BH148" s="241">
        <f>IF(N148="sníž. přenesená",J148,0)</f>
        <v>0</v>
      </c>
      <c r="BI148" s="241">
        <f>IF(N148="nulová",J148,0)</f>
        <v>0</v>
      </c>
      <c r="BJ148" s="18" t="s">
        <v>14</v>
      </c>
      <c r="BK148" s="241">
        <f>ROUND(I148*H148,2)</f>
        <v>0</v>
      </c>
      <c r="BL148" s="18" t="s">
        <v>175</v>
      </c>
      <c r="BM148" s="240" t="s">
        <v>5419</v>
      </c>
    </row>
    <row r="149" s="2" customFormat="1">
      <c r="A149" s="39"/>
      <c r="B149" s="40"/>
      <c r="C149" s="41"/>
      <c r="D149" s="242" t="s">
        <v>249</v>
      </c>
      <c r="E149" s="41"/>
      <c r="F149" s="243" t="s">
        <v>5418</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249</v>
      </c>
      <c r="AU149" s="18" t="s">
        <v>14</v>
      </c>
    </row>
    <row r="150" s="2" customFormat="1" ht="16.5" customHeight="1">
      <c r="A150" s="39"/>
      <c r="B150" s="40"/>
      <c r="C150" s="229" t="s">
        <v>313</v>
      </c>
      <c r="D150" s="229" t="s">
        <v>243</v>
      </c>
      <c r="E150" s="230" t="s">
        <v>5420</v>
      </c>
      <c r="F150" s="231" t="s">
        <v>5421</v>
      </c>
      <c r="G150" s="232" t="s">
        <v>2204</v>
      </c>
      <c r="H150" s="233">
        <v>1</v>
      </c>
      <c r="I150" s="234"/>
      <c r="J150" s="235">
        <f>ROUND(I150*H150,2)</f>
        <v>0</v>
      </c>
      <c r="K150" s="231" t="s">
        <v>1</v>
      </c>
      <c r="L150" s="45"/>
      <c r="M150" s="236" t="s">
        <v>1</v>
      </c>
      <c r="N150" s="237" t="s">
        <v>45</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175</v>
      </c>
      <c r="AT150" s="240" t="s">
        <v>243</v>
      </c>
      <c r="AU150" s="240" t="s">
        <v>14</v>
      </c>
      <c r="AY150" s="18" t="s">
        <v>241</v>
      </c>
      <c r="BE150" s="241">
        <f>IF(N150="základní",J150,0)</f>
        <v>0</v>
      </c>
      <c r="BF150" s="241">
        <f>IF(N150="snížená",J150,0)</f>
        <v>0</v>
      </c>
      <c r="BG150" s="241">
        <f>IF(N150="zákl. přenesená",J150,0)</f>
        <v>0</v>
      </c>
      <c r="BH150" s="241">
        <f>IF(N150="sníž. přenesená",J150,0)</f>
        <v>0</v>
      </c>
      <c r="BI150" s="241">
        <f>IF(N150="nulová",J150,0)</f>
        <v>0</v>
      </c>
      <c r="BJ150" s="18" t="s">
        <v>14</v>
      </c>
      <c r="BK150" s="241">
        <f>ROUND(I150*H150,2)</f>
        <v>0</v>
      </c>
      <c r="BL150" s="18" t="s">
        <v>175</v>
      </c>
      <c r="BM150" s="240" t="s">
        <v>5422</v>
      </c>
    </row>
    <row r="151" s="2" customFormat="1">
      <c r="A151" s="39"/>
      <c r="B151" s="40"/>
      <c r="C151" s="41"/>
      <c r="D151" s="242" t="s">
        <v>249</v>
      </c>
      <c r="E151" s="41"/>
      <c r="F151" s="243" t="s">
        <v>5421</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249</v>
      </c>
      <c r="AU151" s="18" t="s">
        <v>14</v>
      </c>
    </row>
    <row r="152" s="2" customFormat="1" ht="24.15" customHeight="1">
      <c r="A152" s="39"/>
      <c r="B152" s="40"/>
      <c r="C152" s="229" t="s">
        <v>317</v>
      </c>
      <c r="D152" s="229" t="s">
        <v>243</v>
      </c>
      <c r="E152" s="230" t="s">
        <v>5423</v>
      </c>
      <c r="F152" s="231" t="s">
        <v>5424</v>
      </c>
      <c r="G152" s="232" t="s">
        <v>2204</v>
      </c>
      <c r="H152" s="233">
        <v>1</v>
      </c>
      <c r="I152" s="234"/>
      <c r="J152" s="235">
        <f>ROUND(I152*H152,2)</f>
        <v>0</v>
      </c>
      <c r="K152" s="231" t="s">
        <v>1</v>
      </c>
      <c r="L152" s="45"/>
      <c r="M152" s="236" t="s">
        <v>1</v>
      </c>
      <c r="N152" s="237" t="s">
        <v>45</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175</v>
      </c>
      <c r="AT152" s="240" t="s">
        <v>243</v>
      </c>
      <c r="AU152" s="240" t="s">
        <v>14</v>
      </c>
      <c r="AY152" s="18" t="s">
        <v>241</v>
      </c>
      <c r="BE152" s="241">
        <f>IF(N152="základní",J152,0)</f>
        <v>0</v>
      </c>
      <c r="BF152" s="241">
        <f>IF(N152="snížená",J152,0)</f>
        <v>0</v>
      </c>
      <c r="BG152" s="241">
        <f>IF(N152="zákl. přenesená",J152,0)</f>
        <v>0</v>
      </c>
      <c r="BH152" s="241">
        <f>IF(N152="sníž. přenesená",J152,0)</f>
        <v>0</v>
      </c>
      <c r="BI152" s="241">
        <f>IF(N152="nulová",J152,0)</f>
        <v>0</v>
      </c>
      <c r="BJ152" s="18" t="s">
        <v>14</v>
      </c>
      <c r="BK152" s="241">
        <f>ROUND(I152*H152,2)</f>
        <v>0</v>
      </c>
      <c r="BL152" s="18" t="s">
        <v>175</v>
      </c>
      <c r="BM152" s="240" t="s">
        <v>5425</v>
      </c>
    </row>
    <row r="153" s="2" customFormat="1">
      <c r="A153" s="39"/>
      <c r="B153" s="40"/>
      <c r="C153" s="41"/>
      <c r="D153" s="242" t="s">
        <v>249</v>
      </c>
      <c r="E153" s="41"/>
      <c r="F153" s="243" t="s">
        <v>5424</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249</v>
      </c>
      <c r="AU153" s="18" t="s">
        <v>14</v>
      </c>
    </row>
    <row r="154" s="2" customFormat="1" ht="21.75" customHeight="1">
      <c r="A154" s="39"/>
      <c r="B154" s="40"/>
      <c r="C154" s="229" t="s">
        <v>325</v>
      </c>
      <c r="D154" s="229" t="s">
        <v>243</v>
      </c>
      <c r="E154" s="230" t="s">
        <v>5426</v>
      </c>
      <c r="F154" s="231" t="s">
        <v>5427</v>
      </c>
      <c r="G154" s="232" t="s">
        <v>2204</v>
      </c>
      <c r="H154" s="233">
        <v>1</v>
      </c>
      <c r="I154" s="234"/>
      <c r="J154" s="235">
        <f>ROUND(I154*H154,2)</f>
        <v>0</v>
      </c>
      <c r="K154" s="231" t="s">
        <v>1</v>
      </c>
      <c r="L154" s="45"/>
      <c r="M154" s="236" t="s">
        <v>1</v>
      </c>
      <c r="N154" s="237" t="s">
        <v>45</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175</v>
      </c>
      <c r="AT154" s="240" t="s">
        <v>243</v>
      </c>
      <c r="AU154" s="240" t="s">
        <v>14</v>
      </c>
      <c r="AY154" s="18" t="s">
        <v>241</v>
      </c>
      <c r="BE154" s="241">
        <f>IF(N154="základní",J154,0)</f>
        <v>0</v>
      </c>
      <c r="BF154" s="241">
        <f>IF(N154="snížená",J154,0)</f>
        <v>0</v>
      </c>
      <c r="BG154" s="241">
        <f>IF(N154="zákl. přenesená",J154,0)</f>
        <v>0</v>
      </c>
      <c r="BH154" s="241">
        <f>IF(N154="sníž. přenesená",J154,0)</f>
        <v>0</v>
      </c>
      <c r="BI154" s="241">
        <f>IF(N154="nulová",J154,0)</f>
        <v>0</v>
      </c>
      <c r="BJ154" s="18" t="s">
        <v>14</v>
      </c>
      <c r="BK154" s="241">
        <f>ROUND(I154*H154,2)</f>
        <v>0</v>
      </c>
      <c r="BL154" s="18" t="s">
        <v>175</v>
      </c>
      <c r="BM154" s="240" t="s">
        <v>5428</v>
      </c>
    </row>
    <row r="155" s="2" customFormat="1">
      <c r="A155" s="39"/>
      <c r="B155" s="40"/>
      <c r="C155" s="41"/>
      <c r="D155" s="242" t="s">
        <v>249</v>
      </c>
      <c r="E155" s="41"/>
      <c r="F155" s="243" t="s">
        <v>5427</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249</v>
      </c>
      <c r="AU155" s="18" t="s">
        <v>14</v>
      </c>
    </row>
    <row r="156" s="2" customFormat="1" ht="24.15" customHeight="1">
      <c r="A156" s="39"/>
      <c r="B156" s="40"/>
      <c r="C156" s="229" t="s">
        <v>332</v>
      </c>
      <c r="D156" s="229" t="s">
        <v>243</v>
      </c>
      <c r="E156" s="230" t="s">
        <v>5429</v>
      </c>
      <c r="F156" s="231" t="s">
        <v>5430</v>
      </c>
      <c r="G156" s="232" t="s">
        <v>2204</v>
      </c>
      <c r="H156" s="233">
        <v>1</v>
      </c>
      <c r="I156" s="234"/>
      <c r="J156" s="235">
        <f>ROUND(I156*H156,2)</f>
        <v>0</v>
      </c>
      <c r="K156" s="231" t="s">
        <v>1</v>
      </c>
      <c r="L156" s="45"/>
      <c r="M156" s="236" t="s">
        <v>1</v>
      </c>
      <c r="N156" s="237" t="s">
        <v>45</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175</v>
      </c>
      <c r="AT156" s="240" t="s">
        <v>243</v>
      </c>
      <c r="AU156" s="240" t="s">
        <v>14</v>
      </c>
      <c r="AY156" s="18" t="s">
        <v>241</v>
      </c>
      <c r="BE156" s="241">
        <f>IF(N156="základní",J156,0)</f>
        <v>0</v>
      </c>
      <c r="BF156" s="241">
        <f>IF(N156="snížená",J156,0)</f>
        <v>0</v>
      </c>
      <c r="BG156" s="241">
        <f>IF(N156="zákl. přenesená",J156,0)</f>
        <v>0</v>
      </c>
      <c r="BH156" s="241">
        <f>IF(N156="sníž. přenesená",J156,0)</f>
        <v>0</v>
      </c>
      <c r="BI156" s="241">
        <f>IF(N156="nulová",J156,0)</f>
        <v>0</v>
      </c>
      <c r="BJ156" s="18" t="s">
        <v>14</v>
      </c>
      <c r="BK156" s="241">
        <f>ROUND(I156*H156,2)</f>
        <v>0</v>
      </c>
      <c r="BL156" s="18" t="s">
        <v>175</v>
      </c>
      <c r="BM156" s="240" t="s">
        <v>5431</v>
      </c>
    </row>
    <row r="157" s="2" customFormat="1">
      <c r="A157" s="39"/>
      <c r="B157" s="40"/>
      <c r="C157" s="41"/>
      <c r="D157" s="242" t="s">
        <v>249</v>
      </c>
      <c r="E157" s="41"/>
      <c r="F157" s="243" t="s">
        <v>5430</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249</v>
      </c>
      <c r="AU157" s="18" t="s">
        <v>14</v>
      </c>
    </row>
    <row r="158" s="2" customFormat="1" ht="24.15" customHeight="1">
      <c r="A158" s="39"/>
      <c r="B158" s="40"/>
      <c r="C158" s="229" t="s">
        <v>8</v>
      </c>
      <c r="D158" s="229" t="s">
        <v>243</v>
      </c>
      <c r="E158" s="230" t="s">
        <v>5432</v>
      </c>
      <c r="F158" s="231" t="s">
        <v>5433</v>
      </c>
      <c r="G158" s="232" t="s">
        <v>2204</v>
      </c>
      <c r="H158" s="233">
        <v>2</v>
      </c>
      <c r="I158" s="234"/>
      <c r="J158" s="235">
        <f>ROUND(I158*H158,2)</f>
        <v>0</v>
      </c>
      <c r="K158" s="231" t="s">
        <v>1</v>
      </c>
      <c r="L158" s="45"/>
      <c r="M158" s="236" t="s">
        <v>1</v>
      </c>
      <c r="N158" s="237" t="s">
        <v>45</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175</v>
      </c>
      <c r="AT158" s="240" t="s">
        <v>243</v>
      </c>
      <c r="AU158" s="240" t="s">
        <v>14</v>
      </c>
      <c r="AY158" s="18" t="s">
        <v>241</v>
      </c>
      <c r="BE158" s="241">
        <f>IF(N158="základní",J158,0)</f>
        <v>0</v>
      </c>
      <c r="BF158" s="241">
        <f>IF(N158="snížená",J158,0)</f>
        <v>0</v>
      </c>
      <c r="BG158" s="241">
        <f>IF(N158="zákl. přenesená",J158,0)</f>
        <v>0</v>
      </c>
      <c r="BH158" s="241">
        <f>IF(N158="sníž. přenesená",J158,0)</f>
        <v>0</v>
      </c>
      <c r="BI158" s="241">
        <f>IF(N158="nulová",J158,0)</f>
        <v>0</v>
      </c>
      <c r="BJ158" s="18" t="s">
        <v>14</v>
      </c>
      <c r="BK158" s="241">
        <f>ROUND(I158*H158,2)</f>
        <v>0</v>
      </c>
      <c r="BL158" s="18" t="s">
        <v>175</v>
      </c>
      <c r="BM158" s="240" t="s">
        <v>5434</v>
      </c>
    </row>
    <row r="159" s="2" customFormat="1">
      <c r="A159" s="39"/>
      <c r="B159" s="40"/>
      <c r="C159" s="41"/>
      <c r="D159" s="242" t="s">
        <v>249</v>
      </c>
      <c r="E159" s="41"/>
      <c r="F159" s="243" t="s">
        <v>5433</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249</v>
      </c>
      <c r="AU159" s="18" t="s">
        <v>14</v>
      </c>
    </row>
    <row r="160" s="2" customFormat="1" ht="24.15" customHeight="1">
      <c r="A160" s="39"/>
      <c r="B160" s="40"/>
      <c r="C160" s="229" t="s">
        <v>344</v>
      </c>
      <c r="D160" s="229" t="s">
        <v>243</v>
      </c>
      <c r="E160" s="230" t="s">
        <v>5435</v>
      </c>
      <c r="F160" s="231" t="s">
        <v>5436</v>
      </c>
      <c r="G160" s="232" t="s">
        <v>2204</v>
      </c>
      <c r="H160" s="233">
        <v>2</v>
      </c>
      <c r="I160" s="234"/>
      <c r="J160" s="235">
        <f>ROUND(I160*H160,2)</f>
        <v>0</v>
      </c>
      <c r="K160" s="231" t="s">
        <v>1</v>
      </c>
      <c r="L160" s="45"/>
      <c r="M160" s="236" t="s">
        <v>1</v>
      </c>
      <c r="N160" s="237" t="s">
        <v>45</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175</v>
      </c>
      <c r="AT160" s="240" t="s">
        <v>243</v>
      </c>
      <c r="AU160" s="240" t="s">
        <v>14</v>
      </c>
      <c r="AY160" s="18" t="s">
        <v>241</v>
      </c>
      <c r="BE160" s="241">
        <f>IF(N160="základní",J160,0)</f>
        <v>0</v>
      </c>
      <c r="BF160" s="241">
        <f>IF(N160="snížená",J160,0)</f>
        <v>0</v>
      </c>
      <c r="BG160" s="241">
        <f>IF(N160="zákl. přenesená",J160,0)</f>
        <v>0</v>
      </c>
      <c r="BH160" s="241">
        <f>IF(N160="sníž. přenesená",J160,0)</f>
        <v>0</v>
      </c>
      <c r="BI160" s="241">
        <f>IF(N160="nulová",J160,0)</f>
        <v>0</v>
      </c>
      <c r="BJ160" s="18" t="s">
        <v>14</v>
      </c>
      <c r="BK160" s="241">
        <f>ROUND(I160*H160,2)</f>
        <v>0</v>
      </c>
      <c r="BL160" s="18" t="s">
        <v>175</v>
      </c>
      <c r="BM160" s="240" t="s">
        <v>5437</v>
      </c>
    </row>
    <row r="161" s="2" customFormat="1">
      <c r="A161" s="39"/>
      <c r="B161" s="40"/>
      <c r="C161" s="41"/>
      <c r="D161" s="242" t="s">
        <v>249</v>
      </c>
      <c r="E161" s="41"/>
      <c r="F161" s="243" t="s">
        <v>5436</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249</v>
      </c>
      <c r="AU161" s="18" t="s">
        <v>14</v>
      </c>
    </row>
    <row r="162" s="2" customFormat="1" ht="16.5" customHeight="1">
      <c r="A162" s="39"/>
      <c r="B162" s="40"/>
      <c r="C162" s="229" t="s">
        <v>349</v>
      </c>
      <c r="D162" s="229" t="s">
        <v>243</v>
      </c>
      <c r="E162" s="230" t="s">
        <v>5438</v>
      </c>
      <c r="F162" s="231" t="s">
        <v>5439</v>
      </c>
      <c r="G162" s="232" t="s">
        <v>2204</v>
      </c>
      <c r="H162" s="233">
        <v>2</v>
      </c>
      <c r="I162" s="234"/>
      <c r="J162" s="235">
        <f>ROUND(I162*H162,2)</f>
        <v>0</v>
      </c>
      <c r="K162" s="231" t="s">
        <v>1</v>
      </c>
      <c r="L162" s="45"/>
      <c r="M162" s="236" t="s">
        <v>1</v>
      </c>
      <c r="N162" s="237" t="s">
        <v>45</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175</v>
      </c>
      <c r="AT162" s="240" t="s">
        <v>243</v>
      </c>
      <c r="AU162" s="240" t="s">
        <v>14</v>
      </c>
      <c r="AY162" s="18" t="s">
        <v>241</v>
      </c>
      <c r="BE162" s="241">
        <f>IF(N162="základní",J162,0)</f>
        <v>0</v>
      </c>
      <c r="BF162" s="241">
        <f>IF(N162="snížená",J162,0)</f>
        <v>0</v>
      </c>
      <c r="BG162" s="241">
        <f>IF(N162="zákl. přenesená",J162,0)</f>
        <v>0</v>
      </c>
      <c r="BH162" s="241">
        <f>IF(N162="sníž. přenesená",J162,0)</f>
        <v>0</v>
      </c>
      <c r="BI162" s="241">
        <f>IF(N162="nulová",J162,0)</f>
        <v>0</v>
      </c>
      <c r="BJ162" s="18" t="s">
        <v>14</v>
      </c>
      <c r="BK162" s="241">
        <f>ROUND(I162*H162,2)</f>
        <v>0</v>
      </c>
      <c r="BL162" s="18" t="s">
        <v>175</v>
      </c>
      <c r="BM162" s="240" t="s">
        <v>5440</v>
      </c>
    </row>
    <row r="163" s="2" customFormat="1">
      <c r="A163" s="39"/>
      <c r="B163" s="40"/>
      <c r="C163" s="41"/>
      <c r="D163" s="242" t="s">
        <v>249</v>
      </c>
      <c r="E163" s="41"/>
      <c r="F163" s="243" t="s">
        <v>5439</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249</v>
      </c>
      <c r="AU163" s="18" t="s">
        <v>14</v>
      </c>
    </row>
    <row r="164" s="2" customFormat="1" ht="16.5" customHeight="1">
      <c r="A164" s="39"/>
      <c r="B164" s="40"/>
      <c r="C164" s="229" t="s">
        <v>354</v>
      </c>
      <c r="D164" s="229" t="s">
        <v>243</v>
      </c>
      <c r="E164" s="230" t="s">
        <v>5441</v>
      </c>
      <c r="F164" s="231" t="s">
        <v>5442</v>
      </c>
      <c r="G164" s="232" t="s">
        <v>2204</v>
      </c>
      <c r="H164" s="233">
        <v>2</v>
      </c>
      <c r="I164" s="234"/>
      <c r="J164" s="235">
        <f>ROUND(I164*H164,2)</f>
        <v>0</v>
      </c>
      <c r="K164" s="231" t="s">
        <v>1</v>
      </c>
      <c r="L164" s="45"/>
      <c r="M164" s="236" t="s">
        <v>1</v>
      </c>
      <c r="N164" s="237" t="s">
        <v>45</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175</v>
      </c>
      <c r="AT164" s="240" t="s">
        <v>243</v>
      </c>
      <c r="AU164" s="240" t="s">
        <v>14</v>
      </c>
      <c r="AY164" s="18" t="s">
        <v>241</v>
      </c>
      <c r="BE164" s="241">
        <f>IF(N164="základní",J164,0)</f>
        <v>0</v>
      </c>
      <c r="BF164" s="241">
        <f>IF(N164="snížená",J164,0)</f>
        <v>0</v>
      </c>
      <c r="BG164" s="241">
        <f>IF(N164="zákl. přenesená",J164,0)</f>
        <v>0</v>
      </c>
      <c r="BH164" s="241">
        <f>IF(N164="sníž. přenesená",J164,0)</f>
        <v>0</v>
      </c>
      <c r="BI164" s="241">
        <f>IF(N164="nulová",J164,0)</f>
        <v>0</v>
      </c>
      <c r="BJ164" s="18" t="s">
        <v>14</v>
      </c>
      <c r="BK164" s="241">
        <f>ROUND(I164*H164,2)</f>
        <v>0</v>
      </c>
      <c r="BL164" s="18" t="s">
        <v>175</v>
      </c>
      <c r="BM164" s="240" t="s">
        <v>5443</v>
      </c>
    </row>
    <row r="165" s="2" customFormat="1">
      <c r="A165" s="39"/>
      <c r="B165" s="40"/>
      <c r="C165" s="41"/>
      <c r="D165" s="242" t="s">
        <v>249</v>
      </c>
      <c r="E165" s="41"/>
      <c r="F165" s="243" t="s">
        <v>5442</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249</v>
      </c>
      <c r="AU165" s="18" t="s">
        <v>14</v>
      </c>
    </row>
    <row r="166" s="2" customFormat="1" ht="24.15" customHeight="1">
      <c r="A166" s="39"/>
      <c r="B166" s="40"/>
      <c r="C166" s="229" t="s">
        <v>359</v>
      </c>
      <c r="D166" s="229" t="s">
        <v>243</v>
      </c>
      <c r="E166" s="230" t="s">
        <v>5444</v>
      </c>
      <c r="F166" s="231" t="s">
        <v>5445</v>
      </c>
      <c r="G166" s="232" t="s">
        <v>2204</v>
      </c>
      <c r="H166" s="233">
        <v>1</v>
      </c>
      <c r="I166" s="234"/>
      <c r="J166" s="235">
        <f>ROUND(I166*H166,2)</f>
        <v>0</v>
      </c>
      <c r="K166" s="231" t="s">
        <v>1</v>
      </c>
      <c r="L166" s="45"/>
      <c r="M166" s="236" t="s">
        <v>1</v>
      </c>
      <c r="N166" s="237" t="s">
        <v>45</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175</v>
      </c>
      <c r="AT166" s="240" t="s">
        <v>243</v>
      </c>
      <c r="AU166" s="240" t="s">
        <v>14</v>
      </c>
      <c r="AY166" s="18" t="s">
        <v>241</v>
      </c>
      <c r="BE166" s="241">
        <f>IF(N166="základní",J166,0)</f>
        <v>0</v>
      </c>
      <c r="BF166" s="241">
        <f>IF(N166="snížená",J166,0)</f>
        <v>0</v>
      </c>
      <c r="BG166" s="241">
        <f>IF(N166="zákl. přenesená",J166,0)</f>
        <v>0</v>
      </c>
      <c r="BH166" s="241">
        <f>IF(N166="sníž. přenesená",J166,0)</f>
        <v>0</v>
      </c>
      <c r="BI166" s="241">
        <f>IF(N166="nulová",J166,0)</f>
        <v>0</v>
      </c>
      <c r="BJ166" s="18" t="s">
        <v>14</v>
      </c>
      <c r="BK166" s="241">
        <f>ROUND(I166*H166,2)</f>
        <v>0</v>
      </c>
      <c r="BL166" s="18" t="s">
        <v>175</v>
      </c>
      <c r="BM166" s="240" t="s">
        <v>5446</v>
      </c>
    </row>
    <row r="167" s="2" customFormat="1">
      <c r="A167" s="39"/>
      <c r="B167" s="40"/>
      <c r="C167" s="41"/>
      <c r="D167" s="242" t="s">
        <v>249</v>
      </c>
      <c r="E167" s="41"/>
      <c r="F167" s="243" t="s">
        <v>5445</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249</v>
      </c>
      <c r="AU167" s="18" t="s">
        <v>14</v>
      </c>
    </row>
    <row r="168" s="2" customFormat="1" ht="21.75" customHeight="1">
      <c r="A168" s="39"/>
      <c r="B168" s="40"/>
      <c r="C168" s="229" t="s">
        <v>365</v>
      </c>
      <c r="D168" s="229" t="s">
        <v>243</v>
      </c>
      <c r="E168" s="230" t="s">
        <v>5447</v>
      </c>
      <c r="F168" s="231" t="s">
        <v>5448</v>
      </c>
      <c r="G168" s="232" t="s">
        <v>2204</v>
      </c>
      <c r="H168" s="233">
        <v>16</v>
      </c>
      <c r="I168" s="234"/>
      <c r="J168" s="235">
        <f>ROUND(I168*H168,2)</f>
        <v>0</v>
      </c>
      <c r="K168" s="231" t="s">
        <v>1</v>
      </c>
      <c r="L168" s="45"/>
      <c r="M168" s="236" t="s">
        <v>1</v>
      </c>
      <c r="N168" s="237" t="s">
        <v>45</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175</v>
      </c>
      <c r="AT168" s="240" t="s">
        <v>243</v>
      </c>
      <c r="AU168" s="240" t="s">
        <v>14</v>
      </c>
      <c r="AY168" s="18" t="s">
        <v>241</v>
      </c>
      <c r="BE168" s="241">
        <f>IF(N168="základní",J168,0)</f>
        <v>0</v>
      </c>
      <c r="BF168" s="241">
        <f>IF(N168="snížená",J168,0)</f>
        <v>0</v>
      </c>
      <c r="BG168" s="241">
        <f>IF(N168="zákl. přenesená",J168,0)</f>
        <v>0</v>
      </c>
      <c r="BH168" s="241">
        <f>IF(N168="sníž. přenesená",J168,0)</f>
        <v>0</v>
      </c>
      <c r="BI168" s="241">
        <f>IF(N168="nulová",J168,0)</f>
        <v>0</v>
      </c>
      <c r="BJ168" s="18" t="s">
        <v>14</v>
      </c>
      <c r="BK168" s="241">
        <f>ROUND(I168*H168,2)</f>
        <v>0</v>
      </c>
      <c r="BL168" s="18" t="s">
        <v>175</v>
      </c>
      <c r="BM168" s="240" t="s">
        <v>5449</v>
      </c>
    </row>
    <row r="169" s="2" customFormat="1">
      <c r="A169" s="39"/>
      <c r="B169" s="40"/>
      <c r="C169" s="41"/>
      <c r="D169" s="242" t="s">
        <v>249</v>
      </c>
      <c r="E169" s="41"/>
      <c r="F169" s="243" t="s">
        <v>5448</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249</v>
      </c>
      <c r="AU169" s="18" t="s">
        <v>14</v>
      </c>
    </row>
    <row r="170" s="2" customFormat="1" ht="24.15" customHeight="1">
      <c r="A170" s="39"/>
      <c r="B170" s="40"/>
      <c r="C170" s="229" t="s">
        <v>7</v>
      </c>
      <c r="D170" s="229" t="s">
        <v>243</v>
      </c>
      <c r="E170" s="230" t="s">
        <v>5450</v>
      </c>
      <c r="F170" s="231" t="s">
        <v>5451</v>
      </c>
      <c r="G170" s="232" t="s">
        <v>2204</v>
      </c>
      <c r="H170" s="233">
        <v>2</v>
      </c>
      <c r="I170" s="234"/>
      <c r="J170" s="235">
        <f>ROUND(I170*H170,2)</f>
        <v>0</v>
      </c>
      <c r="K170" s="231" t="s">
        <v>1</v>
      </c>
      <c r="L170" s="45"/>
      <c r="M170" s="236" t="s">
        <v>1</v>
      </c>
      <c r="N170" s="237" t="s">
        <v>45</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175</v>
      </c>
      <c r="AT170" s="240" t="s">
        <v>243</v>
      </c>
      <c r="AU170" s="240" t="s">
        <v>14</v>
      </c>
      <c r="AY170" s="18" t="s">
        <v>241</v>
      </c>
      <c r="BE170" s="241">
        <f>IF(N170="základní",J170,0)</f>
        <v>0</v>
      </c>
      <c r="BF170" s="241">
        <f>IF(N170="snížená",J170,0)</f>
        <v>0</v>
      </c>
      <c r="BG170" s="241">
        <f>IF(N170="zákl. přenesená",J170,0)</f>
        <v>0</v>
      </c>
      <c r="BH170" s="241">
        <f>IF(N170="sníž. přenesená",J170,0)</f>
        <v>0</v>
      </c>
      <c r="BI170" s="241">
        <f>IF(N170="nulová",J170,0)</f>
        <v>0</v>
      </c>
      <c r="BJ170" s="18" t="s">
        <v>14</v>
      </c>
      <c r="BK170" s="241">
        <f>ROUND(I170*H170,2)</f>
        <v>0</v>
      </c>
      <c r="BL170" s="18" t="s">
        <v>175</v>
      </c>
      <c r="BM170" s="240" t="s">
        <v>5452</v>
      </c>
    </row>
    <row r="171" s="2" customFormat="1">
      <c r="A171" s="39"/>
      <c r="B171" s="40"/>
      <c r="C171" s="41"/>
      <c r="D171" s="242" t="s">
        <v>249</v>
      </c>
      <c r="E171" s="41"/>
      <c r="F171" s="243" t="s">
        <v>5451</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249</v>
      </c>
      <c r="AU171" s="18" t="s">
        <v>14</v>
      </c>
    </row>
    <row r="172" s="2" customFormat="1" ht="37.8" customHeight="1">
      <c r="A172" s="39"/>
      <c r="B172" s="40"/>
      <c r="C172" s="229" t="s">
        <v>376</v>
      </c>
      <c r="D172" s="229" t="s">
        <v>243</v>
      </c>
      <c r="E172" s="230" t="s">
        <v>5453</v>
      </c>
      <c r="F172" s="231" t="s">
        <v>5454</v>
      </c>
      <c r="G172" s="232" t="s">
        <v>2204</v>
      </c>
      <c r="H172" s="233">
        <v>2</v>
      </c>
      <c r="I172" s="234"/>
      <c r="J172" s="235">
        <f>ROUND(I172*H172,2)</f>
        <v>0</v>
      </c>
      <c r="K172" s="231" t="s">
        <v>1</v>
      </c>
      <c r="L172" s="45"/>
      <c r="M172" s="236" t="s">
        <v>1</v>
      </c>
      <c r="N172" s="237" t="s">
        <v>45</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175</v>
      </c>
      <c r="AT172" s="240" t="s">
        <v>243</v>
      </c>
      <c r="AU172" s="240" t="s">
        <v>14</v>
      </c>
      <c r="AY172" s="18" t="s">
        <v>241</v>
      </c>
      <c r="BE172" s="241">
        <f>IF(N172="základní",J172,0)</f>
        <v>0</v>
      </c>
      <c r="BF172" s="241">
        <f>IF(N172="snížená",J172,0)</f>
        <v>0</v>
      </c>
      <c r="BG172" s="241">
        <f>IF(N172="zákl. přenesená",J172,0)</f>
        <v>0</v>
      </c>
      <c r="BH172" s="241">
        <f>IF(N172="sníž. přenesená",J172,0)</f>
        <v>0</v>
      </c>
      <c r="BI172" s="241">
        <f>IF(N172="nulová",J172,0)</f>
        <v>0</v>
      </c>
      <c r="BJ172" s="18" t="s">
        <v>14</v>
      </c>
      <c r="BK172" s="241">
        <f>ROUND(I172*H172,2)</f>
        <v>0</v>
      </c>
      <c r="BL172" s="18" t="s">
        <v>175</v>
      </c>
      <c r="BM172" s="240" t="s">
        <v>5455</v>
      </c>
    </row>
    <row r="173" s="2" customFormat="1">
      <c r="A173" s="39"/>
      <c r="B173" s="40"/>
      <c r="C173" s="41"/>
      <c r="D173" s="242" t="s">
        <v>249</v>
      </c>
      <c r="E173" s="41"/>
      <c r="F173" s="243" t="s">
        <v>5454</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249</v>
      </c>
      <c r="AU173" s="18" t="s">
        <v>14</v>
      </c>
    </row>
    <row r="174" s="12" customFormat="1" ht="25.92" customHeight="1">
      <c r="A174" s="12"/>
      <c r="B174" s="213"/>
      <c r="C174" s="214"/>
      <c r="D174" s="215" t="s">
        <v>79</v>
      </c>
      <c r="E174" s="216" t="s">
        <v>4682</v>
      </c>
      <c r="F174" s="216" t="s">
        <v>5456</v>
      </c>
      <c r="G174" s="214"/>
      <c r="H174" s="214"/>
      <c r="I174" s="217"/>
      <c r="J174" s="218">
        <f>BK174</f>
        <v>0</v>
      </c>
      <c r="K174" s="214"/>
      <c r="L174" s="219"/>
      <c r="M174" s="220"/>
      <c r="N174" s="221"/>
      <c r="O174" s="221"/>
      <c r="P174" s="222">
        <f>SUM(P175:P190)</f>
        <v>0</v>
      </c>
      <c r="Q174" s="221"/>
      <c r="R174" s="222">
        <f>SUM(R175:R190)</f>
        <v>0</v>
      </c>
      <c r="S174" s="221"/>
      <c r="T174" s="223">
        <f>SUM(T175:T190)</f>
        <v>0</v>
      </c>
      <c r="U174" s="12"/>
      <c r="V174" s="12"/>
      <c r="W174" s="12"/>
      <c r="X174" s="12"/>
      <c r="Y174" s="12"/>
      <c r="Z174" s="12"/>
      <c r="AA174" s="12"/>
      <c r="AB174" s="12"/>
      <c r="AC174" s="12"/>
      <c r="AD174" s="12"/>
      <c r="AE174" s="12"/>
      <c r="AR174" s="224" t="s">
        <v>14</v>
      </c>
      <c r="AT174" s="225" t="s">
        <v>79</v>
      </c>
      <c r="AU174" s="225" t="s">
        <v>80</v>
      </c>
      <c r="AY174" s="224" t="s">
        <v>241</v>
      </c>
      <c r="BK174" s="226">
        <f>SUM(BK175:BK190)</f>
        <v>0</v>
      </c>
    </row>
    <row r="175" s="2" customFormat="1" ht="16.5" customHeight="1">
      <c r="A175" s="39"/>
      <c r="B175" s="40"/>
      <c r="C175" s="229" t="s">
        <v>382</v>
      </c>
      <c r="D175" s="229" t="s">
        <v>243</v>
      </c>
      <c r="E175" s="230" t="s">
        <v>2424</v>
      </c>
      <c r="F175" s="231" t="s">
        <v>5457</v>
      </c>
      <c r="G175" s="232" t="s">
        <v>296</v>
      </c>
      <c r="H175" s="233">
        <v>20</v>
      </c>
      <c r="I175" s="234"/>
      <c r="J175" s="235">
        <f>ROUND(I175*H175,2)</f>
        <v>0</v>
      </c>
      <c r="K175" s="231" t="s">
        <v>1</v>
      </c>
      <c r="L175" s="45"/>
      <c r="M175" s="236" t="s">
        <v>1</v>
      </c>
      <c r="N175" s="237" t="s">
        <v>45</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175</v>
      </c>
      <c r="AT175" s="240" t="s">
        <v>243</v>
      </c>
      <c r="AU175" s="240" t="s">
        <v>14</v>
      </c>
      <c r="AY175" s="18" t="s">
        <v>241</v>
      </c>
      <c r="BE175" s="241">
        <f>IF(N175="základní",J175,0)</f>
        <v>0</v>
      </c>
      <c r="BF175" s="241">
        <f>IF(N175="snížená",J175,0)</f>
        <v>0</v>
      </c>
      <c r="BG175" s="241">
        <f>IF(N175="zákl. přenesená",J175,0)</f>
        <v>0</v>
      </c>
      <c r="BH175" s="241">
        <f>IF(N175="sníž. přenesená",J175,0)</f>
        <v>0</v>
      </c>
      <c r="BI175" s="241">
        <f>IF(N175="nulová",J175,0)</f>
        <v>0</v>
      </c>
      <c r="BJ175" s="18" t="s">
        <v>14</v>
      </c>
      <c r="BK175" s="241">
        <f>ROUND(I175*H175,2)</f>
        <v>0</v>
      </c>
      <c r="BL175" s="18" t="s">
        <v>175</v>
      </c>
      <c r="BM175" s="240" t="s">
        <v>5458</v>
      </c>
    </row>
    <row r="176" s="2" customFormat="1">
      <c r="A176" s="39"/>
      <c r="B176" s="40"/>
      <c r="C176" s="41"/>
      <c r="D176" s="242" t="s">
        <v>249</v>
      </c>
      <c r="E176" s="41"/>
      <c r="F176" s="243" t="s">
        <v>5457</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249</v>
      </c>
      <c r="AU176" s="18" t="s">
        <v>14</v>
      </c>
    </row>
    <row r="177" s="2" customFormat="1" ht="16.5" customHeight="1">
      <c r="A177" s="39"/>
      <c r="B177" s="40"/>
      <c r="C177" s="229" t="s">
        <v>388</v>
      </c>
      <c r="D177" s="229" t="s">
        <v>243</v>
      </c>
      <c r="E177" s="230" t="s">
        <v>2428</v>
      </c>
      <c r="F177" s="231" t="s">
        <v>5459</v>
      </c>
      <c r="G177" s="232" t="s">
        <v>296</v>
      </c>
      <c r="H177" s="233">
        <v>21</v>
      </c>
      <c r="I177" s="234"/>
      <c r="J177" s="235">
        <f>ROUND(I177*H177,2)</f>
        <v>0</v>
      </c>
      <c r="K177" s="231" t="s">
        <v>1</v>
      </c>
      <c r="L177" s="45"/>
      <c r="M177" s="236" t="s">
        <v>1</v>
      </c>
      <c r="N177" s="237" t="s">
        <v>45</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175</v>
      </c>
      <c r="AT177" s="240" t="s">
        <v>243</v>
      </c>
      <c r="AU177" s="240" t="s">
        <v>14</v>
      </c>
      <c r="AY177" s="18" t="s">
        <v>241</v>
      </c>
      <c r="BE177" s="241">
        <f>IF(N177="základní",J177,0)</f>
        <v>0</v>
      </c>
      <c r="BF177" s="241">
        <f>IF(N177="snížená",J177,0)</f>
        <v>0</v>
      </c>
      <c r="BG177" s="241">
        <f>IF(N177="zákl. přenesená",J177,0)</f>
        <v>0</v>
      </c>
      <c r="BH177" s="241">
        <f>IF(N177="sníž. přenesená",J177,0)</f>
        <v>0</v>
      </c>
      <c r="BI177" s="241">
        <f>IF(N177="nulová",J177,0)</f>
        <v>0</v>
      </c>
      <c r="BJ177" s="18" t="s">
        <v>14</v>
      </c>
      <c r="BK177" s="241">
        <f>ROUND(I177*H177,2)</f>
        <v>0</v>
      </c>
      <c r="BL177" s="18" t="s">
        <v>175</v>
      </c>
      <c r="BM177" s="240" t="s">
        <v>5460</v>
      </c>
    </row>
    <row r="178" s="2" customFormat="1">
      <c r="A178" s="39"/>
      <c r="B178" s="40"/>
      <c r="C178" s="41"/>
      <c r="D178" s="242" t="s">
        <v>249</v>
      </c>
      <c r="E178" s="41"/>
      <c r="F178" s="243" t="s">
        <v>5459</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249</v>
      </c>
      <c r="AU178" s="18" t="s">
        <v>14</v>
      </c>
    </row>
    <row r="179" s="2" customFormat="1" ht="16.5" customHeight="1">
      <c r="A179" s="39"/>
      <c r="B179" s="40"/>
      <c r="C179" s="229" t="s">
        <v>394</v>
      </c>
      <c r="D179" s="229" t="s">
        <v>243</v>
      </c>
      <c r="E179" s="230" t="s">
        <v>5461</v>
      </c>
      <c r="F179" s="231" t="s">
        <v>5462</v>
      </c>
      <c r="G179" s="232" t="s">
        <v>296</v>
      </c>
      <c r="H179" s="233">
        <v>16</v>
      </c>
      <c r="I179" s="234"/>
      <c r="J179" s="235">
        <f>ROUND(I179*H179,2)</f>
        <v>0</v>
      </c>
      <c r="K179" s="231" t="s">
        <v>1</v>
      </c>
      <c r="L179" s="45"/>
      <c r="M179" s="236" t="s">
        <v>1</v>
      </c>
      <c r="N179" s="237" t="s">
        <v>45</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175</v>
      </c>
      <c r="AT179" s="240" t="s">
        <v>243</v>
      </c>
      <c r="AU179" s="240" t="s">
        <v>14</v>
      </c>
      <c r="AY179" s="18" t="s">
        <v>241</v>
      </c>
      <c r="BE179" s="241">
        <f>IF(N179="základní",J179,0)</f>
        <v>0</v>
      </c>
      <c r="BF179" s="241">
        <f>IF(N179="snížená",J179,0)</f>
        <v>0</v>
      </c>
      <c r="BG179" s="241">
        <f>IF(N179="zákl. přenesená",J179,0)</f>
        <v>0</v>
      </c>
      <c r="BH179" s="241">
        <f>IF(N179="sníž. přenesená",J179,0)</f>
        <v>0</v>
      </c>
      <c r="BI179" s="241">
        <f>IF(N179="nulová",J179,0)</f>
        <v>0</v>
      </c>
      <c r="BJ179" s="18" t="s">
        <v>14</v>
      </c>
      <c r="BK179" s="241">
        <f>ROUND(I179*H179,2)</f>
        <v>0</v>
      </c>
      <c r="BL179" s="18" t="s">
        <v>175</v>
      </c>
      <c r="BM179" s="240" t="s">
        <v>5463</v>
      </c>
    </row>
    <row r="180" s="2" customFormat="1">
      <c r="A180" s="39"/>
      <c r="B180" s="40"/>
      <c r="C180" s="41"/>
      <c r="D180" s="242" t="s">
        <v>249</v>
      </c>
      <c r="E180" s="41"/>
      <c r="F180" s="243" t="s">
        <v>5462</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249</v>
      </c>
      <c r="AU180" s="18" t="s">
        <v>14</v>
      </c>
    </row>
    <row r="181" s="2" customFormat="1" ht="16.5" customHeight="1">
      <c r="A181" s="39"/>
      <c r="B181" s="40"/>
      <c r="C181" s="229" t="s">
        <v>400</v>
      </c>
      <c r="D181" s="229" t="s">
        <v>243</v>
      </c>
      <c r="E181" s="230" t="s">
        <v>5464</v>
      </c>
      <c r="F181" s="231" t="s">
        <v>5465</v>
      </c>
      <c r="G181" s="232" t="s">
        <v>296</v>
      </c>
      <c r="H181" s="233">
        <v>16</v>
      </c>
      <c r="I181" s="234"/>
      <c r="J181" s="235">
        <f>ROUND(I181*H181,2)</f>
        <v>0</v>
      </c>
      <c r="K181" s="231" t="s">
        <v>1</v>
      </c>
      <c r="L181" s="45"/>
      <c r="M181" s="236" t="s">
        <v>1</v>
      </c>
      <c r="N181" s="237" t="s">
        <v>45</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175</v>
      </c>
      <c r="AT181" s="240" t="s">
        <v>243</v>
      </c>
      <c r="AU181" s="240" t="s">
        <v>14</v>
      </c>
      <c r="AY181" s="18" t="s">
        <v>241</v>
      </c>
      <c r="BE181" s="241">
        <f>IF(N181="základní",J181,0)</f>
        <v>0</v>
      </c>
      <c r="BF181" s="241">
        <f>IF(N181="snížená",J181,0)</f>
        <v>0</v>
      </c>
      <c r="BG181" s="241">
        <f>IF(N181="zákl. přenesená",J181,0)</f>
        <v>0</v>
      </c>
      <c r="BH181" s="241">
        <f>IF(N181="sníž. přenesená",J181,0)</f>
        <v>0</v>
      </c>
      <c r="BI181" s="241">
        <f>IF(N181="nulová",J181,0)</f>
        <v>0</v>
      </c>
      <c r="BJ181" s="18" t="s">
        <v>14</v>
      </c>
      <c r="BK181" s="241">
        <f>ROUND(I181*H181,2)</f>
        <v>0</v>
      </c>
      <c r="BL181" s="18" t="s">
        <v>175</v>
      </c>
      <c r="BM181" s="240" t="s">
        <v>5466</v>
      </c>
    </row>
    <row r="182" s="2" customFormat="1">
      <c r="A182" s="39"/>
      <c r="B182" s="40"/>
      <c r="C182" s="41"/>
      <c r="D182" s="242" t="s">
        <v>249</v>
      </c>
      <c r="E182" s="41"/>
      <c r="F182" s="243" t="s">
        <v>5465</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249</v>
      </c>
      <c r="AU182" s="18" t="s">
        <v>14</v>
      </c>
    </row>
    <row r="183" s="2" customFormat="1" ht="16.5" customHeight="1">
      <c r="A183" s="39"/>
      <c r="B183" s="40"/>
      <c r="C183" s="229" t="s">
        <v>406</v>
      </c>
      <c r="D183" s="229" t="s">
        <v>243</v>
      </c>
      <c r="E183" s="230" t="s">
        <v>5467</v>
      </c>
      <c r="F183" s="231" t="s">
        <v>5468</v>
      </c>
      <c r="G183" s="232" t="s">
        <v>296</v>
      </c>
      <c r="H183" s="233">
        <v>20</v>
      </c>
      <c r="I183" s="234"/>
      <c r="J183" s="235">
        <f>ROUND(I183*H183,2)</f>
        <v>0</v>
      </c>
      <c r="K183" s="231" t="s">
        <v>1</v>
      </c>
      <c r="L183" s="45"/>
      <c r="M183" s="236" t="s">
        <v>1</v>
      </c>
      <c r="N183" s="237" t="s">
        <v>45</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175</v>
      </c>
      <c r="AT183" s="240" t="s">
        <v>243</v>
      </c>
      <c r="AU183" s="240" t="s">
        <v>14</v>
      </c>
      <c r="AY183" s="18" t="s">
        <v>241</v>
      </c>
      <c r="BE183" s="241">
        <f>IF(N183="základní",J183,0)</f>
        <v>0</v>
      </c>
      <c r="BF183" s="241">
        <f>IF(N183="snížená",J183,0)</f>
        <v>0</v>
      </c>
      <c r="BG183" s="241">
        <f>IF(N183="zákl. přenesená",J183,0)</f>
        <v>0</v>
      </c>
      <c r="BH183" s="241">
        <f>IF(N183="sníž. přenesená",J183,0)</f>
        <v>0</v>
      </c>
      <c r="BI183" s="241">
        <f>IF(N183="nulová",J183,0)</f>
        <v>0</v>
      </c>
      <c r="BJ183" s="18" t="s">
        <v>14</v>
      </c>
      <c r="BK183" s="241">
        <f>ROUND(I183*H183,2)</f>
        <v>0</v>
      </c>
      <c r="BL183" s="18" t="s">
        <v>175</v>
      </c>
      <c r="BM183" s="240" t="s">
        <v>5469</v>
      </c>
    </row>
    <row r="184" s="2" customFormat="1">
      <c r="A184" s="39"/>
      <c r="B184" s="40"/>
      <c r="C184" s="41"/>
      <c r="D184" s="242" t="s">
        <v>249</v>
      </c>
      <c r="E184" s="41"/>
      <c r="F184" s="243" t="s">
        <v>5468</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249</v>
      </c>
      <c r="AU184" s="18" t="s">
        <v>14</v>
      </c>
    </row>
    <row r="185" s="2" customFormat="1" ht="16.5" customHeight="1">
      <c r="A185" s="39"/>
      <c r="B185" s="40"/>
      <c r="C185" s="229" t="s">
        <v>410</v>
      </c>
      <c r="D185" s="229" t="s">
        <v>243</v>
      </c>
      <c r="E185" s="230" t="s">
        <v>5470</v>
      </c>
      <c r="F185" s="231" t="s">
        <v>5471</v>
      </c>
      <c r="G185" s="232" t="s">
        <v>296</v>
      </c>
      <c r="H185" s="233">
        <v>5</v>
      </c>
      <c r="I185" s="234"/>
      <c r="J185" s="235">
        <f>ROUND(I185*H185,2)</f>
        <v>0</v>
      </c>
      <c r="K185" s="231" t="s">
        <v>1</v>
      </c>
      <c r="L185" s="45"/>
      <c r="M185" s="236" t="s">
        <v>1</v>
      </c>
      <c r="N185" s="237" t="s">
        <v>45</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175</v>
      </c>
      <c r="AT185" s="240" t="s">
        <v>243</v>
      </c>
      <c r="AU185" s="240" t="s">
        <v>14</v>
      </c>
      <c r="AY185" s="18" t="s">
        <v>241</v>
      </c>
      <c r="BE185" s="241">
        <f>IF(N185="základní",J185,0)</f>
        <v>0</v>
      </c>
      <c r="BF185" s="241">
        <f>IF(N185="snížená",J185,0)</f>
        <v>0</v>
      </c>
      <c r="BG185" s="241">
        <f>IF(N185="zákl. přenesená",J185,0)</f>
        <v>0</v>
      </c>
      <c r="BH185" s="241">
        <f>IF(N185="sníž. přenesená",J185,0)</f>
        <v>0</v>
      </c>
      <c r="BI185" s="241">
        <f>IF(N185="nulová",J185,0)</f>
        <v>0</v>
      </c>
      <c r="BJ185" s="18" t="s">
        <v>14</v>
      </c>
      <c r="BK185" s="241">
        <f>ROUND(I185*H185,2)</f>
        <v>0</v>
      </c>
      <c r="BL185" s="18" t="s">
        <v>175</v>
      </c>
      <c r="BM185" s="240" t="s">
        <v>5472</v>
      </c>
    </row>
    <row r="186" s="2" customFormat="1">
      <c r="A186" s="39"/>
      <c r="B186" s="40"/>
      <c r="C186" s="41"/>
      <c r="D186" s="242" t="s">
        <v>249</v>
      </c>
      <c r="E186" s="41"/>
      <c r="F186" s="243" t="s">
        <v>5471</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249</v>
      </c>
      <c r="AU186" s="18" t="s">
        <v>14</v>
      </c>
    </row>
    <row r="187" s="2" customFormat="1" ht="16.5" customHeight="1">
      <c r="A187" s="39"/>
      <c r="B187" s="40"/>
      <c r="C187" s="229" t="s">
        <v>414</v>
      </c>
      <c r="D187" s="229" t="s">
        <v>243</v>
      </c>
      <c r="E187" s="230" t="s">
        <v>5473</v>
      </c>
      <c r="F187" s="231" t="s">
        <v>5474</v>
      </c>
      <c r="G187" s="232" t="s">
        <v>296</v>
      </c>
      <c r="H187" s="233">
        <v>16</v>
      </c>
      <c r="I187" s="234"/>
      <c r="J187" s="235">
        <f>ROUND(I187*H187,2)</f>
        <v>0</v>
      </c>
      <c r="K187" s="231" t="s">
        <v>1</v>
      </c>
      <c r="L187" s="45"/>
      <c r="M187" s="236" t="s">
        <v>1</v>
      </c>
      <c r="N187" s="237" t="s">
        <v>45</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175</v>
      </c>
      <c r="AT187" s="240" t="s">
        <v>243</v>
      </c>
      <c r="AU187" s="240" t="s">
        <v>14</v>
      </c>
      <c r="AY187" s="18" t="s">
        <v>241</v>
      </c>
      <c r="BE187" s="241">
        <f>IF(N187="základní",J187,0)</f>
        <v>0</v>
      </c>
      <c r="BF187" s="241">
        <f>IF(N187="snížená",J187,0)</f>
        <v>0</v>
      </c>
      <c r="BG187" s="241">
        <f>IF(N187="zákl. přenesená",J187,0)</f>
        <v>0</v>
      </c>
      <c r="BH187" s="241">
        <f>IF(N187="sníž. přenesená",J187,0)</f>
        <v>0</v>
      </c>
      <c r="BI187" s="241">
        <f>IF(N187="nulová",J187,0)</f>
        <v>0</v>
      </c>
      <c r="BJ187" s="18" t="s">
        <v>14</v>
      </c>
      <c r="BK187" s="241">
        <f>ROUND(I187*H187,2)</f>
        <v>0</v>
      </c>
      <c r="BL187" s="18" t="s">
        <v>175</v>
      </c>
      <c r="BM187" s="240" t="s">
        <v>5475</v>
      </c>
    </row>
    <row r="188" s="2" customFormat="1">
      <c r="A188" s="39"/>
      <c r="B188" s="40"/>
      <c r="C188" s="41"/>
      <c r="D188" s="242" t="s">
        <v>249</v>
      </c>
      <c r="E188" s="41"/>
      <c r="F188" s="243" t="s">
        <v>5474</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249</v>
      </c>
      <c r="AU188" s="18" t="s">
        <v>14</v>
      </c>
    </row>
    <row r="189" s="2" customFormat="1" ht="16.5" customHeight="1">
      <c r="A189" s="39"/>
      <c r="B189" s="40"/>
      <c r="C189" s="229" t="s">
        <v>418</v>
      </c>
      <c r="D189" s="229" t="s">
        <v>243</v>
      </c>
      <c r="E189" s="230" t="s">
        <v>5476</v>
      </c>
      <c r="F189" s="231" t="s">
        <v>5477</v>
      </c>
      <c r="G189" s="232" t="s">
        <v>296</v>
      </c>
      <c r="H189" s="233">
        <v>40</v>
      </c>
      <c r="I189" s="234"/>
      <c r="J189" s="235">
        <f>ROUND(I189*H189,2)</f>
        <v>0</v>
      </c>
      <c r="K189" s="231" t="s">
        <v>1</v>
      </c>
      <c r="L189" s="45"/>
      <c r="M189" s="236" t="s">
        <v>1</v>
      </c>
      <c r="N189" s="237" t="s">
        <v>45</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175</v>
      </c>
      <c r="AT189" s="240" t="s">
        <v>243</v>
      </c>
      <c r="AU189" s="240" t="s">
        <v>14</v>
      </c>
      <c r="AY189" s="18" t="s">
        <v>241</v>
      </c>
      <c r="BE189" s="241">
        <f>IF(N189="základní",J189,0)</f>
        <v>0</v>
      </c>
      <c r="BF189" s="241">
        <f>IF(N189="snížená",J189,0)</f>
        <v>0</v>
      </c>
      <c r="BG189" s="241">
        <f>IF(N189="zákl. přenesená",J189,0)</f>
        <v>0</v>
      </c>
      <c r="BH189" s="241">
        <f>IF(N189="sníž. přenesená",J189,0)</f>
        <v>0</v>
      </c>
      <c r="BI189" s="241">
        <f>IF(N189="nulová",J189,0)</f>
        <v>0</v>
      </c>
      <c r="BJ189" s="18" t="s">
        <v>14</v>
      </c>
      <c r="BK189" s="241">
        <f>ROUND(I189*H189,2)</f>
        <v>0</v>
      </c>
      <c r="BL189" s="18" t="s">
        <v>175</v>
      </c>
      <c r="BM189" s="240" t="s">
        <v>5478</v>
      </c>
    </row>
    <row r="190" s="2" customFormat="1">
      <c r="A190" s="39"/>
      <c r="B190" s="40"/>
      <c r="C190" s="41"/>
      <c r="D190" s="242" t="s">
        <v>249</v>
      </c>
      <c r="E190" s="41"/>
      <c r="F190" s="243" t="s">
        <v>5477</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249</v>
      </c>
      <c r="AU190" s="18" t="s">
        <v>14</v>
      </c>
    </row>
    <row r="191" s="12" customFormat="1" ht="25.92" customHeight="1">
      <c r="A191" s="12"/>
      <c r="B191" s="213"/>
      <c r="C191" s="214"/>
      <c r="D191" s="215" t="s">
        <v>79</v>
      </c>
      <c r="E191" s="216" t="s">
        <v>5479</v>
      </c>
      <c r="F191" s="216" t="s">
        <v>5480</v>
      </c>
      <c r="G191" s="214"/>
      <c r="H191" s="214"/>
      <c r="I191" s="217"/>
      <c r="J191" s="218">
        <f>BK191</f>
        <v>0</v>
      </c>
      <c r="K191" s="214"/>
      <c r="L191" s="219"/>
      <c r="M191" s="220"/>
      <c r="N191" s="221"/>
      <c r="O191" s="221"/>
      <c r="P191" s="222">
        <f>SUM(P192:P205)</f>
        <v>0</v>
      </c>
      <c r="Q191" s="221"/>
      <c r="R191" s="222">
        <f>SUM(R192:R205)</f>
        <v>0</v>
      </c>
      <c r="S191" s="221"/>
      <c r="T191" s="223">
        <f>SUM(T192:T205)</f>
        <v>0</v>
      </c>
      <c r="U191" s="12"/>
      <c r="V191" s="12"/>
      <c r="W191" s="12"/>
      <c r="X191" s="12"/>
      <c r="Y191" s="12"/>
      <c r="Z191" s="12"/>
      <c r="AA191" s="12"/>
      <c r="AB191" s="12"/>
      <c r="AC191" s="12"/>
      <c r="AD191" s="12"/>
      <c r="AE191" s="12"/>
      <c r="AR191" s="224" t="s">
        <v>14</v>
      </c>
      <c r="AT191" s="225" t="s">
        <v>79</v>
      </c>
      <c r="AU191" s="225" t="s">
        <v>80</v>
      </c>
      <c r="AY191" s="224" t="s">
        <v>241</v>
      </c>
      <c r="BK191" s="226">
        <f>SUM(BK192:BK205)</f>
        <v>0</v>
      </c>
    </row>
    <row r="192" s="2" customFormat="1" ht="16.5" customHeight="1">
      <c r="A192" s="39"/>
      <c r="B192" s="40"/>
      <c r="C192" s="229" t="s">
        <v>745</v>
      </c>
      <c r="D192" s="229" t="s">
        <v>243</v>
      </c>
      <c r="E192" s="230" t="s">
        <v>5481</v>
      </c>
      <c r="F192" s="231" t="s">
        <v>5482</v>
      </c>
      <c r="G192" s="232" t="s">
        <v>296</v>
      </c>
      <c r="H192" s="233">
        <v>8</v>
      </c>
      <c r="I192" s="234"/>
      <c r="J192" s="235">
        <f>ROUND(I192*H192,2)</f>
        <v>0</v>
      </c>
      <c r="K192" s="231" t="s">
        <v>1</v>
      </c>
      <c r="L192" s="45"/>
      <c r="M192" s="236" t="s">
        <v>1</v>
      </c>
      <c r="N192" s="237" t="s">
        <v>45</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175</v>
      </c>
      <c r="AT192" s="240" t="s">
        <v>243</v>
      </c>
      <c r="AU192" s="240" t="s">
        <v>14</v>
      </c>
      <c r="AY192" s="18" t="s">
        <v>241</v>
      </c>
      <c r="BE192" s="241">
        <f>IF(N192="základní",J192,0)</f>
        <v>0</v>
      </c>
      <c r="BF192" s="241">
        <f>IF(N192="snížená",J192,0)</f>
        <v>0</v>
      </c>
      <c r="BG192" s="241">
        <f>IF(N192="zákl. přenesená",J192,0)</f>
        <v>0</v>
      </c>
      <c r="BH192" s="241">
        <f>IF(N192="sníž. přenesená",J192,0)</f>
        <v>0</v>
      </c>
      <c r="BI192" s="241">
        <f>IF(N192="nulová",J192,0)</f>
        <v>0</v>
      </c>
      <c r="BJ192" s="18" t="s">
        <v>14</v>
      </c>
      <c r="BK192" s="241">
        <f>ROUND(I192*H192,2)</f>
        <v>0</v>
      </c>
      <c r="BL192" s="18" t="s">
        <v>175</v>
      </c>
      <c r="BM192" s="240" t="s">
        <v>5483</v>
      </c>
    </row>
    <row r="193" s="2" customFormat="1">
      <c r="A193" s="39"/>
      <c r="B193" s="40"/>
      <c r="C193" s="41"/>
      <c r="D193" s="242" t="s">
        <v>249</v>
      </c>
      <c r="E193" s="41"/>
      <c r="F193" s="243" t="s">
        <v>5482</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249</v>
      </c>
      <c r="AU193" s="18" t="s">
        <v>14</v>
      </c>
    </row>
    <row r="194" s="2" customFormat="1" ht="16.5" customHeight="1">
      <c r="A194" s="39"/>
      <c r="B194" s="40"/>
      <c r="C194" s="229" t="s">
        <v>747</v>
      </c>
      <c r="D194" s="229" t="s">
        <v>243</v>
      </c>
      <c r="E194" s="230" t="s">
        <v>5484</v>
      </c>
      <c r="F194" s="231" t="s">
        <v>5485</v>
      </c>
      <c r="G194" s="232" t="s">
        <v>296</v>
      </c>
      <c r="H194" s="233">
        <v>8</v>
      </c>
      <c r="I194" s="234"/>
      <c r="J194" s="235">
        <f>ROUND(I194*H194,2)</f>
        <v>0</v>
      </c>
      <c r="K194" s="231" t="s">
        <v>1</v>
      </c>
      <c r="L194" s="45"/>
      <c r="M194" s="236" t="s">
        <v>1</v>
      </c>
      <c r="N194" s="237" t="s">
        <v>45</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175</v>
      </c>
      <c r="AT194" s="240" t="s">
        <v>243</v>
      </c>
      <c r="AU194" s="240" t="s">
        <v>14</v>
      </c>
      <c r="AY194" s="18" t="s">
        <v>241</v>
      </c>
      <c r="BE194" s="241">
        <f>IF(N194="základní",J194,0)</f>
        <v>0</v>
      </c>
      <c r="BF194" s="241">
        <f>IF(N194="snížená",J194,0)</f>
        <v>0</v>
      </c>
      <c r="BG194" s="241">
        <f>IF(N194="zákl. přenesená",J194,0)</f>
        <v>0</v>
      </c>
      <c r="BH194" s="241">
        <f>IF(N194="sníž. přenesená",J194,0)</f>
        <v>0</v>
      </c>
      <c r="BI194" s="241">
        <f>IF(N194="nulová",J194,0)</f>
        <v>0</v>
      </c>
      <c r="BJ194" s="18" t="s">
        <v>14</v>
      </c>
      <c r="BK194" s="241">
        <f>ROUND(I194*H194,2)</f>
        <v>0</v>
      </c>
      <c r="BL194" s="18" t="s">
        <v>175</v>
      </c>
      <c r="BM194" s="240" t="s">
        <v>5486</v>
      </c>
    </row>
    <row r="195" s="2" customFormat="1">
      <c r="A195" s="39"/>
      <c r="B195" s="40"/>
      <c r="C195" s="41"/>
      <c r="D195" s="242" t="s">
        <v>249</v>
      </c>
      <c r="E195" s="41"/>
      <c r="F195" s="243" t="s">
        <v>5485</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249</v>
      </c>
      <c r="AU195" s="18" t="s">
        <v>14</v>
      </c>
    </row>
    <row r="196" s="2" customFormat="1" ht="24.15" customHeight="1">
      <c r="A196" s="39"/>
      <c r="B196" s="40"/>
      <c r="C196" s="229" t="s">
        <v>757</v>
      </c>
      <c r="D196" s="229" t="s">
        <v>243</v>
      </c>
      <c r="E196" s="230" t="s">
        <v>5487</v>
      </c>
      <c r="F196" s="231" t="s">
        <v>5488</v>
      </c>
      <c r="G196" s="232" t="s">
        <v>296</v>
      </c>
      <c r="H196" s="233">
        <v>6</v>
      </c>
      <c r="I196" s="234"/>
      <c r="J196" s="235">
        <f>ROUND(I196*H196,2)</f>
        <v>0</v>
      </c>
      <c r="K196" s="231" t="s">
        <v>1</v>
      </c>
      <c r="L196" s="45"/>
      <c r="M196" s="236" t="s">
        <v>1</v>
      </c>
      <c r="N196" s="237" t="s">
        <v>45</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175</v>
      </c>
      <c r="AT196" s="240" t="s">
        <v>243</v>
      </c>
      <c r="AU196" s="240" t="s">
        <v>14</v>
      </c>
      <c r="AY196" s="18" t="s">
        <v>241</v>
      </c>
      <c r="BE196" s="241">
        <f>IF(N196="základní",J196,0)</f>
        <v>0</v>
      </c>
      <c r="BF196" s="241">
        <f>IF(N196="snížená",J196,0)</f>
        <v>0</v>
      </c>
      <c r="BG196" s="241">
        <f>IF(N196="zákl. přenesená",J196,0)</f>
        <v>0</v>
      </c>
      <c r="BH196" s="241">
        <f>IF(N196="sníž. přenesená",J196,0)</f>
        <v>0</v>
      </c>
      <c r="BI196" s="241">
        <f>IF(N196="nulová",J196,0)</f>
        <v>0</v>
      </c>
      <c r="BJ196" s="18" t="s">
        <v>14</v>
      </c>
      <c r="BK196" s="241">
        <f>ROUND(I196*H196,2)</f>
        <v>0</v>
      </c>
      <c r="BL196" s="18" t="s">
        <v>175</v>
      </c>
      <c r="BM196" s="240" t="s">
        <v>5489</v>
      </c>
    </row>
    <row r="197" s="2" customFormat="1">
      <c r="A197" s="39"/>
      <c r="B197" s="40"/>
      <c r="C197" s="41"/>
      <c r="D197" s="242" t="s">
        <v>249</v>
      </c>
      <c r="E197" s="41"/>
      <c r="F197" s="243" t="s">
        <v>5488</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249</v>
      </c>
      <c r="AU197" s="18" t="s">
        <v>14</v>
      </c>
    </row>
    <row r="198" s="2" customFormat="1" ht="24.15" customHeight="1">
      <c r="A198" s="39"/>
      <c r="B198" s="40"/>
      <c r="C198" s="229" t="s">
        <v>763</v>
      </c>
      <c r="D198" s="229" t="s">
        <v>243</v>
      </c>
      <c r="E198" s="230" t="s">
        <v>5490</v>
      </c>
      <c r="F198" s="231" t="s">
        <v>5491</v>
      </c>
      <c r="G198" s="232" t="s">
        <v>296</v>
      </c>
      <c r="H198" s="233">
        <v>6</v>
      </c>
      <c r="I198" s="234"/>
      <c r="J198" s="235">
        <f>ROUND(I198*H198,2)</f>
        <v>0</v>
      </c>
      <c r="K198" s="231" t="s">
        <v>1</v>
      </c>
      <c r="L198" s="45"/>
      <c r="M198" s="236" t="s">
        <v>1</v>
      </c>
      <c r="N198" s="237" t="s">
        <v>45</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175</v>
      </c>
      <c r="AT198" s="240" t="s">
        <v>243</v>
      </c>
      <c r="AU198" s="240" t="s">
        <v>14</v>
      </c>
      <c r="AY198" s="18" t="s">
        <v>241</v>
      </c>
      <c r="BE198" s="241">
        <f>IF(N198="základní",J198,0)</f>
        <v>0</v>
      </c>
      <c r="BF198" s="241">
        <f>IF(N198="snížená",J198,0)</f>
        <v>0</v>
      </c>
      <c r="BG198" s="241">
        <f>IF(N198="zákl. přenesená",J198,0)</f>
        <v>0</v>
      </c>
      <c r="BH198" s="241">
        <f>IF(N198="sníž. přenesená",J198,0)</f>
        <v>0</v>
      </c>
      <c r="BI198" s="241">
        <f>IF(N198="nulová",J198,0)</f>
        <v>0</v>
      </c>
      <c r="BJ198" s="18" t="s">
        <v>14</v>
      </c>
      <c r="BK198" s="241">
        <f>ROUND(I198*H198,2)</f>
        <v>0</v>
      </c>
      <c r="BL198" s="18" t="s">
        <v>175</v>
      </c>
      <c r="BM198" s="240" t="s">
        <v>5492</v>
      </c>
    </row>
    <row r="199" s="2" customFormat="1">
      <c r="A199" s="39"/>
      <c r="B199" s="40"/>
      <c r="C199" s="41"/>
      <c r="D199" s="242" t="s">
        <v>249</v>
      </c>
      <c r="E199" s="41"/>
      <c r="F199" s="243" t="s">
        <v>5491</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249</v>
      </c>
      <c r="AU199" s="18" t="s">
        <v>14</v>
      </c>
    </row>
    <row r="200" s="2" customFormat="1" ht="24.15" customHeight="1">
      <c r="A200" s="39"/>
      <c r="B200" s="40"/>
      <c r="C200" s="229" t="s">
        <v>772</v>
      </c>
      <c r="D200" s="229" t="s">
        <v>243</v>
      </c>
      <c r="E200" s="230" t="s">
        <v>5493</v>
      </c>
      <c r="F200" s="231" t="s">
        <v>5494</v>
      </c>
      <c r="G200" s="232" t="s">
        <v>296</v>
      </c>
      <c r="H200" s="233">
        <v>8</v>
      </c>
      <c r="I200" s="234"/>
      <c r="J200" s="235">
        <f>ROUND(I200*H200,2)</f>
        <v>0</v>
      </c>
      <c r="K200" s="231" t="s">
        <v>1</v>
      </c>
      <c r="L200" s="45"/>
      <c r="M200" s="236" t="s">
        <v>1</v>
      </c>
      <c r="N200" s="237" t="s">
        <v>45</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175</v>
      </c>
      <c r="AT200" s="240" t="s">
        <v>243</v>
      </c>
      <c r="AU200" s="240" t="s">
        <v>14</v>
      </c>
      <c r="AY200" s="18" t="s">
        <v>241</v>
      </c>
      <c r="BE200" s="241">
        <f>IF(N200="základní",J200,0)</f>
        <v>0</v>
      </c>
      <c r="BF200" s="241">
        <f>IF(N200="snížená",J200,0)</f>
        <v>0</v>
      </c>
      <c r="BG200" s="241">
        <f>IF(N200="zákl. přenesená",J200,0)</f>
        <v>0</v>
      </c>
      <c r="BH200" s="241">
        <f>IF(N200="sníž. přenesená",J200,0)</f>
        <v>0</v>
      </c>
      <c r="BI200" s="241">
        <f>IF(N200="nulová",J200,0)</f>
        <v>0</v>
      </c>
      <c r="BJ200" s="18" t="s">
        <v>14</v>
      </c>
      <c r="BK200" s="241">
        <f>ROUND(I200*H200,2)</f>
        <v>0</v>
      </c>
      <c r="BL200" s="18" t="s">
        <v>175</v>
      </c>
      <c r="BM200" s="240" t="s">
        <v>5495</v>
      </c>
    </row>
    <row r="201" s="2" customFormat="1">
      <c r="A201" s="39"/>
      <c r="B201" s="40"/>
      <c r="C201" s="41"/>
      <c r="D201" s="242" t="s">
        <v>249</v>
      </c>
      <c r="E201" s="41"/>
      <c r="F201" s="243" t="s">
        <v>5494</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249</v>
      </c>
      <c r="AU201" s="18" t="s">
        <v>14</v>
      </c>
    </row>
    <row r="202" s="2" customFormat="1" ht="24.15" customHeight="1">
      <c r="A202" s="39"/>
      <c r="B202" s="40"/>
      <c r="C202" s="229" t="s">
        <v>778</v>
      </c>
      <c r="D202" s="229" t="s">
        <v>243</v>
      </c>
      <c r="E202" s="230" t="s">
        <v>5496</v>
      </c>
      <c r="F202" s="231" t="s">
        <v>5497</v>
      </c>
      <c r="G202" s="232" t="s">
        <v>296</v>
      </c>
      <c r="H202" s="233">
        <v>8</v>
      </c>
      <c r="I202" s="234"/>
      <c r="J202" s="235">
        <f>ROUND(I202*H202,2)</f>
        <v>0</v>
      </c>
      <c r="K202" s="231" t="s">
        <v>1</v>
      </c>
      <c r="L202" s="45"/>
      <c r="M202" s="236" t="s">
        <v>1</v>
      </c>
      <c r="N202" s="237" t="s">
        <v>45</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175</v>
      </c>
      <c r="AT202" s="240" t="s">
        <v>243</v>
      </c>
      <c r="AU202" s="240" t="s">
        <v>14</v>
      </c>
      <c r="AY202" s="18" t="s">
        <v>241</v>
      </c>
      <c r="BE202" s="241">
        <f>IF(N202="základní",J202,0)</f>
        <v>0</v>
      </c>
      <c r="BF202" s="241">
        <f>IF(N202="snížená",J202,0)</f>
        <v>0</v>
      </c>
      <c r="BG202" s="241">
        <f>IF(N202="zákl. přenesená",J202,0)</f>
        <v>0</v>
      </c>
      <c r="BH202" s="241">
        <f>IF(N202="sníž. přenesená",J202,0)</f>
        <v>0</v>
      </c>
      <c r="BI202" s="241">
        <f>IF(N202="nulová",J202,0)</f>
        <v>0</v>
      </c>
      <c r="BJ202" s="18" t="s">
        <v>14</v>
      </c>
      <c r="BK202" s="241">
        <f>ROUND(I202*H202,2)</f>
        <v>0</v>
      </c>
      <c r="BL202" s="18" t="s">
        <v>175</v>
      </c>
      <c r="BM202" s="240" t="s">
        <v>5498</v>
      </c>
    </row>
    <row r="203" s="2" customFormat="1">
      <c r="A203" s="39"/>
      <c r="B203" s="40"/>
      <c r="C203" s="41"/>
      <c r="D203" s="242" t="s">
        <v>249</v>
      </c>
      <c r="E203" s="41"/>
      <c r="F203" s="243" t="s">
        <v>5497</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249</v>
      </c>
      <c r="AU203" s="18" t="s">
        <v>14</v>
      </c>
    </row>
    <row r="204" s="2" customFormat="1" ht="16.5" customHeight="1">
      <c r="A204" s="39"/>
      <c r="B204" s="40"/>
      <c r="C204" s="229" t="s">
        <v>784</v>
      </c>
      <c r="D204" s="229" t="s">
        <v>243</v>
      </c>
      <c r="E204" s="230" t="s">
        <v>5499</v>
      </c>
      <c r="F204" s="231" t="s">
        <v>5500</v>
      </c>
      <c r="G204" s="232" t="s">
        <v>307</v>
      </c>
      <c r="H204" s="233">
        <v>1</v>
      </c>
      <c r="I204" s="234"/>
      <c r="J204" s="235">
        <f>ROUND(I204*H204,2)</f>
        <v>0</v>
      </c>
      <c r="K204" s="231" t="s">
        <v>1</v>
      </c>
      <c r="L204" s="45"/>
      <c r="M204" s="236" t="s">
        <v>1</v>
      </c>
      <c r="N204" s="237" t="s">
        <v>45</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175</v>
      </c>
      <c r="AT204" s="240" t="s">
        <v>243</v>
      </c>
      <c r="AU204" s="240" t="s">
        <v>14</v>
      </c>
      <c r="AY204" s="18" t="s">
        <v>241</v>
      </c>
      <c r="BE204" s="241">
        <f>IF(N204="základní",J204,0)</f>
        <v>0</v>
      </c>
      <c r="BF204" s="241">
        <f>IF(N204="snížená",J204,0)</f>
        <v>0</v>
      </c>
      <c r="BG204" s="241">
        <f>IF(N204="zákl. přenesená",J204,0)</f>
        <v>0</v>
      </c>
      <c r="BH204" s="241">
        <f>IF(N204="sníž. přenesená",J204,0)</f>
        <v>0</v>
      </c>
      <c r="BI204" s="241">
        <f>IF(N204="nulová",J204,0)</f>
        <v>0</v>
      </c>
      <c r="BJ204" s="18" t="s">
        <v>14</v>
      </c>
      <c r="BK204" s="241">
        <f>ROUND(I204*H204,2)</f>
        <v>0</v>
      </c>
      <c r="BL204" s="18" t="s">
        <v>175</v>
      </c>
      <c r="BM204" s="240" t="s">
        <v>5501</v>
      </c>
    </row>
    <row r="205" s="2" customFormat="1">
      <c r="A205" s="39"/>
      <c r="B205" s="40"/>
      <c r="C205" s="41"/>
      <c r="D205" s="242" t="s">
        <v>249</v>
      </c>
      <c r="E205" s="41"/>
      <c r="F205" s="243" t="s">
        <v>5500</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249</v>
      </c>
      <c r="AU205" s="18" t="s">
        <v>14</v>
      </c>
    </row>
    <row r="206" s="12" customFormat="1" ht="25.92" customHeight="1">
      <c r="A206" s="12"/>
      <c r="B206" s="213"/>
      <c r="C206" s="214"/>
      <c r="D206" s="215" t="s">
        <v>79</v>
      </c>
      <c r="E206" s="216" t="s">
        <v>5502</v>
      </c>
      <c r="F206" s="216" t="s">
        <v>5503</v>
      </c>
      <c r="G206" s="214"/>
      <c r="H206" s="214"/>
      <c r="I206" s="217"/>
      <c r="J206" s="218">
        <f>BK206</f>
        <v>0</v>
      </c>
      <c r="K206" s="214"/>
      <c r="L206" s="219"/>
      <c r="M206" s="220"/>
      <c r="N206" s="221"/>
      <c r="O206" s="221"/>
      <c r="P206" s="222">
        <f>SUM(P207:P238)</f>
        <v>0</v>
      </c>
      <c r="Q206" s="221"/>
      <c r="R206" s="222">
        <f>SUM(R207:R238)</f>
        <v>0</v>
      </c>
      <c r="S206" s="221"/>
      <c r="T206" s="223">
        <f>SUM(T207:T238)</f>
        <v>0</v>
      </c>
      <c r="U206" s="12"/>
      <c r="V206" s="12"/>
      <c r="W206" s="12"/>
      <c r="X206" s="12"/>
      <c r="Y206" s="12"/>
      <c r="Z206" s="12"/>
      <c r="AA206" s="12"/>
      <c r="AB206" s="12"/>
      <c r="AC206" s="12"/>
      <c r="AD206" s="12"/>
      <c r="AE206" s="12"/>
      <c r="AR206" s="224" t="s">
        <v>14</v>
      </c>
      <c r="AT206" s="225" t="s">
        <v>79</v>
      </c>
      <c r="AU206" s="225" t="s">
        <v>80</v>
      </c>
      <c r="AY206" s="224" t="s">
        <v>241</v>
      </c>
      <c r="BK206" s="226">
        <f>SUM(BK207:BK238)</f>
        <v>0</v>
      </c>
    </row>
    <row r="207" s="2" customFormat="1" ht="16.5" customHeight="1">
      <c r="A207" s="39"/>
      <c r="B207" s="40"/>
      <c r="C207" s="229" t="s">
        <v>794</v>
      </c>
      <c r="D207" s="229" t="s">
        <v>243</v>
      </c>
      <c r="E207" s="230" t="s">
        <v>5504</v>
      </c>
      <c r="F207" s="231" t="s">
        <v>5505</v>
      </c>
      <c r="G207" s="232" t="s">
        <v>307</v>
      </c>
      <c r="H207" s="233">
        <v>1</v>
      </c>
      <c r="I207" s="234"/>
      <c r="J207" s="235">
        <f>ROUND(I207*H207,2)</f>
        <v>0</v>
      </c>
      <c r="K207" s="231" t="s">
        <v>1</v>
      </c>
      <c r="L207" s="45"/>
      <c r="M207" s="236" t="s">
        <v>1</v>
      </c>
      <c r="N207" s="237" t="s">
        <v>45</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175</v>
      </c>
      <c r="AT207" s="240" t="s">
        <v>243</v>
      </c>
      <c r="AU207" s="240" t="s">
        <v>14</v>
      </c>
      <c r="AY207" s="18" t="s">
        <v>241</v>
      </c>
      <c r="BE207" s="241">
        <f>IF(N207="základní",J207,0)</f>
        <v>0</v>
      </c>
      <c r="BF207" s="241">
        <f>IF(N207="snížená",J207,0)</f>
        <v>0</v>
      </c>
      <c r="BG207" s="241">
        <f>IF(N207="zákl. přenesená",J207,0)</f>
        <v>0</v>
      </c>
      <c r="BH207" s="241">
        <f>IF(N207="sníž. přenesená",J207,0)</f>
        <v>0</v>
      </c>
      <c r="BI207" s="241">
        <f>IF(N207="nulová",J207,0)</f>
        <v>0</v>
      </c>
      <c r="BJ207" s="18" t="s">
        <v>14</v>
      </c>
      <c r="BK207" s="241">
        <f>ROUND(I207*H207,2)</f>
        <v>0</v>
      </c>
      <c r="BL207" s="18" t="s">
        <v>175</v>
      </c>
      <c r="BM207" s="240" t="s">
        <v>5506</v>
      </c>
    </row>
    <row r="208" s="2" customFormat="1">
      <c r="A208" s="39"/>
      <c r="B208" s="40"/>
      <c r="C208" s="41"/>
      <c r="D208" s="242" t="s">
        <v>249</v>
      </c>
      <c r="E208" s="41"/>
      <c r="F208" s="243" t="s">
        <v>5505</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249</v>
      </c>
      <c r="AU208" s="18" t="s">
        <v>14</v>
      </c>
    </row>
    <row r="209" s="2" customFormat="1" ht="16.5" customHeight="1">
      <c r="A209" s="39"/>
      <c r="B209" s="40"/>
      <c r="C209" s="229" t="s">
        <v>799</v>
      </c>
      <c r="D209" s="229" t="s">
        <v>243</v>
      </c>
      <c r="E209" s="230" t="s">
        <v>5507</v>
      </c>
      <c r="F209" s="231" t="s">
        <v>5508</v>
      </c>
      <c r="G209" s="232" t="s">
        <v>307</v>
      </c>
      <c r="H209" s="233">
        <v>1</v>
      </c>
      <c r="I209" s="234"/>
      <c r="J209" s="235">
        <f>ROUND(I209*H209,2)</f>
        <v>0</v>
      </c>
      <c r="K209" s="231" t="s">
        <v>1</v>
      </c>
      <c r="L209" s="45"/>
      <c r="M209" s="236" t="s">
        <v>1</v>
      </c>
      <c r="N209" s="237" t="s">
        <v>45</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175</v>
      </c>
      <c r="AT209" s="240" t="s">
        <v>243</v>
      </c>
      <c r="AU209" s="240" t="s">
        <v>14</v>
      </c>
      <c r="AY209" s="18" t="s">
        <v>241</v>
      </c>
      <c r="BE209" s="241">
        <f>IF(N209="základní",J209,0)</f>
        <v>0</v>
      </c>
      <c r="BF209" s="241">
        <f>IF(N209="snížená",J209,0)</f>
        <v>0</v>
      </c>
      <c r="BG209" s="241">
        <f>IF(N209="zákl. přenesená",J209,0)</f>
        <v>0</v>
      </c>
      <c r="BH209" s="241">
        <f>IF(N209="sníž. přenesená",J209,0)</f>
        <v>0</v>
      </c>
      <c r="BI209" s="241">
        <f>IF(N209="nulová",J209,0)</f>
        <v>0</v>
      </c>
      <c r="BJ209" s="18" t="s">
        <v>14</v>
      </c>
      <c r="BK209" s="241">
        <f>ROUND(I209*H209,2)</f>
        <v>0</v>
      </c>
      <c r="BL209" s="18" t="s">
        <v>175</v>
      </c>
      <c r="BM209" s="240" t="s">
        <v>5509</v>
      </c>
    </row>
    <row r="210" s="2" customFormat="1">
      <c r="A210" s="39"/>
      <c r="B210" s="40"/>
      <c r="C210" s="41"/>
      <c r="D210" s="242" t="s">
        <v>249</v>
      </c>
      <c r="E210" s="41"/>
      <c r="F210" s="243" t="s">
        <v>5508</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249</v>
      </c>
      <c r="AU210" s="18" t="s">
        <v>14</v>
      </c>
    </row>
    <row r="211" s="2" customFormat="1" ht="16.5" customHeight="1">
      <c r="A211" s="39"/>
      <c r="B211" s="40"/>
      <c r="C211" s="229" t="s">
        <v>805</v>
      </c>
      <c r="D211" s="229" t="s">
        <v>243</v>
      </c>
      <c r="E211" s="230" t="s">
        <v>5510</v>
      </c>
      <c r="F211" s="231" t="s">
        <v>5511</v>
      </c>
      <c r="G211" s="232" t="s">
        <v>307</v>
      </c>
      <c r="H211" s="233">
        <v>1</v>
      </c>
      <c r="I211" s="234"/>
      <c r="J211" s="235">
        <f>ROUND(I211*H211,2)</f>
        <v>0</v>
      </c>
      <c r="K211" s="231" t="s">
        <v>1</v>
      </c>
      <c r="L211" s="45"/>
      <c r="M211" s="236" t="s">
        <v>1</v>
      </c>
      <c r="N211" s="237" t="s">
        <v>45</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175</v>
      </c>
      <c r="AT211" s="240" t="s">
        <v>243</v>
      </c>
      <c r="AU211" s="240" t="s">
        <v>14</v>
      </c>
      <c r="AY211" s="18" t="s">
        <v>241</v>
      </c>
      <c r="BE211" s="241">
        <f>IF(N211="základní",J211,0)</f>
        <v>0</v>
      </c>
      <c r="BF211" s="241">
        <f>IF(N211="snížená",J211,0)</f>
        <v>0</v>
      </c>
      <c r="BG211" s="241">
        <f>IF(N211="zákl. přenesená",J211,0)</f>
        <v>0</v>
      </c>
      <c r="BH211" s="241">
        <f>IF(N211="sníž. přenesená",J211,0)</f>
        <v>0</v>
      </c>
      <c r="BI211" s="241">
        <f>IF(N211="nulová",J211,0)</f>
        <v>0</v>
      </c>
      <c r="BJ211" s="18" t="s">
        <v>14</v>
      </c>
      <c r="BK211" s="241">
        <f>ROUND(I211*H211,2)</f>
        <v>0</v>
      </c>
      <c r="BL211" s="18" t="s">
        <v>175</v>
      </c>
      <c r="BM211" s="240" t="s">
        <v>5512</v>
      </c>
    </row>
    <row r="212" s="2" customFormat="1">
      <c r="A212" s="39"/>
      <c r="B212" s="40"/>
      <c r="C212" s="41"/>
      <c r="D212" s="242" t="s">
        <v>249</v>
      </c>
      <c r="E212" s="41"/>
      <c r="F212" s="243" t="s">
        <v>5511</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249</v>
      </c>
      <c r="AU212" s="18" t="s">
        <v>14</v>
      </c>
    </row>
    <row r="213" s="2" customFormat="1" ht="24.15" customHeight="1">
      <c r="A213" s="39"/>
      <c r="B213" s="40"/>
      <c r="C213" s="229" t="s">
        <v>813</v>
      </c>
      <c r="D213" s="229" t="s">
        <v>243</v>
      </c>
      <c r="E213" s="230" t="s">
        <v>5513</v>
      </c>
      <c r="F213" s="231" t="s">
        <v>5514</v>
      </c>
      <c r="G213" s="232" t="s">
        <v>307</v>
      </c>
      <c r="H213" s="233">
        <v>1</v>
      </c>
      <c r="I213" s="234"/>
      <c r="J213" s="235">
        <f>ROUND(I213*H213,2)</f>
        <v>0</v>
      </c>
      <c r="K213" s="231" t="s">
        <v>1</v>
      </c>
      <c r="L213" s="45"/>
      <c r="M213" s="236" t="s">
        <v>1</v>
      </c>
      <c r="N213" s="237" t="s">
        <v>45</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175</v>
      </c>
      <c r="AT213" s="240" t="s">
        <v>243</v>
      </c>
      <c r="AU213" s="240" t="s">
        <v>14</v>
      </c>
      <c r="AY213" s="18" t="s">
        <v>241</v>
      </c>
      <c r="BE213" s="241">
        <f>IF(N213="základní",J213,0)</f>
        <v>0</v>
      </c>
      <c r="BF213" s="241">
        <f>IF(N213="snížená",J213,0)</f>
        <v>0</v>
      </c>
      <c r="BG213" s="241">
        <f>IF(N213="zákl. přenesená",J213,0)</f>
        <v>0</v>
      </c>
      <c r="BH213" s="241">
        <f>IF(N213="sníž. přenesená",J213,0)</f>
        <v>0</v>
      </c>
      <c r="BI213" s="241">
        <f>IF(N213="nulová",J213,0)</f>
        <v>0</v>
      </c>
      <c r="BJ213" s="18" t="s">
        <v>14</v>
      </c>
      <c r="BK213" s="241">
        <f>ROUND(I213*H213,2)</f>
        <v>0</v>
      </c>
      <c r="BL213" s="18" t="s">
        <v>175</v>
      </c>
      <c r="BM213" s="240" t="s">
        <v>5515</v>
      </c>
    </row>
    <row r="214" s="2" customFormat="1">
      <c r="A214" s="39"/>
      <c r="B214" s="40"/>
      <c r="C214" s="41"/>
      <c r="D214" s="242" t="s">
        <v>249</v>
      </c>
      <c r="E214" s="41"/>
      <c r="F214" s="243" t="s">
        <v>5514</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249</v>
      </c>
      <c r="AU214" s="18" t="s">
        <v>14</v>
      </c>
    </row>
    <row r="215" s="2" customFormat="1" ht="16.5" customHeight="1">
      <c r="A215" s="39"/>
      <c r="B215" s="40"/>
      <c r="C215" s="229" t="s">
        <v>819</v>
      </c>
      <c r="D215" s="229" t="s">
        <v>243</v>
      </c>
      <c r="E215" s="230" t="s">
        <v>5516</v>
      </c>
      <c r="F215" s="231" t="s">
        <v>5517</v>
      </c>
      <c r="G215" s="232" t="s">
        <v>307</v>
      </c>
      <c r="H215" s="233">
        <v>1</v>
      </c>
      <c r="I215" s="234"/>
      <c r="J215" s="235">
        <f>ROUND(I215*H215,2)</f>
        <v>0</v>
      </c>
      <c r="K215" s="231" t="s">
        <v>1</v>
      </c>
      <c r="L215" s="45"/>
      <c r="M215" s="236" t="s">
        <v>1</v>
      </c>
      <c r="N215" s="237" t="s">
        <v>45</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175</v>
      </c>
      <c r="AT215" s="240" t="s">
        <v>243</v>
      </c>
      <c r="AU215" s="240" t="s">
        <v>14</v>
      </c>
      <c r="AY215" s="18" t="s">
        <v>241</v>
      </c>
      <c r="BE215" s="241">
        <f>IF(N215="základní",J215,0)</f>
        <v>0</v>
      </c>
      <c r="BF215" s="241">
        <f>IF(N215="snížená",J215,0)</f>
        <v>0</v>
      </c>
      <c r="BG215" s="241">
        <f>IF(N215="zákl. přenesená",J215,0)</f>
        <v>0</v>
      </c>
      <c r="BH215" s="241">
        <f>IF(N215="sníž. přenesená",J215,0)</f>
        <v>0</v>
      </c>
      <c r="BI215" s="241">
        <f>IF(N215="nulová",J215,0)</f>
        <v>0</v>
      </c>
      <c r="BJ215" s="18" t="s">
        <v>14</v>
      </c>
      <c r="BK215" s="241">
        <f>ROUND(I215*H215,2)</f>
        <v>0</v>
      </c>
      <c r="BL215" s="18" t="s">
        <v>175</v>
      </c>
      <c r="BM215" s="240" t="s">
        <v>5518</v>
      </c>
    </row>
    <row r="216" s="2" customFormat="1">
      <c r="A216" s="39"/>
      <c r="B216" s="40"/>
      <c r="C216" s="41"/>
      <c r="D216" s="242" t="s">
        <v>249</v>
      </c>
      <c r="E216" s="41"/>
      <c r="F216" s="243" t="s">
        <v>5517</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249</v>
      </c>
      <c r="AU216" s="18" t="s">
        <v>14</v>
      </c>
    </row>
    <row r="217" s="2" customFormat="1" ht="16.5" customHeight="1">
      <c r="A217" s="39"/>
      <c r="B217" s="40"/>
      <c r="C217" s="229" t="s">
        <v>827</v>
      </c>
      <c r="D217" s="229" t="s">
        <v>243</v>
      </c>
      <c r="E217" s="230" t="s">
        <v>5519</v>
      </c>
      <c r="F217" s="231" t="s">
        <v>5520</v>
      </c>
      <c r="G217" s="232" t="s">
        <v>5521</v>
      </c>
      <c r="H217" s="233">
        <v>12</v>
      </c>
      <c r="I217" s="234"/>
      <c r="J217" s="235">
        <f>ROUND(I217*H217,2)</f>
        <v>0</v>
      </c>
      <c r="K217" s="231" t="s">
        <v>1</v>
      </c>
      <c r="L217" s="45"/>
      <c r="M217" s="236" t="s">
        <v>1</v>
      </c>
      <c r="N217" s="237" t="s">
        <v>45</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175</v>
      </c>
      <c r="AT217" s="240" t="s">
        <v>243</v>
      </c>
      <c r="AU217" s="240" t="s">
        <v>14</v>
      </c>
      <c r="AY217" s="18" t="s">
        <v>241</v>
      </c>
      <c r="BE217" s="241">
        <f>IF(N217="základní",J217,0)</f>
        <v>0</v>
      </c>
      <c r="BF217" s="241">
        <f>IF(N217="snížená",J217,0)</f>
        <v>0</v>
      </c>
      <c r="BG217" s="241">
        <f>IF(N217="zákl. přenesená",J217,0)</f>
        <v>0</v>
      </c>
      <c r="BH217" s="241">
        <f>IF(N217="sníž. přenesená",J217,0)</f>
        <v>0</v>
      </c>
      <c r="BI217" s="241">
        <f>IF(N217="nulová",J217,0)</f>
        <v>0</v>
      </c>
      <c r="BJ217" s="18" t="s">
        <v>14</v>
      </c>
      <c r="BK217" s="241">
        <f>ROUND(I217*H217,2)</f>
        <v>0</v>
      </c>
      <c r="BL217" s="18" t="s">
        <v>175</v>
      </c>
      <c r="BM217" s="240" t="s">
        <v>5522</v>
      </c>
    </row>
    <row r="218" s="2" customFormat="1">
      <c r="A218" s="39"/>
      <c r="B218" s="40"/>
      <c r="C218" s="41"/>
      <c r="D218" s="242" t="s">
        <v>249</v>
      </c>
      <c r="E218" s="41"/>
      <c r="F218" s="243" t="s">
        <v>5520</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249</v>
      </c>
      <c r="AU218" s="18" t="s">
        <v>14</v>
      </c>
    </row>
    <row r="219" s="2" customFormat="1" ht="16.5" customHeight="1">
      <c r="A219" s="39"/>
      <c r="B219" s="40"/>
      <c r="C219" s="229" t="s">
        <v>837</v>
      </c>
      <c r="D219" s="229" t="s">
        <v>243</v>
      </c>
      <c r="E219" s="230" t="s">
        <v>5523</v>
      </c>
      <c r="F219" s="231" t="s">
        <v>5524</v>
      </c>
      <c r="G219" s="232" t="s">
        <v>5521</v>
      </c>
      <c r="H219" s="233">
        <v>12</v>
      </c>
      <c r="I219" s="234"/>
      <c r="J219" s="235">
        <f>ROUND(I219*H219,2)</f>
        <v>0</v>
      </c>
      <c r="K219" s="231" t="s">
        <v>1</v>
      </c>
      <c r="L219" s="45"/>
      <c r="M219" s="236" t="s">
        <v>1</v>
      </c>
      <c r="N219" s="237" t="s">
        <v>45</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175</v>
      </c>
      <c r="AT219" s="240" t="s">
        <v>243</v>
      </c>
      <c r="AU219" s="240" t="s">
        <v>14</v>
      </c>
      <c r="AY219" s="18" t="s">
        <v>241</v>
      </c>
      <c r="BE219" s="241">
        <f>IF(N219="základní",J219,0)</f>
        <v>0</v>
      </c>
      <c r="BF219" s="241">
        <f>IF(N219="snížená",J219,0)</f>
        <v>0</v>
      </c>
      <c r="BG219" s="241">
        <f>IF(N219="zákl. přenesená",J219,0)</f>
        <v>0</v>
      </c>
      <c r="BH219" s="241">
        <f>IF(N219="sníž. přenesená",J219,0)</f>
        <v>0</v>
      </c>
      <c r="BI219" s="241">
        <f>IF(N219="nulová",J219,0)</f>
        <v>0</v>
      </c>
      <c r="BJ219" s="18" t="s">
        <v>14</v>
      </c>
      <c r="BK219" s="241">
        <f>ROUND(I219*H219,2)</f>
        <v>0</v>
      </c>
      <c r="BL219" s="18" t="s">
        <v>175</v>
      </c>
      <c r="BM219" s="240" t="s">
        <v>5525</v>
      </c>
    </row>
    <row r="220" s="2" customFormat="1">
      <c r="A220" s="39"/>
      <c r="B220" s="40"/>
      <c r="C220" s="41"/>
      <c r="D220" s="242" t="s">
        <v>249</v>
      </c>
      <c r="E220" s="41"/>
      <c r="F220" s="243" t="s">
        <v>5524</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249</v>
      </c>
      <c r="AU220" s="18" t="s">
        <v>14</v>
      </c>
    </row>
    <row r="221" s="2" customFormat="1" ht="16.5" customHeight="1">
      <c r="A221" s="39"/>
      <c r="B221" s="40"/>
      <c r="C221" s="229" t="s">
        <v>843</v>
      </c>
      <c r="D221" s="229" t="s">
        <v>243</v>
      </c>
      <c r="E221" s="230" t="s">
        <v>5526</v>
      </c>
      <c r="F221" s="231" t="s">
        <v>5527</v>
      </c>
      <c r="G221" s="232" t="s">
        <v>5521</v>
      </c>
      <c r="H221" s="233">
        <v>5</v>
      </c>
      <c r="I221" s="234"/>
      <c r="J221" s="235">
        <f>ROUND(I221*H221,2)</f>
        <v>0</v>
      </c>
      <c r="K221" s="231" t="s">
        <v>1</v>
      </c>
      <c r="L221" s="45"/>
      <c r="M221" s="236" t="s">
        <v>1</v>
      </c>
      <c r="N221" s="237" t="s">
        <v>45</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175</v>
      </c>
      <c r="AT221" s="240" t="s">
        <v>243</v>
      </c>
      <c r="AU221" s="240" t="s">
        <v>14</v>
      </c>
      <c r="AY221" s="18" t="s">
        <v>241</v>
      </c>
      <c r="BE221" s="241">
        <f>IF(N221="základní",J221,0)</f>
        <v>0</v>
      </c>
      <c r="BF221" s="241">
        <f>IF(N221="snížená",J221,0)</f>
        <v>0</v>
      </c>
      <c r="BG221" s="241">
        <f>IF(N221="zákl. přenesená",J221,0)</f>
        <v>0</v>
      </c>
      <c r="BH221" s="241">
        <f>IF(N221="sníž. přenesená",J221,0)</f>
        <v>0</v>
      </c>
      <c r="BI221" s="241">
        <f>IF(N221="nulová",J221,0)</f>
        <v>0</v>
      </c>
      <c r="BJ221" s="18" t="s">
        <v>14</v>
      </c>
      <c r="BK221" s="241">
        <f>ROUND(I221*H221,2)</f>
        <v>0</v>
      </c>
      <c r="BL221" s="18" t="s">
        <v>175</v>
      </c>
      <c r="BM221" s="240" t="s">
        <v>5528</v>
      </c>
    </row>
    <row r="222" s="2" customFormat="1">
      <c r="A222" s="39"/>
      <c r="B222" s="40"/>
      <c r="C222" s="41"/>
      <c r="D222" s="242" t="s">
        <v>249</v>
      </c>
      <c r="E222" s="41"/>
      <c r="F222" s="243" t="s">
        <v>5527</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249</v>
      </c>
      <c r="AU222" s="18" t="s">
        <v>14</v>
      </c>
    </row>
    <row r="223" s="2" customFormat="1" ht="21.75" customHeight="1">
      <c r="A223" s="39"/>
      <c r="B223" s="40"/>
      <c r="C223" s="229" t="s">
        <v>849</v>
      </c>
      <c r="D223" s="229" t="s">
        <v>243</v>
      </c>
      <c r="E223" s="230" t="s">
        <v>5529</v>
      </c>
      <c r="F223" s="231" t="s">
        <v>5530</v>
      </c>
      <c r="G223" s="232" t="s">
        <v>307</v>
      </c>
      <c r="H223" s="233">
        <v>1</v>
      </c>
      <c r="I223" s="234"/>
      <c r="J223" s="235">
        <f>ROUND(I223*H223,2)</f>
        <v>0</v>
      </c>
      <c r="K223" s="231" t="s">
        <v>1</v>
      </c>
      <c r="L223" s="45"/>
      <c r="M223" s="236" t="s">
        <v>1</v>
      </c>
      <c r="N223" s="237" t="s">
        <v>45</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175</v>
      </c>
      <c r="AT223" s="240" t="s">
        <v>243</v>
      </c>
      <c r="AU223" s="240" t="s">
        <v>14</v>
      </c>
      <c r="AY223" s="18" t="s">
        <v>241</v>
      </c>
      <c r="BE223" s="241">
        <f>IF(N223="základní",J223,0)</f>
        <v>0</v>
      </c>
      <c r="BF223" s="241">
        <f>IF(N223="snížená",J223,0)</f>
        <v>0</v>
      </c>
      <c r="BG223" s="241">
        <f>IF(N223="zákl. přenesená",J223,0)</f>
        <v>0</v>
      </c>
      <c r="BH223" s="241">
        <f>IF(N223="sníž. přenesená",J223,0)</f>
        <v>0</v>
      </c>
      <c r="BI223" s="241">
        <f>IF(N223="nulová",J223,0)</f>
        <v>0</v>
      </c>
      <c r="BJ223" s="18" t="s">
        <v>14</v>
      </c>
      <c r="BK223" s="241">
        <f>ROUND(I223*H223,2)</f>
        <v>0</v>
      </c>
      <c r="BL223" s="18" t="s">
        <v>175</v>
      </c>
      <c r="BM223" s="240" t="s">
        <v>5531</v>
      </c>
    </row>
    <row r="224" s="2" customFormat="1">
      <c r="A224" s="39"/>
      <c r="B224" s="40"/>
      <c r="C224" s="41"/>
      <c r="D224" s="242" t="s">
        <v>249</v>
      </c>
      <c r="E224" s="41"/>
      <c r="F224" s="243" t="s">
        <v>5530</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249</v>
      </c>
      <c r="AU224" s="18" t="s">
        <v>14</v>
      </c>
    </row>
    <row r="225" s="2" customFormat="1" ht="16.5" customHeight="1">
      <c r="A225" s="39"/>
      <c r="B225" s="40"/>
      <c r="C225" s="229" t="s">
        <v>856</v>
      </c>
      <c r="D225" s="229" t="s">
        <v>243</v>
      </c>
      <c r="E225" s="230" t="s">
        <v>5532</v>
      </c>
      <c r="F225" s="231" t="s">
        <v>5533</v>
      </c>
      <c r="G225" s="232" t="s">
        <v>307</v>
      </c>
      <c r="H225" s="233">
        <v>1</v>
      </c>
      <c r="I225" s="234"/>
      <c r="J225" s="235">
        <f>ROUND(I225*H225,2)</f>
        <v>0</v>
      </c>
      <c r="K225" s="231" t="s">
        <v>1</v>
      </c>
      <c r="L225" s="45"/>
      <c r="M225" s="236" t="s">
        <v>1</v>
      </c>
      <c r="N225" s="237" t="s">
        <v>45</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175</v>
      </c>
      <c r="AT225" s="240" t="s">
        <v>243</v>
      </c>
      <c r="AU225" s="240" t="s">
        <v>14</v>
      </c>
      <c r="AY225" s="18" t="s">
        <v>241</v>
      </c>
      <c r="BE225" s="241">
        <f>IF(N225="základní",J225,0)</f>
        <v>0</v>
      </c>
      <c r="BF225" s="241">
        <f>IF(N225="snížená",J225,0)</f>
        <v>0</v>
      </c>
      <c r="BG225" s="241">
        <f>IF(N225="zákl. přenesená",J225,0)</f>
        <v>0</v>
      </c>
      <c r="BH225" s="241">
        <f>IF(N225="sníž. přenesená",J225,0)</f>
        <v>0</v>
      </c>
      <c r="BI225" s="241">
        <f>IF(N225="nulová",J225,0)</f>
        <v>0</v>
      </c>
      <c r="BJ225" s="18" t="s">
        <v>14</v>
      </c>
      <c r="BK225" s="241">
        <f>ROUND(I225*H225,2)</f>
        <v>0</v>
      </c>
      <c r="BL225" s="18" t="s">
        <v>175</v>
      </c>
      <c r="BM225" s="240" t="s">
        <v>5534</v>
      </c>
    </row>
    <row r="226" s="2" customFormat="1">
      <c r="A226" s="39"/>
      <c r="B226" s="40"/>
      <c r="C226" s="41"/>
      <c r="D226" s="242" t="s">
        <v>249</v>
      </c>
      <c r="E226" s="41"/>
      <c r="F226" s="243" t="s">
        <v>5533</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249</v>
      </c>
      <c r="AU226" s="18" t="s">
        <v>14</v>
      </c>
    </row>
    <row r="227" s="2" customFormat="1" ht="16.5" customHeight="1">
      <c r="A227" s="39"/>
      <c r="B227" s="40"/>
      <c r="C227" s="229" t="s">
        <v>866</v>
      </c>
      <c r="D227" s="229" t="s">
        <v>243</v>
      </c>
      <c r="E227" s="230" t="s">
        <v>5535</v>
      </c>
      <c r="F227" s="231" t="s">
        <v>5536</v>
      </c>
      <c r="G227" s="232" t="s">
        <v>5537</v>
      </c>
      <c r="H227" s="233">
        <v>72</v>
      </c>
      <c r="I227" s="234"/>
      <c r="J227" s="235">
        <f>ROUND(I227*H227,2)</f>
        <v>0</v>
      </c>
      <c r="K227" s="231" t="s">
        <v>1</v>
      </c>
      <c r="L227" s="45"/>
      <c r="M227" s="236" t="s">
        <v>1</v>
      </c>
      <c r="N227" s="237" t="s">
        <v>45</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175</v>
      </c>
      <c r="AT227" s="240" t="s">
        <v>243</v>
      </c>
      <c r="AU227" s="240" t="s">
        <v>14</v>
      </c>
      <c r="AY227" s="18" t="s">
        <v>241</v>
      </c>
      <c r="BE227" s="241">
        <f>IF(N227="základní",J227,0)</f>
        <v>0</v>
      </c>
      <c r="BF227" s="241">
        <f>IF(N227="snížená",J227,0)</f>
        <v>0</v>
      </c>
      <c r="BG227" s="241">
        <f>IF(N227="zákl. přenesená",J227,0)</f>
        <v>0</v>
      </c>
      <c r="BH227" s="241">
        <f>IF(N227="sníž. přenesená",J227,0)</f>
        <v>0</v>
      </c>
      <c r="BI227" s="241">
        <f>IF(N227="nulová",J227,0)</f>
        <v>0</v>
      </c>
      <c r="BJ227" s="18" t="s">
        <v>14</v>
      </c>
      <c r="BK227" s="241">
        <f>ROUND(I227*H227,2)</f>
        <v>0</v>
      </c>
      <c r="BL227" s="18" t="s">
        <v>175</v>
      </c>
      <c r="BM227" s="240" t="s">
        <v>5538</v>
      </c>
    </row>
    <row r="228" s="2" customFormat="1">
      <c r="A228" s="39"/>
      <c r="B228" s="40"/>
      <c r="C228" s="41"/>
      <c r="D228" s="242" t="s">
        <v>249</v>
      </c>
      <c r="E228" s="41"/>
      <c r="F228" s="243" t="s">
        <v>5536</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249</v>
      </c>
      <c r="AU228" s="18" t="s">
        <v>14</v>
      </c>
    </row>
    <row r="229" s="2" customFormat="1" ht="16.5" customHeight="1">
      <c r="A229" s="39"/>
      <c r="B229" s="40"/>
      <c r="C229" s="229" t="s">
        <v>874</v>
      </c>
      <c r="D229" s="229" t="s">
        <v>243</v>
      </c>
      <c r="E229" s="230" t="s">
        <v>5539</v>
      </c>
      <c r="F229" s="231" t="s">
        <v>5540</v>
      </c>
      <c r="G229" s="232" t="s">
        <v>307</v>
      </c>
      <c r="H229" s="233">
        <v>1</v>
      </c>
      <c r="I229" s="234"/>
      <c r="J229" s="235">
        <f>ROUND(I229*H229,2)</f>
        <v>0</v>
      </c>
      <c r="K229" s="231" t="s">
        <v>1</v>
      </c>
      <c r="L229" s="45"/>
      <c r="M229" s="236" t="s">
        <v>1</v>
      </c>
      <c r="N229" s="237" t="s">
        <v>45</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175</v>
      </c>
      <c r="AT229" s="240" t="s">
        <v>243</v>
      </c>
      <c r="AU229" s="240" t="s">
        <v>14</v>
      </c>
      <c r="AY229" s="18" t="s">
        <v>241</v>
      </c>
      <c r="BE229" s="241">
        <f>IF(N229="základní",J229,0)</f>
        <v>0</v>
      </c>
      <c r="BF229" s="241">
        <f>IF(N229="snížená",J229,0)</f>
        <v>0</v>
      </c>
      <c r="BG229" s="241">
        <f>IF(N229="zákl. přenesená",J229,0)</f>
        <v>0</v>
      </c>
      <c r="BH229" s="241">
        <f>IF(N229="sníž. přenesená",J229,0)</f>
        <v>0</v>
      </c>
      <c r="BI229" s="241">
        <f>IF(N229="nulová",J229,0)</f>
        <v>0</v>
      </c>
      <c r="BJ229" s="18" t="s">
        <v>14</v>
      </c>
      <c r="BK229" s="241">
        <f>ROUND(I229*H229,2)</f>
        <v>0</v>
      </c>
      <c r="BL229" s="18" t="s">
        <v>175</v>
      </c>
      <c r="BM229" s="240" t="s">
        <v>5541</v>
      </c>
    </row>
    <row r="230" s="2" customFormat="1">
      <c r="A230" s="39"/>
      <c r="B230" s="40"/>
      <c r="C230" s="41"/>
      <c r="D230" s="242" t="s">
        <v>249</v>
      </c>
      <c r="E230" s="41"/>
      <c r="F230" s="243" t="s">
        <v>5540</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249</v>
      </c>
      <c r="AU230" s="18" t="s">
        <v>14</v>
      </c>
    </row>
    <row r="231" s="2" customFormat="1" ht="24.15" customHeight="1">
      <c r="A231" s="39"/>
      <c r="B231" s="40"/>
      <c r="C231" s="229" t="s">
        <v>880</v>
      </c>
      <c r="D231" s="229" t="s">
        <v>243</v>
      </c>
      <c r="E231" s="230" t="s">
        <v>5542</v>
      </c>
      <c r="F231" s="231" t="s">
        <v>5543</v>
      </c>
      <c r="G231" s="232" t="s">
        <v>307</v>
      </c>
      <c r="H231" s="233">
        <v>1</v>
      </c>
      <c r="I231" s="234"/>
      <c r="J231" s="235">
        <f>ROUND(I231*H231,2)</f>
        <v>0</v>
      </c>
      <c r="K231" s="231" t="s">
        <v>1</v>
      </c>
      <c r="L231" s="45"/>
      <c r="M231" s="236" t="s">
        <v>1</v>
      </c>
      <c r="N231" s="237" t="s">
        <v>45</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175</v>
      </c>
      <c r="AT231" s="240" t="s">
        <v>243</v>
      </c>
      <c r="AU231" s="240" t="s">
        <v>14</v>
      </c>
      <c r="AY231" s="18" t="s">
        <v>241</v>
      </c>
      <c r="BE231" s="241">
        <f>IF(N231="základní",J231,0)</f>
        <v>0</v>
      </c>
      <c r="BF231" s="241">
        <f>IF(N231="snížená",J231,0)</f>
        <v>0</v>
      </c>
      <c r="BG231" s="241">
        <f>IF(N231="zákl. přenesená",J231,0)</f>
        <v>0</v>
      </c>
      <c r="BH231" s="241">
        <f>IF(N231="sníž. přenesená",J231,0)</f>
        <v>0</v>
      </c>
      <c r="BI231" s="241">
        <f>IF(N231="nulová",J231,0)</f>
        <v>0</v>
      </c>
      <c r="BJ231" s="18" t="s">
        <v>14</v>
      </c>
      <c r="BK231" s="241">
        <f>ROUND(I231*H231,2)</f>
        <v>0</v>
      </c>
      <c r="BL231" s="18" t="s">
        <v>175</v>
      </c>
      <c r="BM231" s="240" t="s">
        <v>5544</v>
      </c>
    </row>
    <row r="232" s="2" customFormat="1">
      <c r="A232" s="39"/>
      <c r="B232" s="40"/>
      <c r="C232" s="41"/>
      <c r="D232" s="242" t="s">
        <v>249</v>
      </c>
      <c r="E232" s="41"/>
      <c r="F232" s="243" t="s">
        <v>5543</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249</v>
      </c>
      <c r="AU232" s="18" t="s">
        <v>14</v>
      </c>
    </row>
    <row r="233" s="2" customFormat="1" ht="16.5" customHeight="1">
      <c r="A233" s="39"/>
      <c r="B233" s="40"/>
      <c r="C233" s="229" t="s">
        <v>886</v>
      </c>
      <c r="D233" s="229" t="s">
        <v>243</v>
      </c>
      <c r="E233" s="230" t="s">
        <v>5545</v>
      </c>
      <c r="F233" s="231" t="s">
        <v>5546</v>
      </c>
      <c r="G233" s="232" t="s">
        <v>307</v>
      </c>
      <c r="H233" s="233">
        <v>1</v>
      </c>
      <c r="I233" s="234"/>
      <c r="J233" s="235">
        <f>ROUND(I233*H233,2)</f>
        <v>0</v>
      </c>
      <c r="K233" s="231" t="s">
        <v>1</v>
      </c>
      <c r="L233" s="45"/>
      <c r="M233" s="236" t="s">
        <v>1</v>
      </c>
      <c r="N233" s="237" t="s">
        <v>45</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175</v>
      </c>
      <c r="AT233" s="240" t="s">
        <v>243</v>
      </c>
      <c r="AU233" s="240" t="s">
        <v>14</v>
      </c>
      <c r="AY233" s="18" t="s">
        <v>241</v>
      </c>
      <c r="BE233" s="241">
        <f>IF(N233="základní",J233,0)</f>
        <v>0</v>
      </c>
      <c r="BF233" s="241">
        <f>IF(N233="snížená",J233,0)</f>
        <v>0</v>
      </c>
      <c r="BG233" s="241">
        <f>IF(N233="zákl. přenesená",J233,0)</f>
        <v>0</v>
      </c>
      <c r="BH233" s="241">
        <f>IF(N233="sníž. přenesená",J233,0)</f>
        <v>0</v>
      </c>
      <c r="BI233" s="241">
        <f>IF(N233="nulová",J233,0)</f>
        <v>0</v>
      </c>
      <c r="BJ233" s="18" t="s">
        <v>14</v>
      </c>
      <c r="BK233" s="241">
        <f>ROUND(I233*H233,2)</f>
        <v>0</v>
      </c>
      <c r="BL233" s="18" t="s">
        <v>175</v>
      </c>
      <c r="BM233" s="240" t="s">
        <v>5547</v>
      </c>
    </row>
    <row r="234" s="2" customFormat="1">
      <c r="A234" s="39"/>
      <c r="B234" s="40"/>
      <c r="C234" s="41"/>
      <c r="D234" s="242" t="s">
        <v>249</v>
      </c>
      <c r="E234" s="41"/>
      <c r="F234" s="243" t="s">
        <v>5546</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249</v>
      </c>
      <c r="AU234" s="18" t="s">
        <v>14</v>
      </c>
    </row>
    <row r="235" s="2" customFormat="1" ht="16.5" customHeight="1">
      <c r="A235" s="39"/>
      <c r="B235" s="40"/>
      <c r="C235" s="229" t="s">
        <v>892</v>
      </c>
      <c r="D235" s="229" t="s">
        <v>243</v>
      </c>
      <c r="E235" s="230" t="s">
        <v>5548</v>
      </c>
      <c r="F235" s="231" t="s">
        <v>5549</v>
      </c>
      <c r="G235" s="232" t="s">
        <v>307</v>
      </c>
      <c r="H235" s="233">
        <v>1</v>
      </c>
      <c r="I235" s="234"/>
      <c r="J235" s="235">
        <f>ROUND(I235*H235,2)</f>
        <v>0</v>
      </c>
      <c r="K235" s="231" t="s">
        <v>1</v>
      </c>
      <c r="L235" s="45"/>
      <c r="M235" s="236" t="s">
        <v>1</v>
      </c>
      <c r="N235" s="237" t="s">
        <v>45</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175</v>
      </c>
      <c r="AT235" s="240" t="s">
        <v>243</v>
      </c>
      <c r="AU235" s="240" t="s">
        <v>14</v>
      </c>
      <c r="AY235" s="18" t="s">
        <v>241</v>
      </c>
      <c r="BE235" s="241">
        <f>IF(N235="základní",J235,0)</f>
        <v>0</v>
      </c>
      <c r="BF235" s="241">
        <f>IF(N235="snížená",J235,0)</f>
        <v>0</v>
      </c>
      <c r="BG235" s="241">
        <f>IF(N235="zákl. přenesená",J235,0)</f>
        <v>0</v>
      </c>
      <c r="BH235" s="241">
        <f>IF(N235="sníž. přenesená",J235,0)</f>
        <v>0</v>
      </c>
      <c r="BI235" s="241">
        <f>IF(N235="nulová",J235,0)</f>
        <v>0</v>
      </c>
      <c r="BJ235" s="18" t="s">
        <v>14</v>
      </c>
      <c r="BK235" s="241">
        <f>ROUND(I235*H235,2)</f>
        <v>0</v>
      </c>
      <c r="BL235" s="18" t="s">
        <v>175</v>
      </c>
      <c r="BM235" s="240" t="s">
        <v>5550</v>
      </c>
    </row>
    <row r="236" s="2" customFormat="1">
      <c r="A236" s="39"/>
      <c r="B236" s="40"/>
      <c r="C236" s="41"/>
      <c r="D236" s="242" t="s">
        <v>249</v>
      </c>
      <c r="E236" s="41"/>
      <c r="F236" s="243" t="s">
        <v>5549</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249</v>
      </c>
      <c r="AU236" s="18" t="s">
        <v>14</v>
      </c>
    </row>
    <row r="237" s="2" customFormat="1" ht="16.5" customHeight="1">
      <c r="A237" s="39"/>
      <c r="B237" s="40"/>
      <c r="C237" s="229" t="s">
        <v>901</v>
      </c>
      <c r="D237" s="229" t="s">
        <v>243</v>
      </c>
      <c r="E237" s="230" t="s">
        <v>5551</v>
      </c>
      <c r="F237" s="231" t="s">
        <v>5552</v>
      </c>
      <c r="G237" s="232" t="s">
        <v>307</v>
      </c>
      <c r="H237" s="233">
        <v>1</v>
      </c>
      <c r="I237" s="234"/>
      <c r="J237" s="235">
        <f>ROUND(I237*H237,2)</f>
        <v>0</v>
      </c>
      <c r="K237" s="231" t="s">
        <v>1</v>
      </c>
      <c r="L237" s="45"/>
      <c r="M237" s="236" t="s">
        <v>1</v>
      </c>
      <c r="N237" s="237" t="s">
        <v>45</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175</v>
      </c>
      <c r="AT237" s="240" t="s">
        <v>243</v>
      </c>
      <c r="AU237" s="240" t="s">
        <v>14</v>
      </c>
      <c r="AY237" s="18" t="s">
        <v>241</v>
      </c>
      <c r="BE237" s="241">
        <f>IF(N237="základní",J237,0)</f>
        <v>0</v>
      </c>
      <c r="BF237" s="241">
        <f>IF(N237="snížená",J237,0)</f>
        <v>0</v>
      </c>
      <c r="BG237" s="241">
        <f>IF(N237="zákl. přenesená",J237,0)</f>
        <v>0</v>
      </c>
      <c r="BH237" s="241">
        <f>IF(N237="sníž. přenesená",J237,0)</f>
        <v>0</v>
      </c>
      <c r="BI237" s="241">
        <f>IF(N237="nulová",J237,0)</f>
        <v>0</v>
      </c>
      <c r="BJ237" s="18" t="s">
        <v>14</v>
      </c>
      <c r="BK237" s="241">
        <f>ROUND(I237*H237,2)</f>
        <v>0</v>
      </c>
      <c r="BL237" s="18" t="s">
        <v>175</v>
      </c>
      <c r="BM237" s="240" t="s">
        <v>5553</v>
      </c>
    </row>
    <row r="238" s="2" customFormat="1">
      <c r="A238" s="39"/>
      <c r="B238" s="40"/>
      <c r="C238" s="41"/>
      <c r="D238" s="242" t="s">
        <v>249</v>
      </c>
      <c r="E238" s="41"/>
      <c r="F238" s="243" t="s">
        <v>5552</v>
      </c>
      <c r="G238" s="41"/>
      <c r="H238" s="41"/>
      <c r="I238" s="244"/>
      <c r="J238" s="41"/>
      <c r="K238" s="41"/>
      <c r="L238" s="45"/>
      <c r="M238" s="281"/>
      <c r="N238" s="282"/>
      <c r="O238" s="283"/>
      <c r="P238" s="283"/>
      <c r="Q238" s="283"/>
      <c r="R238" s="283"/>
      <c r="S238" s="283"/>
      <c r="T238" s="284"/>
      <c r="U238" s="39"/>
      <c r="V238" s="39"/>
      <c r="W238" s="39"/>
      <c r="X238" s="39"/>
      <c r="Y238" s="39"/>
      <c r="Z238" s="39"/>
      <c r="AA238" s="39"/>
      <c r="AB238" s="39"/>
      <c r="AC238" s="39"/>
      <c r="AD238" s="39"/>
      <c r="AE238" s="39"/>
      <c r="AT238" s="18" t="s">
        <v>249</v>
      </c>
      <c r="AU238" s="18" t="s">
        <v>14</v>
      </c>
    </row>
    <row r="239" s="2" customFormat="1" ht="6.96" customHeight="1">
      <c r="A239" s="39"/>
      <c r="B239" s="67"/>
      <c r="C239" s="68"/>
      <c r="D239" s="68"/>
      <c r="E239" s="68"/>
      <c r="F239" s="68"/>
      <c r="G239" s="68"/>
      <c r="H239" s="68"/>
      <c r="I239" s="68"/>
      <c r="J239" s="68"/>
      <c r="K239" s="68"/>
      <c r="L239" s="45"/>
      <c r="M239" s="39"/>
      <c r="O239" s="39"/>
      <c r="P239" s="39"/>
      <c r="Q239" s="39"/>
      <c r="R239" s="39"/>
      <c r="S239" s="39"/>
      <c r="T239" s="39"/>
      <c r="U239" s="39"/>
      <c r="V239" s="39"/>
      <c r="W239" s="39"/>
      <c r="X239" s="39"/>
      <c r="Y239" s="39"/>
      <c r="Z239" s="39"/>
      <c r="AA239" s="39"/>
      <c r="AB239" s="39"/>
      <c r="AC239" s="39"/>
      <c r="AD239" s="39"/>
      <c r="AE239" s="39"/>
    </row>
  </sheetData>
  <sheetProtection sheet="1" autoFilter="0" formatColumns="0" formatRows="0" objects="1" scenarios="1" spinCount="100000" saltValue="ROKmQnFilCEmh8Xvy591o3qaHdNKQoDN06+Ikbs4v8p1/GatzMDPz1+bmGjtkvl+8zHRXZWknRFCyc+bigWcHQ==" hashValue="7TJB3OgT9m/mjTNAIkp+lEy2T4AdL0J//1Bf0pSBb1+XxNT2k0b+2MsIon9EK8xB7PsOghvhaAHF7Fi8AOmCyw==" algorithmName="SHA-512" password="CC35"/>
  <autoFilter ref="C127:K238"/>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171</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5346</v>
      </c>
      <c r="F9" s="1"/>
      <c r="G9" s="1"/>
      <c r="H9" s="1"/>
      <c r="L9" s="21"/>
    </row>
    <row r="10" s="1" customFormat="1" ht="12" customHeight="1">
      <c r="B10" s="21"/>
      <c r="D10" s="152" t="s">
        <v>213</v>
      </c>
      <c r="L10" s="21"/>
    </row>
    <row r="11" s="2" customFormat="1" ht="16.5" customHeight="1">
      <c r="A11" s="39"/>
      <c r="B11" s="45"/>
      <c r="C11" s="39"/>
      <c r="D11" s="39"/>
      <c r="E11" s="154" t="s">
        <v>5554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5555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ROUND((SUM(BE126:BE160)),  2)</f>
        <v>0</v>
      </c>
      <c r="G37" s="39"/>
      <c r="H37" s="39"/>
      <c r="I37" s="166">
        <v>0.20999999999999999</v>
      </c>
      <c r="J37" s="165">
        <f>ROUND(((SUM(BE126:BE160))*I37),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ROUND((SUM(BF126:BF160)),  2)</f>
        <v>0</v>
      </c>
      <c r="G38" s="39"/>
      <c r="H38" s="39"/>
      <c r="I38" s="166">
        <v>0.14999999999999999</v>
      </c>
      <c r="J38" s="165">
        <f>ROUND(((SUM(BF126:BF160))*I38),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ROUND((SUM(BG126:BG160)),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ROUND((SUM(BH126:BH160)),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ROUND((SUM(BI126:BI160)),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5346</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5554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PS 02.1 - Strojně technologická část</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5349</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5556</v>
      </c>
      <c r="E102" s="199"/>
      <c r="F102" s="199"/>
      <c r="G102" s="199"/>
      <c r="H102" s="199"/>
      <c r="I102" s="199"/>
      <c r="J102" s="200">
        <f>J128</f>
        <v>0</v>
      </c>
      <c r="K102" s="133"/>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5" t="str">
        <f>E7</f>
        <v>Zaječov rozšíření a intenzifikace ČOV Horní Kváň - kanalizace a vodovod</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211</v>
      </c>
      <c r="D113" s="23"/>
      <c r="E113" s="23"/>
      <c r="F113" s="23"/>
      <c r="G113" s="23"/>
      <c r="H113" s="23"/>
      <c r="I113" s="23"/>
      <c r="J113" s="23"/>
      <c r="K113" s="23"/>
      <c r="L113" s="21"/>
    </row>
    <row r="114" s="1" customFormat="1" ht="16.5" customHeight="1">
      <c r="B114" s="22"/>
      <c r="C114" s="23"/>
      <c r="D114" s="23"/>
      <c r="E114" s="185" t="s">
        <v>5346</v>
      </c>
      <c r="F114" s="23"/>
      <c r="G114" s="23"/>
      <c r="H114" s="23"/>
      <c r="I114" s="23"/>
      <c r="J114" s="23"/>
      <c r="K114" s="23"/>
      <c r="L114" s="21"/>
    </row>
    <row r="115" s="1" customFormat="1" ht="12" customHeight="1">
      <c r="B115" s="22"/>
      <c r="C115" s="33" t="s">
        <v>213</v>
      </c>
      <c r="D115" s="23"/>
      <c r="E115" s="23"/>
      <c r="F115" s="23"/>
      <c r="G115" s="23"/>
      <c r="H115" s="23"/>
      <c r="I115" s="23"/>
      <c r="J115" s="23"/>
      <c r="K115" s="23"/>
      <c r="L115" s="21"/>
    </row>
    <row r="116" s="2" customFormat="1" ht="16.5" customHeight="1">
      <c r="A116" s="39"/>
      <c r="B116" s="40"/>
      <c r="C116" s="41"/>
      <c r="D116" s="41"/>
      <c r="E116" s="186" t="s">
        <v>5554</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215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PS 02.1 - Strojně technologická část</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F16</f>
        <v>obec Zaječov, místní část Kvaň, Nová Ves</v>
      </c>
      <c r="G120" s="41"/>
      <c r="H120" s="41"/>
      <c r="I120" s="33" t="s">
        <v>22</v>
      </c>
      <c r="J120" s="80" t="str">
        <f>IF(J16="","",J16)</f>
        <v>18. 8. 2021</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54.45" customHeight="1">
      <c r="A122" s="39"/>
      <c r="B122" s="40"/>
      <c r="C122" s="33" t="s">
        <v>24</v>
      </c>
      <c r="D122" s="41"/>
      <c r="E122" s="41"/>
      <c r="F122" s="28" t="str">
        <f>E19</f>
        <v>Obec Zaječov, Zaječov 265, 267 63 Zaječov</v>
      </c>
      <c r="G122" s="41"/>
      <c r="H122" s="41"/>
      <c r="I122" s="33" t="s">
        <v>32</v>
      </c>
      <c r="J122" s="37" t="str">
        <f>E25</f>
        <v>PIK VÍTEK s.r.o.,Kořenského 1025/7, 150 00 Praha 5</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30</v>
      </c>
      <c r="D123" s="41"/>
      <c r="E123" s="41"/>
      <c r="F123" s="28" t="str">
        <f>IF(E22="","",E22)</f>
        <v>Vyplň údaj</v>
      </c>
      <c r="G123" s="41"/>
      <c r="H123" s="41"/>
      <c r="I123" s="33" t="s">
        <v>37</v>
      </c>
      <c r="J123" s="37" t="str">
        <f>E28</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2"/>
      <c r="B125" s="203"/>
      <c r="C125" s="204" t="s">
        <v>227</v>
      </c>
      <c r="D125" s="205" t="s">
        <v>65</v>
      </c>
      <c r="E125" s="205" t="s">
        <v>61</v>
      </c>
      <c r="F125" s="205" t="s">
        <v>62</v>
      </c>
      <c r="G125" s="205" t="s">
        <v>228</v>
      </c>
      <c r="H125" s="205" t="s">
        <v>229</v>
      </c>
      <c r="I125" s="205" t="s">
        <v>230</v>
      </c>
      <c r="J125" s="205" t="s">
        <v>219</v>
      </c>
      <c r="K125" s="206" t="s">
        <v>231</v>
      </c>
      <c r="L125" s="207"/>
      <c r="M125" s="101" t="s">
        <v>1</v>
      </c>
      <c r="N125" s="102" t="s">
        <v>44</v>
      </c>
      <c r="O125" s="102" t="s">
        <v>232</v>
      </c>
      <c r="P125" s="102" t="s">
        <v>233</v>
      </c>
      <c r="Q125" s="102" t="s">
        <v>234</v>
      </c>
      <c r="R125" s="102" t="s">
        <v>235</v>
      </c>
      <c r="S125" s="102" t="s">
        <v>236</v>
      </c>
      <c r="T125" s="103" t="s">
        <v>237</v>
      </c>
      <c r="U125" s="202"/>
      <c r="V125" s="202"/>
      <c r="W125" s="202"/>
      <c r="X125" s="202"/>
      <c r="Y125" s="202"/>
      <c r="Z125" s="202"/>
      <c r="AA125" s="202"/>
      <c r="AB125" s="202"/>
      <c r="AC125" s="202"/>
      <c r="AD125" s="202"/>
      <c r="AE125" s="202"/>
    </row>
    <row r="126" s="2" customFormat="1" ht="22.8" customHeight="1">
      <c r="A126" s="39"/>
      <c r="B126" s="40"/>
      <c r="C126" s="108" t="s">
        <v>238</v>
      </c>
      <c r="D126" s="41"/>
      <c r="E126" s="41"/>
      <c r="F126" s="41"/>
      <c r="G126" s="41"/>
      <c r="H126" s="41"/>
      <c r="I126" s="41"/>
      <c r="J126" s="208">
        <f>BK126</f>
        <v>0</v>
      </c>
      <c r="K126" s="41"/>
      <c r="L126" s="45"/>
      <c r="M126" s="104"/>
      <c r="N126" s="209"/>
      <c r="O126" s="105"/>
      <c r="P126" s="210">
        <f>P127</f>
        <v>0</v>
      </c>
      <c r="Q126" s="105"/>
      <c r="R126" s="210">
        <f>R127</f>
        <v>0</v>
      </c>
      <c r="S126" s="105"/>
      <c r="T126" s="211">
        <f>T127</f>
        <v>0</v>
      </c>
      <c r="U126" s="39"/>
      <c r="V126" s="39"/>
      <c r="W126" s="39"/>
      <c r="X126" s="39"/>
      <c r="Y126" s="39"/>
      <c r="Z126" s="39"/>
      <c r="AA126" s="39"/>
      <c r="AB126" s="39"/>
      <c r="AC126" s="39"/>
      <c r="AD126" s="39"/>
      <c r="AE126" s="39"/>
      <c r="AT126" s="18" t="s">
        <v>79</v>
      </c>
      <c r="AU126" s="18" t="s">
        <v>221</v>
      </c>
      <c r="BK126" s="212">
        <f>BK127</f>
        <v>0</v>
      </c>
    </row>
    <row r="127" s="12" customFormat="1" ht="25.92" customHeight="1">
      <c r="A127" s="12"/>
      <c r="B127" s="213"/>
      <c r="C127" s="214"/>
      <c r="D127" s="215" t="s">
        <v>79</v>
      </c>
      <c r="E127" s="216" t="s">
        <v>5351</v>
      </c>
      <c r="F127" s="216" t="s">
        <v>5351</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175</v>
      </c>
      <c r="AT127" s="225" t="s">
        <v>79</v>
      </c>
      <c r="AU127" s="225" t="s">
        <v>80</v>
      </c>
      <c r="AY127" s="224" t="s">
        <v>241</v>
      </c>
      <c r="BK127" s="226">
        <f>BK128</f>
        <v>0</v>
      </c>
    </row>
    <row r="128" s="12" customFormat="1" ht="22.8" customHeight="1">
      <c r="A128" s="12"/>
      <c r="B128" s="213"/>
      <c r="C128" s="214"/>
      <c r="D128" s="215" t="s">
        <v>79</v>
      </c>
      <c r="E128" s="227" t="s">
        <v>5352</v>
      </c>
      <c r="F128" s="227" t="s">
        <v>5557</v>
      </c>
      <c r="G128" s="214"/>
      <c r="H128" s="214"/>
      <c r="I128" s="217"/>
      <c r="J128" s="228">
        <f>BK128</f>
        <v>0</v>
      </c>
      <c r="K128" s="214"/>
      <c r="L128" s="219"/>
      <c r="M128" s="220"/>
      <c r="N128" s="221"/>
      <c r="O128" s="221"/>
      <c r="P128" s="222">
        <f>SUM(P129:P160)</f>
        <v>0</v>
      </c>
      <c r="Q128" s="221"/>
      <c r="R128" s="222">
        <f>SUM(R129:R160)</f>
        <v>0</v>
      </c>
      <c r="S128" s="221"/>
      <c r="T128" s="223">
        <f>SUM(T129:T160)</f>
        <v>0</v>
      </c>
      <c r="U128" s="12"/>
      <c r="V128" s="12"/>
      <c r="W128" s="12"/>
      <c r="X128" s="12"/>
      <c r="Y128" s="12"/>
      <c r="Z128" s="12"/>
      <c r="AA128" s="12"/>
      <c r="AB128" s="12"/>
      <c r="AC128" s="12"/>
      <c r="AD128" s="12"/>
      <c r="AE128" s="12"/>
      <c r="AR128" s="224" t="s">
        <v>175</v>
      </c>
      <c r="AT128" s="225" t="s">
        <v>79</v>
      </c>
      <c r="AU128" s="225" t="s">
        <v>14</v>
      </c>
      <c r="AY128" s="224" t="s">
        <v>241</v>
      </c>
      <c r="BK128" s="226">
        <f>SUM(BK129:BK160)</f>
        <v>0</v>
      </c>
    </row>
    <row r="129" s="2" customFormat="1" ht="16.5" customHeight="1">
      <c r="A129" s="39"/>
      <c r="B129" s="40"/>
      <c r="C129" s="229" t="s">
        <v>14</v>
      </c>
      <c r="D129" s="229" t="s">
        <v>243</v>
      </c>
      <c r="E129" s="230" t="s">
        <v>14</v>
      </c>
      <c r="F129" s="231" t="s">
        <v>5558</v>
      </c>
      <c r="G129" s="232" t="s">
        <v>303</v>
      </c>
      <c r="H129" s="233">
        <v>1</v>
      </c>
      <c r="I129" s="234"/>
      <c r="J129" s="235">
        <f>ROUND(I129*H129,2)</f>
        <v>0</v>
      </c>
      <c r="K129" s="231" t="s">
        <v>1</v>
      </c>
      <c r="L129" s="45"/>
      <c r="M129" s="236" t="s">
        <v>1</v>
      </c>
      <c r="N129" s="237" t="s">
        <v>45</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5355</v>
      </c>
      <c r="AT129" s="240" t="s">
        <v>243</v>
      </c>
      <c r="AU129" s="240" t="s">
        <v>88</v>
      </c>
      <c r="AY129" s="18" t="s">
        <v>241</v>
      </c>
      <c r="BE129" s="241">
        <f>IF(N129="základní",J129,0)</f>
        <v>0</v>
      </c>
      <c r="BF129" s="241">
        <f>IF(N129="snížená",J129,0)</f>
        <v>0</v>
      </c>
      <c r="BG129" s="241">
        <f>IF(N129="zákl. přenesená",J129,0)</f>
        <v>0</v>
      </c>
      <c r="BH129" s="241">
        <f>IF(N129="sníž. přenesená",J129,0)</f>
        <v>0</v>
      </c>
      <c r="BI129" s="241">
        <f>IF(N129="nulová",J129,0)</f>
        <v>0</v>
      </c>
      <c r="BJ129" s="18" t="s">
        <v>14</v>
      </c>
      <c r="BK129" s="241">
        <f>ROUND(I129*H129,2)</f>
        <v>0</v>
      </c>
      <c r="BL129" s="18" t="s">
        <v>5355</v>
      </c>
      <c r="BM129" s="240" t="s">
        <v>5559</v>
      </c>
    </row>
    <row r="130" s="2" customFormat="1">
      <c r="A130" s="39"/>
      <c r="B130" s="40"/>
      <c r="C130" s="41"/>
      <c r="D130" s="242" t="s">
        <v>249</v>
      </c>
      <c r="E130" s="41"/>
      <c r="F130" s="243" t="s">
        <v>5558</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249</v>
      </c>
      <c r="AU130" s="18" t="s">
        <v>88</v>
      </c>
    </row>
    <row r="131" s="2" customFormat="1">
      <c r="A131" s="39"/>
      <c r="B131" s="40"/>
      <c r="C131" s="41"/>
      <c r="D131" s="242" t="s">
        <v>742</v>
      </c>
      <c r="E131" s="41"/>
      <c r="F131" s="287" t="s">
        <v>5560</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742</v>
      </c>
      <c r="AU131" s="18" t="s">
        <v>88</v>
      </c>
    </row>
    <row r="132" s="2" customFormat="1" ht="24.15" customHeight="1">
      <c r="A132" s="39"/>
      <c r="B132" s="40"/>
      <c r="C132" s="229" t="s">
        <v>88</v>
      </c>
      <c r="D132" s="229" t="s">
        <v>243</v>
      </c>
      <c r="E132" s="230" t="s">
        <v>88</v>
      </c>
      <c r="F132" s="231" t="s">
        <v>5561</v>
      </c>
      <c r="G132" s="232" t="s">
        <v>303</v>
      </c>
      <c r="H132" s="233">
        <v>1</v>
      </c>
      <c r="I132" s="234"/>
      <c r="J132" s="235">
        <f>ROUND(I132*H132,2)</f>
        <v>0</v>
      </c>
      <c r="K132" s="231" t="s">
        <v>1</v>
      </c>
      <c r="L132" s="45"/>
      <c r="M132" s="236" t="s">
        <v>1</v>
      </c>
      <c r="N132" s="237" t="s">
        <v>45</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5355</v>
      </c>
      <c r="AT132" s="240" t="s">
        <v>243</v>
      </c>
      <c r="AU132" s="240" t="s">
        <v>88</v>
      </c>
      <c r="AY132" s="18" t="s">
        <v>241</v>
      </c>
      <c r="BE132" s="241">
        <f>IF(N132="základní",J132,0)</f>
        <v>0</v>
      </c>
      <c r="BF132" s="241">
        <f>IF(N132="snížená",J132,0)</f>
        <v>0</v>
      </c>
      <c r="BG132" s="241">
        <f>IF(N132="zákl. přenesená",J132,0)</f>
        <v>0</v>
      </c>
      <c r="BH132" s="241">
        <f>IF(N132="sníž. přenesená",J132,0)</f>
        <v>0</v>
      </c>
      <c r="BI132" s="241">
        <f>IF(N132="nulová",J132,0)</f>
        <v>0</v>
      </c>
      <c r="BJ132" s="18" t="s">
        <v>14</v>
      </c>
      <c r="BK132" s="241">
        <f>ROUND(I132*H132,2)</f>
        <v>0</v>
      </c>
      <c r="BL132" s="18" t="s">
        <v>5355</v>
      </c>
      <c r="BM132" s="240" t="s">
        <v>5562</v>
      </c>
    </row>
    <row r="133" s="2" customFormat="1">
      <c r="A133" s="39"/>
      <c r="B133" s="40"/>
      <c r="C133" s="41"/>
      <c r="D133" s="242" t="s">
        <v>249</v>
      </c>
      <c r="E133" s="41"/>
      <c r="F133" s="243" t="s">
        <v>5561</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249</v>
      </c>
      <c r="AU133" s="18" t="s">
        <v>88</v>
      </c>
    </row>
    <row r="134" s="2" customFormat="1" ht="24.15" customHeight="1">
      <c r="A134" s="39"/>
      <c r="B134" s="40"/>
      <c r="C134" s="229" t="s">
        <v>96</v>
      </c>
      <c r="D134" s="229" t="s">
        <v>243</v>
      </c>
      <c r="E134" s="230" t="s">
        <v>96</v>
      </c>
      <c r="F134" s="231" t="s">
        <v>5563</v>
      </c>
      <c r="G134" s="232" t="s">
        <v>303</v>
      </c>
      <c r="H134" s="233">
        <v>10</v>
      </c>
      <c r="I134" s="234"/>
      <c r="J134" s="235">
        <f>ROUND(I134*H134,2)</f>
        <v>0</v>
      </c>
      <c r="K134" s="231" t="s">
        <v>1</v>
      </c>
      <c r="L134" s="45"/>
      <c r="M134" s="236" t="s">
        <v>1</v>
      </c>
      <c r="N134" s="237" t="s">
        <v>45</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5355</v>
      </c>
      <c r="AT134" s="240" t="s">
        <v>243</v>
      </c>
      <c r="AU134" s="240" t="s">
        <v>88</v>
      </c>
      <c r="AY134" s="18" t="s">
        <v>241</v>
      </c>
      <c r="BE134" s="241">
        <f>IF(N134="základní",J134,0)</f>
        <v>0</v>
      </c>
      <c r="BF134" s="241">
        <f>IF(N134="snížená",J134,0)</f>
        <v>0</v>
      </c>
      <c r="BG134" s="241">
        <f>IF(N134="zákl. přenesená",J134,0)</f>
        <v>0</v>
      </c>
      <c r="BH134" s="241">
        <f>IF(N134="sníž. přenesená",J134,0)</f>
        <v>0</v>
      </c>
      <c r="BI134" s="241">
        <f>IF(N134="nulová",J134,0)</f>
        <v>0</v>
      </c>
      <c r="BJ134" s="18" t="s">
        <v>14</v>
      </c>
      <c r="BK134" s="241">
        <f>ROUND(I134*H134,2)</f>
        <v>0</v>
      </c>
      <c r="BL134" s="18" t="s">
        <v>5355</v>
      </c>
      <c r="BM134" s="240" t="s">
        <v>5564</v>
      </c>
    </row>
    <row r="135" s="2" customFormat="1">
      <c r="A135" s="39"/>
      <c r="B135" s="40"/>
      <c r="C135" s="41"/>
      <c r="D135" s="242" t="s">
        <v>249</v>
      </c>
      <c r="E135" s="41"/>
      <c r="F135" s="243" t="s">
        <v>5563</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249</v>
      </c>
      <c r="AU135" s="18" t="s">
        <v>88</v>
      </c>
    </row>
    <row r="136" s="2" customFormat="1" ht="24.15" customHeight="1">
      <c r="A136" s="39"/>
      <c r="B136" s="40"/>
      <c r="C136" s="229" t="s">
        <v>175</v>
      </c>
      <c r="D136" s="229" t="s">
        <v>243</v>
      </c>
      <c r="E136" s="230" t="s">
        <v>175</v>
      </c>
      <c r="F136" s="231" t="s">
        <v>5565</v>
      </c>
      <c r="G136" s="232" t="s">
        <v>303</v>
      </c>
      <c r="H136" s="233">
        <v>6</v>
      </c>
      <c r="I136" s="234"/>
      <c r="J136" s="235">
        <f>ROUND(I136*H136,2)</f>
        <v>0</v>
      </c>
      <c r="K136" s="231" t="s">
        <v>1</v>
      </c>
      <c r="L136" s="45"/>
      <c r="M136" s="236" t="s">
        <v>1</v>
      </c>
      <c r="N136" s="237" t="s">
        <v>45</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5355</v>
      </c>
      <c r="AT136" s="240" t="s">
        <v>243</v>
      </c>
      <c r="AU136" s="240" t="s">
        <v>88</v>
      </c>
      <c r="AY136" s="18" t="s">
        <v>241</v>
      </c>
      <c r="BE136" s="241">
        <f>IF(N136="základní",J136,0)</f>
        <v>0</v>
      </c>
      <c r="BF136" s="241">
        <f>IF(N136="snížená",J136,0)</f>
        <v>0</v>
      </c>
      <c r="BG136" s="241">
        <f>IF(N136="zákl. přenesená",J136,0)</f>
        <v>0</v>
      </c>
      <c r="BH136" s="241">
        <f>IF(N136="sníž. přenesená",J136,0)</f>
        <v>0</v>
      </c>
      <c r="BI136" s="241">
        <f>IF(N136="nulová",J136,0)</f>
        <v>0</v>
      </c>
      <c r="BJ136" s="18" t="s">
        <v>14</v>
      </c>
      <c r="BK136" s="241">
        <f>ROUND(I136*H136,2)</f>
        <v>0</v>
      </c>
      <c r="BL136" s="18" t="s">
        <v>5355</v>
      </c>
      <c r="BM136" s="240" t="s">
        <v>5566</v>
      </c>
    </row>
    <row r="137" s="2" customFormat="1">
      <c r="A137" s="39"/>
      <c r="B137" s="40"/>
      <c r="C137" s="41"/>
      <c r="D137" s="242" t="s">
        <v>249</v>
      </c>
      <c r="E137" s="41"/>
      <c r="F137" s="243" t="s">
        <v>5565</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249</v>
      </c>
      <c r="AU137" s="18" t="s">
        <v>88</v>
      </c>
    </row>
    <row r="138" s="2" customFormat="1" ht="24.15" customHeight="1">
      <c r="A138" s="39"/>
      <c r="B138" s="40"/>
      <c r="C138" s="229" t="s">
        <v>274</v>
      </c>
      <c r="D138" s="229" t="s">
        <v>243</v>
      </c>
      <c r="E138" s="230" t="s">
        <v>274</v>
      </c>
      <c r="F138" s="231" t="s">
        <v>5567</v>
      </c>
      <c r="G138" s="232" t="s">
        <v>303</v>
      </c>
      <c r="H138" s="233">
        <v>4</v>
      </c>
      <c r="I138" s="234"/>
      <c r="J138" s="235">
        <f>ROUND(I138*H138,2)</f>
        <v>0</v>
      </c>
      <c r="K138" s="231" t="s">
        <v>1</v>
      </c>
      <c r="L138" s="45"/>
      <c r="M138" s="236" t="s">
        <v>1</v>
      </c>
      <c r="N138" s="237" t="s">
        <v>45</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5355</v>
      </c>
      <c r="AT138" s="240" t="s">
        <v>243</v>
      </c>
      <c r="AU138" s="240" t="s">
        <v>88</v>
      </c>
      <c r="AY138" s="18" t="s">
        <v>241</v>
      </c>
      <c r="BE138" s="241">
        <f>IF(N138="základní",J138,0)</f>
        <v>0</v>
      </c>
      <c r="BF138" s="241">
        <f>IF(N138="snížená",J138,0)</f>
        <v>0</v>
      </c>
      <c r="BG138" s="241">
        <f>IF(N138="zákl. přenesená",J138,0)</f>
        <v>0</v>
      </c>
      <c r="BH138" s="241">
        <f>IF(N138="sníž. přenesená",J138,0)</f>
        <v>0</v>
      </c>
      <c r="BI138" s="241">
        <f>IF(N138="nulová",J138,0)</f>
        <v>0</v>
      </c>
      <c r="BJ138" s="18" t="s">
        <v>14</v>
      </c>
      <c r="BK138" s="241">
        <f>ROUND(I138*H138,2)</f>
        <v>0</v>
      </c>
      <c r="BL138" s="18" t="s">
        <v>5355</v>
      </c>
      <c r="BM138" s="240" t="s">
        <v>5568</v>
      </c>
    </row>
    <row r="139" s="2" customFormat="1">
      <c r="A139" s="39"/>
      <c r="B139" s="40"/>
      <c r="C139" s="41"/>
      <c r="D139" s="242" t="s">
        <v>249</v>
      </c>
      <c r="E139" s="41"/>
      <c r="F139" s="243" t="s">
        <v>5567</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249</v>
      </c>
      <c r="AU139" s="18" t="s">
        <v>88</v>
      </c>
    </row>
    <row r="140" s="2" customFormat="1" ht="16.5" customHeight="1">
      <c r="A140" s="39"/>
      <c r="B140" s="40"/>
      <c r="C140" s="229" t="s">
        <v>283</v>
      </c>
      <c r="D140" s="229" t="s">
        <v>243</v>
      </c>
      <c r="E140" s="230" t="s">
        <v>283</v>
      </c>
      <c r="F140" s="231" t="s">
        <v>5569</v>
      </c>
      <c r="G140" s="232" t="s">
        <v>303</v>
      </c>
      <c r="H140" s="233">
        <v>2</v>
      </c>
      <c r="I140" s="234"/>
      <c r="J140" s="235">
        <f>ROUND(I140*H140,2)</f>
        <v>0</v>
      </c>
      <c r="K140" s="231" t="s">
        <v>1</v>
      </c>
      <c r="L140" s="45"/>
      <c r="M140" s="236" t="s">
        <v>1</v>
      </c>
      <c r="N140" s="237" t="s">
        <v>45</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5355</v>
      </c>
      <c r="AT140" s="240" t="s">
        <v>243</v>
      </c>
      <c r="AU140" s="240" t="s">
        <v>88</v>
      </c>
      <c r="AY140" s="18" t="s">
        <v>241</v>
      </c>
      <c r="BE140" s="241">
        <f>IF(N140="základní",J140,0)</f>
        <v>0</v>
      </c>
      <c r="BF140" s="241">
        <f>IF(N140="snížená",J140,0)</f>
        <v>0</v>
      </c>
      <c r="BG140" s="241">
        <f>IF(N140="zákl. přenesená",J140,0)</f>
        <v>0</v>
      </c>
      <c r="BH140" s="241">
        <f>IF(N140="sníž. přenesená",J140,0)</f>
        <v>0</v>
      </c>
      <c r="BI140" s="241">
        <f>IF(N140="nulová",J140,0)</f>
        <v>0</v>
      </c>
      <c r="BJ140" s="18" t="s">
        <v>14</v>
      </c>
      <c r="BK140" s="241">
        <f>ROUND(I140*H140,2)</f>
        <v>0</v>
      </c>
      <c r="BL140" s="18" t="s">
        <v>5355</v>
      </c>
      <c r="BM140" s="240" t="s">
        <v>5570</v>
      </c>
    </row>
    <row r="141" s="2" customFormat="1">
      <c r="A141" s="39"/>
      <c r="B141" s="40"/>
      <c r="C141" s="41"/>
      <c r="D141" s="242" t="s">
        <v>249</v>
      </c>
      <c r="E141" s="41"/>
      <c r="F141" s="243" t="s">
        <v>5569</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249</v>
      </c>
      <c r="AU141" s="18" t="s">
        <v>88</v>
      </c>
    </row>
    <row r="142" s="2" customFormat="1" ht="24.15" customHeight="1">
      <c r="A142" s="39"/>
      <c r="B142" s="40"/>
      <c r="C142" s="229" t="s">
        <v>293</v>
      </c>
      <c r="D142" s="229" t="s">
        <v>243</v>
      </c>
      <c r="E142" s="230" t="s">
        <v>293</v>
      </c>
      <c r="F142" s="231" t="s">
        <v>5571</v>
      </c>
      <c r="G142" s="232" t="s">
        <v>303</v>
      </c>
      <c r="H142" s="233">
        <v>2</v>
      </c>
      <c r="I142" s="234"/>
      <c r="J142" s="235">
        <f>ROUND(I142*H142,2)</f>
        <v>0</v>
      </c>
      <c r="K142" s="231" t="s">
        <v>1</v>
      </c>
      <c r="L142" s="45"/>
      <c r="M142" s="236" t="s">
        <v>1</v>
      </c>
      <c r="N142" s="237" t="s">
        <v>45</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5355</v>
      </c>
      <c r="AT142" s="240" t="s">
        <v>243</v>
      </c>
      <c r="AU142" s="240" t="s">
        <v>88</v>
      </c>
      <c r="AY142" s="18" t="s">
        <v>241</v>
      </c>
      <c r="BE142" s="241">
        <f>IF(N142="základní",J142,0)</f>
        <v>0</v>
      </c>
      <c r="BF142" s="241">
        <f>IF(N142="snížená",J142,0)</f>
        <v>0</v>
      </c>
      <c r="BG142" s="241">
        <f>IF(N142="zákl. přenesená",J142,0)</f>
        <v>0</v>
      </c>
      <c r="BH142" s="241">
        <f>IF(N142="sníž. přenesená",J142,0)</f>
        <v>0</v>
      </c>
      <c r="BI142" s="241">
        <f>IF(N142="nulová",J142,0)</f>
        <v>0</v>
      </c>
      <c r="BJ142" s="18" t="s">
        <v>14</v>
      </c>
      <c r="BK142" s="241">
        <f>ROUND(I142*H142,2)</f>
        <v>0</v>
      </c>
      <c r="BL142" s="18" t="s">
        <v>5355</v>
      </c>
      <c r="BM142" s="240" t="s">
        <v>5572</v>
      </c>
    </row>
    <row r="143" s="2" customFormat="1">
      <c r="A143" s="39"/>
      <c r="B143" s="40"/>
      <c r="C143" s="41"/>
      <c r="D143" s="242" t="s">
        <v>249</v>
      </c>
      <c r="E143" s="41"/>
      <c r="F143" s="243" t="s">
        <v>5571</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249</v>
      </c>
      <c r="AU143" s="18" t="s">
        <v>88</v>
      </c>
    </row>
    <row r="144" s="2" customFormat="1" ht="33" customHeight="1">
      <c r="A144" s="39"/>
      <c r="B144" s="40"/>
      <c r="C144" s="229" t="s">
        <v>300</v>
      </c>
      <c r="D144" s="229" t="s">
        <v>243</v>
      </c>
      <c r="E144" s="230" t="s">
        <v>300</v>
      </c>
      <c r="F144" s="231" t="s">
        <v>5573</v>
      </c>
      <c r="G144" s="232" t="s">
        <v>303</v>
      </c>
      <c r="H144" s="233">
        <v>2</v>
      </c>
      <c r="I144" s="234"/>
      <c r="J144" s="235">
        <f>ROUND(I144*H144,2)</f>
        <v>0</v>
      </c>
      <c r="K144" s="231" t="s">
        <v>1</v>
      </c>
      <c r="L144" s="45"/>
      <c r="M144" s="236" t="s">
        <v>1</v>
      </c>
      <c r="N144" s="237" t="s">
        <v>45</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5355</v>
      </c>
      <c r="AT144" s="240" t="s">
        <v>243</v>
      </c>
      <c r="AU144" s="240" t="s">
        <v>88</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5355</v>
      </c>
      <c r="BM144" s="240" t="s">
        <v>5574</v>
      </c>
    </row>
    <row r="145" s="2" customFormat="1">
      <c r="A145" s="39"/>
      <c r="B145" s="40"/>
      <c r="C145" s="41"/>
      <c r="D145" s="242" t="s">
        <v>249</v>
      </c>
      <c r="E145" s="41"/>
      <c r="F145" s="243" t="s">
        <v>5573</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88</v>
      </c>
    </row>
    <row r="146" s="2" customFormat="1" ht="24.15" customHeight="1">
      <c r="A146" s="39"/>
      <c r="B146" s="40"/>
      <c r="C146" s="229" t="s">
        <v>281</v>
      </c>
      <c r="D146" s="229" t="s">
        <v>243</v>
      </c>
      <c r="E146" s="230" t="s">
        <v>281</v>
      </c>
      <c r="F146" s="231" t="s">
        <v>5575</v>
      </c>
      <c r="G146" s="232" t="s">
        <v>303</v>
      </c>
      <c r="H146" s="233">
        <v>1</v>
      </c>
      <c r="I146" s="234"/>
      <c r="J146" s="235">
        <f>ROUND(I146*H146,2)</f>
        <v>0</v>
      </c>
      <c r="K146" s="231" t="s">
        <v>1</v>
      </c>
      <c r="L146" s="45"/>
      <c r="M146" s="236" t="s">
        <v>1</v>
      </c>
      <c r="N146" s="237" t="s">
        <v>45</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5355</v>
      </c>
      <c r="AT146" s="240" t="s">
        <v>243</v>
      </c>
      <c r="AU146" s="240" t="s">
        <v>88</v>
      </c>
      <c r="AY146" s="18" t="s">
        <v>241</v>
      </c>
      <c r="BE146" s="241">
        <f>IF(N146="základní",J146,0)</f>
        <v>0</v>
      </c>
      <c r="BF146" s="241">
        <f>IF(N146="snížená",J146,0)</f>
        <v>0</v>
      </c>
      <c r="BG146" s="241">
        <f>IF(N146="zákl. přenesená",J146,0)</f>
        <v>0</v>
      </c>
      <c r="BH146" s="241">
        <f>IF(N146="sníž. přenesená",J146,0)</f>
        <v>0</v>
      </c>
      <c r="BI146" s="241">
        <f>IF(N146="nulová",J146,0)</f>
        <v>0</v>
      </c>
      <c r="BJ146" s="18" t="s">
        <v>14</v>
      </c>
      <c r="BK146" s="241">
        <f>ROUND(I146*H146,2)</f>
        <v>0</v>
      </c>
      <c r="BL146" s="18" t="s">
        <v>5355</v>
      </c>
      <c r="BM146" s="240" t="s">
        <v>5576</v>
      </c>
    </row>
    <row r="147" s="2" customFormat="1">
      <c r="A147" s="39"/>
      <c r="B147" s="40"/>
      <c r="C147" s="41"/>
      <c r="D147" s="242" t="s">
        <v>249</v>
      </c>
      <c r="E147" s="41"/>
      <c r="F147" s="243" t="s">
        <v>5575</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249</v>
      </c>
      <c r="AU147" s="18" t="s">
        <v>88</v>
      </c>
    </row>
    <row r="148" s="2" customFormat="1" ht="24.15" customHeight="1">
      <c r="A148" s="39"/>
      <c r="B148" s="40"/>
      <c r="C148" s="229" t="s">
        <v>309</v>
      </c>
      <c r="D148" s="229" t="s">
        <v>243</v>
      </c>
      <c r="E148" s="230" t="s">
        <v>309</v>
      </c>
      <c r="F148" s="231" t="s">
        <v>5577</v>
      </c>
      <c r="G148" s="232" t="s">
        <v>303</v>
      </c>
      <c r="H148" s="233">
        <v>1</v>
      </c>
      <c r="I148" s="234"/>
      <c r="J148" s="235">
        <f>ROUND(I148*H148,2)</f>
        <v>0</v>
      </c>
      <c r="K148" s="231" t="s">
        <v>1</v>
      </c>
      <c r="L148" s="45"/>
      <c r="M148" s="236" t="s">
        <v>1</v>
      </c>
      <c r="N148" s="237" t="s">
        <v>45</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5355</v>
      </c>
      <c r="AT148" s="240" t="s">
        <v>243</v>
      </c>
      <c r="AU148" s="240" t="s">
        <v>88</v>
      </c>
      <c r="AY148" s="18" t="s">
        <v>241</v>
      </c>
      <c r="BE148" s="241">
        <f>IF(N148="základní",J148,0)</f>
        <v>0</v>
      </c>
      <c r="BF148" s="241">
        <f>IF(N148="snížená",J148,0)</f>
        <v>0</v>
      </c>
      <c r="BG148" s="241">
        <f>IF(N148="zákl. přenesená",J148,0)</f>
        <v>0</v>
      </c>
      <c r="BH148" s="241">
        <f>IF(N148="sníž. přenesená",J148,0)</f>
        <v>0</v>
      </c>
      <c r="BI148" s="241">
        <f>IF(N148="nulová",J148,0)</f>
        <v>0</v>
      </c>
      <c r="BJ148" s="18" t="s">
        <v>14</v>
      </c>
      <c r="BK148" s="241">
        <f>ROUND(I148*H148,2)</f>
        <v>0</v>
      </c>
      <c r="BL148" s="18" t="s">
        <v>5355</v>
      </c>
      <c r="BM148" s="240" t="s">
        <v>5578</v>
      </c>
    </row>
    <row r="149" s="2" customFormat="1">
      <c r="A149" s="39"/>
      <c r="B149" s="40"/>
      <c r="C149" s="41"/>
      <c r="D149" s="242" t="s">
        <v>249</v>
      </c>
      <c r="E149" s="41"/>
      <c r="F149" s="243" t="s">
        <v>5577</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249</v>
      </c>
      <c r="AU149" s="18" t="s">
        <v>88</v>
      </c>
    </row>
    <row r="150" s="2" customFormat="1" ht="24.15" customHeight="1">
      <c r="A150" s="39"/>
      <c r="B150" s="40"/>
      <c r="C150" s="229" t="s">
        <v>313</v>
      </c>
      <c r="D150" s="229" t="s">
        <v>243</v>
      </c>
      <c r="E150" s="230" t="s">
        <v>313</v>
      </c>
      <c r="F150" s="231" t="s">
        <v>5579</v>
      </c>
      <c r="G150" s="232" t="s">
        <v>303</v>
      </c>
      <c r="H150" s="233">
        <v>2</v>
      </c>
      <c r="I150" s="234"/>
      <c r="J150" s="235">
        <f>ROUND(I150*H150,2)</f>
        <v>0</v>
      </c>
      <c r="K150" s="231" t="s">
        <v>1</v>
      </c>
      <c r="L150" s="45"/>
      <c r="M150" s="236" t="s">
        <v>1</v>
      </c>
      <c r="N150" s="237" t="s">
        <v>45</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5355</v>
      </c>
      <c r="AT150" s="240" t="s">
        <v>243</v>
      </c>
      <c r="AU150" s="240" t="s">
        <v>88</v>
      </c>
      <c r="AY150" s="18" t="s">
        <v>241</v>
      </c>
      <c r="BE150" s="241">
        <f>IF(N150="základní",J150,0)</f>
        <v>0</v>
      </c>
      <c r="BF150" s="241">
        <f>IF(N150="snížená",J150,0)</f>
        <v>0</v>
      </c>
      <c r="BG150" s="241">
        <f>IF(N150="zákl. přenesená",J150,0)</f>
        <v>0</v>
      </c>
      <c r="BH150" s="241">
        <f>IF(N150="sníž. přenesená",J150,0)</f>
        <v>0</v>
      </c>
      <c r="BI150" s="241">
        <f>IF(N150="nulová",J150,0)</f>
        <v>0</v>
      </c>
      <c r="BJ150" s="18" t="s">
        <v>14</v>
      </c>
      <c r="BK150" s="241">
        <f>ROUND(I150*H150,2)</f>
        <v>0</v>
      </c>
      <c r="BL150" s="18" t="s">
        <v>5355</v>
      </c>
      <c r="BM150" s="240" t="s">
        <v>5580</v>
      </c>
    </row>
    <row r="151" s="2" customFormat="1">
      <c r="A151" s="39"/>
      <c r="B151" s="40"/>
      <c r="C151" s="41"/>
      <c r="D151" s="242" t="s">
        <v>249</v>
      </c>
      <c r="E151" s="41"/>
      <c r="F151" s="243" t="s">
        <v>5579</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249</v>
      </c>
      <c r="AU151" s="18" t="s">
        <v>88</v>
      </c>
    </row>
    <row r="152" s="2" customFormat="1" ht="24.15" customHeight="1">
      <c r="A152" s="39"/>
      <c r="B152" s="40"/>
      <c r="C152" s="229" t="s">
        <v>317</v>
      </c>
      <c r="D152" s="229" t="s">
        <v>243</v>
      </c>
      <c r="E152" s="230" t="s">
        <v>317</v>
      </c>
      <c r="F152" s="231" t="s">
        <v>5581</v>
      </c>
      <c r="G152" s="232" t="s">
        <v>303</v>
      </c>
      <c r="H152" s="233">
        <v>1</v>
      </c>
      <c r="I152" s="234"/>
      <c r="J152" s="235">
        <f>ROUND(I152*H152,2)</f>
        <v>0</v>
      </c>
      <c r="K152" s="231" t="s">
        <v>1</v>
      </c>
      <c r="L152" s="45"/>
      <c r="M152" s="236" t="s">
        <v>1</v>
      </c>
      <c r="N152" s="237" t="s">
        <v>45</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5355</v>
      </c>
      <c r="AT152" s="240" t="s">
        <v>243</v>
      </c>
      <c r="AU152" s="240" t="s">
        <v>88</v>
      </c>
      <c r="AY152" s="18" t="s">
        <v>241</v>
      </c>
      <c r="BE152" s="241">
        <f>IF(N152="základní",J152,0)</f>
        <v>0</v>
      </c>
      <c r="BF152" s="241">
        <f>IF(N152="snížená",J152,0)</f>
        <v>0</v>
      </c>
      <c r="BG152" s="241">
        <f>IF(N152="zákl. přenesená",J152,0)</f>
        <v>0</v>
      </c>
      <c r="BH152" s="241">
        <f>IF(N152="sníž. přenesená",J152,0)</f>
        <v>0</v>
      </c>
      <c r="BI152" s="241">
        <f>IF(N152="nulová",J152,0)</f>
        <v>0</v>
      </c>
      <c r="BJ152" s="18" t="s">
        <v>14</v>
      </c>
      <c r="BK152" s="241">
        <f>ROUND(I152*H152,2)</f>
        <v>0</v>
      </c>
      <c r="BL152" s="18" t="s">
        <v>5355</v>
      </c>
      <c r="BM152" s="240" t="s">
        <v>5582</v>
      </c>
    </row>
    <row r="153" s="2" customFormat="1">
      <c r="A153" s="39"/>
      <c r="B153" s="40"/>
      <c r="C153" s="41"/>
      <c r="D153" s="242" t="s">
        <v>249</v>
      </c>
      <c r="E153" s="41"/>
      <c r="F153" s="243" t="s">
        <v>5581</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249</v>
      </c>
      <c r="AU153" s="18" t="s">
        <v>88</v>
      </c>
    </row>
    <row r="154" s="2" customFormat="1">
      <c r="A154" s="39"/>
      <c r="B154" s="40"/>
      <c r="C154" s="41"/>
      <c r="D154" s="242" t="s">
        <v>742</v>
      </c>
      <c r="E154" s="41"/>
      <c r="F154" s="287" t="s">
        <v>5583</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742</v>
      </c>
      <c r="AU154" s="18" t="s">
        <v>88</v>
      </c>
    </row>
    <row r="155" s="2" customFormat="1" ht="24.15" customHeight="1">
      <c r="A155" s="39"/>
      <c r="B155" s="40"/>
      <c r="C155" s="229" t="s">
        <v>325</v>
      </c>
      <c r="D155" s="229" t="s">
        <v>243</v>
      </c>
      <c r="E155" s="230" t="s">
        <v>325</v>
      </c>
      <c r="F155" s="231" t="s">
        <v>5584</v>
      </c>
      <c r="G155" s="232" t="s">
        <v>307</v>
      </c>
      <c r="H155" s="233">
        <v>1</v>
      </c>
      <c r="I155" s="234"/>
      <c r="J155" s="235">
        <f>ROUND(I155*H155,2)</f>
        <v>0</v>
      </c>
      <c r="K155" s="231" t="s">
        <v>1</v>
      </c>
      <c r="L155" s="45"/>
      <c r="M155" s="236" t="s">
        <v>1</v>
      </c>
      <c r="N155" s="237" t="s">
        <v>45</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5355</v>
      </c>
      <c r="AT155" s="240" t="s">
        <v>243</v>
      </c>
      <c r="AU155" s="240" t="s">
        <v>88</v>
      </c>
      <c r="AY155" s="18" t="s">
        <v>241</v>
      </c>
      <c r="BE155" s="241">
        <f>IF(N155="základní",J155,0)</f>
        <v>0</v>
      </c>
      <c r="BF155" s="241">
        <f>IF(N155="snížená",J155,0)</f>
        <v>0</v>
      </c>
      <c r="BG155" s="241">
        <f>IF(N155="zákl. přenesená",J155,0)</f>
        <v>0</v>
      </c>
      <c r="BH155" s="241">
        <f>IF(N155="sníž. přenesená",J155,0)</f>
        <v>0</v>
      </c>
      <c r="BI155" s="241">
        <f>IF(N155="nulová",J155,0)</f>
        <v>0</v>
      </c>
      <c r="BJ155" s="18" t="s">
        <v>14</v>
      </c>
      <c r="BK155" s="241">
        <f>ROUND(I155*H155,2)</f>
        <v>0</v>
      </c>
      <c r="BL155" s="18" t="s">
        <v>5355</v>
      </c>
      <c r="BM155" s="240" t="s">
        <v>5585</v>
      </c>
    </row>
    <row r="156" s="2" customFormat="1">
      <c r="A156" s="39"/>
      <c r="B156" s="40"/>
      <c r="C156" s="41"/>
      <c r="D156" s="242" t="s">
        <v>249</v>
      </c>
      <c r="E156" s="41"/>
      <c r="F156" s="243" t="s">
        <v>5584</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249</v>
      </c>
      <c r="AU156" s="18" t="s">
        <v>88</v>
      </c>
    </row>
    <row r="157" s="2" customFormat="1">
      <c r="A157" s="39"/>
      <c r="B157" s="40"/>
      <c r="C157" s="41"/>
      <c r="D157" s="242" t="s">
        <v>742</v>
      </c>
      <c r="E157" s="41"/>
      <c r="F157" s="287" t="s">
        <v>5586</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742</v>
      </c>
      <c r="AU157" s="18" t="s">
        <v>88</v>
      </c>
    </row>
    <row r="158" s="2" customFormat="1" ht="24.15" customHeight="1">
      <c r="A158" s="39"/>
      <c r="B158" s="40"/>
      <c r="C158" s="229" t="s">
        <v>332</v>
      </c>
      <c r="D158" s="229" t="s">
        <v>243</v>
      </c>
      <c r="E158" s="230" t="s">
        <v>332</v>
      </c>
      <c r="F158" s="231" t="s">
        <v>5587</v>
      </c>
      <c r="G158" s="232" t="s">
        <v>307</v>
      </c>
      <c r="H158" s="233">
        <v>1</v>
      </c>
      <c r="I158" s="234"/>
      <c r="J158" s="235">
        <f>ROUND(I158*H158,2)</f>
        <v>0</v>
      </c>
      <c r="K158" s="231" t="s">
        <v>1</v>
      </c>
      <c r="L158" s="45"/>
      <c r="M158" s="236" t="s">
        <v>1</v>
      </c>
      <c r="N158" s="237" t="s">
        <v>45</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5355</v>
      </c>
      <c r="AT158" s="240" t="s">
        <v>243</v>
      </c>
      <c r="AU158" s="240" t="s">
        <v>88</v>
      </c>
      <c r="AY158" s="18" t="s">
        <v>241</v>
      </c>
      <c r="BE158" s="241">
        <f>IF(N158="základní",J158,0)</f>
        <v>0</v>
      </c>
      <c r="BF158" s="241">
        <f>IF(N158="snížená",J158,0)</f>
        <v>0</v>
      </c>
      <c r="BG158" s="241">
        <f>IF(N158="zákl. přenesená",J158,0)</f>
        <v>0</v>
      </c>
      <c r="BH158" s="241">
        <f>IF(N158="sníž. přenesená",J158,0)</f>
        <v>0</v>
      </c>
      <c r="BI158" s="241">
        <f>IF(N158="nulová",J158,0)</f>
        <v>0</v>
      </c>
      <c r="BJ158" s="18" t="s">
        <v>14</v>
      </c>
      <c r="BK158" s="241">
        <f>ROUND(I158*H158,2)</f>
        <v>0</v>
      </c>
      <c r="BL158" s="18" t="s">
        <v>5355</v>
      </c>
      <c r="BM158" s="240" t="s">
        <v>5588</v>
      </c>
    </row>
    <row r="159" s="2" customFormat="1">
      <c r="A159" s="39"/>
      <c r="B159" s="40"/>
      <c r="C159" s="41"/>
      <c r="D159" s="242" t="s">
        <v>249</v>
      </c>
      <c r="E159" s="41"/>
      <c r="F159" s="243" t="s">
        <v>5587</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249</v>
      </c>
      <c r="AU159" s="18" t="s">
        <v>88</v>
      </c>
    </row>
    <row r="160" s="2" customFormat="1">
      <c r="A160" s="39"/>
      <c r="B160" s="40"/>
      <c r="C160" s="41"/>
      <c r="D160" s="242" t="s">
        <v>742</v>
      </c>
      <c r="E160" s="41"/>
      <c r="F160" s="287" t="s">
        <v>5589</v>
      </c>
      <c r="G160" s="41"/>
      <c r="H160" s="41"/>
      <c r="I160" s="244"/>
      <c r="J160" s="41"/>
      <c r="K160" s="41"/>
      <c r="L160" s="45"/>
      <c r="M160" s="281"/>
      <c r="N160" s="282"/>
      <c r="O160" s="283"/>
      <c r="P160" s="283"/>
      <c r="Q160" s="283"/>
      <c r="R160" s="283"/>
      <c r="S160" s="283"/>
      <c r="T160" s="284"/>
      <c r="U160" s="39"/>
      <c r="V160" s="39"/>
      <c r="W160" s="39"/>
      <c r="X160" s="39"/>
      <c r="Y160" s="39"/>
      <c r="Z160" s="39"/>
      <c r="AA160" s="39"/>
      <c r="AB160" s="39"/>
      <c r="AC160" s="39"/>
      <c r="AD160" s="39"/>
      <c r="AE160" s="39"/>
      <c r="AT160" s="18" t="s">
        <v>742</v>
      </c>
      <c r="AU160" s="18" t="s">
        <v>88</v>
      </c>
    </row>
    <row r="161" s="2" customFormat="1" ht="6.96" customHeight="1">
      <c r="A161" s="39"/>
      <c r="B161" s="67"/>
      <c r="C161" s="68"/>
      <c r="D161" s="68"/>
      <c r="E161" s="68"/>
      <c r="F161" s="68"/>
      <c r="G161" s="68"/>
      <c r="H161" s="68"/>
      <c r="I161" s="68"/>
      <c r="J161" s="68"/>
      <c r="K161" s="68"/>
      <c r="L161" s="45"/>
      <c r="M161" s="39"/>
      <c r="O161" s="39"/>
      <c r="P161" s="39"/>
      <c r="Q161" s="39"/>
      <c r="R161" s="39"/>
      <c r="S161" s="39"/>
      <c r="T161" s="39"/>
      <c r="U161" s="39"/>
      <c r="V161" s="39"/>
      <c r="W161" s="39"/>
      <c r="X161" s="39"/>
      <c r="Y161" s="39"/>
      <c r="Z161" s="39"/>
      <c r="AA161" s="39"/>
      <c r="AB161" s="39"/>
      <c r="AC161" s="39"/>
      <c r="AD161" s="39"/>
      <c r="AE161" s="39"/>
    </row>
  </sheetData>
  <sheetProtection sheet="1" autoFilter="0" formatColumns="0" formatRows="0" objects="1" scenarios="1" spinCount="100000" saltValue="qCgfnoXGZQp+LKwmqGWlebTnoLeiFbybX5Nk+vxqE2U7cyLqenLxos+5nRGa7PvvH/8bvvSM/iw45iuiGrYcHA==" hashValue="PoymILQHn2h0kDhfdThIVfujgPGmJDUQhUUXYPLl2HNMxJeWTytEmXy6uuWOBnGNzgAqW78G/2PqSdLtiVvk7Q==" algorithmName="SHA-512" password="CC35"/>
  <autoFilter ref="C125:K16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176</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5346</v>
      </c>
      <c r="F9" s="1"/>
      <c r="G9" s="1"/>
      <c r="H9" s="1"/>
      <c r="L9" s="21"/>
    </row>
    <row r="10" s="1" customFormat="1" ht="12" customHeight="1">
      <c r="B10" s="21"/>
      <c r="D10" s="152" t="s">
        <v>213</v>
      </c>
      <c r="L10" s="21"/>
    </row>
    <row r="11" s="2" customFormat="1" ht="16.5" customHeight="1">
      <c r="A11" s="39"/>
      <c r="B11" s="45"/>
      <c r="C11" s="39"/>
      <c r="D11" s="39"/>
      <c r="E11" s="154" t="s">
        <v>5554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5590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5591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ROUND((SUM(BE127:BE182)),  2)</f>
        <v>0</v>
      </c>
      <c r="G37" s="39"/>
      <c r="H37" s="39"/>
      <c r="I37" s="166">
        <v>0.20999999999999999</v>
      </c>
      <c r="J37" s="165">
        <f>ROUND(((SUM(BE127:BE182))*I37),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ROUND((SUM(BF127:BF182)),  2)</f>
        <v>0</v>
      </c>
      <c r="G38" s="39"/>
      <c r="H38" s="39"/>
      <c r="I38" s="166">
        <v>0.14999999999999999</v>
      </c>
      <c r="J38" s="165">
        <f>ROUND(((SUM(BF127:BF182))*I38),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ROUND((SUM(BG127:BG182)),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ROUND((SUM(BH127:BH182)),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ROUND((SUM(BI127:BI182)),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5346</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5554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5590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PS.02.2.1 - Elektročást</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2028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3028</v>
      </c>
      <c r="E102" s="194"/>
      <c r="F102" s="194"/>
      <c r="G102" s="194"/>
      <c r="H102" s="194"/>
      <c r="I102" s="194"/>
      <c r="J102" s="195">
        <f>J145</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3029</v>
      </c>
      <c r="E103" s="194"/>
      <c r="F103" s="194"/>
      <c r="G103" s="194"/>
      <c r="H103" s="194"/>
      <c r="I103" s="194"/>
      <c r="J103" s="195">
        <f>J162</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226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26.25" customHeight="1">
      <c r="A113" s="39"/>
      <c r="B113" s="40"/>
      <c r="C113" s="41"/>
      <c r="D113" s="41"/>
      <c r="E113" s="185" t="str">
        <f>E7</f>
        <v>Zaječov rozšíření a intenzifikace ČOV Horní Kváň - kanalizace a vodovod</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211</v>
      </c>
      <c r="D114" s="23"/>
      <c r="E114" s="23"/>
      <c r="F114" s="23"/>
      <c r="G114" s="23"/>
      <c r="H114" s="23"/>
      <c r="I114" s="23"/>
      <c r="J114" s="23"/>
      <c r="K114" s="23"/>
      <c r="L114" s="21"/>
    </row>
    <row r="115" s="1" customFormat="1" ht="16.5" customHeight="1">
      <c r="B115" s="22"/>
      <c r="C115" s="23"/>
      <c r="D115" s="23"/>
      <c r="E115" s="185" t="s">
        <v>5346</v>
      </c>
      <c r="F115" s="23"/>
      <c r="G115" s="23"/>
      <c r="H115" s="23"/>
      <c r="I115" s="23"/>
      <c r="J115" s="23"/>
      <c r="K115" s="23"/>
      <c r="L115" s="21"/>
    </row>
    <row r="116" s="1" customFormat="1" ht="12" customHeight="1">
      <c r="B116" s="22"/>
      <c r="C116" s="33" t="s">
        <v>213</v>
      </c>
      <c r="D116" s="23"/>
      <c r="E116" s="23"/>
      <c r="F116" s="23"/>
      <c r="G116" s="23"/>
      <c r="H116" s="23"/>
      <c r="I116" s="23"/>
      <c r="J116" s="23"/>
      <c r="K116" s="23"/>
      <c r="L116" s="21"/>
    </row>
    <row r="117" s="2" customFormat="1" ht="16.5" customHeight="1">
      <c r="A117" s="39"/>
      <c r="B117" s="40"/>
      <c r="C117" s="41"/>
      <c r="D117" s="41"/>
      <c r="E117" s="186" t="s">
        <v>5554</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5590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PS.02.2.1 - Elektročást</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obec Zaječov, místní část Kvaň, Nová Ves</v>
      </c>
      <c r="G121" s="41"/>
      <c r="H121" s="41"/>
      <c r="I121" s="33" t="s">
        <v>22</v>
      </c>
      <c r="J121" s="80" t="str">
        <f>IF(J16="","",J16)</f>
        <v>18. 8. 2021</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54.45" customHeight="1">
      <c r="A123" s="39"/>
      <c r="B123" s="40"/>
      <c r="C123" s="33" t="s">
        <v>24</v>
      </c>
      <c r="D123" s="41"/>
      <c r="E123" s="41"/>
      <c r="F123" s="28" t="str">
        <f>E19</f>
        <v>Obec Zaječov, Zaječov 265, 267 63 Zaječov</v>
      </c>
      <c r="G123" s="41"/>
      <c r="H123" s="41"/>
      <c r="I123" s="33" t="s">
        <v>32</v>
      </c>
      <c r="J123" s="37" t="str">
        <f>E25</f>
        <v>PIK VÍTEK s.r.o.,Kořenského 1025/7, 150 00 Praha 5</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37</v>
      </c>
      <c r="J124" s="37" t="str">
        <f>E28</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227</v>
      </c>
      <c r="D126" s="205" t="s">
        <v>65</v>
      </c>
      <c r="E126" s="205" t="s">
        <v>61</v>
      </c>
      <c r="F126" s="205" t="s">
        <v>62</v>
      </c>
      <c r="G126" s="205" t="s">
        <v>228</v>
      </c>
      <c r="H126" s="205" t="s">
        <v>229</v>
      </c>
      <c r="I126" s="205" t="s">
        <v>230</v>
      </c>
      <c r="J126" s="205" t="s">
        <v>219</v>
      </c>
      <c r="K126" s="206" t="s">
        <v>231</v>
      </c>
      <c r="L126" s="207"/>
      <c r="M126" s="101" t="s">
        <v>1</v>
      </c>
      <c r="N126" s="102" t="s">
        <v>44</v>
      </c>
      <c r="O126" s="102" t="s">
        <v>232</v>
      </c>
      <c r="P126" s="102" t="s">
        <v>233</v>
      </c>
      <c r="Q126" s="102" t="s">
        <v>234</v>
      </c>
      <c r="R126" s="102" t="s">
        <v>235</v>
      </c>
      <c r="S126" s="102" t="s">
        <v>236</v>
      </c>
      <c r="T126" s="103" t="s">
        <v>237</v>
      </c>
      <c r="U126" s="202"/>
      <c r="V126" s="202"/>
      <c r="W126" s="202"/>
      <c r="X126" s="202"/>
      <c r="Y126" s="202"/>
      <c r="Z126" s="202"/>
      <c r="AA126" s="202"/>
      <c r="AB126" s="202"/>
      <c r="AC126" s="202"/>
      <c r="AD126" s="202"/>
      <c r="AE126" s="202"/>
    </row>
    <row r="127" s="2" customFormat="1" ht="22.8" customHeight="1">
      <c r="A127" s="39"/>
      <c r="B127" s="40"/>
      <c r="C127" s="108" t="s">
        <v>238</v>
      </c>
      <c r="D127" s="41"/>
      <c r="E127" s="41"/>
      <c r="F127" s="41"/>
      <c r="G127" s="41"/>
      <c r="H127" s="41"/>
      <c r="I127" s="41"/>
      <c r="J127" s="208">
        <f>BK127</f>
        <v>0</v>
      </c>
      <c r="K127" s="41"/>
      <c r="L127" s="45"/>
      <c r="M127" s="104"/>
      <c r="N127" s="209"/>
      <c r="O127" s="105"/>
      <c r="P127" s="210">
        <f>P128+P145+P162</f>
        <v>0</v>
      </c>
      <c r="Q127" s="105"/>
      <c r="R127" s="210">
        <f>R128+R145+R162</f>
        <v>0</v>
      </c>
      <c r="S127" s="105"/>
      <c r="T127" s="211">
        <f>T128+T145+T162</f>
        <v>0</v>
      </c>
      <c r="U127" s="39"/>
      <c r="V127" s="39"/>
      <c r="W127" s="39"/>
      <c r="X127" s="39"/>
      <c r="Y127" s="39"/>
      <c r="Z127" s="39"/>
      <c r="AA127" s="39"/>
      <c r="AB127" s="39"/>
      <c r="AC127" s="39"/>
      <c r="AD127" s="39"/>
      <c r="AE127" s="39"/>
      <c r="AT127" s="18" t="s">
        <v>79</v>
      </c>
      <c r="AU127" s="18" t="s">
        <v>221</v>
      </c>
      <c r="BK127" s="212">
        <f>BK128+BK145+BK162</f>
        <v>0</v>
      </c>
    </row>
    <row r="128" s="12" customFormat="1" ht="25.92" customHeight="1">
      <c r="A128" s="12"/>
      <c r="B128" s="213"/>
      <c r="C128" s="214"/>
      <c r="D128" s="215" t="s">
        <v>79</v>
      </c>
      <c r="E128" s="216" t="s">
        <v>2197</v>
      </c>
      <c r="F128" s="216" t="s">
        <v>2198</v>
      </c>
      <c r="G128" s="214"/>
      <c r="H128" s="214"/>
      <c r="I128" s="217"/>
      <c r="J128" s="218">
        <f>BK128</f>
        <v>0</v>
      </c>
      <c r="K128" s="214"/>
      <c r="L128" s="219"/>
      <c r="M128" s="220"/>
      <c r="N128" s="221"/>
      <c r="O128" s="221"/>
      <c r="P128" s="222">
        <f>SUM(P129:P144)</f>
        <v>0</v>
      </c>
      <c r="Q128" s="221"/>
      <c r="R128" s="222">
        <f>SUM(R129:R144)</f>
        <v>0</v>
      </c>
      <c r="S128" s="221"/>
      <c r="T128" s="223">
        <f>SUM(T129:T144)</f>
        <v>0</v>
      </c>
      <c r="U128" s="12"/>
      <c r="V128" s="12"/>
      <c r="W128" s="12"/>
      <c r="X128" s="12"/>
      <c r="Y128" s="12"/>
      <c r="Z128" s="12"/>
      <c r="AA128" s="12"/>
      <c r="AB128" s="12"/>
      <c r="AC128" s="12"/>
      <c r="AD128" s="12"/>
      <c r="AE128" s="12"/>
      <c r="AR128" s="224" t="s">
        <v>14</v>
      </c>
      <c r="AT128" s="225" t="s">
        <v>79</v>
      </c>
      <c r="AU128" s="225" t="s">
        <v>80</v>
      </c>
      <c r="AY128" s="224" t="s">
        <v>241</v>
      </c>
      <c r="BK128" s="226">
        <f>SUM(BK129:BK144)</f>
        <v>0</v>
      </c>
    </row>
    <row r="129" s="2" customFormat="1" ht="16.5" customHeight="1">
      <c r="A129" s="39"/>
      <c r="B129" s="40"/>
      <c r="C129" s="229" t="s">
        <v>14</v>
      </c>
      <c r="D129" s="229" t="s">
        <v>243</v>
      </c>
      <c r="E129" s="230" t="s">
        <v>2199</v>
      </c>
      <c r="F129" s="231" t="s">
        <v>2200</v>
      </c>
      <c r="G129" s="232" t="s">
        <v>296</v>
      </c>
      <c r="H129" s="233">
        <v>10</v>
      </c>
      <c r="I129" s="234"/>
      <c r="J129" s="235">
        <f>ROUND(I129*H129,2)</f>
        <v>0</v>
      </c>
      <c r="K129" s="231" t="s">
        <v>1</v>
      </c>
      <c r="L129" s="45"/>
      <c r="M129" s="236" t="s">
        <v>1</v>
      </c>
      <c r="N129" s="237" t="s">
        <v>45</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175</v>
      </c>
      <c r="AT129" s="240" t="s">
        <v>243</v>
      </c>
      <c r="AU129" s="240" t="s">
        <v>14</v>
      </c>
      <c r="AY129" s="18" t="s">
        <v>241</v>
      </c>
      <c r="BE129" s="241">
        <f>IF(N129="základní",J129,0)</f>
        <v>0</v>
      </c>
      <c r="BF129" s="241">
        <f>IF(N129="snížená",J129,0)</f>
        <v>0</v>
      </c>
      <c r="BG129" s="241">
        <f>IF(N129="zákl. přenesená",J129,0)</f>
        <v>0</v>
      </c>
      <c r="BH129" s="241">
        <f>IF(N129="sníž. přenesená",J129,0)</f>
        <v>0</v>
      </c>
      <c r="BI129" s="241">
        <f>IF(N129="nulová",J129,0)</f>
        <v>0</v>
      </c>
      <c r="BJ129" s="18" t="s">
        <v>14</v>
      </c>
      <c r="BK129" s="241">
        <f>ROUND(I129*H129,2)</f>
        <v>0</v>
      </c>
      <c r="BL129" s="18" t="s">
        <v>175</v>
      </c>
      <c r="BM129" s="240" t="s">
        <v>5592</v>
      </c>
    </row>
    <row r="130" s="2" customFormat="1">
      <c r="A130" s="39"/>
      <c r="B130" s="40"/>
      <c r="C130" s="41"/>
      <c r="D130" s="242" t="s">
        <v>249</v>
      </c>
      <c r="E130" s="41"/>
      <c r="F130" s="243" t="s">
        <v>2200</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249</v>
      </c>
      <c r="AU130" s="18" t="s">
        <v>14</v>
      </c>
    </row>
    <row r="131" s="2" customFormat="1" ht="16.5" customHeight="1">
      <c r="A131" s="39"/>
      <c r="B131" s="40"/>
      <c r="C131" s="229" t="s">
        <v>88</v>
      </c>
      <c r="D131" s="229" t="s">
        <v>243</v>
      </c>
      <c r="E131" s="230" t="s">
        <v>2206</v>
      </c>
      <c r="F131" s="231" t="s">
        <v>2207</v>
      </c>
      <c r="G131" s="232" t="s">
        <v>296</v>
      </c>
      <c r="H131" s="233">
        <v>15</v>
      </c>
      <c r="I131" s="234"/>
      <c r="J131" s="235">
        <f>ROUND(I131*H131,2)</f>
        <v>0</v>
      </c>
      <c r="K131" s="231" t="s">
        <v>1</v>
      </c>
      <c r="L131" s="45"/>
      <c r="M131" s="236" t="s">
        <v>1</v>
      </c>
      <c r="N131" s="237" t="s">
        <v>45</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175</v>
      </c>
      <c r="AT131" s="240" t="s">
        <v>243</v>
      </c>
      <c r="AU131" s="240" t="s">
        <v>14</v>
      </c>
      <c r="AY131" s="18" t="s">
        <v>241</v>
      </c>
      <c r="BE131" s="241">
        <f>IF(N131="základní",J131,0)</f>
        <v>0</v>
      </c>
      <c r="BF131" s="241">
        <f>IF(N131="snížená",J131,0)</f>
        <v>0</v>
      </c>
      <c r="BG131" s="241">
        <f>IF(N131="zákl. přenesená",J131,0)</f>
        <v>0</v>
      </c>
      <c r="BH131" s="241">
        <f>IF(N131="sníž. přenesená",J131,0)</f>
        <v>0</v>
      </c>
      <c r="BI131" s="241">
        <f>IF(N131="nulová",J131,0)</f>
        <v>0</v>
      </c>
      <c r="BJ131" s="18" t="s">
        <v>14</v>
      </c>
      <c r="BK131" s="241">
        <f>ROUND(I131*H131,2)</f>
        <v>0</v>
      </c>
      <c r="BL131" s="18" t="s">
        <v>175</v>
      </c>
      <c r="BM131" s="240" t="s">
        <v>5593</v>
      </c>
    </row>
    <row r="132" s="2" customFormat="1">
      <c r="A132" s="39"/>
      <c r="B132" s="40"/>
      <c r="C132" s="41"/>
      <c r="D132" s="242" t="s">
        <v>249</v>
      </c>
      <c r="E132" s="41"/>
      <c r="F132" s="243" t="s">
        <v>2207</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249</v>
      </c>
      <c r="AU132" s="18" t="s">
        <v>14</v>
      </c>
    </row>
    <row r="133" s="2" customFormat="1" ht="16.5" customHeight="1">
      <c r="A133" s="39"/>
      <c r="B133" s="40"/>
      <c r="C133" s="229" t="s">
        <v>96</v>
      </c>
      <c r="D133" s="229" t="s">
        <v>243</v>
      </c>
      <c r="E133" s="230" t="s">
        <v>2209</v>
      </c>
      <c r="F133" s="231" t="s">
        <v>2210</v>
      </c>
      <c r="G133" s="232" t="s">
        <v>296</v>
      </c>
      <c r="H133" s="233">
        <v>10</v>
      </c>
      <c r="I133" s="234"/>
      <c r="J133" s="235">
        <f>ROUND(I133*H133,2)</f>
        <v>0</v>
      </c>
      <c r="K133" s="231" t="s">
        <v>1</v>
      </c>
      <c r="L133" s="45"/>
      <c r="M133" s="236" t="s">
        <v>1</v>
      </c>
      <c r="N133" s="237" t="s">
        <v>45</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175</v>
      </c>
      <c r="AT133" s="240" t="s">
        <v>243</v>
      </c>
      <c r="AU133" s="240" t="s">
        <v>14</v>
      </c>
      <c r="AY133" s="18" t="s">
        <v>241</v>
      </c>
      <c r="BE133" s="241">
        <f>IF(N133="základní",J133,0)</f>
        <v>0</v>
      </c>
      <c r="BF133" s="241">
        <f>IF(N133="snížená",J133,0)</f>
        <v>0</v>
      </c>
      <c r="BG133" s="241">
        <f>IF(N133="zákl. přenesená",J133,0)</f>
        <v>0</v>
      </c>
      <c r="BH133" s="241">
        <f>IF(N133="sníž. přenesená",J133,0)</f>
        <v>0</v>
      </c>
      <c r="BI133" s="241">
        <f>IF(N133="nulová",J133,0)</f>
        <v>0</v>
      </c>
      <c r="BJ133" s="18" t="s">
        <v>14</v>
      </c>
      <c r="BK133" s="241">
        <f>ROUND(I133*H133,2)</f>
        <v>0</v>
      </c>
      <c r="BL133" s="18" t="s">
        <v>175</v>
      </c>
      <c r="BM133" s="240" t="s">
        <v>5594</v>
      </c>
    </row>
    <row r="134" s="2" customFormat="1">
      <c r="A134" s="39"/>
      <c r="B134" s="40"/>
      <c r="C134" s="41"/>
      <c r="D134" s="242" t="s">
        <v>249</v>
      </c>
      <c r="E134" s="41"/>
      <c r="F134" s="243" t="s">
        <v>2210</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249</v>
      </c>
      <c r="AU134" s="18" t="s">
        <v>14</v>
      </c>
    </row>
    <row r="135" s="2" customFormat="1" ht="16.5" customHeight="1">
      <c r="A135" s="39"/>
      <c r="B135" s="40"/>
      <c r="C135" s="229" t="s">
        <v>175</v>
      </c>
      <c r="D135" s="229" t="s">
        <v>243</v>
      </c>
      <c r="E135" s="230" t="s">
        <v>2212</v>
      </c>
      <c r="F135" s="231" t="s">
        <v>2213</v>
      </c>
      <c r="G135" s="232" t="s">
        <v>2204</v>
      </c>
      <c r="H135" s="233">
        <v>30</v>
      </c>
      <c r="I135" s="234"/>
      <c r="J135" s="235">
        <f>ROUND(I135*H135,2)</f>
        <v>0</v>
      </c>
      <c r="K135" s="231" t="s">
        <v>1</v>
      </c>
      <c r="L135" s="45"/>
      <c r="M135" s="236" t="s">
        <v>1</v>
      </c>
      <c r="N135" s="237" t="s">
        <v>45</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175</v>
      </c>
      <c r="AT135" s="240" t="s">
        <v>243</v>
      </c>
      <c r="AU135" s="240" t="s">
        <v>14</v>
      </c>
      <c r="AY135" s="18" t="s">
        <v>241</v>
      </c>
      <c r="BE135" s="241">
        <f>IF(N135="základní",J135,0)</f>
        <v>0</v>
      </c>
      <c r="BF135" s="241">
        <f>IF(N135="snížená",J135,0)</f>
        <v>0</v>
      </c>
      <c r="BG135" s="241">
        <f>IF(N135="zákl. přenesená",J135,0)</f>
        <v>0</v>
      </c>
      <c r="BH135" s="241">
        <f>IF(N135="sníž. přenesená",J135,0)</f>
        <v>0</v>
      </c>
      <c r="BI135" s="241">
        <f>IF(N135="nulová",J135,0)</f>
        <v>0</v>
      </c>
      <c r="BJ135" s="18" t="s">
        <v>14</v>
      </c>
      <c r="BK135" s="241">
        <f>ROUND(I135*H135,2)</f>
        <v>0</v>
      </c>
      <c r="BL135" s="18" t="s">
        <v>175</v>
      </c>
      <c r="BM135" s="240" t="s">
        <v>5595</v>
      </c>
    </row>
    <row r="136" s="2" customFormat="1">
      <c r="A136" s="39"/>
      <c r="B136" s="40"/>
      <c r="C136" s="41"/>
      <c r="D136" s="242" t="s">
        <v>249</v>
      </c>
      <c r="E136" s="41"/>
      <c r="F136" s="243" t="s">
        <v>2213</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249</v>
      </c>
      <c r="AU136" s="18" t="s">
        <v>14</v>
      </c>
    </row>
    <row r="137" s="2" customFormat="1" ht="16.5" customHeight="1">
      <c r="A137" s="39"/>
      <c r="B137" s="40"/>
      <c r="C137" s="229" t="s">
        <v>274</v>
      </c>
      <c r="D137" s="229" t="s">
        <v>243</v>
      </c>
      <c r="E137" s="230" t="s">
        <v>2284</v>
      </c>
      <c r="F137" s="231" t="s">
        <v>2285</v>
      </c>
      <c r="G137" s="232" t="s">
        <v>296</v>
      </c>
      <c r="H137" s="233">
        <v>5</v>
      </c>
      <c r="I137" s="234"/>
      <c r="J137" s="235">
        <f>ROUND(I137*H137,2)</f>
        <v>0</v>
      </c>
      <c r="K137" s="231" t="s">
        <v>1</v>
      </c>
      <c r="L137" s="45"/>
      <c r="M137" s="236" t="s">
        <v>1</v>
      </c>
      <c r="N137" s="237" t="s">
        <v>45</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175</v>
      </c>
      <c r="AT137" s="240" t="s">
        <v>243</v>
      </c>
      <c r="AU137" s="240" t="s">
        <v>14</v>
      </c>
      <c r="AY137" s="18" t="s">
        <v>241</v>
      </c>
      <c r="BE137" s="241">
        <f>IF(N137="základní",J137,0)</f>
        <v>0</v>
      </c>
      <c r="BF137" s="241">
        <f>IF(N137="snížená",J137,0)</f>
        <v>0</v>
      </c>
      <c r="BG137" s="241">
        <f>IF(N137="zákl. přenesená",J137,0)</f>
        <v>0</v>
      </c>
      <c r="BH137" s="241">
        <f>IF(N137="sníž. přenesená",J137,0)</f>
        <v>0</v>
      </c>
      <c r="BI137" s="241">
        <f>IF(N137="nulová",J137,0)</f>
        <v>0</v>
      </c>
      <c r="BJ137" s="18" t="s">
        <v>14</v>
      </c>
      <c r="BK137" s="241">
        <f>ROUND(I137*H137,2)</f>
        <v>0</v>
      </c>
      <c r="BL137" s="18" t="s">
        <v>175</v>
      </c>
      <c r="BM137" s="240" t="s">
        <v>5596</v>
      </c>
    </row>
    <row r="138" s="2" customFormat="1">
      <c r="A138" s="39"/>
      <c r="B138" s="40"/>
      <c r="C138" s="41"/>
      <c r="D138" s="242" t="s">
        <v>249</v>
      </c>
      <c r="E138" s="41"/>
      <c r="F138" s="243" t="s">
        <v>2285</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249</v>
      </c>
      <c r="AU138" s="18" t="s">
        <v>14</v>
      </c>
    </row>
    <row r="139" s="2" customFormat="1" ht="16.5" customHeight="1">
      <c r="A139" s="39"/>
      <c r="B139" s="40"/>
      <c r="C139" s="229" t="s">
        <v>283</v>
      </c>
      <c r="D139" s="229" t="s">
        <v>243</v>
      </c>
      <c r="E139" s="230" t="s">
        <v>2287</v>
      </c>
      <c r="F139" s="231" t="s">
        <v>2288</v>
      </c>
      <c r="G139" s="232" t="s">
        <v>296</v>
      </c>
      <c r="H139" s="233">
        <v>10</v>
      </c>
      <c r="I139" s="234"/>
      <c r="J139" s="235">
        <f>ROUND(I139*H139,2)</f>
        <v>0</v>
      </c>
      <c r="K139" s="231" t="s">
        <v>1</v>
      </c>
      <c r="L139" s="45"/>
      <c r="M139" s="236" t="s">
        <v>1</v>
      </c>
      <c r="N139" s="237" t="s">
        <v>45</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175</v>
      </c>
      <c r="AT139" s="240" t="s">
        <v>243</v>
      </c>
      <c r="AU139" s="240" t="s">
        <v>14</v>
      </c>
      <c r="AY139" s="18" t="s">
        <v>241</v>
      </c>
      <c r="BE139" s="241">
        <f>IF(N139="základní",J139,0)</f>
        <v>0</v>
      </c>
      <c r="BF139" s="241">
        <f>IF(N139="snížená",J139,0)</f>
        <v>0</v>
      </c>
      <c r="BG139" s="241">
        <f>IF(N139="zákl. přenesená",J139,0)</f>
        <v>0</v>
      </c>
      <c r="BH139" s="241">
        <f>IF(N139="sníž. přenesená",J139,0)</f>
        <v>0</v>
      </c>
      <c r="BI139" s="241">
        <f>IF(N139="nulová",J139,0)</f>
        <v>0</v>
      </c>
      <c r="BJ139" s="18" t="s">
        <v>14</v>
      </c>
      <c r="BK139" s="241">
        <f>ROUND(I139*H139,2)</f>
        <v>0</v>
      </c>
      <c r="BL139" s="18" t="s">
        <v>175</v>
      </c>
      <c r="BM139" s="240" t="s">
        <v>5597</v>
      </c>
    </row>
    <row r="140" s="2" customFormat="1">
      <c r="A140" s="39"/>
      <c r="B140" s="40"/>
      <c r="C140" s="41"/>
      <c r="D140" s="242" t="s">
        <v>249</v>
      </c>
      <c r="E140" s="41"/>
      <c r="F140" s="243" t="s">
        <v>2288</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249</v>
      </c>
      <c r="AU140" s="18" t="s">
        <v>14</v>
      </c>
    </row>
    <row r="141" s="2" customFormat="1" ht="16.5" customHeight="1">
      <c r="A141" s="39"/>
      <c r="B141" s="40"/>
      <c r="C141" s="229" t="s">
        <v>293</v>
      </c>
      <c r="D141" s="229" t="s">
        <v>243</v>
      </c>
      <c r="E141" s="230" t="s">
        <v>5598</v>
      </c>
      <c r="F141" s="231" t="s">
        <v>5599</v>
      </c>
      <c r="G141" s="232" t="s">
        <v>296</v>
      </c>
      <c r="H141" s="233">
        <v>5</v>
      </c>
      <c r="I141" s="234"/>
      <c r="J141" s="235">
        <f>ROUND(I141*H141,2)</f>
        <v>0</v>
      </c>
      <c r="K141" s="231" t="s">
        <v>1</v>
      </c>
      <c r="L141" s="45"/>
      <c r="M141" s="236" t="s">
        <v>1</v>
      </c>
      <c r="N141" s="237" t="s">
        <v>45</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175</v>
      </c>
      <c r="AT141" s="240" t="s">
        <v>243</v>
      </c>
      <c r="AU141" s="240" t="s">
        <v>14</v>
      </c>
      <c r="AY141" s="18" t="s">
        <v>241</v>
      </c>
      <c r="BE141" s="241">
        <f>IF(N141="základní",J141,0)</f>
        <v>0</v>
      </c>
      <c r="BF141" s="241">
        <f>IF(N141="snížená",J141,0)</f>
        <v>0</v>
      </c>
      <c r="BG141" s="241">
        <f>IF(N141="zákl. přenesená",J141,0)</f>
        <v>0</v>
      </c>
      <c r="BH141" s="241">
        <f>IF(N141="sníž. přenesená",J141,0)</f>
        <v>0</v>
      </c>
      <c r="BI141" s="241">
        <f>IF(N141="nulová",J141,0)</f>
        <v>0</v>
      </c>
      <c r="BJ141" s="18" t="s">
        <v>14</v>
      </c>
      <c r="BK141" s="241">
        <f>ROUND(I141*H141,2)</f>
        <v>0</v>
      </c>
      <c r="BL141" s="18" t="s">
        <v>175</v>
      </c>
      <c r="BM141" s="240" t="s">
        <v>5600</v>
      </c>
    </row>
    <row r="142" s="2" customFormat="1">
      <c r="A142" s="39"/>
      <c r="B142" s="40"/>
      <c r="C142" s="41"/>
      <c r="D142" s="242" t="s">
        <v>249</v>
      </c>
      <c r="E142" s="41"/>
      <c r="F142" s="243" t="s">
        <v>5599</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249</v>
      </c>
      <c r="AU142" s="18" t="s">
        <v>14</v>
      </c>
    </row>
    <row r="143" s="2" customFormat="1" ht="16.5" customHeight="1">
      <c r="A143" s="39"/>
      <c r="B143" s="40"/>
      <c r="C143" s="229" t="s">
        <v>300</v>
      </c>
      <c r="D143" s="229" t="s">
        <v>243</v>
      </c>
      <c r="E143" s="230" t="s">
        <v>2290</v>
      </c>
      <c r="F143" s="231" t="s">
        <v>5601</v>
      </c>
      <c r="G143" s="232" t="s">
        <v>2204</v>
      </c>
      <c r="H143" s="233">
        <v>1</v>
      </c>
      <c r="I143" s="234"/>
      <c r="J143" s="235">
        <f>ROUND(I143*H143,2)</f>
        <v>0</v>
      </c>
      <c r="K143" s="231" t="s">
        <v>1</v>
      </c>
      <c r="L143" s="45"/>
      <c r="M143" s="236" t="s">
        <v>1</v>
      </c>
      <c r="N143" s="237" t="s">
        <v>45</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175</v>
      </c>
      <c r="AT143" s="240" t="s">
        <v>243</v>
      </c>
      <c r="AU143" s="240" t="s">
        <v>14</v>
      </c>
      <c r="AY143" s="18" t="s">
        <v>241</v>
      </c>
      <c r="BE143" s="241">
        <f>IF(N143="základní",J143,0)</f>
        <v>0</v>
      </c>
      <c r="BF143" s="241">
        <f>IF(N143="snížená",J143,0)</f>
        <v>0</v>
      </c>
      <c r="BG143" s="241">
        <f>IF(N143="zákl. přenesená",J143,0)</f>
        <v>0</v>
      </c>
      <c r="BH143" s="241">
        <f>IF(N143="sníž. přenesená",J143,0)</f>
        <v>0</v>
      </c>
      <c r="BI143" s="241">
        <f>IF(N143="nulová",J143,0)</f>
        <v>0</v>
      </c>
      <c r="BJ143" s="18" t="s">
        <v>14</v>
      </c>
      <c r="BK143" s="241">
        <f>ROUND(I143*H143,2)</f>
        <v>0</v>
      </c>
      <c r="BL143" s="18" t="s">
        <v>175</v>
      </c>
      <c r="BM143" s="240" t="s">
        <v>5602</v>
      </c>
    </row>
    <row r="144" s="2" customFormat="1">
      <c r="A144" s="39"/>
      <c r="B144" s="40"/>
      <c r="C144" s="41"/>
      <c r="D144" s="242" t="s">
        <v>249</v>
      </c>
      <c r="E144" s="41"/>
      <c r="F144" s="243" t="s">
        <v>5601</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249</v>
      </c>
      <c r="AU144" s="18" t="s">
        <v>14</v>
      </c>
    </row>
    <row r="145" s="12" customFormat="1" ht="25.92" customHeight="1">
      <c r="A145" s="12"/>
      <c r="B145" s="213"/>
      <c r="C145" s="214"/>
      <c r="D145" s="215" t="s">
        <v>79</v>
      </c>
      <c r="E145" s="216" t="s">
        <v>2302</v>
      </c>
      <c r="F145" s="216" t="s">
        <v>3062</v>
      </c>
      <c r="G145" s="214"/>
      <c r="H145" s="214"/>
      <c r="I145" s="217"/>
      <c r="J145" s="218">
        <f>BK145</f>
        <v>0</v>
      </c>
      <c r="K145" s="214"/>
      <c r="L145" s="219"/>
      <c r="M145" s="220"/>
      <c r="N145" s="221"/>
      <c r="O145" s="221"/>
      <c r="P145" s="222">
        <f>SUM(P146:P161)</f>
        <v>0</v>
      </c>
      <c r="Q145" s="221"/>
      <c r="R145" s="222">
        <f>SUM(R146:R161)</f>
        <v>0</v>
      </c>
      <c r="S145" s="221"/>
      <c r="T145" s="223">
        <f>SUM(T146:T161)</f>
        <v>0</v>
      </c>
      <c r="U145" s="12"/>
      <c r="V145" s="12"/>
      <c r="W145" s="12"/>
      <c r="X145" s="12"/>
      <c r="Y145" s="12"/>
      <c r="Z145" s="12"/>
      <c r="AA145" s="12"/>
      <c r="AB145" s="12"/>
      <c r="AC145" s="12"/>
      <c r="AD145" s="12"/>
      <c r="AE145" s="12"/>
      <c r="AR145" s="224" t="s">
        <v>14</v>
      </c>
      <c r="AT145" s="225" t="s">
        <v>79</v>
      </c>
      <c r="AU145" s="225" t="s">
        <v>80</v>
      </c>
      <c r="AY145" s="224" t="s">
        <v>241</v>
      </c>
      <c r="BK145" s="226">
        <f>SUM(BK146:BK161)</f>
        <v>0</v>
      </c>
    </row>
    <row r="146" s="2" customFormat="1" ht="16.5" customHeight="1">
      <c r="A146" s="39"/>
      <c r="B146" s="40"/>
      <c r="C146" s="229" t="s">
        <v>281</v>
      </c>
      <c r="D146" s="229" t="s">
        <v>243</v>
      </c>
      <c r="E146" s="230" t="s">
        <v>2304</v>
      </c>
      <c r="F146" s="231" t="s">
        <v>2305</v>
      </c>
      <c r="G146" s="232" t="s">
        <v>296</v>
      </c>
      <c r="H146" s="233">
        <v>10</v>
      </c>
      <c r="I146" s="234"/>
      <c r="J146" s="235">
        <f>ROUND(I146*H146,2)</f>
        <v>0</v>
      </c>
      <c r="K146" s="231" t="s">
        <v>1</v>
      </c>
      <c r="L146" s="45"/>
      <c r="M146" s="236" t="s">
        <v>1</v>
      </c>
      <c r="N146" s="237" t="s">
        <v>45</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175</v>
      </c>
      <c r="AT146" s="240" t="s">
        <v>243</v>
      </c>
      <c r="AU146" s="240" t="s">
        <v>14</v>
      </c>
      <c r="AY146" s="18" t="s">
        <v>241</v>
      </c>
      <c r="BE146" s="241">
        <f>IF(N146="základní",J146,0)</f>
        <v>0</v>
      </c>
      <c r="BF146" s="241">
        <f>IF(N146="snížená",J146,0)</f>
        <v>0</v>
      </c>
      <c r="BG146" s="241">
        <f>IF(N146="zákl. přenesená",J146,0)</f>
        <v>0</v>
      </c>
      <c r="BH146" s="241">
        <f>IF(N146="sníž. přenesená",J146,0)</f>
        <v>0</v>
      </c>
      <c r="BI146" s="241">
        <f>IF(N146="nulová",J146,0)</f>
        <v>0</v>
      </c>
      <c r="BJ146" s="18" t="s">
        <v>14</v>
      </c>
      <c r="BK146" s="241">
        <f>ROUND(I146*H146,2)</f>
        <v>0</v>
      </c>
      <c r="BL146" s="18" t="s">
        <v>175</v>
      </c>
      <c r="BM146" s="240" t="s">
        <v>5603</v>
      </c>
    </row>
    <row r="147" s="2" customFormat="1">
      <c r="A147" s="39"/>
      <c r="B147" s="40"/>
      <c r="C147" s="41"/>
      <c r="D147" s="242" t="s">
        <v>249</v>
      </c>
      <c r="E147" s="41"/>
      <c r="F147" s="243" t="s">
        <v>2305</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249</v>
      </c>
      <c r="AU147" s="18" t="s">
        <v>14</v>
      </c>
    </row>
    <row r="148" s="2" customFormat="1" ht="24.15" customHeight="1">
      <c r="A148" s="39"/>
      <c r="B148" s="40"/>
      <c r="C148" s="229" t="s">
        <v>309</v>
      </c>
      <c r="D148" s="229" t="s">
        <v>243</v>
      </c>
      <c r="E148" s="230" t="s">
        <v>2313</v>
      </c>
      <c r="F148" s="231" t="s">
        <v>2314</v>
      </c>
      <c r="G148" s="232" t="s">
        <v>296</v>
      </c>
      <c r="H148" s="233">
        <v>15</v>
      </c>
      <c r="I148" s="234"/>
      <c r="J148" s="235">
        <f>ROUND(I148*H148,2)</f>
        <v>0</v>
      </c>
      <c r="K148" s="231" t="s">
        <v>1</v>
      </c>
      <c r="L148" s="45"/>
      <c r="M148" s="236" t="s">
        <v>1</v>
      </c>
      <c r="N148" s="237" t="s">
        <v>45</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175</v>
      </c>
      <c r="AT148" s="240" t="s">
        <v>243</v>
      </c>
      <c r="AU148" s="240" t="s">
        <v>14</v>
      </c>
      <c r="AY148" s="18" t="s">
        <v>241</v>
      </c>
      <c r="BE148" s="241">
        <f>IF(N148="základní",J148,0)</f>
        <v>0</v>
      </c>
      <c r="BF148" s="241">
        <f>IF(N148="snížená",J148,0)</f>
        <v>0</v>
      </c>
      <c r="BG148" s="241">
        <f>IF(N148="zákl. přenesená",J148,0)</f>
        <v>0</v>
      </c>
      <c r="BH148" s="241">
        <f>IF(N148="sníž. přenesená",J148,0)</f>
        <v>0</v>
      </c>
      <c r="BI148" s="241">
        <f>IF(N148="nulová",J148,0)</f>
        <v>0</v>
      </c>
      <c r="BJ148" s="18" t="s">
        <v>14</v>
      </c>
      <c r="BK148" s="241">
        <f>ROUND(I148*H148,2)</f>
        <v>0</v>
      </c>
      <c r="BL148" s="18" t="s">
        <v>175</v>
      </c>
      <c r="BM148" s="240" t="s">
        <v>5604</v>
      </c>
    </row>
    <row r="149" s="2" customFormat="1">
      <c r="A149" s="39"/>
      <c r="B149" s="40"/>
      <c r="C149" s="41"/>
      <c r="D149" s="242" t="s">
        <v>249</v>
      </c>
      <c r="E149" s="41"/>
      <c r="F149" s="243" t="s">
        <v>2314</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249</v>
      </c>
      <c r="AU149" s="18" t="s">
        <v>14</v>
      </c>
    </row>
    <row r="150" s="2" customFormat="1" ht="24.15" customHeight="1">
      <c r="A150" s="39"/>
      <c r="B150" s="40"/>
      <c r="C150" s="229" t="s">
        <v>313</v>
      </c>
      <c r="D150" s="229" t="s">
        <v>243</v>
      </c>
      <c r="E150" s="230" t="s">
        <v>2316</v>
      </c>
      <c r="F150" s="231" t="s">
        <v>2317</v>
      </c>
      <c r="G150" s="232" t="s">
        <v>296</v>
      </c>
      <c r="H150" s="233">
        <v>10</v>
      </c>
      <c r="I150" s="234"/>
      <c r="J150" s="235">
        <f>ROUND(I150*H150,2)</f>
        <v>0</v>
      </c>
      <c r="K150" s="231" t="s">
        <v>1</v>
      </c>
      <c r="L150" s="45"/>
      <c r="M150" s="236" t="s">
        <v>1</v>
      </c>
      <c r="N150" s="237" t="s">
        <v>45</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175</v>
      </c>
      <c r="AT150" s="240" t="s">
        <v>243</v>
      </c>
      <c r="AU150" s="240" t="s">
        <v>14</v>
      </c>
      <c r="AY150" s="18" t="s">
        <v>241</v>
      </c>
      <c r="BE150" s="241">
        <f>IF(N150="základní",J150,0)</f>
        <v>0</v>
      </c>
      <c r="BF150" s="241">
        <f>IF(N150="snížená",J150,0)</f>
        <v>0</v>
      </c>
      <c r="BG150" s="241">
        <f>IF(N150="zákl. přenesená",J150,0)</f>
        <v>0</v>
      </c>
      <c r="BH150" s="241">
        <f>IF(N150="sníž. přenesená",J150,0)</f>
        <v>0</v>
      </c>
      <c r="BI150" s="241">
        <f>IF(N150="nulová",J150,0)</f>
        <v>0</v>
      </c>
      <c r="BJ150" s="18" t="s">
        <v>14</v>
      </c>
      <c r="BK150" s="241">
        <f>ROUND(I150*H150,2)</f>
        <v>0</v>
      </c>
      <c r="BL150" s="18" t="s">
        <v>175</v>
      </c>
      <c r="BM150" s="240" t="s">
        <v>5605</v>
      </c>
    </row>
    <row r="151" s="2" customFormat="1">
      <c r="A151" s="39"/>
      <c r="B151" s="40"/>
      <c r="C151" s="41"/>
      <c r="D151" s="242" t="s">
        <v>249</v>
      </c>
      <c r="E151" s="41"/>
      <c r="F151" s="243" t="s">
        <v>2317</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249</v>
      </c>
      <c r="AU151" s="18" t="s">
        <v>14</v>
      </c>
    </row>
    <row r="152" s="2" customFormat="1" ht="16.5" customHeight="1">
      <c r="A152" s="39"/>
      <c r="B152" s="40"/>
      <c r="C152" s="229" t="s">
        <v>317</v>
      </c>
      <c r="D152" s="229" t="s">
        <v>243</v>
      </c>
      <c r="E152" s="230" t="s">
        <v>5606</v>
      </c>
      <c r="F152" s="231" t="s">
        <v>5607</v>
      </c>
      <c r="G152" s="232" t="s">
        <v>296</v>
      </c>
      <c r="H152" s="233">
        <v>5</v>
      </c>
      <c r="I152" s="234"/>
      <c r="J152" s="235">
        <f>ROUND(I152*H152,2)</f>
        <v>0</v>
      </c>
      <c r="K152" s="231" t="s">
        <v>1</v>
      </c>
      <c r="L152" s="45"/>
      <c r="M152" s="236" t="s">
        <v>1</v>
      </c>
      <c r="N152" s="237" t="s">
        <v>45</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175</v>
      </c>
      <c r="AT152" s="240" t="s">
        <v>243</v>
      </c>
      <c r="AU152" s="240" t="s">
        <v>14</v>
      </c>
      <c r="AY152" s="18" t="s">
        <v>241</v>
      </c>
      <c r="BE152" s="241">
        <f>IF(N152="základní",J152,0)</f>
        <v>0</v>
      </c>
      <c r="BF152" s="241">
        <f>IF(N152="snížená",J152,0)</f>
        <v>0</v>
      </c>
      <c r="BG152" s="241">
        <f>IF(N152="zákl. přenesená",J152,0)</f>
        <v>0</v>
      </c>
      <c r="BH152" s="241">
        <f>IF(N152="sníž. přenesená",J152,0)</f>
        <v>0</v>
      </c>
      <c r="BI152" s="241">
        <f>IF(N152="nulová",J152,0)</f>
        <v>0</v>
      </c>
      <c r="BJ152" s="18" t="s">
        <v>14</v>
      </c>
      <c r="BK152" s="241">
        <f>ROUND(I152*H152,2)</f>
        <v>0</v>
      </c>
      <c r="BL152" s="18" t="s">
        <v>175</v>
      </c>
      <c r="BM152" s="240" t="s">
        <v>5608</v>
      </c>
    </row>
    <row r="153" s="2" customFormat="1">
      <c r="A153" s="39"/>
      <c r="B153" s="40"/>
      <c r="C153" s="41"/>
      <c r="D153" s="242" t="s">
        <v>249</v>
      </c>
      <c r="E153" s="41"/>
      <c r="F153" s="243" t="s">
        <v>5607</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249</v>
      </c>
      <c r="AU153" s="18" t="s">
        <v>14</v>
      </c>
    </row>
    <row r="154" s="2" customFormat="1" ht="16.5" customHeight="1">
      <c r="A154" s="39"/>
      <c r="B154" s="40"/>
      <c r="C154" s="229" t="s">
        <v>325</v>
      </c>
      <c r="D154" s="229" t="s">
        <v>243</v>
      </c>
      <c r="E154" s="230" t="s">
        <v>2403</v>
      </c>
      <c r="F154" s="231" t="s">
        <v>2404</v>
      </c>
      <c r="G154" s="232" t="s">
        <v>296</v>
      </c>
      <c r="H154" s="233">
        <v>5</v>
      </c>
      <c r="I154" s="234"/>
      <c r="J154" s="235">
        <f>ROUND(I154*H154,2)</f>
        <v>0</v>
      </c>
      <c r="K154" s="231" t="s">
        <v>1</v>
      </c>
      <c r="L154" s="45"/>
      <c r="M154" s="236" t="s">
        <v>1</v>
      </c>
      <c r="N154" s="237" t="s">
        <v>45</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175</v>
      </c>
      <c r="AT154" s="240" t="s">
        <v>243</v>
      </c>
      <c r="AU154" s="240" t="s">
        <v>14</v>
      </c>
      <c r="AY154" s="18" t="s">
        <v>241</v>
      </c>
      <c r="BE154" s="241">
        <f>IF(N154="základní",J154,0)</f>
        <v>0</v>
      </c>
      <c r="BF154" s="241">
        <f>IF(N154="snížená",J154,0)</f>
        <v>0</v>
      </c>
      <c r="BG154" s="241">
        <f>IF(N154="zákl. přenesená",J154,0)</f>
        <v>0</v>
      </c>
      <c r="BH154" s="241">
        <f>IF(N154="sníž. přenesená",J154,0)</f>
        <v>0</v>
      </c>
      <c r="BI154" s="241">
        <f>IF(N154="nulová",J154,0)</f>
        <v>0</v>
      </c>
      <c r="BJ154" s="18" t="s">
        <v>14</v>
      </c>
      <c r="BK154" s="241">
        <f>ROUND(I154*H154,2)</f>
        <v>0</v>
      </c>
      <c r="BL154" s="18" t="s">
        <v>175</v>
      </c>
      <c r="BM154" s="240" t="s">
        <v>5609</v>
      </c>
    </row>
    <row r="155" s="2" customFormat="1">
      <c r="A155" s="39"/>
      <c r="B155" s="40"/>
      <c r="C155" s="41"/>
      <c r="D155" s="242" t="s">
        <v>249</v>
      </c>
      <c r="E155" s="41"/>
      <c r="F155" s="243" t="s">
        <v>2404</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249</v>
      </c>
      <c r="AU155" s="18" t="s">
        <v>14</v>
      </c>
    </row>
    <row r="156" s="2" customFormat="1" ht="16.5" customHeight="1">
      <c r="A156" s="39"/>
      <c r="B156" s="40"/>
      <c r="C156" s="229" t="s">
        <v>332</v>
      </c>
      <c r="D156" s="229" t="s">
        <v>243</v>
      </c>
      <c r="E156" s="230" t="s">
        <v>2406</v>
      </c>
      <c r="F156" s="231" t="s">
        <v>2407</v>
      </c>
      <c r="G156" s="232" t="s">
        <v>296</v>
      </c>
      <c r="H156" s="233">
        <v>10</v>
      </c>
      <c r="I156" s="234"/>
      <c r="J156" s="235">
        <f>ROUND(I156*H156,2)</f>
        <v>0</v>
      </c>
      <c r="K156" s="231" t="s">
        <v>1</v>
      </c>
      <c r="L156" s="45"/>
      <c r="M156" s="236" t="s">
        <v>1</v>
      </c>
      <c r="N156" s="237" t="s">
        <v>45</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175</v>
      </c>
      <c r="AT156" s="240" t="s">
        <v>243</v>
      </c>
      <c r="AU156" s="240" t="s">
        <v>14</v>
      </c>
      <c r="AY156" s="18" t="s">
        <v>241</v>
      </c>
      <c r="BE156" s="241">
        <f>IF(N156="základní",J156,0)</f>
        <v>0</v>
      </c>
      <c r="BF156" s="241">
        <f>IF(N156="snížená",J156,0)</f>
        <v>0</v>
      </c>
      <c r="BG156" s="241">
        <f>IF(N156="zákl. přenesená",J156,0)</f>
        <v>0</v>
      </c>
      <c r="BH156" s="241">
        <f>IF(N156="sníž. přenesená",J156,0)</f>
        <v>0</v>
      </c>
      <c r="BI156" s="241">
        <f>IF(N156="nulová",J156,0)</f>
        <v>0</v>
      </c>
      <c r="BJ156" s="18" t="s">
        <v>14</v>
      </c>
      <c r="BK156" s="241">
        <f>ROUND(I156*H156,2)</f>
        <v>0</v>
      </c>
      <c r="BL156" s="18" t="s">
        <v>175</v>
      </c>
      <c r="BM156" s="240" t="s">
        <v>5610</v>
      </c>
    </row>
    <row r="157" s="2" customFormat="1">
      <c r="A157" s="39"/>
      <c r="B157" s="40"/>
      <c r="C157" s="41"/>
      <c r="D157" s="242" t="s">
        <v>249</v>
      </c>
      <c r="E157" s="41"/>
      <c r="F157" s="243" t="s">
        <v>2407</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249</v>
      </c>
      <c r="AU157" s="18" t="s">
        <v>14</v>
      </c>
    </row>
    <row r="158" s="2" customFormat="1" ht="16.5" customHeight="1">
      <c r="A158" s="39"/>
      <c r="B158" s="40"/>
      <c r="C158" s="229" t="s">
        <v>8</v>
      </c>
      <c r="D158" s="229" t="s">
        <v>243</v>
      </c>
      <c r="E158" s="230" t="s">
        <v>2424</v>
      </c>
      <c r="F158" s="231" t="s">
        <v>2425</v>
      </c>
      <c r="G158" s="232" t="s">
        <v>2426</v>
      </c>
      <c r="H158" s="298"/>
      <c r="I158" s="234"/>
      <c r="J158" s="235">
        <f>ROUND(I158*H158,2)</f>
        <v>0</v>
      </c>
      <c r="K158" s="231" t="s">
        <v>1</v>
      </c>
      <c r="L158" s="45"/>
      <c r="M158" s="236" t="s">
        <v>1</v>
      </c>
      <c r="N158" s="237" t="s">
        <v>45</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175</v>
      </c>
      <c r="AT158" s="240" t="s">
        <v>243</v>
      </c>
      <c r="AU158" s="240" t="s">
        <v>14</v>
      </c>
      <c r="AY158" s="18" t="s">
        <v>241</v>
      </c>
      <c r="BE158" s="241">
        <f>IF(N158="základní",J158,0)</f>
        <v>0</v>
      </c>
      <c r="BF158" s="241">
        <f>IF(N158="snížená",J158,0)</f>
        <v>0</v>
      </c>
      <c r="BG158" s="241">
        <f>IF(N158="zákl. přenesená",J158,0)</f>
        <v>0</v>
      </c>
      <c r="BH158" s="241">
        <f>IF(N158="sníž. přenesená",J158,0)</f>
        <v>0</v>
      </c>
      <c r="BI158" s="241">
        <f>IF(N158="nulová",J158,0)</f>
        <v>0</v>
      </c>
      <c r="BJ158" s="18" t="s">
        <v>14</v>
      </c>
      <c r="BK158" s="241">
        <f>ROUND(I158*H158,2)</f>
        <v>0</v>
      </c>
      <c r="BL158" s="18" t="s">
        <v>175</v>
      </c>
      <c r="BM158" s="240" t="s">
        <v>5611</v>
      </c>
    </row>
    <row r="159" s="2" customFormat="1">
      <c r="A159" s="39"/>
      <c r="B159" s="40"/>
      <c r="C159" s="41"/>
      <c r="D159" s="242" t="s">
        <v>249</v>
      </c>
      <c r="E159" s="41"/>
      <c r="F159" s="243" t="s">
        <v>2425</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249</v>
      </c>
      <c r="AU159" s="18" t="s">
        <v>14</v>
      </c>
    </row>
    <row r="160" s="2" customFormat="1" ht="16.5" customHeight="1">
      <c r="A160" s="39"/>
      <c r="B160" s="40"/>
      <c r="C160" s="229" t="s">
        <v>344</v>
      </c>
      <c r="D160" s="229" t="s">
        <v>243</v>
      </c>
      <c r="E160" s="230" t="s">
        <v>2428</v>
      </c>
      <c r="F160" s="231" t="s">
        <v>2429</v>
      </c>
      <c r="G160" s="232" t="s">
        <v>2426</v>
      </c>
      <c r="H160" s="298"/>
      <c r="I160" s="234"/>
      <c r="J160" s="235">
        <f>ROUND(I160*H160,2)</f>
        <v>0</v>
      </c>
      <c r="K160" s="231" t="s">
        <v>1</v>
      </c>
      <c r="L160" s="45"/>
      <c r="M160" s="236" t="s">
        <v>1</v>
      </c>
      <c r="N160" s="237" t="s">
        <v>45</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175</v>
      </c>
      <c r="AT160" s="240" t="s">
        <v>243</v>
      </c>
      <c r="AU160" s="240" t="s">
        <v>14</v>
      </c>
      <c r="AY160" s="18" t="s">
        <v>241</v>
      </c>
      <c r="BE160" s="241">
        <f>IF(N160="základní",J160,0)</f>
        <v>0</v>
      </c>
      <c r="BF160" s="241">
        <f>IF(N160="snížená",J160,0)</f>
        <v>0</v>
      </c>
      <c r="BG160" s="241">
        <f>IF(N160="zákl. přenesená",J160,0)</f>
        <v>0</v>
      </c>
      <c r="BH160" s="241">
        <f>IF(N160="sníž. přenesená",J160,0)</f>
        <v>0</v>
      </c>
      <c r="BI160" s="241">
        <f>IF(N160="nulová",J160,0)</f>
        <v>0</v>
      </c>
      <c r="BJ160" s="18" t="s">
        <v>14</v>
      </c>
      <c r="BK160" s="241">
        <f>ROUND(I160*H160,2)</f>
        <v>0</v>
      </c>
      <c r="BL160" s="18" t="s">
        <v>175</v>
      </c>
      <c r="BM160" s="240" t="s">
        <v>5612</v>
      </c>
    </row>
    <row r="161" s="2" customFormat="1">
      <c r="A161" s="39"/>
      <c r="B161" s="40"/>
      <c r="C161" s="41"/>
      <c r="D161" s="242" t="s">
        <v>249</v>
      </c>
      <c r="E161" s="41"/>
      <c r="F161" s="243" t="s">
        <v>2429</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249</v>
      </c>
      <c r="AU161" s="18" t="s">
        <v>14</v>
      </c>
    </row>
    <row r="162" s="12" customFormat="1" ht="25.92" customHeight="1">
      <c r="A162" s="12"/>
      <c r="B162" s="213"/>
      <c r="C162" s="214"/>
      <c r="D162" s="215" t="s">
        <v>79</v>
      </c>
      <c r="E162" s="216" t="s">
        <v>2431</v>
      </c>
      <c r="F162" s="216" t="s">
        <v>2432</v>
      </c>
      <c r="G162" s="214"/>
      <c r="H162" s="214"/>
      <c r="I162" s="217"/>
      <c r="J162" s="218">
        <f>BK162</f>
        <v>0</v>
      </c>
      <c r="K162" s="214"/>
      <c r="L162" s="219"/>
      <c r="M162" s="220"/>
      <c r="N162" s="221"/>
      <c r="O162" s="221"/>
      <c r="P162" s="222">
        <f>SUM(P163:P182)</f>
        <v>0</v>
      </c>
      <c r="Q162" s="221"/>
      <c r="R162" s="222">
        <f>SUM(R163:R182)</f>
        <v>0</v>
      </c>
      <c r="S162" s="221"/>
      <c r="T162" s="223">
        <f>SUM(T163:T182)</f>
        <v>0</v>
      </c>
      <c r="U162" s="12"/>
      <c r="V162" s="12"/>
      <c r="W162" s="12"/>
      <c r="X162" s="12"/>
      <c r="Y162" s="12"/>
      <c r="Z162" s="12"/>
      <c r="AA162" s="12"/>
      <c r="AB162" s="12"/>
      <c r="AC162" s="12"/>
      <c r="AD162" s="12"/>
      <c r="AE162" s="12"/>
      <c r="AR162" s="224" t="s">
        <v>14</v>
      </c>
      <c r="AT162" s="225" t="s">
        <v>79</v>
      </c>
      <c r="AU162" s="225" t="s">
        <v>80</v>
      </c>
      <c r="AY162" s="224" t="s">
        <v>241</v>
      </c>
      <c r="BK162" s="226">
        <f>SUM(BK163:BK182)</f>
        <v>0</v>
      </c>
    </row>
    <row r="163" s="2" customFormat="1" ht="16.5" customHeight="1">
      <c r="A163" s="39"/>
      <c r="B163" s="40"/>
      <c r="C163" s="229" t="s">
        <v>349</v>
      </c>
      <c r="D163" s="229" t="s">
        <v>243</v>
      </c>
      <c r="E163" s="230" t="s">
        <v>2433</v>
      </c>
      <c r="F163" s="231" t="s">
        <v>2434</v>
      </c>
      <c r="G163" s="232" t="s">
        <v>2204</v>
      </c>
      <c r="H163" s="233">
        <v>1</v>
      </c>
      <c r="I163" s="234"/>
      <c r="J163" s="235">
        <f>ROUND(I163*H163,2)</f>
        <v>0</v>
      </c>
      <c r="K163" s="231" t="s">
        <v>1</v>
      </c>
      <c r="L163" s="45"/>
      <c r="M163" s="236" t="s">
        <v>1</v>
      </c>
      <c r="N163" s="237" t="s">
        <v>45</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175</v>
      </c>
      <c r="AT163" s="240" t="s">
        <v>243</v>
      </c>
      <c r="AU163" s="240" t="s">
        <v>14</v>
      </c>
      <c r="AY163" s="18" t="s">
        <v>241</v>
      </c>
      <c r="BE163" s="241">
        <f>IF(N163="základní",J163,0)</f>
        <v>0</v>
      </c>
      <c r="BF163" s="241">
        <f>IF(N163="snížená",J163,0)</f>
        <v>0</v>
      </c>
      <c r="BG163" s="241">
        <f>IF(N163="zákl. přenesená",J163,0)</f>
        <v>0</v>
      </c>
      <c r="BH163" s="241">
        <f>IF(N163="sníž. přenesená",J163,0)</f>
        <v>0</v>
      </c>
      <c r="BI163" s="241">
        <f>IF(N163="nulová",J163,0)</f>
        <v>0</v>
      </c>
      <c r="BJ163" s="18" t="s">
        <v>14</v>
      </c>
      <c r="BK163" s="241">
        <f>ROUND(I163*H163,2)</f>
        <v>0</v>
      </c>
      <c r="BL163" s="18" t="s">
        <v>175</v>
      </c>
      <c r="BM163" s="240" t="s">
        <v>5613</v>
      </c>
    </row>
    <row r="164" s="2" customFormat="1">
      <c r="A164" s="39"/>
      <c r="B164" s="40"/>
      <c r="C164" s="41"/>
      <c r="D164" s="242" t="s">
        <v>249</v>
      </c>
      <c r="E164" s="41"/>
      <c r="F164" s="243" t="s">
        <v>2434</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249</v>
      </c>
      <c r="AU164" s="18" t="s">
        <v>14</v>
      </c>
    </row>
    <row r="165" s="2" customFormat="1" ht="24.15" customHeight="1">
      <c r="A165" s="39"/>
      <c r="B165" s="40"/>
      <c r="C165" s="229" t="s">
        <v>354</v>
      </c>
      <c r="D165" s="229" t="s">
        <v>243</v>
      </c>
      <c r="E165" s="230" t="s">
        <v>2436</v>
      </c>
      <c r="F165" s="231" t="s">
        <v>2441</v>
      </c>
      <c r="G165" s="232" t="s">
        <v>2204</v>
      </c>
      <c r="H165" s="233">
        <v>1</v>
      </c>
      <c r="I165" s="234"/>
      <c r="J165" s="235">
        <f>ROUND(I165*H165,2)</f>
        <v>0</v>
      </c>
      <c r="K165" s="231" t="s">
        <v>1</v>
      </c>
      <c r="L165" s="45"/>
      <c r="M165" s="236" t="s">
        <v>1</v>
      </c>
      <c r="N165" s="237" t="s">
        <v>45</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175</v>
      </c>
      <c r="AT165" s="240" t="s">
        <v>243</v>
      </c>
      <c r="AU165" s="240" t="s">
        <v>14</v>
      </c>
      <c r="AY165" s="18" t="s">
        <v>241</v>
      </c>
      <c r="BE165" s="241">
        <f>IF(N165="základní",J165,0)</f>
        <v>0</v>
      </c>
      <c r="BF165" s="241">
        <f>IF(N165="snížená",J165,0)</f>
        <v>0</v>
      </c>
      <c r="BG165" s="241">
        <f>IF(N165="zákl. přenesená",J165,0)</f>
        <v>0</v>
      </c>
      <c r="BH165" s="241">
        <f>IF(N165="sníž. přenesená",J165,0)</f>
        <v>0</v>
      </c>
      <c r="BI165" s="241">
        <f>IF(N165="nulová",J165,0)</f>
        <v>0</v>
      </c>
      <c r="BJ165" s="18" t="s">
        <v>14</v>
      </c>
      <c r="BK165" s="241">
        <f>ROUND(I165*H165,2)</f>
        <v>0</v>
      </c>
      <c r="BL165" s="18" t="s">
        <v>175</v>
      </c>
      <c r="BM165" s="240" t="s">
        <v>5614</v>
      </c>
    </row>
    <row r="166" s="2" customFormat="1">
      <c r="A166" s="39"/>
      <c r="B166" s="40"/>
      <c r="C166" s="41"/>
      <c r="D166" s="242" t="s">
        <v>249</v>
      </c>
      <c r="E166" s="41"/>
      <c r="F166" s="243" t="s">
        <v>2441</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249</v>
      </c>
      <c r="AU166" s="18" t="s">
        <v>14</v>
      </c>
    </row>
    <row r="167" s="2" customFormat="1" ht="24.15" customHeight="1">
      <c r="A167" s="39"/>
      <c r="B167" s="40"/>
      <c r="C167" s="229" t="s">
        <v>359</v>
      </c>
      <c r="D167" s="229" t="s">
        <v>243</v>
      </c>
      <c r="E167" s="230" t="s">
        <v>2440</v>
      </c>
      <c r="F167" s="231" t="s">
        <v>2445</v>
      </c>
      <c r="G167" s="232" t="s">
        <v>2204</v>
      </c>
      <c r="H167" s="233">
        <v>1</v>
      </c>
      <c r="I167" s="234"/>
      <c r="J167" s="235">
        <f>ROUND(I167*H167,2)</f>
        <v>0</v>
      </c>
      <c r="K167" s="231" t="s">
        <v>1</v>
      </c>
      <c r="L167" s="45"/>
      <c r="M167" s="236" t="s">
        <v>1</v>
      </c>
      <c r="N167" s="237" t="s">
        <v>45</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175</v>
      </c>
      <c r="AT167" s="240" t="s">
        <v>243</v>
      </c>
      <c r="AU167" s="240" t="s">
        <v>14</v>
      </c>
      <c r="AY167" s="18" t="s">
        <v>241</v>
      </c>
      <c r="BE167" s="241">
        <f>IF(N167="základní",J167,0)</f>
        <v>0</v>
      </c>
      <c r="BF167" s="241">
        <f>IF(N167="snížená",J167,0)</f>
        <v>0</v>
      </c>
      <c r="BG167" s="241">
        <f>IF(N167="zákl. přenesená",J167,0)</f>
        <v>0</v>
      </c>
      <c r="BH167" s="241">
        <f>IF(N167="sníž. přenesená",J167,0)</f>
        <v>0</v>
      </c>
      <c r="BI167" s="241">
        <f>IF(N167="nulová",J167,0)</f>
        <v>0</v>
      </c>
      <c r="BJ167" s="18" t="s">
        <v>14</v>
      </c>
      <c r="BK167" s="241">
        <f>ROUND(I167*H167,2)</f>
        <v>0</v>
      </c>
      <c r="BL167" s="18" t="s">
        <v>175</v>
      </c>
      <c r="BM167" s="240" t="s">
        <v>5615</v>
      </c>
    </row>
    <row r="168" s="2" customFormat="1">
      <c r="A168" s="39"/>
      <c r="B168" s="40"/>
      <c r="C168" s="41"/>
      <c r="D168" s="242" t="s">
        <v>249</v>
      </c>
      <c r="E168" s="41"/>
      <c r="F168" s="243" t="s">
        <v>2445</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249</v>
      </c>
      <c r="AU168" s="18" t="s">
        <v>14</v>
      </c>
    </row>
    <row r="169" s="2" customFormat="1" ht="21.75" customHeight="1">
      <c r="A169" s="39"/>
      <c r="B169" s="40"/>
      <c r="C169" s="229" t="s">
        <v>365</v>
      </c>
      <c r="D169" s="229" t="s">
        <v>243</v>
      </c>
      <c r="E169" s="230" t="s">
        <v>2444</v>
      </c>
      <c r="F169" s="231" t="s">
        <v>5616</v>
      </c>
      <c r="G169" s="232" t="s">
        <v>2204</v>
      </c>
      <c r="H169" s="233">
        <v>1</v>
      </c>
      <c r="I169" s="234"/>
      <c r="J169" s="235">
        <f>ROUND(I169*H169,2)</f>
        <v>0</v>
      </c>
      <c r="K169" s="231" t="s">
        <v>1</v>
      </c>
      <c r="L169" s="45"/>
      <c r="M169" s="236" t="s">
        <v>1</v>
      </c>
      <c r="N169" s="237" t="s">
        <v>45</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175</v>
      </c>
      <c r="AT169" s="240" t="s">
        <v>243</v>
      </c>
      <c r="AU169" s="240" t="s">
        <v>14</v>
      </c>
      <c r="AY169" s="18" t="s">
        <v>241</v>
      </c>
      <c r="BE169" s="241">
        <f>IF(N169="základní",J169,0)</f>
        <v>0</v>
      </c>
      <c r="BF169" s="241">
        <f>IF(N169="snížená",J169,0)</f>
        <v>0</v>
      </c>
      <c r="BG169" s="241">
        <f>IF(N169="zákl. přenesená",J169,0)</f>
        <v>0</v>
      </c>
      <c r="BH169" s="241">
        <f>IF(N169="sníž. přenesená",J169,0)</f>
        <v>0</v>
      </c>
      <c r="BI169" s="241">
        <f>IF(N169="nulová",J169,0)</f>
        <v>0</v>
      </c>
      <c r="BJ169" s="18" t="s">
        <v>14</v>
      </c>
      <c r="BK169" s="241">
        <f>ROUND(I169*H169,2)</f>
        <v>0</v>
      </c>
      <c r="BL169" s="18" t="s">
        <v>175</v>
      </c>
      <c r="BM169" s="240" t="s">
        <v>5617</v>
      </c>
    </row>
    <row r="170" s="2" customFormat="1">
      <c r="A170" s="39"/>
      <c r="B170" s="40"/>
      <c r="C170" s="41"/>
      <c r="D170" s="242" t="s">
        <v>249</v>
      </c>
      <c r="E170" s="41"/>
      <c r="F170" s="243" t="s">
        <v>5616</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249</v>
      </c>
      <c r="AU170" s="18" t="s">
        <v>14</v>
      </c>
    </row>
    <row r="171" s="2" customFormat="1" ht="16.5" customHeight="1">
      <c r="A171" s="39"/>
      <c r="B171" s="40"/>
      <c r="C171" s="229" t="s">
        <v>7</v>
      </c>
      <c r="D171" s="229" t="s">
        <v>243</v>
      </c>
      <c r="E171" s="230" t="s">
        <v>2448</v>
      </c>
      <c r="F171" s="231" t="s">
        <v>5618</v>
      </c>
      <c r="G171" s="232" t="s">
        <v>2204</v>
      </c>
      <c r="H171" s="233">
        <v>1</v>
      </c>
      <c r="I171" s="234"/>
      <c r="J171" s="235">
        <f>ROUND(I171*H171,2)</f>
        <v>0</v>
      </c>
      <c r="K171" s="231" t="s">
        <v>1</v>
      </c>
      <c r="L171" s="45"/>
      <c r="M171" s="236" t="s">
        <v>1</v>
      </c>
      <c r="N171" s="237" t="s">
        <v>45</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175</v>
      </c>
      <c r="AT171" s="240" t="s">
        <v>243</v>
      </c>
      <c r="AU171" s="240" t="s">
        <v>14</v>
      </c>
      <c r="AY171" s="18" t="s">
        <v>241</v>
      </c>
      <c r="BE171" s="241">
        <f>IF(N171="základní",J171,0)</f>
        <v>0</v>
      </c>
      <c r="BF171" s="241">
        <f>IF(N171="snížená",J171,0)</f>
        <v>0</v>
      </c>
      <c r="BG171" s="241">
        <f>IF(N171="zákl. přenesená",J171,0)</f>
        <v>0</v>
      </c>
      <c r="BH171" s="241">
        <f>IF(N171="sníž. přenesená",J171,0)</f>
        <v>0</v>
      </c>
      <c r="BI171" s="241">
        <f>IF(N171="nulová",J171,0)</f>
        <v>0</v>
      </c>
      <c r="BJ171" s="18" t="s">
        <v>14</v>
      </c>
      <c r="BK171" s="241">
        <f>ROUND(I171*H171,2)</f>
        <v>0</v>
      </c>
      <c r="BL171" s="18" t="s">
        <v>175</v>
      </c>
      <c r="BM171" s="240" t="s">
        <v>5619</v>
      </c>
    </row>
    <row r="172" s="2" customFormat="1">
      <c r="A172" s="39"/>
      <c r="B172" s="40"/>
      <c r="C172" s="41"/>
      <c r="D172" s="242" t="s">
        <v>249</v>
      </c>
      <c r="E172" s="41"/>
      <c r="F172" s="243" t="s">
        <v>5618</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249</v>
      </c>
      <c r="AU172" s="18" t="s">
        <v>14</v>
      </c>
    </row>
    <row r="173" s="2" customFormat="1" ht="16.5" customHeight="1">
      <c r="A173" s="39"/>
      <c r="B173" s="40"/>
      <c r="C173" s="229" t="s">
        <v>376</v>
      </c>
      <c r="D173" s="229" t="s">
        <v>243</v>
      </c>
      <c r="E173" s="230" t="s">
        <v>2452</v>
      </c>
      <c r="F173" s="231" t="s">
        <v>2449</v>
      </c>
      <c r="G173" s="232" t="s">
        <v>2204</v>
      </c>
      <c r="H173" s="233">
        <v>1</v>
      </c>
      <c r="I173" s="234"/>
      <c r="J173" s="235">
        <f>ROUND(I173*H173,2)</f>
        <v>0</v>
      </c>
      <c r="K173" s="231" t="s">
        <v>1</v>
      </c>
      <c r="L173" s="45"/>
      <c r="M173" s="236" t="s">
        <v>1</v>
      </c>
      <c r="N173" s="237" t="s">
        <v>45</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175</v>
      </c>
      <c r="AT173" s="240" t="s">
        <v>243</v>
      </c>
      <c r="AU173" s="240" t="s">
        <v>14</v>
      </c>
      <c r="AY173" s="18" t="s">
        <v>241</v>
      </c>
      <c r="BE173" s="241">
        <f>IF(N173="základní",J173,0)</f>
        <v>0</v>
      </c>
      <c r="BF173" s="241">
        <f>IF(N173="snížená",J173,0)</f>
        <v>0</v>
      </c>
      <c r="BG173" s="241">
        <f>IF(N173="zákl. přenesená",J173,0)</f>
        <v>0</v>
      </c>
      <c r="BH173" s="241">
        <f>IF(N173="sníž. přenesená",J173,0)</f>
        <v>0</v>
      </c>
      <c r="BI173" s="241">
        <f>IF(N173="nulová",J173,0)</f>
        <v>0</v>
      </c>
      <c r="BJ173" s="18" t="s">
        <v>14</v>
      </c>
      <c r="BK173" s="241">
        <f>ROUND(I173*H173,2)</f>
        <v>0</v>
      </c>
      <c r="BL173" s="18" t="s">
        <v>175</v>
      </c>
      <c r="BM173" s="240" t="s">
        <v>5620</v>
      </c>
    </row>
    <row r="174" s="2" customFormat="1">
      <c r="A174" s="39"/>
      <c r="B174" s="40"/>
      <c r="C174" s="41"/>
      <c r="D174" s="242" t="s">
        <v>249</v>
      </c>
      <c r="E174" s="41"/>
      <c r="F174" s="243" t="s">
        <v>2449</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249</v>
      </c>
      <c r="AU174" s="18" t="s">
        <v>14</v>
      </c>
    </row>
    <row r="175" s="2" customFormat="1" ht="24.15" customHeight="1">
      <c r="A175" s="39"/>
      <c r="B175" s="40"/>
      <c r="C175" s="229" t="s">
        <v>382</v>
      </c>
      <c r="D175" s="229" t="s">
        <v>243</v>
      </c>
      <c r="E175" s="230" t="s">
        <v>2456</v>
      </c>
      <c r="F175" s="231" t="s">
        <v>2453</v>
      </c>
      <c r="G175" s="232" t="s">
        <v>2204</v>
      </c>
      <c r="H175" s="233">
        <v>1</v>
      </c>
      <c r="I175" s="234"/>
      <c r="J175" s="235">
        <f>ROUND(I175*H175,2)</f>
        <v>0</v>
      </c>
      <c r="K175" s="231" t="s">
        <v>1</v>
      </c>
      <c r="L175" s="45"/>
      <c r="M175" s="236" t="s">
        <v>1</v>
      </c>
      <c r="N175" s="237" t="s">
        <v>45</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175</v>
      </c>
      <c r="AT175" s="240" t="s">
        <v>243</v>
      </c>
      <c r="AU175" s="240" t="s">
        <v>14</v>
      </c>
      <c r="AY175" s="18" t="s">
        <v>241</v>
      </c>
      <c r="BE175" s="241">
        <f>IF(N175="základní",J175,0)</f>
        <v>0</v>
      </c>
      <c r="BF175" s="241">
        <f>IF(N175="snížená",J175,0)</f>
        <v>0</v>
      </c>
      <c r="BG175" s="241">
        <f>IF(N175="zákl. přenesená",J175,0)</f>
        <v>0</v>
      </c>
      <c r="BH175" s="241">
        <f>IF(N175="sníž. přenesená",J175,0)</f>
        <v>0</v>
      </c>
      <c r="BI175" s="241">
        <f>IF(N175="nulová",J175,0)</f>
        <v>0</v>
      </c>
      <c r="BJ175" s="18" t="s">
        <v>14</v>
      </c>
      <c r="BK175" s="241">
        <f>ROUND(I175*H175,2)</f>
        <v>0</v>
      </c>
      <c r="BL175" s="18" t="s">
        <v>175</v>
      </c>
      <c r="BM175" s="240" t="s">
        <v>5621</v>
      </c>
    </row>
    <row r="176" s="2" customFormat="1">
      <c r="A176" s="39"/>
      <c r="B176" s="40"/>
      <c r="C176" s="41"/>
      <c r="D176" s="242" t="s">
        <v>249</v>
      </c>
      <c r="E176" s="41"/>
      <c r="F176" s="243" t="s">
        <v>2453</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249</v>
      </c>
      <c r="AU176" s="18" t="s">
        <v>14</v>
      </c>
    </row>
    <row r="177" s="2" customFormat="1" ht="16.5" customHeight="1">
      <c r="A177" s="39"/>
      <c r="B177" s="40"/>
      <c r="C177" s="229" t="s">
        <v>388</v>
      </c>
      <c r="D177" s="229" t="s">
        <v>243</v>
      </c>
      <c r="E177" s="230" t="s">
        <v>2460</v>
      </c>
      <c r="F177" s="231" t="s">
        <v>2457</v>
      </c>
      <c r="G177" s="232" t="s">
        <v>2204</v>
      </c>
      <c r="H177" s="233">
        <v>1</v>
      </c>
      <c r="I177" s="234"/>
      <c r="J177" s="235">
        <f>ROUND(I177*H177,2)</f>
        <v>0</v>
      </c>
      <c r="K177" s="231" t="s">
        <v>1</v>
      </c>
      <c r="L177" s="45"/>
      <c r="M177" s="236" t="s">
        <v>1</v>
      </c>
      <c r="N177" s="237" t="s">
        <v>45</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175</v>
      </c>
      <c r="AT177" s="240" t="s">
        <v>243</v>
      </c>
      <c r="AU177" s="240" t="s">
        <v>14</v>
      </c>
      <c r="AY177" s="18" t="s">
        <v>241</v>
      </c>
      <c r="BE177" s="241">
        <f>IF(N177="základní",J177,0)</f>
        <v>0</v>
      </c>
      <c r="BF177" s="241">
        <f>IF(N177="snížená",J177,0)</f>
        <v>0</v>
      </c>
      <c r="BG177" s="241">
        <f>IF(N177="zákl. přenesená",J177,0)</f>
        <v>0</v>
      </c>
      <c r="BH177" s="241">
        <f>IF(N177="sníž. přenesená",J177,0)</f>
        <v>0</v>
      </c>
      <c r="BI177" s="241">
        <f>IF(N177="nulová",J177,0)</f>
        <v>0</v>
      </c>
      <c r="BJ177" s="18" t="s">
        <v>14</v>
      </c>
      <c r="BK177" s="241">
        <f>ROUND(I177*H177,2)</f>
        <v>0</v>
      </c>
      <c r="BL177" s="18" t="s">
        <v>175</v>
      </c>
      <c r="BM177" s="240" t="s">
        <v>5622</v>
      </c>
    </row>
    <row r="178" s="2" customFormat="1">
      <c r="A178" s="39"/>
      <c r="B178" s="40"/>
      <c r="C178" s="41"/>
      <c r="D178" s="242" t="s">
        <v>249</v>
      </c>
      <c r="E178" s="41"/>
      <c r="F178" s="243" t="s">
        <v>2457</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249</v>
      </c>
      <c r="AU178" s="18" t="s">
        <v>14</v>
      </c>
    </row>
    <row r="179" s="2" customFormat="1" ht="16.5" customHeight="1">
      <c r="A179" s="39"/>
      <c r="B179" s="40"/>
      <c r="C179" s="229" t="s">
        <v>394</v>
      </c>
      <c r="D179" s="229" t="s">
        <v>243</v>
      </c>
      <c r="E179" s="230" t="s">
        <v>2464</v>
      </c>
      <c r="F179" s="231" t="s">
        <v>2461</v>
      </c>
      <c r="G179" s="232" t="s">
        <v>2204</v>
      </c>
      <c r="H179" s="233">
        <v>1</v>
      </c>
      <c r="I179" s="234"/>
      <c r="J179" s="235">
        <f>ROUND(I179*H179,2)</f>
        <v>0</v>
      </c>
      <c r="K179" s="231" t="s">
        <v>1</v>
      </c>
      <c r="L179" s="45"/>
      <c r="M179" s="236" t="s">
        <v>1</v>
      </c>
      <c r="N179" s="237" t="s">
        <v>45</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175</v>
      </c>
      <c r="AT179" s="240" t="s">
        <v>243</v>
      </c>
      <c r="AU179" s="240" t="s">
        <v>14</v>
      </c>
      <c r="AY179" s="18" t="s">
        <v>241</v>
      </c>
      <c r="BE179" s="241">
        <f>IF(N179="základní",J179,0)</f>
        <v>0</v>
      </c>
      <c r="BF179" s="241">
        <f>IF(N179="snížená",J179,0)</f>
        <v>0</v>
      </c>
      <c r="BG179" s="241">
        <f>IF(N179="zákl. přenesená",J179,0)</f>
        <v>0</v>
      </c>
      <c r="BH179" s="241">
        <f>IF(N179="sníž. přenesená",J179,0)</f>
        <v>0</v>
      </c>
      <c r="BI179" s="241">
        <f>IF(N179="nulová",J179,0)</f>
        <v>0</v>
      </c>
      <c r="BJ179" s="18" t="s">
        <v>14</v>
      </c>
      <c r="BK179" s="241">
        <f>ROUND(I179*H179,2)</f>
        <v>0</v>
      </c>
      <c r="BL179" s="18" t="s">
        <v>175</v>
      </c>
      <c r="BM179" s="240" t="s">
        <v>5623</v>
      </c>
    </row>
    <row r="180" s="2" customFormat="1">
      <c r="A180" s="39"/>
      <c r="B180" s="40"/>
      <c r="C180" s="41"/>
      <c r="D180" s="242" t="s">
        <v>249</v>
      </c>
      <c r="E180" s="41"/>
      <c r="F180" s="243" t="s">
        <v>2461</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249</v>
      </c>
      <c r="AU180" s="18" t="s">
        <v>14</v>
      </c>
    </row>
    <row r="181" s="2" customFormat="1" ht="16.5" customHeight="1">
      <c r="A181" s="39"/>
      <c r="B181" s="40"/>
      <c r="C181" s="229" t="s">
        <v>400</v>
      </c>
      <c r="D181" s="229" t="s">
        <v>243</v>
      </c>
      <c r="E181" s="230" t="s">
        <v>3108</v>
      </c>
      <c r="F181" s="231" t="s">
        <v>2465</v>
      </c>
      <c r="G181" s="232" t="s">
        <v>2204</v>
      </c>
      <c r="H181" s="233">
        <v>1</v>
      </c>
      <c r="I181" s="234"/>
      <c r="J181" s="235">
        <f>ROUND(I181*H181,2)</f>
        <v>0</v>
      </c>
      <c r="K181" s="231" t="s">
        <v>1</v>
      </c>
      <c r="L181" s="45"/>
      <c r="M181" s="236" t="s">
        <v>1</v>
      </c>
      <c r="N181" s="237" t="s">
        <v>45</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175</v>
      </c>
      <c r="AT181" s="240" t="s">
        <v>243</v>
      </c>
      <c r="AU181" s="240" t="s">
        <v>14</v>
      </c>
      <c r="AY181" s="18" t="s">
        <v>241</v>
      </c>
      <c r="BE181" s="241">
        <f>IF(N181="základní",J181,0)</f>
        <v>0</v>
      </c>
      <c r="BF181" s="241">
        <f>IF(N181="snížená",J181,0)</f>
        <v>0</v>
      </c>
      <c r="BG181" s="241">
        <f>IF(N181="zákl. přenesená",J181,0)</f>
        <v>0</v>
      </c>
      <c r="BH181" s="241">
        <f>IF(N181="sníž. přenesená",J181,0)</f>
        <v>0</v>
      </c>
      <c r="BI181" s="241">
        <f>IF(N181="nulová",J181,0)</f>
        <v>0</v>
      </c>
      <c r="BJ181" s="18" t="s">
        <v>14</v>
      </c>
      <c r="BK181" s="241">
        <f>ROUND(I181*H181,2)</f>
        <v>0</v>
      </c>
      <c r="BL181" s="18" t="s">
        <v>175</v>
      </c>
      <c r="BM181" s="240" t="s">
        <v>5624</v>
      </c>
    </row>
    <row r="182" s="2" customFormat="1">
      <c r="A182" s="39"/>
      <c r="B182" s="40"/>
      <c r="C182" s="41"/>
      <c r="D182" s="242" t="s">
        <v>249</v>
      </c>
      <c r="E182" s="41"/>
      <c r="F182" s="243" t="s">
        <v>2465</v>
      </c>
      <c r="G182" s="41"/>
      <c r="H182" s="41"/>
      <c r="I182" s="244"/>
      <c r="J182" s="41"/>
      <c r="K182" s="41"/>
      <c r="L182" s="45"/>
      <c r="M182" s="281"/>
      <c r="N182" s="282"/>
      <c r="O182" s="283"/>
      <c r="P182" s="283"/>
      <c r="Q182" s="283"/>
      <c r="R182" s="283"/>
      <c r="S182" s="283"/>
      <c r="T182" s="284"/>
      <c r="U182" s="39"/>
      <c r="V182" s="39"/>
      <c r="W182" s="39"/>
      <c r="X182" s="39"/>
      <c r="Y182" s="39"/>
      <c r="Z182" s="39"/>
      <c r="AA182" s="39"/>
      <c r="AB182" s="39"/>
      <c r="AC182" s="39"/>
      <c r="AD182" s="39"/>
      <c r="AE182" s="39"/>
      <c r="AT182" s="18" t="s">
        <v>249</v>
      </c>
      <c r="AU182" s="18" t="s">
        <v>14</v>
      </c>
    </row>
    <row r="183" s="2" customFormat="1" ht="6.96" customHeight="1">
      <c r="A183" s="39"/>
      <c r="B183" s="67"/>
      <c r="C183" s="68"/>
      <c r="D183" s="68"/>
      <c r="E183" s="68"/>
      <c r="F183" s="68"/>
      <c r="G183" s="68"/>
      <c r="H183" s="68"/>
      <c r="I183" s="68"/>
      <c r="J183" s="68"/>
      <c r="K183" s="68"/>
      <c r="L183" s="45"/>
      <c r="M183" s="39"/>
      <c r="O183" s="39"/>
      <c r="P183" s="39"/>
      <c r="Q183" s="39"/>
      <c r="R183" s="39"/>
      <c r="S183" s="39"/>
      <c r="T183" s="39"/>
      <c r="U183" s="39"/>
      <c r="V183" s="39"/>
      <c r="W183" s="39"/>
      <c r="X183" s="39"/>
      <c r="Y183" s="39"/>
      <c r="Z183" s="39"/>
      <c r="AA183" s="39"/>
      <c r="AB183" s="39"/>
      <c r="AC183" s="39"/>
      <c r="AD183" s="39"/>
      <c r="AE183" s="39"/>
    </row>
  </sheetData>
  <sheetProtection sheet="1" autoFilter="0" formatColumns="0" formatRows="0" objects="1" scenarios="1" spinCount="100000" saltValue="NEsv212X+zbH2Qk4wbP0H5tim/rtG3rzslntl/zoXu/4KdbwhhqBzt+iAs8jSmtel6AT3c8Nsc4MmLr9OB8zDw==" hashValue="a0YugReMXB0xgcVkviYK73fFSxjASTfOLKSv0p9bTo+7+RFXRPVqhw02rrxO3oozBpKSIyt0YE3K+EE0F5IkOw==" algorithmName="SHA-512" password="CC35"/>
  <autoFilter ref="C126:K182"/>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179</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5346</v>
      </c>
      <c r="F9" s="1"/>
      <c r="G9" s="1"/>
      <c r="H9" s="1"/>
      <c r="L9" s="21"/>
    </row>
    <row r="10" s="1" customFormat="1" ht="12" customHeight="1">
      <c r="B10" s="21"/>
      <c r="D10" s="152" t="s">
        <v>213</v>
      </c>
      <c r="L10" s="21"/>
    </row>
    <row r="11" s="2" customFormat="1" ht="16.5" customHeight="1">
      <c r="A11" s="39"/>
      <c r="B11" s="45"/>
      <c r="C11" s="39"/>
      <c r="D11" s="39"/>
      <c r="E11" s="154" t="s">
        <v>5554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5590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5625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ROUND((SUM(BE129:BE294)),  2)</f>
        <v>0</v>
      </c>
      <c r="G37" s="39"/>
      <c r="H37" s="39"/>
      <c r="I37" s="166">
        <v>0.20999999999999999</v>
      </c>
      <c r="J37" s="165">
        <f>ROUND(((SUM(BE129:BE294))*I37),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ROUND((SUM(BF129:BF294)),  2)</f>
        <v>0</v>
      </c>
      <c r="G38" s="39"/>
      <c r="H38" s="39"/>
      <c r="I38" s="166">
        <v>0.14999999999999999</v>
      </c>
      <c r="J38" s="165">
        <f>ROUND(((SUM(BF129:BF294))*I38),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ROUND((SUM(BG129:BG294)),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ROUND((SUM(BH129:BH294)),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ROUND((SUM(BI129:BI294)),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5346</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5554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5590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PS.02.2.2 - Měření a regulace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5626</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5627</v>
      </c>
      <c r="E102" s="194"/>
      <c r="F102" s="194"/>
      <c r="G102" s="194"/>
      <c r="H102" s="194"/>
      <c r="I102" s="194"/>
      <c r="J102" s="195">
        <f>J211</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5628</v>
      </c>
      <c r="E103" s="194"/>
      <c r="F103" s="194"/>
      <c r="G103" s="194"/>
      <c r="H103" s="194"/>
      <c r="I103" s="194"/>
      <c r="J103" s="195">
        <f>J230</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5629</v>
      </c>
      <c r="E104" s="194"/>
      <c r="F104" s="194"/>
      <c r="G104" s="194"/>
      <c r="H104" s="194"/>
      <c r="I104" s="194"/>
      <c r="J104" s="195">
        <f>J249</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5630</v>
      </c>
      <c r="E105" s="194"/>
      <c r="F105" s="194"/>
      <c r="G105" s="194"/>
      <c r="H105" s="194"/>
      <c r="I105" s="194"/>
      <c r="J105" s="195">
        <f>J262</f>
        <v>0</v>
      </c>
      <c r="K105" s="192"/>
      <c r="L105" s="196"/>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226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6.25" customHeight="1">
      <c r="A115" s="39"/>
      <c r="B115" s="40"/>
      <c r="C115" s="41"/>
      <c r="D115" s="41"/>
      <c r="E115" s="185" t="str">
        <f>E7</f>
        <v>Zaječov rozšíření a intenzifikace ČOV Horní Kváň - kanalizace a vodovod</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211</v>
      </c>
      <c r="D116" s="23"/>
      <c r="E116" s="23"/>
      <c r="F116" s="23"/>
      <c r="G116" s="23"/>
      <c r="H116" s="23"/>
      <c r="I116" s="23"/>
      <c r="J116" s="23"/>
      <c r="K116" s="23"/>
      <c r="L116" s="21"/>
    </row>
    <row r="117" s="1" customFormat="1" ht="16.5" customHeight="1">
      <c r="B117" s="22"/>
      <c r="C117" s="23"/>
      <c r="D117" s="23"/>
      <c r="E117" s="185" t="s">
        <v>5346</v>
      </c>
      <c r="F117" s="23"/>
      <c r="G117" s="23"/>
      <c r="H117" s="23"/>
      <c r="I117" s="23"/>
      <c r="J117" s="23"/>
      <c r="K117" s="23"/>
      <c r="L117" s="21"/>
    </row>
    <row r="118" s="1" customFormat="1" ht="12" customHeight="1">
      <c r="B118" s="22"/>
      <c r="C118" s="33" t="s">
        <v>213</v>
      </c>
      <c r="D118" s="23"/>
      <c r="E118" s="23"/>
      <c r="F118" s="23"/>
      <c r="G118" s="23"/>
      <c r="H118" s="23"/>
      <c r="I118" s="23"/>
      <c r="J118" s="23"/>
      <c r="K118" s="23"/>
      <c r="L118" s="21"/>
    </row>
    <row r="119" s="2" customFormat="1" ht="16.5" customHeight="1">
      <c r="A119" s="39"/>
      <c r="B119" s="40"/>
      <c r="C119" s="41"/>
      <c r="D119" s="41"/>
      <c r="E119" s="186" t="s">
        <v>5554</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5590</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PS.02.2.2 - Měření a regulace</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obec Zaječov, místní část Kvaň, Nová Ves</v>
      </c>
      <c r="G123" s="41"/>
      <c r="H123" s="41"/>
      <c r="I123" s="33" t="s">
        <v>22</v>
      </c>
      <c r="J123" s="80" t="str">
        <f>IF(J16="","",J16)</f>
        <v>18. 8. 2021</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54.45" customHeight="1">
      <c r="A125" s="39"/>
      <c r="B125" s="40"/>
      <c r="C125" s="33" t="s">
        <v>24</v>
      </c>
      <c r="D125" s="41"/>
      <c r="E125" s="41"/>
      <c r="F125" s="28" t="str">
        <f>E19</f>
        <v>Obec Zaječov, Zaječov 265, 267 63 Zaječov</v>
      </c>
      <c r="G125" s="41"/>
      <c r="H125" s="41"/>
      <c r="I125" s="33" t="s">
        <v>32</v>
      </c>
      <c r="J125" s="37" t="str">
        <f>E25</f>
        <v>PIK VÍTEK s.r.o.,Kořenského 1025/7, 150 00 Praha 5</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30</v>
      </c>
      <c r="D126" s="41"/>
      <c r="E126" s="41"/>
      <c r="F126" s="28" t="str">
        <f>IF(E22="","",E22)</f>
        <v>Vyplň údaj</v>
      </c>
      <c r="G126" s="41"/>
      <c r="H126" s="41"/>
      <c r="I126" s="33" t="s">
        <v>37</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227</v>
      </c>
      <c r="D128" s="205" t="s">
        <v>65</v>
      </c>
      <c r="E128" s="205" t="s">
        <v>61</v>
      </c>
      <c r="F128" s="205" t="s">
        <v>62</v>
      </c>
      <c r="G128" s="205" t="s">
        <v>228</v>
      </c>
      <c r="H128" s="205" t="s">
        <v>229</v>
      </c>
      <c r="I128" s="205" t="s">
        <v>230</v>
      </c>
      <c r="J128" s="205" t="s">
        <v>219</v>
      </c>
      <c r="K128" s="206" t="s">
        <v>231</v>
      </c>
      <c r="L128" s="207"/>
      <c r="M128" s="101" t="s">
        <v>1</v>
      </c>
      <c r="N128" s="102" t="s">
        <v>44</v>
      </c>
      <c r="O128" s="102" t="s">
        <v>232</v>
      </c>
      <c r="P128" s="102" t="s">
        <v>233</v>
      </c>
      <c r="Q128" s="102" t="s">
        <v>234</v>
      </c>
      <c r="R128" s="102" t="s">
        <v>235</v>
      </c>
      <c r="S128" s="102" t="s">
        <v>236</v>
      </c>
      <c r="T128" s="103" t="s">
        <v>237</v>
      </c>
      <c r="U128" s="202"/>
      <c r="V128" s="202"/>
      <c r="W128" s="202"/>
      <c r="X128" s="202"/>
      <c r="Y128" s="202"/>
      <c r="Z128" s="202"/>
      <c r="AA128" s="202"/>
      <c r="AB128" s="202"/>
      <c r="AC128" s="202"/>
      <c r="AD128" s="202"/>
      <c r="AE128" s="202"/>
    </row>
    <row r="129" s="2" customFormat="1" ht="22.8" customHeight="1">
      <c r="A129" s="39"/>
      <c r="B129" s="40"/>
      <c r="C129" s="108" t="s">
        <v>238</v>
      </c>
      <c r="D129" s="41"/>
      <c r="E129" s="41"/>
      <c r="F129" s="41"/>
      <c r="G129" s="41"/>
      <c r="H129" s="41"/>
      <c r="I129" s="41"/>
      <c r="J129" s="208">
        <f>BK129</f>
        <v>0</v>
      </c>
      <c r="K129" s="41"/>
      <c r="L129" s="45"/>
      <c r="M129" s="104"/>
      <c r="N129" s="209"/>
      <c r="O129" s="105"/>
      <c r="P129" s="210">
        <f>P130+P211+P230+P249+P262</f>
        <v>0</v>
      </c>
      <c r="Q129" s="105"/>
      <c r="R129" s="210">
        <f>R130+R211+R230+R249+R262</f>
        <v>0</v>
      </c>
      <c r="S129" s="105"/>
      <c r="T129" s="211">
        <f>T130+T211+T230+T249+T262</f>
        <v>0</v>
      </c>
      <c r="U129" s="39"/>
      <c r="V129" s="39"/>
      <c r="W129" s="39"/>
      <c r="X129" s="39"/>
      <c r="Y129" s="39"/>
      <c r="Z129" s="39"/>
      <c r="AA129" s="39"/>
      <c r="AB129" s="39"/>
      <c r="AC129" s="39"/>
      <c r="AD129" s="39"/>
      <c r="AE129" s="39"/>
      <c r="AT129" s="18" t="s">
        <v>79</v>
      </c>
      <c r="AU129" s="18" t="s">
        <v>221</v>
      </c>
      <c r="BK129" s="212">
        <f>BK130+BK211+BK230+BK249+BK262</f>
        <v>0</v>
      </c>
    </row>
    <row r="130" s="12" customFormat="1" ht="25.92" customHeight="1">
      <c r="A130" s="12"/>
      <c r="B130" s="213"/>
      <c r="C130" s="214"/>
      <c r="D130" s="215" t="s">
        <v>79</v>
      </c>
      <c r="E130" s="216" t="s">
        <v>4676</v>
      </c>
      <c r="F130" s="216" t="s">
        <v>5631</v>
      </c>
      <c r="G130" s="214"/>
      <c r="H130" s="214"/>
      <c r="I130" s="217"/>
      <c r="J130" s="218">
        <f>BK130</f>
        <v>0</v>
      </c>
      <c r="K130" s="214"/>
      <c r="L130" s="219"/>
      <c r="M130" s="220"/>
      <c r="N130" s="221"/>
      <c r="O130" s="221"/>
      <c r="P130" s="222">
        <f>SUM(P131:P210)</f>
        <v>0</v>
      </c>
      <c r="Q130" s="221"/>
      <c r="R130" s="222">
        <f>SUM(R131:R210)</f>
        <v>0</v>
      </c>
      <c r="S130" s="221"/>
      <c r="T130" s="223">
        <f>SUM(T131:T210)</f>
        <v>0</v>
      </c>
      <c r="U130" s="12"/>
      <c r="V130" s="12"/>
      <c r="W130" s="12"/>
      <c r="X130" s="12"/>
      <c r="Y130" s="12"/>
      <c r="Z130" s="12"/>
      <c r="AA130" s="12"/>
      <c r="AB130" s="12"/>
      <c r="AC130" s="12"/>
      <c r="AD130" s="12"/>
      <c r="AE130" s="12"/>
      <c r="AR130" s="224" t="s">
        <v>14</v>
      </c>
      <c r="AT130" s="225" t="s">
        <v>79</v>
      </c>
      <c r="AU130" s="225" t="s">
        <v>80</v>
      </c>
      <c r="AY130" s="224" t="s">
        <v>241</v>
      </c>
      <c r="BK130" s="226">
        <f>SUM(BK131:BK210)</f>
        <v>0</v>
      </c>
    </row>
    <row r="131" s="2" customFormat="1" ht="16.5" customHeight="1">
      <c r="A131" s="39"/>
      <c r="B131" s="40"/>
      <c r="C131" s="229" t="s">
        <v>14</v>
      </c>
      <c r="D131" s="229" t="s">
        <v>243</v>
      </c>
      <c r="E131" s="230" t="s">
        <v>5632</v>
      </c>
      <c r="F131" s="231" t="s">
        <v>5633</v>
      </c>
      <c r="G131" s="232" t="s">
        <v>2204</v>
      </c>
      <c r="H131" s="233">
        <v>1</v>
      </c>
      <c r="I131" s="234"/>
      <c r="J131" s="235">
        <f>ROUND(I131*H131,2)</f>
        <v>0</v>
      </c>
      <c r="K131" s="231" t="s">
        <v>1</v>
      </c>
      <c r="L131" s="45"/>
      <c r="M131" s="236" t="s">
        <v>1</v>
      </c>
      <c r="N131" s="237" t="s">
        <v>45</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175</v>
      </c>
      <c r="AT131" s="240" t="s">
        <v>243</v>
      </c>
      <c r="AU131" s="240" t="s">
        <v>14</v>
      </c>
      <c r="AY131" s="18" t="s">
        <v>241</v>
      </c>
      <c r="BE131" s="241">
        <f>IF(N131="základní",J131,0)</f>
        <v>0</v>
      </c>
      <c r="BF131" s="241">
        <f>IF(N131="snížená",J131,0)</f>
        <v>0</v>
      </c>
      <c r="BG131" s="241">
        <f>IF(N131="zákl. přenesená",J131,0)</f>
        <v>0</v>
      </c>
      <c r="BH131" s="241">
        <f>IF(N131="sníž. přenesená",J131,0)</f>
        <v>0</v>
      </c>
      <c r="BI131" s="241">
        <f>IF(N131="nulová",J131,0)</f>
        <v>0</v>
      </c>
      <c r="BJ131" s="18" t="s">
        <v>14</v>
      </c>
      <c r="BK131" s="241">
        <f>ROUND(I131*H131,2)</f>
        <v>0</v>
      </c>
      <c r="BL131" s="18" t="s">
        <v>175</v>
      </c>
      <c r="BM131" s="240" t="s">
        <v>5634</v>
      </c>
    </row>
    <row r="132" s="2" customFormat="1">
      <c r="A132" s="39"/>
      <c r="B132" s="40"/>
      <c r="C132" s="41"/>
      <c r="D132" s="242" t="s">
        <v>249</v>
      </c>
      <c r="E132" s="41"/>
      <c r="F132" s="243" t="s">
        <v>5633</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249</v>
      </c>
      <c r="AU132" s="18" t="s">
        <v>14</v>
      </c>
    </row>
    <row r="133" s="2" customFormat="1" ht="16.5" customHeight="1">
      <c r="A133" s="39"/>
      <c r="B133" s="40"/>
      <c r="C133" s="229" t="s">
        <v>88</v>
      </c>
      <c r="D133" s="229" t="s">
        <v>243</v>
      </c>
      <c r="E133" s="230" t="s">
        <v>5635</v>
      </c>
      <c r="F133" s="231" t="s">
        <v>5636</v>
      </c>
      <c r="G133" s="232" t="s">
        <v>2204</v>
      </c>
      <c r="H133" s="233">
        <v>1</v>
      </c>
      <c r="I133" s="234"/>
      <c r="J133" s="235">
        <f>ROUND(I133*H133,2)</f>
        <v>0</v>
      </c>
      <c r="K133" s="231" t="s">
        <v>1</v>
      </c>
      <c r="L133" s="45"/>
      <c r="M133" s="236" t="s">
        <v>1</v>
      </c>
      <c r="N133" s="237" t="s">
        <v>45</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175</v>
      </c>
      <c r="AT133" s="240" t="s">
        <v>243</v>
      </c>
      <c r="AU133" s="240" t="s">
        <v>14</v>
      </c>
      <c r="AY133" s="18" t="s">
        <v>241</v>
      </c>
      <c r="BE133" s="241">
        <f>IF(N133="základní",J133,0)</f>
        <v>0</v>
      </c>
      <c r="BF133" s="241">
        <f>IF(N133="snížená",J133,0)</f>
        <v>0</v>
      </c>
      <c r="BG133" s="241">
        <f>IF(N133="zákl. přenesená",J133,0)</f>
        <v>0</v>
      </c>
      <c r="BH133" s="241">
        <f>IF(N133="sníž. přenesená",J133,0)</f>
        <v>0</v>
      </c>
      <c r="BI133" s="241">
        <f>IF(N133="nulová",J133,0)</f>
        <v>0</v>
      </c>
      <c r="BJ133" s="18" t="s">
        <v>14</v>
      </c>
      <c r="BK133" s="241">
        <f>ROUND(I133*H133,2)</f>
        <v>0</v>
      </c>
      <c r="BL133" s="18" t="s">
        <v>175</v>
      </c>
      <c r="BM133" s="240" t="s">
        <v>5637</v>
      </c>
    </row>
    <row r="134" s="2" customFormat="1">
      <c r="A134" s="39"/>
      <c r="B134" s="40"/>
      <c r="C134" s="41"/>
      <c r="D134" s="242" t="s">
        <v>249</v>
      </c>
      <c r="E134" s="41"/>
      <c r="F134" s="243" t="s">
        <v>5636</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249</v>
      </c>
      <c r="AU134" s="18" t="s">
        <v>14</v>
      </c>
    </row>
    <row r="135" s="2" customFormat="1" ht="16.5" customHeight="1">
      <c r="A135" s="39"/>
      <c r="B135" s="40"/>
      <c r="C135" s="229" t="s">
        <v>96</v>
      </c>
      <c r="D135" s="229" t="s">
        <v>243</v>
      </c>
      <c r="E135" s="230" t="s">
        <v>5638</v>
      </c>
      <c r="F135" s="231" t="s">
        <v>5639</v>
      </c>
      <c r="G135" s="232" t="s">
        <v>2204</v>
      </c>
      <c r="H135" s="233">
        <v>1</v>
      </c>
      <c r="I135" s="234"/>
      <c r="J135" s="235">
        <f>ROUND(I135*H135,2)</f>
        <v>0</v>
      </c>
      <c r="K135" s="231" t="s">
        <v>1</v>
      </c>
      <c r="L135" s="45"/>
      <c r="M135" s="236" t="s">
        <v>1</v>
      </c>
      <c r="N135" s="237" t="s">
        <v>45</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175</v>
      </c>
      <c r="AT135" s="240" t="s">
        <v>243</v>
      </c>
      <c r="AU135" s="240" t="s">
        <v>14</v>
      </c>
      <c r="AY135" s="18" t="s">
        <v>241</v>
      </c>
      <c r="BE135" s="241">
        <f>IF(N135="základní",J135,0)</f>
        <v>0</v>
      </c>
      <c r="BF135" s="241">
        <f>IF(N135="snížená",J135,0)</f>
        <v>0</v>
      </c>
      <c r="BG135" s="241">
        <f>IF(N135="zákl. přenesená",J135,0)</f>
        <v>0</v>
      </c>
      <c r="BH135" s="241">
        <f>IF(N135="sníž. přenesená",J135,0)</f>
        <v>0</v>
      </c>
      <c r="BI135" s="241">
        <f>IF(N135="nulová",J135,0)</f>
        <v>0</v>
      </c>
      <c r="BJ135" s="18" t="s">
        <v>14</v>
      </c>
      <c r="BK135" s="241">
        <f>ROUND(I135*H135,2)</f>
        <v>0</v>
      </c>
      <c r="BL135" s="18" t="s">
        <v>175</v>
      </c>
      <c r="BM135" s="240" t="s">
        <v>5640</v>
      </c>
    </row>
    <row r="136" s="2" customFormat="1">
      <c r="A136" s="39"/>
      <c r="B136" s="40"/>
      <c r="C136" s="41"/>
      <c r="D136" s="242" t="s">
        <v>249</v>
      </c>
      <c r="E136" s="41"/>
      <c r="F136" s="243" t="s">
        <v>5639</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249</v>
      </c>
      <c r="AU136" s="18" t="s">
        <v>14</v>
      </c>
    </row>
    <row r="137" s="2" customFormat="1" ht="16.5" customHeight="1">
      <c r="A137" s="39"/>
      <c r="B137" s="40"/>
      <c r="C137" s="229" t="s">
        <v>175</v>
      </c>
      <c r="D137" s="229" t="s">
        <v>243</v>
      </c>
      <c r="E137" s="230" t="s">
        <v>5641</v>
      </c>
      <c r="F137" s="231" t="s">
        <v>5642</v>
      </c>
      <c r="G137" s="232" t="s">
        <v>2204</v>
      </c>
      <c r="H137" s="233">
        <v>1</v>
      </c>
      <c r="I137" s="234"/>
      <c r="J137" s="235">
        <f>ROUND(I137*H137,2)</f>
        <v>0</v>
      </c>
      <c r="K137" s="231" t="s">
        <v>1</v>
      </c>
      <c r="L137" s="45"/>
      <c r="M137" s="236" t="s">
        <v>1</v>
      </c>
      <c r="N137" s="237" t="s">
        <v>45</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175</v>
      </c>
      <c r="AT137" s="240" t="s">
        <v>243</v>
      </c>
      <c r="AU137" s="240" t="s">
        <v>14</v>
      </c>
      <c r="AY137" s="18" t="s">
        <v>241</v>
      </c>
      <c r="BE137" s="241">
        <f>IF(N137="základní",J137,0)</f>
        <v>0</v>
      </c>
      <c r="BF137" s="241">
        <f>IF(N137="snížená",J137,0)</f>
        <v>0</v>
      </c>
      <c r="BG137" s="241">
        <f>IF(N137="zákl. přenesená",J137,0)</f>
        <v>0</v>
      </c>
      <c r="BH137" s="241">
        <f>IF(N137="sníž. přenesená",J137,0)</f>
        <v>0</v>
      </c>
      <c r="BI137" s="241">
        <f>IF(N137="nulová",J137,0)</f>
        <v>0</v>
      </c>
      <c r="BJ137" s="18" t="s">
        <v>14</v>
      </c>
      <c r="BK137" s="241">
        <f>ROUND(I137*H137,2)</f>
        <v>0</v>
      </c>
      <c r="BL137" s="18" t="s">
        <v>175</v>
      </c>
      <c r="BM137" s="240" t="s">
        <v>5643</v>
      </c>
    </row>
    <row r="138" s="2" customFormat="1">
      <c r="A138" s="39"/>
      <c r="B138" s="40"/>
      <c r="C138" s="41"/>
      <c r="D138" s="242" t="s">
        <v>249</v>
      </c>
      <c r="E138" s="41"/>
      <c r="F138" s="243" t="s">
        <v>5642</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249</v>
      </c>
      <c r="AU138" s="18" t="s">
        <v>14</v>
      </c>
    </row>
    <row r="139" s="2" customFormat="1" ht="16.5" customHeight="1">
      <c r="A139" s="39"/>
      <c r="B139" s="40"/>
      <c r="C139" s="229" t="s">
        <v>274</v>
      </c>
      <c r="D139" s="229" t="s">
        <v>243</v>
      </c>
      <c r="E139" s="230" t="s">
        <v>5644</v>
      </c>
      <c r="F139" s="231" t="s">
        <v>5645</v>
      </c>
      <c r="G139" s="232" t="s">
        <v>2204</v>
      </c>
      <c r="H139" s="233">
        <v>2</v>
      </c>
      <c r="I139" s="234"/>
      <c r="J139" s="235">
        <f>ROUND(I139*H139,2)</f>
        <v>0</v>
      </c>
      <c r="K139" s="231" t="s">
        <v>1</v>
      </c>
      <c r="L139" s="45"/>
      <c r="M139" s="236" t="s">
        <v>1</v>
      </c>
      <c r="N139" s="237" t="s">
        <v>45</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175</v>
      </c>
      <c r="AT139" s="240" t="s">
        <v>243</v>
      </c>
      <c r="AU139" s="240" t="s">
        <v>14</v>
      </c>
      <c r="AY139" s="18" t="s">
        <v>241</v>
      </c>
      <c r="BE139" s="241">
        <f>IF(N139="základní",J139,0)</f>
        <v>0</v>
      </c>
      <c r="BF139" s="241">
        <f>IF(N139="snížená",J139,0)</f>
        <v>0</v>
      </c>
      <c r="BG139" s="241">
        <f>IF(N139="zákl. přenesená",J139,0)</f>
        <v>0</v>
      </c>
      <c r="BH139" s="241">
        <f>IF(N139="sníž. přenesená",J139,0)</f>
        <v>0</v>
      </c>
      <c r="BI139" s="241">
        <f>IF(N139="nulová",J139,0)</f>
        <v>0</v>
      </c>
      <c r="BJ139" s="18" t="s">
        <v>14</v>
      </c>
      <c r="BK139" s="241">
        <f>ROUND(I139*H139,2)</f>
        <v>0</v>
      </c>
      <c r="BL139" s="18" t="s">
        <v>175</v>
      </c>
      <c r="BM139" s="240" t="s">
        <v>5646</v>
      </c>
    </row>
    <row r="140" s="2" customFormat="1">
      <c r="A140" s="39"/>
      <c r="B140" s="40"/>
      <c r="C140" s="41"/>
      <c r="D140" s="242" t="s">
        <v>249</v>
      </c>
      <c r="E140" s="41"/>
      <c r="F140" s="243" t="s">
        <v>5645</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249</v>
      </c>
      <c r="AU140" s="18" t="s">
        <v>14</v>
      </c>
    </row>
    <row r="141" s="2" customFormat="1" ht="16.5" customHeight="1">
      <c r="A141" s="39"/>
      <c r="B141" s="40"/>
      <c r="C141" s="229" t="s">
        <v>283</v>
      </c>
      <c r="D141" s="229" t="s">
        <v>243</v>
      </c>
      <c r="E141" s="230" t="s">
        <v>5647</v>
      </c>
      <c r="F141" s="231" t="s">
        <v>5648</v>
      </c>
      <c r="G141" s="232" t="s">
        <v>2204</v>
      </c>
      <c r="H141" s="233">
        <v>1</v>
      </c>
      <c r="I141" s="234"/>
      <c r="J141" s="235">
        <f>ROUND(I141*H141,2)</f>
        <v>0</v>
      </c>
      <c r="K141" s="231" t="s">
        <v>1</v>
      </c>
      <c r="L141" s="45"/>
      <c r="M141" s="236" t="s">
        <v>1</v>
      </c>
      <c r="N141" s="237" t="s">
        <v>45</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175</v>
      </c>
      <c r="AT141" s="240" t="s">
        <v>243</v>
      </c>
      <c r="AU141" s="240" t="s">
        <v>14</v>
      </c>
      <c r="AY141" s="18" t="s">
        <v>241</v>
      </c>
      <c r="BE141" s="241">
        <f>IF(N141="základní",J141,0)</f>
        <v>0</v>
      </c>
      <c r="BF141" s="241">
        <f>IF(N141="snížená",J141,0)</f>
        <v>0</v>
      </c>
      <c r="BG141" s="241">
        <f>IF(N141="zákl. přenesená",J141,0)</f>
        <v>0</v>
      </c>
      <c r="BH141" s="241">
        <f>IF(N141="sníž. přenesená",J141,0)</f>
        <v>0</v>
      </c>
      <c r="BI141" s="241">
        <f>IF(N141="nulová",J141,0)</f>
        <v>0</v>
      </c>
      <c r="BJ141" s="18" t="s">
        <v>14</v>
      </c>
      <c r="BK141" s="241">
        <f>ROUND(I141*H141,2)</f>
        <v>0</v>
      </c>
      <c r="BL141" s="18" t="s">
        <v>175</v>
      </c>
      <c r="BM141" s="240" t="s">
        <v>5649</v>
      </c>
    </row>
    <row r="142" s="2" customFormat="1">
      <c r="A142" s="39"/>
      <c r="B142" s="40"/>
      <c r="C142" s="41"/>
      <c r="D142" s="242" t="s">
        <v>249</v>
      </c>
      <c r="E142" s="41"/>
      <c r="F142" s="243" t="s">
        <v>5648</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249</v>
      </c>
      <c r="AU142" s="18" t="s">
        <v>14</v>
      </c>
    </row>
    <row r="143" s="2" customFormat="1" ht="16.5" customHeight="1">
      <c r="A143" s="39"/>
      <c r="B143" s="40"/>
      <c r="C143" s="229" t="s">
        <v>293</v>
      </c>
      <c r="D143" s="229" t="s">
        <v>243</v>
      </c>
      <c r="E143" s="230" t="s">
        <v>5650</v>
      </c>
      <c r="F143" s="231" t="s">
        <v>5651</v>
      </c>
      <c r="G143" s="232" t="s">
        <v>2204</v>
      </c>
      <c r="H143" s="233">
        <v>1</v>
      </c>
      <c r="I143" s="234"/>
      <c r="J143" s="235">
        <f>ROUND(I143*H143,2)</f>
        <v>0</v>
      </c>
      <c r="K143" s="231" t="s">
        <v>1</v>
      </c>
      <c r="L143" s="45"/>
      <c r="M143" s="236" t="s">
        <v>1</v>
      </c>
      <c r="N143" s="237" t="s">
        <v>45</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175</v>
      </c>
      <c r="AT143" s="240" t="s">
        <v>243</v>
      </c>
      <c r="AU143" s="240" t="s">
        <v>14</v>
      </c>
      <c r="AY143" s="18" t="s">
        <v>241</v>
      </c>
      <c r="BE143" s="241">
        <f>IF(N143="základní",J143,0)</f>
        <v>0</v>
      </c>
      <c r="BF143" s="241">
        <f>IF(N143="snížená",J143,0)</f>
        <v>0</v>
      </c>
      <c r="BG143" s="241">
        <f>IF(N143="zákl. přenesená",J143,0)</f>
        <v>0</v>
      </c>
      <c r="BH143" s="241">
        <f>IF(N143="sníž. přenesená",J143,0)</f>
        <v>0</v>
      </c>
      <c r="BI143" s="241">
        <f>IF(N143="nulová",J143,0)</f>
        <v>0</v>
      </c>
      <c r="BJ143" s="18" t="s">
        <v>14</v>
      </c>
      <c r="BK143" s="241">
        <f>ROUND(I143*H143,2)</f>
        <v>0</v>
      </c>
      <c r="BL143" s="18" t="s">
        <v>175</v>
      </c>
      <c r="BM143" s="240" t="s">
        <v>5652</v>
      </c>
    </row>
    <row r="144" s="2" customFormat="1">
      <c r="A144" s="39"/>
      <c r="B144" s="40"/>
      <c r="C144" s="41"/>
      <c r="D144" s="242" t="s">
        <v>249</v>
      </c>
      <c r="E144" s="41"/>
      <c r="F144" s="243" t="s">
        <v>5651</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249</v>
      </c>
      <c r="AU144" s="18" t="s">
        <v>14</v>
      </c>
    </row>
    <row r="145" s="2" customFormat="1" ht="24.15" customHeight="1">
      <c r="A145" s="39"/>
      <c r="B145" s="40"/>
      <c r="C145" s="229" t="s">
        <v>300</v>
      </c>
      <c r="D145" s="229" t="s">
        <v>243</v>
      </c>
      <c r="E145" s="230" t="s">
        <v>5653</v>
      </c>
      <c r="F145" s="231" t="s">
        <v>5654</v>
      </c>
      <c r="G145" s="232" t="s">
        <v>2204</v>
      </c>
      <c r="H145" s="233">
        <v>1</v>
      </c>
      <c r="I145" s="234"/>
      <c r="J145" s="235">
        <f>ROUND(I145*H145,2)</f>
        <v>0</v>
      </c>
      <c r="K145" s="231" t="s">
        <v>1</v>
      </c>
      <c r="L145" s="45"/>
      <c r="M145" s="236" t="s">
        <v>1</v>
      </c>
      <c r="N145" s="237" t="s">
        <v>45</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175</v>
      </c>
      <c r="AT145" s="240" t="s">
        <v>243</v>
      </c>
      <c r="AU145" s="240" t="s">
        <v>14</v>
      </c>
      <c r="AY145" s="18" t="s">
        <v>241</v>
      </c>
      <c r="BE145" s="241">
        <f>IF(N145="základní",J145,0)</f>
        <v>0</v>
      </c>
      <c r="BF145" s="241">
        <f>IF(N145="snížená",J145,0)</f>
        <v>0</v>
      </c>
      <c r="BG145" s="241">
        <f>IF(N145="zákl. přenesená",J145,0)</f>
        <v>0</v>
      </c>
      <c r="BH145" s="241">
        <f>IF(N145="sníž. přenesená",J145,0)</f>
        <v>0</v>
      </c>
      <c r="BI145" s="241">
        <f>IF(N145="nulová",J145,0)</f>
        <v>0</v>
      </c>
      <c r="BJ145" s="18" t="s">
        <v>14</v>
      </c>
      <c r="BK145" s="241">
        <f>ROUND(I145*H145,2)</f>
        <v>0</v>
      </c>
      <c r="BL145" s="18" t="s">
        <v>175</v>
      </c>
      <c r="BM145" s="240" t="s">
        <v>5655</v>
      </c>
    </row>
    <row r="146" s="2" customFormat="1">
      <c r="A146" s="39"/>
      <c r="B146" s="40"/>
      <c r="C146" s="41"/>
      <c r="D146" s="242" t="s">
        <v>249</v>
      </c>
      <c r="E146" s="41"/>
      <c r="F146" s="243" t="s">
        <v>5654</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249</v>
      </c>
      <c r="AU146" s="18" t="s">
        <v>14</v>
      </c>
    </row>
    <row r="147" s="2" customFormat="1" ht="16.5" customHeight="1">
      <c r="A147" s="39"/>
      <c r="B147" s="40"/>
      <c r="C147" s="229" t="s">
        <v>281</v>
      </c>
      <c r="D147" s="229" t="s">
        <v>243</v>
      </c>
      <c r="E147" s="230" t="s">
        <v>5656</v>
      </c>
      <c r="F147" s="231" t="s">
        <v>5657</v>
      </c>
      <c r="G147" s="232" t="s">
        <v>2204</v>
      </c>
      <c r="H147" s="233">
        <v>1</v>
      </c>
      <c r="I147" s="234"/>
      <c r="J147" s="235">
        <f>ROUND(I147*H147,2)</f>
        <v>0</v>
      </c>
      <c r="K147" s="231" t="s">
        <v>1</v>
      </c>
      <c r="L147" s="45"/>
      <c r="M147" s="236" t="s">
        <v>1</v>
      </c>
      <c r="N147" s="237" t="s">
        <v>45</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175</v>
      </c>
      <c r="AT147" s="240" t="s">
        <v>243</v>
      </c>
      <c r="AU147" s="240" t="s">
        <v>14</v>
      </c>
      <c r="AY147" s="18" t="s">
        <v>241</v>
      </c>
      <c r="BE147" s="241">
        <f>IF(N147="základní",J147,0)</f>
        <v>0</v>
      </c>
      <c r="BF147" s="241">
        <f>IF(N147="snížená",J147,0)</f>
        <v>0</v>
      </c>
      <c r="BG147" s="241">
        <f>IF(N147="zákl. přenesená",J147,0)</f>
        <v>0</v>
      </c>
      <c r="BH147" s="241">
        <f>IF(N147="sníž. přenesená",J147,0)</f>
        <v>0</v>
      </c>
      <c r="BI147" s="241">
        <f>IF(N147="nulová",J147,0)</f>
        <v>0</v>
      </c>
      <c r="BJ147" s="18" t="s">
        <v>14</v>
      </c>
      <c r="BK147" s="241">
        <f>ROUND(I147*H147,2)</f>
        <v>0</v>
      </c>
      <c r="BL147" s="18" t="s">
        <v>175</v>
      </c>
      <c r="BM147" s="240" t="s">
        <v>5658</v>
      </c>
    </row>
    <row r="148" s="2" customFormat="1">
      <c r="A148" s="39"/>
      <c r="B148" s="40"/>
      <c r="C148" s="41"/>
      <c r="D148" s="242" t="s">
        <v>249</v>
      </c>
      <c r="E148" s="41"/>
      <c r="F148" s="243" t="s">
        <v>5657</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249</v>
      </c>
      <c r="AU148" s="18" t="s">
        <v>14</v>
      </c>
    </row>
    <row r="149" s="2" customFormat="1" ht="16.5" customHeight="1">
      <c r="A149" s="39"/>
      <c r="B149" s="40"/>
      <c r="C149" s="229" t="s">
        <v>309</v>
      </c>
      <c r="D149" s="229" t="s">
        <v>243</v>
      </c>
      <c r="E149" s="230" t="s">
        <v>5659</v>
      </c>
      <c r="F149" s="231" t="s">
        <v>5660</v>
      </c>
      <c r="G149" s="232" t="s">
        <v>2204</v>
      </c>
      <c r="H149" s="233">
        <v>1</v>
      </c>
      <c r="I149" s="234"/>
      <c r="J149" s="235">
        <f>ROUND(I149*H149,2)</f>
        <v>0</v>
      </c>
      <c r="K149" s="231" t="s">
        <v>1</v>
      </c>
      <c r="L149" s="45"/>
      <c r="M149" s="236" t="s">
        <v>1</v>
      </c>
      <c r="N149" s="237" t="s">
        <v>45</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175</v>
      </c>
      <c r="AT149" s="240" t="s">
        <v>243</v>
      </c>
      <c r="AU149" s="240" t="s">
        <v>14</v>
      </c>
      <c r="AY149" s="18" t="s">
        <v>241</v>
      </c>
      <c r="BE149" s="241">
        <f>IF(N149="základní",J149,0)</f>
        <v>0</v>
      </c>
      <c r="BF149" s="241">
        <f>IF(N149="snížená",J149,0)</f>
        <v>0</v>
      </c>
      <c r="BG149" s="241">
        <f>IF(N149="zákl. přenesená",J149,0)</f>
        <v>0</v>
      </c>
      <c r="BH149" s="241">
        <f>IF(N149="sníž. přenesená",J149,0)</f>
        <v>0</v>
      </c>
      <c r="BI149" s="241">
        <f>IF(N149="nulová",J149,0)</f>
        <v>0</v>
      </c>
      <c r="BJ149" s="18" t="s">
        <v>14</v>
      </c>
      <c r="BK149" s="241">
        <f>ROUND(I149*H149,2)</f>
        <v>0</v>
      </c>
      <c r="BL149" s="18" t="s">
        <v>175</v>
      </c>
      <c r="BM149" s="240" t="s">
        <v>5661</v>
      </c>
    </row>
    <row r="150" s="2" customFormat="1">
      <c r="A150" s="39"/>
      <c r="B150" s="40"/>
      <c r="C150" s="41"/>
      <c r="D150" s="242" t="s">
        <v>249</v>
      </c>
      <c r="E150" s="41"/>
      <c r="F150" s="243" t="s">
        <v>5660</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249</v>
      </c>
      <c r="AU150" s="18" t="s">
        <v>14</v>
      </c>
    </row>
    <row r="151" s="2" customFormat="1" ht="16.5" customHeight="1">
      <c r="A151" s="39"/>
      <c r="B151" s="40"/>
      <c r="C151" s="229" t="s">
        <v>313</v>
      </c>
      <c r="D151" s="229" t="s">
        <v>243</v>
      </c>
      <c r="E151" s="230" t="s">
        <v>5662</v>
      </c>
      <c r="F151" s="231" t="s">
        <v>5663</v>
      </c>
      <c r="G151" s="232" t="s">
        <v>2204</v>
      </c>
      <c r="H151" s="233">
        <v>1</v>
      </c>
      <c r="I151" s="234"/>
      <c r="J151" s="235">
        <f>ROUND(I151*H151,2)</f>
        <v>0</v>
      </c>
      <c r="K151" s="231" t="s">
        <v>1</v>
      </c>
      <c r="L151" s="45"/>
      <c r="M151" s="236" t="s">
        <v>1</v>
      </c>
      <c r="N151" s="237" t="s">
        <v>45</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175</v>
      </c>
      <c r="AT151" s="240" t="s">
        <v>243</v>
      </c>
      <c r="AU151" s="240" t="s">
        <v>14</v>
      </c>
      <c r="AY151" s="18" t="s">
        <v>241</v>
      </c>
      <c r="BE151" s="241">
        <f>IF(N151="základní",J151,0)</f>
        <v>0</v>
      </c>
      <c r="BF151" s="241">
        <f>IF(N151="snížená",J151,0)</f>
        <v>0</v>
      </c>
      <c r="BG151" s="241">
        <f>IF(N151="zákl. přenesená",J151,0)</f>
        <v>0</v>
      </c>
      <c r="BH151" s="241">
        <f>IF(N151="sníž. přenesená",J151,0)</f>
        <v>0</v>
      </c>
      <c r="BI151" s="241">
        <f>IF(N151="nulová",J151,0)</f>
        <v>0</v>
      </c>
      <c r="BJ151" s="18" t="s">
        <v>14</v>
      </c>
      <c r="BK151" s="241">
        <f>ROUND(I151*H151,2)</f>
        <v>0</v>
      </c>
      <c r="BL151" s="18" t="s">
        <v>175</v>
      </c>
      <c r="BM151" s="240" t="s">
        <v>5664</v>
      </c>
    </row>
    <row r="152" s="2" customFormat="1">
      <c r="A152" s="39"/>
      <c r="B152" s="40"/>
      <c r="C152" s="41"/>
      <c r="D152" s="242" t="s">
        <v>249</v>
      </c>
      <c r="E152" s="41"/>
      <c r="F152" s="243" t="s">
        <v>5663</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249</v>
      </c>
      <c r="AU152" s="18" t="s">
        <v>14</v>
      </c>
    </row>
    <row r="153" s="2" customFormat="1" ht="16.5" customHeight="1">
      <c r="A153" s="39"/>
      <c r="B153" s="40"/>
      <c r="C153" s="229" t="s">
        <v>317</v>
      </c>
      <c r="D153" s="229" t="s">
        <v>243</v>
      </c>
      <c r="E153" s="230" t="s">
        <v>5665</v>
      </c>
      <c r="F153" s="231" t="s">
        <v>5666</v>
      </c>
      <c r="G153" s="232" t="s">
        <v>2204</v>
      </c>
      <c r="H153" s="233">
        <v>1</v>
      </c>
      <c r="I153" s="234"/>
      <c r="J153" s="235">
        <f>ROUND(I153*H153,2)</f>
        <v>0</v>
      </c>
      <c r="K153" s="231" t="s">
        <v>1</v>
      </c>
      <c r="L153" s="45"/>
      <c r="M153" s="236" t="s">
        <v>1</v>
      </c>
      <c r="N153" s="237" t="s">
        <v>45</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175</v>
      </c>
      <c r="AT153" s="240" t="s">
        <v>243</v>
      </c>
      <c r="AU153" s="240" t="s">
        <v>14</v>
      </c>
      <c r="AY153" s="18" t="s">
        <v>241</v>
      </c>
      <c r="BE153" s="241">
        <f>IF(N153="základní",J153,0)</f>
        <v>0</v>
      </c>
      <c r="BF153" s="241">
        <f>IF(N153="snížená",J153,0)</f>
        <v>0</v>
      </c>
      <c r="BG153" s="241">
        <f>IF(N153="zákl. přenesená",J153,0)</f>
        <v>0</v>
      </c>
      <c r="BH153" s="241">
        <f>IF(N153="sníž. přenesená",J153,0)</f>
        <v>0</v>
      </c>
      <c r="BI153" s="241">
        <f>IF(N153="nulová",J153,0)</f>
        <v>0</v>
      </c>
      <c r="BJ153" s="18" t="s">
        <v>14</v>
      </c>
      <c r="BK153" s="241">
        <f>ROUND(I153*H153,2)</f>
        <v>0</v>
      </c>
      <c r="BL153" s="18" t="s">
        <v>175</v>
      </c>
      <c r="BM153" s="240" t="s">
        <v>5667</v>
      </c>
    </row>
    <row r="154" s="2" customFormat="1">
      <c r="A154" s="39"/>
      <c r="B154" s="40"/>
      <c r="C154" s="41"/>
      <c r="D154" s="242" t="s">
        <v>249</v>
      </c>
      <c r="E154" s="41"/>
      <c r="F154" s="243" t="s">
        <v>5666</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249</v>
      </c>
      <c r="AU154" s="18" t="s">
        <v>14</v>
      </c>
    </row>
    <row r="155" s="2" customFormat="1" ht="16.5" customHeight="1">
      <c r="A155" s="39"/>
      <c r="B155" s="40"/>
      <c r="C155" s="229" t="s">
        <v>325</v>
      </c>
      <c r="D155" s="229" t="s">
        <v>243</v>
      </c>
      <c r="E155" s="230" t="s">
        <v>5668</v>
      </c>
      <c r="F155" s="231" t="s">
        <v>5669</v>
      </c>
      <c r="G155" s="232" t="s">
        <v>2204</v>
      </c>
      <c r="H155" s="233">
        <v>3</v>
      </c>
      <c r="I155" s="234"/>
      <c r="J155" s="235">
        <f>ROUND(I155*H155,2)</f>
        <v>0</v>
      </c>
      <c r="K155" s="231" t="s">
        <v>1</v>
      </c>
      <c r="L155" s="45"/>
      <c r="M155" s="236" t="s">
        <v>1</v>
      </c>
      <c r="N155" s="237" t="s">
        <v>45</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175</v>
      </c>
      <c r="AT155" s="240" t="s">
        <v>243</v>
      </c>
      <c r="AU155" s="240" t="s">
        <v>14</v>
      </c>
      <c r="AY155" s="18" t="s">
        <v>241</v>
      </c>
      <c r="BE155" s="241">
        <f>IF(N155="základní",J155,0)</f>
        <v>0</v>
      </c>
      <c r="BF155" s="241">
        <f>IF(N155="snížená",J155,0)</f>
        <v>0</v>
      </c>
      <c r="BG155" s="241">
        <f>IF(N155="zákl. přenesená",J155,0)</f>
        <v>0</v>
      </c>
      <c r="BH155" s="241">
        <f>IF(N155="sníž. přenesená",J155,0)</f>
        <v>0</v>
      </c>
      <c r="BI155" s="241">
        <f>IF(N155="nulová",J155,0)</f>
        <v>0</v>
      </c>
      <c r="BJ155" s="18" t="s">
        <v>14</v>
      </c>
      <c r="BK155" s="241">
        <f>ROUND(I155*H155,2)</f>
        <v>0</v>
      </c>
      <c r="BL155" s="18" t="s">
        <v>175</v>
      </c>
      <c r="BM155" s="240" t="s">
        <v>5670</v>
      </c>
    </row>
    <row r="156" s="2" customFormat="1">
      <c r="A156" s="39"/>
      <c r="B156" s="40"/>
      <c r="C156" s="41"/>
      <c r="D156" s="242" t="s">
        <v>249</v>
      </c>
      <c r="E156" s="41"/>
      <c r="F156" s="243" t="s">
        <v>5669</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249</v>
      </c>
      <c r="AU156" s="18" t="s">
        <v>14</v>
      </c>
    </row>
    <row r="157" s="2" customFormat="1" ht="16.5" customHeight="1">
      <c r="A157" s="39"/>
      <c r="B157" s="40"/>
      <c r="C157" s="229" t="s">
        <v>332</v>
      </c>
      <c r="D157" s="229" t="s">
        <v>243</v>
      </c>
      <c r="E157" s="230" t="s">
        <v>5671</v>
      </c>
      <c r="F157" s="231" t="s">
        <v>5672</v>
      </c>
      <c r="G157" s="232" t="s">
        <v>2204</v>
      </c>
      <c r="H157" s="233">
        <v>6</v>
      </c>
      <c r="I157" s="234"/>
      <c r="J157" s="235">
        <f>ROUND(I157*H157,2)</f>
        <v>0</v>
      </c>
      <c r="K157" s="231" t="s">
        <v>1</v>
      </c>
      <c r="L157" s="45"/>
      <c r="M157" s="236" t="s">
        <v>1</v>
      </c>
      <c r="N157" s="237" t="s">
        <v>45</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175</v>
      </c>
      <c r="AT157" s="240" t="s">
        <v>243</v>
      </c>
      <c r="AU157" s="240" t="s">
        <v>14</v>
      </c>
      <c r="AY157" s="18" t="s">
        <v>241</v>
      </c>
      <c r="BE157" s="241">
        <f>IF(N157="základní",J157,0)</f>
        <v>0</v>
      </c>
      <c r="BF157" s="241">
        <f>IF(N157="snížená",J157,0)</f>
        <v>0</v>
      </c>
      <c r="BG157" s="241">
        <f>IF(N157="zákl. přenesená",J157,0)</f>
        <v>0</v>
      </c>
      <c r="BH157" s="241">
        <f>IF(N157="sníž. přenesená",J157,0)</f>
        <v>0</v>
      </c>
      <c r="BI157" s="241">
        <f>IF(N157="nulová",J157,0)</f>
        <v>0</v>
      </c>
      <c r="BJ157" s="18" t="s">
        <v>14</v>
      </c>
      <c r="BK157" s="241">
        <f>ROUND(I157*H157,2)</f>
        <v>0</v>
      </c>
      <c r="BL157" s="18" t="s">
        <v>175</v>
      </c>
      <c r="BM157" s="240" t="s">
        <v>5673</v>
      </c>
    </row>
    <row r="158" s="2" customFormat="1">
      <c r="A158" s="39"/>
      <c r="B158" s="40"/>
      <c r="C158" s="41"/>
      <c r="D158" s="242" t="s">
        <v>249</v>
      </c>
      <c r="E158" s="41"/>
      <c r="F158" s="243" t="s">
        <v>5672</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249</v>
      </c>
      <c r="AU158" s="18" t="s">
        <v>14</v>
      </c>
    </row>
    <row r="159" s="2" customFormat="1" ht="24.15" customHeight="1">
      <c r="A159" s="39"/>
      <c r="B159" s="40"/>
      <c r="C159" s="229" t="s">
        <v>8</v>
      </c>
      <c r="D159" s="229" t="s">
        <v>243</v>
      </c>
      <c r="E159" s="230" t="s">
        <v>5674</v>
      </c>
      <c r="F159" s="231" t="s">
        <v>5675</v>
      </c>
      <c r="G159" s="232" t="s">
        <v>2204</v>
      </c>
      <c r="H159" s="233">
        <v>4</v>
      </c>
      <c r="I159" s="234"/>
      <c r="J159" s="235">
        <f>ROUND(I159*H159,2)</f>
        <v>0</v>
      </c>
      <c r="K159" s="231" t="s">
        <v>1</v>
      </c>
      <c r="L159" s="45"/>
      <c r="M159" s="236" t="s">
        <v>1</v>
      </c>
      <c r="N159" s="237" t="s">
        <v>45</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175</v>
      </c>
      <c r="AT159" s="240" t="s">
        <v>243</v>
      </c>
      <c r="AU159" s="240" t="s">
        <v>14</v>
      </c>
      <c r="AY159" s="18" t="s">
        <v>241</v>
      </c>
      <c r="BE159" s="241">
        <f>IF(N159="základní",J159,0)</f>
        <v>0</v>
      </c>
      <c r="BF159" s="241">
        <f>IF(N159="snížená",J159,0)</f>
        <v>0</v>
      </c>
      <c r="BG159" s="241">
        <f>IF(N159="zákl. přenesená",J159,0)</f>
        <v>0</v>
      </c>
      <c r="BH159" s="241">
        <f>IF(N159="sníž. přenesená",J159,0)</f>
        <v>0</v>
      </c>
      <c r="BI159" s="241">
        <f>IF(N159="nulová",J159,0)</f>
        <v>0</v>
      </c>
      <c r="BJ159" s="18" t="s">
        <v>14</v>
      </c>
      <c r="BK159" s="241">
        <f>ROUND(I159*H159,2)</f>
        <v>0</v>
      </c>
      <c r="BL159" s="18" t="s">
        <v>175</v>
      </c>
      <c r="BM159" s="240" t="s">
        <v>5676</v>
      </c>
    </row>
    <row r="160" s="2" customFormat="1">
      <c r="A160" s="39"/>
      <c r="B160" s="40"/>
      <c r="C160" s="41"/>
      <c r="D160" s="242" t="s">
        <v>249</v>
      </c>
      <c r="E160" s="41"/>
      <c r="F160" s="243" t="s">
        <v>5675</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249</v>
      </c>
      <c r="AU160" s="18" t="s">
        <v>14</v>
      </c>
    </row>
    <row r="161" s="2" customFormat="1" ht="16.5" customHeight="1">
      <c r="A161" s="39"/>
      <c r="B161" s="40"/>
      <c r="C161" s="229" t="s">
        <v>344</v>
      </c>
      <c r="D161" s="229" t="s">
        <v>243</v>
      </c>
      <c r="E161" s="230" t="s">
        <v>5677</v>
      </c>
      <c r="F161" s="231" t="s">
        <v>5678</v>
      </c>
      <c r="G161" s="232" t="s">
        <v>2204</v>
      </c>
      <c r="H161" s="233">
        <v>4</v>
      </c>
      <c r="I161" s="234"/>
      <c r="J161" s="235">
        <f>ROUND(I161*H161,2)</f>
        <v>0</v>
      </c>
      <c r="K161" s="231" t="s">
        <v>1</v>
      </c>
      <c r="L161" s="45"/>
      <c r="M161" s="236" t="s">
        <v>1</v>
      </c>
      <c r="N161" s="237" t="s">
        <v>45</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175</v>
      </c>
      <c r="AT161" s="240" t="s">
        <v>243</v>
      </c>
      <c r="AU161" s="240" t="s">
        <v>14</v>
      </c>
      <c r="AY161" s="18" t="s">
        <v>241</v>
      </c>
      <c r="BE161" s="241">
        <f>IF(N161="základní",J161,0)</f>
        <v>0</v>
      </c>
      <c r="BF161" s="241">
        <f>IF(N161="snížená",J161,0)</f>
        <v>0</v>
      </c>
      <c r="BG161" s="241">
        <f>IF(N161="zákl. přenesená",J161,0)</f>
        <v>0</v>
      </c>
      <c r="BH161" s="241">
        <f>IF(N161="sníž. přenesená",J161,0)</f>
        <v>0</v>
      </c>
      <c r="BI161" s="241">
        <f>IF(N161="nulová",J161,0)</f>
        <v>0</v>
      </c>
      <c r="BJ161" s="18" t="s">
        <v>14</v>
      </c>
      <c r="BK161" s="241">
        <f>ROUND(I161*H161,2)</f>
        <v>0</v>
      </c>
      <c r="BL161" s="18" t="s">
        <v>175</v>
      </c>
      <c r="BM161" s="240" t="s">
        <v>5679</v>
      </c>
    </row>
    <row r="162" s="2" customFormat="1">
      <c r="A162" s="39"/>
      <c r="B162" s="40"/>
      <c r="C162" s="41"/>
      <c r="D162" s="242" t="s">
        <v>249</v>
      </c>
      <c r="E162" s="41"/>
      <c r="F162" s="243" t="s">
        <v>5678</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249</v>
      </c>
      <c r="AU162" s="18" t="s">
        <v>14</v>
      </c>
    </row>
    <row r="163" s="2" customFormat="1" ht="16.5" customHeight="1">
      <c r="A163" s="39"/>
      <c r="B163" s="40"/>
      <c r="C163" s="229" t="s">
        <v>349</v>
      </c>
      <c r="D163" s="229" t="s">
        <v>243</v>
      </c>
      <c r="E163" s="230" t="s">
        <v>5680</v>
      </c>
      <c r="F163" s="231" t="s">
        <v>5681</v>
      </c>
      <c r="G163" s="232" t="s">
        <v>2204</v>
      </c>
      <c r="H163" s="233">
        <v>1</v>
      </c>
      <c r="I163" s="234"/>
      <c r="J163" s="235">
        <f>ROUND(I163*H163,2)</f>
        <v>0</v>
      </c>
      <c r="K163" s="231" t="s">
        <v>1</v>
      </c>
      <c r="L163" s="45"/>
      <c r="M163" s="236" t="s">
        <v>1</v>
      </c>
      <c r="N163" s="237" t="s">
        <v>45</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175</v>
      </c>
      <c r="AT163" s="240" t="s">
        <v>243</v>
      </c>
      <c r="AU163" s="240" t="s">
        <v>14</v>
      </c>
      <c r="AY163" s="18" t="s">
        <v>241</v>
      </c>
      <c r="BE163" s="241">
        <f>IF(N163="základní",J163,0)</f>
        <v>0</v>
      </c>
      <c r="BF163" s="241">
        <f>IF(N163="snížená",J163,0)</f>
        <v>0</v>
      </c>
      <c r="BG163" s="241">
        <f>IF(N163="zákl. přenesená",J163,0)</f>
        <v>0</v>
      </c>
      <c r="BH163" s="241">
        <f>IF(N163="sníž. přenesená",J163,0)</f>
        <v>0</v>
      </c>
      <c r="BI163" s="241">
        <f>IF(N163="nulová",J163,0)</f>
        <v>0</v>
      </c>
      <c r="BJ163" s="18" t="s">
        <v>14</v>
      </c>
      <c r="BK163" s="241">
        <f>ROUND(I163*H163,2)</f>
        <v>0</v>
      </c>
      <c r="BL163" s="18" t="s">
        <v>175</v>
      </c>
      <c r="BM163" s="240" t="s">
        <v>5682</v>
      </c>
    </row>
    <row r="164" s="2" customFormat="1">
      <c r="A164" s="39"/>
      <c r="B164" s="40"/>
      <c r="C164" s="41"/>
      <c r="D164" s="242" t="s">
        <v>249</v>
      </c>
      <c r="E164" s="41"/>
      <c r="F164" s="243" t="s">
        <v>5681</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249</v>
      </c>
      <c r="AU164" s="18" t="s">
        <v>14</v>
      </c>
    </row>
    <row r="165" s="2" customFormat="1" ht="16.5" customHeight="1">
      <c r="A165" s="39"/>
      <c r="B165" s="40"/>
      <c r="C165" s="229" t="s">
        <v>354</v>
      </c>
      <c r="D165" s="229" t="s">
        <v>243</v>
      </c>
      <c r="E165" s="230" t="s">
        <v>5683</v>
      </c>
      <c r="F165" s="231" t="s">
        <v>5684</v>
      </c>
      <c r="G165" s="232" t="s">
        <v>2204</v>
      </c>
      <c r="H165" s="233">
        <v>3</v>
      </c>
      <c r="I165" s="234"/>
      <c r="J165" s="235">
        <f>ROUND(I165*H165,2)</f>
        <v>0</v>
      </c>
      <c r="K165" s="231" t="s">
        <v>1</v>
      </c>
      <c r="L165" s="45"/>
      <c r="M165" s="236" t="s">
        <v>1</v>
      </c>
      <c r="N165" s="237" t="s">
        <v>45</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175</v>
      </c>
      <c r="AT165" s="240" t="s">
        <v>243</v>
      </c>
      <c r="AU165" s="240" t="s">
        <v>14</v>
      </c>
      <c r="AY165" s="18" t="s">
        <v>241</v>
      </c>
      <c r="BE165" s="241">
        <f>IF(N165="základní",J165,0)</f>
        <v>0</v>
      </c>
      <c r="BF165" s="241">
        <f>IF(N165="snížená",J165,0)</f>
        <v>0</v>
      </c>
      <c r="BG165" s="241">
        <f>IF(N165="zákl. přenesená",J165,0)</f>
        <v>0</v>
      </c>
      <c r="BH165" s="241">
        <f>IF(N165="sníž. přenesená",J165,0)</f>
        <v>0</v>
      </c>
      <c r="BI165" s="241">
        <f>IF(N165="nulová",J165,0)</f>
        <v>0</v>
      </c>
      <c r="BJ165" s="18" t="s">
        <v>14</v>
      </c>
      <c r="BK165" s="241">
        <f>ROUND(I165*H165,2)</f>
        <v>0</v>
      </c>
      <c r="BL165" s="18" t="s">
        <v>175</v>
      </c>
      <c r="BM165" s="240" t="s">
        <v>5685</v>
      </c>
    </row>
    <row r="166" s="2" customFormat="1">
      <c r="A166" s="39"/>
      <c r="B166" s="40"/>
      <c r="C166" s="41"/>
      <c r="D166" s="242" t="s">
        <v>249</v>
      </c>
      <c r="E166" s="41"/>
      <c r="F166" s="243" t="s">
        <v>5684</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249</v>
      </c>
      <c r="AU166" s="18" t="s">
        <v>14</v>
      </c>
    </row>
    <row r="167" s="2" customFormat="1" ht="16.5" customHeight="1">
      <c r="A167" s="39"/>
      <c r="B167" s="40"/>
      <c r="C167" s="229" t="s">
        <v>359</v>
      </c>
      <c r="D167" s="229" t="s">
        <v>243</v>
      </c>
      <c r="E167" s="230" t="s">
        <v>5686</v>
      </c>
      <c r="F167" s="231" t="s">
        <v>5687</v>
      </c>
      <c r="G167" s="232" t="s">
        <v>2204</v>
      </c>
      <c r="H167" s="233">
        <v>5</v>
      </c>
      <c r="I167" s="234"/>
      <c r="J167" s="235">
        <f>ROUND(I167*H167,2)</f>
        <v>0</v>
      </c>
      <c r="K167" s="231" t="s">
        <v>1</v>
      </c>
      <c r="L167" s="45"/>
      <c r="M167" s="236" t="s">
        <v>1</v>
      </c>
      <c r="N167" s="237" t="s">
        <v>45</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175</v>
      </c>
      <c r="AT167" s="240" t="s">
        <v>243</v>
      </c>
      <c r="AU167" s="240" t="s">
        <v>14</v>
      </c>
      <c r="AY167" s="18" t="s">
        <v>241</v>
      </c>
      <c r="BE167" s="241">
        <f>IF(N167="základní",J167,0)</f>
        <v>0</v>
      </c>
      <c r="BF167" s="241">
        <f>IF(N167="snížená",J167,0)</f>
        <v>0</v>
      </c>
      <c r="BG167" s="241">
        <f>IF(N167="zákl. přenesená",J167,0)</f>
        <v>0</v>
      </c>
      <c r="BH167" s="241">
        <f>IF(N167="sníž. přenesená",J167,0)</f>
        <v>0</v>
      </c>
      <c r="BI167" s="241">
        <f>IF(N167="nulová",J167,0)</f>
        <v>0</v>
      </c>
      <c r="BJ167" s="18" t="s">
        <v>14</v>
      </c>
      <c r="BK167" s="241">
        <f>ROUND(I167*H167,2)</f>
        <v>0</v>
      </c>
      <c r="BL167" s="18" t="s">
        <v>175</v>
      </c>
      <c r="BM167" s="240" t="s">
        <v>5688</v>
      </c>
    </row>
    <row r="168" s="2" customFormat="1">
      <c r="A168" s="39"/>
      <c r="B168" s="40"/>
      <c r="C168" s="41"/>
      <c r="D168" s="242" t="s">
        <v>249</v>
      </c>
      <c r="E168" s="41"/>
      <c r="F168" s="243" t="s">
        <v>5687</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249</v>
      </c>
      <c r="AU168" s="18" t="s">
        <v>14</v>
      </c>
    </row>
    <row r="169" s="2" customFormat="1" ht="16.5" customHeight="1">
      <c r="A169" s="39"/>
      <c r="B169" s="40"/>
      <c r="C169" s="229" t="s">
        <v>365</v>
      </c>
      <c r="D169" s="229" t="s">
        <v>243</v>
      </c>
      <c r="E169" s="230" t="s">
        <v>5689</v>
      </c>
      <c r="F169" s="231" t="s">
        <v>5690</v>
      </c>
      <c r="G169" s="232" t="s">
        <v>2204</v>
      </c>
      <c r="H169" s="233">
        <v>1</v>
      </c>
      <c r="I169" s="234"/>
      <c r="J169" s="235">
        <f>ROUND(I169*H169,2)</f>
        <v>0</v>
      </c>
      <c r="K169" s="231" t="s">
        <v>1</v>
      </c>
      <c r="L169" s="45"/>
      <c r="M169" s="236" t="s">
        <v>1</v>
      </c>
      <c r="N169" s="237" t="s">
        <v>45</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175</v>
      </c>
      <c r="AT169" s="240" t="s">
        <v>243</v>
      </c>
      <c r="AU169" s="240" t="s">
        <v>14</v>
      </c>
      <c r="AY169" s="18" t="s">
        <v>241</v>
      </c>
      <c r="BE169" s="241">
        <f>IF(N169="základní",J169,0)</f>
        <v>0</v>
      </c>
      <c r="BF169" s="241">
        <f>IF(N169="snížená",J169,0)</f>
        <v>0</v>
      </c>
      <c r="BG169" s="241">
        <f>IF(N169="zákl. přenesená",J169,0)</f>
        <v>0</v>
      </c>
      <c r="BH169" s="241">
        <f>IF(N169="sníž. přenesená",J169,0)</f>
        <v>0</v>
      </c>
      <c r="BI169" s="241">
        <f>IF(N169="nulová",J169,0)</f>
        <v>0</v>
      </c>
      <c r="BJ169" s="18" t="s">
        <v>14</v>
      </c>
      <c r="BK169" s="241">
        <f>ROUND(I169*H169,2)</f>
        <v>0</v>
      </c>
      <c r="BL169" s="18" t="s">
        <v>175</v>
      </c>
      <c r="BM169" s="240" t="s">
        <v>5691</v>
      </c>
    </row>
    <row r="170" s="2" customFormat="1">
      <c r="A170" s="39"/>
      <c r="B170" s="40"/>
      <c r="C170" s="41"/>
      <c r="D170" s="242" t="s">
        <v>249</v>
      </c>
      <c r="E170" s="41"/>
      <c r="F170" s="243" t="s">
        <v>5690</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249</v>
      </c>
      <c r="AU170" s="18" t="s">
        <v>14</v>
      </c>
    </row>
    <row r="171" s="2" customFormat="1" ht="24.15" customHeight="1">
      <c r="A171" s="39"/>
      <c r="B171" s="40"/>
      <c r="C171" s="229" t="s">
        <v>7</v>
      </c>
      <c r="D171" s="229" t="s">
        <v>243</v>
      </c>
      <c r="E171" s="230" t="s">
        <v>5692</v>
      </c>
      <c r="F171" s="231" t="s">
        <v>5693</v>
      </c>
      <c r="G171" s="232" t="s">
        <v>2204</v>
      </c>
      <c r="H171" s="233">
        <v>1</v>
      </c>
      <c r="I171" s="234"/>
      <c r="J171" s="235">
        <f>ROUND(I171*H171,2)</f>
        <v>0</v>
      </c>
      <c r="K171" s="231" t="s">
        <v>1</v>
      </c>
      <c r="L171" s="45"/>
      <c r="M171" s="236" t="s">
        <v>1</v>
      </c>
      <c r="N171" s="237" t="s">
        <v>45</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175</v>
      </c>
      <c r="AT171" s="240" t="s">
        <v>243</v>
      </c>
      <c r="AU171" s="240" t="s">
        <v>14</v>
      </c>
      <c r="AY171" s="18" t="s">
        <v>241</v>
      </c>
      <c r="BE171" s="241">
        <f>IF(N171="základní",J171,0)</f>
        <v>0</v>
      </c>
      <c r="BF171" s="241">
        <f>IF(N171="snížená",J171,0)</f>
        <v>0</v>
      </c>
      <c r="BG171" s="241">
        <f>IF(N171="zákl. přenesená",J171,0)</f>
        <v>0</v>
      </c>
      <c r="BH171" s="241">
        <f>IF(N171="sníž. přenesená",J171,0)</f>
        <v>0</v>
      </c>
      <c r="BI171" s="241">
        <f>IF(N171="nulová",J171,0)</f>
        <v>0</v>
      </c>
      <c r="BJ171" s="18" t="s">
        <v>14</v>
      </c>
      <c r="BK171" s="241">
        <f>ROUND(I171*H171,2)</f>
        <v>0</v>
      </c>
      <c r="BL171" s="18" t="s">
        <v>175</v>
      </c>
      <c r="BM171" s="240" t="s">
        <v>5694</v>
      </c>
    </row>
    <row r="172" s="2" customFormat="1">
      <c r="A172" s="39"/>
      <c r="B172" s="40"/>
      <c r="C172" s="41"/>
      <c r="D172" s="242" t="s">
        <v>249</v>
      </c>
      <c r="E172" s="41"/>
      <c r="F172" s="243" t="s">
        <v>5693</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249</v>
      </c>
      <c r="AU172" s="18" t="s">
        <v>14</v>
      </c>
    </row>
    <row r="173" s="2" customFormat="1" ht="16.5" customHeight="1">
      <c r="A173" s="39"/>
      <c r="B173" s="40"/>
      <c r="C173" s="229" t="s">
        <v>376</v>
      </c>
      <c r="D173" s="229" t="s">
        <v>243</v>
      </c>
      <c r="E173" s="230" t="s">
        <v>5695</v>
      </c>
      <c r="F173" s="231" t="s">
        <v>5696</v>
      </c>
      <c r="G173" s="232" t="s">
        <v>2204</v>
      </c>
      <c r="H173" s="233">
        <v>1</v>
      </c>
      <c r="I173" s="234"/>
      <c r="J173" s="235">
        <f>ROUND(I173*H173,2)</f>
        <v>0</v>
      </c>
      <c r="K173" s="231" t="s">
        <v>1</v>
      </c>
      <c r="L173" s="45"/>
      <c r="M173" s="236" t="s">
        <v>1</v>
      </c>
      <c r="N173" s="237" t="s">
        <v>45</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175</v>
      </c>
      <c r="AT173" s="240" t="s">
        <v>243</v>
      </c>
      <c r="AU173" s="240" t="s">
        <v>14</v>
      </c>
      <c r="AY173" s="18" t="s">
        <v>241</v>
      </c>
      <c r="BE173" s="241">
        <f>IF(N173="základní",J173,0)</f>
        <v>0</v>
      </c>
      <c r="BF173" s="241">
        <f>IF(N173="snížená",J173,0)</f>
        <v>0</v>
      </c>
      <c r="BG173" s="241">
        <f>IF(N173="zákl. přenesená",J173,0)</f>
        <v>0</v>
      </c>
      <c r="BH173" s="241">
        <f>IF(N173="sníž. přenesená",J173,0)</f>
        <v>0</v>
      </c>
      <c r="BI173" s="241">
        <f>IF(N173="nulová",J173,0)</f>
        <v>0</v>
      </c>
      <c r="BJ173" s="18" t="s">
        <v>14</v>
      </c>
      <c r="BK173" s="241">
        <f>ROUND(I173*H173,2)</f>
        <v>0</v>
      </c>
      <c r="BL173" s="18" t="s">
        <v>175</v>
      </c>
      <c r="BM173" s="240" t="s">
        <v>5697</v>
      </c>
    </row>
    <row r="174" s="2" customFormat="1">
      <c r="A174" s="39"/>
      <c r="B174" s="40"/>
      <c r="C174" s="41"/>
      <c r="D174" s="242" t="s">
        <v>249</v>
      </c>
      <c r="E174" s="41"/>
      <c r="F174" s="243" t="s">
        <v>5696</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249</v>
      </c>
      <c r="AU174" s="18" t="s">
        <v>14</v>
      </c>
    </row>
    <row r="175" s="2" customFormat="1" ht="24.15" customHeight="1">
      <c r="A175" s="39"/>
      <c r="B175" s="40"/>
      <c r="C175" s="229" t="s">
        <v>382</v>
      </c>
      <c r="D175" s="229" t="s">
        <v>243</v>
      </c>
      <c r="E175" s="230" t="s">
        <v>5698</v>
      </c>
      <c r="F175" s="231" t="s">
        <v>5699</v>
      </c>
      <c r="G175" s="232" t="s">
        <v>2204</v>
      </c>
      <c r="H175" s="233">
        <v>1</v>
      </c>
      <c r="I175" s="234"/>
      <c r="J175" s="235">
        <f>ROUND(I175*H175,2)</f>
        <v>0</v>
      </c>
      <c r="K175" s="231" t="s">
        <v>1</v>
      </c>
      <c r="L175" s="45"/>
      <c r="M175" s="236" t="s">
        <v>1</v>
      </c>
      <c r="N175" s="237" t="s">
        <v>45</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175</v>
      </c>
      <c r="AT175" s="240" t="s">
        <v>243</v>
      </c>
      <c r="AU175" s="240" t="s">
        <v>14</v>
      </c>
      <c r="AY175" s="18" t="s">
        <v>241</v>
      </c>
      <c r="BE175" s="241">
        <f>IF(N175="základní",J175,0)</f>
        <v>0</v>
      </c>
      <c r="BF175" s="241">
        <f>IF(N175="snížená",J175,0)</f>
        <v>0</v>
      </c>
      <c r="BG175" s="241">
        <f>IF(N175="zákl. přenesená",J175,0)</f>
        <v>0</v>
      </c>
      <c r="BH175" s="241">
        <f>IF(N175="sníž. přenesená",J175,0)</f>
        <v>0</v>
      </c>
      <c r="BI175" s="241">
        <f>IF(N175="nulová",J175,0)</f>
        <v>0</v>
      </c>
      <c r="BJ175" s="18" t="s">
        <v>14</v>
      </c>
      <c r="BK175" s="241">
        <f>ROUND(I175*H175,2)</f>
        <v>0</v>
      </c>
      <c r="BL175" s="18" t="s">
        <v>175</v>
      </c>
      <c r="BM175" s="240" t="s">
        <v>5700</v>
      </c>
    </row>
    <row r="176" s="2" customFormat="1">
      <c r="A176" s="39"/>
      <c r="B176" s="40"/>
      <c r="C176" s="41"/>
      <c r="D176" s="242" t="s">
        <v>249</v>
      </c>
      <c r="E176" s="41"/>
      <c r="F176" s="243" t="s">
        <v>5699</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249</v>
      </c>
      <c r="AU176" s="18" t="s">
        <v>14</v>
      </c>
    </row>
    <row r="177" s="2" customFormat="1" ht="21.75" customHeight="1">
      <c r="A177" s="39"/>
      <c r="B177" s="40"/>
      <c r="C177" s="229" t="s">
        <v>388</v>
      </c>
      <c r="D177" s="229" t="s">
        <v>243</v>
      </c>
      <c r="E177" s="230" t="s">
        <v>5701</v>
      </c>
      <c r="F177" s="231" t="s">
        <v>5702</v>
      </c>
      <c r="G177" s="232" t="s">
        <v>2204</v>
      </c>
      <c r="H177" s="233">
        <v>1</v>
      </c>
      <c r="I177" s="234"/>
      <c r="J177" s="235">
        <f>ROUND(I177*H177,2)</f>
        <v>0</v>
      </c>
      <c r="K177" s="231" t="s">
        <v>1</v>
      </c>
      <c r="L177" s="45"/>
      <c r="M177" s="236" t="s">
        <v>1</v>
      </c>
      <c r="N177" s="237" t="s">
        <v>45</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175</v>
      </c>
      <c r="AT177" s="240" t="s">
        <v>243</v>
      </c>
      <c r="AU177" s="240" t="s">
        <v>14</v>
      </c>
      <c r="AY177" s="18" t="s">
        <v>241</v>
      </c>
      <c r="BE177" s="241">
        <f>IF(N177="základní",J177,0)</f>
        <v>0</v>
      </c>
      <c r="BF177" s="241">
        <f>IF(N177="snížená",J177,0)</f>
        <v>0</v>
      </c>
      <c r="BG177" s="241">
        <f>IF(N177="zákl. přenesená",J177,0)</f>
        <v>0</v>
      </c>
      <c r="BH177" s="241">
        <f>IF(N177="sníž. přenesená",J177,0)</f>
        <v>0</v>
      </c>
      <c r="BI177" s="241">
        <f>IF(N177="nulová",J177,0)</f>
        <v>0</v>
      </c>
      <c r="BJ177" s="18" t="s">
        <v>14</v>
      </c>
      <c r="BK177" s="241">
        <f>ROUND(I177*H177,2)</f>
        <v>0</v>
      </c>
      <c r="BL177" s="18" t="s">
        <v>175</v>
      </c>
      <c r="BM177" s="240" t="s">
        <v>5703</v>
      </c>
    </row>
    <row r="178" s="2" customFormat="1">
      <c r="A178" s="39"/>
      <c r="B178" s="40"/>
      <c r="C178" s="41"/>
      <c r="D178" s="242" t="s">
        <v>249</v>
      </c>
      <c r="E178" s="41"/>
      <c r="F178" s="243" t="s">
        <v>5702</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249</v>
      </c>
      <c r="AU178" s="18" t="s">
        <v>14</v>
      </c>
    </row>
    <row r="179" s="2" customFormat="1" ht="16.5" customHeight="1">
      <c r="A179" s="39"/>
      <c r="B179" s="40"/>
      <c r="C179" s="229" t="s">
        <v>394</v>
      </c>
      <c r="D179" s="229" t="s">
        <v>243</v>
      </c>
      <c r="E179" s="230" t="s">
        <v>5704</v>
      </c>
      <c r="F179" s="231" t="s">
        <v>5705</v>
      </c>
      <c r="G179" s="232" t="s">
        <v>2204</v>
      </c>
      <c r="H179" s="233">
        <v>1</v>
      </c>
      <c r="I179" s="234"/>
      <c r="J179" s="235">
        <f>ROUND(I179*H179,2)</f>
        <v>0</v>
      </c>
      <c r="K179" s="231" t="s">
        <v>1</v>
      </c>
      <c r="L179" s="45"/>
      <c r="M179" s="236" t="s">
        <v>1</v>
      </c>
      <c r="N179" s="237" t="s">
        <v>45</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175</v>
      </c>
      <c r="AT179" s="240" t="s">
        <v>243</v>
      </c>
      <c r="AU179" s="240" t="s">
        <v>14</v>
      </c>
      <c r="AY179" s="18" t="s">
        <v>241</v>
      </c>
      <c r="BE179" s="241">
        <f>IF(N179="základní",J179,0)</f>
        <v>0</v>
      </c>
      <c r="BF179" s="241">
        <f>IF(N179="snížená",J179,0)</f>
        <v>0</v>
      </c>
      <c r="BG179" s="241">
        <f>IF(N179="zákl. přenesená",J179,0)</f>
        <v>0</v>
      </c>
      <c r="BH179" s="241">
        <f>IF(N179="sníž. přenesená",J179,0)</f>
        <v>0</v>
      </c>
      <c r="BI179" s="241">
        <f>IF(N179="nulová",J179,0)</f>
        <v>0</v>
      </c>
      <c r="BJ179" s="18" t="s">
        <v>14</v>
      </c>
      <c r="BK179" s="241">
        <f>ROUND(I179*H179,2)</f>
        <v>0</v>
      </c>
      <c r="BL179" s="18" t="s">
        <v>175</v>
      </c>
      <c r="BM179" s="240" t="s">
        <v>5706</v>
      </c>
    </row>
    <row r="180" s="2" customFormat="1">
      <c r="A180" s="39"/>
      <c r="B180" s="40"/>
      <c r="C180" s="41"/>
      <c r="D180" s="242" t="s">
        <v>249</v>
      </c>
      <c r="E180" s="41"/>
      <c r="F180" s="243" t="s">
        <v>5705</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249</v>
      </c>
      <c r="AU180" s="18" t="s">
        <v>14</v>
      </c>
    </row>
    <row r="181" s="2" customFormat="1" ht="16.5" customHeight="1">
      <c r="A181" s="39"/>
      <c r="B181" s="40"/>
      <c r="C181" s="229" t="s">
        <v>400</v>
      </c>
      <c r="D181" s="229" t="s">
        <v>243</v>
      </c>
      <c r="E181" s="230" t="s">
        <v>5707</v>
      </c>
      <c r="F181" s="231" t="s">
        <v>5708</v>
      </c>
      <c r="G181" s="232" t="s">
        <v>2204</v>
      </c>
      <c r="H181" s="233">
        <v>1</v>
      </c>
      <c r="I181" s="234"/>
      <c r="J181" s="235">
        <f>ROUND(I181*H181,2)</f>
        <v>0</v>
      </c>
      <c r="K181" s="231" t="s">
        <v>1</v>
      </c>
      <c r="L181" s="45"/>
      <c r="M181" s="236" t="s">
        <v>1</v>
      </c>
      <c r="N181" s="237" t="s">
        <v>45</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175</v>
      </c>
      <c r="AT181" s="240" t="s">
        <v>243</v>
      </c>
      <c r="AU181" s="240" t="s">
        <v>14</v>
      </c>
      <c r="AY181" s="18" t="s">
        <v>241</v>
      </c>
      <c r="BE181" s="241">
        <f>IF(N181="základní",J181,0)</f>
        <v>0</v>
      </c>
      <c r="BF181" s="241">
        <f>IF(N181="snížená",J181,0)</f>
        <v>0</v>
      </c>
      <c r="BG181" s="241">
        <f>IF(N181="zákl. přenesená",J181,0)</f>
        <v>0</v>
      </c>
      <c r="BH181" s="241">
        <f>IF(N181="sníž. přenesená",J181,0)</f>
        <v>0</v>
      </c>
      <c r="BI181" s="241">
        <f>IF(N181="nulová",J181,0)</f>
        <v>0</v>
      </c>
      <c r="BJ181" s="18" t="s">
        <v>14</v>
      </c>
      <c r="BK181" s="241">
        <f>ROUND(I181*H181,2)</f>
        <v>0</v>
      </c>
      <c r="BL181" s="18" t="s">
        <v>175</v>
      </c>
      <c r="BM181" s="240" t="s">
        <v>5709</v>
      </c>
    </row>
    <row r="182" s="2" customFormat="1">
      <c r="A182" s="39"/>
      <c r="B182" s="40"/>
      <c r="C182" s="41"/>
      <c r="D182" s="242" t="s">
        <v>249</v>
      </c>
      <c r="E182" s="41"/>
      <c r="F182" s="243" t="s">
        <v>5708</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249</v>
      </c>
      <c r="AU182" s="18" t="s">
        <v>14</v>
      </c>
    </row>
    <row r="183" s="2" customFormat="1" ht="16.5" customHeight="1">
      <c r="A183" s="39"/>
      <c r="B183" s="40"/>
      <c r="C183" s="229" t="s">
        <v>406</v>
      </c>
      <c r="D183" s="229" t="s">
        <v>243</v>
      </c>
      <c r="E183" s="230" t="s">
        <v>5710</v>
      </c>
      <c r="F183" s="231" t="s">
        <v>5711</v>
      </c>
      <c r="G183" s="232" t="s">
        <v>2204</v>
      </c>
      <c r="H183" s="233">
        <v>1</v>
      </c>
      <c r="I183" s="234"/>
      <c r="J183" s="235">
        <f>ROUND(I183*H183,2)</f>
        <v>0</v>
      </c>
      <c r="K183" s="231" t="s">
        <v>1</v>
      </c>
      <c r="L183" s="45"/>
      <c r="M183" s="236" t="s">
        <v>1</v>
      </c>
      <c r="N183" s="237" t="s">
        <v>45</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175</v>
      </c>
      <c r="AT183" s="240" t="s">
        <v>243</v>
      </c>
      <c r="AU183" s="240" t="s">
        <v>14</v>
      </c>
      <c r="AY183" s="18" t="s">
        <v>241</v>
      </c>
      <c r="BE183" s="241">
        <f>IF(N183="základní",J183,0)</f>
        <v>0</v>
      </c>
      <c r="BF183" s="241">
        <f>IF(N183="snížená",J183,0)</f>
        <v>0</v>
      </c>
      <c r="BG183" s="241">
        <f>IF(N183="zákl. přenesená",J183,0)</f>
        <v>0</v>
      </c>
      <c r="BH183" s="241">
        <f>IF(N183="sníž. přenesená",J183,0)</f>
        <v>0</v>
      </c>
      <c r="BI183" s="241">
        <f>IF(N183="nulová",J183,0)</f>
        <v>0</v>
      </c>
      <c r="BJ183" s="18" t="s">
        <v>14</v>
      </c>
      <c r="BK183" s="241">
        <f>ROUND(I183*H183,2)</f>
        <v>0</v>
      </c>
      <c r="BL183" s="18" t="s">
        <v>175</v>
      </c>
      <c r="BM183" s="240" t="s">
        <v>5712</v>
      </c>
    </row>
    <row r="184" s="2" customFormat="1">
      <c r="A184" s="39"/>
      <c r="B184" s="40"/>
      <c r="C184" s="41"/>
      <c r="D184" s="242" t="s">
        <v>249</v>
      </c>
      <c r="E184" s="41"/>
      <c r="F184" s="243" t="s">
        <v>5711</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249</v>
      </c>
      <c r="AU184" s="18" t="s">
        <v>14</v>
      </c>
    </row>
    <row r="185" s="2" customFormat="1" ht="16.5" customHeight="1">
      <c r="A185" s="39"/>
      <c r="B185" s="40"/>
      <c r="C185" s="229" t="s">
        <v>410</v>
      </c>
      <c r="D185" s="229" t="s">
        <v>243</v>
      </c>
      <c r="E185" s="230" t="s">
        <v>5713</v>
      </c>
      <c r="F185" s="231" t="s">
        <v>5714</v>
      </c>
      <c r="G185" s="232" t="s">
        <v>2204</v>
      </c>
      <c r="H185" s="233">
        <v>2</v>
      </c>
      <c r="I185" s="234"/>
      <c r="J185" s="235">
        <f>ROUND(I185*H185,2)</f>
        <v>0</v>
      </c>
      <c r="K185" s="231" t="s">
        <v>1</v>
      </c>
      <c r="L185" s="45"/>
      <c r="M185" s="236" t="s">
        <v>1</v>
      </c>
      <c r="N185" s="237" t="s">
        <v>45</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175</v>
      </c>
      <c r="AT185" s="240" t="s">
        <v>243</v>
      </c>
      <c r="AU185" s="240" t="s">
        <v>14</v>
      </c>
      <c r="AY185" s="18" t="s">
        <v>241</v>
      </c>
      <c r="BE185" s="241">
        <f>IF(N185="základní",J185,0)</f>
        <v>0</v>
      </c>
      <c r="BF185" s="241">
        <f>IF(N185="snížená",J185,0)</f>
        <v>0</v>
      </c>
      <c r="BG185" s="241">
        <f>IF(N185="zákl. přenesená",J185,0)</f>
        <v>0</v>
      </c>
      <c r="BH185" s="241">
        <f>IF(N185="sníž. přenesená",J185,0)</f>
        <v>0</v>
      </c>
      <c r="BI185" s="241">
        <f>IF(N185="nulová",J185,0)</f>
        <v>0</v>
      </c>
      <c r="BJ185" s="18" t="s">
        <v>14</v>
      </c>
      <c r="BK185" s="241">
        <f>ROUND(I185*H185,2)</f>
        <v>0</v>
      </c>
      <c r="BL185" s="18" t="s">
        <v>175</v>
      </c>
      <c r="BM185" s="240" t="s">
        <v>5715</v>
      </c>
    </row>
    <row r="186" s="2" customFormat="1">
      <c r="A186" s="39"/>
      <c r="B186" s="40"/>
      <c r="C186" s="41"/>
      <c r="D186" s="242" t="s">
        <v>249</v>
      </c>
      <c r="E186" s="41"/>
      <c r="F186" s="243" t="s">
        <v>5714</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249</v>
      </c>
      <c r="AU186" s="18" t="s">
        <v>14</v>
      </c>
    </row>
    <row r="187" s="2" customFormat="1" ht="16.5" customHeight="1">
      <c r="A187" s="39"/>
      <c r="B187" s="40"/>
      <c r="C187" s="229" t="s">
        <v>414</v>
      </c>
      <c r="D187" s="229" t="s">
        <v>243</v>
      </c>
      <c r="E187" s="230" t="s">
        <v>5716</v>
      </c>
      <c r="F187" s="231" t="s">
        <v>5717</v>
      </c>
      <c r="G187" s="232" t="s">
        <v>2204</v>
      </c>
      <c r="H187" s="233">
        <v>1</v>
      </c>
      <c r="I187" s="234"/>
      <c r="J187" s="235">
        <f>ROUND(I187*H187,2)</f>
        <v>0</v>
      </c>
      <c r="K187" s="231" t="s">
        <v>1</v>
      </c>
      <c r="L187" s="45"/>
      <c r="M187" s="236" t="s">
        <v>1</v>
      </c>
      <c r="N187" s="237" t="s">
        <v>45</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175</v>
      </c>
      <c r="AT187" s="240" t="s">
        <v>243</v>
      </c>
      <c r="AU187" s="240" t="s">
        <v>14</v>
      </c>
      <c r="AY187" s="18" t="s">
        <v>241</v>
      </c>
      <c r="BE187" s="241">
        <f>IF(N187="základní",J187,0)</f>
        <v>0</v>
      </c>
      <c r="BF187" s="241">
        <f>IF(N187="snížená",J187,0)</f>
        <v>0</v>
      </c>
      <c r="BG187" s="241">
        <f>IF(N187="zákl. přenesená",J187,0)</f>
        <v>0</v>
      </c>
      <c r="BH187" s="241">
        <f>IF(N187="sníž. přenesená",J187,0)</f>
        <v>0</v>
      </c>
      <c r="BI187" s="241">
        <f>IF(N187="nulová",J187,0)</f>
        <v>0</v>
      </c>
      <c r="BJ187" s="18" t="s">
        <v>14</v>
      </c>
      <c r="BK187" s="241">
        <f>ROUND(I187*H187,2)</f>
        <v>0</v>
      </c>
      <c r="BL187" s="18" t="s">
        <v>175</v>
      </c>
      <c r="BM187" s="240" t="s">
        <v>5718</v>
      </c>
    </row>
    <row r="188" s="2" customFormat="1">
      <c r="A188" s="39"/>
      <c r="B188" s="40"/>
      <c r="C188" s="41"/>
      <c r="D188" s="242" t="s">
        <v>249</v>
      </c>
      <c r="E188" s="41"/>
      <c r="F188" s="243" t="s">
        <v>5717</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249</v>
      </c>
      <c r="AU188" s="18" t="s">
        <v>14</v>
      </c>
    </row>
    <row r="189" s="2" customFormat="1" ht="16.5" customHeight="1">
      <c r="A189" s="39"/>
      <c r="B189" s="40"/>
      <c r="C189" s="229" t="s">
        <v>418</v>
      </c>
      <c r="D189" s="229" t="s">
        <v>243</v>
      </c>
      <c r="E189" s="230" t="s">
        <v>5719</v>
      </c>
      <c r="F189" s="231" t="s">
        <v>5720</v>
      </c>
      <c r="G189" s="232" t="s">
        <v>2204</v>
      </c>
      <c r="H189" s="233">
        <v>1</v>
      </c>
      <c r="I189" s="234"/>
      <c r="J189" s="235">
        <f>ROUND(I189*H189,2)</f>
        <v>0</v>
      </c>
      <c r="K189" s="231" t="s">
        <v>1</v>
      </c>
      <c r="L189" s="45"/>
      <c r="M189" s="236" t="s">
        <v>1</v>
      </c>
      <c r="N189" s="237" t="s">
        <v>45</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175</v>
      </c>
      <c r="AT189" s="240" t="s">
        <v>243</v>
      </c>
      <c r="AU189" s="240" t="s">
        <v>14</v>
      </c>
      <c r="AY189" s="18" t="s">
        <v>241</v>
      </c>
      <c r="BE189" s="241">
        <f>IF(N189="základní",J189,0)</f>
        <v>0</v>
      </c>
      <c r="BF189" s="241">
        <f>IF(N189="snížená",J189,0)</f>
        <v>0</v>
      </c>
      <c r="BG189" s="241">
        <f>IF(N189="zákl. přenesená",J189,0)</f>
        <v>0</v>
      </c>
      <c r="BH189" s="241">
        <f>IF(N189="sníž. přenesená",J189,0)</f>
        <v>0</v>
      </c>
      <c r="BI189" s="241">
        <f>IF(N189="nulová",J189,0)</f>
        <v>0</v>
      </c>
      <c r="BJ189" s="18" t="s">
        <v>14</v>
      </c>
      <c r="BK189" s="241">
        <f>ROUND(I189*H189,2)</f>
        <v>0</v>
      </c>
      <c r="BL189" s="18" t="s">
        <v>175</v>
      </c>
      <c r="BM189" s="240" t="s">
        <v>5721</v>
      </c>
    </row>
    <row r="190" s="2" customFormat="1">
      <c r="A190" s="39"/>
      <c r="B190" s="40"/>
      <c r="C190" s="41"/>
      <c r="D190" s="242" t="s">
        <v>249</v>
      </c>
      <c r="E190" s="41"/>
      <c r="F190" s="243" t="s">
        <v>5720</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249</v>
      </c>
      <c r="AU190" s="18" t="s">
        <v>14</v>
      </c>
    </row>
    <row r="191" s="2" customFormat="1" ht="24.15" customHeight="1">
      <c r="A191" s="39"/>
      <c r="B191" s="40"/>
      <c r="C191" s="229" t="s">
        <v>745</v>
      </c>
      <c r="D191" s="229" t="s">
        <v>243</v>
      </c>
      <c r="E191" s="230" t="s">
        <v>5722</v>
      </c>
      <c r="F191" s="231" t="s">
        <v>5723</v>
      </c>
      <c r="G191" s="232" t="s">
        <v>2204</v>
      </c>
      <c r="H191" s="233">
        <v>1</v>
      </c>
      <c r="I191" s="234"/>
      <c r="J191" s="235">
        <f>ROUND(I191*H191,2)</f>
        <v>0</v>
      </c>
      <c r="K191" s="231" t="s">
        <v>1</v>
      </c>
      <c r="L191" s="45"/>
      <c r="M191" s="236" t="s">
        <v>1</v>
      </c>
      <c r="N191" s="237" t="s">
        <v>45</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175</v>
      </c>
      <c r="AT191" s="240" t="s">
        <v>243</v>
      </c>
      <c r="AU191" s="240" t="s">
        <v>14</v>
      </c>
      <c r="AY191" s="18" t="s">
        <v>241</v>
      </c>
      <c r="BE191" s="241">
        <f>IF(N191="základní",J191,0)</f>
        <v>0</v>
      </c>
      <c r="BF191" s="241">
        <f>IF(N191="snížená",J191,0)</f>
        <v>0</v>
      </c>
      <c r="BG191" s="241">
        <f>IF(N191="zákl. přenesená",J191,0)</f>
        <v>0</v>
      </c>
      <c r="BH191" s="241">
        <f>IF(N191="sníž. přenesená",J191,0)</f>
        <v>0</v>
      </c>
      <c r="BI191" s="241">
        <f>IF(N191="nulová",J191,0)</f>
        <v>0</v>
      </c>
      <c r="BJ191" s="18" t="s">
        <v>14</v>
      </c>
      <c r="BK191" s="241">
        <f>ROUND(I191*H191,2)</f>
        <v>0</v>
      </c>
      <c r="BL191" s="18" t="s">
        <v>175</v>
      </c>
      <c r="BM191" s="240" t="s">
        <v>5724</v>
      </c>
    </row>
    <row r="192" s="2" customFormat="1">
      <c r="A192" s="39"/>
      <c r="B192" s="40"/>
      <c r="C192" s="41"/>
      <c r="D192" s="242" t="s">
        <v>249</v>
      </c>
      <c r="E192" s="41"/>
      <c r="F192" s="243" t="s">
        <v>5723</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249</v>
      </c>
      <c r="AU192" s="18" t="s">
        <v>14</v>
      </c>
    </row>
    <row r="193" s="2" customFormat="1" ht="24.15" customHeight="1">
      <c r="A193" s="39"/>
      <c r="B193" s="40"/>
      <c r="C193" s="229" t="s">
        <v>747</v>
      </c>
      <c r="D193" s="229" t="s">
        <v>243</v>
      </c>
      <c r="E193" s="230" t="s">
        <v>5725</v>
      </c>
      <c r="F193" s="231" t="s">
        <v>5726</v>
      </c>
      <c r="G193" s="232" t="s">
        <v>2204</v>
      </c>
      <c r="H193" s="233">
        <v>6</v>
      </c>
      <c r="I193" s="234"/>
      <c r="J193" s="235">
        <f>ROUND(I193*H193,2)</f>
        <v>0</v>
      </c>
      <c r="K193" s="231" t="s">
        <v>1</v>
      </c>
      <c r="L193" s="45"/>
      <c r="M193" s="236" t="s">
        <v>1</v>
      </c>
      <c r="N193" s="237" t="s">
        <v>45</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175</v>
      </c>
      <c r="AT193" s="240" t="s">
        <v>243</v>
      </c>
      <c r="AU193" s="240" t="s">
        <v>14</v>
      </c>
      <c r="AY193" s="18" t="s">
        <v>241</v>
      </c>
      <c r="BE193" s="241">
        <f>IF(N193="základní",J193,0)</f>
        <v>0</v>
      </c>
      <c r="BF193" s="241">
        <f>IF(N193="snížená",J193,0)</f>
        <v>0</v>
      </c>
      <c r="BG193" s="241">
        <f>IF(N193="zákl. přenesená",J193,0)</f>
        <v>0</v>
      </c>
      <c r="BH193" s="241">
        <f>IF(N193="sníž. přenesená",J193,0)</f>
        <v>0</v>
      </c>
      <c r="BI193" s="241">
        <f>IF(N193="nulová",J193,0)</f>
        <v>0</v>
      </c>
      <c r="BJ193" s="18" t="s">
        <v>14</v>
      </c>
      <c r="BK193" s="241">
        <f>ROUND(I193*H193,2)</f>
        <v>0</v>
      </c>
      <c r="BL193" s="18" t="s">
        <v>175</v>
      </c>
      <c r="BM193" s="240" t="s">
        <v>5727</v>
      </c>
    </row>
    <row r="194" s="2" customFormat="1">
      <c r="A194" s="39"/>
      <c r="B194" s="40"/>
      <c r="C194" s="41"/>
      <c r="D194" s="242" t="s">
        <v>249</v>
      </c>
      <c r="E194" s="41"/>
      <c r="F194" s="243" t="s">
        <v>5726</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249</v>
      </c>
      <c r="AU194" s="18" t="s">
        <v>14</v>
      </c>
    </row>
    <row r="195" s="2" customFormat="1" ht="24.15" customHeight="1">
      <c r="A195" s="39"/>
      <c r="B195" s="40"/>
      <c r="C195" s="229" t="s">
        <v>757</v>
      </c>
      <c r="D195" s="229" t="s">
        <v>243</v>
      </c>
      <c r="E195" s="230" t="s">
        <v>5728</v>
      </c>
      <c r="F195" s="231" t="s">
        <v>5729</v>
      </c>
      <c r="G195" s="232" t="s">
        <v>2204</v>
      </c>
      <c r="H195" s="233">
        <v>3</v>
      </c>
      <c r="I195" s="234"/>
      <c r="J195" s="235">
        <f>ROUND(I195*H195,2)</f>
        <v>0</v>
      </c>
      <c r="K195" s="231" t="s">
        <v>1</v>
      </c>
      <c r="L195" s="45"/>
      <c r="M195" s="236" t="s">
        <v>1</v>
      </c>
      <c r="N195" s="237" t="s">
        <v>45</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175</v>
      </c>
      <c r="AT195" s="240" t="s">
        <v>243</v>
      </c>
      <c r="AU195" s="240" t="s">
        <v>14</v>
      </c>
      <c r="AY195" s="18" t="s">
        <v>241</v>
      </c>
      <c r="BE195" s="241">
        <f>IF(N195="základní",J195,0)</f>
        <v>0</v>
      </c>
      <c r="BF195" s="241">
        <f>IF(N195="snížená",J195,0)</f>
        <v>0</v>
      </c>
      <c r="BG195" s="241">
        <f>IF(N195="zákl. přenesená",J195,0)</f>
        <v>0</v>
      </c>
      <c r="BH195" s="241">
        <f>IF(N195="sníž. přenesená",J195,0)</f>
        <v>0</v>
      </c>
      <c r="BI195" s="241">
        <f>IF(N195="nulová",J195,0)</f>
        <v>0</v>
      </c>
      <c r="BJ195" s="18" t="s">
        <v>14</v>
      </c>
      <c r="BK195" s="241">
        <f>ROUND(I195*H195,2)</f>
        <v>0</v>
      </c>
      <c r="BL195" s="18" t="s">
        <v>175</v>
      </c>
      <c r="BM195" s="240" t="s">
        <v>5730</v>
      </c>
    </row>
    <row r="196" s="2" customFormat="1">
      <c r="A196" s="39"/>
      <c r="B196" s="40"/>
      <c r="C196" s="41"/>
      <c r="D196" s="242" t="s">
        <v>249</v>
      </c>
      <c r="E196" s="41"/>
      <c r="F196" s="243" t="s">
        <v>5729</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249</v>
      </c>
      <c r="AU196" s="18" t="s">
        <v>14</v>
      </c>
    </row>
    <row r="197" s="2" customFormat="1" ht="24.15" customHeight="1">
      <c r="A197" s="39"/>
      <c r="B197" s="40"/>
      <c r="C197" s="229" t="s">
        <v>763</v>
      </c>
      <c r="D197" s="229" t="s">
        <v>243</v>
      </c>
      <c r="E197" s="230" t="s">
        <v>5731</v>
      </c>
      <c r="F197" s="231" t="s">
        <v>5732</v>
      </c>
      <c r="G197" s="232" t="s">
        <v>2204</v>
      </c>
      <c r="H197" s="233">
        <v>2</v>
      </c>
      <c r="I197" s="234"/>
      <c r="J197" s="235">
        <f>ROUND(I197*H197,2)</f>
        <v>0</v>
      </c>
      <c r="K197" s="231" t="s">
        <v>1</v>
      </c>
      <c r="L197" s="45"/>
      <c r="M197" s="236" t="s">
        <v>1</v>
      </c>
      <c r="N197" s="237" t="s">
        <v>45</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175</v>
      </c>
      <c r="AT197" s="240" t="s">
        <v>243</v>
      </c>
      <c r="AU197" s="240" t="s">
        <v>14</v>
      </c>
      <c r="AY197" s="18" t="s">
        <v>241</v>
      </c>
      <c r="BE197" s="241">
        <f>IF(N197="základní",J197,0)</f>
        <v>0</v>
      </c>
      <c r="BF197" s="241">
        <f>IF(N197="snížená",J197,0)</f>
        <v>0</v>
      </c>
      <c r="BG197" s="241">
        <f>IF(N197="zákl. přenesená",J197,0)</f>
        <v>0</v>
      </c>
      <c r="BH197" s="241">
        <f>IF(N197="sníž. přenesená",J197,0)</f>
        <v>0</v>
      </c>
      <c r="BI197" s="241">
        <f>IF(N197="nulová",J197,0)</f>
        <v>0</v>
      </c>
      <c r="BJ197" s="18" t="s">
        <v>14</v>
      </c>
      <c r="BK197" s="241">
        <f>ROUND(I197*H197,2)</f>
        <v>0</v>
      </c>
      <c r="BL197" s="18" t="s">
        <v>175</v>
      </c>
      <c r="BM197" s="240" t="s">
        <v>5733</v>
      </c>
    </row>
    <row r="198" s="2" customFormat="1">
      <c r="A198" s="39"/>
      <c r="B198" s="40"/>
      <c r="C198" s="41"/>
      <c r="D198" s="242" t="s">
        <v>249</v>
      </c>
      <c r="E198" s="41"/>
      <c r="F198" s="243" t="s">
        <v>5732</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249</v>
      </c>
      <c r="AU198" s="18" t="s">
        <v>14</v>
      </c>
    </row>
    <row r="199" s="2" customFormat="1" ht="24.15" customHeight="1">
      <c r="A199" s="39"/>
      <c r="B199" s="40"/>
      <c r="C199" s="229" t="s">
        <v>772</v>
      </c>
      <c r="D199" s="229" t="s">
        <v>243</v>
      </c>
      <c r="E199" s="230" t="s">
        <v>5734</v>
      </c>
      <c r="F199" s="231" t="s">
        <v>5735</v>
      </c>
      <c r="G199" s="232" t="s">
        <v>2204</v>
      </c>
      <c r="H199" s="233">
        <v>1</v>
      </c>
      <c r="I199" s="234"/>
      <c r="J199" s="235">
        <f>ROUND(I199*H199,2)</f>
        <v>0</v>
      </c>
      <c r="K199" s="231" t="s">
        <v>1</v>
      </c>
      <c r="L199" s="45"/>
      <c r="M199" s="236" t="s">
        <v>1</v>
      </c>
      <c r="N199" s="237" t="s">
        <v>45</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175</v>
      </c>
      <c r="AT199" s="240" t="s">
        <v>243</v>
      </c>
      <c r="AU199" s="240" t="s">
        <v>14</v>
      </c>
      <c r="AY199" s="18" t="s">
        <v>241</v>
      </c>
      <c r="BE199" s="241">
        <f>IF(N199="základní",J199,0)</f>
        <v>0</v>
      </c>
      <c r="BF199" s="241">
        <f>IF(N199="snížená",J199,0)</f>
        <v>0</v>
      </c>
      <c r="BG199" s="241">
        <f>IF(N199="zákl. přenesená",J199,0)</f>
        <v>0</v>
      </c>
      <c r="BH199" s="241">
        <f>IF(N199="sníž. přenesená",J199,0)</f>
        <v>0</v>
      </c>
      <c r="BI199" s="241">
        <f>IF(N199="nulová",J199,0)</f>
        <v>0</v>
      </c>
      <c r="BJ199" s="18" t="s">
        <v>14</v>
      </c>
      <c r="BK199" s="241">
        <f>ROUND(I199*H199,2)</f>
        <v>0</v>
      </c>
      <c r="BL199" s="18" t="s">
        <v>175</v>
      </c>
      <c r="BM199" s="240" t="s">
        <v>5736</v>
      </c>
    </row>
    <row r="200" s="2" customFormat="1">
      <c r="A200" s="39"/>
      <c r="B200" s="40"/>
      <c r="C200" s="41"/>
      <c r="D200" s="242" t="s">
        <v>249</v>
      </c>
      <c r="E200" s="41"/>
      <c r="F200" s="243" t="s">
        <v>5735</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249</v>
      </c>
      <c r="AU200" s="18" t="s">
        <v>14</v>
      </c>
    </row>
    <row r="201" s="2" customFormat="1" ht="16.5" customHeight="1">
      <c r="A201" s="39"/>
      <c r="B201" s="40"/>
      <c r="C201" s="229" t="s">
        <v>778</v>
      </c>
      <c r="D201" s="229" t="s">
        <v>243</v>
      </c>
      <c r="E201" s="230" t="s">
        <v>5737</v>
      </c>
      <c r="F201" s="231" t="s">
        <v>5738</v>
      </c>
      <c r="G201" s="232" t="s">
        <v>2204</v>
      </c>
      <c r="H201" s="233">
        <v>12</v>
      </c>
      <c r="I201" s="234"/>
      <c r="J201" s="235">
        <f>ROUND(I201*H201,2)</f>
        <v>0</v>
      </c>
      <c r="K201" s="231" t="s">
        <v>1</v>
      </c>
      <c r="L201" s="45"/>
      <c r="M201" s="236" t="s">
        <v>1</v>
      </c>
      <c r="N201" s="237" t="s">
        <v>45</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175</v>
      </c>
      <c r="AT201" s="240" t="s">
        <v>243</v>
      </c>
      <c r="AU201" s="240" t="s">
        <v>14</v>
      </c>
      <c r="AY201" s="18" t="s">
        <v>241</v>
      </c>
      <c r="BE201" s="241">
        <f>IF(N201="základní",J201,0)</f>
        <v>0</v>
      </c>
      <c r="BF201" s="241">
        <f>IF(N201="snížená",J201,0)</f>
        <v>0</v>
      </c>
      <c r="BG201" s="241">
        <f>IF(N201="zákl. přenesená",J201,0)</f>
        <v>0</v>
      </c>
      <c r="BH201" s="241">
        <f>IF(N201="sníž. přenesená",J201,0)</f>
        <v>0</v>
      </c>
      <c r="BI201" s="241">
        <f>IF(N201="nulová",J201,0)</f>
        <v>0</v>
      </c>
      <c r="BJ201" s="18" t="s">
        <v>14</v>
      </c>
      <c r="BK201" s="241">
        <f>ROUND(I201*H201,2)</f>
        <v>0</v>
      </c>
      <c r="BL201" s="18" t="s">
        <v>175</v>
      </c>
      <c r="BM201" s="240" t="s">
        <v>5739</v>
      </c>
    </row>
    <row r="202" s="2" customFormat="1">
      <c r="A202" s="39"/>
      <c r="B202" s="40"/>
      <c r="C202" s="41"/>
      <c r="D202" s="242" t="s">
        <v>249</v>
      </c>
      <c r="E202" s="41"/>
      <c r="F202" s="243" t="s">
        <v>5738</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249</v>
      </c>
      <c r="AU202" s="18" t="s">
        <v>14</v>
      </c>
    </row>
    <row r="203" s="2" customFormat="1" ht="21.75" customHeight="1">
      <c r="A203" s="39"/>
      <c r="B203" s="40"/>
      <c r="C203" s="229" t="s">
        <v>784</v>
      </c>
      <c r="D203" s="229" t="s">
        <v>243</v>
      </c>
      <c r="E203" s="230" t="s">
        <v>5740</v>
      </c>
      <c r="F203" s="231" t="s">
        <v>5741</v>
      </c>
      <c r="G203" s="232" t="s">
        <v>2204</v>
      </c>
      <c r="H203" s="233">
        <v>88</v>
      </c>
      <c r="I203" s="234"/>
      <c r="J203" s="235">
        <f>ROUND(I203*H203,2)</f>
        <v>0</v>
      </c>
      <c r="K203" s="231" t="s">
        <v>1</v>
      </c>
      <c r="L203" s="45"/>
      <c r="M203" s="236" t="s">
        <v>1</v>
      </c>
      <c r="N203" s="237" t="s">
        <v>45</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175</v>
      </c>
      <c r="AT203" s="240" t="s">
        <v>243</v>
      </c>
      <c r="AU203" s="240" t="s">
        <v>14</v>
      </c>
      <c r="AY203" s="18" t="s">
        <v>241</v>
      </c>
      <c r="BE203" s="241">
        <f>IF(N203="základní",J203,0)</f>
        <v>0</v>
      </c>
      <c r="BF203" s="241">
        <f>IF(N203="snížená",J203,0)</f>
        <v>0</v>
      </c>
      <c r="BG203" s="241">
        <f>IF(N203="zákl. přenesená",J203,0)</f>
        <v>0</v>
      </c>
      <c r="BH203" s="241">
        <f>IF(N203="sníž. přenesená",J203,0)</f>
        <v>0</v>
      </c>
      <c r="BI203" s="241">
        <f>IF(N203="nulová",J203,0)</f>
        <v>0</v>
      </c>
      <c r="BJ203" s="18" t="s">
        <v>14</v>
      </c>
      <c r="BK203" s="241">
        <f>ROUND(I203*H203,2)</f>
        <v>0</v>
      </c>
      <c r="BL203" s="18" t="s">
        <v>175</v>
      </c>
      <c r="BM203" s="240" t="s">
        <v>5742</v>
      </c>
    </row>
    <row r="204" s="2" customFormat="1">
      <c r="A204" s="39"/>
      <c r="B204" s="40"/>
      <c r="C204" s="41"/>
      <c r="D204" s="242" t="s">
        <v>249</v>
      </c>
      <c r="E204" s="41"/>
      <c r="F204" s="243" t="s">
        <v>5741</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249</v>
      </c>
      <c r="AU204" s="18" t="s">
        <v>14</v>
      </c>
    </row>
    <row r="205" s="2" customFormat="1" ht="16.5" customHeight="1">
      <c r="A205" s="39"/>
      <c r="B205" s="40"/>
      <c r="C205" s="229" t="s">
        <v>794</v>
      </c>
      <c r="D205" s="229" t="s">
        <v>243</v>
      </c>
      <c r="E205" s="230" t="s">
        <v>5743</v>
      </c>
      <c r="F205" s="231" t="s">
        <v>5744</v>
      </c>
      <c r="G205" s="232" t="s">
        <v>2204</v>
      </c>
      <c r="H205" s="233">
        <v>6</v>
      </c>
      <c r="I205" s="234"/>
      <c r="J205" s="235">
        <f>ROUND(I205*H205,2)</f>
        <v>0</v>
      </c>
      <c r="K205" s="231" t="s">
        <v>1</v>
      </c>
      <c r="L205" s="45"/>
      <c r="M205" s="236" t="s">
        <v>1</v>
      </c>
      <c r="N205" s="237" t="s">
        <v>45</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175</v>
      </c>
      <c r="AT205" s="240" t="s">
        <v>243</v>
      </c>
      <c r="AU205" s="240" t="s">
        <v>14</v>
      </c>
      <c r="AY205" s="18" t="s">
        <v>241</v>
      </c>
      <c r="BE205" s="241">
        <f>IF(N205="základní",J205,0)</f>
        <v>0</v>
      </c>
      <c r="BF205" s="241">
        <f>IF(N205="snížená",J205,0)</f>
        <v>0</v>
      </c>
      <c r="BG205" s="241">
        <f>IF(N205="zákl. přenesená",J205,0)</f>
        <v>0</v>
      </c>
      <c r="BH205" s="241">
        <f>IF(N205="sníž. přenesená",J205,0)</f>
        <v>0</v>
      </c>
      <c r="BI205" s="241">
        <f>IF(N205="nulová",J205,0)</f>
        <v>0</v>
      </c>
      <c r="BJ205" s="18" t="s">
        <v>14</v>
      </c>
      <c r="BK205" s="241">
        <f>ROUND(I205*H205,2)</f>
        <v>0</v>
      </c>
      <c r="BL205" s="18" t="s">
        <v>175</v>
      </c>
      <c r="BM205" s="240" t="s">
        <v>5745</v>
      </c>
    </row>
    <row r="206" s="2" customFormat="1">
      <c r="A206" s="39"/>
      <c r="B206" s="40"/>
      <c r="C206" s="41"/>
      <c r="D206" s="242" t="s">
        <v>249</v>
      </c>
      <c r="E206" s="41"/>
      <c r="F206" s="243" t="s">
        <v>5744</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249</v>
      </c>
      <c r="AU206" s="18" t="s">
        <v>14</v>
      </c>
    </row>
    <row r="207" s="2" customFormat="1" ht="16.5" customHeight="1">
      <c r="A207" s="39"/>
      <c r="B207" s="40"/>
      <c r="C207" s="229" t="s">
        <v>799</v>
      </c>
      <c r="D207" s="229" t="s">
        <v>243</v>
      </c>
      <c r="E207" s="230" t="s">
        <v>5746</v>
      </c>
      <c r="F207" s="231" t="s">
        <v>5747</v>
      </c>
      <c r="G207" s="232" t="s">
        <v>2204</v>
      </c>
      <c r="H207" s="233">
        <v>4</v>
      </c>
      <c r="I207" s="234"/>
      <c r="J207" s="235">
        <f>ROUND(I207*H207,2)</f>
        <v>0</v>
      </c>
      <c r="K207" s="231" t="s">
        <v>1</v>
      </c>
      <c r="L207" s="45"/>
      <c r="M207" s="236" t="s">
        <v>1</v>
      </c>
      <c r="N207" s="237" t="s">
        <v>45</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175</v>
      </c>
      <c r="AT207" s="240" t="s">
        <v>243</v>
      </c>
      <c r="AU207" s="240" t="s">
        <v>14</v>
      </c>
      <c r="AY207" s="18" t="s">
        <v>241</v>
      </c>
      <c r="BE207" s="241">
        <f>IF(N207="základní",J207,0)</f>
        <v>0</v>
      </c>
      <c r="BF207" s="241">
        <f>IF(N207="snížená",J207,0)</f>
        <v>0</v>
      </c>
      <c r="BG207" s="241">
        <f>IF(N207="zákl. přenesená",J207,0)</f>
        <v>0</v>
      </c>
      <c r="BH207" s="241">
        <f>IF(N207="sníž. přenesená",J207,0)</f>
        <v>0</v>
      </c>
      <c r="BI207" s="241">
        <f>IF(N207="nulová",J207,0)</f>
        <v>0</v>
      </c>
      <c r="BJ207" s="18" t="s">
        <v>14</v>
      </c>
      <c r="BK207" s="241">
        <f>ROUND(I207*H207,2)</f>
        <v>0</v>
      </c>
      <c r="BL207" s="18" t="s">
        <v>175</v>
      </c>
      <c r="BM207" s="240" t="s">
        <v>5748</v>
      </c>
    </row>
    <row r="208" s="2" customFormat="1">
      <c r="A208" s="39"/>
      <c r="B208" s="40"/>
      <c r="C208" s="41"/>
      <c r="D208" s="242" t="s">
        <v>249</v>
      </c>
      <c r="E208" s="41"/>
      <c r="F208" s="243" t="s">
        <v>5747</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249</v>
      </c>
      <c r="AU208" s="18" t="s">
        <v>14</v>
      </c>
    </row>
    <row r="209" s="2" customFormat="1" ht="16.5" customHeight="1">
      <c r="A209" s="39"/>
      <c r="B209" s="40"/>
      <c r="C209" s="229" t="s">
        <v>805</v>
      </c>
      <c r="D209" s="229" t="s">
        <v>243</v>
      </c>
      <c r="E209" s="230" t="s">
        <v>5749</v>
      </c>
      <c r="F209" s="231" t="s">
        <v>5750</v>
      </c>
      <c r="G209" s="232" t="s">
        <v>2204</v>
      </c>
      <c r="H209" s="233">
        <v>1</v>
      </c>
      <c r="I209" s="234"/>
      <c r="J209" s="235">
        <f>ROUND(I209*H209,2)</f>
        <v>0</v>
      </c>
      <c r="K209" s="231" t="s">
        <v>1</v>
      </c>
      <c r="L209" s="45"/>
      <c r="M209" s="236" t="s">
        <v>1</v>
      </c>
      <c r="N209" s="237" t="s">
        <v>45</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175</v>
      </c>
      <c r="AT209" s="240" t="s">
        <v>243</v>
      </c>
      <c r="AU209" s="240" t="s">
        <v>14</v>
      </c>
      <c r="AY209" s="18" t="s">
        <v>241</v>
      </c>
      <c r="BE209" s="241">
        <f>IF(N209="základní",J209,0)</f>
        <v>0</v>
      </c>
      <c r="BF209" s="241">
        <f>IF(N209="snížená",J209,0)</f>
        <v>0</v>
      </c>
      <c r="BG209" s="241">
        <f>IF(N209="zákl. přenesená",J209,0)</f>
        <v>0</v>
      </c>
      <c r="BH209" s="241">
        <f>IF(N209="sníž. přenesená",J209,0)</f>
        <v>0</v>
      </c>
      <c r="BI209" s="241">
        <f>IF(N209="nulová",J209,0)</f>
        <v>0</v>
      </c>
      <c r="BJ209" s="18" t="s">
        <v>14</v>
      </c>
      <c r="BK209" s="241">
        <f>ROUND(I209*H209,2)</f>
        <v>0</v>
      </c>
      <c r="BL209" s="18" t="s">
        <v>175</v>
      </c>
      <c r="BM209" s="240" t="s">
        <v>5751</v>
      </c>
    </row>
    <row r="210" s="2" customFormat="1">
      <c r="A210" s="39"/>
      <c r="B210" s="40"/>
      <c r="C210" s="41"/>
      <c r="D210" s="242" t="s">
        <v>249</v>
      </c>
      <c r="E210" s="41"/>
      <c r="F210" s="243" t="s">
        <v>5750</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249</v>
      </c>
      <c r="AU210" s="18" t="s">
        <v>14</v>
      </c>
    </row>
    <row r="211" s="12" customFormat="1" ht="25.92" customHeight="1">
      <c r="A211" s="12"/>
      <c r="B211" s="213"/>
      <c r="C211" s="214"/>
      <c r="D211" s="215" t="s">
        <v>79</v>
      </c>
      <c r="E211" s="216" t="s">
        <v>4682</v>
      </c>
      <c r="F211" s="216" t="s">
        <v>5389</v>
      </c>
      <c r="G211" s="214"/>
      <c r="H211" s="214"/>
      <c r="I211" s="217"/>
      <c r="J211" s="218">
        <f>BK211</f>
        <v>0</v>
      </c>
      <c r="K211" s="214"/>
      <c r="L211" s="219"/>
      <c r="M211" s="220"/>
      <c r="N211" s="221"/>
      <c r="O211" s="221"/>
      <c r="P211" s="222">
        <f>SUM(P212:P229)</f>
        <v>0</v>
      </c>
      <c r="Q211" s="221"/>
      <c r="R211" s="222">
        <f>SUM(R212:R229)</f>
        <v>0</v>
      </c>
      <c r="S211" s="221"/>
      <c r="T211" s="223">
        <f>SUM(T212:T229)</f>
        <v>0</v>
      </c>
      <c r="U211" s="12"/>
      <c r="V211" s="12"/>
      <c r="W211" s="12"/>
      <c r="X211" s="12"/>
      <c r="Y211" s="12"/>
      <c r="Z211" s="12"/>
      <c r="AA211" s="12"/>
      <c r="AB211" s="12"/>
      <c r="AC211" s="12"/>
      <c r="AD211" s="12"/>
      <c r="AE211" s="12"/>
      <c r="AR211" s="224" t="s">
        <v>14</v>
      </c>
      <c r="AT211" s="225" t="s">
        <v>79</v>
      </c>
      <c r="AU211" s="225" t="s">
        <v>80</v>
      </c>
      <c r="AY211" s="224" t="s">
        <v>241</v>
      </c>
      <c r="BK211" s="226">
        <f>SUM(BK212:BK229)</f>
        <v>0</v>
      </c>
    </row>
    <row r="212" s="2" customFormat="1" ht="24.15" customHeight="1">
      <c r="A212" s="39"/>
      <c r="B212" s="40"/>
      <c r="C212" s="229" t="s">
        <v>813</v>
      </c>
      <c r="D212" s="229" t="s">
        <v>243</v>
      </c>
      <c r="E212" s="230" t="s">
        <v>5752</v>
      </c>
      <c r="F212" s="231" t="s">
        <v>5753</v>
      </c>
      <c r="G212" s="232" t="s">
        <v>2204</v>
      </c>
      <c r="H212" s="233">
        <v>1</v>
      </c>
      <c r="I212" s="234"/>
      <c r="J212" s="235">
        <f>ROUND(I212*H212,2)</f>
        <v>0</v>
      </c>
      <c r="K212" s="231" t="s">
        <v>1</v>
      </c>
      <c r="L212" s="45"/>
      <c r="M212" s="236" t="s">
        <v>1</v>
      </c>
      <c r="N212" s="237" t="s">
        <v>45</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175</v>
      </c>
      <c r="AT212" s="240" t="s">
        <v>243</v>
      </c>
      <c r="AU212" s="240" t="s">
        <v>14</v>
      </c>
      <c r="AY212" s="18" t="s">
        <v>241</v>
      </c>
      <c r="BE212" s="241">
        <f>IF(N212="základní",J212,0)</f>
        <v>0</v>
      </c>
      <c r="BF212" s="241">
        <f>IF(N212="snížená",J212,0)</f>
        <v>0</v>
      </c>
      <c r="BG212" s="241">
        <f>IF(N212="zákl. přenesená",J212,0)</f>
        <v>0</v>
      </c>
      <c r="BH212" s="241">
        <f>IF(N212="sníž. přenesená",J212,0)</f>
        <v>0</v>
      </c>
      <c r="BI212" s="241">
        <f>IF(N212="nulová",J212,0)</f>
        <v>0</v>
      </c>
      <c r="BJ212" s="18" t="s">
        <v>14</v>
      </c>
      <c r="BK212" s="241">
        <f>ROUND(I212*H212,2)</f>
        <v>0</v>
      </c>
      <c r="BL212" s="18" t="s">
        <v>175</v>
      </c>
      <c r="BM212" s="240" t="s">
        <v>5754</v>
      </c>
    </row>
    <row r="213" s="2" customFormat="1">
      <c r="A213" s="39"/>
      <c r="B213" s="40"/>
      <c r="C213" s="41"/>
      <c r="D213" s="242" t="s">
        <v>249</v>
      </c>
      <c r="E213" s="41"/>
      <c r="F213" s="243" t="s">
        <v>5753</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249</v>
      </c>
      <c r="AU213" s="18" t="s">
        <v>14</v>
      </c>
    </row>
    <row r="214" s="2" customFormat="1" ht="24.15" customHeight="1">
      <c r="A214" s="39"/>
      <c r="B214" s="40"/>
      <c r="C214" s="229" t="s">
        <v>819</v>
      </c>
      <c r="D214" s="229" t="s">
        <v>243</v>
      </c>
      <c r="E214" s="230" t="s">
        <v>5755</v>
      </c>
      <c r="F214" s="231" t="s">
        <v>5756</v>
      </c>
      <c r="G214" s="232" t="s">
        <v>2204</v>
      </c>
      <c r="H214" s="233">
        <v>4</v>
      </c>
      <c r="I214" s="234"/>
      <c r="J214" s="235">
        <f>ROUND(I214*H214,2)</f>
        <v>0</v>
      </c>
      <c r="K214" s="231" t="s">
        <v>1</v>
      </c>
      <c r="L214" s="45"/>
      <c r="M214" s="236" t="s">
        <v>1</v>
      </c>
      <c r="N214" s="237" t="s">
        <v>45</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175</v>
      </c>
      <c r="AT214" s="240" t="s">
        <v>243</v>
      </c>
      <c r="AU214" s="240" t="s">
        <v>14</v>
      </c>
      <c r="AY214" s="18" t="s">
        <v>241</v>
      </c>
      <c r="BE214" s="241">
        <f>IF(N214="základní",J214,0)</f>
        <v>0</v>
      </c>
      <c r="BF214" s="241">
        <f>IF(N214="snížená",J214,0)</f>
        <v>0</v>
      </c>
      <c r="BG214" s="241">
        <f>IF(N214="zákl. přenesená",J214,0)</f>
        <v>0</v>
      </c>
      <c r="BH214" s="241">
        <f>IF(N214="sníž. přenesená",J214,0)</f>
        <v>0</v>
      </c>
      <c r="BI214" s="241">
        <f>IF(N214="nulová",J214,0)</f>
        <v>0</v>
      </c>
      <c r="BJ214" s="18" t="s">
        <v>14</v>
      </c>
      <c r="BK214" s="241">
        <f>ROUND(I214*H214,2)</f>
        <v>0</v>
      </c>
      <c r="BL214" s="18" t="s">
        <v>175</v>
      </c>
      <c r="BM214" s="240" t="s">
        <v>5757</v>
      </c>
    </row>
    <row r="215" s="2" customFormat="1">
      <c r="A215" s="39"/>
      <c r="B215" s="40"/>
      <c r="C215" s="41"/>
      <c r="D215" s="242" t="s">
        <v>249</v>
      </c>
      <c r="E215" s="41"/>
      <c r="F215" s="243" t="s">
        <v>5756</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249</v>
      </c>
      <c r="AU215" s="18" t="s">
        <v>14</v>
      </c>
    </row>
    <row r="216" s="2" customFormat="1" ht="16.5" customHeight="1">
      <c r="A216" s="39"/>
      <c r="B216" s="40"/>
      <c r="C216" s="229" t="s">
        <v>827</v>
      </c>
      <c r="D216" s="229" t="s">
        <v>243</v>
      </c>
      <c r="E216" s="230" t="s">
        <v>5758</v>
      </c>
      <c r="F216" s="231" t="s">
        <v>5759</v>
      </c>
      <c r="G216" s="232" t="s">
        <v>2204</v>
      </c>
      <c r="H216" s="233">
        <v>41</v>
      </c>
      <c r="I216" s="234"/>
      <c r="J216" s="235">
        <f>ROUND(I216*H216,2)</f>
        <v>0</v>
      </c>
      <c r="K216" s="231" t="s">
        <v>1</v>
      </c>
      <c r="L216" s="45"/>
      <c r="M216" s="236" t="s">
        <v>1</v>
      </c>
      <c r="N216" s="237" t="s">
        <v>45</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175</v>
      </c>
      <c r="AT216" s="240" t="s">
        <v>243</v>
      </c>
      <c r="AU216" s="240" t="s">
        <v>14</v>
      </c>
      <c r="AY216" s="18" t="s">
        <v>241</v>
      </c>
      <c r="BE216" s="241">
        <f>IF(N216="základní",J216,0)</f>
        <v>0</v>
      </c>
      <c r="BF216" s="241">
        <f>IF(N216="snížená",J216,0)</f>
        <v>0</v>
      </c>
      <c r="BG216" s="241">
        <f>IF(N216="zákl. přenesená",J216,0)</f>
        <v>0</v>
      </c>
      <c r="BH216" s="241">
        <f>IF(N216="sníž. přenesená",J216,0)</f>
        <v>0</v>
      </c>
      <c r="BI216" s="241">
        <f>IF(N216="nulová",J216,0)</f>
        <v>0</v>
      </c>
      <c r="BJ216" s="18" t="s">
        <v>14</v>
      </c>
      <c r="BK216" s="241">
        <f>ROUND(I216*H216,2)</f>
        <v>0</v>
      </c>
      <c r="BL216" s="18" t="s">
        <v>175</v>
      </c>
      <c r="BM216" s="240" t="s">
        <v>5760</v>
      </c>
    </row>
    <row r="217" s="2" customFormat="1">
      <c r="A217" s="39"/>
      <c r="B217" s="40"/>
      <c r="C217" s="41"/>
      <c r="D217" s="242" t="s">
        <v>249</v>
      </c>
      <c r="E217" s="41"/>
      <c r="F217" s="243" t="s">
        <v>5759</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249</v>
      </c>
      <c r="AU217" s="18" t="s">
        <v>14</v>
      </c>
    </row>
    <row r="218" s="2" customFormat="1" ht="16.5" customHeight="1">
      <c r="A218" s="39"/>
      <c r="B218" s="40"/>
      <c r="C218" s="229" t="s">
        <v>837</v>
      </c>
      <c r="D218" s="229" t="s">
        <v>243</v>
      </c>
      <c r="E218" s="230" t="s">
        <v>5761</v>
      </c>
      <c r="F218" s="231" t="s">
        <v>5762</v>
      </c>
      <c r="G218" s="232" t="s">
        <v>2204</v>
      </c>
      <c r="H218" s="233">
        <v>10</v>
      </c>
      <c r="I218" s="234"/>
      <c r="J218" s="235">
        <f>ROUND(I218*H218,2)</f>
        <v>0</v>
      </c>
      <c r="K218" s="231" t="s">
        <v>1</v>
      </c>
      <c r="L218" s="45"/>
      <c r="M218" s="236" t="s">
        <v>1</v>
      </c>
      <c r="N218" s="237" t="s">
        <v>45</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175</v>
      </c>
      <c r="AT218" s="240" t="s">
        <v>243</v>
      </c>
      <c r="AU218" s="240" t="s">
        <v>14</v>
      </c>
      <c r="AY218" s="18" t="s">
        <v>241</v>
      </c>
      <c r="BE218" s="241">
        <f>IF(N218="základní",J218,0)</f>
        <v>0</v>
      </c>
      <c r="BF218" s="241">
        <f>IF(N218="snížená",J218,0)</f>
        <v>0</v>
      </c>
      <c r="BG218" s="241">
        <f>IF(N218="zákl. přenesená",J218,0)</f>
        <v>0</v>
      </c>
      <c r="BH218" s="241">
        <f>IF(N218="sníž. přenesená",J218,0)</f>
        <v>0</v>
      </c>
      <c r="BI218" s="241">
        <f>IF(N218="nulová",J218,0)</f>
        <v>0</v>
      </c>
      <c r="BJ218" s="18" t="s">
        <v>14</v>
      </c>
      <c r="BK218" s="241">
        <f>ROUND(I218*H218,2)</f>
        <v>0</v>
      </c>
      <c r="BL218" s="18" t="s">
        <v>175</v>
      </c>
      <c r="BM218" s="240" t="s">
        <v>5763</v>
      </c>
    </row>
    <row r="219" s="2" customFormat="1">
      <c r="A219" s="39"/>
      <c r="B219" s="40"/>
      <c r="C219" s="41"/>
      <c r="D219" s="242" t="s">
        <v>249</v>
      </c>
      <c r="E219" s="41"/>
      <c r="F219" s="243" t="s">
        <v>5762</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249</v>
      </c>
      <c r="AU219" s="18" t="s">
        <v>14</v>
      </c>
    </row>
    <row r="220" s="2" customFormat="1" ht="16.5" customHeight="1">
      <c r="A220" s="39"/>
      <c r="B220" s="40"/>
      <c r="C220" s="229" t="s">
        <v>843</v>
      </c>
      <c r="D220" s="229" t="s">
        <v>243</v>
      </c>
      <c r="E220" s="230" t="s">
        <v>5764</v>
      </c>
      <c r="F220" s="231" t="s">
        <v>5765</v>
      </c>
      <c r="G220" s="232" t="s">
        <v>2204</v>
      </c>
      <c r="H220" s="233">
        <v>4</v>
      </c>
      <c r="I220" s="234"/>
      <c r="J220" s="235">
        <f>ROUND(I220*H220,2)</f>
        <v>0</v>
      </c>
      <c r="K220" s="231" t="s">
        <v>1</v>
      </c>
      <c r="L220" s="45"/>
      <c r="M220" s="236" t="s">
        <v>1</v>
      </c>
      <c r="N220" s="237" t="s">
        <v>45</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175</v>
      </c>
      <c r="AT220" s="240" t="s">
        <v>243</v>
      </c>
      <c r="AU220" s="240" t="s">
        <v>14</v>
      </c>
      <c r="AY220" s="18" t="s">
        <v>241</v>
      </c>
      <c r="BE220" s="241">
        <f>IF(N220="základní",J220,0)</f>
        <v>0</v>
      </c>
      <c r="BF220" s="241">
        <f>IF(N220="snížená",J220,0)</f>
        <v>0</v>
      </c>
      <c r="BG220" s="241">
        <f>IF(N220="zákl. přenesená",J220,0)</f>
        <v>0</v>
      </c>
      <c r="BH220" s="241">
        <f>IF(N220="sníž. přenesená",J220,0)</f>
        <v>0</v>
      </c>
      <c r="BI220" s="241">
        <f>IF(N220="nulová",J220,0)</f>
        <v>0</v>
      </c>
      <c r="BJ220" s="18" t="s">
        <v>14</v>
      </c>
      <c r="BK220" s="241">
        <f>ROUND(I220*H220,2)</f>
        <v>0</v>
      </c>
      <c r="BL220" s="18" t="s">
        <v>175</v>
      </c>
      <c r="BM220" s="240" t="s">
        <v>5766</v>
      </c>
    </row>
    <row r="221" s="2" customFormat="1">
      <c r="A221" s="39"/>
      <c r="B221" s="40"/>
      <c r="C221" s="41"/>
      <c r="D221" s="242" t="s">
        <v>249</v>
      </c>
      <c r="E221" s="41"/>
      <c r="F221" s="243" t="s">
        <v>5765</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249</v>
      </c>
      <c r="AU221" s="18" t="s">
        <v>14</v>
      </c>
    </row>
    <row r="222" s="2" customFormat="1" ht="16.5" customHeight="1">
      <c r="A222" s="39"/>
      <c r="B222" s="40"/>
      <c r="C222" s="229" t="s">
        <v>849</v>
      </c>
      <c r="D222" s="229" t="s">
        <v>243</v>
      </c>
      <c r="E222" s="230" t="s">
        <v>5767</v>
      </c>
      <c r="F222" s="231" t="s">
        <v>5768</v>
      </c>
      <c r="G222" s="232" t="s">
        <v>2204</v>
      </c>
      <c r="H222" s="233">
        <v>4</v>
      </c>
      <c r="I222" s="234"/>
      <c r="J222" s="235">
        <f>ROUND(I222*H222,2)</f>
        <v>0</v>
      </c>
      <c r="K222" s="231" t="s">
        <v>1</v>
      </c>
      <c r="L222" s="45"/>
      <c r="M222" s="236" t="s">
        <v>1</v>
      </c>
      <c r="N222" s="237" t="s">
        <v>45</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175</v>
      </c>
      <c r="AT222" s="240" t="s">
        <v>243</v>
      </c>
      <c r="AU222" s="240" t="s">
        <v>14</v>
      </c>
      <c r="AY222" s="18" t="s">
        <v>241</v>
      </c>
      <c r="BE222" s="241">
        <f>IF(N222="základní",J222,0)</f>
        <v>0</v>
      </c>
      <c r="BF222" s="241">
        <f>IF(N222="snížená",J222,0)</f>
        <v>0</v>
      </c>
      <c r="BG222" s="241">
        <f>IF(N222="zákl. přenesená",J222,0)</f>
        <v>0</v>
      </c>
      <c r="BH222" s="241">
        <f>IF(N222="sníž. přenesená",J222,0)</f>
        <v>0</v>
      </c>
      <c r="BI222" s="241">
        <f>IF(N222="nulová",J222,0)</f>
        <v>0</v>
      </c>
      <c r="BJ222" s="18" t="s">
        <v>14</v>
      </c>
      <c r="BK222" s="241">
        <f>ROUND(I222*H222,2)</f>
        <v>0</v>
      </c>
      <c r="BL222" s="18" t="s">
        <v>175</v>
      </c>
      <c r="BM222" s="240" t="s">
        <v>5769</v>
      </c>
    </row>
    <row r="223" s="2" customFormat="1">
      <c r="A223" s="39"/>
      <c r="B223" s="40"/>
      <c r="C223" s="41"/>
      <c r="D223" s="242" t="s">
        <v>249</v>
      </c>
      <c r="E223" s="41"/>
      <c r="F223" s="243" t="s">
        <v>5768</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249</v>
      </c>
      <c r="AU223" s="18" t="s">
        <v>14</v>
      </c>
    </row>
    <row r="224" s="2" customFormat="1" ht="21.75" customHeight="1">
      <c r="A224" s="39"/>
      <c r="B224" s="40"/>
      <c r="C224" s="229" t="s">
        <v>856</v>
      </c>
      <c r="D224" s="229" t="s">
        <v>243</v>
      </c>
      <c r="E224" s="230" t="s">
        <v>5770</v>
      </c>
      <c r="F224" s="231" t="s">
        <v>5771</v>
      </c>
      <c r="G224" s="232" t="s">
        <v>2204</v>
      </c>
      <c r="H224" s="233">
        <v>1</v>
      </c>
      <c r="I224" s="234"/>
      <c r="J224" s="235">
        <f>ROUND(I224*H224,2)</f>
        <v>0</v>
      </c>
      <c r="K224" s="231" t="s">
        <v>1</v>
      </c>
      <c r="L224" s="45"/>
      <c r="M224" s="236" t="s">
        <v>1</v>
      </c>
      <c r="N224" s="237" t="s">
        <v>45</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175</v>
      </c>
      <c r="AT224" s="240" t="s">
        <v>243</v>
      </c>
      <c r="AU224" s="240" t="s">
        <v>14</v>
      </c>
      <c r="AY224" s="18" t="s">
        <v>241</v>
      </c>
      <c r="BE224" s="241">
        <f>IF(N224="základní",J224,0)</f>
        <v>0</v>
      </c>
      <c r="BF224" s="241">
        <f>IF(N224="snížená",J224,0)</f>
        <v>0</v>
      </c>
      <c r="BG224" s="241">
        <f>IF(N224="zákl. přenesená",J224,0)</f>
        <v>0</v>
      </c>
      <c r="BH224" s="241">
        <f>IF(N224="sníž. přenesená",J224,0)</f>
        <v>0</v>
      </c>
      <c r="BI224" s="241">
        <f>IF(N224="nulová",J224,0)</f>
        <v>0</v>
      </c>
      <c r="BJ224" s="18" t="s">
        <v>14</v>
      </c>
      <c r="BK224" s="241">
        <f>ROUND(I224*H224,2)</f>
        <v>0</v>
      </c>
      <c r="BL224" s="18" t="s">
        <v>175</v>
      </c>
      <c r="BM224" s="240" t="s">
        <v>5772</v>
      </c>
    </row>
    <row r="225" s="2" customFormat="1">
      <c r="A225" s="39"/>
      <c r="B225" s="40"/>
      <c r="C225" s="41"/>
      <c r="D225" s="242" t="s">
        <v>249</v>
      </c>
      <c r="E225" s="41"/>
      <c r="F225" s="243" t="s">
        <v>5771</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249</v>
      </c>
      <c r="AU225" s="18" t="s">
        <v>14</v>
      </c>
    </row>
    <row r="226" s="2" customFormat="1" ht="16.5" customHeight="1">
      <c r="A226" s="39"/>
      <c r="B226" s="40"/>
      <c r="C226" s="229" t="s">
        <v>866</v>
      </c>
      <c r="D226" s="229" t="s">
        <v>243</v>
      </c>
      <c r="E226" s="230" t="s">
        <v>5773</v>
      </c>
      <c r="F226" s="231" t="s">
        <v>5774</v>
      </c>
      <c r="G226" s="232" t="s">
        <v>2204</v>
      </c>
      <c r="H226" s="233">
        <v>1</v>
      </c>
      <c r="I226" s="234"/>
      <c r="J226" s="235">
        <f>ROUND(I226*H226,2)</f>
        <v>0</v>
      </c>
      <c r="K226" s="231" t="s">
        <v>1</v>
      </c>
      <c r="L226" s="45"/>
      <c r="M226" s="236" t="s">
        <v>1</v>
      </c>
      <c r="N226" s="237" t="s">
        <v>45</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175</v>
      </c>
      <c r="AT226" s="240" t="s">
        <v>243</v>
      </c>
      <c r="AU226" s="240" t="s">
        <v>14</v>
      </c>
      <c r="AY226" s="18" t="s">
        <v>241</v>
      </c>
      <c r="BE226" s="241">
        <f>IF(N226="základní",J226,0)</f>
        <v>0</v>
      </c>
      <c r="BF226" s="241">
        <f>IF(N226="snížená",J226,0)</f>
        <v>0</v>
      </c>
      <c r="BG226" s="241">
        <f>IF(N226="zákl. přenesená",J226,0)</f>
        <v>0</v>
      </c>
      <c r="BH226" s="241">
        <f>IF(N226="sníž. přenesená",J226,0)</f>
        <v>0</v>
      </c>
      <c r="BI226" s="241">
        <f>IF(N226="nulová",J226,0)</f>
        <v>0</v>
      </c>
      <c r="BJ226" s="18" t="s">
        <v>14</v>
      </c>
      <c r="BK226" s="241">
        <f>ROUND(I226*H226,2)</f>
        <v>0</v>
      </c>
      <c r="BL226" s="18" t="s">
        <v>175</v>
      </c>
      <c r="BM226" s="240" t="s">
        <v>5775</v>
      </c>
    </row>
    <row r="227" s="2" customFormat="1">
      <c r="A227" s="39"/>
      <c r="B227" s="40"/>
      <c r="C227" s="41"/>
      <c r="D227" s="242" t="s">
        <v>249</v>
      </c>
      <c r="E227" s="41"/>
      <c r="F227" s="243" t="s">
        <v>5774</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249</v>
      </c>
      <c r="AU227" s="18" t="s">
        <v>14</v>
      </c>
    </row>
    <row r="228" s="2" customFormat="1" ht="16.5" customHeight="1">
      <c r="A228" s="39"/>
      <c r="B228" s="40"/>
      <c r="C228" s="229" t="s">
        <v>874</v>
      </c>
      <c r="D228" s="229" t="s">
        <v>243</v>
      </c>
      <c r="E228" s="230" t="s">
        <v>5776</v>
      </c>
      <c r="F228" s="231" t="s">
        <v>5777</v>
      </c>
      <c r="G228" s="232" t="s">
        <v>2204</v>
      </c>
      <c r="H228" s="233">
        <v>1</v>
      </c>
      <c r="I228" s="234"/>
      <c r="J228" s="235">
        <f>ROUND(I228*H228,2)</f>
        <v>0</v>
      </c>
      <c r="K228" s="231" t="s">
        <v>1</v>
      </c>
      <c r="L228" s="45"/>
      <c r="M228" s="236" t="s">
        <v>1</v>
      </c>
      <c r="N228" s="237" t="s">
        <v>45</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175</v>
      </c>
      <c r="AT228" s="240" t="s">
        <v>243</v>
      </c>
      <c r="AU228" s="240" t="s">
        <v>14</v>
      </c>
      <c r="AY228" s="18" t="s">
        <v>241</v>
      </c>
      <c r="BE228" s="241">
        <f>IF(N228="základní",J228,0)</f>
        <v>0</v>
      </c>
      <c r="BF228" s="241">
        <f>IF(N228="snížená",J228,0)</f>
        <v>0</v>
      </c>
      <c r="BG228" s="241">
        <f>IF(N228="zákl. přenesená",J228,0)</f>
        <v>0</v>
      </c>
      <c r="BH228" s="241">
        <f>IF(N228="sníž. přenesená",J228,0)</f>
        <v>0</v>
      </c>
      <c r="BI228" s="241">
        <f>IF(N228="nulová",J228,0)</f>
        <v>0</v>
      </c>
      <c r="BJ228" s="18" t="s">
        <v>14</v>
      </c>
      <c r="BK228" s="241">
        <f>ROUND(I228*H228,2)</f>
        <v>0</v>
      </c>
      <c r="BL228" s="18" t="s">
        <v>175</v>
      </c>
      <c r="BM228" s="240" t="s">
        <v>5778</v>
      </c>
    </row>
    <row r="229" s="2" customFormat="1">
      <c r="A229" s="39"/>
      <c r="B229" s="40"/>
      <c r="C229" s="41"/>
      <c r="D229" s="242" t="s">
        <v>249</v>
      </c>
      <c r="E229" s="41"/>
      <c r="F229" s="243" t="s">
        <v>5777</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249</v>
      </c>
      <c r="AU229" s="18" t="s">
        <v>14</v>
      </c>
    </row>
    <row r="230" s="12" customFormat="1" ht="25.92" customHeight="1">
      <c r="A230" s="12"/>
      <c r="B230" s="213"/>
      <c r="C230" s="214"/>
      <c r="D230" s="215" t="s">
        <v>79</v>
      </c>
      <c r="E230" s="216" t="s">
        <v>5479</v>
      </c>
      <c r="F230" s="216" t="s">
        <v>5456</v>
      </c>
      <c r="G230" s="214"/>
      <c r="H230" s="214"/>
      <c r="I230" s="217"/>
      <c r="J230" s="218">
        <f>BK230</f>
        <v>0</v>
      </c>
      <c r="K230" s="214"/>
      <c r="L230" s="219"/>
      <c r="M230" s="220"/>
      <c r="N230" s="221"/>
      <c r="O230" s="221"/>
      <c r="P230" s="222">
        <f>SUM(P231:P248)</f>
        <v>0</v>
      </c>
      <c r="Q230" s="221"/>
      <c r="R230" s="222">
        <f>SUM(R231:R248)</f>
        <v>0</v>
      </c>
      <c r="S230" s="221"/>
      <c r="T230" s="223">
        <f>SUM(T231:T248)</f>
        <v>0</v>
      </c>
      <c r="U230" s="12"/>
      <c r="V230" s="12"/>
      <c r="W230" s="12"/>
      <c r="X230" s="12"/>
      <c r="Y230" s="12"/>
      <c r="Z230" s="12"/>
      <c r="AA230" s="12"/>
      <c r="AB230" s="12"/>
      <c r="AC230" s="12"/>
      <c r="AD230" s="12"/>
      <c r="AE230" s="12"/>
      <c r="AR230" s="224" t="s">
        <v>14</v>
      </c>
      <c r="AT230" s="225" t="s">
        <v>79</v>
      </c>
      <c r="AU230" s="225" t="s">
        <v>80</v>
      </c>
      <c r="AY230" s="224" t="s">
        <v>241</v>
      </c>
      <c r="BK230" s="226">
        <f>SUM(BK231:BK248)</f>
        <v>0</v>
      </c>
    </row>
    <row r="231" s="2" customFormat="1" ht="16.5" customHeight="1">
      <c r="A231" s="39"/>
      <c r="B231" s="40"/>
      <c r="C231" s="229" t="s">
        <v>880</v>
      </c>
      <c r="D231" s="229" t="s">
        <v>243</v>
      </c>
      <c r="E231" s="230" t="s">
        <v>2424</v>
      </c>
      <c r="F231" s="231" t="s">
        <v>5779</v>
      </c>
      <c r="G231" s="232" t="s">
        <v>296</v>
      </c>
      <c r="H231" s="233">
        <v>22</v>
      </c>
      <c r="I231" s="234"/>
      <c r="J231" s="235">
        <f>ROUND(I231*H231,2)</f>
        <v>0</v>
      </c>
      <c r="K231" s="231" t="s">
        <v>1</v>
      </c>
      <c r="L231" s="45"/>
      <c r="M231" s="236" t="s">
        <v>1</v>
      </c>
      <c r="N231" s="237" t="s">
        <v>45</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175</v>
      </c>
      <c r="AT231" s="240" t="s">
        <v>243</v>
      </c>
      <c r="AU231" s="240" t="s">
        <v>14</v>
      </c>
      <c r="AY231" s="18" t="s">
        <v>241</v>
      </c>
      <c r="BE231" s="241">
        <f>IF(N231="základní",J231,0)</f>
        <v>0</v>
      </c>
      <c r="BF231" s="241">
        <f>IF(N231="snížená",J231,0)</f>
        <v>0</v>
      </c>
      <c r="BG231" s="241">
        <f>IF(N231="zákl. přenesená",J231,0)</f>
        <v>0</v>
      </c>
      <c r="BH231" s="241">
        <f>IF(N231="sníž. přenesená",J231,0)</f>
        <v>0</v>
      </c>
      <c r="BI231" s="241">
        <f>IF(N231="nulová",J231,0)</f>
        <v>0</v>
      </c>
      <c r="BJ231" s="18" t="s">
        <v>14</v>
      </c>
      <c r="BK231" s="241">
        <f>ROUND(I231*H231,2)</f>
        <v>0</v>
      </c>
      <c r="BL231" s="18" t="s">
        <v>175</v>
      </c>
      <c r="BM231" s="240" t="s">
        <v>5780</v>
      </c>
    </row>
    <row r="232" s="2" customFormat="1">
      <c r="A232" s="39"/>
      <c r="B232" s="40"/>
      <c r="C232" s="41"/>
      <c r="D232" s="242" t="s">
        <v>249</v>
      </c>
      <c r="E232" s="41"/>
      <c r="F232" s="243" t="s">
        <v>5779</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249</v>
      </c>
      <c r="AU232" s="18" t="s">
        <v>14</v>
      </c>
    </row>
    <row r="233" s="2" customFormat="1" ht="16.5" customHeight="1">
      <c r="A233" s="39"/>
      <c r="B233" s="40"/>
      <c r="C233" s="229" t="s">
        <v>886</v>
      </c>
      <c r="D233" s="229" t="s">
        <v>243</v>
      </c>
      <c r="E233" s="230" t="s">
        <v>2428</v>
      </c>
      <c r="F233" s="231" t="s">
        <v>5457</v>
      </c>
      <c r="G233" s="232" t="s">
        <v>296</v>
      </c>
      <c r="H233" s="233">
        <v>15</v>
      </c>
      <c r="I233" s="234"/>
      <c r="J233" s="235">
        <f>ROUND(I233*H233,2)</f>
        <v>0</v>
      </c>
      <c r="K233" s="231" t="s">
        <v>1</v>
      </c>
      <c r="L233" s="45"/>
      <c r="M233" s="236" t="s">
        <v>1</v>
      </c>
      <c r="N233" s="237" t="s">
        <v>45</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175</v>
      </c>
      <c r="AT233" s="240" t="s">
        <v>243</v>
      </c>
      <c r="AU233" s="240" t="s">
        <v>14</v>
      </c>
      <c r="AY233" s="18" t="s">
        <v>241</v>
      </c>
      <c r="BE233" s="241">
        <f>IF(N233="základní",J233,0)</f>
        <v>0</v>
      </c>
      <c r="BF233" s="241">
        <f>IF(N233="snížená",J233,0)</f>
        <v>0</v>
      </c>
      <c r="BG233" s="241">
        <f>IF(N233="zákl. přenesená",J233,0)</f>
        <v>0</v>
      </c>
      <c r="BH233" s="241">
        <f>IF(N233="sníž. přenesená",J233,0)</f>
        <v>0</v>
      </c>
      <c r="BI233" s="241">
        <f>IF(N233="nulová",J233,0)</f>
        <v>0</v>
      </c>
      <c r="BJ233" s="18" t="s">
        <v>14</v>
      </c>
      <c r="BK233" s="241">
        <f>ROUND(I233*H233,2)</f>
        <v>0</v>
      </c>
      <c r="BL233" s="18" t="s">
        <v>175</v>
      </c>
      <c r="BM233" s="240" t="s">
        <v>5781</v>
      </c>
    </row>
    <row r="234" s="2" customFormat="1">
      <c r="A234" s="39"/>
      <c r="B234" s="40"/>
      <c r="C234" s="41"/>
      <c r="D234" s="242" t="s">
        <v>249</v>
      </c>
      <c r="E234" s="41"/>
      <c r="F234" s="243" t="s">
        <v>5457</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249</v>
      </c>
      <c r="AU234" s="18" t="s">
        <v>14</v>
      </c>
    </row>
    <row r="235" s="2" customFormat="1" ht="16.5" customHeight="1">
      <c r="A235" s="39"/>
      <c r="B235" s="40"/>
      <c r="C235" s="229" t="s">
        <v>892</v>
      </c>
      <c r="D235" s="229" t="s">
        <v>243</v>
      </c>
      <c r="E235" s="230" t="s">
        <v>5461</v>
      </c>
      <c r="F235" s="231" t="s">
        <v>5459</v>
      </c>
      <c r="G235" s="232" t="s">
        <v>296</v>
      </c>
      <c r="H235" s="233">
        <v>5</v>
      </c>
      <c r="I235" s="234"/>
      <c r="J235" s="235">
        <f>ROUND(I235*H235,2)</f>
        <v>0</v>
      </c>
      <c r="K235" s="231" t="s">
        <v>1</v>
      </c>
      <c r="L235" s="45"/>
      <c r="M235" s="236" t="s">
        <v>1</v>
      </c>
      <c r="N235" s="237" t="s">
        <v>45</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175</v>
      </c>
      <c r="AT235" s="240" t="s">
        <v>243</v>
      </c>
      <c r="AU235" s="240" t="s">
        <v>14</v>
      </c>
      <c r="AY235" s="18" t="s">
        <v>241</v>
      </c>
      <c r="BE235" s="241">
        <f>IF(N235="základní",J235,0)</f>
        <v>0</v>
      </c>
      <c r="BF235" s="241">
        <f>IF(N235="snížená",J235,0)</f>
        <v>0</v>
      </c>
      <c r="BG235" s="241">
        <f>IF(N235="zákl. přenesená",J235,0)</f>
        <v>0</v>
      </c>
      <c r="BH235" s="241">
        <f>IF(N235="sníž. přenesená",J235,0)</f>
        <v>0</v>
      </c>
      <c r="BI235" s="241">
        <f>IF(N235="nulová",J235,0)</f>
        <v>0</v>
      </c>
      <c r="BJ235" s="18" t="s">
        <v>14</v>
      </c>
      <c r="BK235" s="241">
        <f>ROUND(I235*H235,2)</f>
        <v>0</v>
      </c>
      <c r="BL235" s="18" t="s">
        <v>175</v>
      </c>
      <c r="BM235" s="240" t="s">
        <v>5782</v>
      </c>
    </row>
    <row r="236" s="2" customFormat="1">
      <c r="A236" s="39"/>
      <c r="B236" s="40"/>
      <c r="C236" s="41"/>
      <c r="D236" s="242" t="s">
        <v>249</v>
      </c>
      <c r="E236" s="41"/>
      <c r="F236" s="243" t="s">
        <v>5459</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249</v>
      </c>
      <c r="AU236" s="18" t="s">
        <v>14</v>
      </c>
    </row>
    <row r="237" s="2" customFormat="1" ht="16.5" customHeight="1">
      <c r="A237" s="39"/>
      <c r="B237" s="40"/>
      <c r="C237" s="229" t="s">
        <v>901</v>
      </c>
      <c r="D237" s="229" t="s">
        <v>243</v>
      </c>
      <c r="E237" s="230" t="s">
        <v>5464</v>
      </c>
      <c r="F237" s="231" t="s">
        <v>5462</v>
      </c>
      <c r="G237" s="232" t="s">
        <v>296</v>
      </c>
      <c r="H237" s="233">
        <v>74</v>
      </c>
      <c r="I237" s="234"/>
      <c r="J237" s="235">
        <f>ROUND(I237*H237,2)</f>
        <v>0</v>
      </c>
      <c r="K237" s="231" t="s">
        <v>1</v>
      </c>
      <c r="L237" s="45"/>
      <c r="M237" s="236" t="s">
        <v>1</v>
      </c>
      <c r="N237" s="237" t="s">
        <v>45</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175</v>
      </c>
      <c r="AT237" s="240" t="s">
        <v>243</v>
      </c>
      <c r="AU237" s="240" t="s">
        <v>14</v>
      </c>
      <c r="AY237" s="18" t="s">
        <v>241</v>
      </c>
      <c r="BE237" s="241">
        <f>IF(N237="základní",J237,0)</f>
        <v>0</v>
      </c>
      <c r="BF237" s="241">
        <f>IF(N237="snížená",J237,0)</f>
        <v>0</v>
      </c>
      <c r="BG237" s="241">
        <f>IF(N237="zákl. přenesená",J237,0)</f>
        <v>0</v>
      </c>
      <c r="BH237" s="241">
        <f>IF(N237="sníž. přenesená",J237,0)</f>
        <v>0</v>
      </c>
      <c r="BI237" s="241">
        <f>IF(N237="nulová",J237,0)</f>
        <v>0</v>
      </c>
      <c r="BJ237" s="18" t="s">
        <v>14</v>
      </c>
      <c r="BK237" s="241">
        <f>ROUND(I237*H237,2)</f>
        <v>0</v>
      </c>
      <c r="BL237" s="18" t="s">
        <v>175</v>
      </c>
      <c r="BM237" s="240" t="s">
        <v>5783</v>
      </c>
    </row>
    <row r="238" s="2" customFormat="1">
      <c r="A238" s="39"/>
      <c r="B238" s="40"/>
      <c r="C238" s="41"/>
      <c r="D238" s="242" t="s">
        <v>249</v>
      </c>
      <c r="E238" s="41"/>
      <c r="F238" s="243" t="s">
        <v>5462</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249</v>
      </c>
      <c r="AU238" s="18" t="s">
        <v>14</v>
      </c>
    </row>
    <row r="239" s="2" customFormat="1" ht="16.5" customHeight="1">
      <c r="A239" s="39"/>
      <c r="B239" s="40"/>
      <c r="C239" s="229" t="s">
        <v>911</v>
      </c>
      <c r="D239" s="229" t="s">
        <v>243</v>
      </c>
      <c r="E239" s="230" t="s">
        <v>5467</v>
      </c>
      <c r="F239" s="231" t="s">
        <v>5465</v>
      </c>
      <c r="G239" s="232" t="s">
        <v>296</v>
      </c>
      <c r="H239" s="233">
        <v>71</v>
      </c>
      <c r="I239" s="234"/>
      <c r="J239" s="235">
        <f>ROUND(I239*H239,2)</f>
        <v>0</v>
      </c>
      <c r="K239" s="231" t="s">
        <v>1</v>
      </c>
      <c r="L239" s="45"/>
      <c r="M239" s="236" t="s">
        <v>1</v>
      </c>
      <c r="N239" s="237" t="s">
        <v>45</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175</v>
      </c>
      <c r="AT239" s="240" t="s">
        <v>243</v>
      </c>
      <c r="AU239" s="240" t="s">
        <v>14</v>
      </c>
      <c r="AY239" s="18" t="s">
        <v>241</v>
      </c>
      <c r="BE239" s="241">
        <f>IF(N239="základní",J239,0)</f>
        <v>0</v>
      </c>
      <c r="BF239" s="241">
        <f>IF(N239="snížená",J239,0)</f>
        <v>0</v>
      </c>
      <c r="BG239" s="241">
        <f>IF(N239="zákl. přenesená",J239,0)</f>
        <v>0</v>
      </c>
      <c r="BH239" s="241">
        <f>IF(N239="sníž. přenesená",J239,0)</f>
        <v>0</v>
      </c>
      <c r="BI239" s="241">
        <f>IF(N239="nulová",J239,0)</f>
        <v>0</v>
      </c>
      <c r="BJ239" s="18" t="s">
        <v>14</v>
      </c>
      <c r="BK239" s="241">
        <f>ROUND(I239*H239,2)</f>
        <v>0</v>
      </c>
      <c r="BL239" s="18" t="s">
        <v>175</v>
      </c>
      <c r="BM239" s="240" t="s">
        <v>5784</v>
      </c>
    </row>
    <row r="240" s="2" customFormat="1">
      <c r="A240" s="39"/>
      <c r="B240" s="40"/>
      <c r="C240" s="41"/>
      <c r="D240" s="242" t="s">
        <v>249</v>
      </c>
      <c r="E240" s="41"/>
      <c r="F240" s="243" t="s">
        <v>5465</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249</v>
      </c>
      <c r="AU240" s="18" t="s">
        <v>14</v>
      </c>
    </row>
    <row r="241" s="2" customFormat="1" ht="16.5" customHeight="1">
      <c r="A241" s="39"/>
      <c r="B241" s="40"/>
      <c r="C241" s="229" t="s">
        <v>915</v>
      </c>
      <c r="D241" s="229" t="s">
        <v>243</v>
      </c>
      <c r="E241" s="230" t="s">
        <v>5470</v>
      </c>
      <c r="F241" s="231" t="s">
        <v>5785</v>
      </c>
      <c r="G241" s="232" t="s">
        <v>296</v>
      </c>
      <c r="H241" s="233">
        <v>4</v>
      </c>
      <c r="I241" s="234"/>
      <c r="J241" s="235">
        <f>ROUND(I241*H241,2)</f>
        <v>0</v>
      </c>
      <c r="K241" s="231" t="s">
        <v>1</v>
      </c>
      <c r="L241" s="45"/>
      <c r="M241" s="236" t="s">
        <v>1</v>
      </c>
      <c r="N241" s="237" t="s">
        <v>45</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175</v>
      </c>
      <c r="AT241" s="240" t="s">
        <v>243</v>
      </c>
      <c r="AU241" s="240" t="s">
        <v>14</v>
      </c>
      <c r="AY241" s="18" t="s">
        <v>241</v>
      </c>
      <c r="BE241" s="241">
        <f>IF(N241="základní",J241,0)</f>
        <v>0</v>
      </c>
      <c r="BF241" s="241">
        <f>IF(N241="snížená",J241,0)</f>
        <v>0</v>
      </c>
      <c r="BG241" s="241">
        <f>IF(N241="zákl. přenesená",J241,0)</f>
        <v>0</v>
      </c>
      <c r="BH241" s="241">
        <f>IF(N241="sníž. přenesená",J241,0)</f>
        <v>0</v>
      </c>
      <c r="BI241" s="241">
        <f>IF(N241="nulová",J241,0)</f>
        <v>0</v>
      </c>
      <c r="BJ241" s="18" t="s">
        <v>14</v>
      </c>
      <c r="BK241" s="241">
        <f>ROUND(I241*H241,2)</f>
        <v>0</v>
      </c>
      <c r="BL241" s="18" t="s">
        <v>175</v>
      </c>
      <c r="BM241" s="240" t="s">
        <v>5786</v>
      </c>
    </row>
    <row r="242" s="2" customFormat="1">
      <c r="A242" s="39"/>
      <c r="B242" s="40"/>
      <c r="C242" s="41"/>
      <c r="D242" s="242" t="s">
        <v>249</v>
      </c>
      <c r="E242" s="41"/>
      <c r="F242" s="243" t="s">
        <v>5785</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249</v>
      </c>
      <c r="AU242" s="18" t="s">
        <v>14</v>
      </c>
    </row>
    <row r="243" s="2" customFormat="1" ht="16.5" customHeight="1">
      <c r="A243" s="39"/>
      <c r="B243" s="40"/>
      <c r="C243" s="229" t="s">
        <v>919</v>
      </c>
      <c r="D243" s="229" t="s">
        <v>243</v>
      </c>
      <c r="E243" s="230" t="s">
        <v>5473</v>
      </c>
      <c r="F243" s="231" t="s">
        <v>5787</v>
      </c>
      <c r="G243" s="232" t="s">
        <v>296</v>
      </c>
      <c r="H243" s="233">
        <v>12</v>
      </c>
      <c r="I243" s="234"/>
      <c r="J243" s="235">
        <f>ROUND(I243*H243,2)</f>
        <v>0</v>
      </c>
      <c r="K243" s="231" t="s">
        <v>1</v>
      </c>
      <c r="L243" s="45"/>
      <c r="M243" s="236" t="s">
        <v>1</v>
      </c>
      <c r="N243" s="237" t="s">
        <v>45</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175</v>
      </c>
      <c r="AT243" s="240" t="s">
        <v>243</v>
      </c>
      <c r="AU243" s="240" t="s">
        <v>14</v>
      </c>
      <c r="AY243" s="18" t="s">
        <v>241</v>
      </c>
      <c r="BE243" s="241">
        <f>IF(N243="základní",J243,0)</f>
        <v>0</v>
      </c>
      <c r="BF243" s="241">
        <f>IF(N243="snížená",J243,0)</f>
        <v>0</v>
      </c>
      <c r="BG243" s="241">
        <f>IF(N243="zákl. přenesená",J243,0)</f>
        <v>0</v>
      </c>
      <c r="BH243" s="241">
        <f>IF(N243="sníž. přenesená",J243,0)</f>
        <v>0</v>
      </c>
      <c r="BI243" s="241">
        <f>IF(N243="nulová",J243,0)</f>
        <v>0</v>
      </c>
      <c r="BJ243" s="18" t="s">
        <v>14</v>
      </c>
      <c r="BK243" s="241">
        <f>ROUND(I243*H243,2)</f>
        <v>0</v>
      </c>
      <c r="BL243" s="18" t="s">
        <v>175</v>
      </c>
      <c r="BM243" s="240" t="s">
        <v>5788</v>
      </c>
    </row>
    <row r="244" s="2" customFormat="1">
      <c r="A244" s="39"/>
      <c r="B244" s="40"/>
      <c r="C244" s="41"/>
      <c r="D244" s="242" t="s">
        <v>249</v>
      </c>
      <c r="E244" s="41"/>
      <c r="F244" s="243" t="s">
        <v>5787</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249</v>
      </c>
      <c r="AU244" s="18" t="s">
        <v>14</v>
      </c>
    </row>
    <row r="245" s="2" customFormat="1" ht="16.5" customHeight="1">
      <c r="A245" s="39"/>
      <c r="B245" s="40"/>
      <c r="C245" s="229" t="s">
        <v>923</v>
      </c>
      <c r="D245" s="229" t="s">
        <v>243</v>
      </c>
      <c r="E245" s="230" t="s">
        <v>5476</v>
      </c>
      <c r="F245" s="231" t="s">
        <v>5789</v>
      </c>
      <c r="G245" s="232" t="s">
        <v>296</v>
      </c>
      <c r="H245" s="233">
        <v>10</v>
      </c>
      <c r="I245" s="234"/>
      <c r="J245" s="235">
        <f>ROUND(I245*H245,2)</f>
        <v>0</v>
      </c>
      <c r="K245" s="231" t="s">
        <v>1</v>
      </c>
      <c r="L245" s="45"/>
      <c r="M245" s="236" t="s">
        <v>1</v>
      </c>
      <c r="N245" s="237" t="s">
        <v>45</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175</v>
      </c>
      <c r="AT245" s="240" t="s">
        <v>243</v>
      </c>
      <c r="AU245" s="240" t="s">
        <v>14</v>
      </c>
      <c r="AY245" s="18" t="s">
        <v>241</v>
      </c>
      <c r="BE245" s="241">
        <f>IF(N245="základní",J245,0)</f>
        <v>0</v>
      </c>
      <c r="BF245" s="241">
        <f>IF(N245="snížená",J245,0)</f>
        <v>0</v>
      </c>
      <c r="BG245" s="241">
        <f>IF(N245="zákl. přenesená",J245,0)</f>
        <v>0</v>
      </c>
      <c r="BH245" s="241">
        <f>IF(N245="sníž. přenesená",J245,0)</f>
        <v>0</v>
      </c>
      <c r="BI245" s="241">
        <f>IF(N245="nulová",J245,0)</f>
        <v>0</v>
      </c>
      <c r="BJ245" s="18" t="s">
        <v>14</v>
      </c>
      <c r="BK245" s="241">
        <f>ROUND(I245*H245,2)</f>
        <v>0</v>
      </c>
      <c r="BL245" s="18" t="s">
        <v>175</v>
      </c>
      <c r="BM245" s="240" t="s">
        <v>5790</v>
      </c>
    </row>
    <row r="246" s="2" customFormat="1">
      <c r="A246" s="39"/>
      <c r="B246" s="40"/>
      <c r="C246" s="41"/>
      <c r="D246" s="242" t="s">
        <v>249</v>
      </c>
      <c r="E246" s="41"/>
      <c r="F246" s="243" t="s">
        <v>5789</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249</v>
      </c>
      <c r="AU246" s="18" t="s">
        <v>14</v>
      </c>
    </row>
    <row r="247" s="2" customFormat="1" ht="16.5" customHeight="1">
      <c r="A247" s="39"/>
      <c r="B247" s="40"/>
      <c r="C247" s="229" t="s">
        <v>927</v>
      </c>
      <c r="D247" s="229" t="s">
        <v>243</v>
      </c>
      <c r="E247" s="230" t="s">
        <v>5481</v>
      </c>
      <c r="F247" s="231" t="s">
        <v>5791</v>
      </c>
      <c r="G247" s="232" t="s">
        <v>2204</v>
      </c>
      <c r="H247" s="233">
        <v>1</v>
      </c>
      <c r="I247" s="234"/>
      <c r="J247" s="235">
        <f>ROUND(I247*H247,2)</f>
        <v>0</v>
      </c>
      <c r="K247" s="231" t="s">
        <v>1</v>
      </c>
      <c r="L247" s="45"/>
      <c r="M247" s="236" t="s">
        <v>1</v>
      </c>
      <c r="N247" s="237" t="s">
        <v>45</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175</v>
      </c>
      <c r="AT247" s="240" t="s">
        <v>243</v>
      </c>
      <c r="AU247" s="240" t="s">
        <v>14</v>
      </c>
      <c r="AY247" s="18" t="s">
        <v>241</v>
      </c>
      <c r="BE247" s="241">
        <f>IF(N247="základní",J247,0)</f>
        <v>0</v>
      </c>
      <c r="BF247" s="241">
        <f>IF(N247="snížená",J247,0)</f>
        <v>0</v>
      </c>
      <c r="BG247" s="241">
        <f>IF(N247="zákl. přenesená",J247,0)</f>
        <v>0</v>
      </c>
      <c r="BH247" s="241">
        <f>IF(N247="sníž. přenesená",J247,0)</f>
        <v>0</v>
      </c>
      <c r="BI247" s="241">
        <f>IF(N247="nulová",J247,0)</f>
        <v>0</v>
      </c>
      <c r="BJ247" s="18" t="s">
        <v>14</v>
      </c>
      <c r="BK247" s="241">
        <f>ROUND(I247*H247,2)</f>
        <v>0</v>
      </c>
      <c r="BL247" s="18" t="s">
        <v>175</v>
      </c>
      <c r="BM247" s="240" t="s">
        <v>5792</v>
      </c>
    </row>
    <row r="248" s="2" customFormat="1">
      <c r="A248" s="39"/>
      <c r="B248" s="40"/>
      <c r="C248" s="41"/>
      <c r="D248" s="242" t="s">
        <v>249</v>
      </c>
      <c r="E248" s="41"/>
      <c r="F248" s="243" t="s">
        <v>5791</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249</v>
      </c>
      <c r="AU248" s="18" t="s">
        <v>14</v>
      </c>
    </row>
    <row r="249" s="12" customFormat="1" ht="25.92" customHeight="1">
      <c r="A249" s="12"/>
      <c r="B249" s="213"/>
      <c r="C249" s="214"/>
      <c r="D249" s="215" t="s">
        <v>79</v>
      </c>
      <c r="E249" s="216" t="s">
        <v>5502</v>
      </c>
      <c r="F249" s="216" t="s">
        <v>5480</v>
      </c>
      <c r="G249" s="214"/>
      <c r="H249" s="214"/>
      <c r="I249" s="217"/>
      <c r="J249" s="218">
        <f>BK249</f>
        <v>0</v>
      </c>
      <c r="K249" s="214"/>
      <c r="L249" s="219"/>
      <c r="M249" s="220"/>
      <c r="N249" s="221"/>
      <c r="O249" s="221"/>
      <c r="P249" s="222">
        <f>SUM(P250:P261)</f>
        <v>0</v>
      </c>
      <c r="Q249" s="221"/>
      <c r="R249" s="222">
        <f>SUM(R250:R261)</f>
        <v>0</v>
      </c>
      <c r="S249" s="221"/>
      <c r="T249" s="223">
        <f>SUM(T250:T261)</f>
        <v>0</v>
      </c>
      <c r="U249" s="12"/>
      <c r="V249" s="12"/>
      <c r="W249" s="12"/>
      <c r="X249" s="12"/>
      <c r="Y249" s="12"/>
      <c r="Z249" s="12"/>
      <c r="AA249" s="12"/>
      <c r="AB249" s="12"/>
      <c r="AC249" s="12"/>
      <c r="AD249" s="12"/>
      <c r="AE249" s="12"/>
      <c r="AR249" s="224" t="s">
        <v>14</v>
      </c>
      <c r="AT249" s="225" t="s">
        <v>79</v>
      </c>
      <c r="AU249" s="225" t="s">
        <v>80</v>
      </c>
      <c r="AY249" s="224" t="s">
        <v>241</v>
      </c>
      <c r="BK249" s="226">
        <f>SUM(BK250:BK261)</f>
        <v>0</v>
      </c>
    </row>
    <row r="250" s="2" customFormat="1" ht="16.5" customHeight="1">
      <c r="A250" s="39"/>
      <c r="B250" s="40"/>
      <c r="C250" s="229" t="s">
        <v>931</v>
      </c>
      <c r="D250" s="229" t="s">
        <v>243</v>
      </c>
      <c r="E250" s="230" t="s">
        <v>5484</v>
      </c>
      <c r="F250" s="231" t="s">
        <v>5485</v>
      </c>
      <c r="G250" s="232" t="s">
        <v>296</v>
      </c>
      <c r="H250" s="233">
        <v>62</v>
      </c>
      <c r="I250" s="234"/>
      <c r="J250" s="235">
        <f>ROUND(I250*H250,2)</f>
        <v>0</v>
      </c>
      <c r="K250" s="231" t="s">
        <v>1</v>
      </c>
      <c r="L250" s="45"/>
      <c r="M250" s="236" t="s">
        <v>1</v>
      </c>
      <c r="N250" s="237" t="s">
        <v>45</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175</v>
      </c>
      <c r="AT250" s="240" t="s">
        <v>243</v>
      </c>
      <c r="AU250" s="240" t="s">
        <v>14</v>
      </c>
      <c r="AY250" s="18" t="s">
        <v>241</v>
      </c>
      <c r="BE250" s="241">
        <f>IF(N250="základní",J250,0)</f>
        <v>0</v>
      </c>
      <c r="BF250" s="241">
        <f>IF(N250="snížená",J250,0)</f>
        <v>0</v>
      </c>
      <c r="BG250" s="241">
        <f>IF(N250="zákl. přenesená",J250,0)</f>
        <v>0</v>
      </c>
      <c r="BH250" s="241">
        <f>IF(N250="sníž. přenesená",J250,0)</f>
        <v>0</v>
      </c>
      <c r="BI250" s="241">
        <f>IF(N250="nulová",J250,0)</f>
        <v>0</v>
      </c>
      <c r="BJ250" s="18" t="s">
        <v>14</v>
      </c>
      <c r="BK250" s="241">
        <f>ROUND(I250*H250,2)</f>
        <v>0</v>
      </c>
      <c r="BL250" s="18" t="s">
        <v>175</v>
      </c>
      <c r="BM250" s="240" t="s">
        <v>5793</v>
      </c>
    </row>
    <row r="251" s="2" customFormat="1">
      <c r="A251" s="39"/>
      <c r="B251" s="40"/>
      <c r="C251" s="41"/>
      <c r="D251" s="242" t="s">
        <v>249</v>
      </c>
      <c r="E251" s="41"/>
      <c r="F251" s="243" t="s">
        <v>5485</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249</v>
      </c>
      <c r="AU251" s="18" t="s">
        <v>14</v>
      </c>
    </row>
    <row r="252" s="2" customFormat="1" ht="24.15" customHeight="1">
      <c r="A252" s="39"/>
      <c r="B252" s="40"/>
      <c r="C252" s="229" t="s">
        <v>935</v>
      </c>
      <c r="D252" s="229" t="s">
        <v>243</v>
      </c>
      <c r="E252" s="230" t="s">
        <v>5487</v>
      </c>
      <c r="F252" s="231" t="s">
        <v>5488</v>
      </c>
      <c r="G252" s="232" t="s">
        <v>296</v>
      </c>
      <c r="H252" s="233">
        <v>24</v>
      </c>
      <c r="I252" s="234"/>
      <c r="J252" s="235">
        <f>ROUND(I252*H252,2)</f>
        <v>0</v>
      </c>
      <c r="K252" s="231" t="s">
        <v>1</v>
      </c>
      <c r="L252" s="45"/>
      <c r="M252" s="236" t="s">
        <v>1</v>
      </c>
      <c r="N252" s="237" t="s">
        <v>45</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175</v>
      </c>
      <c r="AT252" s="240" t="s">
        <v>243</v>
      </c>
      <c r="AU252" s="240" t="s">
        <v>14</v>
      </c>
      <c r="AY252" s="18" t="s">
        <v>241</v>
      </c>
      <c r="BE252" s="241">
        <f>IF(N252="základní",J252,0)</f>
        <v>0</v>
      </c>
      <c r="BF252" s="241">
        <f>IF(N252="snížená",J252,0)</f>
        <v>0</v>
      </c>
      <c r="BG252" s="241">
        <f>IF(N252="zákl. přenesená",J252,0)</f>
        <v>0</v>
      </c>
      <c r="BH252" s="241">
        <f>IF(N252="sníž. přenesená",J252,0)</f>
        <v>0</v>
      </c>
      <c r="BI252" s="241">
        <f>IF(N252="nulová",J252,0)</f>
        <v>0</v>
      </c>
      <c r="BJ252" s="18" t="s">
        <v>14</v>
      </c>
      <c r="BK252" s="241">
        <f>ROUND(I252*H252,2)</f>
        <v>0</v>
      </c>
      <c r="BL252" s="18" t="s">
        <v>175</v>
      </c>
      <c r="BM252" s="240" t="s">
        <v>5794</v>
      </c>
    </row>
    <row r="253" s="2" customFormat="1">
      <c r="A253" s="39"/>
      <c r="B253" s="40"/>
      <c r="C253" s="41"/>
      <c r="D253" s="242" t="s">
        <v>249</v>
      </c>
      <c r="E253" s="41"/>
      <c r="F253" s="243" t="s">
        <v>5488</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249</v>
      </c>
      <c r="AU253" s="18" t="s">
        <v>14</v>
      </c>
    </row>
    <row r="254" s="2" customFormat="1" ht="24.15" customHeight="1">
      <c r="A254" s="39"/>
      <c r="B254" s="40"/>
      <c r="C254" s="229" t="s">
        <v>942</v>
      </c>
      <c r="D254" s="229" t="s">
        <v>243</v>
      </c>
      <c r="E254" s="230" t="s">
        <v>5490</v>
      </c>
      <c r="F254" s="231" t="s">
        <v>5491</v>
      </c>
      <c r="G254" s="232" t="s">
        <v>296</v>
      </c>
      <c r="H254" s="233">
        <v>6</v>
      </c>
      <c r="I254" s="234"/>
      <c r="J254" s="235">
        <f>ROUND(I254*H254,2)</f>
        <v>0</v>
      </c>
      <c r="K254" s="231" t="s">
        <v>1</v>
      </c>
      <c r="L254" s="45"/>
      <c r="M254" s="236" t="s">
        <v>1</v>
      </c>
      <c r="N254" s="237" t="s">
        <v>45</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175</v>
      </c>
      <c r="AT254" s="240" t="s">
        <v>243</v>
      </c>
      <c r="AU254" s="240" t="s">
        <v>14</v>
      </c>
      <c r="AY254" s="18" t="s">
        <v>241</v>
      </c>
      <c r="BE254" s="241">
        <f>IF(N254="základní",J254,0)</f>
        <v>0</v>
      </c>
      <c r="BF254" s="241">
        <f>IF(N254="snížená",J254,0)</f>
        <v>0</v>
      </c>
      <c r="BG254" s="241">
        <f>IF(N254="zákl. přenesená",J254,0)</f>
        <v>0</v>
      </c>
      <c r="BH254" s="241">
        <f>IF(N254="sníž. přenesená",J254,0)</f>
        <v>0</v>
      </c>
      <c r="BI254" s="241">
        <f>IF(N254="nulová",J254,0)</f>
        <v>0</v>
      </c>
      <c r="BJ254" s="18" t="s">
        <v>14</v>
      </c>
      <c r="BK254" s="241">
        <f>ROUND(I254*H254,2)</f>
        <v>0</v>
      </c>
      <c r="BL254" s="18" t="s">
        <v>175</v>
      </c>
      <c r="BM254" s="240" t="s">
        <v>5795</v>
      </c>
    </row>
    <row r="255" s="2" customFormat="1">
      <c r="A255" s="39"/>
      <c r="B255" s="40"/>
      <c r="C255" s="41"/>
      <c r="D255" s="242" t="s">
        <v>249</v>
      </c>
      <c r="E255" s="41"/>
      <c r="F255" s="243" t="s">
        <v>5491</v>
      </c>
      <c r="G255" s="41"/>
      <c r="H255" s="41"/>
      <c r="I255" s="244"/>
      <c r="J255" s="41"/>
      <c r="K255" s="41"/>
      <c r="L255" s="45"/>
      <c r="M255" s="245"/>
      <c r="N255" s="246"/>
      <c r="O255" s="92"/>
      <c r="P255" s="92"/>
      <c r="Q255" s="92"/>
      <c r="R255" s="92"/>
      <c r="S255" s="92"/>
      <c r="T255" s="93"/>
      <c r="U255" s="39"/>
      <c r="V255" s="39"/>
      <c r="W255" s="39"/>
      <c r="X255" s="39"/>
      <c r="Y255" s="39"/>
      <c r="Z255" s="39"/>
      <c r="AA255" s="39"/>
      <c r="AB255" s="39"/>
      <c r="AC255" s="39"/>
      <c r="AD255" s="39"/>
      <c r="AE255" s="39"/>
      <c r="AT255" s="18" t="s">
        <v>249</v>
      </c>
      <c r="AU255" s="18" t="s">
        <v>14</v>
      </c>
    </row>
    <row r="256" s="2" customFormat="1" ht="24.15" customHeight="1">
      <c r="A256" s="39"/>
      <c r="B256" s="40"/>
      <c r="C256" s="229" t="s">
        <v>946</v>
      </c>
      <c r="D256" s="229" t="s">
        <v>243</v>
      </c>
      <c r="E256" s="230" t="s">
        <v>5493</v>
      </c>
      <c r="F256" s="231" t="s">
        <v>5494</v>
      </c>
      <c r="G256" s="232" t="s">
        <v>296</v>
      </c>
      <c r="H256" s="233">
        <v>40</v>
      </c>
      <c r="I256" s="234"/>
      <c r="J256" s="235">
        <f>ROUND(I256*H256,2)</f>
        <v>0</v>
      </c>
      <c r="K256" s="231" t="s">
        <v>1</v>
      </c>
      <c r="L256" s="45"/>
      <c r="M256" s="236" t="s">
        <v>1</v>
      </c>
      <c r="N256" s="237" t="s">
        <v>45</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175</v>
      </c>
      <c r="AT256" s="240" t="s">
        <v>243</v>
      </c>
      <c r="AU256" s="240" t="s">
        <v>14</v>
      </c>
      <c r="AY256" s="18" t="s">
        <v>241</v>
      </c>
      <c r="BE256" s="241">
        <f>IF(N256="základní",J256,0)</f>
        <v>0</v>
      </c>
      <c r="BF256" s="241">
        <f>IF(N256="snížená",J256,0)</f>
        <v>0</v>
      </c>
      <c r="BG256" s="241">
        <f>IF(N256="zákl. přenesená",J256,0)</f>
        <v>0</v>
      </c>
      <c r="BH256" s="241">
        <f>IF(N256="sníž. přenesená",J256,0)</f>
        <v>0</v>
      </c>
      <c r="BI256" s="241">
        <f>IF(N256="nulová",J256,0)</f>
        <v>0</v>
      </c>
      <c r="BJ256" s="18" t="s">
        <v>14</v>
      </c>
      <c r="BK256" s="241">
        <f>ROUND(I256*H256,2)</f>
        <v>0</v>
      </c>
      <c r="BL256" s="18" t="s">
        <v>175</v>
      </c>
      <c r="BM256" s="240" t="s">
        <v>5796</v>
      </c>
    </row>
    <row r="257" s="2" customFormat="1">
      <c r="A257" s="39"/>
      <c r="B257" s="40"/>
      <c r="C257" s="41"/>
      <c r="D257" s="242" t="s">
        <v>249</v>
      </c>
      <c r="E257" s="41"/>
      <c r="F257" s="243" t="s">
        <v>5494</v>
      </c>
      <c r="G257" s="41"/>
      <c r="H257" s="41"/>
      <c r="I257" s="244"/>
      <c r="J257" s="41"/>
      <c r="K257" s="41"/>
      <c r="L257" s="45"/>
      <c r="M257" s="245"/>
      <c r="N257" s="246"/>
      <c r="O257" s="92"/>
      <c r="P257" s="92"/>
      <c r="Q257" s="92"/>
      <c r="R257" s="92"/>
      <c r="S257" s="92"/>
      <c r="T257" s="93"/>
      <c r="U257" s="39"/>
      <c r="V257" s="39"/>
      <c r="W257" s="39"/>
      <c r="X257" s="39"/>
      <c r="Y257" s="39"/>
      <c r="Z257" s="39"/>
      <c r="AA257" s="39"/>
      <c r="AB257" s="39"/>
      <c r="AC257" s="39"/>
      <c r="AD257" s="39"/>
      <c r="AE257" s="39"/>
      <c r="AT257" s="18" t="s">
        <v>249</v>
      </c>
      <c r="AU257" s="18" t="s">
        <v>14</v>
      </c>
    </row>
    <row r="258" s="2" customFormat="1" ht="24.15" customHeight="1">
      <c r="A258" s="39"/>
      <c r="B258" s="40"/>
      <c r="C258" s="229" t="s">
        <v>952</v>
      </c>
      <c r="D258" s="229" t="s">
        <v>243</v>
      </c>
      <c r="E258" s="230" t="s">
        <v>5496</v>
      </c>
      <c r="F258" s="231" t="s">
        <v>5497</v>
      </c>
      <c r="G258" s="232" t="s">
        <v>296</v>
      </c>
      <c r="H258" s="233">
        <v>6</v>
      </c>
      <c r="I258" s="234"/>
      <c r="J258" s="235">
        <f>ROUND(I258*H258,2)</f>
        <v>0</v>
      </c>
      <c r="K258" s="231" t="s">
        <v>1</v>
      </c>
      <c r="L258" s="45"/>
      <c r="M258" s="236" t="s">
        <v>1</v>
      </c>
      <c r="N258" s="237" t="s">
        <v>45</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175</v>
      </c>
      <c r="AT258" s="240" t="s">
        <v>243</v>
      </c>
      <c r="AU258" s="240" t="s">
        <v>14</v>
      </c>
      <c r="AY258" s="18" t="s">
        <v>241</v>
      </c>
      <c r="BE258" s="241">
        <f>IF(N258="základní",J258,0)</f>
        <v>0</v>
      </c>
      <c r="BF258" s="241">
        <f>IF(N258="snížená",J258,0)</f>
        <v>0</v>
      </c>
      <c r="BG258" s="241">
        <f>IF(N258="zákl. přenesená",J258,0)</f>
        <v>0</v>
      </c>
      <c r="BH258" s="241">
        <f>IF(N258="sníž. přenesená",J258,0)</f>
        <v>0</v>
      </c>
      <c r="BI258" s="241">
        <f>IF(N258="nulová",J258,0)</f>
        <v>0</v>
      </c>
      <c r="BJ258" s="18" t="s">
        <v>14</v>
      </c>
      <c r="BK258" s="241">
        <f>ROUND(I258*H258,2)</f>
        <v>0</v>
      </c>
      <c r="BL258" s="18" t="s">
        <v>175</v>
      </c>
      <c r="BM258" s="240" t="s">
        <v>5797</v>
      </c>
    </row>
    <row r="259" s="2" customFormat="1">
      <c r="A259" s="39"/>
      <c r="B259" s="40"/>
      <c r="C259" s="41"/>
      <c r="D259" s="242" t="s">
        <v>249</v>
      </c>
      <c r="E259" s="41"/>
      <c r="F259" s="243" t="s">
        <v>5497</v>
      </c>
      <c r="G259" s="41"/>
      <c r="H259" s="41"/>
      <c r="I259" s="244"/>
      <c r="J259" s="41"/>
      <c r="K259" s="41"/>
      <c r="L259" s="45"/>
      <c r="M259" s="245"/>
      <c r="N259" s="246"/>
      <c r="O259" s="92"/>
      <c r="P259" s="92"/>
      <c r="Q259" s="92"/>
      <c r="R259" s="92"/>
      <c r="S259" s="92"/>
      <c r="T259" s="93"/>
      <c r="U259" s="39"/>
      <c r="V259" s="39"/>
      <c r="W259" s="39"/>
      <c r="X259" s="39"/>
      <c r="Y259" s="39"/>
      <c r="Z259" s="39"/>
      <c r="AA259" s="39"/>
      <c r="AB259" s="39"/>
      <c r="AC259" s="39"/>
      <c r="AD259" s="39"/>
      <c r="AE259" s="39"/>
      <c r="AT259" s="18" t="s">
        <v>249</v>
      </c>
      <c r="AU259" s="18" t="s">
        <v>14</v>
      </c>
    </row>
    <row r="260" s="2" customFormat="1" ht="16.5" customHeight="1">
      <c r="A260" s="39"/>
      <c r="B260" s="40"/>
      <c r="C260" s="229" t="s">
        <v>957</v>
      </c>
      <c r="D260" s="229" t="s">
        <v>243</v>
      </c>
      <c r="E260" s="230" t="s">
        <v>5499</v>
      </c>
      <c r="F260" s="231" t="s">
        <v>5500</v>
      </c>
      <c r="G260" s="232" t="s">
        <v>307</v>
      </c>
      <c r="H260" s="233">
        <v>1</v>
      </c>
      <c r="I260" s="234"/>
      <c r="J260" s="235">
        <f>ROUND(I260*H260,2)</f>
        <v>0</v>
      </c>
      <c r="K260" s="231" t="s">
        <v>1</v>
      </c>
      <c r="L260" s="45"/>
      <c r="M260" s="236" t="s">
        <v>1</v>
      </c>
      <c r="N260" s="237" t="s">
        <v>45</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175</v>
      </c>
      <c r="AT260" s="240" t="s">
        <v>243</v>
      </c>
      <c r="AU260" s="240" t="s">
        <v>14</v>
      </c>
      <c r="AY260" s="18" t="s">
        <v>241</v>
      </c>
      <c r="BE260" s="241">
        <f>IF(N260="základní",J260,0)</f>
        <v>0</v>
      </c>
      <c r="BF260" s="241">
        <f>IF(N260="snížená",J260,0)</f>
        <v>0</v>
      </c>
      <c r="BG260" s="241">
        <f>IF(N260="zákl. přenesená",J260,0)</f>
        <v>0</v>
      </c>
      <c r="BH260" s="241">
        <f>IF(N260="sníž. přenesená",J260,0)</f>
        <v>0</v>
      </c>
      <c r="BI260" s="241">
        <f>IF(N260="nulová",J260,0)</f>
        <v>0</v>
      </c>
      <c r="BJ260" s="18" t="s">
        <v>14</v>
      </c>
      <c r="BK260" s="241">
        <f>ROUND(I260*H260,2)</f>
        <v>0</v>
      </c>
      <c r="BL260" s="18" t="s">
        <v>175</v>
      </c>
      <c r="BM260" s="240" t="s">
        <v>5798</v>
      </c>
    </row>
    <row r="261" s="2" customFormat="1">
      <c r="A261" s="39"/>
      <c r="B261" s="40"/>
      <c r="C261" s="41"/>
      <c r="D261" s="242" t="s">
        <v>249</v>
      </c>
      <c r="E261" s="41"/>
      <c r="F261" s="243" t="s">
        <v>5500</v>
      </c>
      <c r="G261" s="41"/>
      <c r="H261" s="41"/>
      <c r="I261" s="244"/>
      <c r="J261" s="41"/>
      <c r="K261" s="41"/>
      <c r="L261" s="45"/>
      <c r="M261" s="245"/>
      <c r="N261" s="246"/>
      <c r="O261" s="92"/>
      <c r="P261" s="92"/>
      <c r="Q261" s="92"/>
      <c r="R261" s="92"/>
      <c r="S261" s="92"/>
      <c r="T261" s="93"/>
      <c r="U261" s="39"/>
      <c r="V261" s="39"/>
      <c r="W261" s="39"/>
      <c r="X261" s="39"/>
      <c r="Y261" s="39"/>
      <c r="Z261" s="39"/>
      <c r="AA261" s="39"/>
      <c r="AB261" s="39"/>
      <c r="AC261" s="39"/>
      <c r="AD261" s="39"/>
      <c r="AE261" s="39"/>
      <c r="AT261" s="18" t="s">
        <v>249</v>
      </c>
      <c r="AU261" s="18" t="s">
        <v>14</v>
      </c>
    </row>
    <row r="262" s="12" customFormat="1" ht="25.92" customHeight="1">
      <c r="A262" s="12"/>
      <c r="B262" s="213"/>
      <c r="C262" s="214"/>
      <c r="D262" s="215" t="s">
        <v>79</v>
      </c>
      <c r="E262" s="216" t="s">
        <v>5799</v>
      </c>
      <c r="F262" s="216" t="s">
        <v>5503</v>
      </c>
      <c r="G262" s="214"/>
      <c r="H262" s="214"/>
      <c r="I262" s="217"/>
      <c r="J262" s="218">
        <f>BK262</f>
        <v>0</v>
      </c>
      <c r="K262" s="214"/>
      <c r="L262" s="219"/>
      <c r="M262" s="220"/>
      <c r="N262" s="221"/>
      <c r="O262" s="221"/>
      <c r="P262" s="222">
        <f>SUM(P263:P294)</f>
        <v>0</v>
      </c>
      <c r="Q262" s="221"/>
      <c r="R262" s="222">
        <f>SUM(R263:R294)</f>
        <v>0</v>
      </c>
      <c r="S262" s="221"/>
      <c r="T262" s="223">
        <f>SUM(T263:T294)</f>
        <v>0</v>
      </c>
      <c r="U262" s="12"/>
      <c r="V262" s="12"/>
      <c r="W262" s="12"/>
      <c r="X262" s="12"/>
      <c r="Y262" s="12"/>
      <c r="Z262" s="12"/>
      <c r="AA262" s="12"/>
      <c r="AB262" s="12"/>
      <c r="AC262" s="12"/>
      <c r="AD262" s="12"/>
      <c r="AE262" s="12"/>
      <c r="AR262" s="224" t="s">
        <v>14</v>
      </c>
      <c r="AT262" s="225" t="s">
        <v>79</v>
      </c>
      <c r="AU262" s="225" t="s">
        <v>80</v>
      </c>
      <c r="AY262" s="224" t="s">
        <v>241</v>
      </c>
      <c r="BK262" s="226">
        <f>SUM(BK263:BK294)</f>
        <v>0</v>
      </c>
    </row>
    <row r="263" s="2" customFormat="1" ht="16.5" customHeight="1">
      <c r="A263" s="39"/>
      <c r="B263" s="40"/>
      <c r="C263" s="229" t="s">
        <v>967</v>
      </c>
      <c r="D263" s="229" t="s">
        <v>243</v>
      </c>
      <c r="E263" s="230" t="s">
        <v>5504</v>
      </c>
      <c r="F263" s="231" t="s">
        <v>5505</v>
      </c>
      <c r="G263" s="232" t="s">
        <v>307</v>
      </c>
      <c r="H263" s="233">
        <v>1</v>
      </c>
      <c r="I263" s="234"/>
      <c r="J263" s="235">
        <f>ROUND(I263*H263,2)</f>
        <v>0</v>
      </c>
      <c r="K263" s="231" t="s">
        <v>1</v>
      </c>
      <c r="L263" s="45"/>
      <c r="M263" s="236" t="s">
        <v>1</v>
      </c>
      <c r="N263" s="237" t="s">
        <v>45</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175</v>
      </c>
      <c r="AT263" s="240" t="s">
        <v>243</v>
      </c>
      <c r="AU263" s="240" t="s">
        <v>14</v>
      </c>
      <c r="AY263" s="18" t="s">
        <v>241</v>
      </c>
      <c r="BE263" s="241">
        <f>IF(N263="základní",J263,0)</f>
        <v>0</v>
      </c>
      <c r="BF263" s="241">
        <f>IF(N263="snížená",J263,0)</f>
        <v>0</v>
      </c>
      <c r="BG263" s="241">
        <f>IF(N263="zákl. přenesená",J263,0)</f>
        <v>0</v>
      </c>
      <c r="BH263" s="241">
        <f>IF(N263="sníž. přenesená",J263,0)</f>
        <v>0</v>
      </c>
      <c r="BI263" s="241">
        <f>IF(N263="nulová",J263,0)</f>
        <v>0</v>
      </c>
      <c r="BJ263" s="18" t="s">
        <v>14</v>
      </c>
      <c r="BK263" s="241">
        <f>ROUND(I263*H263,2)</f>
        <v>0</v>
      </c>
      <c r="BL263" s="18" t="s">
        <v>175</v>
      </c>
      <c r="BM263" s="240" t="s">
        <v>5800</v>
      </c>
    </row>
    <row r="264" s="2" customFormat="1">
      <c r="A264" s="39"/>
      <c r="B264" s="40"/>
      <c r="C264" s="41"/>
      <c r="D264" s="242" t="s">
        <v>249</v>
      </c>
      <c r="E264" s="41"/>
      <c r="F264" s="243" t="s">
        <v>5505</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249</v>
      </c>
      <c r="AU264" s="18" t="s">
        <v>14</v>
      </c>
    </row>
    <row r="265" s="2" customFormat="1" ht="16.5" customHeight="1">
      <c r="A265" s="39"/>
      <c r="B265" s="40"/>
      <c r="C265" s="229" t="s">
        <v>972</v>
      </c>
      <c r="D265" s="229" t="s">
        <v>243</v>
      </c>
      <c r="E265" s="230" t="s">
        <v>5507</v>
      </c>
      <c r="F265" s="231" t="s">
        <v>5508</v>
      </c>
      <c r="G265" s="232" t="s">
        <v>307</v>
      </c>
      <c r="H265" s="233">
        <v>1</v>
      </c>
      <c r="I265" s="234"/>
      <c r="J265" s="235">
        <f>ROUND(I265*H265,2)</f>
        <v>0</v>
      </c>
      <c r="K265" s="231" t="s">
        <v>1</v>
      </c>
      <c r="L265" s="45"/>
      <c r="M265" s="236" t="s">
        <v>1</v>
      </c>
      <c r="N265" s="237" t="s">
        <v>45</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175</v>
      </c>
      <c r="AT265" s="240" t="s">
        <v>243</v>
      </c>
      <c r="AU265" s="240" t="s">
        <v>14</v>
      </c>
      <c r="AY265" s="18" t="s">
        <v>241</v>
      </c>
      <c r="BE265" s="241">
        <f>IF(N265="základní",J265,0)</f>
        <v>0</v>
      </c>
      <c r="BF265" s="241">
        <f>IF(N265="snížená",J265,0)</f>
        <v>0</v>
      </c>
      <c r="BG265" s="241">
        <f>IF(N265="zákl. přenesená",J265,0)</f>
        <v>0</v>
      </c>
      <c r="BH265" s="241">
        <f>IF(N265="sníž. přenesená",J265,0)</f>
        <v>0</v>
      </c>
      <c r="BI265" s="241">
        <f>IF(N265="nulová",J265,0)</f>
        <v>0</v>
      </c>
      <c r="BJ265" s="18" t="s">
        <v>14</v>
      </c>
      <c r="BK265" s="241">
        <f>ROUND(I265*H265,2)</f>
        <v>0</v>
      </c>
      <c r="BL265" s="18" t="s">
        <v>175</v>
      </c>
      <c r="BM265" s="240" t="s">
        <v>5801</v>
      </c>
    </row>
    <row r="266" s="2" customFormat="1">
      <c r="A266" s="39"/>
      <c r="B266" s="40"/>
      <c r="C266" s="41"/>
      <c r="D266" s="242" t="s">
        <v>249</v>
      </c>
      <c r="E266" s="41"/>
      <c r="F266" s="243" t="s">
        <v>5508</v>
      </c>
      <c r="G266" s="41"/>
      <c r="H266" s="41"/>
      <c r="I266" s="244"/>
      <c r="J266" s="41"/>
      <c r="K266" s="41"/>
      <c r="L266" s="45"/>
      <c r="M266" s="245"/>
      <c r="N266" s="246"/>
      <c r="O266" s="92"/>
      <c r="P266" s="92"/>
      <c r="Q266" s="92"/>
      <c r="R266" s="92"/>
      <c r="S266" s="92"/>
      <c r="T266" s="93"/>
      <c r="U266" s="39"/>
      <c r="V266" s="39"/>
      <c r="W266" s="39"/>
      <c r="X266" s="39"/>
      <c r="Y266" s="39"/>
      <c r="Z266" s="39"/>
      <c r="AA266" s="39"/>
      <c r="AB266" s="39"/>
      <c r="AC266" s="39"/>
      <c r="AD266" s="39"/>
      <c r="AE266" s="39"/>
      <c r="AT266" s="18" t="s">
        <v>249</v>
      </c>
      <c r="AU266" s="18" t="s">
        <v>14</v>
      </c>
    </row>
    <row r="267" s="2" customFormat="1" ht="16.5" customHeight="1">
      <c r="A267" s="39"/>
      <c r="B267" s="40"/>
      <c r="C267" s="229" t="s">
        <v>980</v>
      </c>
      <c r="D267" s="229" t="s">
        <v>243</v>
      </c>
      <c r="E267" s="230" t="s">
        <v>5510</v>
      </c>
      <c r="F267" s="231" t="s">
        <v>5511</v>
      </c>
      <c r="G267" s="232" t="s">
        <v>307</v>
      </c>
      <c r="H267" s="233">
        <v>1</v>
      </c>
      <c r="I267" s="234"/>
      <c r="J267" s="235">
        <f>ROUND(I267*H267,2)</f>
        <v>0</v>
      </c>
      <c r="K267" s="231" t="s">
        <v>1</v>
      </c>
      <c r="L267" s="45"/>
      <c r="M267" s="236" t="s">
        <v>1</v>
      </c>
      <c r="N267" s="237" t="s">
        <v>45</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175</v>
      </c>
      <c r="AT267" s="240" t="s">
        <v>243</v>
      </c>
      <c r="AU267" s="240" t="s">
        <v>14</v>
      </c>
      <c r="AY267" s="18" t="s">
        <v>241</v>
      </c>
      <c r="BE267" s="241">
        <f>IF(N267="základní",J267,0)</f>
        <v>0</v>
      </c>
      <c r="BF267" s="241">
        <f>IF(N267="snížená",J267,0)</f>
        <v>0</v>
      </c>
      <c r="BG267" s="241">
        <f>IF(N267="zákl. přenesená",J267,0)</f>
        <v>0</v>
      </c>
      <c r="BH267" s="241">
        <f>IF(N267="sníž. přenesená",J267,0)</f>
        <v>0</v>
      </c>
      <c r="BI267" s="241">
        <f>IF(N267="nulová",J267,0)</f>
        <v>0</v>
      </c>
      <c r="BJ267" s="18" t="s">
        <v>14</v>
      </c>
      <c r="BK267" s="241">
        <f>ROUND(I267*H267,2)</f>
        <v>0</v>
      </c>
      <c r="BL267" s="18" t="s">
        <v>175</v>
      </c>
      <c r="BM267" s="240" t="s">
        <v>5802</v>
      </c>
    </row>
    <row r="268" s="2" customFormat="1">
      <c r="A268" s="39"/>
      <c r="B268" s="40"/>
      <c r="C268" s="41"/>
      <c r="D268" s="242" t="s">
        <v>249</v>
      </c>
      <c r="E268" s="41"/>
      <c r="F268" s="243" t="s">
        <v>5511</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249</v>
      </c>
      <c r="AU268" s="18" t="s">
        <v>14</v>
      </c>
    </row>
    <row r="269" s="2" customFormat="1" ht="16.5" customHeight="1">
      <c r="A269" s="39"/>
      <c r="B269" s="40"/>
      <c r="C269" s="229" t="s">
        <v>985</v>
      </c>
      <c r="D269" s="229" t="s">
        <v>243</v>
      </c>
      <c r="E269" s="230" t="s">
        <v>5513</v>
      </c>
      <c r="F269" s="231" t="s">
        <v>5517</v>
      </c>
      <c r="G269" s="232" t="s">
        <v>307</v>
      </c>
      <c r="H269" s="233">
        <v>1</v>
      </c>
      <c r="I269" s="234"/>
      <c r="J269" s="235">
        <f>ROUND(I269*H269,2)</f>
        <v>0</v>
      </c>
      <c r="K269" s="231" t="s">
        <v>1</v>
      </c>
      <c r="L269" s="45"/>
      <c r="M269" s="236" t="s">
        <v>1</v>
      </c>
      <c r="N269" s="237" t="s">
        <v>45</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175</v>
      </c>
      <c r="AT269" s="240" t="s">
        <v>243</v>
      </c>
      <c r="AU269" s="240" t="s">
        <v>14</v>
      </c>
      <c r="AY269" s="18" t="s">
        <v>241</v>
      </c>
      <c r="BE269" s="241">
        <f>IF(N269="základní",J269,0)</f>
        <v>0</v>
      </c>
      <c r="BF269" s="241">
        <f>IF(N269="snížená",J269,0)</f>
        <v>0</v>
      </c>
      <c r="BG269" s="241">
        <f>IF(N269="zákl. přenesená",J269,0)</f>
        <v>0</v>
      </c>
      <c r="BH269" s="241">
        <f>IF(N269="sníž. přenesená",J269,0)</f>
        <v>0</v>
      </c>
      <c r="BI269" s="241">
        <f>IF(N269="nulová",J269,0)</f>
        <v>0</v>
      </c>
      <c r="BJ269" s="18" t="s">
        <v>14</v>
      </c>
      <c r="BK269" s="241">
        <f>ROUND(I269*H269,2)</f>
        <v>0</v>
      </c>
      <c r="BL269" s="18" t="s">
        <v>175</v>
      </c>
      <c r="BM269" s="240" t="s">
        <v>5803</v>
      </c>
    </row>
    <row r="270" s="2" customFormat="1">
      <c r="A270" s="39"/>
      <c r="B270" s="40"/>
      <c r="C270" s="41"/>
      <c r="D270" s="242" t="s">
        <v>249</v>
      </c>
      <c r="E270" s="41"/>
      <c r="F270" s="243" t="s">
        <v>5517</v>
      </c>
      <c r="G270" s="41"/>
      <c r="H270" s="41"/>
      <c r="I270" s="244"/>
      <c r="J270" s="41"/>
      <c r="K270" s="41"/>
      <c r="L270" s="45"/>
      <c r="M270" s="245"/>
      <c r="N270" s="246"/>
      <c r="O270" s="92"/>
      <c r="P270" s="92"/>
      <c r="Q270" s="92"/>
      <c r="R270" s="92"/>
      <c r="S270" s="92"/>
      <c r="T270" s="93"/>
      <c r="U270" s="39"/>
      <c r="V270" s="39"/>
      <c r="W270" s="39"/>
      <c r="X270" s="39"/>
      <c r="Y270" s="39"/>
      <c r="Z270" s="39"/>
      <c r="AA270" s="39"/>
      <c r="AB270" s="39"/>
      <c r="AC270" s="39"/>
      <c r="AD270" s="39"/>
      <c r="AE270" s="39"/>
      <c r="AT270" s="18" t="s">
        <v>249</v>
      </c>
      <c r="AU270" s="18" t="s">
        <v>14</v>
      </c>
    </row>
    <row r="271" s="2" customFormat="1" ht="16.5" customHeight="1">
      <c r="A271" s="39"/>
      <c r="B271" s="40"/>
      <c r="C271" s="229" t="s">
        <v>991</v>
      </c>
      <c r="D271" s="229" t="s">
        <v>243</v>
      </c>
      <c r="E271" s="230" t="s">
        <v>5516</v>
      </c>
      <c r="F271" s="231" t="s">
        <v>5804</v>
      </c>
      <c r="G271" s="232" t="s">
        <v>5521</v>
      </c>
      <c r="H271" s="233">
        <v>35</v>
      </c>
      <c r="I271" s="234"/>
      <c r="J271" s="235">
        <f>ROUND(I271*H271,2)</f>
        <v>0</v>
      </c>
      <c r="K271" s="231" t="s">
        <v>1</v>
      </c>
      <c r="L271" s="45"/>
      <c r="M271" s="236" t="s">
        <v>1</v>
      </c>
      <c r="N271" s="237" t="s">
        <v>45</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175</v>
      </c>
      <c r="AT271" s="240" t="s">
        <v>243</v>
      </c>
      <c r="AU271" s="240" t="s">
        <v>14</v>
      </c>
      <c r="AY271" s="18" t="s">
        <v>241</v>
      </c>
      <c r="BE271" s="241">
        <f>IF(N271="základní",J271,0)</f>
        <v>0</v>
      </c>
      <c r="BF271" s="241">
        <f>IF(N271="snížená",J271,0)</f>
        <v>0</v>
      </c>
      <c r="BG271" s="241">
        <f>IF(N271="zákl. přenesená",J271,0)</f>
        <v>0</v>
      </c>
      <c r="BH271" s="241">
        <f>IF(N271="sníž. přenesená",J271,0)</f>
        <v>0</v>
      </c>
      <c r="BI271" s="241">
        <f>IF(N271="nulová",J271,0)</f>
        <v>0</v>
      </c>
      <c r="BJ271" s="18" t="s">
        <v>14</v>
      </c>
      <c r="BK271" s="241">
        <f>ROUND(I271*H271,2)</f>
        <v>0</v>
      </c>
      <c r="BL271" s="18" t="s">
        <v>175</v>
      </c>
      <c r="BM271" s="240" t="s">
        <v>5805</v>
      </c>
    </row>
    <row r="272" s="2" customFormat="1">
      <c r="A272" s="39"/>
      <c r="B272" s="40"/>
      <c r="C272" s="41"/>
      <c r="D272" s="242" t="s">
        <v>249</v>
      </c>
      <c r="E272" s="41"/>
      <c r="F272" s="243" t="s">
        <v>5804</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249</v>
      </c>
      <c r="AU272" s="18" t="s">
        <v>14</v>
      </c>
    </row>
    <row r="273" s="2" customFormat="1" ht="16.5" customHeight="1">
      <c r="A273" s="39"/>
      <c r="B273" s="40"/>
      <c r="C273" s="229" t="s">
        <v>997</v>
      </c>
      <c r="D273" s="229" t="s">
        <v>243</v>
      </c>
      <c r="E273" s="230" t="s">
        <v>5519</v>
      </c>
      <c r="F273" s="231" t="s">
        <v>5806</v>
      </c>
      <c r="G273" s="232" t="s">
        <v>5521</v>
      </c>
      <c r="H273" s="233">
        <v>35</v>
      </c>
      <c r="I273" s="234"/>
      <c r="J273" s="235">
        <f>ROUND(I273*H273,2)</f>
        <v>0</v>
      </c>
      <c r="K273" s="231" t="s">
        <v>1</v>
      </c>
      <c r="L273" s="45"/>
      <c r="M273" s="236" t="s">
        <v>1</v>
      </c>
      <c r="N273" s="237" t="s">
        <v>45</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175</v>
      </c>
      <c r="AT273" s="240" t="s">
        <v>243</v>
      </c>
      <c r="AU273" s="240" t="s">
        <v>14</v>
      </c>
      <c r="AY273" s="18" t="s">
        <v>241</v>
      </c>
      <c r="BE273" s="241">
        <f>IF(N273="základní",J273,0)</f>
        <v>0</v>
      </c>
      <c r="BF273" s="241">
        <f>IF(N273="snížená",J273,0)</f>
        <v>0</v>
      </c>
      <c r="BG273" s="241">
        <f>IF(N273="zákl. přenesená",J273,0)</f>
        <v>0</v>
      </c>
      <c r="BH273" s="241">
        <f>IF(N273="sníž. přenesená",J273,0)</f>
        <v>0</v>
      </c>
      <c r="BI273" s="241">
        <f>IF(N273="nulová",J273,0)</f>
        <v>0</v>
      </c>
      <c r="BJ273" s="18" t="s">
        <v>14</v>
      </c>
      <c r="BK273" s="241">
        <f>ROUND(I273*H273,2)</f>
        <v>0</v>
      </c>
      <c r="BL273" s="18" t="s">
        <v>175</v>
      </c>
      <c r="BM273" s="240" t="s">
        <v>5807</v>
      </c>
    </row>
    <row r="274" s="2" customFormat="1">
      <c r="A274" s="39"/>
      <c r="B274" s="40"/>
      <c r="C274" s="41"/>
      <c r="D274" s="242" t="s">
        <v>249</v>
      </c>
      <c r="E274" s="41"/>
      <c r="F274" s="243" t="s">
        <v>5806</v>
      </c>
      <c r="G274" s="41"/>
      <c r="H274" s="41"/>
      <c r="I274" s="244"/>
      <c r="J274" s="41"/>
      <c r="K274" s="41"/>
      <c r="L274" s="45"/>
      <c r="M274" s="245"/>
      <c r="N274" s="246"/>
      <c r="O274" s="92"/>
      <c r="P274" s="92"/>
      <c r="Q274" s="92"/>
      <c r="R274" s="92"/>
      <c r="S274" s="92"/>
      <c r="T274" s="93"/>
      <c r="U274" s="39"/>
      <c r="V274" s="39"/>
      <c r="W274" s="39"/>
      <c r="X274" s="39"/>
      <c r="Y274" s="39"/>
      <c r="Z274" s="39"/>
      <c r="AA274" s="39"/>
      <c r="AB274" s="39"/>
      <c r="AC274" s="39"/>
      <c r="AD274" s="39"/>
      <c r="AE274" s="39"/>
      <c r="AT274" s="18" t="s">
        <v>249</v>
      </c>
      <c r="AU274" s="18" t="s">
        <v>14</v>
      </c>
    </row>
    <row r="275" s="2" customFormat="1" ht="24.15" customHeight="1">
      <c r="A275" s="39"/>
      <c r="B275" s="40"/>
      <c r="C275" s="229" t="s">
        <v>1001</v>
      </c>
      <c r="D275" s="229" t="s">
        <v>243</v>
      </c>
      <c r="E275" s="230" t="s">
        <v>5523</v>
      </c>
      <c r="F275" s="231" t="s">
        <v>5808</v>
      </c>
      <c r="G275" s="232" t="s">
        <v>5521</v>
      </c>
      <c r="H275" s="233">
        <v>35</v>
      </c>
      <c r="I275" s="234"/>
      <c r="J275" s="235">
        <f>ROUND(I275*H275,2)</f>
        <v>0</v>
      </c>
      <c r="K275" s="231" t="s">
        <v>1</v>
      </c>
      <c r="L275" s="45"/>
      <c r="M275" s="236" t="s">
        <v>1</v>
      </c>
      <c r="N275" s="237" t="s">
        <v>45</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175</v>
      </c>
      <c r="AT275" s="240" t="s">
        <v>243</v>
      </c>
      <c r="AU275" s="240" t="s">
        <v>14</v>
      </c>
      <c r="AY275" s="18" t="s">
        <v>241</v>
      </c>
      <c r="BE275" s="241">
        <f>IF(N275="základní",J275,0)</f>
        <v>0</v>
      </c>
      <c r="BF275" s="241">
        <f>IF(N275="snížená",J275,0)</f>
        <v>0</v>
      </c>
      <c r="BG275" s="241">
        <f>IF(N275="zákl. přenesená",J275,0)</f>
        <v>0</v>
      </c>
      <c r="BH275" s="241">
        <f>IF(N275="sníž. přenesená",J275,0)</f>
        <v>0</v>
      </c>
      <c r="BI275" s="241">
        <f>IF(N275="nulová",J275,0)</f>
        <v>0</v>
      </c>
      <c r="BJ275" s="18" t="s">
        <v>14</v>
      </c>
      <c r="BK275" s="241">
        <f>ROUND(I275*H275,2)</f>
        <v>0</v>
      </c>
      <c r="BL275" s="18" t="s">
        <v>175</v>
      </c>
      <c r="BM275" s="240" t="s">
        <v>5809</v>
      </c>
    </row>
    <row r="276" s="2" customFormat="1">
      <c r="A276" s="39"/>
      <c r="B276" s="40"/>
      <c r="C276" s="41"/>
      <c r="D276" s="242" t="s">
        <v>249</v>
      </c>
      <c r="E276" s="41"/>
      <c r="F276" s="243" t="s">
        <v>5808</v>
      </c>
      <c r="G276" s="41"/>
      <c r="H276" s="41"/>
      <c r="I276" s="244"/>
      <c r="J276" s="41"/>
      <c r="K276" s="41"/>
      <c r="L276" s="45"/>
      <c r="M276" s="245"/>
      <c r="N276" s="246"/>
      <c r="O276" s="92"/>
      <c r="P276" s="92"/>
      <c r="Q276" s="92"/>
      <c r="R276" s="92"/>
      <c r="S276" s="92"/>
      <c r="T276" s="93"/>
      <c r="U276" s="39"/>
      <c r="V276" s="39"/>
      <c r="W276" s="39"/>
      <c r="X276" s="39"/>
      <c r="Y276" s="39"/>
      <c r="Z276" s="39"/>
      <c r="AA276" s="39"/>
      <c r="AB276" s="39"/>
      <c r="AC276" s="39"/>
      <c r="AD276" s="39"/>
      <c r="AE276" s="39"/>
      <c r="AT276" s="18" t="s">
        <v>249</v>
      </c>
      <c r="AU276" s="18" t="s">
        <v>14</v>
      </c>
    </row>
    <row r="277" s="2" customFormat="1" ht="16.5" customHeight="1">
      <c r="A277" s="39"/>
      <c r="B277" s="40"/>
      <c r="C277" s="229" t="s">
        <v>1006</v>
      </c>
      <c r="D277" s="229" t="s">
        <v>243</v>
      </c>
      <c r="E277" s="230" t="s">
        <v>5526</v>
      </c>
      <c r="F277" s="231" t="s">
        <v>5810</v>
      </c>
      <c r="G277" s="232" t="s">
        <v>5521</v>
      </c>
      <c r="H277" s="233">
        <v>6</v>
      </c>
      <c r="I277" s="234"/>
      <c r="J277" s="235">
        <f>ROUND(I277*H277,2)</f>
        <v>0</v>
      </c>
      <c r="K277" s="231" t="s">
        <v>1</v>
      </c>
      <c r="L277" s="45"/>
      <c r="M277" s="236" t="s">
        <v>1</v>
      </c>
      <c r="N277" s="237" t="s">
        <v>45</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175</v>
      </c>
      <c r="AT277" s="240" t="s">
        <v>243</v>
      </c>
      <c r="AU277" s="240" t="s">
        <v>14</v>
      </c>
      <c r="AY277" s="18" t="s">
        <v>241</v>
      </c>
      <c r="BE277" s="241">
        <f>IF(N277="základní",J277,0)</f>
        <v>0</v>
      </c>
      <c r="BF277" s="241">
        <f>IF(N277="snížená",J277,0)</f>
        <v>0</v>
      </c>
      <c r="BG277" s="241">
        <f>IF(N277="zákl. přenesená",J277,0)</f>
        <v>0</v>
      </c>
      <c r="BH277" s="241">
        <f>IF(N277="sníž. přenesená",J277,0)</f>
        <v>0</v>
      </c>
      <c r="BI277" s="241">
        <f>IF(N277="nulová",J277,0)</f>
        <v>0</v>
      </c>
      <c r="BJ277" s="18" t="s">
        <v>14</v>
      </c>
      <c r="BK277" s="241">
        <f>ROUND(I277*H277,2)</f>
        <v>0</v>
      </c>
      <c r="BL277" s="18" t="s">
        <v>175</v>
      </c>
      <c r="BM277" s="240" t="s">
        <v>5811</v>
      </c>
    </row>
    <row r="278" s="2" customFormat="1">
      <c r="A278" s="39"/>
      <c r="B278" s="40"/>
      <c r="C278" s="41"/>
      <c r="D278" s="242" t="s">
        <v>249</v>
      </c>
      <c r="E278" s="41"/>
      <c r="F278" s="243" t="s">
        <v>5810</v>
      </c>
      <c r="G278" s="41"/>
      <c r="H278" s="41"/>
      <c r="I278" s="244"/>
      <c r="J278" s="41"/>
      <c r="K278" s="41"/>
      <c r="L278" s="45"/>
      <c r="M278" s="245"/>
      <c r="N278" s="246"/>
      <c r="O278" s="92"/>
      <c r="P278" s="92"/>
      <c r="Q278" s="92"/>
      <c r="R278" s="92"/>
      <c r="S278" s="92"/>
      <c r="T278" s="93"/>
      <c r="U278" s="39"/>
      <c r="V278" s="39"/>
      <c r="W278" s="39"/>
      <c r="X278" s="39"/>
      <c r="Y278" s="39"/>
      <c r="Z278" s="39"/>
      <c r="AA278" s="39"/>
      <c r="AB278" s="39"/>
      <c r="AC278" s="39"/>
      <c r="AD278" s="39"/>
      <c r="AE278" s="39"/>
      <c r="AT278" s="18" t="s">
        <v>249</v>
      </c>
      <c r="AU278" s="18" t="s">
        <v>14</v>
      </c>
    </row>
    <row r="279" s="2" customFormat="1" ht="16.5" customHeight="1">
      <c r="A279" s="39"/>
      <c r="B279" s="40"/>
      <c r="C279" s="229" t="s">
        <v>1010</v>
      </c>
      <c r="D279" s="229" t="s">
        <v>243</v>
      </c>
      <c r="E279" s="230" t="s">
        <v>5529</v>
      </c>
      <c r="F279" s="231" t="s">
        <v>5533</v>
      </c>
      <c r="G279" s="232" t="s">
        <v>307</v>
      </c>
      <c r="H279" s="233">
        <v>1</v>
      </c>
      <c r="I279" s="234"/>
      <c r="J279" s="235">
        <f>ROUND(I279*H279,2)</f>
        <v>0</v>
      </c>
      <c r="K279" s="231" t="s">
        <v>1</v>
      </c>
      <c r="L279" s="45"/>
      <c r="M279" s="236" t="s">
        <v>1</v>
      </c>
      <c r="N279" s="237" t="s">
        <v>45</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175</v>
      </c>
      <c r="AT279" s="240" t="s">
        <v>243</v>
      </c>
      <c r="AU279" s="240" t="s">
        <v>14</v>
      </c>
      <c r="AY279" s="18" t="s">
        <v>241</v>
      </c>
      <c r="BE279" s="241">
        <f>IF(N279="základní",J279,0)</f>
        <v>0</v>
      </c>
      <c r="BF279" s="241">
        <f>IF(N279="snížená",J279,0)</f>
        <v>0</v>
      </c>
      <c r="BG279" s="241">
        <f>IF(N279="zákl. přenesená",J279,0)</f>
        <v>0</v>
      </c>
      <c r="BH279" s="241">
        <f>IF(N279="sníž. přenesená",J279,0)</f>
        <v>0</v>
      </c>
      <c r="BI279" s="241">
        <f>IF(N279="nulová",J279,0)</f>
        <v>0</v>
      </c>
      <c r="BJ279" s="18" t="s">
        <v>14</v>
      </c>
      <c r="BK279" s="241">
        <f>ROUND(I279*H279,2)</f>
        <v>0</v>
      </c>
      <c r="BL279" s="18" t="s">
        <v>175</v>
      </c>
      <c r="BM279" s="240" t="s">
        <v>5812</v>
      </c>
    </row>
    <row r="280" s="2" customFormat="1">
      <c r="A280" s="39"/>
      <c r="B280" s="40"/>
      <c r="C280" s="41"/>
      <c r="D280" s="242" t="s">
        <v>249</v>
      </c>
      <c r="E280" s="41"/>
      <c r="F280" s="243" t="s">
        <v>5533</v>
      </c>
      <c r="G280" s="41"/>
      <c r="H280" s="41"/>
      <c r="I280" s="244"/>
      <c r="J280" s="41"/>
      <c r="K280" s="41"/>
      <c r="L280" s="45"/>
      <c r="M280" s="245"/>
      <c r="N280" s="246"/>
      <c r="O280" s="92"/>
      <c r="P280" s="92"/>
      <c r="Q280" s="92"/>
      <c r="R280" s="92"/>
      <c r="S280" s="92"/>
      <c r="T280" s="93"/>
      <c r="U280" s="39"/>
      <c r="V280" s="39"/>
      <c r="W280" s="39"/>
      <c r="X280" s="39"/>
      <c r="Y280" s="39"/>
      <c r="Z280" s="39"/>
      <c r="AA280" s="39"/>
      <c r="AB280" s="39"/>
      <c r="AC280" s="39"/>
      <c r="AD280" s="39"/>
      <c r="AE280" s="39"/>
      <c r="AT280" s="18" t="s">
        <v>249</v>
      </c>
      <c r="AU280" s="18" t="s">
        <v>14</v>
      </c>
    </row>
    <row r="281" s="2" customFormat="1" ht="16.5" customHeight="1">
      <c r="A281" s="39"/>
      <c r="B281" s="40"/>
      <c r="C281" s="229" t="s">
        <v>1016</v>
      </c>
      <c r="D281" s="229" t="s">
        <v>243</v>
      </c>
      <c r="E281" s="230" t="s">
        <v>5532</v>
      </c>
      <c r="F281" s="231" t="s">
        <v>5536</v>
      </c>
      <c r="G281" s="232" t="s">
        <v>5537</v>
      </c>
      <c r="H281" s="233">
        <v>72</v>
      </c>
      <c r="I281" s="234"/>
      <c r="J281" s="235">
        <f>ROUND(I281*H281,2)</f>
        <v>0</v>
      </c>
      <c r="K281" s="231" t="s">
        <v>1</v>
      </c>
      <c r="L281" s="45"/>
      <c r="M281" s="236" t="s">
        <v>1</v>
      </c>
      <c r="N281" s="237" t="s">
        <v>45</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175</v>
      </c>
      <c r="AT281" s="240" t="s">
        <v>243</v>
      </c>
      <c r="AU281" s="240" t="s">
        <v>14</v>
      </c>
      <c r="AY281" s="18" t="s">
        <v>241</v>
      </c>
      <c r="BE281" s="241">
        <f>IF(N281="základní",J281,0)</f>
        <v>0</v>
      </c>
      <c r="BF281" s="241">
        <f>IF(N281="snížená",J281,0)</f>
        <v>0</v>
      </c>
      <c r="BG281" s="241">
        <f>IF(N281="zákl. přenesená",J281,0)</f>
        <v>0</v>
      </c>
      <c r="BH281" s="241">
        <f>IF(N281="sníž. přenesená",J281,0)</f>
        <v>0</v>
      </c>
      <c r="BI281" s="241">
        <f>IF(N281="nulová",J281,0)</f>
        <v>0</v>
      </c>
      <c r="BJ281" s="18" t="s">
        <v>14</v>
      </c>
      <c r="BK281" s="241">
        <f>ROUND(I281*H281,2)</f>
        <v>0</v>
      </c>
      <c r="BL281" s="18" t="s">
        <v>175</v>
      </c>
      <c r="BM281" s="240" t="s">
        <v>5813</v>
      </c>
    </row>
    <row r="282" s="2" customFormat="1">
      <c r="A282" s="39"/>
      <c r="B282" s="40"/>
      <c r="C282" s="41"/>
      <c r="D282" s="242" t="s">
        <v>249</v>
      </c>
      <c r="E282" s="41"/>
      <c r="F282" s="243" t="s">
        <v>5536</v>
      </c>
      <c r="G282" s="41"/>
      <c r="H282" s="41"/>
      <c r="I282" s="244"/>
      <c r="J282" s="41"/>
      <c r="K282" s="41"/>
      <c r="L282" s="45"/>
      <c r="M282" s="245"/>
      <c r="N282" s="246"/>
      <c r="O282" s="92"/>
      <c r="P282" s="92"/>
      <c r="Q282" s="92"/>
      <c r="R282" s="92"/>
      <c r="S282" s="92"/>
      <c r="T282" s="93"/>
      <c r="U282" s="39"/>
      <c r="V282" s="39"/>
      <c r="W282" s="39"/>
      <c r="X282" s="39"/>
      <c r="Y282" s="39"/>
      <c r="Z282" s="39"/>
      <c r="AA282" s="39"/>
      <c r="AB282" s="39"/>
      <c r="AC282" s="39"/>
      <c r="AD282" s="39"/>
      <c r="AE282" s="39"/>
      <c r="AT282" s="18" t="s">
        <v>249</v>
      </c>
      <c r="AU282" s="18" t="s">
        <v>14</v>
      </c>
    </row>
    <row r="283" s="2" customFormat="1" ht="16.5" customHeight="1">
      <c r="A283" s="39"/>
      <c r="B283" s="40"/>
      <c r="C283" s="229" t="s">
        <v>1020</v>
      </c>
      <c r="D283" s="229" t="s">
        <v>243</v>
      </c>
      <c r="E283" s="230" t="s">
        <v>5535</v>
      </c>
      <c r="F283" s="231" t="s">
        <v>5540</v>
      </c>
      <c r="G283" s="232" t="s">
        <v>307</v>
      </c>
      <c r="H283" s="233">
        <v>1</v>
      </c>
      <c r="I283" s="234"/>
      <c r="J283" s="235">
        <f>ROUND(I283*H283,2)</f>
        <v>0</v>
      </c>
      <c r="K283" s="231" t="s">
        <v>1</v>
      </c>
      <c r="L283" s="45"/>
      <c r="M283" s="236" t="s">
        <v>1</v>
      </c>
      <c r="N283" s="237" t="s">
        <v>45</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175</v>
      </c>
      <c r="AT283" s="240" t="s">
        <v>243</v>
      </c>
      <c r="AU283" s="240" t="s">
        <v>14</v>
      </c>
      <c r="AY283" s="18" t="s">
        <v>241</v>
      </c>
      <c r="BE283" s="241">
        <f>IF(N283="základní",J283,0)</f>
        <v>0</v>
      </c>
      <c r="BF283" s="241">
        <f>IF(N283="snížená",J283,0)</f>
        <v>0</v>
      </c>
      <c r="BG283" s="241">
        <f>IF(N283="zákl. přenesená",J283,0)</f>
        <v>0</v>
      </c>
      <c r="BH283" s="241">
        <f>IF(N283="sníž. přenesená",J283,0)</f>
        <v>0</v>
      </c>
      <c r="BI283" s="241">
        <f>IF(N283="nulová",J283,0)</f>
        <v>0</v>
      </c>
      <c r="BJ283" s="18" t="s">
        <v>14</v>
      </c>
      <c r="BK283" s="241">
        <f>ROUND(I283*H283,2)</f>
        <v>0</v>
      </c>
      <c r="BL283" s="18" t="s">
        <v>175</v>
      </c>
      <c r="BM283" s="240" t="s">
        <v>5814</v>
      </c>
    </row>
    <row r="284" s="2" customFormat="1">
      <c r="A284" s="39"/>
      <c r="B284" s="40"/>
      <c r="C284" s="41"/>
      <c r="D284" s="242" t="s">
        <v>249</v>
      </c>
      <c r="E284" s="41"/>
      <c r="F284" s="243" t="s">
        <v>5540</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249</v>
      </c>
      <c r="AU284" s="18" t="s">
        <v>14</v>
      </c>
    </row>
    <row r="285" s="2" customFormat="1" ht="24.15" customHeight="1">
      <c r="A285" s="39"/>
      <c r="B285" s="40"/>
      <c r="C285" s="229" t="s">
        <v>1026</v>
      </c>
      <c r="D285" s="229" t="s">
        <v>243</v>
      </c>
      <c r="E285" s="230" t="s">
        <v>5539</v>
      </c>
      <c r="F285" s="231" t="s">
        <v>5514</v>
      </c>
      <c r="G285" s="232" t="s">
        <v>307</v>
      </c>
      <c r="H285" s="233">
        <v>1</v>
      </c>
      <c r="I285" s="234"/>
      <c r="J285" s="235">
        <f>ROUND(I285*H285,2)</f>
        <v>0</v>
      </c>
      <c r="K285" s="231" t="s">
        <v>1</v>
      </c>
      <c r="L285" s="45"/>
      <c r="M285" s="236" t="s">
        <v>1</v>
      </c>
      <c r="N285" s="237" t="s">
        <v>45</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175</v>
      </c>
      <c r="AT285" s="240" t="s">
        <v>243</v>
      </c>
      <c r="AU285" s="240" t="s">
        <v>14</v>
      </c>
      <c r="AY285" s="18" t="s">
        <v>241</v>
      </c>
      <c r="BE285" s="241">
        <f>IF(N285="základní",J285,0)</f>
        <v>0</v>
      </c>
      <c r="BF285" s="241">
        <f>IF(N285="snížená",J285,0)</f>
        <v>0</v>
      </c>
      <c r="BG285" s="241">
        <f>IF(N285="zákl. přenesená",J285,0)</f>
        <v>0</v>
      </c>
      <c r="BH285" s="241">
        <f>IF(N285="sníž. přenesená",J285,0)</f>
        <v>0</v>
      </c>
      <c r="BI285" s="241">
        <f>IF(N285="nulová",J285,0)</f>
        <v>0</v>
      </c>
      <c r="BJ285" s="18" t="s">
        <v>14</v>
      </c>
      <c r="BK285" s="241">
        <f>ROUND(I285*H285,2)</f>
        <v>0</v>
      </c>
      <c r="BL285" s="18" t="s">
        <v>175</v>
      </c>
      <c r="BM285" s="240" t="s">
        <v>5815</v>
      </c>
    </row>
    <row r="286" s="2" customFormat="1">
      <c r="A286" s="39"/>
      <c r="B286" s="40"/>
      <c r="C286" s="41"/>
      <c r="D286" s="242" t="s">
        <v>249</v>
      </c>
      <c r="E286" s="41"/>
      <c r="F286" s="243" t="s">
        <v>5514</v>
      </c>
      <c r="G286" s="41"/>
      <c r="H286" s="41"/>
      <c r="I286" s="244"/>
      <c r="J286" s="41"/>
      <c r="K286" s="41"/>
      <c r="L286" s="45"/>
      <c r="M286" s="245"/>
      <c r="N286" s="246"/>
      <c r="O286" s="92"/>
      <c r="P286" s="92"/>
      <c r="Q286" s="92"/>
      <c r="R286" s="92"/>
      <c r="S286" s="92"/>
      <c r="T286" s="93"/>
      <c r="U286" s="39"/>
      <c r="V286" s="39"/>
      <c r="W286" s="39"/>
      <c r="X286" s="39"/>
      <c r="Y286" s="39"/>
      <c r="Z286" s="39"/>
      <c r="AA286" s="39"/>
      <c r="AB286" s="39"/>
      <c r="AC286" s="39"/>
      <c r="AD286" s="39"/>
      <c r="AE286" s="39"/>
      <c r="AT286" s="18" t="s">
        <v>249</v>
      </c>
      <c r="AU286" s="18" t="s">
        <v>14</v>
      </c>
    </row>
    <row r="287" s="2" customFormat="1" ht="24.15" customHeight="1">
      <c r="A287" s="39"/>
      <c r="B287" s="40"/>
      <c r="C287" s="229" t="s">
        <v>1030</v>
      </c>
      <c r="D287" s="229" t="s">
        <v>243</v>
      </c>
      <c r="E287" s="230" t="s">
        <v>5542</v>
      </c>
      <c r="F287" s="231" t="s">
        <v>5543</v>
      </c>
      <c r="G287" s="232" t="s">
        <v>307</v>
      </c>
      <c r="H287" s="233">
        <v>1</v>
      </c>
      <c r="I287" s="234"/>
      <c r="J287" s="235">
        <f>ROUND(I287*H287,2)</f>
        <v>0</v>
      </c>
      <c r="K287" s="231" t="s">
        <v>1</v>
      </c>
      <c r="L287" s="45"/>
      <c r="M287" s="236" t="s">
        <v>1</v>
      </c>
      <c r="N287" s="237" t="s">
        <v>45</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175</v>
      </c>
      <c r="AT287" s="240" t="s">
        <v>243</v>
      </c>
      <c r="AU287" s="240" t="s">
        <v>14</v>
      </c>
      <c r="AY287" s="18" t="s">
        <v>241</v>
      </c>
      <c r="BE287" s="241">
        <f>IF(N287="základní",J287,0)</f>
        <v>0</v>
      </c>
      <c r="BF287" s="241">
        <f>IF(N287="snížená",J287,0)</f>
        <v>0</v>
      </c>
      <c r="BG287" s="241">
        <f>IF(N287="zákl. přenesená",J287,0)</f>
        <v>0</v>
      </c>
      <c r="BH287" s="241">
        <f>IF(N287="sníž. přenesená",J287,0)</f>
        <v>0</v>
      </c>
      <c r="BI287" s="241">
        <f>IF(N287="nulová",J287,0)</f>
        <v>0</v>
      </c>
      <c r="BJ287" s="18" t="s">
        <v>14</v>
      </c>
      <c r="BK287" s="241">
        <f>ROUND(I287*H287,2)</f>
        <v>0</v>
      </c>
      <c r="BL287" s="18" t="s">
        <v>175</v>
      </c>
      <c r="BM287" s="240" t="s">
        <v>5816</v>
      </c>
    </row>
    <row r="288" s="2" customFormat="1">
      <c r="A288" s="39"/>
      <c r="B288" s="40"/>
      <c r="C288" s="41"/>
      <c r="D288" s="242" t="s">
        <v>249</v>
      </c>
      <c r="E288" s="41"/>
      <c r="F288" s="243" t="s">
        <v>5543</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249</v>
      </c>
      <c r="AU288" s="18" t="s">
        <v>14</v>
      </c>
    </row>
    <row r="289" s="2" customFormat="1" ht="16.5" customHeight="1">
      <c r="A289" s="39"/>
      <c r="B289" s="40"/>
      <c r="C289" s="229" t="s">
        <v>1034</v>
      </c>
      <c r="D289" s="229" t="s">
        <v>243</v>
      </c>
      <c r="E289" s="230" t="s">
        <v>5545</v>
      </c>
      <c r="F289" s="231" t="s">
        <v>5546</v>
      </c>
      <c r="G289" s="232" t="s">
        <v>307</v>
      </c>
      <c r="H289" s="233">
        <v>1</v>
      </c>
      <c r="I289" s="234"/>
      <c r="J289" s="235">
        <f>ROUND(I289*H289,2)</f>
        <v>0</v>
      </c>
      <c r="K289" s="231" t="s">
        <v>1</v>
      </c>
      <c r="L289" s="45"/>
      <c r="M289" s="236" t="s">
        <v>1</v>
      </c>
      <c r="N289" s="237" t="s">
        <v>45</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175</v>
      </c>
      <c r="AT289" s="240" t="s">
        <v>243</v>
      </c>
      <c r="AU289" s="240" t="s">
        <v>14</v>
      </c>
      <c r="AY289" s="18" t="s">
        <v>241</v>
      </c>
      <c r="BE289" s="241">
        <f>IF(N289="základní",J289,0)</f>
        <v>0</v>
      </c>
      <c r="BF289" s="241">
        <f>IF(N289="snížená",J289,0)</f>
        <v>0</v>
      </c>
      <c r="BG289" s="241">
        <f>IF(N289="zákl. přenesená",J289,0)</f>
        <v>0</v>
      </c>
      <c r="BH289" s="241">
        <f>IF(N289="sníž. přenesená",J289,0)</f>
        <v>0</v>
      </c>
      <c r="BI289" s="241">
        <f>IF(N289="nulová",J289,0)</f>
        <v>0</v>
      </c>
      <c r="BJ289" s="18" t="s">
        <v>14</v>
      </c>
      <c r="BK289" s="241">
        <f>ROUND(I289*H289,2)</f>
        <v>0</v>
      </c>
      <c r="BL289" s="18" t="s">
        <v>175</v>
      </c>
      <c r="BM289" s="240" t="s">
        <v>5817</v>
      </c>
    </row>
    <row r="290" s="2" customFormat="1">
      <c r="A290" s="39"/>
      <c r="B290" s="40"/>
      <c r="C290" s="41"/>
      <c r="D290" s="242" t="s">
        <v>249</v>
      </c>
      <c r="E290" s="41"/>
      <c r="F290" s="243" t="s">
        <v>5546</v>
      </c>
      <c r="G290" s="41"/>
      <c r="H290" s="41"/>
      <c r="I290" s="244"/>
      <c r="J290" s="41"/>
      <c r="K290" s="41"/>
      <c r="L290" s="45"/>
      <c r="M290" s="245"/>
      <c r="N290" s="246"/>
      <c r="O290" s="92"/>
      <c r="P290" s="92"/>
      <c r="Q290" s="92"/>
      <c r="R290" s="92"/>
      <c r="S290" s="92"/>
      <c r="T290" s="93"/>
      <c r="U290" s="39"/>
      <c r="V290" s="39"/>
      <c r="W290" s="39"/>
      <c r="X290" s="39"/>
      <c r="Y290" s="39"/>
      <c r="Z290" s="39"/>
      <c r="AA290" s="39"/>
      <c r="AB290" s="39"/>
      <c r="AC290" s="39"/>
      <c r="AD290" s="39"/>
      <c r="AE290" s="39"/>
      <c r="AT290" s="18" t="s">
        <v>249</v>
      </c>
      <c r="AU290" s="18" t="s">
        <v>14</v>
      </c>
    </row>
    <row r="291" s="2" customFormat="1" ht="16.5" customHeight="1">
      <c r="A291" s="39"/>
      <c r="B291" s="40"/>
      <c r="C291" s="229" t="s">
        <v>1040</v>
      </c>
      <c r="D291" s="229" t="s">
        <v>243</v>
      </c>
      <c r="E291" s="230" t="s">
        <v>5548</v>
      </c>
      <c r="F291" s="231" t="s">
        <v>5549</v>
      </c>
      <c r="G291" s="232" t="s">
        <v>307</v>
      </c>
      <c r="H291" s="233">
        <v>1</v>
      </c>
      <c r="I291" s="234"/>
      <c r="J291" s="235">
        <f>ROUND(I291*H291,2)</f>
        <v>0</v>
      </c>
      <c r="K291" s="231" t="s">
        <v>1</v>
      </c>
      <c r="L291" s="45"/>
      <c r="M291" s="236" t="s">
        <v>1</v>
      </c>
      <c r="N291" s="237" t="s">
        <v>45</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175</v>
      </c>
      <c r="AT291" s="240" t="s">
        <v>243</v>
      </c>
      <c r="AU291" s="240" t="s">
        <v>14</v>
      </c>
      <c r="AY291" s="18" t="s">
        <v>241</v>
      </c>
      <c r="BE291" s="241">
        <f>IF(N291="základní",J291,0)</f>
        <v>0</v>
      </c>
      <c r="BF291" s="241">
        <f>IF(N291="snížená",J291,0)</f>
        <v>0</v>
      </c>
      <c r="BG291" s="241">
        <f>IF(N291="zákl. přenesená",J291,0)</f>
        <v>0</v>
      </c>
      <c r="BH291" s="241">
        <f>IF(N291="sníž. přenesená",J291,0)</f>
        <v>0</v>
      </c>
      <c r="BI291" s="241">
        <f>IF(N291="nulová",J291,0)</f>
        <v>0</v>
      </c>
      <c r="BJ291" s="18" t="s">
        <v>14</v>
      </c>
      <c r="BK291" s="241">
        <f>ROUND(I291*H291,2)</f>
        <v>0</v>
      </c>
      <c r="BL291" s="18" t="s">
        <v>175</v>
      </c>
      <c r="BM291" s="240" t="s">
        <v>5818</v>
      </c>
    </row>
    <row r="292" s="2" customFormat="1">
      <c r="A292" s="39"/>
      <c r="B292" s="40"/>
      <c r="C292" s="41"/>
      <c r="D292" s="242" t="s">
        <v>249</v>
      </c>
      <c r="E292" s="41"/>
      <c r="F292" s="243" t="s">
        <v>5549</v>
      </c>
      <c r="G292" s="41"/>
      <c r="H292" s="41"/>
      <c r="I292" s="244"/>
      <c r="J292" s="41"/>
      <c r="K292" s="41"/>
      <c r="L292" s="45"/>
      <c r="M292" s="245"/>
      <c r="N292" s="246"/>
      <c r="O292" s="92"/>
      <c r="P292" s="92"/>
      <c r="Q292" s="92"/>
      <c r="R292" s="92"/>
      <c r="S292" s="92"/>
      <c r="T292" s="93"/>
      <c r="U292" s="39"/>
      <c r="V292" s="39"/>
      <c r="W292" s="39"/>
      <c r="X292" s="39"/>
      <c r="Y292" s="39"/>
      <c r="Z292" s="39"/>
      <c r="AA292" s="39"/>
      <c r="AB292" s="39"/>
      <c r="AC292" s="39"/>
      <c r="AD292" s="39"/>
      <c r="AE292" s="39"/>
      <c r="AT292" s="18" t="s">
        <v>249</v>
      </c>
      <c r="AU292" s="18" t="s">
        <v>14</v>
      </c>
    </row>
    <row r="293" s="2" customFormat="1" ht="16.5" customHeight="1">
      <c r="A293" s="39"/>
      <c r="B293" s="40"/>
      <c r="C293" s="229" t="s">
        <v>1044</v>
      </c>
      <c r="D293" s="229" t="s">
        <v>243</v>
      </c>
      <c r="E293" s="230" t="s">
        <v>5551</v>
      </c>
      <c r="F293" s="231" t="s">
        <v>5552</v>
      </c>
      <c r="G293" s="232" t="s">
        <v>307</v>
      </c>
      <c r="H293" s="233">
        <v>1</v>
      </c>
      <c r="I293" s="234"/>
      <c r="J293" s="235">
        <f>ROUND(I293*H293,2)</f>
        <v>0</v>
      </c>
      <c r="K293" s="231" t="s">
        <v>1</v>
      </c>
      <c r="L293" s="45"/>
      <c r="M293" s="236" t="s">
        <v>1</v>
      </c>
      <c r="N293" s="237" t="s">
        <v>45</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175</v>
      </c>
      <c r="AT293" s="240" t="s">
        <v>243</v>
      </c>
      <c r="AU293" s="240" t="s">
        <v>14</v>
      </c>
      <c r="AY293" s="18" t="s">
        <v>241</v>
      </c>
      <c r="BE293" s="241">
        <f>IF(N293="základní",J293,0)</f>
        <v>0</v>
      </c>
      <c r="BF293" s="241">
        <f>IF(N293="snížená",J293,0)</f>
        <v>0</v>
      </c>
      <c r="BG293" s="241">
        <f>IF(N293="zákl. přenesená",J293,0)</f>
        <v>0</v>
      </c>
      <c r="BH293" s="241">
        <f>IF(N293="sníž. přenesená",J293,0)</f>
        <v>0</v>
      </c>
      <c r="BI293" s="241">
        <f>IF(N293="nulová",J293,0)</f>
        <v>0</v>
      </c>
      <c r="BJ293" s="18" t="s">
        <v>14</v>
      </c>
      <c r="BK293" s="241">
        <f>ROUND(I293*H293,2)</f>
        <v>0</v>
      </c>
      <c r="BL293" s="18" t="s">
        <v>175</v>
      </c>
      <c r="BM293" s="240" t="s">
        <v>5819</v>
      </c>
    </row>
    <row r="294" s="2" customFormat="1">
      <c r="A294" s="39"/>
      <c r="B294" s="40"/>
      <c r="C294" s="41"/>
      <c r="D294" s="242" t="s">
        <v>249</v>
      </c>
      <c r="E294" s="41"/>
      <c r="F294" s="243" t="s">
        <v>5552</v>
      </c>
      <c r="G294" s="41"/>
      <c r="H294" s="41"/>
      <c r="I294" s="244"/>
      <c r="J294" s="41"/>
      <c r="K294" s="41"/>
      <c r="L294" s="45"/>
      <c r="M294" s="281"/>
      <c r="N294" s="282"/>
      <c r="O294" s="283"/>
      <c r="P294" s="283"/>
      <c r="Q294" s="283"/>
      <c r="R294" s="283"/>
      <c r="S294" s="283"/>
      <c r="T294" s="284"/>
      <c r="U294" s="39"/>
      <c r="V294" s="39"/>
      <c r="W294" s="39"/>
      <c r="X294" s="39"/>
      <c r="Y294" s="39"/>
      <c r="Z294" s="39"/>
      <c r="AA294" s="39"/>
      <c r="AB294" s="39"/>
      <c r="AC294" s="39"/>
      <c r="AD294" s="39"/>
      <c r="AE294" s="39"/>
      <c r="AT294" s="18" t="s">
        <v>249</v>
      </c>
      <c r="AU294" s="18" t="s">
        <v>14</v>
      </c>
    </row>
    <row r="295" s="2" customFormat="1" ht="6.96" customHeight="1">
      <c r="A295" s="39"/>
      <c r="B295" s="67"/>
      <c r="C295" s="68"/>
      <c r="D295" s="68"/>
      <c r="E295" s="68"/>
      <c r="F295" s="68"/>
      <c r="G295" s="68"/>
      <c r="H295" s="68"/>
      <c r="I295" s="68"/>
      <c r="J295" s="68"/>
      <c r="K295" s="68"/>
      <c r="L295" s="45"/>
      <c r="M295" s="39"/>
      <c r="O295" s="39"/>
      <c r="P295" s="39"/>
      <c r="Q295" s="39"/>
      <c r="R295" s="39"/>
      <c r="S295" s="39"/>
      <c r="T295" s="39"/>
      <c r="U295" s="39"/>
      <c r="V295" s="39"/>
      <c r="W295" s="39"/>
      <c r="X295" s="39"/>
      <c r="Y295" s="39"/>
      <c r="Z295" s="39"/>
      <c r="AA295" s="39"/>
      <c r="AB295" s="39"/>
      <c r="AC295" s="39"/>
      <c r="AD295" s="39"/>
      <c r="AE295" s="39"/>
    </row>
  </sheetData>
  <sheetProtection sheet="1" autoFilter="0" formatColumns="0" formatRows="0" objects="1" scenarios="1" spinCount="100000" saltValue="X2DcTjCCCOwbmKIm6NG1aBXQcJllsVx0JqiAJ4RKExzH4Cb5MHiTDxhwsfgGdR56PJUOnNbFGrgtAQhESG+QwA==" hashValue="++G7FNSCBwx+ZyCUxHiVZthuVMA/Qm7MlGJTbu42ouXhDELtWv6YDICL12eoX3yF2HQ3VaTxO03uZYqnFOazQA==" algorithmName="SHA-512" password="CC35"/>
  <autoFilter ref="C128:K294"/>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182</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5346</v>
      </c>
      <c r="F9" s="1"/>
      <c r="G9" s="1"/>
      <c r="H9" s="1"/>
      <c r="L9" s="21"/>
    </row>
    <row r="10" s="1" customFormat="1" ht="12" customHeight="1">
      <c r="B10" s="21"/>
      <c r="D10" s="152" t="s">
        <v>213</v>
      </c>
      <c r="L10" s="21"/>
    </row>
    <row r="11" s="2" customFormat="1" ht="16.5" customHeight="1">
      <c r="A11" s="39"/>
      <c r="B11" s="45"/>
      <c r="C11" s="39"/>
      <c r="D11" s="39"/>
      <c r="E11" s="154" t="s">
        <v>5554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5590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5820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ROUND((SUM(BE125:BE142)),  2)</f>
        <v>0</v>
      </c>
      <c r="G37" s="39"/>
      <c r="H37" s="39"/>
      <c r="I37" s="166">
        <v>0.20999999999999999</v>
      </c>
      <c r="J37" s="165">
        <f>ROUND(((SUM(BE125:BE142))*I37),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ROUND((SUM(BF125:BF142)),  2)</f>
        <v>0</v>
      </c>
      <c r="G38" s="39"/>
      <c r="H38" s="39"/>
      <c r="I38" s="166">
        <v>0.14999999999999999</v>
      </c>
      <c r="J38" s="165">
        <f>ROUND(((SUM(BF125:BF142))*I38),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ROUND((SUM(BG125:BG142)),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ROUND((SUM(BH125:BH142)),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ROUND((SUM(BI125:BI142)),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5346</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5554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5590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PS.02.2.3 - Dispečink</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5821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226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26.25" customHeight="1">
      <c r="A111" s="39"/>
      <c r="B111" s="40"/>
      <c r="C111" s="41"/>
      <c r="D111" s="41"/>
      <c r="E111" s="185" t="str">
        <f>E7</f>
        <v>Zaječov rozšíření a intenzifikace ČOV Horní Kváň - kanalizace a vodovod</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211</v>
      </c>
      <c r="D112" s="23"/>
      <c r="E112" s="23"/>
      <c r="F112" s="23"/>
      <c r="G112" s="23"/>
      <c r="H112" s="23"/>
      <c r="I112" s="23"/>
      <c r="J112" s="23"/>
      <c r="K112" s="23"/>
      <c r="L112" s="21"/>
    </row>
    <row r="113" s="1" customFormat="1" ht="16.5" customHeight="1">
      <c r="B113" s="22"/>
      <c r="C113" s="23"/>
      <c r="D113" s="23"/>
      <c r="E113" s="185" t="s">
        <v>5346</v>
      </c>
      <c r="F113" s="23"/>
      <c r="G113" s="23"/>
      <c r="H113" s="23"/>
      <c r="I113" s="23"/>
      <c r="J113" s="23"/>
      <c r="K113" s="23"/>
      <c r="L113" s="21"/>
    </row>
    <row r="114" s="1" customFormat="1" ht="12" customHeight="1">
      <c r="B114" s="22"/>
      <c r="C114" s="33" t="s">
        <v>213</v>
      </c>
      <c r="D114" s="23"/>
      <c r="E114" s="23"/>
      <c r="F114" s="23"/>
      <c r="G114" s="23"/>
      <c r="H114" s="23"/>
      <c r="I114" s="23"/>
      <c r="J114" s="23"/>
      <c r="K114" s="23"/>
      <c r="L114" s="21"/>
    </row>
    <row r="115" s="2" customFormat="1" ht="16.5" customHeight="1">
      <c r="A115" s="39"/>
      <c r="B115" s="40"/>
      <c r="C115" s="41"/>
      <c r="D115" s="41"/>
      <c r="E115" s="186" t="s">
        <v>5554</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5590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PS.02.2.3 - Dispečink</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obec Zaječov, místní část Kvaň, Nová Ves</v>
      </c>
      <c r="G119" s="41"/>
      <c r="H119" s="41"/>
      <c r="I119" s="33" t="s">
        <v>22</v>
      </c>
      <c r="J119" s="80" t="str">
        <f>IF(J16="","",J16)</f>
        <v>18. 8. 2021</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54.45" customHeight="1">
      <c r="A121" s="39"/>
      <c r="B121" s="40"/>
      <c r="C121" s="33" t="s">
        <v>24</v>
      </c>
      <c r="D121" s="41"/>
      <c r="E121" s="41"/>
      <c r="F121" s="28" t="str">
        <f>E19</f>
        <v>Obec Zaječov, Zaječov 265, 267 63 Zaječov</v>
      </c>
      <c r="G121" s="41"/>
      <c r="H121" s="41"/>
      <c r="I121" s="33" t="s">
        <v>32</v>
      </c>
      <c r="J121" s="37" t="str">
        <f>E25</f>
        <v>PIK VÍTEK s.r.o.,Kořenského 1025/7, 150 00 Praha 5</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30</v>
      </c>
      <c r="D122" s="41"/>
      <c r="E122" s="41"/>
      <c r="F122" s="28" t="str">
        <f>IF(E22="","",E22)</f>
        <v>Vyplň údaj</v>
      </c>
      <c r="G122" s="41"/>
      <c r="H122" s="41"/>
      <c r="I122" s="33" t="s">
        <v>37</v>
      </c>
      <c r="J122" s="37" t="str">
        <f>E28</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227</v>
      </c>
      <c r="D124" s="205" t="s">
        <v>65</v>
      </c>
      <c r="E124" s="205" t="s">
        <v>61</v>
      </c>
      <c r="F124" s="205" t="s">
        <v>62</v>
      </c>
      <c r="G124" s="205" t="s">
        <v>228</v>
      </c>
      <c r="H124" s="205" t="s">
        <v>229</v>
      </c>
      <c r="I124" s="205" t="s">
        <v>230</v>
      </c>
      <c r="J124" s="205" t="s">
        <v>219</v>
      </c>
      <c r="K124" s="206" t="s">
        <v>231</v>
      </c>
      <c r="L124" s="207"/>
      <c r="M124" s="101" t="s">
        <v>1</v>
      </c>
      <c r="N124" s="102" t="s">
        <v>44</v>
      </c>
      <c r="O124" s="102" t="s">
        <v>232</v>
      </c>
      <c r="P124" s="102" t="s">
        <v>233</v>
      </c>
      <c r="Q124" s="102" t="s">
        <v>234</v>
      </c>
      <c r="R124" s="102" t="s">
        <v>235</v>
      </c>
      <c r="S124" s="102" t="s">
        <v>236</v>
      </c>
      <c r="T124" s="103" t="s">
        <v>237</v>
      </c>
      <c r="U124" s="202"/>
      <c r="V124" s="202"/>
      <c r="W124" s="202"/>
      <c r="X124" s="202"/>
      <c r="Y124" s="202"/>
      <c r="Z124" s="202"/>
      <c r="AA124" s="202"/>
      <c r="AB124" s="202"/>
      <c r="AC124" s="202"/>
      <c r="AD124" s="202"/>
      <c r="AE124" s="202"/>
    </row>
    <row r="125" s="2" customFormat="1" ht="22.8" customHeight="1">
      <c r="A125" s="39"/>
      <c r="B125" s="40"/>
      <c r="C125" s="108" t="s">
        <v>238</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79</v>
      </c>
      <c r="AU125" s="18" t="s">
        <v>221</v>
      </c>
      <c r="BK125" s="212">
        <f>BK126</f>
        <v>0</v>
      </c>
    </row>
    <row r="126" s="12" customFormat="1" ht="25.92" customHeight="1">
      <c r="A126" s="12"/>
      <c r="B126" s="213"/>
      <c r="C126" s="214"/>
      <c r="D126" s="215" t="s">
        <v>79</v>
      </c>
      <c r="E126" s="216" t="s">
        <v>4676</v>
      </c>
      <c r="F126" s="216" t="s">
        <v>5503</v>
      </c>
      <c r="G126" s="214"/>
      <c r="H126" s="214"/>
      <c r="I126" s="217"/>
      <c r="J126" s="218">
        <f>BK126</f>
        <v>0</v>
      </c>
      <c r="K126" s="214"/>
      <c r="L126" s="219"/>
      <c r="M126" s="220"/>
      <c r="N126" s="221"/>
      <c r="O126" s="221"/>
      <c r="P126" s="222">
        <f>SUM(P127:P142)</f>
        <v>0</v>
      </c>
      <c r="Q126" s="221"/>
      <c r="R126" s="222">
        <f>SUM(R127:R142)</f>
        <v>0</v>
      </c>
      <c r="S126" s="221"/>
      <c r="T126" s="223">
        <f>SUM(T127:T142)</f>
        <v>0</v>
      </c>
      <c r="U126" s="12"/>
      <c r="V126" s="12"/>
      <c r="W126" s="12"/>
      <c r="X126" s="12"/>
      <c r="Y126" s="12"/>
      <c r="Z126" s="12"/>
      <c r="AA126" s="12"/>
      <c r="AB126" s="12"/>
      <c r="AC126" s="12"/>
      <c r="AD126" s="12"/>
      <c r="AE126" s="12"/>
      <c r="AR126" s="224" t="s">
        <v>14</v>
      </c>
      <c r="AT126" s="225" t="s">
        <v>79</v>
      </c>
      <c r="AU126" s="225" t="s">
        <v>80</v>
      </c>
      <c r="AY126" s="224" t="s">
        <v>241</v>
      </c>
      <c r="BK126" s="226">
        <f>SUM(BK127:BK142)</f>
        <v>0</v>
      </c>
    </row>
    <row r="127" s="2" customFormat="1" ht="21.75" customHeight="1">
      <c r="A127" s="39"/>
      <c r="B127" s="40"/>
      <c r="C127" s="229" t="s">
        <v>14</v>
      </c>
      <c r="D127" s="229" t="s">
        <v>243</v>
      </c>
      <c r="E127" s="230" t="s">
        <v>2424</v>
      </c>
      <c r="F127" s="231" t="s">
        <v>5822</v>
      </c>
      <c r="G127" s="232" t="s">
        <v>307</v>
      </c>
      <c r="H127" s="233">
        <v>1</v>
      </c>
      <c r="I127" s="234"/>
      <c r="J127" s="235">
        <f>ROUND(I127*H127,2)</f>
        <v>0</v>
      </c>
      <c r="K127" s="231" t="s">
        <v>1</v>
      </c>
      <c r="L127" s="45"/>
      <c r="M127" s="236" t="s">
        <v>1</v>
      </c>
      <c r="N127" s="237" t="s">
        <v>45</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175</v>
      </c>
      <c r="AT127" s="240" t="s">
        <v>243</v>
      </c>
      <c r="AU127" s="240" t="s">
        <v>14</v>
      </c>
      <c r="AY127" s="18" t="s">
        <v>241</v>
      </c>
      <c r="BE127" s="241">
        <f>IF(N127="základní",J127,0)</f>
        <v>0</v>
      </c>
      <c r="BF127" s="241">
        <f>IF(N127="snížená",J127,0)</f>
        <v>0</v>
      </c>
      <c r="BG127" s="241">
        <f>IF(N127="zákl. přenesená",J127,0)</f>
        <v>0</v>
      </c>
      <c r="BH127" s="241">
        <f>IF(N127="sníž. přenesená",J127,0)</f>
        <v>0</v>
      </c>
      <c r="BI127" s="241">
        <f>IF(N127="nulová",J127,0)</f>
        <v>0</v>
      </c>
      <c r="BJ127" s="18" t="s">
        <v>14</v>
      </c>
      <c r="BK127" s="241">
        <f>ROUND(I127*H127,2)</f>
        <v>0</v>
      </c>
      <c r="BL127" s="18" t="s">
        <v>175</v>
      </c>
      <c r="BM127" s="240" t="s">
        <v>5823</v>
      </c>
    </row>
    <row r="128" s="2" customFormat="1">
      <c r="A128" s="39"/>
      <c r="B128" s="40"/>
      <c r="C128" s="41"/>
      <c r="D128" s="242" t="s">
        <v>249</v>
      </c>
      <c r="E128" s="41"/>
      <c r="F128" s="243" t="s">
        <v>5822</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249</v>
      </c>
      <c r="AU128" s="18" t="s">
        <v>14</v>
      </c>
    </row>
    <row r="129" s="2" customFormat="1" ht="16.5" customHeight="1">
      <c r="A129" s="39"/>
      <c r="B129" s="40"/>
      <c r="C129" s="229" t="s">
        <v>88</v>
      </c>
      <c r="D129" s="229" t="s">
        <v>243</v>
      </c>
      <c r="E129" s="230" t="s">
        <v>2428</v>
      </c>
      <c r="F129" s="231" t="s">
        <v>5517</v>
      </c>
      <c r="G129" s="232" t="s">
        <v>307</v>
      </c>
      <c r="H129" s="233">
        <v>1</v>
      </c>
      <c r="I129" s="234"/>
      <c r="J129" s="235">
        <f>ROUND(I129*H129,2)</f>
        <v>0</v>
      </c>
      <c r="K129" s="231" t="s">
        <v>1</v>
      </c>
      <c r="L129" s="45"/>
      <c r="M129" s="236" t="s">
        <v>1</v>
      </c>
      <c r="N129" s="237" t="s">
        <v>45</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175</v>
      </c>
      <c r="AT129" s="240" t="s">
        <v>243</v>
      </c>
      <c r="AU129" s="240" t="s">
        <v>14</v>
      </c>
      <c r="AY129" s="18" t="s">
        <v>241</v>
      </c>
      <c r="BE129" s="241">
        <f>IF(N129="základní",J129,0)</f>
        <v>0</v>
      </c>
      <c r="BF129" s="241">
        <f>IF(N129="snížená",J129,0)</f>
        <v>0</v>
      </c>
      <c r="BG129" s="241">
        <f>IF(N129="zákl. přenesená",J129,0)</f>
        <v>0</v>
      </c>
      <c r="BH129" s="241">
        <f>IF(N129="sníž. přenesená",J129,0)</f>
        <v>0</v>
      </c>
      <c r="BI129" s="241">
        <f>IF(N129="nulová",J129,0)</f>
        <v>0</v>
      </c>
      <c r="BJ129" s="18" t="s">
        <v>14</v>
      </c>
      <c r="BK129" s="241">
        <f>ROUND(I129*H129,2)</f>
        <v>0</v>
      </c>
      <c r="BL129" s="18" t="s">
        <v>175</v>
      </c>
      <c r="BM129" s="240" t="s">
        <v>5824</v>
      </c>
    </row>
    <row r="130" s="2" customFormat="1">
      <c r="A130" s="39"/>
      <c r="B130" s="40"/>
      <c r="C130" s="41"/>
      <c r="D130" s="242" t="s">
        <v>249</v>
      </c>
      <c r="E130" s="41"/>
      <c r="F130" s="243" t="s">
        <v>5517</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249</v>
      </c>
      <c r="AU130" s="18" t="s">
        <v>14</v>
      </c>
    </row>
    <row r="131" s="2" customFormat="1" ht="24.15" customHeight="1">
      <c r="A131" s="39"/>
      <c r="B131" s="40"/>
      <c r="C131" s="229" t="s">
        <v>96</v>
      </c>
      <c r="D131" s="229" t="s">
        <v>243</v>
      </c>
      <c r="E131" s="230" t="s">
        <v>5461</v>
      </c>
      <c r="F131" s="231" t="s">
        <v>5825</v>
      </c>
      <c r="G131" s="232" t="s">
        <v>5521</v>
      </c>
      <c r="H131" s="233">
        <v>35</v>
      </c>
      <c r="I131" s="234"/>
      <c r="J131" s="235">
        <f>ROUND(I131*H131,2)</f>
        <v>0</v>
      </c>
      <c r="K131" s="231" t="s">
        <v>1</v>
      </c>
      <c r="L131" s="45"/>
      <c r="M131" s="236" t="s">
        <v>1</v>
      </c>
      <c r="N131" s="237" t="s">
        <v>45</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175</v>
      </c>
      <c r="AT131" s="240" t="s">
        <v>243</v>
      </c>
      <c r="AU131" s="240" t="s">
        <v>14</v>
      </c>
      <c r="AY131" s="18" t="s">
        <v>241</v>
      </c>
      <c r="BE131" s="241">
        <f>IF(N131="základní",J131,0)</f>
        <v>0</v>
      </c>
      <c r="BF131" s="241">
        <f>IF(N131="snížená",J131,0)</f>
        <v>0</v>
      </c>
      <c r="BG131" s="241">
        <f>IF(N131="zákl. přenesená",J131,0)</f>
        <v>0</v>
      </c>
      <c r="BH131" s="241">
        <f>IF(N131="sníž. přenesená",J131,0)</f>
        <v>0</v>
      </c>
      <c r="BI131" s="241">
        <f>IF(N131="nulová",J131,0)</f>
        <v>0</v>
      </c>
      <c r="BJ131" s="18" t="s">
        <v>14</v>
      </c>
      <c r="BK131" s="241">
        <f>ROUND(I131*H131,2)</f>
        <v>0</v>
      </c>
      <c r="BL131" s="18" t="s">
        <v>175</v>
      </c>
      <c r="BM131" s="240" t="s">
        <v>5826</v>
      </c>
    </row>
    <row r="132" s="2" customFormat="1">
      <c r="A132" s="39"/>
      <c r="B132" s="40"/>
      <c r="C132" s="41"/>
      <c r="D132" s="242" t="s">
        <v>249</v>
      </c>
      <c r="E132" s="41"/>
      <c r="F132" s="243" t="s">
        <v>5825</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249</v>
      </c>
      <c r="AU132" s="18" t="s">
        <v>14</v>
      </c>
    </row>
    <row r="133" s="2" customFormat="1" ht="16.5" customHeight="1">
      <c r="A133" s="39"/>
      <c r="B133" s="40"/>
      <c r="C133" s="229" t="s">
        <v>175</v>
      </c>
      <c r="D133" s="229" t="s">
        <v>243</v>
      </c>
      <c r="E133" s="230" t="s">
        <v>5464</v>
      </c>
      <c r="F133" s="231" t="s">
        <v>5533</v>
      </c>
      <c r="G133" s="232" t="s">
        <v>307</v>
      </c>
      <c r="H133" s="233">
        <v>1</v>
      </c>
      <c r="I133" s="234"/>
      <c r="J133" s="235">
        <f>ROUND(I133*H133,2)</f>
        <v>0</v>
      </c>
      <c r="K133" s="231" t="s">
        <v>1</v>
      </c>
      <c r="L133" s="45"/>
      <c r="M133" s="236" t="s">
        <v>1</v>
      </c>
      <c r="N133" s="237" t="s">
        <v>45</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175</v>
      </c>
      <c r="AT133" s="240" t="s">
        <v>243</v>
      </c>
      <c r="AU133" s="240" t="s">
        <v>14</v>
      </c>
      <c r="AY133" s="18" t="s">
        <v>241</v>
      </c>
      <c r="BE133" s="241">
        <f>IF(N133="základní",J133,0)</f>
        <v>0</v>
      </c>
      <c r="BF133" s="241">
        <f>IF(N133="snížená",J133,0)</f>
        <v>0</v>
      </c>
      <c r="BG133" s="241">
        <f>IF(N133="zákl. přenesená",J133,0)</f>
        <v>0</v>
      </c>
      <c r="BH133" s="241">
        <f>IF(N133="sníž. přenesená",J133,0)</f>
        <v>0</v>
      </c>
      <c r="BI133" s="241">
        <f>IF(N133="nulová",J133,0)</f>
        <v>0</v>
      </c>
      <c r="BJ133" s="18" t="s">
        <v>14</v>
      </c>
      <c r="BK133" s="241">
        <f>ROUND(I133*H133,2)</f>
        <v>0</v>
      </c>
      <c r="BL133" s="18" t="s">
        <v>175</v>
      </c>
      <c r="BM133" s="240" t="s">
        <v>5827</v>
      </c>
    </row>
    <row r="134" s="2" customFormat="1">
      <c r="A134" s="39"/>
      <c r="B134" s="40"/>
      <c r="C134" s="41"/>
      <c r="D134" s="242" t="s">
        <v>249</v>
      </c>
      <c r="E134" s="41"/>
      <c r="F134" s="243" t="s">
        <v>5533</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249</v>
      </c>
      <c r="AU134" s="18" t="s">
        <v>14</v>
      </c>
    </row>
    <row r="135" s="2" customFormat="1" ht="16.5" customHeight="1">
      <c r="A135" s="39"/>
      <c r="B135" s="40"/>
      <c r="C135" s="229" t="s">
        <v>274</v>
      </c>
      <c r="D135" s="229" t="s">
        <v>243</v>
      </c>
      <c r="E135" s="230" t="s">
        <v>5467</v>
      </c>
      <c r="F135" s="231" t="s">
        <v>5536</v>
      </c>
      <c r="G135" s="232" t="s">
        <v>5537</v>
      </c>
      <c r="H135" s="233">
        <v>48</v>
      </c>
      <c r="I135" s="234"/>
      <c r="J135" s="235">
        <f>ROUND(I135*H135,2)</f>
        <v>0</v>
      </c>
      <c r="K135" s="231" t="s">
        <v>1</v>
      </c>
      <c r="L135" s="45"/>
      <c r="M135" s="236" t="s">
        <v>1</v>
      </c>
      <c r="N135" s="237" t="s">
        <v>45</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175</v>
      </c>
      <c r="AT135" s="240" t="s">
        <v>243</v>
      </c>
      <c r="AU135" s="240" t="s">
        <v>14</v>
      </c>
      <c r="AY135" s="18" t="s">
        <v>241</v>
      </c>
      <c r="BE135" s="241">
        <f>IF(N135="základní",J135,0)</f>
        <v>0</v>
      </c>
      <c r="BF135" s="241">
        <f>IF(N135="snížená",J135,0)</f>
        <v>0</v>
      </c>
      <c r="BG135" s="241">
        <f>IF(N135="zákl. přenesená",J135,0)</f>
        <v>0</v>
      </c>
      <c r="BH135" s="241">
        <f>IF(N135="sníž. přenesená",J135,0)</f>
        <v>0</v>
      </c>
      <c r="BI135" s="241">
        <f>IF(N135="nulová",J135,0)</f>
        <v>0</v>
      </c>
      <c r="BJ135" s="18" t="s">
        <v>14</v>
      </c>
      <c r="BK135" s="241">
        <f>ROUND(I135*H135,2)</f>
        <v>0</v>
      </c>
      <c r="BL135" s="18" t="s">
        <v>175</v>
      </c>
      <c r="BM135" s="240" t="s">
        <v>5828</v>
      </c>
    </row>
    <row r="136" s="2" customFormat="1">
      <c r="A136" s="39"/>
      <c r="B136" s="40"/>
      <c r="C136" s="41"/>
      <c r="D136" s="242" t="s">
        <v>249</v>
      </c>
      <c r="E136" s="41"/>
      <c r="F136" s="243" t="s">
        <v>5536</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249</v>
      </c>
      <c r="AU136" s="18" t="s">
        <v>14</v>
      </c>
    </row>
    <row r="137" s="2" customFormat="1" ht="16.5" customHeight="1">
      <c r="A137" s="39"/>
      <c r="B137" s="40"/>
      <c r="C137" s="229" t="s">
        <v>283</v>
      </c>
      <c r="D137" s="229" t="s">
        <v>243</v>
      </c>
      <c r="E137" s="230" t="s">
        <v>5470</v>
      </c>
      <c r="F137" s="231" t="s">
        <v>5540</v>
      </c>
      <c r="G137" s="232" t="s">
        <v>307</v>
      </c>
      <c r="H137" s="233">
        <v>1</v>
      </c>
      <c r="I137" s="234"/>
      <c r="J137" s="235">
        <f>ROUND(I137*H137,2)</f>
        <v>0</v>
      </c>
      <c r="K137" s="231" t="s">
        <v>1</v>
      </c>
      <c r="L137" s="45"/>
      <c r="M137" s="236" t="s">
        <v>1</v>
      </c>
      <c r="N137" s="237" t="s">
        <v>45</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175</v>
      </c>
      <c r="AT137" s="240" t="s">
        <v>243</v>
      </c>
      <c r="AU137" s="240" t="s">
        <v>14</v>
      </c>
      <c r="AY137" s="18" t="s">
        <v>241</v>
      </c>
      <c r="BE137" s="241">
        <f>IF(N137="základní",J137,0)</f>
        <v>0</v>
      </c>
      <c r="BF137" s="241">
        <f>IF(N137="snížená",J137,0)</f>
        <v>0</v>
      </c>
      <c r="BG137" s="241">
        <f>IF(N137="zákl. přenesená",J137,0)</f>
        <v>0</v>
      </c>
      <c r="BH137" s="241">
        <f>IF(N137="sníž. přenesená",J137,0)</f>
        <v>0</v>
      </c>
      <c r="BI137" s="241">
        <f>IF(N137="nulová",J137,0)</f>
        <v>0</v>
      </c>
      <c r="BJ137" s="18" t="s">
        <v>14</v>
      </c>
      <c r="BK137" s="241">
        <f>ROUND(I137*H137,2)</f>
        <v>0</v>
      </c>
      <c r="BL137" s="18" t="s">
        <v>175</v>
      </c>
      <c r="BM137" s="240" t="s">
        <v>5829</v>
      </c>
    </row>
    <row r="138" s="2" customFormat="1">
      <c r="A138" s="39"/>
      <c r="B138" s="40"/>
      <c r="C138" s="41"/>
      <c r="D138" s="242" t="s">
        <v>249</v>
      </c>
      <c r="E138" s="41"/>
      <c r="F138" s="243" t="s">
        <v>5540</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249</v>
      </c>
      <c r="AU138" s="18" t="s">
        <v>14</v>
      </c>
    </row>
    <row r="139" s="2" customFormat="1" ht="24.15" customHeight="1">
      <c r="A139" s="39"/>
      <c r="B139" s="40"/>
      <c r="C139" s="229" t="s">
        <v>293</v>
      </c>
      <c r="D139" s="229" t="s">
        <v>243</v>
      </c>
      <c r="E139" s="230" t="s">
        <v>5473</v>
      </c>
      <c r="F139" s="231" t="s">
        <v>5514</v>
      </c>
      <c r="G139" s="232" t="s">
        <v>307</v>
      </c>
      <c r="H139" s="233">
        <v>1</v>
      </c>
      <c r="I139" s="234"/>
      <c r="J139" s="235">
        <f>ROUND(I139*H139,2)</f>
        <v>0</v>
      </c>
      <c r="K139" s="231" t="s">
        <v>1</v>
      </c>
      <c r="L139" s="45"/>
      <c r="M139" s="236" t="s">
        <v>1</v>
      </c>
      <c r="N139" s="237" t="s">
        <v>45</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175</v>
      </c>
      <c r="AT139" s="240" t="s">
        <v>243</v>
      </c>
      <c r="AU139" s="240" t="s">
        <v>14</v>
      </c>
      <c r="AY139" s="18" t="s">
        <v>241</v>
      </c>
      <c r="BE139" s="241">
        <f>IF(N139="základní",J139,0)</f>
        <v>0</v>
      </c>
      <c r="BF139" s="241">
        <f>IF(N139="snížená",J139,0)</f>
        <v>0</v>
      </c>
      <c r="BG139" s="241">
        <f>IF(N139="zákl. přenesená",J139,0)</f>
        <v>0</v>
      </c>
      <c r="BH139" s="241">
        <f>IF(N139="sníž. přenesená",J139,0)</f>
        <v>0</v>
      </c>
      <c r="BI139" s="241">
        <f>IF(N139="nulová",J139,0)</f>
        <v>0</v>
      </c>
      <c r="BJ139" s="18" t="s">
        <v>14</v>
      </c>
      <c r="BK139" s="241">
        <f>ROUND(I139*H139,2)</f>
        <v>0</v>
      </c>
      <c r="BL139" s="18" t="s">
        <v>175</v>
      </c>
      <c r="BM139" s="240" t="s">
        <v>5830</v>
      </c>
    </row>
    <row r="140" s="2" customFormat="1">
      <c r="A140" s="39"/>
      <c r="B140" s="40"/>
      <c r="C140" s="41"/>
      <c r="D140" s="242" t="s">
        <v>249</v>
      </c>
      <c r="E140" s="41"/>
      <c r="F140" s="243" t="s">
        <v>5514</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249</v>
      </c>
      <c r="AU140" s="18" t="s">
        <v>14</v>
      </c>
    </row>
    <row r="141" s="2" customFormat="1" ht="24.15" customHeight="1">
      <c r="A141" s="39"/>
      <c r="B141" s="40"/>
      <c r="C141" s="229" t="s">
        <v>300</v>
      </c>
      <c r="D141" s="229" t="s">
        <v>243</v>
      </c>
      <c r="E141" s="230" t="s">
        <v>5476</v>
      </c>
      <c r="F141" s="231" t="s">
        <v>5543</v>
      </c>
      <c r="G141" s="232" t="s">
        <v>307</v>
      </c>
      <c r="H141" s="233">
        <v>1</v>
      </c>
      <c r="I141" s="234"/>
      <c r="J141" s="235">
        <f>ROUND(I141*H141,2)</f>
        <v>0</v>
      </c>
      <c r="K141" s="231" t="s">
        <v>1</v>
      </c>
      <c r="L141" s="45"/>
      <c r="M141" s="236" t="s">
        <v>1</v>
      </c>
      <c r="N141" s="237" t="s">
        <v>45</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175</v>
      </c>
      <c r="AT141" s="240" t="s">
        <v>243</v>
      </c>
      <c r="AU141" s="240" t="s">
        <v>14</v>
      </c>
      <c r="AY141" s="18" t="s">
        <v>241</v>
      </c>
      <c r="BE141" s="241">
        <f>IF(N141="základní",J141,0)</f>
        <v>0</v>
      </c>
      <c r="BF141" s="241">
        <f>IF(N141="snížená",J141,0)</f>
        <v>0</v>
      </c>
      <c r="BG141" s="241">
        <f>IF(N141="zákl. přenesená",J141,0)</f>
        <v>0</v>
      </c>
      <c r="BH141" s="241">
        <f>IF(N141="sníž. přenesená",J141,0)</f>
        <v>0</v>
      </c>
      <c r="BI141" s="241">
        <f>IF(N141="nulová",J141,0)</f>
        <v>0</v>
      </c>
      <c r="BJ141" s="18" t="s">
        <v>14</v>
      </c>
      <c r="BK141" s="241">
        <f>ROUND(I141*H141,2)</f>
        <v>0</v>
      </c>
      <c r="BL141" s="18" t="s">
        <v>175</v>
      </c>
      <c r="BM141" s="240" t="s">
        <v>5831</v>
      </c>
    </row>
    <row r="142" s="2" customFormat="1">
      <c r="A142" s="39"/>
      <c r="B142" s="40"/>
      <c r="C142" s="41"/>
      <c r="D142" s="242" t="s">
        <v>249</v>
      </c>
      <c r="E142" s="41"/>
      <c r="F142" s="243" t="s">
        <v>5543</v>
      </c>
      <c r="G142" s="41"/>
      <c r="H142" s="41"/>
      <c r="I142" s="244"/>
      <c r="J142" s="41"/>
      <c r="K142" s="41"/>
      <c r="L142" s="45"/>
      <c r="M142" s="281"/>
      <c r="N142" s="282"/>
      <c r="O142" s="283"/>
      <c r="P142" s="283"/>
      <c r="Q142" s="283"/>
      <c r="R142" s="283"/>
      <c r="S142" s="283"/>
      <c r="T142" s="284"/>
      <c r="U142" s="39"/>
      <c r="V142" s="39"/>
      <c r="W142" s="39"/>
      <c r="X142" s="39"/>
      <c r="Y142" s="39"/>
      <c r="Z142" s="39"/>
      <c r="AA142" s="39"/>
      <c r="AB142" s="39"/>
      <c r="AC142" s="39"/>
      <c r="AD142" s="39"/>
      <c r="AE142" s="39"/>
      <c r="AT142" s="18" t="s">
        <v>249</v>
      </c>
      <c r="AU142" s="18" t="s">
        <v>14</v>
      </c>
    </row>
    <row r="143" s="2" customFormat="1" ht="6.96" customHeight="1">
      <c r="A143" s="39"/>
      <c r="B143" s="67"/>
      <c r="C143" s="68"/>
      <c r="D143" s="68"/>
      <c r="E143" s="68"/>
      <c r="F143" s="68"/>
      <c r="G143" s="68"/>
      <c r="H143" s="68"/>
      <c r="I143" s="68"/>
      <c r="J143" s="68"/>
      <c r="K143" s="68"/>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HxyZVEX7dro7ZN+OqckINmHHC+D3FQTzyZD25X5OG0mvDOps5OnLdLiBJbczmNabZwVo0foGOp7S3Pnm+7dRdw==" hashValue="bFUOm+y5AB0WuEUL+IBewknPTqQiHvu0hDXBFhiN5Zx6CjJjmnwJpD5M9Ma14vpwN0VeV/RMQj8Ai3mDs36fNg==" algorithmName="SHA-512" password="CC35"/>
  <autoFilter ref="C124:K14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187</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5346</v>
      </c>
      <c r="F9" s="1"/>
      <c r="G9" s="1"/>
      <c r="H9" s="1"/>
      <c r="L9" s="21"/>
    </row>
    <row r="10" s="1" customFormat="1" ht="12" customHeight="1">
      <c r="B10" s="21"/>
      <c r="D10" s="152" t="s">
        <v>213</v>
      </c>
      <c r="L10" s="21"/>
    </row>
    <row r="11" s="2" customFormat="1" ht="16.5" customHeight="1">
      <c r="A11" s="39"/>
      <c r="B11" s="45"/>
      <c r="C11" s="39"/>
      <c r="D11" s="39"/>
      <c r="E11" s="154" t="s">
        <v>5832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5833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ROUND((SUM(BE126:BE149)),  2)</f>
        <v>0</v>
      </c>
      <c r="G37" s="39"/>
      <c r="H37" s="39"/>
      <c r="I37" s="166">
        <v>0.20999999999999999</v>
      </c>
      <c r="J37" s="165">
        <f>ROUND(((SUM(BE126:BE149))*I37),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ROUND((SUM(BF126:BF149)),  2)</f>
        <v>0</v>
      </c>
      <c r="G38" s="39"/>
      <c r="H38" s="39"/>
      <c r="I38" s="166">
        <v>0.14999999999999999</v>
      </c>
      <c r="J38" s="165">
        <f>ROUND(((SUM(BF126:BF149))*I38),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ROUND((SUM(BG126:BG149)),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ROUND((SUM(BH126:BH149)),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ROUND((SUM(BI126:BI149)),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5346</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5832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PS 04.1 - Mechanické předčištění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5349</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5834</v>
      </c>
      <c r="E102" s="199"/>
      <c r="F102" s="199"/>
      <c r="G102" s="199"/>
      <c r="H102" s="199"/>
      <c r="I102" s="199"/>
      <c r="J102" s="200">
        <f>J128</f>
        <v>0</v>
      </c>
      <c r="K102" s="133"/>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5" t="str">
        <f>E7</f>
        <v>Zaječov rozšíření a intenzifikace ČOV Horní Kváň - kanalizace a vodovod</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211</v>
      </c>
      <c r="D113" s="23"/>
      <c r="E113" s="23"/>
      <c r="F113" s="23"/>
      <c r="G113" s="23"/>
      <c r="H113" s="23"/>
      <c r="I113" s="23"/>
      <c r="J113" s="23"/>
      <c r="K113" s="23"/>
      <c r="L113" s="21"/>
    </row>
    <row r="114" s="1" customFormat="1" ht="16.5" customHeight="1">
      <c r="B114" s="22"/>
      <c r="C114" s="23"/>
      <c r="D114" s="23"/>
      <c r="E114" s="185" t="s">
        <v>5346</v>
      </c>
      <c r="F114" s="23"/>
      <c r="G114" s="23"/>
      <c r="H114" s="23"/>
      <c r="I114" s="23"/>
      <c r="J114" s="23"/>
      <c r="K114" s="23"/>
      <c r="L114" s="21"/>
    </row>
    <row r="115" s="1" customFormat="1" ht="12" customHeight="1">
      <c r="B115" s="22"/>
      <c r="C115" s="33" t="s">
        <v>213</v>
      </c>
      <c r="D115" s="23"/>
      <c r="E115" s="23"/>
      <c r="F115" s="23"/>
      <c r="G115" s="23"/>
      <c r="H115" s="23"/>
      <c r="I115" s="23"/>
      <c r="J115" s="23"/>
      <c r="K115" s="23"/>
      <c r="L115" s="21"/>
    </row>
    <row r="116" s="2" customFormat="1" ht="16.5" customHeight="1">
      <c r="A116" s="39"/>
      <c r="B116" s="40"/>
      <c r="C116" s="41"/>
      <c r="D116" s="41"/>
      <c r="E116" s="186" t="s">
        <v>5832</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215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PS 04.1 - Mechanické předčištění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F16</f>
        <v>obec Zaječov, místní část Kvaň, Nová Ves</v>
      </c>
      <c r="G120" s="41"/>
      <c r="H120" s="41"/>
      <c r="I120" s="33" t="s">
        <v>22</v>
      </c>
      <c r="J120" s="80" t="str">
        <f>IF(J16="","",J16)</f>
        <v>18. 8. 2021</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54.45" customHeight="1">
      <c r="A122" s="39"/>
      <c r="B122" s="40"/>
      <c r="C122" s="33" t="s">
        <v>24</v>
      </c>
      <c r="D122" s="41"/>
      <c r="E122" s="41"/>
      <c r="F122" s="28" t="str">
        <f>E19</f>
        <v>Obec Zaječov, Zaječov 265, 267 63 Zaječov</v>
      </c>
      <c r="G122" s="41"/>
      <c r="H122" s="41"/>
      <c r="I122" s="33" t="s">
        <v>32</v>
      </c>
      <c r="J122" s="37" t="str">
        <f>E25</f>
        <v>PIK VÍTEK s.r.o.,Kořenského 1025/7, 150 00 Praha 5</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30</v>
      </c>
      <c r="D123" s="41"/>
      <c r="E123" s="41"/>
      <c r="F123" s="28" t="str">
        <f>IF(E22="","",E22)</f>
        <v>Vyplň údaj</v>
      </c>
      <c r="G123" s="41"/>
      <c r="H123" s="41"/>
      <c r="I123" s="33" t="s">
        <v>37</v>
      </c>
      <c r="J123" s="37" t="str">
        <f>E28</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2"/>
      <c r="B125" s="203"/>
      <c r="C125" s="204" t="s">
        <v>227</v>
      </c>
      <c r="D125" s="205" t="s">
        <v>65</v>
      </c>
      <c r="E125" s="205" t="s">
        <v>61</v>
      </c>
      <c r="F125" s="205" t="s">
        <v>62</v>
      </c>
      <c r="G125" s="205" t="s">
        <v>228</v>
      </c>
      <c r="H125" s="205" t="s">
        <v>229</v>
      </c>
      <c r="I125" s="205" t="s">
        <v>230</v>
      </c>
      <c r="J125" s="205" t="s">
        <v>219</v>
      </c>
      <c r="K125" s="206" t="s">
        <v>231</v>
      </c>
      <c r="L125" s="207"/>
      <c r="M125" s="101" t="s">
        <v>1</v>
      </c>
      <c r="N125" s="102" t="s">
        <v>44</v>
      </c>
      <c r="O125" s="102" t="s">
        <v>232</v>
      </c>
      <c r="P125" s="102" t="s">
        <v>233</v>
      </c>
      <c r="Q125" s="102" t="s">
        <v>234</v>
      </c>
      <c r="R125" s="102" t="s">
        <v>235</v>
      </c>
      <c r="S125" s="102" t="s">
        <v>236</v>
      </c>
      <c r="T125" s="103" t="s">
        <v>237</v>
      </c>
      <c r="U125" s="202"/>
      <c r="V125" s="202"/>
      <c r="W125" s="202"/>
      <c r="X125" s="202"/>
      <c r="Y125" s="202"/>
      <c r="Z125" s="202"/>
      <c r="AA125" s="202"/>
      <c r="AB125" s="202"/>
      <c r="AC125" s="202"/>
      <c r="AD125" s="202"/>
      <c r="AE125" s="202"/>
    </row>
    <row r="126" s="2" customFormat="1" ht="22.8" customHeight="1">
      <c r="A126" s="39"/>
      <c r="B126" s="40"/>
      <c r="C126" s="108" t="s">
        <v>238</v>
      </c>
      <c r="D126" s="41"/>
      <c r="E126" s="41"/>
      <c r="F126" s="41"/>
      <c r="G126" s="41"/>
      <c r="H126" s="41"/>
      <c r="I126" s="41"/>
      <c r="J126" s="208">
        <f>BK126</f>
        <v>0</v>
      </c>
      <c r="K126" s="41"/>
      <c r="L126" s="45"/>
      <c r="M126" s="104"/>
      <c r="N126" s="209"/>
      <c r="O126" s="105"/>
      <c r="P126" s="210">
        <f>P127</f>
        <v>0</v>
      </c>
      <c r="Q126" s="105"/>
      <c r="R126" s="210">
        <f>R127</f>
        <v>0</v>
      </c>
      <c r="S126" s="105"/>
      <c r="T126" s="211">
        <f>T127</f>
        <v>0</v>
      </c>
      <c r="U126" s="39"/>
      <c r="V126" s="39"/>
      <c r="W126" s="39"/>
      <c r="X126" s="39"/>
      <c r="Y126" s="39"/>
      <c r="Z126" s="39"/>
      <c r="AA126" s="39"/>
      <c r="AB126" s="39"/>
      <c r="AC126" s="39"/>
      <c r="AD126" s="39"/>
      <c r="AE126" s="39"/>
      <c r="AT126" s="18" t="s">
        <v>79</v>
      </c>
      <c r="AU126" s="18" t="s">
        <v>221</v>
      </c>
      <c r="BK126" s="212">
        <f>BK127</f>
        <v>0</v>
      </c>
    </row>
    <row r="127" s="12" customFormat="1" ht="25.92" customHeight="1">
      <c r="A127" s="12"/>
      <c r="B127" s="213"/>
      <c r="C127" s="214"/>
      <c r="D127" s="215" t="s">
        <v>79</v>
      </c>
      <c r="E127" s="216" t="s">
        <v>5351</v>
      </c>
      <c r="F127" s="216" t="s">
        <v>5351</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175</v>
      </c>
      <c r="AT127" s="225" t="s">
        <v>79</v>
      </c>
      <c r="AU127" s="225" t="s">
        <v>80</v>
      </c>
      <c r="AY127" s="224" t="s">
        <v>241</v>
      </c>
      <c r="BK127" s="226">
        <f>BK128</f>
        <v>0</v>
      </c>
    </row>
    <row r="128" s="12" customFormat="1" ht="22.8" customHeight="1">
      <c r="A128" s="12"/>
      <c r="B128" s="213"/>
      <c r="C128" s="214"/>
      <c r="D128" s="215" t="s">
        <v>79</v>
      </c>
      <c r="E128" s="227" t="s">
        <v>5835</v>
      </c>
      <c r="F128" s="227" t="s">
        <v>162</v>
      </c>
      <c r="G128" s="214"/>
      <c r="H128" s="214"/>
      <c r="I128" s="217"/>
      <c r="J128" s="228">
        <f>BK128</f>
        <v>0</v>
      </c>
      <c r="K128" s="214"/>
      <c r="L128" s="219"/>
      <c r="M128" s="220"/>
      <c r="N128" s="221"/>
      <c r="O128" s="221"/>
      <c r="P128" s="222">
        <f>SUM(P129:P149)</f>
        <v>0</v>
      </c>
      <c r="Q128" s="221"/>
      <c r="R128" s="222">
        <f>SUM(R129:R149)</f>
        <v>0</v>
      </c>
      <c r="S128" s="221"/>
      <c r="T128" s="223">
        <f>SUM(T129:T149)</f>
        <v>0</v>
      </c>
      <c r="U128" s="12"/>
      <c r="V128" s="12"/>
      <c r="W128" s="12"/>
      <c r="X128" s="12"/>
      <c r="Y128" s="12"/>
      <c r="Z128" s="12"/>
      <c r="AA128" s="12"/>
      <c r="AB128" s="12"/>
      <c r="AC128" s="12"/>
      <c r="AD128" s="12"/>
      <c r="AE128" s="12"/>
      <c r="AR128" s="224" t="s">
        <v>175</v>
      </c>
      <c r="AT128" s="225" t="s">
        <v>79</v>
      </c>
      <c r="AU128" s="225" t="s">
        <v>14</v>
      </c>
      <c r="AY128" s="224" t="s">
        <v>241</v>
      </c>
      <c r="BK128" s="226">
        <f>SUM(BK129:BK149)</f>
        <v>0</v>
      </c>
    </row>
    <row r="129" s="2" customFormat="1" ht="24.15" customHeight="1">
      <c r="A129" s="39"/>
      <c r="B129" s="40"/>
      <c r="C129" s="229" t="s">
        <v>14</v>
      </c>
      <c r="D129" s="229" t="s">
        <v>243</v>
      </c>
      <c r="E129" s="230" t="s">
        <v>14</v>
      </c>
      <c r="F129" s="231" t="s">
        <v>5836</v>
      </c>
      <c r="G129" s="232" t="s">
        <v>303</v>
      </c>
      <c r="H129" s="233">
        <v>1</v>
      </c>
      <c r="I129" s="234"/>
      <c r="J129" s="235">
        <f>ROUND(I129*H129,2)</f>
        <v>0</v>
      </c>
      <c r="K129" s="231" t="s">
        <v>1</v>
      </c>
      <c r="L129" s="45"/>
      <c r="M129" s="236" t="s">
        <v>1</v>
      </c>
      <c r="N129" s="237" t="s">
        <v>45</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5355</v>
      </c>
      <c r="AT129" s="240" t="s">
        <v>243</v>
      </c>
      <c r="AU129" s="240" t="s">
        <v>88</v>
      </c>
      <c r="AY129" s="18" t="s">
        <v>241</v>
      </c>
      <c r="BE129" s="241">
        <f>IF(N129="základní",J129,0)</f>
        <v>0</v>
      </c>
      <c r="BF129" s="241">
        <f>IF(N129="snížená",J129,0)</f>
        <v>0</v>
      </c>
      <c r="BG129" s="241">
        <f>IF(N129="zákl. přenesená",J129,0)</f>
        <v>0</v>
      </c>
      <c r="BH129" s="241">
        <f>IF(N129="sníž. přenesená",J129,0)</f>
        <v>0</v>
      </c>
      <c r="BI129" s="241">
        <f>IF(N129="nulová",J129,0)</f>
        <v>0</v>
      </c>
      <c r="BJ129" s="18" t="s">
        <v>14</v>
      </c>
      <c r="BK129" s="241">
        <f>ROUND(I129*H129,2)</f>
        <v>0</v>
      </c>
      <c r="BL129" s="18" t="s">
        <v>5355</v>
      </c>
      <c r="BM129" s="240" t="s">
        <v>5837</v>
      </c>
    </row>
    <row r="130" s="2" customFormat="1">
      <c r="A130" s="39"/>
      <c r="B130" s="40"/>
      <c r="C130" s="41"/>
      <c r="D130" s="242" t="s">
        <v>249</v>
      </c>
      <c r="E130" s="41"/>
      <c r="F130" s="243" t="s">
        <v>5836</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249</v>
      </c>
      <c r="AU130" s="18" t="s">
        <v>88</v>
      </c>
    </row>
    <row r="131" s="2" customFormat="1">
      <c r="A131" s="39"/>
      <c r="B131" s="40"/>
      <c r="C131" s="41"/>
      <c r="D131" s="242" t="s">
        <v>742</v>
      </c>
      <c r="E131" s="41"/>
      <c r="F131" s="287" t="s">
        <v>5838</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742</v>
      </c>
      <c r="AU131" s="18" t="s">
        <v>88</v>
      </c>
    </row>
    <row r="132" s="2" customFormat="1" ht="21.75" customHeight="1">
      <c r="A132" s="39"/>
      <c r="B132" s="40"/>
      <c r="C132" s="229" t="s">
        <v>88</v>
      </c>
      <c r="D132" s="229" t="s">
        <v>243</v>
      </c>
      <c r="E132" s="230" t="s">
        <v>88</v>
      </c>
      <c r="F132" s="231" t="s">
        <v>5839</v>
      </c>
      <c r="G132" s="232" t="s">
        <v>303</v>
      </c>
      <c r="H132" s="233">
        <v>3</v>
      </c>
      <c r="I132" s="234"/>
      <c r="J132" s="235">
        <f>ROUND(I132*H132,2)</f>
        <v>0</v>
      </c>
      <c r="K132" s="231" t="s">
        <v>1</v>
      </c>
      <c r="L132" s="45"/>
      <c r="M132" s="236" t="s">
        <v>1</v>
      </c>
      <c r="N132" s="237" t="s">
        <v>45</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5355</v>
      </c>
      <c r="AT132" s="240" t="s">
        <v>243</v>
      </c>
      <c r="AU132" s="240" t="s">
        <v>88</v>
      </c>
      <c r="AY132" s="18" t="s">
        <v>241</v>
      </c>
      <c r="BE132" s="241">
        <f>IF(N132="základní",J132,0)</f>
        <v>0</v>
      </c>
      <c r="BF132" s="241">
        <f>IF(N132="snížená",J132,0)</f>
        <v>0</v>
      </c>
      <c r="BG132" s="241">
        <f>IF(N132="zákl. přenesená",J132,0)</f>
        <v>0</v>
      </c>
      <c r="BH132" s="241">
        <f>IF(N132="sníž. přenesená",J132,0)</f>
        <v>0</v>
      </c>
      <c r="BI132" s="241">
        <f>IF(N132="nulová",J132,0)</f>
        <v>0</v>
      </c>
      <c r="BJ132" s="18" t="s">
        <v>14</v>
      </c>
      <c r="BK132" s="241">
        <f>ROUND(I132*H132,2)</f>
        <v>0</v>
      </c>
      <c r="BL132" s="18" t="s">
        <v>5355</v>
      </c>
      <c r="BM132" s="240" t="s">
        <v>5840</v>
      </c>
    </row>
    <row r="133" s="2" customFormat="1">
      <c r="A133" s="39"/>
      <c r="B133" s="40"/>
      <c r="C133" s="41"/>
      <c r="D133" s="242" t="s">
        <v>249</v>
      </c>
      <c r="E133" s="41"/>
      <c r="F133" s="243" t="s">
        <v>5839</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249</v>
      </c>
      <c r="AU133" s="18" t="s">
        <v>88</v>
      </c>
    </row>
    <row r="134" s="2" customFormat="1">
      <c r="A134" s="39"/>
      <c r="B134" s="40"/>
      <c r="C134" s="41"/>
      <c r="D134" s="242" t="s">
        <v>742</v>
      </c>
      <c r="E134" s="41"/>
      <c r="F134" s="287" t="s">
        <v>5841</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742</v>
      </c>
      <c r="AU134" s="18" t="s">
        <v>88</v>
      </c>
    </row>
    <row r="135" s="2" customFormat="1" ht="33" customHeight="1">
      <c r="A135" s="39"/>
      <c r="B135" s="40"/>
      <c r="C135" s="229" t="s">
        <v>96</v>
      </c>
      <c r="D135" s="229" t="s">
        <v>243</v>
      </c>
      <c r="E135" s="230" t="s">
        <v>96</v>
      </c>
      <c r="F135" s="231" t="s">
        <v>5842</v>
      </c>
      <c r="G135" s="232" t="s">
        <v>303</v>
      </c>
      <c r="H135" s="233">
        <v>1</v>
      </c>
      <c r="I135" s="234"/>
      <c r="J135" s="235">
        <f>ROUND(I135*H135,2)</f>
        <v>0</v>
      </c>
      <c r="K135" s="231" t="s">
        <v>1</v>
      </c>
      <c r="L135" s="45"/>
      <c r="M135" s="236" t="s">
        <v>1</v>
      </c>
      <c r="N135" s="237" t="s">
        <v>45</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5355</v>
      </c>
      <c r="AT135" s="240" t="s">
        <v>243</v>
      </c>
      <c r="AU135" s="240" t="s">
        <v>88</v>
      </c>
      <c r="AY135" s="18" t="s">
        <v>241</v>
      </c>
      <c r="BE135" s="241">
        <f>IF(N135="základní",J135,0)</f>
        <v>0</v>
      </c>
      <c r="BF135" s="241">
        <f>IF(N135="snížená",J135,0)</f>
        <v>0</v>
      </c>
      <c r="BG135" s="241">
        <f>IF(N135="zákl. přenesená",J135,0)</f>
        <v>0</v>
      </c>
      <c r="BH135" s="241">
        <f>IF(N135="sníž. přenesená",J135,0)</f>
        <v>0</v>
      </c>
      <c r="BI135" s="241">
        <f>IF(N135="nulová",J135,0)</f>
        <v>0</v>
      </c>
      <c r="BJ135" s="18" t="s">
        <v>14</v>
      </c>
      <c r="BK135" s="241">
        <f>ROUND(I135*H135,2)</f>
        <v>0</v>
      </c>
      <c r="BL135" s="18" t="s">
        <v>5355</v>
      </c>
      <c r="BM135" s="240" t="s">
        <v>5843</v>
      </c>
    </row>
    <row r="136" s="2" customFormat="1">
      <c r="A136" s="39"/>
      <c r="B136" s="40"/>
      <c r="C136" s="41"/>
      <c r="D136" s="242" t="s">
        <v>249</v>
      </c>
      <c r="E136" s="41"/>
      <c r="F136" s="243" t="s">
        <v>5842</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249</v>
      </c>
      <c r="AU136" s="18" t="s">
        <v>88</v>
      </c>
    </row>
    <row r="137" s="2" customFormat="1">
      <c r="A137" s="39"/>
      <c r="B137" s="40"/>
      <c r="C137" s="41"/>
      <c r="D137" s="242" t="s">
        <v>742</v>
      </c>
      <c r="E137" s="41"/>
      <c r="F137" s="287" t="s">
        <v>5844</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742</v>
      </c>
      <c r="AU137" s="18" t="s">
        <v>88</v>
      </c>
    </row>
    <row r="138" s="2" customFormat="1" ht="24.15" customHeight="1">
      <c r="A138" s="39"/>
      <c r="B138" s="40"/>
      <c r="C138" s="229" t="s">
        <v>175</v>
      </c>
      <c r="D138" s="229" t="s">
        <v>243</v>
      </c>
      <c r="E138" s="230" t="s">
        <v>175</v>
      </c>
      <c r="F138" s="231" t="s">
        <v>5845</v>
      </c>
      <c r="G138" s="232" t="s">
        <v>303</v>
      </c>
      <c r="H138" s="233">
        <v>1</v>
      </c>
      <c r="I138" s="234"/>
      <c r="J138" s="235">
        <f>ROUND(I138*H138,2)</f>
        <v>0</v>
      </c>
      <c r="K138" s="231" t="s">
        <v>1</v>
      </c>
      <c r="L138" s="45"/>
      <c r="M138" s="236" t="s">
        <v>1</v>
      </c>
      <c r="N138" s="237" t="s">
        <v>45</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5355</v>
      </c>
      <c r="AT138" s="240" t="s">
        <v>243</v>
      </c>
      <c r="AU138" s="240" t="s">
        <v>88</v>
      </c>
      <c r="AY138" s="18" t="s">
        <v>241</v>
      </c>
      <c r="BE138" s="241">
        <f>IF(N138="základní",J138,0)</f>
        <v>0</v>
      </c>
      <c r="BF138" s="241">
        <f>IF(N138="snížená",J138,0)</f>
        <v>0</v>
      </c>
      <c r="BG138" s="241">
        <f>IF(N138="zákl. přenesená",J138,0)</f>
        <v>0</v>
      </c>
      <c r="BH138" s="241">
        <f>IF(N138="sníž. přenesená",J138,0)</f>
        <v>0</v>
      </c>
      <c r="BI138" s="241">
        <f>IF(N138="nulová",J138,0)</f>
        <v>0</v>
      </c>
      <c r="BJ138" s="18" t="s">
        <v>14</v>
      </c>
      <c r="BK138" s="241">
        <f>ROUND(I138*H138,2)</f>
        <v>0</v>
      </c>
      <c r="BL138" s="18" t="s">
        <v>5355</v>
      </c>
      <c r="BM138" s="240" t="s">
        <v>5846</v>
      </c>
    </row>
    <row r="139" s="2" customFormat="1">
      <c r="A139" s="39"/>
      <c r="B139" s="40"/>
      <c r="C139" s="41"/>
      <c r="D139" s="242" t="s">
        <v>249</v>
      </c>
      <c r="E139" s="41"/>
      <c r="F139" s="243" t="s">
        <v>5845</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249</v>
      </c>
      <c r="AU139" s="18" t="s">
        <v>88</v>
      </c>
    </row>
    <row r="140" s="2" customFormat="1">
      <c r="A140" s="39"/>
      <c r="B140" s="40"/>
      <c r="C140" s="41"/>
      <c r="D140" s="242" t="s">
        <v>742</v>
      </c>
      <c r="E140" s="41"/>
      <c r="F140" s="287" t="s">
        <v>5847</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742</v>
      </c>
      <c r="AU140" s="18" t="s">
        <v>88</v>
      </c>
    </row>
    <row r="141" s="2" customFormat="1" ht="16.5" customHeight="1">
      <c r="A141" s="39"/>
      <c r="B141" s="40"/>
      <c r="C141" s="229" t="s">
        <v>274</v>
      </c>
      <c r="D141" s="229" t="s">
        <v>243</v>
      </c>
      <c r="E141" s="230" t="s">
        <v>274</v>
      </c>
      <c r="F141" s="231" t="s">
        <v>5848</v>
      </c>
      <c r="G141" s="232" t="s">
        <v>303</v>
      </c>
      <c r="H141" s="233">
        <v>3</v>
      </c>
      <c r="I141" s="234"/>
      <c r="J141" s="235">
        <f>ROUND(I141*H141,2)</f>
        <v>0</v>
      </c>
      <c r="K141" s="231" t="s">
        <v>1</v>
      </c>
      <c r="L141" s="45"/>
      <c r="M141" s="236" t="s">
        <v>1</v>
      </c>
      <c r="N141" s="237" t="s">
        <v>45</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5355</v>
      </c>
      <c r="AT141" s="240" t="s">
        <v>243</v>
      </c>
      <c r="AU141" s="240" t="s">
        <v>88</v>
      </c>
      <c r="AY141" s="18" t="s">
        <v>241</v>
      </c>
      <c r="BE141" s="241">
        <f>IF(N141="základní",J141,0)</f>
        <v>0</v>
      </c>
      <c r="BF141" s="241">
        <f>IF(N141="snížená",J141,0)</f>
        <v>0</v>
      </c>
      <c r="BG141" s="241">
        <f>IF(N141="zákl. přenesená",J141,0)</f>
        <v>0</v>
      </c>
      <c r="BH141" s="241">
        <f>IF(N141="sníž. přenesená",J141,0)</f>
        <v>0</v>
      </c>
      <c r="BI141" s="241">
        <f>IF(N141="nulová",J141,0)</f>
        <v>0</v>
      </c>
      <c r="BJ141" s="18" t="s">
        <v>14</v>
      </c>
      <c r="BK141" s="241">
        <f>ROUND(I141*H141,2)</f>
        <v>0</v>
      </c>
      <c r="BL141" s="18" t="s">
        <v>5355</v>
      </c>
      <c r="BM141" s="240" t="s">
        <v>5849</v>
      </c>
    </row>
    <row r="142" s="2" customFormat="1">
      <c r="A142" s="39"/>
      <c r="B142" s="40"/>
      <c r="C142" s="41"/>
      <c r="D142" s="242" t="s">
        <v>249</v>
      </c>
      <c r="E142" s="41"/>
      <c r="F142" s="243" t="s">
        <v>5848</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249</v>
      </c>
      <c r="AU142" s="18" t="s">
        <v>88</v>
      </c>
    </row>
    <row r="143" s="2" customFormat="1">
      <c r="A143" s="39"/>
      <c r="B143" s="40"/>
      <c r="C143" s="41"/>
      <c r="D143" s="242" t="s">
        <v>742</v>
      </c>
      <c r="E143" s="41"/>
      <c r="F143" s="287" t="s">
        <v>5850</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742</v>
      </c>
      <c r="AU143" s="18" t="s">
        <v>88</v>
      </c>
    </row>
    <row r="144" s="2" customFormat="1" ht="24.15" customHeight="1">
      <c r="A144" s="39"/>
      <c r="B144" s="40"/>
      <c r="C144" s="229" t="s">
        <v>283</v>
      </c>
      <c r="D144" s="229" t="s">
        <v>243</v>
      </c>
      <c r="E144" s="230" t="s">
        <v>283</v>
      </c>
      <c r="F144" s="231" t="s">
        <v>5851</v>
      </c>
      <c r="G144" s="232" t="s">
        <v>487</v>
      </c>
      <c r="H144" s="233">
        <v>1</v>
      </c>
      <c r="I144" s="234"/>
      <c r="J144" s="235">
        <f>ROUND(I144*H144,2)</f>
        <v>0</v>
      </c>
      <c r="K144" s="231" t="s">
        <v>1</v>
      </c>
      <c r="L144" s="45"/>
      <c r="M144" s="236" t="s">
        <v>1</v>
      </c>
      <c r="N144" s="237" t="s">
        <v>45</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5355</v>
      </c>
      <c r="AT144" s="240" t="s">
        <v>243</v>
      </c>
      <c r="AU144" s="240" t="s">
        <v>88</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5355</v>
      </c>
      <c r="BM144" s="240" t="s">
        <v>5852</v>
      </c>
    </row>
    <row r="145" s="2" customFormat="1">
      <c r="A145" s="39"/>
      <c r="B145" s="40"/>
      <c r="C145" s="41"/>
      <c r="D145" s="242" t="s">
        <v>249</v>
      </c>
      <c r="E145" s="41"/>
      <c r="F145" s="243" t="s">
        <v>5851</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88</v>
      </c>
    </row>
    <row r="146" s="2" customFormat="1">
      <c r="A146" s="39"/>
      <c r="B146" s="40"/>
      <c r="C146" s="41"/>
      <c r="D146" s="242" t="s">
        <v>742</v>
      </c>
      <c r="E146" s="41"/>
      <c r="F146" s="287" t="s">
        <v>5853</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742</v>
      </c>
      <c r="AU146" s="18" t="s">
        <v>88</v>
      </c>
    </row>
    <row r="147" s="2" customFormat="1" ht="16.5" customHeight="1">
      <c r="A147" s="39"/>
      <c r="B147" s="40"/>
      <c r="C147" s="229" t="s">
        <v>293</v>
      </c>
      <c r="D147" s="229" t="s">
        <v>243</v>
      </c>
      <c r="E147" s="230" t="s">
        <v>293</v>
      </c>
      <c r="F147" s="231" t="s">
        <v>5854</v>
      </c>
      <c r="G147" s="232" t="s">
        <v>487</v>
      </c>
      <c r="H147" s="233">
        <v>1</v>
      </c>
      <c r="I147" s="234"/>
      <c r="J147" s="235">
        <f>ROUND(I147*H147,2)</f>
        <v>0</v>
      </c>
      <c r="K147" s="231" t="s">
        <v>1</v>
      </c>
      <c r="L147" s="45"/>
      <c r="M147" s="236" t="s">
        <v>1</v>
      </c>
      <c r="N147" s="237" t="s">
        <v>45</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5355</v>
      </c>
      <c r="AT147" s="240" t="s">
        <v>243</v>
      </c>
      <c r="AU147" s="240" t="s">
        <v>88</v>
      </c>
      <c r="AY147" s="18" t="s">
        <v>241</v>
      </c>
      <c r="BE147" s="241">
        <f>IF(N147="základní",J147,0)</f>
        <v>0</v>
      </c>
      <c r="BF147" s="241">
        <f>IF(N147="snížená",J147,0)</f>
        <v>0</v>
      </c>
      <c r="BG147" s="241">
        <f>IF(N147="zákl. přenesená",J147,0)</f>
        <v>0</v>
      </c>
      <c r="BH147" s="241">
        <f>IF(N147="sníž. přenesená",J147,0)</f>
        <v>0</v>
      </c>
      <c r="BI147" s="241">
        <f>IF(N147="nulová",J147,0)</f>
        <v>0</v>
      </c>
      <c r="BJ147" s="18" t="s">
        <v>14</v>
      </c>
      <c r="BK147" s="241">
        <f>ROUND(I147*H147,2)</f>
        <v>0</v>
      </c>
      <c r="BL147" s="18" t="s">
        <v>5355</v>
      </c>
      <c r="BM147" s="240" t="s">
        <v>5855</v>
      </c>
    </row>
    <row r="148" s="2" customFormat="1">
      <c r="A148" s="39"/>
      <c r="B148" s="40"/>
      <c r="C148" s="41"/>
      <c r="D148" s="242" t="s">
        <v>249</v>
      </c>
      <c r="E148" s="41"/>
      <c r="F148" s="243" t="s">
        <v>5854</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249</v>
      </c>
      <c r="AU148" s="18" t="s">
        <v>88</v>
      </c>
    </row>
    <row r="149" s="2" customFormat="1">
      <c r="A149" s="39"/>
      <c r="B149" s="40"/>
      <c r="C149" s="41"/>
      <c r="D149" s="242" t="s">
        <v>742</v>
      </c>
      <c r="E149" s="41"/>
      <c r="F149" s="287" t="s">
        <v>5856</v>
      </c>
      <c r="G149" s="41"/>
      <c r="H149" s="41"/>
      <c r="I149" s="244"/>
      <c r="J149" s="41"/>
      <c r="K149" s="41"/>
      <c r="L149" s="45"/>
      <c r="M149" s="281"/>
      <c r="N149" s="282"/>
      <c r="O149" s="283"/>
      <c r="P149" s="283"/>
      <c r="Q149" s="283"/>
      <c r="R149" s="283"/>
      <c r="S149" s="283"/>
      <c r="T149" s="284"/>
      <c r="U149" s="39"/>
      <c r="V149" s="39"/>
      <c r="W149" s="39"/>
      <c r="X149" s="39"/>
      <c r="Y149" s="39"/>
      <c r="Z149" s="39"/>
      <c r="AA149" s="39"/>
      <c r="AB149" s="39"/>
      <c r="AC149" s="39"/>
      <c r="AD149" s="39"/>
      <c r="AE149" s="39"/>
      <c r="AT149" s="18" t="s">
        <v>742</v>
      </c>
      <c r="AU149" s="18" t="s">
        <v>88</v>
      </c>
    </row>
    <row r="150" s="2" customFormat="1" ht="6.96" customHeight="1">
      <c r="A150" s="39"/>
      <c r="B150" s="67"/>
      <c r="C150" s="68"/>
      <c r="D150" s="68"/>
      <c r="E150" s="68"/>
      <c r="F150" s="68"/>
      <c r="G150" s="68"/>
      <c r="H150" s="68"/>
      <c r="I150" s="68"/>
      <c r="J150" s="68"/>
      <c r="K150" s="68"/>
      <c r="L150" s="45"/>
      <c r="M150" s="39"/>
      <c r="O150" s="39"/>
      <c r="P150" s="39"/>
      <c r="Q150" s="39"/>
      <c r="R150" s="39"/>
      <c r="S150" s="39"/>
      <c r="T150" s="39"/>
      <c r="U150" s="39"/>
      <c r="V150" s="39"/>
      <c r="W150" s="39"/>
      <c r="X150" s="39"/>
      <c r="Y150" s="39"/>
      <c r="Z150" s="39"/>
      <c r="AA150" s="39"/>
      <c r="AB150" s="39"/>
      <c r="AC150" s="39"/>
      <c r="AD150" s="39"/>
      <c r="AE150" s="39"/>
    </row>
  </sheetData>
  <sheetProtection sheet="1" autoFilter="0" formatColumns="0" formatRows="0" objects="1" scenarios="1" spinCount="100000" saltValue="a5BFrj4EaEvF62DLpIR7SU3Ll7ptaEaUp/Dr+z0R7iG6xpvzyPvwOYCuQZmg487vW5DYHMv71bl6MUUq7PvysQ==" hashValue="90bTjcCluwc+dPUShf+SoV0LxciFd9S9pNFBmdbHuDGoXjUQCI7uK0UcF6Qok7XLGVpKIGRZrq+QgJ4DSUwWmw==" algorithmName="SHA-512" password="CC35"/>
  <autoFilter ref="C125:K14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190</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5346</v>
      </c>
      <c r="F9" s="1"/>
      <c r="G9" s="1"/>
      <c r="H9" s="1"/>
      <c r="L9" s="21"/>
    </row>
    <row r="10" s="1" customFormat="1" ht="12" customHeight="1">
      <c r="B10" s="21"/>
      <c r="D10" s="152" t="s">
        <v>213</v>
      </c>
      <c r="L10" s="21"/>
    </row>
    <row r="11" s="2" customFormat="1" ht="16.5" customHeight="1">
      <c r="A11" s="39"/>
      <c r="B11" s="45"/>
      <c r="C11" s="39"/>
      <c r="D11" s="39"/>
      <c r="E11" s="154" t="s">
        <v>5832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5857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ROUND((SUM(BE126:BE181)),  2)</f>
        <v>0</v>
      </c>
      <c r="G37" s="39"/>
      <c r="H37" s="39"/>
      <c r="I37" s="166">
        <v>0.20999999999999999</v>
      </c>
      <c r="J37" s="165">
        <f>ROUND(((SUM(BE126:BE181))*I37),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ROUND((SUM(BF126:BF181)),  2)</f>
        <v>0</v>
      </c>
      <c r="G38" s="39"/>
      <c r="H38" s="39"/>
      <c r="I38" s="166">
        <v>0.14999999999999999</v>
      </c>
      <c r="J38" s="165">
        <f>ROUND(((SUM(BF126:BF181))*I38),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ROUND((SUM(BG126:BG181)),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ROUND((SUM(BH126:BH181)),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ROUND((SUM(BI126:BI181)),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5346</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5832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PS 04.2 - Biologické čištění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5349</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5834</v>
      </c>
      <c r="E102" s="199"/>
      <c r="F102" s="199"/>
      <c r="G102" s="199"/>
      <c r="H102" s="199"/>
      <c r="I102" s="199"/>
      <c r="J102" s="200">
        <f>J128</f>
        <v>0</v>
      </c>
      <c r="K102" s="133"/>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5" t="str">
        <f>E7</f>
        <v>Zaječov rozšíření a intenzifikace ČOV Horní Kváň - kanalizace a vodovod</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211</v>
      </c>
      <c r="D113" s="23"/>
      <c r="E113" s="23"/>
      <c r="F113" s="23"/>
      <c r="G113" s="23"/>
      <c r="H113" s="23"/>
      <c r="I113" s="23"/>
      <c r="J113" s="23"/>
      <c r="K113" s="23"/>
      <c r="L113" s="21"/>
    </row>
    <row r="114" s="1" customFormat="1" ht="16.5" customHeight="1">
      <c r="B114" s="22"/>
      <c r="C114" s="23"/>
      <c r="D114" s="23"/>
      <c r="E114" s="185" t="s">
        <v>5346</v>
      </c>
      <c r="F114" s="23"/>
      <c r="G114" s="23"/>
      <c r="H114" s="23"/>
      <c r="I114" s="23"/>
      <c r="J114" s="23"/>
      <c r="K114" s="23"/>
      <c r="L114" s="21"/>
    </row>
    <row r="115" s="1" customFormat="1" ht="12" customHeight="1">
      <c r="B115" s="22"/>
      <c r="C115" s="33" t="s">
        <v>213</v>
      </c>
      <c r="D115" s="23"/>
      <c r="E115" s="23"/>
      <c r="F115" s="23"/>
      <c r="G115" s="23"/>
      <c r="H115" s="23"/>
      <c r="I115" s="23"/>
      <c r="J115" s="23"/>
      <c r="K115" s="23"/>
      <c r="L115" s="21"/>
    </row>
    <row r="116" s="2" customFormat="1" ht="16.5" customHeight="1">
      <c r="A116" s="39"/>
      <c r="B116" s="40"/>
      <c r="C116" s="41"/>
      <c r="D116" s="41"/>
      <c r="E116" s="186" t="s">
        <v>5832</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215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PS 04.2 - Biologické čištění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F16</f>
        <v>obec Zaječov, místní část Kvaň, Nová Ves</v>
      </c>
      <c r="G120" s="41"/>
      <c r="H120" s="41"/>
      <c r="I120" s="33" t="s">
        <v>22</v>
      </c>
      <c r="J120" s="80" t="str">
        <f>IF(J16="","",J16)</f>
        <v>18. 8. 2021</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54.45" customHeight="1">
      <c r="A122" s="39"/>
      <c r="B122" s="40"/>
      <c r="C122" s="33" t="s">
        <v>24</v>
      </c>
      <c r="D122" s="41"/>
      <c r="E122" s="41"/>
      <c r="F122" s="28" t="str">
        <f>E19</f>
        <v>Obec Zaječov, Zaječov 265, 267 63 Zaječov</v>
      </c>
      <c r="G122" s="41"/>
      <c r="H122" s="41"/>
      <c r="I122" s="33" t="s">
        <v>32</v>
      </c>
      <c r="J122" s="37" t="str">
        <f>E25</f>
        <v>PIK VÍTEK s.r.o.,Kořenského 1025/7, 150 00 Praha 5</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30</v>
      </c>
      <c r="D123" s="41"/>
      <c r="E123" s="41"/>
      <c r="F123" s="28" t="str">
        <f>IF(E22="","",E22)</f>
        <v>Vyplň údaj</v>
      </c>
      <c r="G123" s="41"/>
      <c r="H123" s="41"/>
      <c r="I123" s="33" t="s">
        <v>37</v>
      </c>
      <c r="J123" s="37" t="str">
        <f>E28</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2"/>
      <c r="B125" s="203"/>
      <c r="C125" s="204" t="s">
        <v>227</v>
      </c>
      <c r="D125" s="205" t="s">
        <v>65</v>
      </c>
      <c r="E125" s="205" t="s">
        <v>61</v>
      </c>
      <c r="F125" s="205" t="s">
        <v>62</v>
      </c>
      <c r="G125" s="205" t="s">
        <v>228</v>
      </c>
      <c r="H125" s="205" t="s">
        <v>229</v>
      </c>
      <c r="I125" s="205" t="s">
        <v>230</v>
      </c>
      <c r="J125" s="205" t="s">
        <v>219</v>
      </c>
      <c r="K125" s="206" t="s">
        <v>231</v>
      </c>
      <c r="L125" s="207"/>
      <c r="M125" s="101" t="s">
        <v>1</v>
      </c>
      <c r="N125" s="102" t="s">
        <v>44</v>
      </c>
      <c r="O125" s="102" t="s">
        <v>232</v>
      </c>
      <c r="P125" s="102" t="s">
        <v>233</v>
      </c>
      <c r="Q125" s="102" t="s">
        <v>234</v>
      </c>
      <c r="R125" s="102" t="s">
        <v>235</v>
      </c>
      <c r="S125" s="102" t="s">
        <v>236</v>
      </c>
      <c r="T125" s="103" t="s">
        <v>237</v>
      </c>
      <c r="U125" s="202"/>
      <c r="V125" s="202"/>
      <c r="W125" s="202"/>
      <c r="X125" s="202"/>
      <c r="Y125" s="202"/>
      <c r="Z125" s="202"/>
      <c r="AA125" s="202"/>
      <c r="AB125" s="202"/>
      <c r="AC125" s="202"/>
      <c r="AD125" s="202"/>
      <c r="AE125" s="202"/>
    </row>
    <row r="126" s="2" customFormat="1" ht="22.8" customHeight="1">
      <c r="A126" s="39"/>
      <c r="B126" s="40"/>
      <c r="C126" s="108" t="s">
        <v>238</v>
      </c>
      <c r="D126" s="41"/>
      <c r="E126" s="41"/>
      <c r="F126" s="41"/>
      <c r="G126" s="41"/>
      <c r="H126" s="41"/>
      <c r="I126" s="41"/>
      <c r="J126" s="208">
        <f>BK126</f>
        <v>0</v>
      </c>
      <c r="K126" s="41"/>
      <c r="L126" s="45"/>
      <c r="M126" s="104"/>
      <c r="N126" s="209"/>
      <c r="O126" s="105"/>
      <c r="P126" s="210">
        <f>P127</f>
        <v>0</v>
      </c>
      <c r="Q126" s="105"/>
      <c r="R126" s="210">
        <f>R127</f>
        <v>0</v>
      </c>
      <c r="S126" s="105"/>
      <c r="T126" s="211">
        <f>T127</f>
        <v>0</v>
      </c>
      <c r="U126" s="39"/>
      <c r="V126" s="39"/>
      <c r="W126" s="39"/>
      <c r="X126" s="39"/>
      <c r="Y126" s="39"/>
      <c r="Z126" s="39"/>
      <c r="AA126" s="39"/>
      <c r="AB126" s="39"/>
      <c r="AC126" s="39"/>
      <c r="AD126" s="39"/>
      <c r="AE126" s="39"/>
      <c r="AT126" s="18" t="s">
        <v>79</v>
      </c>
      <c r="AU126" s="18" t="s">
        <v>221</v>
      </c>
      <c r="BK126" s="212">
        <f>BK127</f>
        <v>0</v>
      </c>
    </row>
    <row r="127" s="12" customFormat="1" ht="25.92" customHeight="1">
      <c r="A127" s="12"/>
      <c r="B127" s="213"/>
      <c r="C127" s="214"/>
      <c r="D127" s="215" t="s">
        <v>79</v>
      </c>
      <c r="E127" s="216" t="s">
        <v>5351</v>
      </c>
      <c r="F127" s="216" t="s">
        <v>5351</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175</v>
      </c>
      <c r="AT127" s="225" t="s">
        <v>79</v>
      </c>
      <c r="AU127" s="225" t="s">
        <v>80</v>
      </c>
      <c r="AY127" s="224" t="s">
        <v>241</v>
      </c>
      <c r="BK127" s="226">
        <f>BK128</f>
        <v>0</v>
      </c>
    </row>
    <row r="128" s="12" customFormat="1" ht="22.8" customHeight="1">
      <c r="A128" s="12"/>
      <c r="B128" s="213"/>
      <c r="C128" s="214"/>
      <c r="D128" s="215" t="s">
        <v>79</v>
      </c>
      <c r="E128" s="227" t="s">
        <v>5835</v>
      </c>
      <c r="F128" s="227" t="s">
        <v>162</v>
      </c>
      <c r="G128" s="214"/>
      <c r="H128" s="214"/>
      <c r="I128" s="217"/>
      <c r="J128" s="228">
        <f>BK128</f>
        <v>0</v>
      </c>
      <c r="K128" s="214"/>
      <c r="L128" s="219"/>
      <c r="M128" s="220"/>
      <c r="N128" s="221"/>
      <c r="O128" s="221"/>
      <c r="P128" s="222">
        <f>SUM(P129:P181)</f>
        <v>0</v>
      </c>
      <c r="Q128" s="221"/>
      <c r="R128" s="222">
        <f>SUM(R129:R181)</f>
        <v>0</v>
      </c>
      <c r="S128" s="221"/>
      <c r="T128" s="223">
        <f>SUM(T129:T181)</f>
        <v>0</v>
      </c>
      <c r="U128" s="12"/>
      <c r="V128" s="12"/>
      <c r="W128" s="12"/>
      <c r="X128" s="12"/>
      <c r="Y128" s="12"/>
      <c r="Z128" s="12"/>
      <c r="AA128" s="12"/>
      <c r="AB128" s="12"/>
      <c r="AC128" s="12"/>
      <c r="AD128" s="12"/>
      <c r="AE128" s="12"/>
      <c r="AR128" s="224" t="s">
        <v>175</v>
      </c>
      <c r="AT128" s="225" t="s">
        <v>79</v>
      </c>
      <c r="AU128" s="225" t="s">
        <v>14</v>
      </c>
      <c r="AY128" s="224" t="s">
        <v>241</v>
      </c>
      <c r="BK128" s="226">
        <f>SUM(BK129:BK181)</f>
        <v>0</v>
      </c>
    </row>
    <row r="129" s="2" customFormat="1" ht="16.5" customHeight="1">
      <c r="A129" s="39"/>
      <c r="B129" s="40"/>
      <c r="C129" s="229" t="s">
        <v>14</v>
      </c>
      <c r="D129" s="229" t="s">
        <v>243</v>
      </c>
      <c r="E129" s="230" t="s">
        <v>14</v>
      </c>
      <c r="F129" s="231" t="s">
        <v>5858</v>
      </c>
      <c r="G129" s="232" t="s">
        <v>303</v>
      </c>
      <c r="H129" s="233">
        <v>2</v>
      </c>
      <c r="I129" s="234"/>
      <c r="J129" s="235">
        <f>ROUND(I129*H129,2)</f>
        <v>0</v>
      </c>
      <c r="K129" s="231" t="s">
        <v>1</v>
      </c>
      <c r="L129" s="45"/>
      <c r="M129" s="236" t="s">
        <v>1</v>
      </c>
      <c r="N129" s="237" t="s">
        <v>45</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5355</v>
      </c>
      <c r="AT129" s="240" t="s">
        <v>243</v>
      </c>
      <c r="AU129" s="240" t="s">
        <v>88</v>
      </c>
      <c r="AY129" s="18" t="s">
        <v>241</v>
      </c>
      <c r="BE129" s="241">
        <f>IF(N129="základní",J129,0)</f>
        <v>0</v>
      </c>
      <c r="BF129" s="241">
        <f>IF(N129="snížená",J129,0)</f>
        <v>0</v>
      </c>
      <c r="BG129" s="241">
        <f>IF(N129="zákl. přenesená",J129,0)</f>
        <v>0</v>
      </c>
      <c r="BH129" s="241">
        <f>IF(N129="sníž. přenesená",J129,0)</f>
        <v>0</v>
      </c>
      <c r="BI129" s="241">
        <f>IF(N129="nulová",J129,0)</f>
        <v>0</v>
      </c>
      <c r="BJ129" s="18" t="s">
        <v>14</v>
      </c>
      <c r="BK129" s="241">
        <f>ROUND(I129*H129,2)</f>
        <v>0</v>
      </c>
      <c r="BL129" s="18" t="s">
        <v>5355</v>
      </c>
      <c r="BM129" s="240" t="s">
        <v>5859</v>
      </c>
    </row>
    <row r="130" s="2" customFormat="1">
      <c r="A130" s="39"/>
      <c r="B130" s="40"/>
      <c r="C130" s="41"/>
      <c r="D130" s="242" t="s">
        <v>249</v>
      </c>
      <c r="E130" s="41"/>
      <c r="F130" s="243" t="s">
        <v>5858</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249</v>
      </c>
      <c r="AU130" s="18" t="s">
        <v>88</v>
      </c>
    </row>
    <row r="131" s="2" customFormat="1">
      <c r="A131" s="39"/>
      <c r="B131" s="40"/>
      <c r="C131" s="41"/>
      <c r="D131" s="242" t="s">
        <v>742</v>
      </c>
      <c r="E131" s="41"/>
      <c r="F131" s="287" t="s">
        <v>5860</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742</v>
      </c>
      <c r="AU131" s="18" t="s">
        <v>88</v>
      </c>
    </row>
    <row r="132" s="2" customFormat="1" ht="16.5" customHeight="1">
      <c r="A132" s="39"/>
      <c r="B132" s="40"/>
      <c r="C132" s="229" t="s">
        <v>88</v>
      </c>
      <c r="D132" s="229" t="s">
        <v>243</v>
      </c>
      <c r="E132" s="230" t="s">
        <v>88</v>
      </c>
      <c r="F132" s="231" t="s">
        <v>5861</v>
      </c>
      <c r="G132" s="232" t="s">
        <v>303</v>
      </c>
      <c r="H132" s="233">
        <v>2</v>
      </c>
      <c r="I132" s="234"/>
      <c r="J132" s="235">
        <f>ROUND(I132*H132,2)</f>
        <v>0</v>
      </c>
      <c r="K132" s="231" t="s">
        <v>1</v>
      </c>
      <c r="L132" s="45"/>
      <c r="M132" s="236" t="s">
        <v>1</v>
      </c>
      <c r="N132" s="237" t="s">
        <v>45</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5355</v>
      </c>
      <c r="AT132" s="240" t="s">
        <v>243</v>
      </c>
      <c r="AU132" s="240" t="s">
        <v>88</v>
      </c>
      <c r="AY132" s="18" t="s">
        <v>241</v>
      </c>
      <c r="BE132" s="241">
        <f>IF(N132="základní",J132,0)</f>
        <v>0</v>
      </c>
      <c r="BF132" s="241">
        <f>IF(N132="snížená",J132,0)</f>
        <v>0</v>
      </c>
      <c r="BG132" s="241">
        <f>IF(N132="zákl. přenesená",J132,0)</f>
        <v>0</v>
      </c>
      <c r="BH132" s="241">
        <f>IF(N132="sníž. přenesená",J132,0)</f>
        <v>0</v>
      </c>
      <c r="BI132" s="241">
        <f>IF(N132="nulová",J132,0)</f>
        <v>0</v>
      </c>
      <c r="BJ132" s="18" t="s">
        <v>14</v>
      </c>
      <c r="BK132" s="241">
        <f>ROUND(I132*H132,2)</f>
        <v>0</v>
      </c>
      <c r="BL132" s="18" t="s">
        <v>5355</v>
      </c>
      <c r="BM132" s="240" t="s">
        <v>5862</v>
      </c>
    </row>
    <row r="133" s="2" customFormat="1">
      <c r="A133" s="39"/>
      <c r="B133" s="40"/>
      <c r="C133" s="41"/>
      <c r="D133" s="242" t="s">
        <v>249</v>
      </c>
      <c r="E133" s="41"/>
      <c r="F133" s="243" t="s">
        <v>5861</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249</v>
      </c>
      <c r="AU133" s="18" t="s">
        <v>88</v>
      </c>
    </row>
    <row r="134" s="2" customFormat="1">
      <c r="A134" s="39"/>
      <c r="B134" s="40"/>
      <c r="C134" s="41"/>
      <c r="D134" s="242" t="s">
        <v>742</v>
      </c>
      <c r="E134" s="41"/>
      <c r="F134" s="287" t="s">
        <v>5863</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742</v>
      </c>
      <c r="AU134" s="18" t="s">
        <v>88</v>
      </c>
    </row>
    <row r="135" s="2" customFormat="1" ht="24.15" customHeight="1">
      <c r="A135" s="39"/>
      <c r="B135" s="40"/>
      <c r="C135" s="229" t="s">
        <v>96</v>
      </c>
      <c r="D135" s="229" t="s">
        <v>243</v>
      </c>
      <c r="E135" s="230" t="s">
        <v>96</v>
      </c>
      <c r="F135" s="231" t="s">
        <v>5864</v>
      </c>
      <c r="G135" s="232" t="s">
        <v>303</v>
      </c>
      <c r="H135" s="233">
        <v>1</v>
      </c>
      <c r="I135" s="234"/>
      <c r="J135" s="235">
        <f>ROUND(I135*H135,2)</f>
        <v>0</v>
      </c>
      <c r="K135" s="231" t="s">
        <v>1</v>
      </c>
      <c r="L135" s="45"/>
      <c r="M135" s="236" t="s">
        <v>1</v>
      </c>
      <c r="N135" s="237" t="s">
        <v>45</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5355</v>
      </c>
      <c r="AT135" s="240" t="s">
        <v>243</v>
      </c>
      <c r="AU135" s="240" t="s">
        <v>88</v>
      </c>
      <c r="AY135" s="18" t="s">
        <v>241</v>
      </c>
      <c r="BE135" s="241">
        <f>IF(N135="základní",J135,0)</f>
        <v>0</v>
      </c>
      <c r="BF135" s="241">
        <f>IF(N135="snížená",J135,0)</f>
        <v>0</v>
      </c>
      <c r="BG135" s="241">
        <f>IF(N135="zákl. přenesená",J135,0)</f>
        <v>0</v>
      </c>
      <c r="BH135" s="241">
        <f>IF(N135="sníž. přenesená",J135,0)</f>
        <v>0</v>
      </c>
      <c r="BI135" s="241">
        <f>IF(N135="nulová",J135,0)</f>
        <v>0</v>
      </c>
      <c r="BJ135" s="18" t="s">
        <v>14</v>
      </c>
      <c r="BK135" s="241">
        <f>ROUND(I135*H135,2)</f>
        <v>0</v>
      </c>
      <c r="BL135" s="18" t="s">
        <v>5355</v>
      </c>
      <c r="BM135" s="240" t="s">
        <v>5865</v>
      </c>
    </row>
    <row r="136" s="2" customFormat="1">
      <c r="A136" s="39"/>
      <c r="B136" s="40"/>
      <c r="C136" s="41"/>
      <c r="D136" s="242" t="s">
        <v>249</v>
      </c>
      <c r="E136" s="41"/>
      <c r="F136" s="243" t="s">
        <v>5864</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249</v>
      </c>
      <c r="AU136" s="18" t="s">
        <v>88</v>
      </c>
    </row>
    <row r="137" s="2" customFormat="1">
      <c r="A137" s="39"/>
      <c r="B137" s="40"/>
      <c r="C137" s="41"/>
      <c r="D137" s="242" t="s">
        <v>742</v>
      </c>
      <c r="E137" s="41"/>
      <c r="F137" s="287" t="s">
        <v>5866</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742</v>
      </c>
      <c r="AU137" s="18" t="s">
        <v>88</v>
      </c>
    </row>
    <row r="138" s="2" customFormat="1" ht="24.15" customHeight="1">
      <c r="A138" s="39"/>
      <c r="B138" s="40"/>
      <c r="C138" s="229" t="s">
        <v>175</v>
      </c>
      <c r="D138" s="229" t="s">
        <v>243</v>
      </c>
      <c r="E138" s="230" t="s">
        <v>175</v>
      </c>
      <c r="F138" s="231" t="s">
        <v>5867</v>
      </c>
      <c r="G138" s="232" t="s">
        <v>303</v>
      </c>
      <c r="H138" s="233">
        <v>1</v>
      </c>
      <c r="I138" s="234"/>
      <c r="J138" s="235">
        <f>ROUND(I138*H138,2)</f>
        <v>0</v>
      </c>
      <c r="K138" s="231" t="s">
        <v>1</v>
      </c>
      <c r="L138" s="45"/>
      <c r="M138" s="236" t="s">
        <v>1</v>
      </c>
      <c r="N138" s="237" t="s">
        <v>45</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5355</v>
      </c>
      <c r="AT138" s="240" t="s">
        <v>243</v>
      </c>
      <c r="AU138" s="240" t="s">
        <v>88</v>
      </c>
      <c r="AY138" s="18" t="s">
        <v>241</v>
      </c>
      <c r="BE138" s="241">
        <f>IF(N138="základní",J138,0)</f>
        <v>0</v>
      </c>
      <c r="BF138" s="241">
        <f>IF(N138="snížená",J138,0)</f>
        <v>0</v>
      </c>
      <c r="BG138" s="241">
        <f>IF(N138="zákl. přenesená",J138,0)</f>
        <v>0</v>
      </c>
      <c r="BH138" s="241">
        <f>IF(N138="sníž. přenesená",J138,0)</f>
        <v>0</v>
      </c>
      <c r="BI138" s="241">
        <f>IF(N138="nulová",J138,0)</f>
        <v>0</v>
      </c>
      <c r="BJ138" s="18" t="s">
        <v>14</v>
      </c>
      <c r="BK138" s="241">
        <f>ROUND(I138*H138,2)</f>
        <v>0</v>
      </c>
      <c r="BL138" s="18" t="s">
        <v>5355</v>
      </c>
      <c r="BM138" s="240" t="s">
        <v>5868</v>
      </c>
    </row>
    <row r="139" s="2" customFormat="1">
      <c r="A139" s="39"/>
      <c r="B139" s="40"/>
      <c r="C139" s="41"/>
      <c r="D139" s="242" t="s">
        <v>249</v>
      </c>
      <c r="E139" s="41"/>
      <c r="F139" s="243" t="s">
        <v>5867</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249</v>
      </c>
      <c r="AU139" s="18" t="s">
        <v>88</v>
      </c>
    </row>
    <row r="140" s="2" customFormat="1">
      <c r="A140" s="39"/>
      <c r="B140" s="40"/>
      <c r="C140" s="41"/>
      <c r="D140" s="242" t="s">
        <v>742</v>
      </c>
      <c r="E140" s="41"/>
      <c r="F140" s="287" t="s">
        <v>5869</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742</v>
      </c>
      <c r="AU140" s="18" t="s">
        <v>88</v>
      </c>
    </row>
    <row r="141" s="2" customFormat="1" ht="21.75" customHeight="1">
      <c r="A141" s="39"/>
      <c r="B141" s="40"/>
      <c r="C141" s="229" t="s">
        <v>274</v>
      </c>
      <c r="D141" s="229" t="s">
        <v>243</v>
      </c>
      <c r="E141" s="230" t="s">
        <v>274</v>
      </c>
      <c r="F141" s="231" t="s">
        <v>5870</v>
      </c>
      <c r="G141" s="232" t="s">
        <v>303</v>
      </c>
      <c r="H141" s="233">
        <v>2</v>
      </c>
      <c r="I141" s="234"/>
      <c r="J141" s="235">
        <f>ROUND(I141*H141,2)</f>
        <v>0</v>
      </c>
      <c r="K141" s="231" t="s">
        <v>1</v>
      </c>
      <c r="L141" s="45"/>
      <c r="M141" s="236" t="s">
        <v>1</v>
      </c>
      <c r="N141" s="237" t="s">
        <v>45</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5355</v>
      </c>
      <c r="AT141" s="240" t="s">
        <v>243</v>
      </c>
      <c r="AU141" s="240" t="s">
        <v>88</v>
      </c>
      <c r="AY141" s="18" t="s">
        <v>241</v>
      </c>
      <c r="BE141" s="241">
        <f>IF(N141="základní",J141,0)</f>
        <v>0</v>
      </c>
      <c r="BF141" s="241">
        <f>IF(N141="snížená",J141,0)</f>
        <v>0</v>
      </c>
      <c r="BG141" s="241">
        <f>IF(N141="zákl. přenesená",J141,0)</f>
        <v>0</v>
      </c>
      <c r="BH141" s="241">
        <f>IF(N141="sníž. přenesená",J141,0)</f>
        <v>0</v>
      </c>
      <c r="BI141" s="241">
        <f>IF(N141="nulová",J141,0)</f>
        <v>0</v>
      </c>
      <c r="BJ141" s="18" t="s">
        <v>14</v>
      </c>
      <c r="BK141" s="241">
        <f>ROUND(I141*H141,2)</f>
        <v>0</v>
      </c>
      <c r="BL141" s="18" t="s">
        <v>5355</v>
      </c>
      <c r="BM141" s="240" t="s">
        <v>5871</v>
      </c>
    </row>
    <row r="142" s="2" customFormat="1">
      <c r="A142" s="39"/>
      <c r="B142" s="40"/>
      <c r="C142" s="41"/>
      <c r="D142" s="242" t="s">
        <v>249</v>
      </c>
      <c r="E142" s="41"/>
      <c r="F142" s="243" t="s">
        <v>5870</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249</v>
      </c>
      <c r="AU142" s="18" t="s">
        <v>88</v>
      </c>
    </row>
    <row r="143" s="2" customFormat="1">
      <c r="A143" s="39"/>
      <c r="B143" s="40"/>
      <c r="C143" s="41"/>
      <c r="D143" s="242" t="s">
        <v>742</v>
      </c>
      <c r="E143" s="41"/>
      <c r="F143" s="287" t="s">
        <v>5872</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742</v>
      </c>
      <c r="AU143" s="18" t="s">
        <v>88</v>
      </c>
    </row>
    <row r="144" s="2" customFormat="1" ht="24.15" customHeight="1">
      <c r="A144" s="39"/>
      <c r="B144" s="40"/>
      <c r="C144" s="229" t="s">
        <v>283</v>
      </c>
      <c r="D144" s="229" t="s">
        <v>243</v>
      </c>
      <c r="E144" s="230" t="s">
        <v>283</v>
      </c>
      <c r="F144" s="231" t="s">
        <v>5873</v>
      </c>
      <c r="G144" s="232" t="s">
        <v>303</v>
      </c>
      <c r="H144" s="233">
        <v>2</v>
      </c>
      <c r="I144" s="234"/>
      <c r="J144" s="235">
        <f>ROUND(I144*H144,2)</f>
        <v>0</v>
      </c>
      <c r="K144" s="231" t="s">
        <v>1</v>
      </c>
      <c r="L144" s="45"/>
      <c r="M144" s="236" t="s">
        <v>1</v>
      </c>
      <c r="N144" s="237" t="s">
        <v>45</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5355</v>
      </c>
      <c r="AT144" s="240" t="s">
        <v>243</v>
      </c>
      <c r="AU144" s="240" t="s">
        <v>88</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5355</v>
      </c>
      <c r="BM144" s="240" t="s">
        <v>5874</v>
      </c>
    </row>
    <row r="145" s="2" customFormat="1">
      <c r="A145" s="39"/>
      <c r="B145" s="40"/>
      <c r="C145" s="41"/>
      <c r="D145" s="242" t="s">
        <v>249</v>
      </c>
      <c r="E145" s="41"/>
      <c r="F145" s="243" t="s">
        <v>5873</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88</v>
      </c>
    </row>
    <row r="146" s="2" customFormat="1">
      <c r="A146" s="39"/>
      <c r="B146" s="40"/>
      <c r="C146" s="41"/>
      <c r="D146" s="242" t="s">
        <v>742</v>
      </c>
      <c r="E146" s="41"/>
      <c r="F146" s="287" t="s">
        <v>5875</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742</v>
      </c>
      <c r="AU146" s="18" t="s">
        <v>88</v>
      </c>
    </row>
    <row r="147" s="2" customFormat="1" ht="21.75" customHeight="1">
      <c r="A147" s="39"/>
      <c r="B147" s="40"/>
      <c r="C147" s="229" t="s">
        <v>293</v>
      </c>
      <c r="D147" s="229" t="s">
        <v>243</v>
      </c>
      <c r="E147" s="230" t="s">
        <v>293</v>
      </c>
      <c r="F147" s="231" t="s">
        <v>5876</v>
      </c>
      <c r="G147" s="232" t="s">
        <v>303</v>
      </c>
      <c r="H147" s="233">
        <v>2</v>
      </c>
      <c r="I147" s="234"/>
      <c r="J147" s="235">
        <f>ROUND(I147*H147,2)</f>
        <v>0</v>
      </c>
      <c r="K147" s="231" t="s">
        <v>1</v>
      </c>
      <c r="L147" s="45"/>
      <c r="M147" s="236" t="s">
        <v>1</v>
      </c>
      <c r="N147" s="237" t="s">
        <v>45</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5355</v>
      </c>
      <c r="AT147" s="240" t="s">
        <v>243</v>
      </c>
      <c r="AU147" s="240" t="s">
        <v>88</v>
      </c>
      <c r="AY147" s="18" t="s">
        <v>241</v>
      </c>
      <c r="BE147" s="241">
        <f>IF(N147="základní",J147,0)</f>
        <v>0</v>
      </c>
      <c r="BF147" s="241">
        <f>IF(N147="snížená",J147,0)</f>
        <v>0</v>
      </c>
      <c r="BG147" s="241">
        <f>IF(N147="zákl. přenesená",J147,0)</f>
        <v>0</v>
      </c>
      <c r="BH147" s="241">
        <f>IF(N147="sníž. přenesená",J147,0)</f>
        <v>0</v>
      </c>
      <c r="BI147" s="241">
        <f>IF(N147="nulová",J147,0)</f>
        <v>0</v>
      </c>
      <c r="BJ147" s="18" t="s">
        <v>14</v>
      </c>
      <c r="BK147" s="241">
        <f>ROUND(I147*H147,2)</f>
        <v>0</v>
      </c>
      <c r="BL147" s="18" t="s">
        <v>5355</v>
      </c>
      <c r="BM147" s="240" t="s">
        <v>5877</v>
      </c>
    </row>
    <row r="148" s="2" customFormat="1">
      <c r="A148" s="39"/>
      <c r="B148" s="40"/>
      <c r="C148" s="41"/>
      <c r="D148" s="242" t="s">
        <v>249</v>
      </c>
      <c r="E148" s="41"/>
      <c r="F148" s="243" t="s">
        <v>5876</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249</v>
      </c>
      <c r="AU148" s="18" t="s">
        <v>88</v>
      </c>
    </row>
    <row r="149" s="2" customFormat="1">
      <c r="A149" s="39"/>
      <c r="B149" s="40"/>
      <c r="C149" s="41"/>
      <c r="D149" s="242" t="s">
        <v>742</v>
      </c>
      <c r="E149" s="41"/>
      <c r="F149" s="287" t="s">
        <v>5878</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742</v>
      </c>
      <c r="AU149" s="18" t="s">
        <v>88</v>
      </c>
    </row>
    <row r="150" s="2" customFormat="1" ht="21.75" customHeight="1">
      <c r="A150" s="39"/>
      <c r="B150" s="40"/>
      <c r="C150" s="229" t="s">
        <v>300</v>
      </c>
      <c r="D150" s="229" t="s">
        <v>243</v>
      </c>
      <c r="E150" s="230" t="s">
        <v>300</v>
      </c>
      <c r="F150" s="231" t="s">
        <v>5876</v>
      </c>
      <c r="G150" s="232" t="s">
        <v>303</v>
      </c>
      <c r="H150" s="233">
        <v>1</v>
      </c>
      <c r="I150" s="234"/>
      <c r="J150" s="235">
        <f>ROUND(I150*H150,2)</f>
        <v>0</v>
      </c>
      <c r="K150" s="231" t="s">
        <v>1</v>
      </c>
      <c r="L150" s="45"/>
      <c r="M150" s="236" t="s">
        <v>1</v>
      </c>
      <c r="N150" s="237" t="s">
        <v>45</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5355</v>
      </c>
      <c r="AT150" s="240" t="s">
        <v>243</v>
      </c>
      <c r="AU150" s="240" t="s">
        <v>88</v>
      </c>
      <c r="AY150" s="18" t="s">
        <v>241</v>
      </c>
      <c r="BE150" s="241">
        <f>IF(N150="základní",J150,0)</f>
        <v>0</v>
      </c>
      <c r="BF150" s="241">
        <f>IF(N150="snížená",J150,0)</f>
        <v>0</v>
      </c>
      <c r="BG150" s="241">
        <f>IF(N150="zákl. přenesená",J150,0)</f>
        <v>0</v>
      </c>
      <c r="BH150" s="241">
        <f>IF(N150="sníž. přenesená",J150,0)</f>
        <v>0</v>
      </c>
      <c r="BI150" s="241">
        <f>IF(N150="nulová",J150,0)</f>
        <v>0</v>
      </c>
      <c r="BJ150" s="18" t="s">
        <v>14</v>
      </c>
      <c r="BK150" s="241">
        <f>ROUND(I150*H150,2)</f>
        <v>0</v>
      </c>
      <c r="BL150" s="18" t="s">
        <v>5355</v>
      </c>
      <c r="BM150" s="240" t="s">
        <v>5879</v>
      </c>
    </row>
    <row r="151" s="2" customFormat="1">
      <c r="A151" s="39"/>
      <c r="B151" s="40"/>
      <c r="C151" s="41"/>
      <c r="D151" s="242" t="s">
        <v>249</v>
      </c>
      <c r="E151" s="41"/>
      <c r="F151" s="243" t="s">
        <v>5876</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249</v>
      </c>
      <c r="AU151" s="18" t="s">
        <v>88</v>
      </c>
    </row>
    <row r="152" s="2" customFormat="1">
      <c r="A152" s="39"/>
      <c r="B152" s="40"/>
      <c r="C152" s="41"/>
      <c r="D152" s="242" t="s">
        <v>742</v>
      </c>
      <c r="E152" s="41"/>
      <c r="F152" s="287" t="s">
        <v>5880</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742</v>
      </c>
      <c r="AU152" s="18" t="s">
        <v>88</v>
      </c>
    </row>
    <row r="153" s="2" customFormat="1" ht="16.5" customHeight="1">
      <c r="A153" s="39"/>
      <c r="B153" s="40"/>
      <c r="C153" s="229" t="s">
        <v>281</v>
      </c>
      <c r="D153" s="229" t="s">
        <v>243</v>
      </c>
      <c r="E153" s="230" t="s">
        <v>281</v>
      </c>
      <c r="F153" s="231" t="s">
        <v>5861</v>
      </c>
      <c r="G153" s="232" t="s">
        <v>303</v>
      </c>
      <c r="H153" s="233">
        <v>2</v>
      </c>
      <c r="I153" s="234"/>
      <c r="J153" s="235">
        <f>ROUND(I153*H153,2)</f>
        <v>0</v>
      </c>
      <c r="K153" s="231" t="s">
        <v>1</v>
      </c>
      <c r="L153" s="45"/>
      <c r="M153" s="236" t="s">
        <v>1</v>
      </c>
      <c r="N153" s="237" t="s">
        <v>45</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5355</v>
      </c>
      <c r="AT153" s="240" t="s">
        <v>243</v>
      </c>
      <c r="AU153" s="240" t="s">
        <v>88</v>
      </c>
      <c r="AY153" s="18" t="s">
        <v>241</v>
      </c>
      <c r="BE153" s="241">
        <f>IF(N153="základní",J153,0)</f>
        <v>0</v>
      </c>
      <c r="BF153" s="241">
        <f>IF(N153="snížená",J153,0)</f>
        <v>0</v>
      </c>
      <c r="BG153" s="241">
        <f>IF(N153="zákl. přenesená",J153,0)</f>
        <v>0</v>
      </c>
      <c r="BH153" s="241">
        <f>IF(N153="sníž. přenesená",J153,0)</f>
        <v>0</v>
      </c>
      <c r="BI153" s="241">
        <f>IF(N153="nulová",J153,0)</f>
        <v>0</v>
      </c>
      <c r="BJ153" s="18" t="s">
        <v>14</v>
      </c>
      <c r="BK153" s="241">
        <f>ROUND(I153*H153,2)</f>
        <v>0</v>
      </c>
      <c r="BL153" s="18" t="s">
        <v>5355</v>
      </c>
      <c r="BM153" s="240" t="s">
        <v>5881</v>
      </c>
    </row>
    <row r="154" s="2" customFormat="1">
      <c r="A154" s="39"/>
      <c r="B154" s="40"/>
      <c r="C154" s="41"/>
      <c r="D154" s="242" t="s">
        <v>249</v>
      </c>
      <c r="E154" s="41"/>
      <c r="F154" s="243" t="s">
        <v>5861</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249</v>
      </c>
      <c r="AU154" s="18" t="s">
        <v>88</v>
      </c>
    </row>
    <row r="155" s="2" customFormat="1">
      <c r="A155" s="39"/>
      <c r="B155" s="40"/>
      <c r="C155" s="41"/>
      <c r="D155" s="242" t="s">
        <v>742</v>
      </c>
      <c r="E155" s="41"/>
      <c r="F155" s="287" t="s">
        <v>5882</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742</v>
      </c>
      <c r="AU155" s="18" t="s">
        <v>88</v>
      </c>
    </row>
    <row r="156" s="2" customFormat="1" ht="24.15" customHeight="1">
      <c r="A156" s="39"/>
      <c r="B156" s="40"/>
      <c r="C156" s="229" t="s">
        <v>309</v>
      </c>
      <c r="D156" s="229" t="s">
        <v>243</v>
      </c>
      <c r="E156" s="230" t="s">
        <v>309</v>
      </c>
      <c r="F156" s="231" t="s">
        <v>5883</v>
      </c>
      <c r="G156" s="232" t="s">
        <v>5362</v>
      </c>
      <c r="H156" s="233">
        <v>8.4000000000000004</v>
      </c>
      <c r="I156" s="234"/>
      <c r="J156" s="235">
        <f>ROUND(I156*H156,2)</f>
        <v>0</v>
      </c>
      <c r="K156" s="231" t="s">
        <v>1</v>
      </c>
      <c r="L156" s="45"/>
      <c r="M156" s="236" t="s">
        <v>1</v>
      </c>
      <c r="N156" s="237" t="s">
        <v>45</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5355</v>
      </c>
      <c r="AT156" s="240" t="s">
        <v>243</v>
      </c>
      <c r="AU156" s="240" t="s">
        <v>88</v>
      </c>
      <c r="AY156" s="18" t="s">
        <v>241</v>
      </c>
      <c r="BE156" s="241">
        <f>IF(N156="základní",J156,0)</f>
        <v>0</v>
      </c>
      <c r="BF156" s="241">
        <f>IF(N156="snížená",J156,0)</f>
        <v>0</v>
      </c>
      <c r="BG156" s="241">
        <f>IF(N156="zákl. přenesená",J156,0)</f>
        <v>0</v>
      </c>
      <c r="BH156" s="241">
        <f>IF(N156="sníž. přenesená",J156,0)</f>
        <v>0</v>
      </c>
      <c r="BI156" s="241">
        <f>IF(N156="nulová",J156,0)</f>
        <v>0</v>
      </c>
      <c r="BJ156" s="18" t="s">
        <v>14</v>
      </c>
      <c r="BK156" s="241">
        <f>ROUND(I156*H156,2)</f>
        <v>0</v>
      </c>
      <c r="BL156" s="18" t="s">
        <v>5355</v>
      </c>
      <c r="BM156" s="240" t="s">
        <v>5884</v>
      </c>
    </row>
    <row r="157" s="2" customFormat="1">
      <c r="A157" s="39"/>
      <c r="B157" s="40"/>
      <c r="C157" s="41"/>
      <c r="D157" s="242" t="s">
        <v>249</v>
      </c>
      <c r="E157" s="41"/>
      <c r="F157" s="243" t="s">
        <v>5883</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249</v>
      </c>
      <c r="AU157" s="18" t="s">
        <v>88</v>
      </c>
    </row>
    <row r="158" s="2" customFormat="1">
      <c r="A158" s="39"/>
      <c r="B158" s="40"/>
      <c r="C158" s="41"/>
      <c r="D158" s="242" t="s">
        <v>742</v>
      </c>
      <c r="E158" s="41"/>
      <c r="F158" s="287" t="s">
        <v>5885</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742</v>
      </c>
      <c r="AU158" s="18" t="s">
        <v>88</v>
      </c>
    </row>
    <row r="159" s="2" customFormat="1" ht="16.5" customHeight="1">
      <c r="A159" s="39"/>
      <c r="B159" s="40"/>
      <c r="C159" s="229" t="s">
        <v>313</v>
      </c>
      <c r="D159" s="229" t="s">
        <v>243</v>
      </c>
      <c r="E159" s="230" t="s">
        <v>313</v>
      </c>
      <c r="F159" s="231" t="s">
        <v>5886</v>
      </c>
      <c r="G159" s="232" t="s">
        <v>5362</v>
      </c>
      <c r="H159" s="233">
        <v>1</v>
      </c>
      <c r="I159" s="234"/>
      <c r="J159" s="235">
        <f>ROUND(I159*H159,2)</f>
        <v>0</v>
      </c>
      <c r="K159" s="231" t="s">
        <v>1</v>
      </c>
      <c r="L159" s="45"/>
      <c r="M159" s="236" t="s">
        <v>1</v>
      </c>
      <c r="N159" s="237" t="s">
        <v>45</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5355</v>
      </c>
      <c r="AT159" s="240" t="s">
        <v>243</v>
      </c>
      <c r="AU159" s="240" t="s">
        <v>88</v>
      </c>
      <c r="AY159" s="18" t="s">
        <v>241</v>
      </c>
      <c r="BE159" s="241">
        <f>IF(N159="základní",J159,0)</f>
        <v>0</v>
      </c>
      <c r="BF159" s="241">
        <f>IF(N159="snížená",J159,0)</f>
        <v>0</v>
      </c>
      <c r="BG159" s="241">
        <f>IF(N159="zákl. přenesená",J159,0)</f>
        <v>0</v>
      </c>
      <c r="BH159" s="241">
        <f>IF(N159="sníž. přenesená",J159,0)</f>
        <v>0</v>
      </c>
      <c r="BI159" s="241">
        <f>IF(N159="nulová",J159,0)</f>
        <v>0</v>
      </c>
      <c r="BJ159" s="18" t="s">
        <v>14</v>
      </c>
      <c r="BK159" s="241">
        <f>ROUND(I159*H159,2)</f>
        <v>0</v>
      </c>
      <c r="BL159" s="18" t="s">
        <v>5355</v>
      </c>
      <c r="BM159" s="240" t="s">
        <v>5887</v>
      </c>
    </row>
    <row r="160" s="2" customFormat="1">
      <c r="A160" s="39"/>
      <c r="B160" s="40"/>
      <c r="C160" s="41"/>
      <c r="D160" s="242" t="s">
        <v>249</v>
      </c>
      <c r="E160" s="41"/>
      <c r="F160" s="243" t="s">
        <v>5886</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249</v>
      </c>
      <c r="AU160" s="18" t="s">
        <v>88</v>
      </c>
    </row>
    <row r="161" s="2" customFormat="1">
      <c r="A161" s="39"/>
      <c r="B161" s="40"/>
      <c r="C161" s="41"/>
      <c r="D161" s="242" t="s">
        <v>742</v>
      </c>
      <c r="E161" s="41"/>
      <c r="F161" s="287" t="s">
        <v>5888</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742</v>
      </c>
      <c r="AU161" s="18" t="s">
        <v>88</v>
      </c>
    </row>
    <row r="162" s="2" customFormat="1" ht="16.5" customHeight="1">
      <c r="A162" s="39"/>
      <c r="B162" s="40"/>
      <c r="C162" s="229" t="s">
        <v>317</v>
      </c>
      <c r="D162" s="229" t="s">
        <v>243</v>
      </c>
      <c r="E162" s="230" t="s">
        <v>317</v>
      </c>
      <c r="F162" s="231" t="s">
        <v>5889</v>
      </c>
      <c r="G162" s="232" t="s">
        <v>5362</v>
      </c>
      <c r="H162" s="233">
        <v>15.5</v>
      </c>
      <c r="I162" s="234"/>
      <c r="J162" s="235">
        <f>ROUND(I162*H162,2)</f>
        <v>0</v>
      </c>
      <c r="K162" s="231" t="s">
        <v>1</v>
      </c>
      <c r="L162" s="45"/>
      <c r="M162" s="236" t="s">
        <v>1</v>
      </c>
      <c r="N162" s="237" t="s">
        <v>45</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5355</v>
      </c>
      <c r="AT162" s="240" t="s">
        <v>243</v>
      </c>
      <c r="AU162" s="240" t="s">
        <v>88</v>
      </c>
      <c r="AY162" s="18" t="s">
        <v>241</v>
      </c>
      <c r="BE162" s="241">
        <f>IF(N162="základní",J162,0)</f>
        <v>0</v>
      </c>
      <c r="BF162" s="241">
        <f>IF(N162="snížená",J162,0)</f>
        <v>0</v>
      </c>
      <c r="BG162" s="241">
        <f>IF(N162="zákl. přenesená",J162,0)</f>
        <v>0</v>
      </c>
      <c r="BH162" s="241">
        <f>IF(N162="sníž. přenesená",J162,0)</f>
        <v>0</v>
      </c>
      <c r="BI162" s="241">
        <f>IF(N162="nulová",J162,0)</f>
        <v>0</v>
      </c>
      <c r="BJ162" s="18" t="s">
        <v>14</v>
      </c>
      <c r="BK162" s="241">
        <f>ROUND(I162*H162,2)</f>
        <v>0</v>
      </c>
      <c r="BL162" s="18" t="s">
        <v>5355</v>
      </c>
      <c r="BM162" s="240" t="s">
        <v>5890</v>
      </c>
    </row>
    <row r="163" s="2" customFormat="1">
      <c r="A163" s="39"/>
      <c r="B163" s="40"/>
      <c r="C163" s="41"/>
      <c r="D163" s="242" t="s">
        <v>249</v>
      </c>
      <c r="E163" s="41"/>
      <c r="F163" s="243" t="s">
        <v>5889</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249</v>
      </c>
      <c r="AU163" s="18" t="s">
        <v>88</v>
      </c>
    </row>
    <row r="164" s="2" customFormat="1">
      <c r="A164" s="39"/>
      <c r="B164" s="40"/>
      <c r="C164" s="41"/>
      <c r="D164" s="242" t="s">
        <v>742</v>
      </c>
      <c r="E164" s="41"/>
      <c r="F164" s="287" t="s">
        <v>5891</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742</v>
      </c>
      <c r="AU164" s="18" t="s">
        <v>88</v>
      </c>
    </row>
    <row r="165" s="2" customFormat="1" ht="16.5" customHeight="1">
      <c r="A165" s="39"/>
      <c r="B165" s="40"/>
      <c r="C165" s="229" t="s">
        <v>325</v>
      </c>
      <c r="D165" s="229" t="s">
        <v>243</v>
      </c>
      <c r="E165" s="230" t="s">
        <v>325</v>
      </c>
      <c r="F165" s="231" t="s">
        <v>5892</v>
      </c>
      <c r="G165" s="232" t="s">
        <v>303</v>
      </c>
      <c r="H165" s="233">
        <v>1</v>
      </c>
      <c r="I165" s="234"/>
      <c r="J165" s="235">
        <f>ROUND(I165*H165,2)</f>
        <v>0</v>
      </c>
      <c r="K165" s="231" t="s">
        <v>1</v>
      </c>
      <c r="L165" s="45"/>
      <c r="M165" s="236" t="s">
        <v>1</v>
      </c>
      <c r="N165" s="237" t="s">
        <v>45</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5355</v>
      </c>
      <c r="AT165" s="240" t="s">
        <v>243</v>
      </c>
      <c r="AU165" s="240" t="s">
        <v>88</v>
      </c>
      <c r="AY165" s="18" t="s">
        <v>241</v>
      </c>
      <c r="BE165" s="241">
        <f>IF(N165="základní",J165,0)</f>
        <v>0</v>
      </c>
      <c r="BF165" s="241">
        <f>IF(N165="snížená",J165,0)</f>
        <v>0</v>
      </c>
      <c r="BG165" s="241">
        <f>IF(N165="zákl. přenesená",J165,0)</f>
        <v>0</v>
      </c>
      <c r="BH165" s="241">
        <f>IF(N165="sníž. přenesená",J165,0)</f>
        <v>0</v>
      </c>
      <c r="BI165" s="241">
        <f>IF(N165="nulová",J165,0)</f>
        <v>0</v>
      </c>
      <c r="BJ165" s="18" t="s">
        <v>14</v>
      </c>
      <c r="BK165" s="241">
        <f>ROUND(I165*H165,2)</f>
        <v>0</v>
      </c>
      <c r="BL165" s="18" t="s">
        <v>5355</v>
      </c>
      <c r="BM165" s="240" t="s">
        <v>5893</v>
      </c>
    </row>
    <row r="166" s="2" customFormat="1">
      <c r="A166" s="39"/>
      <c r="B166" s="40"/>
      <c r="C166" s="41"/>
      <c r="D166" s="242" t="s">
        <v>249</v>
      </c>
      <c r="E166" s="41"/>
      <c r="F166" s="243" t="s">
        <v>5892</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249</v>
      </c>
      <c r="AU166" s="18" t="s">
        <v>88</v>
      </c>
    </row>
    <row r="167" s="2" customFormat="1" ht="16.5" customHeight="1">
      <c r="A167" s="39"/>
      <c r="B167" s="40"/>
      <c r="C167" s="229" t="s">
        <v>332</v>
      </c>
      <c r="D167" s="229" t="s">
        <v>243</v>
      </c>
      <c r="E167" s="230" t="s">
        <v>332</v>
      </c>
      <c r="F167" s="231" t="s">
        <v>5894</v>
      </c>
      <c r="G167" s="232" t="s">
        <v>303</v>
      </c>
      <c r="H167" s="233">
        <v>4</v>
      </c>
      <c r="I167" s="234"/>
      <c r="J167" s="235">
        <f>ROUND(I167*H167,2)</f>
        <v>0</v>
      </c>
      <c r="K167" s="231" t="s">
        <v>1</v>
      </c>
      <c r="L167" s="45"/>
      <c r="M167" s="236" t="s">
        <v>1</v>
      </c>
      <c r="N167" s="237" t="s">
        <v>45</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5355</v>
      </c>
      <c r="AT167" s="240" t="s">
        <v>243</v>
      </c>
      <c r="AU167" s="240" t="s">
        <v>88</v>
      </c>
      <c r="AY167" s="18" t="s">
        <v>241</v>
      </c>
      <c r="BE167" s="241">
        <f>IF(N167="základní",J167,0)</f>
        <v>0</v>
      </c>
      <c r="BF167" s="241">
        <f>IF(N167="snížená",J167,0)</f>
        <v>0</v>
      </c>
      <c r="BG167" s="241">
        <f>IF(N167="zákl. přenesená",J167,0)</f>
        <v>0</v>
      </c>
      <c r="BH167" s="241">
        <f>IF(N167="sníž. přenesená",J167,0)</f>
        <v>0</v>
      </c>
      <c r="BI167" s="241">
        <f>IF(N167="nulová",J167,0)</f>
        <v>0</v>
      </c>
      <c r="BJ167" s="18" t="s">
        <v>14</v>
      </c>
      <c r="BK167" s="241">
        <f>ROUND(I167*H167,2)</f>
        <v>0</v>
      </c>
      <c r="BL167" s="18" t="s">
        <v>5355</v>
      </c>
      <c r="BM167" s="240" t="s">
        <v>5895</v>
      </c>
    </row>
    <row r="168" s="2" customFormat="1">
      <c r="A168" s="39"/>
      <c r="B168" s="40"/>
      <c r="C168" s="41"/>
      <c r="D168" s="242" t="s">
        <v>249</v>
      </c>
      <c r="E168" s="41"/>
      <c r="F168" s="243" t="s">
        <v>5894</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249</v>
      </c>
      <c r="AU168" s="18" t="s">
        <v>88</v>
      </c>
    </row>
    <row r="169" s="2" customFormat="1">
      <c r="A169" s="39"/>
      <c r="B169" s="40"/>
      <c r="C169" s="41"/>
      <c r="D169" s="242" t="s">
        <v>742</v>
      </c>
      <c r="E169" s="41"/>
      <c r="F169" s="287" t="s">
        <v>5896</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742</v>
      </c>
      <c r="AU169" s="18" t="s">
        <v>88</v>
      </c>
    </row>
    <row r="170" s="2" customFormat="1" ht="21.75" customHeight="1">
      <c r="A170" s="39"/>
      <c r="B170" s="40"/>
      <c r="C170" s="229" t="s">
        <v>8</v>
      </c>
      <c r="D170" s="229" t="s">
        <v>243</v>
      </c>
      <c r="E170" s="230" t="s">
        <v>8</v>
      </c>
      <c r="F170" s="231" t="s">
        <v>5897</v>
      </c>
      <c r="G170" s="232" t="s">
        <v>303</v>
      </c>
      <c r="H170" s="233">
        <v>2</v>
      </c>
      <c r="I170" s="234"/>
      <c r="J170" s="235">
        <f>ROUND(I170*H170,2)</f>
        <v>0</v>
      </c>
      <c r="K170" s="231" t="s">
        <v>1</v>
      </c>
      <c r="L170" s="45"/>
      <c r="M170" s="236" t="s">
        <v>1</v>
      </c>
      <c r="N170" s="237" t="s">
        <v>45</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5355</v>
      </c>
      <c r="AT170" s="240" t="s">
        <v>243</v>
      </c>
      <c r="AU170" s="240" t="s">
        <v>88</v>
      </c>
      <c r="AY170" s="18" t="s">
        <v>241</v>
      </c>
      <c r="BE170" s="241">
        <f>IF(N170="základní",J170,0)</f>
        <v>0</v>
      </c>
      <c r="BF170" s="241">
        <f>IF(N170="snížená",J170,0)</f>
        <v>0</v>
      </c>
      <c r="BG170" s="241">
        <f>IF(N170="zákl. přenesená",J170,0)</f>
        <v>0</v>
      </c>
      <c r="BH170" s="241">
        <f>IF(N170="sníž. přenesená",J170,0)</f>
        <v>0</v>
      </c>
      <c r="BI170" s="241">
        <f>IF(N170="nulová",J170,0)</f>
        <v>0</v>
      </c>
      <c r="BJ170" s="18" t="s">
        <v>14</v>
      </c>
      <c r="BK170" s="241">
        <f>ROUND(I170*H170,2)</f>
        <v>0</v>
      </c>
      <c r="BL170" s="18" t="s">
        <v>5355</v>
      </c>
      <c r="BM170" s="240" t="s">
        <v>5898</v>
      </c>
    </row>
    <row r="171" s="2" customFormat="1">
      <c r="A171" s="39"/>
      <c r="B171" s="40"/>
      <c r="C171" s="41"/>
      <c r="D171" s="242" t="s">
        <v>249</v>
      </c>
      <c r="E171" s="41"/>
      <c r="F171" s="243" t="s">
        <v>5897</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249</v>
      </c>
      <c r="AU171" s="18" t="s">
        <v>88</v>
      </c>
    </row>
    <row r="172" s="2" customFormat="1">
      <c r="A172" s="39"/>
      <c r="B172" s="40"/>
      <c r="C172" s="41"/>
      <c r="D172" s="242" t="s">
        <v>742</v>
      </c>
      <c r="E172" s="41"/>
      <c r="F172" s="287" t="s">
        <v>5899</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742</v>
      </c>
      <c r="AU172" s="18" t="s">
        <v>88</v>
      </c>
    </row>
    <row r="173" s="2" customFormat="1" ht="24.15" customHeight="1">
      <c r="A173" s="39"/>
      <c r="B173" s="40"/>
      <c r="C173" s="229" t="s">
        <v>344</v>
      </c>
      <c r="D173" s="229" t="s">
        <v>243</v>
      </c>
      <c r="E173" s="230" t="s">
        <v>344</v>
      </c>
      <c r="F173" s="231" t="s">
        <v>5900</v>
      </c>
      <c r="G173" s="232" t="s">
        <v>303</v>
      </c>
      <c r="H173" s="233">
        <v>1</v>
      </c>
      <c r="I173" s="234"/>
      <c r="J173" s="235">
        <f>ROUND(I173*H173,2)</f>
        <v>0</v>
      </c>
      <c r="K173" s="231" t="s">
        <v>1</v>
      </c>
      <c r="L173" s="45"/>
      <c r="M173" s="236" t="s">
        <v>1</v>
      </c>
      <c r="N173" s="237" t="s">
        <v>45</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5355</v>
      </c>
      <c r="AT173" s="240" t="s">
        <v>243</v>
      </c>
      <c r="AU173" s="240" t="s">
        <v>88</v>
      </c>
      <c r="AY173" s="18" t="s">
        <v>241</v>
      </c>
      <c r="BE173" s="241">
        <f>IF(N173="základní",J173,0)</f>
        <v>0</v>
      </c>
      <c r="BF173" s="241">
        <f>IF(N173="snížená",J173,0)</f>
        <v>0</v>
      </c>
      <c r="BG173" s="241">
        <f>IF(N173="zákl. přenesená",J173,0)</f>
        <v>0</v>
      </c>
      <c r="BH173" s="241">
        <f>IF(N173="sníž. přenesená",J173,0)</f>
        <v>0</v>
      </c>
      <c r="BI173" s="241">
        <f>IF(N173="nulová",J173,0)</f>
        <v>0</v>
      </c>
      <c r="BJ173" s="18" t="s">
        <v>14</v>
      </c>
      <c r="BK173" s="241">
        <f>ROUND(I173*H173,2)</f>
        <v>0</v>
      </c>
      <c r="BL173" s="18" t="s">
        <v>5355</v>
      </c>
      <c r="BM173" s="240" t="s">
        <v>5901</v>
      </c>
    </row>
    <row r="174" s="2" customFormat="1">
      <c r="A174" s="39"/>
      <c r="B174" s="40"/>
      <c r="C174" s="41"/>
      <c r="D174" s="242" t="s">
        <v>249</v>
      </c>
      <c r="E174" s="41"/>
      <c r="F174" s="243" t="s">
        <v>5900</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249</v>
      </c>
      <c r="AU174" s="18" t="s">
        <v>88</v>
      </c>
    </row>
    <row r="175" s="2" customFormat="1">
      <c r="A175" s="39"/>
      <c r="B175" s="40"/>
      <c r="C175" s="41"/>
      <c r="D175" s="242" t="s">
        <v>742</v>
      </c>
      <c r="E175" s="41"/>
      <c r="F175" s="287" t="s">
        <v>5902</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742</v>
      </c>
      <c r="AU175" s="18" t="s">
        <v>88</v>
      </c>
    </row>
    <row r="176" s="2" customFormat="1" ht="24.15" customHeight="1">
      <c r="A176" s="39"/>
      <c r="B176" s="40"/>
      <c r="C176" s="229" t="s">
        <v>349</v>
      </c>
      <c r="D176" s="229" t="s">
        <v>243</v>
      </c>
      <c r="E176" s="230" t="s">
        <v>349</v>
      </c>
      <c r="F176" s="231" t="s">
        <v>5851</v>
      </c>
      <c r="G176" s="232" t="s">
        <v>487</v>
      </c>
      <c r="H176" s="233">
        <v>1</v>
      </c>
      <c r="I176" s="234"/>
      <c r="J176" s="235">
        <f>ROUND(I176*H176,2)</f>
        <v>0</v>
      </c>
      <c r="K176" s="231" t="s">
        <v>1</v>
      </c>
      <c r="L176" s="45"/>
      <c r="M176" s="236" t="s">
        <v>1</v>
      </c>
      <c r="N176" s="237" t="s">
        <v>45</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5355</v>
      </c>
      <c r="AT176" s="240" t="s">
        <v>243</v>
      </c>
      <c r="AU176" s="240" t="s">
        <v>88</v>
      </c>
      <c r="AY176" s="18" t="s">
        <v>241</v>
      </c>
      <c r="BE176" s="241">
        <f>IF(N176="základní",J176,0)</f>
        <v>0</v>
      </c>
      <c r="BF176" s="241">
        <f>IF(N176="snížená",J176,0)</f>
        <v>0</v>
      </c>
      <c r="BG176" s="241">
        <f>IF(N176="zákl. přenesená",J176,0)</f>
        <v>0</v>
      </c>
      <c r="BH176" s="241">
        <f>IF(N176="sníž. přenesená",J176,0)</f>
        <v>0</v>
      </c>
      <c r="BI176" s="241">
        <f>IF(N176="nulová",J176,0)</f>
        <v>0</v>
      </c>
      <c r="BJ176" s="18" t="s">
        <v>14</v>
      </c>
      <c r="BK176" s="241">
        <f>ROUND(I176*H176,2)</f>
        <v>0</v>
      </c>
      <c r="BL176" s="18" t="s">
        <v>5355</v>
      </c>
      <c r="BM176" s="240" t="s">
        <v>5903</v>
      </c>
    </row>
    <row r="177" s="2" customFormat="1">
      <c r="A177" s="39"/>
      <c r="B177" s="40"/>
      <c r="C177" s="41"/>
      <c r="D177" s="242" t="s">
        <v>249</v>
      </c>
      <c r="E177" s="41"/>
      <c r="F177" s="243" t="s">
        <v>5851</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249</v>
      </c>
      <c r="AU177" s="18" t="s">
        <v>88</v>
      </c>
    </row>
    <row r="178" s="2" customFormat="1">
      <c r="A178" s="39"/>
      <c r="B178" s="40"/>
      <c r="C178" s="41"/>
      <c r="D178" s="242" t="s">
        <v>742</v>
      </c>
      <c r="E178" s="41"/>
      <c r="F178" s="287" t="s">
        <v>5904</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742</v>
      </c>
      <c r="AU178" s="18" t="s">
        <v>88</v>
      </c>
    </row>
    <row r="179" s="2" customFormat="1" ht="16.5" customHeight="1">
      <c r="A179" s="39"/>
      <c r="B179" s="40"/>
      <c r="C179" s="229" t="s">
        <v>354</v>
      </c>
      <c r="D179" s="229" t="s">
        <v>243</v>
      </c>
      <c r="E179" s="230" t="s">
        <v>354</v>
      </c>
      <c r="F179" s="231" t="s">
        <v>5854</v>
      </c>
      <c r="G179" s="232" t="s">
        <v>487</v>
      </c>
      <c r="H179" s="233">
        <v>5</v>
      </c>
      <c r="I179" s="234"/>
      <c r="J179" s="235">
        <f>ROUND(I179*H179,2)</f>
        <v>0</v>
      </c>
      <c r="K179" s="231" t="s">
        <v>1</v>
      </c>
      <c r="L179" s="45"/>
      <c r="M179" s="236" t="s">
        <v>1</v>
      </c>
      <c r="N179" s="237" t="s">
        <v>45</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5355</v>
      </c>
      <c r="AT179" s="240" t="s">
        <v>243</v>
      </c>
      <c r="AU179" s="240" t="s">
        <v>88</v>
      </c>
      <c r="AY179" s="18" t="s">
        <v>241</v>
      </c>
      <c r="BE179" s="241">
        <f>IF(N179="základní",J179,0)</f>
        <v>0</v>
      </c>
      <c r="BF179" s="241">
        <f>IF(N179="snížená",J179,0)</f>
        <v>0</v>
      </c>
      <c r="BG179" s="241">
        <f>IF(N179="zákl. přenesená",J179,0)</f>
        <v>0</v>
      </c>
      <c r="BH179" s="241">
        <f>IF(N179="sníž. přenesená",J179,0)</f>
        <v>0</v>
      </c>
      <c r="BI179" s="241">
        <f>IF(N179="nulová",J179,0)</f>
        <v>0</v>
      </c>
      <c r="BJ179" s="18" t="s">
        <v>14</v>
      </c>
      <c r="BK179" s="241">
        <f>ROUND(I179*H179,2)</f>
        <v>0</v>
      </c>
      <c r="BL179" s="18" t="s">
        <v>5355</v>
      </c>
      <c r="BM179" s="240" t="s">
        <v>5905</v>
      </c>
    </row>
    <row r="180" s="2" customFormat="1">
      <c r="A180" s="39"/>
      <c r="B180" s="40"/>
      <c r="C180" s="41"/>
      <c r="D180" s="242" t="s">
        <v>249</v>
      </c>
      <c r="E180" s="41"/>
      <c r="F180" s="243" t="s">
        <v>5854</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249</v>
      </c>
      <c r="AU180" s="18" t="s">
        <v>88</v>
      </c>
    </row>
    <row r="181" s="2" customFormat="1">
      <c r="A181" s="39"/>
      <c r="B181" s="40"/>
      <c r="C181" s="41"/>
      <c r="D181" s="242" t="s">
        <v>742</v>
      </c>
      <c r="E181" s="41"/>
      <c r="F181" s="287" t="s">
        <v>5906</v>
      </c>
      <c r="G181" s="41"/>
      <c r="H181" s="41"/>
      <c r="I181" s="244"/>
      <c r="J181" s="41"/>
      <c r="K181" s="41"/>
      <c r="L181" s="45"/>
      <c r="M181" s="281"/>
      <c r="N181" s="282"/>
      <c r="O181" s="283"/>
      <c r="P181" s="283"/>
      <c r="Q181" s="283"/>
      <c r="R181" s="283"/>
      <c r="S181" s="283"/>
      <c r="T181" s="284"/>
      <c r="U181" s="39"/>
      <c r="V181" s="39"/>
      <c r="W181" s="39"/>
      <c r="X181" s="39"/>
      <c r="Y181" s="39"/>
      <c r="Z181" s="39"/>
      <c r="AA181" s="39"/>
      <c r="AB181" s="39"/>
      <c r="AC181" s="39"/>
      <c r="AD181" s="39"/>
      <c r="AE181" s="39"/>
      <c r="AT181" s="18" t="s">
        <v>742</v>
      </c>
      <c r="AU181" s="18" t="s">
        <v>88</v>
      </c>
    </row>
    <row r="182" s="2" customFormat="1" ht="6.96" customHeight="1">
      <c r="A182" s="39"/>
      <c r="B182" s="67"/>
      <c r="C182" s="68"/>
      <c r="D182" s="68"/>
      <c r="E182" s="68"/>
      <c r="F182" s="68"/>
      <c r="G182" s="68"/>
      <c r="H182" s="68"/>
      <c r="I182" s="68"/>
      <c r="J182" s="68"/>
      <c r="K182" s="68"/>
      <c r="L182" s="45"/>
      <c r="M182" s="39"/>
      <c r="O182" s="39"/>
      <c r="P182" s="39"/>
      <c r="Q182" s="39"/>
      <c r="R182" s="39"/>
      <c r="S182" s="39"/>
      <c r="T182" s="39"/>
      <c r="U182" s="39"/>
      <c r="V182" s="39"/>
      <c r="W182" s="39"/>
      <c r="X182" s="39"/>
      <c r="Y182" s="39"/>
      <c r="Z182" s="39"/>
      <c r="AA182" s="39"/>
      <c r="AB182" s="39"/>
      <c r="AC182" s="39"/>
      <c r="AD182" s="39"/>
      <c r="AE182" s="39"/>
    </row>
  </sheetData>
  <sheetProtection sheet="1" autoFilter="0" formatColumns="0" formatRows="0" objects="1" scenarios="1" spinCount="100000" saltValue="OLTN1oOkEl31aRJBT15rksXcE5RvhQ1hqpxXjwXTg9urfcoU4DuI7t65jq8WXFgxt/qTSrOe5jjtqq0I5Vyuvg==" hashValue="qb84En3DZO7HWO3bOY667cZeeilmXsvAgINYuEEzyIdbfzARbTY+ISpiu9KB3q4ge0bVKV7xDWUkPwUeWgfSdg==" algorithmName="SHA-512" password="CC35"/>
  <autoFilter ref="C125:K181"/>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193</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5346</v>
      </c>
      <c r="F9" s="1"/>
      <c r="G9" s="1"/>
      <c r="H9" s="1"/>
      <c r="L9" s="21"/>
    </row>
    <row r="10" s="1" customFormat="1" ht="12" customHeight="1">
      <c r="B10" s="21"/>
      <c r="D10" s="152" t="s">
        <v>213</v>
      </c>
      <c r="L10" s="21"/>
    </row>
    <row r="11" s="2" customFormat="1" ht="16.5" customHeight="1">
      <c r="A11" s="39"/>
      <c r="B11" s="45"/>
      <c r="C11" s="39"/>
      <c r="D11" s="39"/>
      <c r="E11" s="154" t="s">
        <v>5832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215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5907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ROUND((SUM(BE126:BE161)),  2)</f>
        <v>0</v>
      </c>
      <c r="G37" s="39"/>
      <c r="H37" s="39"/>
      <c r="I37" s="166">
        <v>0.20999999999999999</v>
      </c>
      <c r="J37" s="165">
        <f>ROUND(((SUM(BE126:BE161))*I37),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ROUND((SUM(BF126:BF161)),  2)</f>
        <v>0</v>
      </c>
      <c r="G38" s="39"/>
      <c r="H38" s="39"/>
      <c r="I38" s="166">
        <v>0.14999999999999999</v>
      </c>
      <c r="J38" s="165">
        <f>ROUND(((SUM(BF126:BF161))*I38),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ROUND((SUM(BG126:BG161)),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ROUND((SUM(BH126:BH161)),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ROUND((SUM(BI126:BI161)),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5346</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5832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215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PS 04.3 - Kalové hospodářství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2018</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5908</v>
      </c>
      <c r="E102" s="199"/>
      <c r="F102" s="199"/>
      <c r="G102" s="199"/>
      <c r="H102" s="199"/>
      <c r="I102" s="199"/>
      <c r="J102" s="200">
        <f>J128</f>
        <v>0</v>
      </c>
      <c r="K102" s="133"/>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5" t="str">
        <f>E7</f>
        <v>Zaječov rozšíření a intenzifikace ČOV Horní Kváň - kanalizace a vodovod</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211</v>
      </c>
      <c r="D113" s="23"/>
      <c r="E113" s="23"/>
      <c r="F113" s="23"/>
      <c r="G113" s="23"/>
      <c r="H113" s="23"/>
      <c r="I113" s="23"/>
      <c r="J113" s="23"/>
      <c r="K113" s="23"/>
      <c r="L113" s="21"/>
    </row>
    <row r="114" s="1" customFormat="1" ht="16.5" customHeight="1">
      <c r="B114" s="22"/>
      <c r="C114" s="23"/>
      <c r="D114" s="23"/>
      <c r="E114" s="185" t="s">
        <v>5346</v>
      </c>
      <c r="F114" s="23"/>
      <c r="G114" s="23"/>
      <c r="H114" s="23"/>
      <c r="I114" s="23"/>
      <c r="J114" s="23"/>
      <c r="K114" s="23"/>
      <c r="L114" s="21"/>
    </row>
    <row r="115" s="1" customFormat="1" ht="12" customHeight="1">
      <c r="B115" s="22"/>
      <c r="C115" s="33" t="s">
        <v>213</v>
      </c>
      <c r="D115" s="23"/>
      <c r="E115" s="23"/>
      <c r="F115" s="23"/>
      <c r="G115" s="23"/>
      <c r="H115" s="23"/>
      <c r="I115" s="23"/>
      <c r="J115" s="23"/>
      <c r="K115" s="23"/>
      <c r="L115" s="21"/>
    </row>
    <row r="116" s="2" customFormat="1" ht="16.5" customHeight="1">
      <c r="A116" s="39"/>
      <c r="B116" s="40"/>
      <c r="C116" s="41"/>
      <c r="D116" s="41"/>
      <c r="E116" s="186" t="s">
        <v>5832</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215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PS 04.3 - Kalové hospodářství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F16</f>
        <v>obec Zaječov, místní část Kvaň, Nová Ves</v>
      </c>
      <c r="G120" s="41"/>
      <c r="H120" s="41"/>
      <c r="I120" s="33" t="s">
        <v>22</v>
      </c>
      <c r="J120" s="80" t="str">
        <f>IF(J16="","",J16)</f>
        <v>18. 8. 2021</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54.45" customHeight="1">
      <c r="A122" s="39"/>
      <c r="B122" s="40"/>
      <c r="C122" s="33" t="s">
        <v>24</v>
      </c>
      <c r="D122" s="41"/>
      <c r="E122" s="41"/>
      <c r="F122" s="28" t="str">
        <f>E19</f>
        <v>Obec Zaječov, Zaječov 265, 267 63 Zaječov</v>
      </c>
      <c r="G122" s="41"/>
      <c r="H122" s="41"/>
      <c r="I122" s="33" t="s">
        <v>32</v>
      </c>
      <c r="J122" s="37" t="str">
        <f>E25</f>
        <v>PIK VÍTEK s.r.o.,Kořenského 1025/7, 150 00 Praha 5</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30</v>
      </c>
      <c r="D123" s="41"/>
      <c r="E123" s="41"/>
      <c r="F123" s="28" t="str">
        <f>IF(E22="","",E22)</f>
        <v>Vyplň údaj</v>
      </c>
      <c r="G123" s="41"/>
      <c r="H123" s="41"/>
      <c r="I123" s="33" t="s">
        <v>37</v>
      </c>
      <c r="J123" s="37" t="str">
        <f>E28</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2"/>
      <c r="B125" s="203"/>
      <c r="C125" s="204" t="s">
        <v>227</v>
      </c>
      <c r="D125" s="205" t="s">
        <v>65</v>
      </c>
      <c r="E125" s="205" t="s">
        <v>61</v>
      </c>
      <c r="F125" s="205" t="s">
        <v>62</v>
      </c>
      <c r="G125" s="205" t="s">
        <v>228</v>
      </c>
      <c r="H125" s="205" t="s">
        <v>229</v>
      </c>
      <c r="I125" s="205" t="s">
        <v>230</v>
      </c>
      <c r="J125" s="205" t="s">
        <v>219</v>
      </c>
      <c r="K125" s="206" t="s">
        <v>231</v>
      </c>
      <c r="L125" s="207"/>
      <c r="M125" s="101" t="s">
        <v>1</v>
      </c>
      <c r="N125" s="102" t="s">
        <v>44</v>
      </c>
      <c r="O125" s="102" t="s">
        <v>232</v>
      </c>
      <c r="P125" s="102" t="s">
        <v>233</v>
      </c>
      <c r="Q125" s="102" t="s">
        <v>234</v>
      </c>
      <c r="R125" s="102" t="s">
        <v>235</v>
      </c>
      <c r="S125" s="102" t="s">
        <v>236</v>
      </c>
      <c r="T125" s="103" t="s">
        <v>237</v>
      </c>
      <c r="U125" s="202"/>
      <c r="V125" s="202"/>
      <c r="W125" s="202"/>
      <c r="X125" s="202"/>
      <c r="Y125" s="202"/>
      <c r="Z125" s="202"/>
      <c r="AA125" s="202"/>
      <c r="AB125" s="202"/>
      <c r="AC125" s="202"/>
      <c r="AD125" s="202"/>
      <c r="AE125" s="202"/>
    </row>
    <row r="126" s="2" customFormat="1" ht="22.8" customHeight="1">
      <c r="A126" s="39"/>
      <c r="B126" s="40"/>
      <c r="C126" s="108" t="s">
        <v>238</v>
      </c>
      <c r="D126" s="41"/>
      <c r="E126" s="41"/>
      <c r="F126" s="41"/>
      <c r="G126" s="41"/>
      <c r="H126" s="41"/>
      <c r="I126" s="41"/>
      <c r="J126" s="208">
        <f>BK126</f>
        <v>0</v>
      </c>
      <c r="K126" s="41"/>
      <c r="L126" s="45"/>
      <c r="M126" s="104"/>
      <c r="N126" s="209"/>
      <c r="O126" s="105"/>
      <c r="P126" s="210">
        <f>P127</f>
        <v>0</v>
      </c>
      <c r="Q126" s="105"/>
      <c r="R126" s="210">
        <f>R127</f>
        <v>0</v>
      </c>
      <c r="S126" s="105"/>
      <c r="T126" s="211">
        <f>T127</f>
        <v>0</v>
      </c>
      <c r="U126" s="39"/>
      <c r="V126" s="39"/>
      <c r="W126" s="39"/>
      <c r="X126" s="39"/>
      <c r="Y126" s="39"/>
      <c r="Z126" s="39"/>
      <c r="AA126" s="39"/>
      <c r="AB126" s="39"/>
      <c r="AC126" s="39"/>
      <c r="AD126" s="39"/>
      <c r="AE126" s="39"/>
      <c r="AT126" s="18" t="s">
        <v>79</v>
      </c>
      <c r="AU126" s="18" t="s">
        <v>221</v>
      </c>
      <c r="BK126" s="212">
        <f>BK127</f>
        <v>0</v>
      </c>
    </row>
    <row r="127" s="12" customFormat="1" ht="25.92" customHeight="1">
      <c r="A127" s="12"/>
      <c r="B127" s="213"/>
      <c r="C127" s="214"/>
      <c r="D127" s="215" t="s">
        <v>79</v>
      </c>
      <c r="E127" s="216" t="s">
        <v>239</v>
      </c>
      <c r="F127" s="216" t="s">
        <v>239</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14</v>
      </c>
      <c r="AT127" s="225" t="s">
        <v>79</v>
      </c>
      <c r="AU127" s="225" t="s">
        <v>80</v>
      </c>
      <c r="AY127" s="224" t="s">
        <v>241</v>
      </c>
      <c r="BK127" s="226">
        <f>BK128</f>
        <v>0</v>
      </c>
    </row>
    <row r="128" s="12" customFormat="1" ht="22.8" customHeight="1">
      <c r="A128" s="12"/>
      <c r="B128" s="213"/>
      <c r="C128" s="214"/>
      <c r="D128" s="215" t="s">
        <v>79</v>
      </c>
      <c r="E128" s="227" t="s">
        <v>5909</v>
      </c>
      <c r="F128" s="227" t="s">
        <v>162</v>
      </c>
      <c r="G128" s="214"/>
      <c r="H128" s="214"/>
      <c r="I128" s="217"/>
      <c r="J128" s="228">
        <f>BK128</f>
        <v>0</v>
      </c>
      <c r="K128" s="214"/>
      <c r="L128" s="219"/>
      <c r="M128" s="220"/>
      <c r="N128" s="221"/>
      <c r="O128" s="221"/>
      <c r="P128" s="222">
        <f>SUM(P129:P161)</f>
        <v>0</v>
      </c>
      <c r="Q128" s="221"/>
      <c r="R128" s="222">
        <f>SUM(R129:R161)</f>
        <v>0</v>
      </c>
      <c r="S128" s="221"/>
      <c r="T128" s="223">
        <f>SUM(T129:T161)</f>
        <v>0</v>
      </c>
      <c r="U128" s="12"/>
      <c r="V128" s="12"/>
      <c r="W128" s="12"/>
      <c r="X128" s="12"/>
      <c r="Y128" s="12"/>
      <c r="Z128" s="12"/>
      <c r="AA128" s="12"/>
      <c r="AB128" s="12"/>
      <c r="AC128" s="12"/>
      <c r="AD128" s="12"/>
      <c r="AE128" s="12"/>
      <c r="AR128" s="224" t="s">
        <v>14</v>
      </c>
      <c r="AT128" s="225" t="s">
        <v>79</v>
      </c>
      <c r="AU128" s="225" t="s">
        <v>14</v>
      </c>
      <c r="AY128" s="224" t="s">
        <v>241</v>
      </c>
      <c r="BK128" s="226">
        <f>SUM(BK129:BK161)</f>
        <v>0</v>
      </c>
    </row>
    <row r="129" s="2" customFormat="1" ht="24.15" customHeight="1">
      <c r="A129" s="39"/>
      <c r="B129" s="40"/>
      <c r="C129" s="229" t="s">
        <v>14</v>
      </c>
      <c r="D129" s="229" t="s">
        <v>243</v>
      </c>
      <c r="E129" s="230" t="s">
        <v>14</v>
      </c>
      <c r="F129" s="231" t="s">
        <v>5910</v>
      </c>
      <c r="G129" s="232" t="s">
        <v>303</v>
      </c>
      <c r="H129" s="233">
        <v>2</v>
      </c>
      <c r="I129" s="234"/>
      <c r="J129" s="235">
        <f>ROUND(I129*H129,2)</f>
        <v>0</v>
      </c>
      <c r="K129" s="231" t="s">
        <v>1</v>
      </c>
      <c r="L129" s="45"/>
      <c r="M129" s="236" t="s">
        <v>1</v>
      </c>
      <c r="N129" s="237" t="s">
        <v>45</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175</v>
      </c>
      <c r="AT129" s="240" t="s">
        <v>243</v>
      </c>
      <c r="AU129" s="240" t="s">
        <v>88</v>
      </c>
      <c r="AY129" s="18" t="s">
        <v>241</v>
      </c>
      <c r="BE129" s="241">
        <f>IF(N129="základní",J129,0)</f>
        <v>0</v>
      </c>
      <c r="BF129" s="241">
        <f>IF(N129="snížená",J129,0)</f>
        <v>0</v>
      </c>
      <c r="BG129" s="241">
        <f>IF(N129="zákl. přenesená",J129,0)</f>
        <v>0</v>
      </c>
      <c r="BH129" s="241">
        <f>IF(N129="sníž. přenesená",J129,0)</f>
        <v>0</v>
      </c>
      <c r="BI129" s="241">
        <f>IF(N129="nulová",J129,0)</f>
        <v>0</v>
      </c>
      <c r="BJ129" s="18" t="s">
        <v>14</v>
      </c>
      <c r="BK129" s="241">
        <f>ROUND(I129*H129,2)</f>
        <v>0</v>
      </c>
      <c r="BL129" s="18" t="s">
        <v>175</v>
      </c>
      <c r="BM129" s="240" t="s">
        <v>5911</v>
      </c>
    </row>
    <row r="130" s="2" customFormat="1">
      <c r="A130" s="39"/>
      <c r="B130" s="40"/>
      <c r="C130" s="41"/>
      <c r="D130" s="242" t="s">
        <v>249</v>
      </c>
      <c r="E130" s="41"/>
      <c r="F130" s="243" t="s">
        <v>5910</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249</v>
      </c>
      <c r="AU130" s="18" t="s">
        <v>88</v>
      </c>
    </row>
    <row r="131" s="2" customFormat="1">
      <c r="A131" s="39"/>
      <c r="B131" s="40"/>
      <c r="C131" s="41"/>
      <c r="D131" s="242" t="s">
        <v>742</v>
      </c>
      <c r="E131" s="41"/>
      <c r="F131" s="287" t="s">
        <v>5912</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742</v>
      </c>
      <c r="AU131" s="18" t="s">
        <v>88</v>
      </c>
    </row>
    <row r="132" s="2" customFormat="1" ht="24.15" customHeight="1">
      <c r="A132" s="39"/>
      <c r="B132" s="40"/>
      <c r="C132" s="229" t="s">
        <v>88</v>
      </c>
      <c r="D132" s="229" t="s">
        <v>243</v>
      </c>
      <c r="E132" s="230" t="s">
        <v>88</v>
      </c>
      <c r="F132" s="231" t="s">
        <v>5913</v>
      </c>
      <c r="G132" s="232" t="s">
        <v>303</v>
      </c>
      <c r="H132" s="233">
        <v>1</v>
      </c>
      <c r="I132" s="234"/>
      <c r="J132" s="235">
        <f>ROUND(I132*H132,2)</f>
        <v>0</v>
      </c>
      <c r="K132" s="231" t="s">
        <v>1</v>
      </c>
      <c r="L132" s="45"/>
      <c r="M132" s="236" t="s">
        <v>1</v>
      </c>
      <c r="N132" s="237" t="s">
        <v>45</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175</v>
      </c>
      <c r="AT132" s="240" t="s">
        <v>243</v>
      </c>
      <c r="AU132" s="240" t="s">
        <v>88</v>
      </c>
      <c r="AY132" s="18" t="s">
        <v>241</v>
      </c>
      <c r="BE132" s="241">
        <f>IF(N132="základní",J132,0)</f>
        <v>0</v>
      </c>
      <c r="BF132" s="241">
        <f>IF(N132="snížená",J132,0)</f>
        <v>0</v>
      </c>
      <c r="BG132" s="241">
        <f>IF(N132="zákl. přenesená",J132,0)</f>
        <v>0</v>
      </c>
      <c r="BH132" s="241">
        <f>IF(N132="sníž. přenesená",J132,0)</f>
        <v>0</v>
      </c>
      <c r="BI132" s="241">
        <f>IF(N132="nulová",J132,0)</f>
        <v>0</v>
      </c>
      <c r="BJ132" s="18" t="s">
        <v>14</v>
      </c>
      <c r="BK132" s="241">
        <f>ROUND(I132*H132,2)</f>
        <v>0</v>
      </c>
      <c r="BL132" s="18" t="s">
        <v>175</v>
      </c>
      <c r="BM132" s="240" t="s">
        <v>5914</v>
      </c>
    </row>
    <row r="133" s="2" customFormat="1">
      <c r="A133" s="39"/>
      <c r="B133" s="40"/>
      <c r="C133" s="41"/>
      <c r="D133" s="242" t="s">
        <v>249</v>
      </c>
      <c r="E133" s="41"/>
      <c r="F133" s="243" t="s">
        <v>5913</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249</v>
      </c>
      <c r="AU133" s="18" t="s">
        <v>88</v>
      </c>
    </row>
    <row r="134" s="2" customFormat="1">
      <c r="A134" s="39"/>
      <c r="B134" s="40"/>
      <c r="C134" s="41"/>
      <c r="D134" s="242" t="s">
        <v>742</v>
      </c>
      <c r="E134" s="41"/>
      <c r="F134" s="287" t="s">
        <v>5915</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742</v>
      </c>
      <c r="AU134" s="18" t="s">
        <v>88</v>
      </c>
    </row>
    <row r="135" s="2" customFormat="1" ht="16.5" customHeight="1">
      <c r="A135" s="39"/>
      <c r="B135" s="40"/>
      <c r="C135" s="229" t="s">
        <v>96</v>
      </c>
      <c r="D135" s="229" t="s">
        <v>243</v>
      </c>
      <c r="E135" s="230" t="s">
        <v>96</v>
      </c>
      <c r="F135" s="231" t="s">
        <v>5916</v>
      </c>
      <c r="G135" s="232" t="s">
        <v>303</v>
      </c>
      <c r="H135" s="233">
        <v>2</v>
      </c>
      <c r="I135" s="234"/>
      <c r="J135" s="235">
        <f>ROUND(I135*H135,2)</f>
        <v>0</v>
      </c>
      <c r="K135" s="231" t="s">
        <v>1</v>
      </c>
      <c r="L135" s="45"/>
      <c r="M135" s="236" t="s">
        <v>1</v>
      </c>
      <c r="N135" s="237" t="s">
        <v>45</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175</v>
      </c>
      <c r="AT135" s="240" t="s">
        <v>243</v>
      </c>
      <c r="AU135" s="240" t="s">
        <v>88</v>
      </c>
      <c r="AY135" s="18" t="s">
        <v>241</v>
      </c>
      <c r="BE135" s="241">
        <f>IF(N135="základní",J135,0)</f>
        <v>0</v>
      </c>
      <c r="BF135" s="241">
        <f>IF(N135="snížená",J135,0)</f>
        <v>0</v>
      </c>
      <c r="BG135" s="241">
        <f>IF(N135="zákl. přenesená",J135,0)</f>
        <v>0</v>
      </c>
      <c r="BH135" s="241">
        <f>IF(N135="sníž. přenesená",J135,0)</f>
        <v>0</v>
      </c>
      <c r="BI135" s="241">
        <f>IF(N135="nulová",J135,0)</f>
        <v>0</v>
      </c>
      <c r="BJ135" s="18" t="s">
        <v>14</v>
      </c>
      <c r="BK135" s="241">
        <f>ROUND(I135*H135,2)</f>
        <v>0</v>
      </c>
      <c r="BL135" s="18" t="s">
        <v>175</v>
      </c>
      <c r="BM135" s="240" t="s">
        <v>5917</v>
      </c>
    </row>
    <row r="136" s="2" customFormat="1">
      <c r="A136" s="39"/>
      <c r="B136" s="40"/>
      <c r="C136" s="41"/>
      <c r="D136" s="242" t="s">
        <v>249</v>
      </c>
      <c r="E136" s="41"/>
      <c r="F136" s="243" t="s">
        <v>5916</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249</v>
      </c>
      <c r="AU136" s="18" t="s">
        <v>88</v>
      </c>
    </row>
    <row r="137" s="2" customFormat="1">
      <c r="A137" s="39"/>
      <c r="B137" s="40"/>
      <c r="C137" s="41"/>
      <c r="D137" s="242" t="s">
        <v>742</v>
      </c>
      <c r="E137" s="41"/>
      <c r="F137" s="287" t="s">
        <v>5918</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742</v>
      </c>
      <c r="AU137" s="18" t="s">
        <v>88</v>
      </c>
    </row>
    <row r="138" s="2" customFormat="1" ht="21.75" customHeight="1">
      <c r="A138" s="39"/>
      <c r="B138" s="40"/>
      <c r="C138" s="229" t="s">
        <v>175</v>
      </c>
      <c r="D138" s="229" t="s">
        <v>243</v>
      </c>
      <c r="E138" s="230" t="s">
        <v>175</v>
      </c>
      <c r="F138" s="231" t="s">
        <v>5919</v>
      </c>
      <c r="G138" s="232" t="s">
        <v>303</v>
      </c>
      <c r="H138" s="233">
        <v>1</v>
      </c>
      <c r="I138" s="234"/>
      <c r="J138" s="235">
        <f>ROUND(I138*H138,2)</f>
        <v>0</v>
      </c>
      <c r="K138" s="231" t="s">
        <v>1</v>
      </c>
      <c r="L138" s="45"/>
      <c r="M138" s="236" t="s">
        <v>1</v>
      </c>
      <c r="N138" s="237" t="s">
        <v>45</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175</v>
      </c>
      <c r="AT138" s="240" t="s">
        <v>243</v>
      </c>
      <c r="AU138" s="240" t="s">
        <v>88</v>
      </c>
      <c r="AY138" s="18" t="s">
        <v>241</v>
      </c>
      <c r="BE138" s="241">
        <f>IF(N138="základní",J138,0)</f>
        <v>0</v>
      </c>
      <c r="BF138" s="241">
        <f>IF(N138="snížená",J138,0)</f>
        <v>0</v>
      </c>
      <c r="BG138" s="241">
        <f>IF(N138="zákl. přenesená",J138,0)</f>
        <v>0</v>
      </c>
      <c r="BH138" s="241">
        <f>IF(N138="sníž. přenesená",J138,0)</f>
        <v>0</v>
      </c>
      <c r="BI138" s="241">
        <f>IF(N138="nulová",J138,0)</f>
        <v>0</v>
      </c>
      <c r="BJ138" s="18" t="s">
        <v>14</v>
      </c>
      <c r="BK138" s="241">
        <f>ROUND(I138*H138,2)</f>
        <v>0</v>
      </c>
      <c r="BL138" s="18" t="s">
        <v>175</v>
      </c>
      <c r="BM138" s="240" t="s">
        <v>5920</v>
      </c>
    </row>
    <row r="139" s="2" customFormat="1">
      <c r="A139" s="39"/>
      <c r="B139" s="40"/>
      <c r="C139" s="41"/>
      <c r="D139" s="242" t="s">
        <v>249</v>
      </c>
      <c r="E139" s="41"/>
      <c r="F139" s="243" t="s">
        <v>5919</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249</v>
      </c>
      <c r="AU139" s="18" t="s">
        <v>88</v>
      </c>
    </row>
    <row r="140" s="2" customFormat="1">
      <c r="A140" s="39"/>
      <c r="B140" s="40"/>
      <c r="C140" s="41"/>
      <c r="D140" s="242" t="s">
        <v>742</v>
      </c>
      <c r="E140" s="41"/>
      <c r="F140" s="287" t="s">
        <v>5921</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742</v>
      </c>
      <c r="AU140" s="18" t="s">
        <v>88</v>
      </c>
    </row>
    <row r="141" s="2" customFormat="1" ht="16.5" customHeight="1">
      <c r="A141" s="39"/>
      <c r="B141" s="40"/>
      <c r="C141" s="229" t="s">
        <v>274</v>
      </c>
      <c r="D141" s="229" t="s">
        <v>243</v>
      </c>
      <c r="E141" s="230" t="s">
        <v>274</v>
      </c>
      <c r="F141" s="231" t="s">
        <v>5922</v>
      </c>
      <c r="G141" s="232" t="s">
        <v>303</v>
      </c>
      <c r="H141" s="233">
        <v>1</v>
      </c>
      <c r="I141" s="234"/>
      <c r="J141" s="235">
        <f>ROUND(I141*H141,2)</f>
        <v>0</v>
      </c>
      <c r="K141" s="231" t="s">
        <v>1</v>
      </c>
      <c r="L141" s="45"/>
      <c r="M141" s="236" t="s">
        <v>1</v>
      </c>
      <c r="N141" s="237" t="s">
        <v>45</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175</v>
      </c>
      <c r="AT141" s="240" t="s">
        <v>243</v>
      </c>
      <c r="AU141" s="240" t="s">
        <v>88</v>
      </c>
      <c r="AY141" s="18" t="s">
        <v>241</v>
      </c>
      <c r="BE141" s="241">
        <f>IF(N141="základní",J141,0)</f>
        <v>0</v>
      </c>
      <c r="BF141" s="241">
        <f>IF(N141="snížená",J141,0)</f>
        <v>0</v>
      </c>
      <c r="BG141" s="241">
        <f>IF(N141="zákl. přenesená",J141,0)</f>
        <v>0</v>
      </c>
      <c r="BH141" s="241">
        <f>IF(N141="sníž. přenesená",J141,0)</f>
        <v>0</v>
      </c>
      <c r="BI141" s="241">
        <f>IF(N141="nulová",J141,0)</f>
        <v>0</v>
      </c>
      <c r="BJ141" s="18" t="s">
        <v>14</v>
      </c>
      <c r="BK141" s="241">
        <f>ROUND(I141*H141,2)</f>
        <v>0</v>
      </c>
      <c r="BL141" s="18" t="s">
        <v>175</v>
      </c>
      <c r="BM141" s="240" t="s">
        <v>5923</v>
      </c>
    </row>
    <row r="142" s="2" customFormat="1">
      <c r="A142" s="39"/>
      <c r="B142" s="40"/>
      <c r="C142" s="41"/>
      <c r="D142" s="242" t="s">
        <v>249</v>
      </c>
      <c r="E142" s="41"/>
      <c r="F142" s="243" t="s">
        <v>5922</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249</v>
      </c>
      <c r="AU142" s="18" t="s">
        <v>88</v>
      </c>
    </row>
    <row r="143" s="2" customFormat="1">
      <c r="A143" s="39"/>
      <c r="B143" s="40"/>
      <c r="C143" s="41"/>
      <c r="D143" s="242" t="s">
        <v>742</v>
      </c>
      <c r="E143" s="41"/>
      <c r="F143" s="287" t="s">
        <v>5924</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742</v>
      </c>
      <c r="AU143" s="18" t="s">
        <v>88</v>
      </c>
    </row>
    <row r="144" s="2" customFormat="1" ht="16.5" customHeight="1">
      <c r="A144" s="39"/>
      <c r="B144" s="40"/>
      <c r="C144" s="229" t="s">
        <v>283</v>
      </c>
      <c r="D144" s="229" t="s">
        <v>243</v>
      </c>
      <c r="E144" s="230" t="s">
        <v>283</v>
      </c>
      <c r="F144" s="231" t="s">
        <v>5925</v>
      </c>
      <c r="G144" s="232" t="s">
        <v>307</v>
      </c>
      <c r="H144" s="233">
        <v>1</v>
      </c>
      <c r="I144" s="234"/>
      <c r="J144" s="235">
        <f>ROUND(I144*H144,2)</f>
        <v>0</v>
      </c>
      <c r="K144" s="231" t="s">
        <v>1</v>
      </c>
      <c r="L144" s="45"/>
      <c r="M144" s="236" t="s">
        <v>1</v>
      </c>
      <c r="N144" s="237" t="s">
        <v>45</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175</v>
      </c>
      <c r="AT144" s="240" t="s">
        <v>243</v>
      </c>
      <c r="AU144" s="240" t="s">
        <v>88</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175</v>
      </c>
      <c r="BM144" s="240" t="s">
        <v>5926</v>
      </c>
    </row>
    <row r="145" s="2" customFormat="1">
      <c r="A145" s="39"/>
      <c r="B145" s="40"/>
      <c r="C145" s="41"/>
      <c r="D145" s="242" t="s">
        <v>249</v>
      </c>
      <c r="E145" s="41"/>
      <c r="F145" s="243" t="s">
        <v>5925</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88</v>
      </c>
    </row>
    <row r="146" s="2" customFormat="1">
      <c r="A146" s="39"/>
      <c r="B146" s="40"/>
      <c r="C146" s="41"/>
      <c r="D146" s="242" t="s">
        <v>742</v>
      </c>
      <c r="E146" s="41"/>
      <c r="F146" s="287" t="s">
        <v>5927</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742</v>
      </c>
      <c r="AU146" s="18" t="s">
        <v>88</v>
      </c>
    </row>
    <row r="147" s="2" customFormat="1" ht="21.75" customHeight="1">
      <c r="A147" s="39"/>
      <c r="B147" s="40"/>
      <c r="C147" s="229" t="s">
        <v>293</v>
      </c>
      <c r="D147" s="229" t="s">
        <v>243</v>
      </c>
      <c r="E147" s="230" t="s">
        <v>293</v>
      </c>
      <c r="F147" s="231" t="s">
        <v>5928</v>
      </c>
      <c r="G147" s="232" t="s">
        <v>303</v>
      </c>
      <c r="H147" s="233">
        <v>1</v>
      </c>
      <c r="I147" s="234"/>
      <c r="J147" s="235">
        <f>ROUND(I147*H147,2)</f>
        <v>0</v>
      </c>
      <c r="K147" s="231" t="s">
        <v>1</v>
      </c>
      <c r="L147" s="45"/>
      <c r="M147" s="236" t="s">
        <v>1</v>
      </c>
      <c r="N147" s="237" t="s">
        <v>45</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175</v>
      </c>
      <c r="AT147" s="240" t="s">
        <v>243</v>
      </c>
      <c r="AU147" s="240" t="s">
        <v>88</v>
      </c>
      <c r="AY147" s="18" t="s">
        <v>241</v>
      </c>
      <c r="BE147" s="241">
        <f>IF(N147="základní",J147,0)</f>
        <v>0</v>
      </c>
      <c r="BF147" s="241">
        <f>IF(N147="snížená",J147,0)</f>
        <v>0</v>
      </c>
      <c r="BG147" s="241">
        <f>IF(N147="zákl. přenesená",J147,0)</f>
        <v>0</v>
      </c>
      <c r="BH147" s="241">
        <f>IF(N147="sníž. přenesená",J147,0)</f>
        <v>0</v>
      </c>
      <c r="BI147" s="241">
        <f>IF(N147="nulová",J147,0)</f>
        <v>0</v>
      </c>
      <c r="BJ147" s="18" t="s">
        <v>14</v>
      </c>
      <c r="BK147" s="241">
        <f>ROUND(I147*H147,2)</f>
        <v>0</v>
      </c>
      <c r="BL147" s="18" t="s">
        <v>175</v>
      </c>
      <c r="BM147" s="240" t="s">
        <v>5929</v>
      </c>
    </row>
    <row r="148" s="2" customFormat="1">
      <c r="A148" s="39"/>
      <c r="B148" s="40"/>
      <c r="C148" s="41"/>
      <c r="D148" s="242" t="s">
        <v>249</v>
      </c>
      <c r="E148" s="41"/>
      <c r="F148" s="243" t="s">
        <v>5928</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249</v>
      </c>
      <c r="AU148" s="18" t="s">
        <v>88</v>
      </c>
    </row>
    <row r="149" s="2" customFormat="1">
      <c r="A149" s="39"/>
      <c r="B149" s="40"/>
      <c r="C149" s="41"/>
      <c r="D149" s="242" t="s">
        <v>742</v>
      </c>
      <c r="E149" s="41"/>
      <c r="F149" s="287" t="s">
        <v>5930</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742</v>
      </c>
      <c r="AU149" s="18" t="s">
        <v>88</v>
      </c>
    </row>
    <row r="150" s="2" customFormat="1" ht="16.5" customHeight="1">
      <c r="A150" s="39"/>
      <c r="B150" s="40"/>
      <c r="C150" s="229" t="s">
        <v>300</v>
      </c>
      <c r="D150" s="229" t="s">
        <v>243</v>
      </c>
      <c r="E150" s="230" t="s">
        <v>300</v>
      </c>
      <c r="F150" s="231" t="s">
        <v>5931</v>
      </c>
      <c r="G150" s="232" t="s">
        <v>303</v>
      </c>
      <c r="H150" s="233">
        <v>1</v>
      </c>
      <c r="I150" s="234"/>
      <c r="J150" s="235">
        <f>ROUND(I150*H150,2)</f>
        <v>0</v>
      </c>
      <c r="K150" s="231" t="s">
        <v>1</v>
      </c>
      <c r="L150" s="45"/>
      <c r="M150" s="236" t="s">
        <v>1</v>
      </c>
      <c r="N150" s="237" t="s">
        <v>45</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175</v>
      </c>
      <c r="AT150" s="240" t="s">
        <v>243</v>
      </c>
      <c r="AU150" s="240" t="s">
        <v>88</v>
      </c>
      <c r="AY150" s="18" t="s">
        <v>241</v>
      </c>
      <c r="BE150" s="241">
        <f>IF(N150="základní",J150,0)</f>
        <v>0</v>
      </c>
      <c r="BF150" s="241">
        <f>IF(N150="snížená",J150,0)</f>
        <v>0</v>
      </c>
      <c r="BG150" s="241">
        <f>IF(N150="zákl. přenesená",J150,0)</f>
        <v>0</v>
      </c>
      <c r="BH150" s="241">
        <f>IF(N150="sníž. přenesená",J150,0)</f>
        <v>0</v>
      </c>
      <c r="BI150" s="241">
        <f>IF(N150="nulová",J150,0)</f>
        <v>0</v>
      </c>
      <c r="BJ150" s="18" t="s">
        <v>14</v>
      </c>
      <c r="BK150" s="241">
        <f>ROUND(I150*H150,2)</f>
        <v>0</v>
      </c>
      <c r="BL150" s="18" t="s">
        <v>175</v>
      </c>
      <c r="BM150" s="240" t="s">
        <v>5932</v>
      </c>
    </row>
    <row r="151" s="2" customFormat="1">
      <c r="A151" s="39"/>
      <c r="B151" s="40"/>
      <c r="C151" s="41"/>
      <c r="D151" s="242" t="s">
        <v>249</v>
      </c>
      <c r="E151" s="41"/>
      <c r="F151" s="243" t="s">
        <v>5931</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249</v>
      </c>
      <c r="AU151" s="18" t="s">
        <v>88</v>
      </c>
    </row>
    <row r="152" s="2" customFormat="1">
      <c r="A152" s="39"/>
      <c r="B152" s="40"/>
      <c r="C152" s="41"/>
      <c r="D152" s="242" t="s">
        <v>742</v>
      </c>
      <c r="E152" s="41"/>
      <c r="F152" s="287" t="s">
        <v>5933</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742</v>
      </c>
      <c r="AU152" s="18" t="s">
        <v>88</v>
      </c>
    </row>
    <row r="153" s="2" customFormat="1" ht="24.15" customHeight="1">
      <c r="A153" s="39"/>
      <c r="B153" s="40"/>
      <c r="C153" s="229" t="s">
        <v>281</v>
      </c>
      <c r="D153" s="229" t="s">
        <v>243</v>
      </c>
      <c r="E153" s="230" t="s">
        <v>281</v>
      </c>
      <c r="F153" s="231" t="s">
        <v>5851</v>
      </c>
      <c r="G153" s="232" t="s">
        <v>816</v>
      </c>
      <c r="H153" s="233">
        <v>250</v>
      </c>
      <c r="I153" s="234"/>
      <c r="J153" s="235">
        <f>ROUND(I153*H153,2)</f>
        <v>0</v>
      </c>
      <c r="K153" s="231" t="s">
        <v>1</v>
      </c>
      <c r="L153" s="45"/>
      <c r="M153" s="236" t="s">
        <v>1</v>
      </c>
      <c r="N153" s="237" t="s">
        <v>45</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175</v>
      </c>
      <c r="AT153" s="240" t="s">
        <v>243</v>
      </c>
      <c r="AU153" s="240" t="s">
        <v>88</v>
      </c>
      <c r="AY153" s="18" t="s">
        <v>241</v>
      </c>
      <c r="BE153" s="241">
        <f>IF(N153="základní",J153,0)</f>
        <v>0</v>
      </c>
      <c r="BF153" s="241">
        <f>IF(N153="snížená",J153,0)</f>
        <v>0</v>
      </c>
      <c r="BG153" s="241">
        <f>IF(N153="zákl. přenesená",J153,0)</f>
        <v>0</v>
      </c>
      <c r="BH153" s="241">
        <f>IF(N153="sníž. přenesená",J153,0)</f>
        <v>0</v>
      </c>
      <c r="BI153" s="241">
        <f>IF(N153="nulová",J153,0)</f>
        <v>0</v>
      </c>
      <c r="BJ153" s="18" t="s">
        <v>14</v>
      </c>
      <c r="BK153" s="241">
        <f>ROUND(I153*H153,2)</f>
        <v>0</v>
      </c>
      <c r="BL153" s="18" t="s">
        <v>175</v>
      </c>
      <c r="BM153" s="240" t="s">
        <v>5934</v>
      </c>
    </row>
    <row r="154" s="2" customFormat="1">
      <c r="A154" s="39"/>
      <c r="B154" s="40"/>
      <c r="C154" s="41"/>
      <c r="D154" s="242" t="s">
        <v>249</v>
      </c>
      <c r="E154" s="41"/>
      <c r="F154" s="243" t="s">
        <v>5851</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249</v>
      </c>
      <c r="AU154" s="18" t="s">
        <v>88</v>
      </c>
    </row>
    <row r="155" s="2" customFormat="1">
      <c r="A155" s="39"/>
      <c r="B155" s="40"/>
      <c r="C155" s="41"/>
      <c r="D155" s="242" t="s">
        <v>742</v>
      </c>
      <c r="E155" s="41"/>
      <c r="F155" s="287" t="s">
        <v>5935</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742</v>
      </c>
      <c r="AU155" s="18" t="s">
        <v>88</v>
      </c>
    </row>
    <row r="156" s="2" customFormat="1" ht="16.5" customHeight="1">
      <c r="A156" s="39"/>
      <c r="B156" s="40"/>
      <c r="C156" s="229" t="s">
        <v>309</v>
      </c>
      <c r="D156" s="229" t="s">
        <v>243</v>
      </c>
      <c r="E156" s="230" t="s">
        <v>309</v>
      </c>
      <c r="F156" s="231" t="s">
        <v>5854</v>
      </c>
      <c r="G156" s="232" t="s">
        <v>487</v>
      </c>
      <c r="H156" s="233">
        <v>5</v>
      </c>
      <c r="I156" s="234"/>
      <c r="J156" s="235">
        <f>ROUND(I156*H156,2)</f>
        <v>0</v>
      </c>
      <c r="K156" s="231" t="s">
        <v>1</v>
      </c>
      <c r="L156" s="45"/>
      <c r="M156" s="236" t="s">
        <v>1</v>
      </c>
      <c r="N156" s="237" t="s">
        <v>45</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175</v>
      </c>
      <c r="AT156" s="240" t="s">
        <v>243</v>
      </c>
      <c r="AU156" s="240" t="s">
        <v>88</v>
      </c>
      <c r="AY156" s="18" t="s">
        <v>241</v>
      </c>
      <c r="BE156" s="241">
        <f>IF(N156="základní",J156,0)</f>
        <v>0</v>
      </c>
      <c r="BF156" s="241">
        <f>IF(N156="snížená",J156,0)</f>
        <v>0</v>
      </c>
      <c r="BG156" s="241">
        <f>IF(N156="zákl. přenesená",J156,0)</f>
        <v>0</v>
      </c>
      <c r="BH156" s="241">
        <f>IF(N156="sníž. přenesená",J156,0)</f>
        <v>0</v>
      </c>
      <c r="BI156" s="241">
        <f>IF(N156="nulová",J156,0)</f>
        <v>0</v>
      </c>
      <c r="BJ156" s="18" t="s">
        <v>14</v>
      </c>
      <c r="BK156" s="241">
        <f>ROUND(I156*H156,2)</f>
        <v>0</v>
      </c>
      <c r="BL156" s="18" t="s">
        <v>175</v>
      </c>
      <c r="BM156" s="240" t="s">
        <v>5936</v>
      </c>
    </row>
    <row r="157" s="2" customFormat="1">
      <c r="A157" s="39"/>
      <c r="B157" s="40"/>
      <c r="C157" s="41"/>
      <c r="D157" s="242" t="s">
        <v>249</v>
      </c>
      <c r="E157" s="41"/>
      <c r="F157" s="243" t="s">
        <v>5854</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249</v>
      </c>
      <c r="AU157" s="18" t="s">
        <v>88</v>
      </c>
    </row>
    <row r="158" s="2" customFormat="1">
      <c r="A158" s="39"/>
      <c r="B158" s="40"/>
      <c r="C158" s="41"/>
      <c r="D158" s="242" t="s">
        <v>742</v>
      </c>
      <c r="E158" s="41"/>
      <c r="F158" s="287" t="s">
        <v>5937</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742</v>
      </c>
      <c r="AU158" s="18" t="s">
        <v>88</v>
      </c>
    </row>
    <row r="159" s="2" customFormat="1" ht="16.5" customHeight="1">
      <c r="A159" s="39"/>
      <c r="B159" s="40"/>
      <c r="C159" s="229" t="s">
        <v>313</v>
      </c>
      <c r="D159" s="229" t="s">
        <v>243</v>
      </c>
      <c r="E159" s="230" t="s">
        <v>313</v>
      </c>
      <c r="F159" s="231" t="s">
        <v>5938</v>
      </c>
      <c r="G159" s="232" t="s">
        <v>307</v>
      </c>
      <c r="H159" s="233">
        <v>1</v>
      </c>
      <c r="I159" s="234"/>
      <c r="J159" s="235">
        <f>ROUND(I159*H159,2)</f>
        <v>0</v>
      </c>
      <c r="K159" s="231" t="s">
        <v>1</v>
      </c>
      <c r="L159" s="45"/>
      <c r="M159" s="236" t="s">
        <v>1</v>
      </c>
      <c r="N159" s="237" t="s">
        <v>45</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175</v>
      </c>
      <c r="AT159" s="240" t="s">
        <v>243</v>
      </c>
      <c r="AU159" s="240" t="s">
        <v>88</v>
      </c>
      <c r="AY159" s="18" t="s">
        <v>241</v>
      </c>
      <c r="BE159" s="241">
        <f>IF(N159="základní",J159,0)</f>
        <v>0</v>
      </c>
      <c r="BF159" s="241">
        <f>IF(N159="snížená",J159,0)</f>
        <v>0</v>
      </c>
      <c r="BG159" s="241">
        <f>IF(N159="zákl. přenesená",J159,0)</f>
        <v>0</v>
      </c>
      <c r="BH159" s="241">
        <f>IF(N159="sníž. přenesená",J159,0)</f>
        <v>0</v>
      </c>
      <c r="BI159" s="241">
        <f>IF(N159="nulová",J159,0)</f>
        <v>0</v>
      </c>
      <c r="BJ159" s="18" t="s">
        <v>14</v>
      </c>
      <c r="BK159" s="241">
        <f>ROUND(I159*H159,2)</f>
        <v>0</v>
      </c>
      <c r="BL159" s="18" t="s">
        <v>175</v>
      </c>
      <c r="BM159" s="240" t="s">
        <v>5939</v>
      </c>
    </row>
    <row r="160" s="2" customFormat="1">
      <c r="A160" s="39"/>
      <c r="B160" s="40"/>
      <c r="C160" s="41"/>
      <c r="D160" s="242" t="s">
        <v>249</v>
      </c>
      <c r="E160" s="41"/>
      <c r="F160" s="243" t="s">
        <v>5938</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249</v>
      </c>
      <c r="AU160" s="18" t="s">
        <v>88</v>
      </c>
    </row>
    <row r="161" s="2" customFormat="1">
      <c r="A161" s="39"/>
      <c r="B161" s="40"/>
      <c r="C161" s="41"/>
      <c r="D161" s="242" t="s">
        <v>742</v>
      </c>
      <c r="E161" s="41"/>
      <c r="F161" s="287" t="s">
        <v>5940</v>
      </c>
      <c r="G161" s="41"/>
      <c r="H161" s="41"/>
      <c r="I161" s="244"/>
      <c r="J161" s="41"/>
      <c r="K161" s="41"/>
      <c r="L161" s="45"/>
      <c r="M161" s="281"/>
      <c r="N161" s="282"/>
      <c r="O161" s="283"/>
      <c r="P161" s="283"/>
      <c r="Q161" s="283"/>
      <c r="R161" s="283"/>
      <c r="S161" s="283"/>
      <c r="T161" s="284"/>
      <c r="U161" s="39"/>
      <c r="V161" s="39"/>
      <c r="W161" s="39"/>
      <c r="X161" s="39"/>
      <c r="Y161" s="39"/>
      <c r="Z161" s="39"/>
      <c r="AA161" s="39"/>
      <c r="AB161" s="39"/>
      <c r="AC161" s="39"/>
      <c r="AD161" s="39"/>
      <c r="AE161" s="39"/>
      <c r="AT161" s="18" t="s">
        <v>742</v>
      </c>
      <c r="AU161" s="18" t="s">
        <v>88</v>
      </c>
    </row>
    <row r="162" s="2" customFormat="1" ht="6.96" customHeight="1">
      <c r="A162" s="39"/>
      <c r="B162" s="67"/>
      <c r="C162" s="68"/>
      <c r="D162" s="68"/>
      <c r="E162" s="68"/>
      <c r="F162" s="68"/>
      <c r="G162" s="68"/>
      <c r="H162" s="68"/>
      <c r="I162" s="68"/>
      <c r="J162" s="68"/>
      <c r="K162" s="68"/>
      <c r="L162" s="45"/>
      <c r="M162" s="39"/>
      <c r="O162" s="39"/>
      <c r="P162" s="39"/>
      <c r="Q162" s="39"/>
      <c r="R162" s="39"/>
      <c r="S162" s="39"/>
      <c r="T162" s="39"/>
      <c r="U162" s="39"/>
      <c r="V162" s="39"/>
      <c r="W162" s="39"/>
      <c r="X162" s="39"/>
      <c r="Y162" s="39"/>
      <c r="Z162" s="39"/>
      <c r="AA162" s="39"/>
      <c r="AB162" s="39"/>
      <c r="AC162" s="39"/>
      <c r="AD162" s="39"/>
      <c r="AE162" s="39"/>
    </row>
  </sheetData>
  <sheetProtection sheet="1" autoFilter="0" formatColumns="0" formatRows="0" objects="1" scenarios="1" spinCount="100000" saltValue="IGRhzd0YPp2XwC47n97PEe8hzCp9jBzMcJrI3S8amm3UEFyR3ew0JyPhQbqJLW+kjbxv6r0wJoxKvVZQMrB1hw==" hashValue="fuCmsAOatlOd3CmmWRc1/jMKaWz2gGGrV20dd0TPI0s2R1+ltX0eCYZUepIPwtHgVWDFRlq+C6o+Re8o2mY10Q==" algorithmName="SHA-512" password="CC35"/>
  <autoFilter ref="C125:K161"/>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199</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5346</v>
      </c>
      <c r="F9" s="1"/>
      <c r="G9" s="1"/>
      <c r="H9" s="1"/>
      <c r="L9" s="21"/>
    </row>
    <row r="10" s="1" customFormat="1" ht="12" customHeight="1">
      <c r="B10" s="21"/>
      <c r="D10" s="152" t="s">
        <v>213</v>
      </c>
      <c r="L10" s="21"/>
    </row>
    <row r="11" s="2" customFormat="1" ht="16.5" customHeight="1">
      <c r="A11" s="39"/>
      <c r="B11" s="45"/>
      <c r="C11" s="39"/>
      <c r="D11" s="39"/>
      <c r="E11" s="154" t="s">
        <v>5832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5590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5941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ROUND((SUM(BE130:BE278)),  2)</f>
        <v>0</v>
      </c>
      <c r="G37" s="39"/>
      <c r="H37" s="39"/>
      <c r="I37" s="166">
        <v>0.20999999999999999</v>
      </c>
      <c r="J37" s="165">
        <f>ROUND(((SUM(BE130:BE278))*I37),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ROUND((SUM(BF130:BF278)),  2)</f>
        <v>0</v>
      </c>
      <c r="G38" s="39"/>
      <c r="H38" s="39"/>
      <c r="I38" s="166">
        <v>0.14999999999999999</v>
      </c>
      <c r="J38" s="165">
        <f>ROUND(((SUM(BF130:BF278))*I38),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ROUND((SUM(BG130:BG278)),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ROUND((SUM(BH130:BH278)),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ROUND((SUM(BI130:BI278)),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5346</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5832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5590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PS 04.4.1 - Technologická elektroinstalace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2028</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4061</v>
      </c>
      <c r="E102" s="199"/>
      <c r="F102" s="199"/>
      <c r="G102" s="199"/>
      <c r="H102" s="199"/>
      <c r="I102" s="199"/>
      <c r="J102" s="200">
        <f>J132</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4062</v>
      </c>
      <c r="E103" s="199"/>
      <c r="F103" s="199"/>
      <c r="G103" s="199"/>
      <c r="H103" s="199"/>
      <c r="I103" s="199"/>
      <c r="J103" s="200">
        <f>J137</f>
        <v>0</v>
      </c>
      <c r="K103" s="133"/>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3028</v>
      </c>
      <c r="E104" s="194"/>
      <c r="F104" s="194"/>
      <c r="G104" s="194"/>
      <c r="H104" s="194"/>
      <c r="I104" s="194"/>
      <c r="J104" s="195">
        <f>J188</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3029</v>
      </c>
      <c r="E105" s="194"/>
      <c r="F105" s="194"/>
      <c r="G105" s="194"/>
      <c r="H105" s="194"/>
      <c r="I105" s="194"/>
      <c r="J105" s="195">
        <f>J237</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3030</v>
      </c>
      <c r="E106" s="194"/>
      <c r="F106" s="194"/>
      <c r="G106" s="194"/>
      <c r="H106" s="194"/>
      <c r="I106" s="194"/>
      <c r="J106" s="195">
        <f>J258</f>
        <v>0</v>
      </c>
      <c r="K106" s="192"/>
      <c r="L106" s="196"/>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226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6.25" customHeight="1">
      <c r="A116" s="39"/>
      <c r="B116" s="40"/>
      <c r="C116" s="41"/>
      <c r="D116" s="41"/>
      <c r="E116" s="185" t="str">
        <f>E7</f>
        <v>Zaječov rozšíření a intenzifikace ČOV Horní Kváň - kanalizace a vodovod</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211</v>
      </c>
      <c r="D117" s="23"/>
      <c r="E117" s="23"/>
      <c r="F117" s="23"/>
      <c r="G117" s="23"/>
      <c r="H117" s="23"/>
      <c r="I117" s="23"/>
      <c r="J117" s="23"/>
      <c r="K117" s="23"/>
      <c r="L117" s="21"/>
    </row>
    <row r="118" s="1" customFormat="1" ht="16.5" customHeight="1">
      <c r="B118" s="22"/>
      <c r="C118" s="23"/>
      <c r="D118" s="23"/>
      <c r="E118" s="185" t="s">
        <v>5346</v>
      </c>
      <c r="F118" s="23"/>
      <c r="G118" s="23"/>
      <c r="H118" s="23"/>
      <c r="I118" s="23"/>
      <c r="J118" s="23"/>
      <c r="K118" s="23"/>
      <c r="L118" s="21"/>
    </row>
    <row r="119" s="1" customFormat="1" ht="12" customHeight="1">
      <c r="B119" s="22"/>
      <c r="C119" s="33" t="s">
        <v>213</v>
      </c>
      <c r="D119" s="23"/>
      <c r="E119" s="23"/>
      <c r="F119" s="23"/>
      <c r="G119" s="23"/>
      <c r="H119" s="23"/>
      <c r="I119" s="23"/>
      <c r="J119" s="23"/>
      <c r="K119" s="23"/>
      <c r="L119" s="21"/>
    </row>
    <row r="120" s="2" customFormat="1" ht="16.5" customHeight="1">
      <c r="A120" s="39"/>
      <c r="B120" s="40"/>
      <c r="C120" s="41"/>
      <c r="D120" s="41"/>
      <c r="E120" s="186" t="s">
        <v>5832</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5590</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PS 04.4.1 - Technologická elektroinstalace</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obec Zaječov, místní část Kvaň, Nová Ves</v>
      </c>
      <c r="G124" s="41"/>
      <c r="H124" s="41"/>
      <c r="I124" s="33" t="s">
        <v>22</v>
      </c>
      <c r="J124" s="80" t="str">
        <f>IF(J16="","",J16)</f>
        <v>18. 8. 2021</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54.45" customHeight="1">
      <c r="A126" s="39"/>
      <c r="B126" s="40"/>
      <c r="C126" s="33" t="s">
        <v>24</v>
      </c>
      <c r="D126" s="41"/>
      <c r="E126" s="41"/>
      <c r="F126" s="28" t="str">
        <f>E19</f>
        <v>Obec Zaječov, Zaječov 265, 267 63 Zaječov</v>
      </c>
      <c r="G126" s="41"/>
      <c r="H126" s="41"/>
      <c r="I126" s="33" t="s">
        <v>32</v>
      </c>
      <c r="J126" s="37" t="str">
        <f>E25</f>
        <v>PIK VÍTEK s.r.o.,Kořenského 1025/7, 150 00 Praha 5</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30</v>
      </c>
      <c r="D127" s="41"/>
      <c r="E127" s="41"/>
      <c r="F127" s="28" t="str">
        <f>IF(E22="","",E22)</f>
        <v>Vyplň údaj</v>
      </c>
      <c r="G127" s="41"/>
      <c r="H127" s="41"/>
      <c r="I127" s="33" t="s">
        <v>37</v>
      </c>
      <c r="J127" s="37" t="str">
        <f>E28</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227</v>
      </c>
      <c r="D129" s="205" t="s">
        <v>65</v>
      </c>
      <c r="E129" s="205" t="s">
        <v>61</v>
      </c>
      <c r="F129" s="205" t="s">
        <v>62</v>
      </c>
      <c r="G129" s="205" t="s">
        <v>228</v>
      </c>
      <c r="H129" s="205" t="s">
        <v>229</v>
      </c>
      <c r="I129" s="205" t="s">
        <v>230</v>
      </c>
      <c r="J129" s="205" t="s">
        <v>219</v>
      </c>
      <c r="K129" s="206" t="s">
        <v>231</v>
      </c>
      <c r="L129" s="207"/>
      <c r="M129" s="101" t="s">
        <v>1</v>
      </c>
      <c r="N129" s="102" t="s">
        <v>44</v>
      </c>
      <c r="O129" s="102" t="s">
        <v>232</v>
      </c>
      <c r="P129" s="102" t="s">
        <v>233</v>
      </c>
      <c r="Q129" s="102" t="s">
        <v>234</v>
      </c>
      <c r="R129" s="102" t="s">
        <v>235</v>
      </c>
      <c r="S129" s="102" t="s">
        <v>236</v>
      </c>
      <c r="T129" s="103" t="s">
        <v>237</v>
      </c>
      <c r="U129" s="202"/>
      <c r="V129" s="202"/>
      <c r="W129" s="202"/>
      <c r="X129" s="202"/>
      <c r="Y129" s="202"/>
      <c r="Z129" s="202"/>
      <c r="AA129" s="202"/>
      <c r="AB129" s="202"/>
      <c r="AC129" s="202"/>
      <c r="AD129" s="202"/>
      <c r="AE129" s="202"/>
    </row>
    <row r="130" s="2" customFormat="1" ht="22.8" customHeight="1">
      <c r="A130" s="39"/>
      <c r="B130" s="40"/>
      <c r="C130" s="108" t="s">
        <v>238</v>
      </c>
      <c r="D130" s="41"/>
      <c r="E130" s="41"/>
      <c r="F130" s="41"/>
      <c r="G130" s="41"/>
      <c r="H130" s="41"/>
      <c r="I130" s="41"/>
      <c r="J130" s="208">
        <f>BK130</f>
        <v>0</v>
      </c>
      <c r="K130" s="41"/>
      <c r="L130" s="45"/>
      <c r="M130" s="104"/>
      <c r="N130" s="209"/>
      <c r="O130" s="105"/>
      <c r="P130" s="210">
        <f>P131+P188+P237+P258</f>
        <v>0</v>
      </c>
      <c r="Q130" s="105"/>
      <c r="R130" s="210">
        <f>R131+R188+R237+R258</f>
        <v>0</v>
      </c>
      <c r="S130" s="105"/>
      <c r="T130" s="211">
        <f>T131+T188+T237+T258</f>
        <v>0</v>
      </c>
      <c r="U130" s="39"/>
      <c r="V130" s="39"/>
      <c r="W130" s="39"/>
      <c r="X130" s="39"/>
      <c r="Y130" s="39"/>
      <c r="Z130" s="39"/>
      <c r="AA130" s="39"/>
      <c r="AB130" s="39"/>
      <c r="AC130" s="39"/>
      <c r="AD130" s="39"/>
      <c r="AE130" s="39"/>
      <c r="AT130" s="18" t="s">
        <v>79</v>
      </c>
      <c r="AU130" s="18" t="s">
        <v>221</v>
      </c>
      <c r="BK130" s="212">
        <f>BK131+BK188+BK237+BK258</f>
        <v>0</v>
      </c>
    </row>
    <row r="131" s="12" customFormat="1" ht="25.92" customHeight="1">
      <c r="A131" s="12"/>
      <c r="B131" s="213"/>
      <c r="C131" s="214"/>
      <c r="D131" s="215" t="s">
        <v>79</v>
      </c>
      <c r="E131" s="216" t="s">
        <v>2197</v>
      </c>
      <c r="F131" s="216" t="s">
        <v>2198</v>
      </c>
      <c r="G131" s="214"/>
      <c r="H131" s="214"/>
      <c r="I131" s="217"/>
      <c r="J131" s="218">
        <f>BK131</f>
        <v>0</v>
      </c>
      <c r="K131" s="214"/>
      <c r="L131" s="219"/>
      <c r="M131" s="220"/>
      <c r="N131" s="221"/>
      <c r="O131" s="221"/>
      <c r="P131" s="222">
        <f>P132+P137</f>
        <v>0</v>
      </c>
      <c r="Q131" s="221"/>
      <c r="R131" s="222">
        <f>R132+R137</f>
        <v>0</v>
      </c>
      <c r="S131" s="221"/>
      <c r="T131" s="223">
        <f>T132+T137</f>
        <v>0</v>
      </c>
      <c r="U131" s="12"/>
      <c r="V131" s="12"/>
      <c r="W131" s="12"/>
      <c r="X131" s="12"/>
      <c r="Y131" s="12"/>
      <c r="Z131" s="12"/>
      <c r="AA131" s="12"/>
      <c r="AB131" s="12"/>
      <c r="AC131" s="12"/>
      <c r="AD131" s="12"/>
      <c r="AE131" s="12"/>
      <c r="AR131" s="224" t="s">
        <v>14</v>
      </c>
      <c r="AT131" s="225" t="s">
        <v>79</v>
      </c>
      <c r="AU131" s="225" t="s">
        <v>80</v>
      </c>
      <c r="AY131" s="224" t="s">
        <v>241</v>
      </c>
      <c r="BK131" s="226">
        <f>BK132+BK137</f>
        <v>0</v>
      </c>
    </row>
    <row r="132" s="12" customFormat="1" ht="22.8" customHeight="1">
      <c r="A132" s="12"/>
      <c r="B132" s="213"/>
      <c r="C132" s="214"/>
      <c r="D132" s="215" t="s">
        <v>79</v>
      </c>
      <c r="E132" s="227" t="s">
        <v>4676</v>
      </c>
      <c r="F132" s="227" t="s">
        <v>4677</v>
      </c>
      <c r="G132" s="214"/>
      <c r="H132" s="214"/>
      <c r="I132" s="217"/>
      <c r="J132" s="228">
        <f>BK132</f>
        <v>0</v>
      </c>
      <c r="K132" s="214"/>
      <c r="L132" s="219"/>
      <c r="M132" s="220"/>
      <c r="N132" s="221"/>
      <c r="O132" s="221"/>
      <c r="P132" s="222">
        <f>SUM(P133:P136)</f>
        <v>0</v>
      </c>
      <c r="Q132" s="221"/>
      <c r="R132" s="222">
        <f>SUM(R133:R136)</f>
        <v>0</v>
      </c>
      <c r="S132" s="221"/>
      <c r="T132" s="223">
        <f>SUM(T133:T136)</f>
        <v>0</v>
      </c>
      <c r="U132" s="12"/>
      <c r="V132" s="12"/>
      <c r="W132" s="12"/>
      <c r="X132" s="12"/>
      <c r="Y132" s="12"/>
      <c r="Z132" s="12"/>
      <c r="AA132" s="12"/>
      <c r="AB132" s="12"/>
      <c r="AC132" s="12"/>
      <c r="AD132" s="12"/>
      <c r="AE132" s="12"/>
      <c r="AR132" s="224" t="s">
        <v>14</v>
      </c>
      <c r="AT132" s="225" t="s">
        <v>79</v>
      </c>
      <c r="AU132" s="225" t="s">
        <v>14</v>
      </c>
      <c r="AY132" s="224" t="s">
        <v>241</v>
      </c>
      <c r="BK132" s="226">
        <f>SUM(BK133:BK136)</f>
        <v>0</v>
      </c>
    </row>
    <row r="133" s="2" customFormat="1" ht="16.5" customHeight="1">
      <c r="A133" s="39"/>
      <c r="B133" s="40"/>
      <c r="C133" s="229" t="s">
        <v>14</v>
      </c>
      <c r="D133" s="229" t="s">
        <v>243</v>
      </c>
      <c r="E133" s="230" t="s">
        <v>2227</v>
      </c>
      <c r="F133" s="231" t="s">
        <v>5942</v>
      </c>
      <c r="G133" s="232" t="s">
        <v>2204</v>
      </c>
      <c r="H133" s="233">
        <v>1</v>
      </c>
      <c r="I133" s="234"/>
      <c r="J133" s="235">
        <f>ROUND(I133*H133,2)</f>
        <v>0</v>
      </c>
      <c r="K133" s="231" t="s">
        <v>1</v>
      </c>
      <c r="L133" s="45"/>
      <c r="M133" s="236" t="s">
        <v>1</v>
      </c>
      <c r="N133" s="237" t="s">
        <v>45</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175</v>
      </c>
      <c r="AT133" s="240" t="s">
        <v>243</v>
      </c>
      <c r="AU133" s="240" t="s">
        <v>88</v>
      </c>
      <c r="AY133" s="18" t="s">
        <v>241</v>
      </c>
      <c r="BE133" s="241">
        <f>IF(N133="základní",J133,0)</f>
        <v>0</v>
      </c>
      <c r="BF133" s="241">
        <f>IF(N133="snížená",J133,0)</f>
        <v>0</v>
      </c>
      <c r="BG133" s="241">
        <f>IF(N133="zákl. přenesená",J133,0)</f>
        <v>0</v>
      </c>
      <c r="BH133" s="241">
        <f>IF(N133="sníž. přenesená",J133,0)</f>
        <v>0</v>
      </c>
      <c r="BI133" s="241">
        <f>IF(N133="nulová",J133,0)</f>
        <v>0</v>
      </c>
      <c r="BJ133" s="18" t="s">
        <v>14</v>
      </c>
      <c r="BK133" s="241">
        <f>ROUND(I133*H133,2)</f>
        <v>0</v>
      </c>
      <c r="BL133" s="18" t="s">
        <v>175</v>
      </c>
      <c r="BM133" s="240" t="s">
        <v>5943</v>
      </c>
    </row>
    <row r="134" s="2" customFormat="1">
      <c r="A134" s="39"/>
      <c r="B134" s="40"/>
      <c r="C134" s="41"/>
      <c r="D134" s="242" t="s">
        <v>249</v>
      </c>
      <c r="E134" s="41"/>
      <c r="F134" s="243" t="s">
        <v>5942</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249</v>
      </c>
      <c r="AU134" s="18" t="s">
        <v>88</v>
      </c>
    </row>
    <row r="135" s="2" customFormat="1" ht="24.15" customHeight="1">
      <c r="A135" s="39"/>
      <c r="B135" s="40"/>
      <c r="C135" s="229" t="s">
        <v>88</v>
      </c>
      <c r="D135" s="229" t="s">
        <v>243</v>
      </c>
      <c r="E135" s="230" t="s">
        <v>4749</v>
      </c>
      <c r="F135" s="231" t="s">
        <v>5944</v>
      </c>
      <c r="G135" s="232" t="s">
        <v>2204</v>
      </c>
      <c r="H135" s="233">
        <v>1</v>
      </c>
      <c r="I135" s="234"/>
      <c r="J135" s="235">
        <f>ROUND(I135*H135,2)</f>
        <v>0</v>
      </c>
      <c r="K135" s="231" t="s">
        <v>1</v>
      </c>
      <c r="L135" s="45"/>
      <c r="M135" s="236" t="s">
        <v>1</v>
      </c>
      <c r="N135" s="237" t="s">
        <v>45</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175</v>
      </c>
      <c r="AT135" s="240" t="s">
        <v>243</v>
      </c>
      <c r="AU135" s="240" t="s">
        <v>88</v>
      </c>
      <c r="AY135" s="18" t="s">
        <v>241</v>
      </c>
      <c r="BE135" s="241">
        <f>IF(N135="základní",J135,0)</f>
        <v>0</v>
      </c>
      <c r="BF135" s="241">
        <f>IF(N135="snížená",J135,0)</f>
        <v>0</v>
      </c>
      <c r="BG135" s="241">
        <f>IF(N135="zákl. přenesená",J135,0)</f>
        <v>0</v>
      </c>
      <c r="BH135" s="241">
        <f>IF(N135="sníž. přenesená",J135,0)</f>
        <v>0</v>
      </c>
      <c r="BI135" s="241">
        <f>IF(N135="nulová",J135,0)</f>
        <v>0</v>
      </c>
      <c r="BJ135" s="18" t="s">
        <v>14</v>
      </c>
      <c r="BK135" s="241">
        <f>ROUND(I135*H135,2)</f>
        <v>0</v>
      </c>
      <c r="BL135" s="18" t="s">
        <v>175</v>
      </c>
      <c r="BM135" s="240" t="s">
        <v>5945</v>
      </c>
    </row>
    <row r="136" s="2" customFormat="1">
      <c r="A136" s="39"/>
      <c r="B136" s="40"/>
      <c r="C136" s="41"/>
      <c r="D136" s="242" t="s">
        <v>249</v>
      </c>
      <c r="E136" s="41"/>
      <c r="F136" s="243" t="s">
        <v>5944</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249</v>
      </c>
      <c r="AU136" s="18" t="s">
        <v>88</v>
      </c>
    </row>
    <row r="137" s="12" customFormat="1" ht="22.8" customHeight="1">
      <c r="A137" s="12"/>
      <c r="B137" s="213"/>
      <c r="C137" s="214"/>
      <c r="D137" s="215" t="s">
        <v>79</v>
      </c>
      <c r="E137" s="227" t="s">
        <v>4682</v>
      </c>
      <c r="F137" s="227" t="s">
        <v>4683</v>
      </c>
      <c r="G137" s="214"/>
      <c r="H137" s="214"/>
      <c r="I137" s="217"/>
      <c r="J137" s="228">
        <f>BK137</f>
        <v>0</v>
      </c>
      <c r="K137" s="214"/>
      <c r="L137" s="219"/>
      <c r="M137" s="220"/>
      <c r="N137" s="221"/>
      <c r="O137" s="221"/>
      <c r="P137" s="222">
        <f>SUM(P138:P187)</f>
        <v>0</v>
      </c>
      <c r="Q137" s="221"/>
      <c r="R137" s="222">
        <f>SUM(R138:R187)</f>
        <v>0</v>
      </c>
      <c r="S137" s="221"/>
      <c r="T137" s="223">
        <f>SUM(T138:T187)</f>
        <v>0</v>
      </c>
      <c r="U137" s="12"/>
      <c r="V137" s="12"/>
      <c r="W137" s="12"/>
      <c r="X137" s="12"/>
      <c r="Y137" s="12"/>
      <c r="Z137" s="12"/>
      <c r="AA137" s="12"/>
      <c r="AB137" s="12"/>
      <c r="AC137" s="12"/>
      <c r="AD137" s="12"/>
      <c r="AE137" s="12"/>
      <c r="AR137" s="224" t="s">
        <v>14</v>
      </c>
      <c r="AT137" s="225" t="s">
        <v>79</v>
      </c>
      <c r="AU137" s="225" t="s">
        <v>14</v>
      </c>
      <c r="AY137" s="224" t="s">
        <v>241</v>
      </c>
      <c r="BK137" s="226">
        <f>SUM(BK138:BK187)</f>
        <v>0</v>
      </c>
    </row>
    <row r="138" s="2" customFormat="1" ht="16.5" customHeight="1">
      <c r="A138" s="39"/>
      <c r="B138" s="40"/>
      <c r="C138" s="229" t="s">
        <v>96</v>
      </c>
      <c r="D138" s="229" t="s">
        <v>243</v>
      </c>
      <c r="E138" s="230" t="s">
        <v>2199</v>
      </c>
      <c r="F138" s="231" t="s">
        <v>2200</v>
      </c>
      <c r="G138" s="232" t="s">
        <v>296</v>
      </c>
      <c r="H138" s="233">
        <v>130</v>
      </c>
      <c r="I138" s="234"/>
      <c r="J138" s="235">
        <f>ROUND(I138*H138,2)</f>
        <v>0</v>
      </c>
      <c r="K138" s="231" t="s">
        <v>1</v>
      </c>
      <c r="L138" s="45"/>
      <c r="M138" s="236" t="s">
        <v>1</v>
      </c>
      <c r="N138" s="237" t="s">
        <v>45</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175</v>
      </c>
      <c r="AT138" s="240" t="s">
        <v>243</v>
      </c>
      <c r="AU138" s="240" t="s">
        <v>88</v>
      </c>
      <c r="AY138" s="18" t="s">
        <v>241</v>
      </c>
      <c r="BE138" s="241">
        <f>IF(N138="základní",J138,0)</f>
        <v>0</v>
      </c>
      <c r="BF138" s="241">
        <f>IF(N138="snížená",J138,0)</f>
        <v>0</v>
      </c>
      <c r="BG138" s="241">
        <f>IF(N138="zákl. přenesená",J138,0)</f>
        <v>0</v>
      </c>
      <c r="BH138" s="241">
        <f>IF(N138="sníž. přenesená",J138,0)</f>
        <v>0</v>
      </c>
      <c r="BI138" s="241">
        <f>IF(N138="nulová",J138,0)</f>
        <v>0</v>
      </c>
      <c r="BJ138" s="18" t="s">
        <v>14</v>
      </c>
      <c r="BK138" s="241">
        <f>ROUND(I138*H138,2)</f>
        <v>0</v>
      </c>
      <c r="BL138" s="18" t="s">
        <v>175</v>
      </c>
      <c r="BM138" s="240" t="s">
        <v>5946</v>
      </c>
    </row>
    <row r="139" s="2" customFormat="1">
      <c r="A139" s="39"/>
      <c r="B139" s="40"/>
      <c r="C139" s="41"/>
      <c r="D139" s="242" t="s">
        <v>249</v>
      </c>
      <c r="E139" s="41"/>
      <c r="F139" s="243" t="s">
        <v>2200</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249</v>
      </c>
      <c r="AU139" s="18" t="s">
        <v>88</v>
      </c>
    </row>
    <row r="140" s="2" customFormat="1" ht="16.5" customHeight="1">
      <c r="A140" s="39"/>
      <c r="B140" s="40"/>
      <c r="C140" s="229" t="s">
        <v>175</v>
      </c>
      <c r="D140" s="229" t="s">
        <v>243</v>
      </c>
      <c r="E140" s="230" t="s">
        <v>2202</v>
      </c>
      <c r="F140" s="231" t="s">
        <v>2203</v>
      </c>
      <c r="G140" s="232" t="s">
        <v>2204</v>
      </c>
      <c r="H140" s="233">
        <v>16</v>
      </c>
      <c r="I140" s="234"/>
      <c r="J140" s="235">
        <f>ROUND(I140*H140,2)</f>
        <v>0</v>
      </c>
      <c r="K140" s="231" t="s">
        <v>1</v>
      </c>
      <c r="L140" s="45"/>
      <c r="M140" s="236" t="s">
        <v>1</v>
      </c>
      <c r="N140" s="237" t="s">
        <v>45</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175</v>
      </c>
      <c r="AT140" s="240" t="s">
        <v>243</v>
      </c>
      <c r="AU140" s="240" t="s">
        <v>88</v>
      </c>
      <c r="AY140" s="18" t="s">
        <v>241</v>
      </c>
      <c r="BE140" s="241">
        <f>IF(N140="základní",J140,0)</f>
        <v>0</v>
      </c>
      <c r="BF140" s="241">
        <f>IF(N140="snížená",J140,0)</f>
        <v>0</v>
      </c>
      <c r="BG140" s="241">
        <f>IF(N140="zákl. přenesená",J140,0)</f>
        <v>0</v>
      </c>
      <c r="BH140" s="241">
        <f>IF(N140="sníž. přenesená",J140,0)</f>
        <v>0</v>
      </c>
      <c r="BI140" s="241">
        <f>IF(N140="nulová",J140,0)</f>
        <v>0</v>
      </c>
      <c r="BJ140" s="18" t="s">
        <v>14</v>
      </c>
      <c r="BK140" s="241">
        <f>ROUND(I140*H140,2)</f>
        <v>0</v>
      </c>
      <c r="BL140" s="18" t="s">
        <v>175</v>
      </c>
      <c r="BM140" s="240" t="s">
        <v>5947</v>
      </c>
    </row>
    <row r="141" s="2" customFormat="1">
      <c r="A141" s="39"/>
      <c r="B141" s="40"/>
      <c r="C141" s="41"/>
      <c r="D141" s="242" t="s">
        <v>249</v>
      </c>
      <c r="E141" s="41"/>
      <c r="F141" s="243" t="s">
        <v>2203</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249</v>
      </c>
      <c r="AU141" s="18" t="s">
        <v>88</v>
      </c>
    </row>
    <row r="142" s="2" customFormat="1" ht="16.5" customHeight="1">
      <c r="A142" s="39"/>
      <c r="B142" s="40"/>
      <c r="C142" s="229" t="s">
        <v>274</v>
      </c>
      <c r="D142" s="229" t="s">
        <v>243</v>
      </c>
      <c r="E142" s="230" t="s">
        <v>2206</v>
      </c>
      <c r="F142" s="231" t="s">
        <v>2207</v>
      </c>
      <c r="G142" s="232" t="s">
        <v>296</v>
      </c>
      <c r="H142" s="233">
        <v>40</v>
      </c>
      <c r="I142" s="234"/>
      <c r="J142" s="235">
        <f>ROUND(I142*H142,2)</f>
        <v>0</v>
      </c>
      <c r="K142" s="231" t="s">
        <v>1</v>
      </c>
      <c r="L142" s="45"/>
      <c r="M142" s="236" t="s">
        <v>1</v>
      </c>
      <c r="N142" s="237" t="s">
        <v>45</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175</v>
      </c>
      <c r="AT142" s="240" t="s">
        <v>243</v>
      </c>
      <c r="AU142" s="240" t="s">
        <v>88</v>
      </c>
      <c r="AY142" s="18" t="s">
        <v>241</v>
      </c>
      <c r="BE142" s="241">
        <f>IF(N142="základní",J142,0)</f>
        <v>0</v>
      </c>
      <c r="BF142" s="241">
        <f>IF(N142="snížená",J142,0)</f>
        <v>0</v>
      </c>
      <c r="BG142" s="241">
        <f>IF(N142="zákl. přenesená",J142,0)</f>
        <v>0</v>
      </c>
      <c r="BH142" s="241">
        <f>IF(N142="sníž. přenesená",J142,0)</f>
        <v>0</v>
      </c>
      <c r="BI142" s="241">
        <f>IF(N142="nulová",J142,0)</f>
        <v>0</v>
      </c>
      <c r="BJ142" s="18" t="s">
        <v>14</v>
      </c>
      <c r="BK142" s="241">
        <f>ROUND(I142*H142,2)</f>
        <v>0</v>
      </c>
      <c r="BL142" s="18" t="s">
        <v>175</v>
      </c>
      <c r="BM142" s="240" t="s">
        <v>5948</v>
      </c>
    </row>
    <row r="143" s="2" customFormat="1">
      <c r="A143" s="39"/>
      <c r="B143" s="40"/>
      <c r="C143" s="41"/>
      <c r="D143" s="242" t="s">
        <v>249</v>
      </c>
      <c r="E143" s="41"/>
      <c r="F143" s="243" t="s">
        <v>2207</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249</v>
      </c>
      <c r="AU143" s="18" t="s">
        <v>88</v>
      </c>
    </row>
    <row r="144" s="2" customFormat="1" ht="16.5" customHeight="1">
      <c r="A144" s="39"/>
      <c r="B144" s="40"/>
      <c r="C144" s="229" t="s">
        <v>283</v>
      </c>
      <c r="D144" s="229" t="s">
        <v>243</v>
      </c>
      <c r="E144" s="230" t="s">
        <v>2209</v>
      </c>
      <c r="F144" s="231" t="s">
        <v>2210</v>
      </c>
      <c r="G144" s="232" t="s">
        <v>296</v>
      </c>
      <c r="H144" s="233">
        <v>25</v>
      </c>
      <c r="I144" s="234"/>
      <c r="J144" s="235">
        <f>ROUND(I144*H144,2)</f>
        <v>0</v>
      </c>
      <c r="K144" s="231" t="s">
        <v>1</v>
      </c>
      <c r="L144" s="45"/>
      <c r="M144" s="236" t="s">
        <v>1</v>
      </c>
      <c r="N144" s="237" t="s">
        <v>45</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175</v>
      </c>
      <c r="AT144" s="240" t="s">
        <v>243</v>
      </c>
      <c r="AU144" s="240" t="s">
        <v>88</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175</v>
      </c>
      <c r="BM144" s="240" t="s">
        <v>5949</v>
      </c>
    </row>
    <row r="145" s="2" customFormat="1">
      <c r="A145" s="39"/>
      <c r="B145" s="40"/>
      <c r="C145" s="41"/>
      <c r="D145" s="242" t="s">
        <v>249</v>
      </c>
      <c r="E145" s="41"/>
      <c r="F145" s="243" t="s">
        <v>2210</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88</v>
      </c>
    </row>
    <row r="146" s="2" customFormat="1" ht="16.5" customHeight="1">
      <c r="A146" s="39"/>
      <c r="B146" s="40"/>
      <c r="C146" s="229" t="s">
        <v>293</v>
      </c>
      <c r="D146" s="229" t="s">
        <v>243</v>
      </c>
      <c r="E146" s="230" t="s">
        <v>5950</v>
      </c>
      <c r="F146" s="231" t="s">
        <v>5951</v>
      </c>
      <c r="G146" s="232" t="s">
        <v>296</v>
      </c>
      <c r="H146" s="233">
        <v>20</v>
      </c>
      <c r="I146" s="234"/>
      <c r="J146" s="235">
        <f>ROUND(I146*H146,2)</f>
        <v>0</v>
      </c>
      <c r="K146" s="231" t="s">
        <v>1</v>
      </c>
      <c r="L146" s="45"/>
      <c r="M146" s="236" t="s">
        <v>1</v>
      </c>
      <c r="N146" s="237" t="s">
        <v>45</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175</v>
      </c>
      <c r="AT146" s="240" t="s">
        <v>243</v>
      </c>
      <c r="AU146" s="240" t="s">
        <v>88</v>
      </c>
      <c r="AY146" s="18" t="s">
        <v>241</v>
      </c>
      <c r="BE146" s="241">
        <f>IF(N146="základní",J146,0)</f>
        <v>0</v>
      </c>
      <c r="BF146" s="241">
        <f>IF(N146="snížená",J146,0)</f>
        <v>0</v>
      </c>
      <c r="BG146" s="241">
        <f>IF(N146="zákl. přenesená",J146,0)</f>
        <v>0</v>
      </c>
      <c r="BH146" s="241">
        <f>IF(N146="sníž. přenesená",J146,0)</f>
        <v>0</v>
      </c>
      <c r="BI146" s="241">
        <f>IF(N146="nulová",J146,0)</f>
        <v>0</v>
      </c>
      <c r="BJ146" s="18" t="s">
        <v>14</v>
      </c>
      <c r="BK146" s="241">
        <f>ROUND(I146*H146,2)</f>
        <v>0</v>
      </c>
      <c r="BL146" s="18" t="s">
        <v>175</v>
      </c>
      <c r="BM146" s="240" t="s">
        <v>5952</v>
      </c>
    </row>
    <row r="147" s="2" customFormat="1">
      <c r="A147" s="39"/>
      <c r="B147" s="40"/>
      <c r="C147" s="41"/>
      <c r="D147" s="242" t="s">
        <v>249</v>
      </c>
      <c r="E147" s="41"/>
      <c r="F147" s="243" t="s">
        <v>5951</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249</v>
      </c>
      <c r="AU147" s="18" t="s">
        <v>88</v>
      </c>
    </row>
    <row r="148" s="2" customFormat="1" ht="16.5" customHeight="1">
      <c r="A148" s="39"/>
      <c r="B148" s="40"/>
      <c r="C148" s="229" t="s">
        <v>300</v>
      </c>
      <c r="D148" s="229" t="s">
        <v>243</v>
      </c>
      <c r="E148" s="230" t="s">
        <v>5953</v>
      </c>
      <c r="F148" s="231" t="s">
        <v>5954</v>
      </c>
      <c r="G148" s="232" t="s">
        <v>296</v>
      </c>
      <c r="H148" s="233">
        <v>15</v>
      </c>
      <c r="I148" s="234"/>
      <c r="J148" s="235">
        <f>ROUND(I148*H148,2)</f>
        <v>0</v>
      </c>
      <c r="K148" s="231" t="s">
        <v>1</v>
      </c>
      <c r="L148" s="45"/>
      <c r="M148" s="236" t="s">
        <v>1</v>
      </c>
      <c r="N148" s="237" t="s">
        <v>45</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175</v>
      </c>
      <c r="AT148" s="240" t="s">
        <v>243</v>
      </c>
      <c r="AU148" s="240" t="s">
        <v>88</v>
      </c>
      <c r="AY148" s="18" t="s">
        <v>241</v>
      </c>
      <c r="BE148" s="241">
        <f>IF(N148="základní",J148,0)</f>
        <v>0</v>
      </c>
      <c r="BF148" s="241">
        <f>IF(N148="snížená",J148,0)</f>
        <v>0</v>
      </c>
      <c r="BG148" s="241">
        <f>IF(N148="zákl. přenesená",J148,0)</f>
        <v>0</v>
      </c>
      <c r="BH148" s="241">
        <f>IF(N148="sníž. přenesená",J148,0)</f>
        <v>0</v>
      </c>
      <c r="BI148" s="241">
        <f>IF(N148="nulová",J148,0)</f>
        <v>0</v>
      </c>
      <c r="BJ148" s="18" t="s">
        <v>14</v>
      </c>
      <c r="BK148" s="241">
        <f>ROUND(I148*H148,2)</f>
        <v>0</v>
      </c>
      <c r="BL148" s="18" t="s">
        <v>175</v>
      </c>
      <c r="BM148" s="240" t="s">
        <v>5955</v>
      </c>
    </row>
    <row r="149" s="2" customFormat="1">
      <c r="A149" s="39"/>
      <c r="B149" s="40"/>
      <c r="C149" s="41"/>
      <c r="D149" s="242" t="s">
        <v>249</v>
      </c>
      <c r="E149" s="41"/>
      <c r="F149" s="243" t="s">
        <v>5954</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249</v>
      </c>
      <c r="AU149" s="18" t="s">
        <v>88</v>
      </c>
    </row>
    <row r="150" s="2" customFormat="1" ht="16.5" customHeight="1">
      <c r="A150" s="39"/>
      <c r="B150" s="40"/>
      <c r="C150" s="229" t="s">
        <v>281</v>
      </c>
      <c r="D150" s="229" t="s">
        <v>243</v>
      </c>
      <c r="E150" s="230" t="s">
        <v>2212</v>
      </c>
      <c r="F150" s="231" t="s">
        <v>2213</v>
      </c>
      <c r="G150" s="232" t="s">
        <v>2204</v>
      </c>
      <c r="H150" s="233">
        <v>190</v>
      </c>
      <c r="I150" s="234"/>
      <c r="J150" s="235">
        <f>ROUND(I150*H150,2)</f>
        <v>0</v>
      </c>
      <c r="K150" s="231" t="s">
        <v>1</v>
      </c>
      <c r="L150" s="45"/>
      <c r="M150" s="236" t="s">
        <v>1</v>
      </c>
      <c r="N150" s="237" t="s">
        <v>45</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175</v>
      </c>
      <c r="AT150" s="240" t="s">
        <v>243</v>
      </c>
      <c r="AU150" s="240" t="s">
        <v>88</v>
      </c>
      <c r="AY150" s="18" t="s">
        <v>241</v>
      </c>
      <c r="BE150" s="241">
        <f>IF(N150="základní",J150,0)</f>
        <v>0</v>
      </c>
      <c r="BF150" s="241">
        <f>IF(N150="snížená",J150,0)</f>
        <v>0</v>
      </c>
      <c r="BG150" s="241">
        <f>IF(N150="zákl. přenesená",J150,0)</f>
        <v>0</v>
      </c>
      <c r="BH150" s="241">
        <f>IF(N150="sníž. přenesená",J150,0)</f>
        <v>0</v>
      </c>
      <c r="BI150" s="241">
        <f>IF(N150="nulová",J150,0)</f>
        <v>0</v>
      </c>
      <c r="BJ150" s="18" t="s">
        <v>14</v>
      </c>
      <c r="BK150" s="241">
        <f>ROUND(I150*H150,2)</f>
        <v>0</v>
      </c>
      <c r="BL150" s="18" t="s">
        <v>175</v>
      </c>
      <c r="BM150" s="240" t="s">
        <v>5956</v>
      </c>
    </row>
    <row r="151" s="2" customFormat="1">
      <c r="A151" s="39"/>
      <c r="B151" s="40"/>
      <c r="C151" s="41"/>
      <c r="D151" s="242" t="s">
        <v>249</v>
      </c>
      <c r="E151" s="41"/>
      <c r="F151" s="243" t="s">
        <v>2213</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249</v>
      </c>
      <c r="AU151" s="18" t="s">
        <v>88</v>
      </c>
    </row>
    <row r="152" s="2" customFormat="1" ht="16.5" customHeight="1">
      <c r="A152" s="39"/>
      <c r="B152" s="40"/>
      <c r="C152" s="229" t="s">
        <v>309</v>
      </c>
      <c r="D152" s="229" t="s">
        <v>243</v>
      </c>
      <c r="E152" s="230" t="s">
        <v>5957</v>
      </c>
      <c r="F152" s="231" t="s">
        <v>2213</v>
      </c>
      <c r="G152" s="232" t="s">
        <v>2204</v>
      </c>
      <c r="H152" s="233">
        <v>10</v>
      </c>
      <c r="I152" s="234"/>
      <c r="J152" s="235">
        <f>ROUND(I152*H152,2)</f>
        <v>0</v>
      </c>
      <c r="K152" s="231" t="s">
        <v>1</v>
      </c>
      <c r="L152" s="45"/>
      <c r="M152" s="236" t="s">
        <v>1</v>
      </c>
      <c r="N152" s="237" t="s">
        <v>45</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175</v>
      </c>
      <c r="AT152" s="240" t="s">
        <v>243</v>
      </c>
      <c r="AU152" s="240" t="s">
        <v>88</v>
      </c>
      <c r="AY152" s="18" t="s">
        <v>241</v>
      </c>
      <c r="BE152" s="241">
        <f>IF(N152="základní",J152,0)</f>
        <v>0</v>
      </c>
      <c r="BF152" s="241">
        <f>IF(N152="snížená",J152,0)</f>
        <v>0</v>
      </c>
      <c r="BG152" s="241">
        <f>IF(N152="zákl. přenesená",J152,0)</f>
        <v>0</v>
      </c>
      <c r="BH152" s="241">
        <f>IF(N152="sníž. přenesená",J152,0)</f>
        <v>0</v>
      </c>
      <c r="BI152" s="241">
        <f>IF(N152="nulová",J152,0)</f>
        <v>0</v>
      </c>
      <c r="BJ152" s="18" t="s">
        <v>14</v>
      </c>
      <c r="BK152" s="241">
        <f>ROUND(I152*H152,2)</f>
        <v>0</v>
      </c>
      <c r="BL152" s="18" t="s">
        <v>175</v>
      </c>
      <c r="BM152" s="240" t="s">
        <v>5958</v>
      </c>
    </row>
    <row r="153" s="2" customFormat="1">
      <c r="A153" s="39"/>
      <c r="B153" s="40"/>
      <c r="C153" s="41"/>
      <c r="D153" s="242" t="s">
        <v>249</v>
      </c>
      <c r="E153" s="41"/>
      <c r="F153" s="243" t="s">
        <v>2213</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249</v>
      </c>
      <c r="AU153" s="18" t="s">
        <v>88</v>
      </c>
    </row>
    <row r="154" s="2" customFormat="1" ht="16.5" customHeight="1">
      <c r="A154" s="39"/>
      <c r="B154" s="40"/>
      <c r="C154" s="229" t="s">
        <v>313</v>
      </c>
      <c r="D154" s="229" t="s">
        <v>243</v>
      </c>
      <c r="E154" s="230" t="s">
        <v>5959</v>
      </c>
      <c r="F154" s="231" t="s">
        <v>5960</v>
      </c>
      <c r="G154" s="232" t="s">
        <v>2204</v>
      </c>
      <c r="H154" s="233">
        <v>2</v>
      </c>
      <c r="I154" s="234"/>
      <c r="J154" s="235">
        <f>ROUND(I154*H154,2)</f>
        <v>0</v>
      </c>
      <c r="K154" s="231" t="s">
        <v>1</v>
      </c>
      <c r="L154" s="45"/>
      <c r="M154" s="236" t="s">
        <v>1</v>
      </c>
      <c r="N154" s="237" t="s">
        <v>45</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175</v>
      </c>
      <c r="AT154" s="240" t="s">
        <v>243</v>
      </c>
      <c r="AU154" s="240" t="s">
        <v>88</v>
      </c>
      <c r="AY154" s="18" t="s">
        <v>241</v>
      </c>
      <c r="BE154" s="241">
        <f>IF(N154="základní",J154,0)</f>
        <v>0</v>
      </c>
      <c r="BF154" s="241">
        <f>IF(N154="snížená",J154,0)</f>
        <v>0</v>
      </c>
      <c r="BG154" s="241">
        <f>IF(N154="zákl. přenesená",J154,0)</f>
        <v>0</v>
      </c>
      <c r="BH154" s="241">
        <f>IF(N154="sníž. přenesená",J154,0)</f>
        <v>0</v>
      </c>
      <c r="BI154" s="241">
        <f>IF(N154="nulová",J154,0)</f>
        <v>0</v>
      </c>
      <c r="BJ154" s="18" t="s">
        <v>14</v>
      </c>
      <c r="BK154" s="241">
        <f>ROUND(I154*H154,2)</f>
        <v>0</v>
      </c>
      <c r="BL154" s="18" t="s">
        <v>175</v>
      </c>
      <c r="BM154" s="240" t="s">
        <v>5961</v>
      </c>
    </row>
    <row r="155" s="2" customFormat="1">
      <c r="A155" s="39"/>
      <c r="B155" s="40"/>
      <c r="C155" s="41"/>
      <c r="D155" s="242" t="s">
        <v>249</v>
      </c>
      <c r="E155" s="41"/>
      <c r="F155" s="243" t="s">
        <v>5960</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249</v>
      </c>
      <c r="AU155" s="18" t="s">
        <v>88</v>
      </c>
    </row>
    <row r="156" s="2" customFormat="1" ht="16.5" customHeight="1">
      <c r="A156" s="39"/>
      <c r="B156" s="40"/>
      <c r="C156" s="229" t="s">
        <v>317</v>
      </c>
      <c r="D156" s="229" t="s">
        <v>243</v>
      </c>
      <c r="E156" s="230" t="s">
        <v>5962</v>
      </c>
      <c r="F156" s="231" t="s">
        <v>5963</v>
      </c>
      <c r="G156" s="232" t="s">
        <v>2204</v>
      </c>
      <c r="H156" s="233">
        <v>2</v>
      </c>
      <c r="I156" s="234"/>
      <c r="J156" s="235">
        <f>ROUND(I156*H156,2)</f>
        <v>0</v>
      </c>
      <c r="K156" s="231" t="s">
        <v>1</v>
      </c>
      <c r="L156" s="45"/>
      <c r="M156" s="236" t="s">
        <v>1</v>
      </c>
      <c r="N156" s="237" t="s">
        <v>45</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175</v>
      </c>
      <c r="AT156" s="240" t="s">
        <v>243</v>
      </c>
      <c r="AU156" s="240" t="s">
        <v>88</v>
      </c>
      <c r="AY156" s="18" t="s">
        <v>241</v>
      </c>
      <c r="BE156" s="241">
        <f>IF(N156="základní",J156,0)</f>
        <v>0</v>
      </c>
      <c r="BF156" s="241">
        <f>IF(N156="snížená",J156,0)</f>
        <v>0</v>
      </c>
      <c r="BG156" s="241">
        <f>IF(N156="zákl. přenesená",J156,0)</f>
        <v>0</v>
      </c>
      <c r="BH156" s="241">
        <f>IF(N156="sníž. přenesená",J156,0)</f>
        <v>0</v>
      </c>
      <c r="BI156" s="241">
        <f>IF(N156="nulová",J156,0)</f>
        <v>0</v>
      </c>
      <c r="BJ156" s="18" t="s">
        <v>14</v>
      </c>
      <c r="BK156" s="241">
        <f>ROUND(I156*H156,2)</f>
        <v>0</v>
      </c>
      <c r="BL156" s="18" t="s">
        <v>175</v>
      </c>
      <c r="BM156" s="240" t="s">
        <v>5964</v>
      </c>
    </row>
    <row r="157" s="2" customFormat="1">
      <c r="A157" s="39"/>
      <c r="B157" s="40"/>
      <c r="C157" s="41"/>
      <c r="D157" s="242" t="s">
        <v>249</v>
      </c>
      <c r="E157" s="41"/>
      <c r="F157" s="243" t="s">
        <v>5963</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249</v>
      </c>
      <c r="AU157" s="18" t="s">
        <v>88</v>
      </c>
    </row>
    <row r="158" s="2" customFormat="1" ht="16.5" customHeight="1">
      <c r="A158" s="39"/>
      <c r="B158" s="40"/>
      <c r="C158" s="229" t="s">
        <v>325</v>
      </c>
      <c r="D158" s="229" t="s">
        <v>243</v>
      </c>
      <c r="E158" s="230" t="s">
        <v>2275</v>
      </c>
      <c r="F158" s="231" t="s">
        <v>2276</v>
      </c>
      <c r="G158" s="232" t="s">
        <v>296</v>
      </c>
      <c r="H158" s="233">
        <v>18</v>
      </c>
      <c r="I158" s="234"/>
      <c r="J158" s="235">
        <f>ROUND(I158*H158,2)</f>
        <v>0</v>
      </c>
      <c r="K158" s="231" t="s">
        <v>1</v>
      </c>
      <c r="L158" s="45"/>
      <c r="M158" s="236" t="s">
        <v>1</v>
      </c>
      <c r="N158" s="237" t="s">
        <v>45</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175</v>
      </c>
      <c r="AT158" s="240" t="s">
        <v>243</v>
      </c>
      <c r="AU158" s="240" t="s">
        <v>88</v>
      </c>
      <c r="AY158" s="18" t="s">
        <v>241</v>
      </c>
      <c r="BE158" s="241">
        <f>IF(N158="základní",J158,0)</f>
        <v>0</v>
      </c>
      <c r="BF158" s="241">
        <f>IF(N158="snížená",J158,0)</f>
        <v>0</v>
      </c>
      <c r="BG158" s="241">
        <f>IF(N158="zákl. přenesená",J158,0)</f>
        <v>0</v>
      </c>
      <c r="BH158" s="241">
        <f>IF(N158="sníž. přenesená",J158,0)</f>
        <v>0</v>
      </c>
      <c r="BI158" s="241">
        <f>IF(N158="nulová",J158,0)</f>
        <v>0</v>
      </c>
      <c r="BJ158" s="18" t="s">
        <v>14</v>
      </c>
      <c r="BK158" s="241">
        <f>ROUND(I158*H158,2)</f>
        <v>0</v>
      </c>
      <c r="BL158" s="18" t="s">
        <v>175</v>
      </c>
      <c r="BM158" s="240" t="s">
        <v>5965</v>
      </c>
    </row>
    <row r="159" s="2" customFormat="1">
      <c r="A159" s="39"/>
      <c r="B159" s="40"/>
      <c r="C159" s="41"/>
      <c r="D159" s="242" t="s">
        <v>249</v>
      </c>
      <c r="E159" s="41"/>
      <c r="F159" s="243" t="s">
        <v>2276</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249</v>
      </c>
      <c r="AU159" s="18" t="s">
        <v>88</v>
      </c>
    </row>
    <row r="160" s="2" customFormat="1" ht="16.5" customHeight="1">
      <c r="A160" s="39"/>
      <c r="B160" s="40"/>
      <c r="C160" s="229" t="s">
        <v>332</v>
      </c>
      <c r="D160" s="229" t="s">
        <v>243</v>
      </c>
      <c r="E160" s="230" t="s">
        <v>2281</v>
      </c>
      <c r="F160" s="231" t="s">
        <v>2282</v>
      </c>
      <c r="G160" s="232" t="s">
        <v>296</v>
      </c>
      <c r="H160" s="233">
        <v>353</v>
      </c>
      <c r="I160" s="234"/>
      <c r="J160" s="235">
        <f>ROUND(I160*H160,2)</f>
        <v>0</v>
      </c>
      <c r="K160" s="231" t="s">
        <v>1</v>
      </c>
      <c r="L160" s="45"/>
      <c r="M160" s="236" t="s">
        <v>1</v>
      </c>
      <c r="N160" s="237" t="s">
        <v>45</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175</v>
      </c>
      <c r="AT160" s="240" t="s">
        <v>243</v>
      </c>
      <c r="AU160" s="240" t="s">
        <v>88</v>
      </c>
      <c r="AY160" s="18" t="s">
        <v>241</v>
      </c>
      <c r="BE160" s="241">
        <f>IF(N160="základní",J160,0)</f>
        <v>0</v>
      </c>
      <c r="BF160" s="241">
        <f>IF(N160="snížená",J160,0)</f>
        <v>0</v>
      </c>
      <c r="BG160" s="241">
        <f>IF(N160="zákl. přenesená",J160,0)</f>
        <v>0</v>
      </c>
      <c r="BH160" s="241">
        <f>IF(N160="sníž. přenesená",J160,0)</f>
        <v>0</v>
      </c>
      <c r="BI160" s="241">
        <f>IF(N160="nulová",J160,0)</f>
        <v>0</v>
      </c>
      <c r="BJ160" s="18" t="s">
        <v>14</v>
      </c>
      <c r="BK160" s="241">
        <f>ROUND(I160*H160,2)</f>
        <v>0</v>
      </c>
      <c r="BL160" s="18" t="s">
        <v>175</v>
      </c>
      <c r="BM160" s="240" t="s">
        <v>5966</v>
      </c>
    </row>
    <row r="161" s="2" customFormat="1">
      <c r="A161" s="39"/>
      <c r="B161" s="40"/>
      <c r="C161" s="41"/>
      <c r="D161" s="242" t="s">
        <v>249</v>
      </c>
      <c r="E161" s="41"/>
      <c r="F161" s="243" t="s">
        <v>2282</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249</v>
      </c>
      <c r="AU161" s="18" t="s">
        <v>88</v>
      </c>
    </row>
    <row r="162" s="2" customFormat="1" ht="16.5" customHeight="1">
      <c r="A162" s="39"/>
      <c r="B162" s="40"/>
      <c r="C162" s="229" t="s">
        <v>8</v>
      </c>
      <c r="D162" s="229" t="s">
        <v>243</v>
      </c>
      <c r="E162" s="230" t="s">
        <v>2284</v>
      </c>
      <c r="F162" s="231" t="s">
        <v>2285</v>
      </c>
      <c r="G162" s="232" t="s">
        <v>296</v>
      </c>
      <c r="H162" s="233">
        <v>43</v>
      </c>
      <c r="I162" s="234"/>
      <c r="J162" s="235">
        <f>ROUND(I162*H162,2)</f>
        <v>0</v>
      </c>
      <c r="K162" s="231" t="s">
        <v>1</v>
      </c>
      <c r="L162" s="45"/>
      <c r="M162" s="236" t="s">
        <v>1</v>
      </c>
      <c r="N162" s="237" t="s">
        <v>45</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175</v>
      </c>
      <c r="AT162" s="240" t="s">
        <v>243</v>
      </c>
      <c r="AU162" s="240" t="s">
        <v>88</v>
      </c>
      <c r="AY162" s="18" t="s">
        <v>241</v>
      </c>
      <c r="BE162" s="241">
        <f>IF(N162="základní",J162,0)</f>
        <v>0</v>
      </c>
      <c r="BF162" s="241">
        <f>IF(N162="snížená",J162,0)</f>
        <v>0</v>
      </c>
      <c r="BG162" s="241">
        <f>IF(N162="zákl. přenesená",J162,0)</f>
        <v>0</v>
      </c>
      <c r="BH162" s="241">
        <f>IF(N162="sníž. přenesená",J162,0)</f>
        <v>0</v>
      </c>
      <c r="BI162" s="241">
        <f>IF(N162="nulová",J162,0)</f>
        <v>0</v>
      </c>
      <c r="BJ162" s="18" t="s">
        <v>14</v>
      </c>
      <c r="BK162" s="241">
        <f>ROUND(I162*H162,2)</f>
        <v>0</v>
      </c>
      <c r="BL162" s="18" t="s">
        <v>175</v>
      </c>
      <c r="BM162" s="240" t="s">
        <v>5967</v>
      </c>
    </row>
    <row r="163" s="2" customFormat="1">
      <c r="A163" s="39"/>
      <c r="B163" s="40"/>
      <c r="C163" s="41"/>
      <c r="D163" s="242" t="s">
        <v>249</v>
      </c>
      <c r="E163" s="41"/>
      <c r="F163" s="243" t="s">
        <v>2285</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249</v>
      </c>
      <c r="AU163" s="18" t="s">
        <v>88</v>
      </c>
    </row>
    <row r="164" s="2" customFormat="1" ht="16.5" customHeight="1">
      <c r="A164" s="39"/>
      <c r="B164" s="40"/>
      <c r="C164" s="229" t="s">
        <v>344</v>
      </c>
      <c r="D164" s="229" t="s">
        <v>243</v>
      </c>
      <c r="E164" s="230" t="s">
        <v>5968</v>
      </c>
      <c r="F164" s="231" t="s">
        <v>5969</v>
      </c>
      <c r="G164" s="232" t="s">
        <v>296</v>
      </c>
      <c r="H164" s="233">
        <v>66</v>
      </c>
      <c r="I164" s="234"/>
      <c r="J164" s="235">
        <f>ROUND(I164*H164,2)</f>
        <v>0</v>
      </c>
      <c r="K164" s="231" t="s">
        <v>1</v>
      </c>
      <c r="L164" s="45"/>
      <c r="M164" s="236" t="s">
        <v>1</v>
      </c>
      <c r="N164" s="237" t="s">
        <v>45</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175</v>
      </c>
      <c r="AT164" s="240" t="s">
        <v>243</v>
      </c>
      <c r="AU164" s="240" t="s">
        <v>88</v>
      </c>
      <c r="AY164" s="18" t="s">
        <v>241</v>
      </c>
      <c r="BE164" s="241">
        <f>IF(N164="základní",J164,0)</f>
        <v>0</v>
      </c>
      <c r="BF164" s="241">
        <f>IF(N164="snížená",J164,0)</f>
        <v>0</v>
      </c>
      <c r="BG164" s="241">
        <f>IF(N164="zákl. přenesená",J164,0)</f>
        <v>0</v>
      </c>
      <c r="BH164" s="241">
        <f>IF(N164="sníž. přenesená",J164,0)</f>
        <v>0</v>
      </c>
      <c r="BI164" s="241">
        <f>IF(N164="nulová",J164,0)</f>
        <v>0</v>
      </c>
      <c r="BJ164" s="18" t="s">
        <v>14</v>
      </c>
      <c r="BK164" s="241">
        <f>ROUND(I164*H164,2)</f>
        <v>0</v>
      </c>
      <c r="BL164" s="18" t="s">
        <v>175</v>
      </c>
      <c r="BM164" s="240" t="s">
        <v>5970</v>
      </c>
    </row>
    <row r="165" s="2" customFormat="1">
      <c r="A165" s="39"/>
      <c r="B165" s="40"/>
      <c r="C165" s="41"/>
      <c r="D165" s="242" t="s">
        <v>249</v>
      </c>
      <c r="E165" s="41"/>
      <c r="F165" s="243" t="s">
        <v>5969</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249</v>
      </c>
      <c r="AU165" s="18" t="s">
        <v>88</v>
      </c>
    </row>
    <row r="166" s="2" customFormat="1" ht="16.5" customHeight="1">
      <c r="A166" s="39"/>
      <c r="B166" s="40"/>
      <c r="C166" s="229" t="s">
        <v>349</v>
      </c>
      <c r="D166" s="229" t="s">
        <v>243</v>
      </c>
      <c r="E166" s="230" t="s">
        <v>4724</v>
      </c>
      <c r="F166" s="231" t="s">
        <v>4725</v>
      </c>
      <c r="G166" s="232" t="s">
        <v>296</v>
      </c>
      <c r="H166" s="233">
        <v>63</v>
      </c>
      <c r="I166" s="234"/>
      <c r="J166" s="235">
        <f>ROUND(I166*H166,2)</f>
        <v>0</v>
      </c>
      <c r="K166" s="231" t="s">
        <v>1</v>
      </c>
      <c r="L166" s="45"/>
      <c r="M166" s="236" t="s">
        <v>1</v>
      </c>
      <c r="N166" s="237" t="s">
        <v>45</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175</v>
      </c>
      <c r="AT166" s="240" t="s">
        <v>243</v>
      </c>
      <c r="AU166" s="240" t="s">
        <v>88</v>
      </c>
      <c r="AY166" s="18" t="s">
        <v>241</v>
      </c>
      <c r="BE166" s="241">
        <f>IF(N166="základní",J166,0)</f>
        <v>0</v>
      </c>
      <c r="BF166" s="241">
        <f>IF(N166="snížená",J166,0)</f>
        <v>0</v>
      </c>
      <c r="BG166" s="241">
        <f>IF(N166="zákl. přenesená",J166,0)</f>
        <v>0</v>
      </c>
      <c r="BH166" s="241">
        <f>IF(N166="sníž. přenesená",J166,0)</f>
        <v>0</v>
      </c>
      <c r="BI166" s="241">
        <f>IF(N166="nulová",J166,0)</f>
        <v>0</v>
      </c>
      <c r="BJ166" s="18" t="s">
        <v>14</v>
      </c>
      <c r="BK166" s="241">
        <f>ROUND(I166*H166,2)</f>
        <v>0</v>
      </c>
      <c r="BL166" s="18" t="s">
        <v>175</v>
      </c>
      <c r="BM166" s="240" t="s">
        <v>5971</v>
      </c>
    </row>
    <row r="167" s="2" customFormat="1">
      <c r="A167" s="39"/>
      <c r="B167" s="40"/>
      <c r="C167" s="41"/>
      <c r="D167" s="242" t="s">
        <v>249</v>
      </c>
      <c r="E167" s="41"/>
      <c r="F167" s="243" t="s">
        <v>4725</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249</v>
      </c>
      <c r="AU167" s="18" t="s">
        <v>88</v>
      </c>
    </row>
    <row r="168" s="2" customFormat="1" ht="16.5" customHeight="1">
      <c r="A168" s="39"/>
      <c r="B168" s="40"/>
      <c r="C168" s="229" t="s">
        <v>354</v>
      </c>
      <c r="D168" s="229" t="s">
        <v>243</v>
      </c>
      <c r="E168" s="230" t="s">
        <v>5972</v>
      </c>
      <c r="F168" s="231" t="s">
        <v>5973</v>
      </c>
      <c r="G168" s="232" t="s">
        <v>296</v>
      </c>
      <c r="H168" s="233">
        <v>116</v>
      </c>
      <c r="I168" s="234"/>
      <c r="J168" s="235">
        <f>ROUND(I168*H168,2)</f>
        <v>0</v>
      </c>
      <c r="K168" s="231" t="s">
        <v>1</v>
      </c>
      <c r="L168" s="45"/>
      <c r="M168" s="236" t="s">
        <v>1</v>
      </c>
      <c r="N168" s="237" t="s">
        <v>45</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175</v>
      </c>
      <c r="AT168" s="240" t="s">
        <v>243</v>
      </c>
      <c r="AU168" s="240" t="s">
        <v>88</v>
      </c>
      <c r="AY168" s="18" t="s">
        <v>241</v>
      </c>
      <c r="BE168" s="241">
        <f>IF(N168="základní",J168,0)</f>
        <v>0</v>
      </c>
      <c r="BF168" s="241">
        <f>IF(N168="snížená",J168,0)</f>
        <v>0</v>
      </c>
      <c r="BG168" s="241">
        <f>IF(N168="zákl. přenesená",J168,0)</f>
        <v>0</v>
      </c>
      <c r="BH168" s="241">
        <f>IF(N168="sníž. přenesená",J168,0)</f>
        <v>0</v>
      </c>
      <c r="BI168" s="241">
        <f>IF(N168="nulová",J168,0)</f>
        <v>0</v>
      </c>
      <c r="BJ168" s="18" t="s">
        <v>14</v>
      </c>
      <c r="BK168" s="241">
        <f>ROUND(I168*H168,2)</f>
        <v>0</v>
      </c>
      <c r="BL168" s="18" t="s">
        <v>175</v>
      </c>
      <c r="BM168" s="240" t="s">
        <v>5974</v>
      </c>
    </row>
    <row r="169" s="2" customFormat="1">
      <c r="A169" s="39"/>
      <c r="B169" s="40"/>
      <c r="C169" s="41"/>
      <c r="D169" s="242" t="s">
        <v>249</v>
      </c>
      <c r="E169" s="41"/>
      <c r="F169" s="243" t="s">
        <v>5973</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249</v>
      </c>
      <c r="AU169" s="18" t="s">
        <v>88</v>
      </c>
    </row>
    <row r="170" s="2" customFormat="1" ht="16.5" customHeight="1">
      <c r="A170" s="39"/>
      <c r="B170" s="40"/>
      <c r="C170" s="229" t="s">
        <v>359</v>
      </c>
      <c r="D170" s="229" t="s">
        <v>243</v>
      </c>
      <c r="E170" s="230" t="s">
        <v>5975</v>
      </c>
      <c r="F170" s="231" t="s">
        <v>5976</v>
      </c>
      <c r="G170" s="232" t="s">
        <v>296</v>
      </c>
      <c r="H170" s="233">
        <v>46</v>
      </c>
      <c r="I170" s="234"/>
      <c r="J170" s="235">
        <f>ROUND(I170*H170,2)</f>
        <v>0</v>
      </c>
      <c r="K170" s="231" t="s">
        <v>1</v>
      </c>
      <c r="L170" s="45"/>
      <c r="M170" s="236" t="s">
        <v>1</v>
      </c>
      <c r="N170" s="237" t="s">
        <v>45</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175</v>
      </c>
      <c r="AT170" s="240" t="s">
        <v>243</v>
      </c>
      <c r="AU170" s="240" t="s">
        <v>88</v>
      </c>
      <c r="AY170" s="18" t="s">
        <v>241</v>
      </c>
      <c r="BE170" s="241">
        <f>IF(N170="základní",J170,0)</f>
        <v>0</v>
      </c>
      <c r="BF170" s="241">
        <f>IF(N170="snížená",J170,0)</f>
        <v>0</v>
      </c>
      <c r="BG170" s="241">
        <f>IF(N170="zákl. přenesená",J170,0)</f>
        <v>0</v>
      </c>
      <c r="BH170" s="241">
        <f>IF(N170="sníž. přenesená",J170,0)</f>
        <v>0</v>
      </c>
      <c r="BI170" s="241">
        <f>IF(N170="nulová",J170,0)</f>
        <v>0</v>
      </c>
      <c r="BJ170" s="18" t="s">
        <v>14</v>
      </c>
      <c r="BK170" s="241">
        <f>ROUND(I170*H170,2)</f>
        <v>0</v>
      </c>
      <c r="BL170" s="18" t="s">
        <v>175</v>
      </c>
      <c r="BM170" s="240" t="s">
        <v>5977</v>
      </c>
    </row>
    <row r="171" s="2" customFormat="1">
      <c r="A171" s="39"/>
      <c r="B171" s="40"/>
      <c r="C171" s="41"/>
      <c r="D171" s="242" t="s">
        <v>249</v>
      </c>
      <c r="E171" s="41"/>
      <c r="F171" s="243" t="s">
        <v>5976</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249</v>
      </c>
      <c r="AU171" s="18" t="s">
        <v>88</v>
      </c>
    </row>
    <row r="172" s="2" customFormat="1" ht="16.5" customHeight="1">
      <c r="A172" s="39"/>
      <c r="B172" s="40"/>
      <c r="C172" s="229" t="s">
        <v>365</v>
      </c>
      <c r="D172" s="229" t="s">
        <v>243</v>
      </c>
      <c r="E172" s="230" t="s">
        <v>5978</v>
      </c>
      <c r="F172" s="231" t="s">
        <v>5979</v>
      </c>
      <c r="G172" s="232" t="s">
        <v>296</v>
      </c>
      <c r="H172" s="233">
        <v>109</v>
      </c>
      <c r="I172" s="234"/>
      <c r="J172" s="235">
        <f>ROUND(I172*H172,2)</f>
        <v>0</v>
      </c>
      <c r="K172" s="231" t="s">
        <v>1</v>
      </c>
      <c r="L172" s="45"/>
      <c r="M172" s="236" t="s">
        <v>1</v>
      </c>
      <c r="N172" s="237" t="s">
        <v>45</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175</v>
      </c>
      <c r="AT172" s="240" t="s">
        <v>243</v>
      </c>
      <c r="AU172" s="240" t="s">
        <v>88</v>
      </c>
      <c r="AY172" s="18" t="s">
        <v>241</v>
      </c>
      <c r="BE172" s="241">
        <f>IF(N172="základní",J172,0)</f>
        <v>0</v>
      </c>
      <c r="BF172" s="241">
        <f>IF(N172="snížená",J172,0)</f>
        <v>0</v>
      </c>
      <c r="BG172" s="241">
        <f>IF(N172="zákl. přenesená",J172,0)</f>
        <v>0</v>
      </c>
      <c r="BH172" s="241">
        <f>IF(N172="sníž. přenesená",J172,0)</f>
        <v>0</v>
      </c>
      <c r="BI172" s="241">
        <f>IF(N172="nulová",J172,0)</f>
        <v>0</v>
      </c>
      <c r="BJ172" s="18" t="s">
        <v>14</v>
      </c>
      <c r="BK172" s="241">
        <f>ROUND(I172*H172,2)</f>
        <v>0</v>
      </c>
      <c r="BL172" s="18" t="s">
        <v>175</v>
      </c>
      <c r="BM172" s="240" t="s">
        <v>5980</v>
      </c>
    </row>
    <row r="173" s="2" customFormat="1">
      <c r="A173" s="39"/>
      <c r="B173" s="40"/>
      <c r="C173" s="41"/>
      <c r="D173" s="242" t="s">
        <v>249</v>
      </c>
      <c r="E173" s="41"/>
      <c r="F173" s="243" t="s">
        <v>5979</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249</v>
      </c>
      <c r="AU173" s="18" t="s">
        <v>88</v>
      </c>
    </row>
    <row r="174" s="2" customFormat="1" ht="16.5" customHeight="1">
      <c r="A174" s="39"/>
      <c r="B174" s="40"/>
      <c r="C174" s="229" t="s">
        <v>7</v>
      </c>
      <c r="D174" s="229" t="s">
        <v>243</v>
      </c>
      <c r="E174" s="230" t="s">
        <v>5981</v>
      </c>
      <c r="F174" s="231" t="s">
        <v>5982</v>
      </c>
      <c r="G174" s="232" t="s">
        <v>296</v>
      </c>
      <c r="H174" s="233">
        <v>34</v>
      </c>
      <c r="I174" s="234"/>
      <c r="J174" s="235">
        <f>ROUND(I174*H174,2)</f>
        <v>0</v>
      </c>
      <c r="K174" s="231" t="s">
        <v>1</v>
      </c>
      <c r="L174" s="45"/>
      <c r="M174" s="236" t="s">
        <v>1</v>
      </c>
      <c r="N174" s="237" t="s">
        <v>45</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175</v>
      </c>
      <c r="AT174" s="240" t="s">
        <v>243</v>
      </c>
      <c r="AU174" s="240" t="s">
        <v>88</v>
      </c>
      <c r="AY174" s="18" t="s">
        <v>241</v>
      </c>
      <c r="BE174" s="241">
        <f>IF(N174="základní",J174,0)</f>
        <v>0</v>
      </c>
      <c r="BF174" s="241">
        <f>IF(N174="snížená",J174,0)</f>
        <v>0</v>
      </c>
      <c r="BG174" s="241">
        <f>IF(N174="zákl. přenesená",J174,0)</f>
        <v>0</v>
      </c>
      <c r="BH174" s="241">
        <f>IF(N174="sníž. přenesená",J174,0)</f>
        <v>0</v>
      </c>
      <c r="BI174" s="241">
        <f>IF(N174="nulová",J174,0)</f>
        <v>0</v>
      </c>
      <c r="BJ174" s="18" t="s">
        <v>14</v>
      </c>
      <c r="BK174" s="241">
        <f>ROUND(I174*H174,2)</f>
        <v>0</v>
      </c>
      <c r="BL174" s="18" t="s">
        <v>175</v>
      </c>
      <c r="BM174" s="240" t="s">
        <v>5983</v>
      </c>
    </row>
    <row r="175" s="2" customFormat="1">
      <c r="A175" s="39"/>
      <c r="B175" s="40"/>
      <c r="C175" s="41"/>
      <c r="D175" s="242" t="s">
        <v>249</v>
      </c>
      <c r="E175" s="41"/>
      <c r="F175" s="243" t="s">
        <v>5982</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249</v>
      </c>
      <c r="AU175" s="18" t="s">
        <v>88</v>
      </c>
    </row>
    <row r="176" s="2" customFormat="1" ht="21.75" customHeight="1">
      <c r="A176" s="39"/>
      <c r="B176" s="40"/>
      <c r="C176" s="229" t="s">
        <v>376</v>
      </c>
      <c r="D176" s="229" t="s">
        <v>243</v>
      </c>
      <c r="E176" s="230" t="s">
        <v>5984</v>
      </c>
      <c r="F176" s="231" t="s">
        <v>5985</v>
      </c>
      <c r="G176" s="232" t="s">
        <v>296</v>
      </c>
      <c r="H176" s="233">
        <v>55</v>
      </c>
      <c r="I176" s="234"/>
      <c r="J176" s="235">
        <f>ROUND(I176*H176,2)</f>
        <v>0</v>
      </c>
      <c r="K176" s="231" t="s">
        <v>1</v>
      </c>
      <c r="L176" s="45"/>
      <c r="M176" s="236" t="s">
        <v>1</v>
      </c>
      <c r="N176" s="237" t="s">
        <v>45</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175</v>
      </c>
      <c r="AT176" s="240" t="s">
        <v>243</v>
      </c>
      <c r="AU176" s="240" t="s">
        <v>88</v>
      </c>
      <c r="AY176" s="18" t="s">
        <v>241</v>
      </c>
      <c r="BE176" s="241">
        <f>IF(N176="základní",J176,0)</f>
        <v>0</v>
      </c>
      <c r="BF176" s="241">
        <f>IF(N176="snížená",J176,0)</f>
        <v>0</v>
      </c>
      <c r="BG176" s="241">
        <f>IF(N176="zákl. přenesená",J176,0)</f>
        <v>0</v>
      </c>
      <c r="BH176" s="241">
        <f>IF(N176="sníž. přenesená",J176,0)</f>
        <v>0</v>
      </c>
      <c r="BI176" s="241">
        <f>IF(N176="nulová",J176,0)</f>
        <v>0</v>
      </c>
      <c r="BJ176" s="18" t="s">
        <v>14</v>
      </c>
      <c r="BK176" s="241">
        <f>ROUND(I176*H176,2)</f>
        <v>0</v>
      </c>
      <c r="BL176" s="18" t="s">
        <v>175</v>
      </c>
      <c r="BM176" s="240" t="s">
        <v>5986</v>
      </c>
    </row>
    <row r="177" s="2" customFormat="1">
      <c r="A177" s="39"/>
      <c r="B177" s="40"/>
      <c r="C177" s="41"/>
      <c r="D177" s="242" t="s">
        <v>249</v>
      </c>
      <c r="E177" s="41"/>
      <c r="F177" s="243" t="s">
        <v>5985</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249</v>
      </c>
      <c r="AU177" s="18" t="s">
        <v>88</v>
      </c>
    </row>
    <row r="178" s="2" customFormat="1" ht="21.75" customHeight="1">
      <c r="A178" s="39"/>
      <c r="B178" s="40"/>
      <c r="C178" s="229" t="s">
        <v>382</v>
      </c>
      <c r="D178" s="229" t="s">
        <v>243</v>
      </c>
      <c r="E178" s="230" t="s">
        <v>3056</v>
      </c>
      <c r="F178" s="231" t="s">
        <v>3057</v>
      </c>
      <c r="G178" s="232" t="s">
        <v>296</v>
      </c>
      <c r="H178" s="233">
        <v>143</v>
      </c>
      <c r="I178" s="234"/>
      <c r="J178" s="235">
        <f>ROUND(I178*H178,2)</f>
        <v>0</v>
      </c>
      <c r="K178" s="231" t="s">
        <v>1</v>
      </c>
      <c r="L178" s="45"/>
      <c r="M178" s="236" t="s">
        <v>1</v>
      </c>
      <c r="N178" s="237" t="s">
        <v>45</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175</v>
      </c>
      <c r="AT178" s="240" t="s">
        <v>243</v>
      </c>
      <c r="AU178" s="240" t="s">
        <v>88</v>
      </c>
      <c r="AY178" s="18" t="s">
        <v>241</v>
      </c>
      <c r="BE178" s="241">
        <f>IF(N178="základní",J178,0)</f>
        <v>0</v>
      </c>
      <c r="BF178" s="241">
        <f>IF(N178="snížená",J178,0)</f>
        <v>0</v>
      </c>
      <c r="BG178" s="241">
        <f>IF(N178="zákl. přenesená",J178,0)</f>
        <v>0</v>
      </c>
      <c r="BH178" s="241">
        <f>IF(N178="sníž. přenesená",J178,0)</f>
        <v>0</v>
      </c>
      <c r="BI178" s="241">
        <f>IF(N178="nulová",J178,0)</f>
        <v>0</v>
      </c>
      <c r="BJ178" s="18" t="s">
        <v>14</v>
      </c>
      <c r="BK178" s="241">
        <f>ROUND(I178*H178,2)</f>
        <v>0</v>
      </c>
      <c r="BL178" s="18" t="s">
        <v>175</v>
      </c>
      <c r="BM178" s="240" t="s">
        <v>5987</v>
      </c>
    </row>
    <row r="179" s="2" customFormat="1">
      <c r="A179" s="39"/>
      <c r="B179" s="40"/>
      <c r="C179" s="41"/>
      <c r="D179" s="242" t="s">
        <v>249</v>
      </c>
      <c r="E179" s="41"/>
      <c r="F179" s="243" t="s">
        <v>3057</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249</v>
      </c>
      <c r="AU179" s="18" t="s">
        <v>88</v>
      </c>
    </row>
    <row r="180" s="2" customFormat="1" ht="24.15" customHeight="1">
      <c r="A180" s="39"/>
      <c r="B180" s="40"/>
      <c r="C180" s="229" t="s">
        <v>388</v>
      </c>
      <c r="D180" s="229" t="s">
        <v>243</v>
      </c>
      <c r="E180" s="230" t="s">
        <v>2290</v>
      </c>
      <c r="F180" s="231" t="s">
        <v>5988</v>
      </c>
      <c r="G180" s="232" t="s">
        <v>2204</v>
      </c>
      <c r="H180" s="233">
        <v>13</v>
      </c>
      <c r="I180" s="234"/>
      <c r="J180" s="235">
        <f>ROUND(I180*H180,2)</f>
        <v>0</v>
      </c>
      <c r="K180" s="231" t="s">
        <v>1</v>
      </c>
      <c r="L180" s="45"/>
      <c r="M180" s="236" t="s">
        <v>1</v>
      </c>
      <c r="N180" s="237" t="s">
        <v>45</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175</v>
      </c>
      <c r="AT180" s="240" t="s">
        <v>243</v>
      </c>
      <c r="AU180" s="240" t="s">
        <v>88</v>
      </c>
      <c r="AY180" s="18" t="s">
        <v>241</v>
      </c>
      <c r="BE180" s="241">
        <f>IF(N180="základní",J180,0)</f>
        <v>0</v>
      </c>
      <c r="BF180" s="241">
        <f>IF(N180="snížená",J180,0)</f>
        <v>0</v>
      </c>
      <c r="BG180" s="241">
        <f>IF(N180="zákl. přenesená",J180,0)</f>
        <v>0</v>
      </c>
      <c r="BH180" s="241">
        <f>IF(N180="sníž. přenesená",J180,0)</f>
        <v>0</v>
      </c>
      <c r="BI180" s="241">
        <f>IF(N180="nulová",J180,0)</f>
        <v>0</v>
      </c>
      <c r="BJ180" s="18" t="s">
        <v>14</v>
      </c>
      <c r="BK180" s="241">
        <f>ROUND(I180*H180,2)</f>
        <v>0</v>
      </c>
      <c r="BL180" s="18" t="s">
        <v>175</v>
      </c>
      <c r="BM180" s="240" t="s">
        <v>5989</v>
      </c>
    </row>
    <row r="181" s="2" customFormat="1">
      <c r="A181" s="39"/>
      <c r="B181" s="40"/>
      <c r="C181" s="41"/>
      <c r="D181" s="242" t="s">
        <v>249</v>
      </c>
      <c r="E181" s="41"/>
      <c r="F181" s="243" t="s">
        <v>5988</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249</v>
      </c>
      <c r="AU181" s="18" t="s">
        <v>88</v>
      </c>
    </row>
    <row r="182" s="2" customFormat="1" ht="16.5" customHeight="1">
      <c r="A182" s="39"/>
      <c r="B182" s="40"/>
      <c r="C182" s="229" t="s">
        <v>394</v>
      </c>
      <c r="D182" s="229" t="s">
        <v>243</v>
      </c>
      <c r="E182" s="230" t="s">
        <v>2293</v>
      </c>
      <c r="F182" s="231" t="s">
        <v>5990</v>
      </c>
      <c r="G182" s="232" t="s">
        <v>2204</v>
      </c>
      <c r="H182" s="233">
        <v>3</v>
      </c>
      <c r="I182" s="234"/>
      <c r="J182" s="235">
        <f>ROUND(I182*H182,2)</f>
        <v>0</v>
      </c>
      <c r="K182" s="231" t="s">
        <v>1</v>
      </c>
      <c r="L182" s="45"/>
      <c r="M182" s="236" t="s">
        <v>1</v>
      </c>
      <c r="N182" s="237" t="s">
        <v>45</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175</v>
      </c>
      <c r="AT182" s="240" t="s">
        <v>243</v>
      </c>
      <c r="AU182" s="240" t="s">
        <v>88</v>
      </c>
      <c r="AY182" s="18" t="s">
        <v>241</v>
      </c>
      <c r="BE182" s="241">
        <f>IF(N182="základní",J182,0)</f>
        <v>0</v>
      </c>
      <c r="BF182" s="241">
        <f>IF(N182="snížená",J182,0)</f>
        <v>0</v>
      </c>
      <c r="BG182" s="241">
        <f>IF(N182="zákl. přenesená",J182,0)</f>
        <v>0</v>
      </c>
      <c r="BH182" s="241">
        <f>IF(N182="sníž. přenesená",J182,0)</f>
        <v>0</v>
      </c>
      <c r="BI182" s="241">
        <f>IF(N182="nulová",J182,0)</f>
        <v>0</v>
      </c>
      <c r="BJ182" s="18" t="s">
        <v>14</v>
      </c>
      <c r="BK182" s="241">
        <f>ROUND(I182*H182,2)</f>
        <v>0</v>
      </c>
      <c r="BL182" s="18" t="s">
        <v>175</v>
      </c>
      <c r="BM182" s="240" t="s">
        <v>5991</v>
      </c>
    </row>
    <row r="183" s="2" customFormat="1">
      <c r="A183" s="39"/>
      <c r="B183" s="40"/>
      <c r="C183" s="41"/>
      <c r="D183" s="242" t="s">
        <v>249</v>
      </c>
      <c r="E183" s="41"/>
      <c r="F183" s="243" t="s">
        <v>5990</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249</v>
      </c>
      <c r="AU183" s="18" t="s">
        <v>88</v>
      </c>
    </row>
    <row r="184" s="2" customFormat="1" ht="16.5" customHeight="1">
      <c r="A184" s="39"/>
      <c r="B184" s="40"/>
      <c r="C184" s="229" t="s">
        <v>400</v>
      </c>
      <c r="D184" s="229" t="s">
        <v>243</v>
      </c>
      <c r="E184" s="230" t="s">
        <v>4734</v>
      </c>
      <c r="F184" s="231" t="s">
        <v>5992</v>
      </c>
      <c r="G184" s="232" t="s">
        <v>2204</v>
      </c>
      <c r="H184" s="233">
        <v>9</v>
      </c>
      <c r="I184" s="234"/>
      <c r="J184" s="235">
        <f>ROUND(I184*H184,2)</f>
        <v>0</v>
      </c>
      <c r="K184" s="231" t="s">
        <v>1</v>
      </c>
      <c r="L184" s="45"/>
      <c r="M184" s="236" t="s">
        <v>1</v>
      </c>
      <c r="N184" s="237" t="s">
        <v>45</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175</v>
      </c>
      <c r="AT184" s="240" t="s">
        <v>243</v>
      </c>
      <c r="AU184" s="240" t="s">
        <v>88</v>
      </c>
      <c r="AY184" s="18" t="s">
        <v>241</v>
      </c>
      <c r="BE184" s="241">
        <f>IF(N184="základní",J184,0)</f>
        <v>0</v>
      </c>
      <c r="BF184" s="241">
        <f>IF(N184="snížená",J184,0)</f>
        <v>0</v>
      </c>
      <c r="BG184" s="241">
        <f>IF(N184="zákl. přenesená",J184,0)</f>
        <v>0</v>
      </c>
      <c r="BH184" s="241">
        <f>IF(N184="sníž. přenesená",J184,0)</f>
        <v>0</v>
      </c>
      <c r="BI184" s="241">
        <f>IF(N184="nulová",J184,0)</f>
        <v>0</v>
      </c>
      <c r="BJ184" s="18" t="s">
        <v>14</v>
      </c>
      <c r="BK184" s="241">
        <f>ROUND(I184*H184,2)</f>
        <v>0</v>
      </c>
      <c r="BL184" s="18" t="s">
        <v>175</v>
      </c>
      <c r="BM184" s="240" t="s">
        <v>5993</v>
      </c>
    </row>
    <row r="185" s="2" customFormat="1">
      <c r="A185" s="39"/>
      <c r="B185" s="40"/>
      <c r="C185" s="41"/>
      <c r="D185" s="242" t="s">
        <v>249</v>
      </c>
      <c r="E185" s="41"/>
      <c r="F185" s="243" t="s">
        <v>5992</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249</v>
      </c>
      <c r="AU185" s="18" t="s">
        <v>88</v>
      </c>
    </row>
    <row r="186" s="2" customFormat="1" ht="24.15" customHeight="1">
      <c r="A186" s="39"/>
      <c r="B186" s="40"/>
      <c r="C186" s="229" t="s">
        <v>406</v>
      </c>
      <c r="D186" s="229" t="s">
        <v>243</v>
      </c>
      <c r="E186" s="230" t="s">
        <v>4745</v>
      </c>
      <c r="F186" s="231" t="s">
        <v>4746</v>
      </c>
      <c r="G186" s="232" t="s">
        <v>2204</v>
      </c>
      <c r="H186" s="233">
        <v>1</v>
      </c>
      <c r="I186" s="234"/>
      <c r="J186" s="235">
        <f>ROUND(I186*H186,2)</f>
        <v>0</v>
      </c>
      <c r="K186" s="231" t="s">
        <v>1</v>
      </c>
      <c r="L186" s="45"/>
      <c r="M186" s="236" t="s">
        <v>1</v>
      </c>
      <c r="N186" s="237" t="s">
        <v>45</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175</v>
      </c>
      <c r="AT186" s="240" t="s">
        <v>243</v>
      </c>
      <c r="AU186" s="240" t="s">
        <v>88</v>
      </c>
      <c r="AY186" s="18" t="s">
        <v>241</v>
      </c>
      <c r="BE186" s="241">
        <f>IF(N186="základní",J186,0)</f>
        <v>0</v>
      </c>
      <c r="BF186" s="241">
        <f>IF(N186="snížená",J186,0)</f>
        <v>0</v>
      </c>
      <c r="BG186" s="241">
        <f>IF(N186="zákl. přenesená",J186,0)</f>
        <v>0</v>
      </c>
      <c r="BH186" s="241">
        <f>IF(N186="sníž. přenesená",J186,0)</f>
        <v>0</v>
      </c>
      <c r="BI186" s="241">
        <f>IF(N186="nulová",J186,0)</f>
        <v>0</v>
      </c>
      <c r="BJ186" s="18" t="s">
        <v>14</v>
      </c>
      <c r="BK186" s="241">
        <f>ROUND(I186*H186,2)</f>
        <v>0</v>
      </c>
      <c r="BL186" s="18" t="s">
        <v>175</v>
      </c>
      <c r="BM186" s="240" t="s">
        <v>5994</v>
      </c>
    </row>
    <row r="187" s="2" customFormat="1">
      <c r="A187" s="39"/>
      <c r="B187" s="40"/>
      <c r="C187" s="41"/>
      <c r="D187" s="242" t="s">
        <v>249</v>
      </c>
      <c r="E187" s="41"/>
      <c r="F187" s="243" t="s">
        <v>4746</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249</v>
      </c>
      <c r="AU187" s="18" t="s">
        <v>88</v>
      </c>
    </row>
    <row r="188" s="12" customFormat="1" ht="25.92" customHeight="1">
      <c r="A188" s="12"/>
      <c r="B188" s="213"/>
      <c r="C188" s="214"/>
      <c r="D188" s="215" t="s">
        <v>79</v>
      </c>
      <c r="E188" s="216" t="s">
        <v>2302</v>
      </c>
      <c r="F188" s="216" t="s">
        <v>3062</v>
      </c>
      <c r="G188" s="214"/>
      <c r="H188" s="214"/>
      <c r="I188" s="217"/>
      <c r="J188" s="218">
        <f>BK188</f>
        <v>0</v>
      </c>
      <c r="K188" s="214"/>
      <c r="L188" s="219"/>
      <c r="M188" s="220"/>
      <c r="N188" s="221"/>
      <c r="O188" s="221"/>
      <c r="P188" s="222">
        <f>SUM(P189:P236)</f>
        <v>0</v>
      </c>
      <c r="Q188" s="221"/>
      <c r="R188" s="222">
        <f>SUM(R189:R236)</f>
        <v>0</v>
      </c>
      <c r="S188" s="221"/>
      <c r="T188" s="223">
        <f>SUM(T189:T236)</f>
        <v>0</v>
      </c>
      <c r="U188" s="12"/>
      <c r="V188" s="12"/>
      <c r="W188" s="12"/>
      <c r="X188" s="12"/>
      <c r="Y188" s="12"/>
      <c r="Z188" s="12"/>
      <c r="AA188" s="12"/>
      <c r="AB188" s="12"/>
      <c r="AC188" s="12"/>
      <c r="AD188" s="12"/>
      <c r="AE188" s="12"/>
      <c r="AR188" s="224" t="s">
        <v>14</v>
      </c>
      <c r="AT188" s="225" t="s">
        <v>79</v>
      </c>
      <c r="AU188" s="225" t="s">
        <v>80</v>
      </c>
      <c r="AY188" s="224" t="s">
        <v>241</v>
      </c>
      <c r="BK188" s="226">
        <f>SUM(BK189:BK236)</f>
        <v>0</v>
      </c>
    </row>
    <row r="189" s="2" customFormat="1" ht="16.5" customHeight="1">
      <c r="A189" s="39"/>
      <c r="B189" s="40"/>
      <c r="C189" s="229" t="s">
        <v>410</v>
      </c>
      <c r="D189" s="229" t="s">
        <v>243</v>
      </c>
      <c r="E189" s="230" t="s">
        <v>2304</v>
      </c>
      <c r="F189" s="231" t="s">
        <v>2305</v>
      </c>
      <c r="G189" s="232" t="s">
        <v>296</v>
      </c>
      <c r="H189" s="233">
        <v>130</v>
      </c>
      <c r="I189" s="234"/>
      <c r="J189" s="235">
        <f>ROUND(I189*H189,2)</f>
        <v>0</v>
      </c>
      <c r="K189" s="231" t="s">
        <v>1</v>
      </c>
      <c r="L189" s="45"/>
      <c r="M189" s="236" t="s">
        <v>1</v>
      </c>
      <c r="N189" s="237" t="s">
        <v>45</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175</v>
      </c>
      <c r="AT189" s="240" t="s">
        <v>243</v>
      </c>
      <c r="AU189" s="240" t="s">
        <v>14</v>
      </c>
      <c r="AY189" s="18" t="s">
        <v>241</v>
      </c>
      <c r="BE189" s="241">
        <f>IF(N189="základní",J189,0)</f>
        <v>0</v>
      </c>
      <c r="BF189" s="241">
        <f>IF(N189="snížená",J189,0)</f>
        <v>0</v>
      </c>
      <c r="BG189" s="241">
        <f>IF(N189="zákl. přenesená",J189,0)</f>
        <v>0</v>
      </c>
      <c r="BH189" s="241">
        <f>IF(N189="sníž. přenesená",J189,0)</f>
        <v>0</v>
      </c>
      <c r="BI189" s="241">
        <f>IF(N189="nulová",J189,0)</f>
        <v>0</v>
      </c>
      <c r="BJ189" s="18" t="s">
        <v>14</v>
      </c>
      <c r="BK189" s="241">
        <f>ROUND(I189*H189,2)</f>
        <v>0</v>
      </c>
      <c r="BL189" s="18" t="s">
        <v>175</v>
      </c>
      <c r="BM189" s="240" t="s">
        <v>5995</v>
      </c>
    </row>
    <row r="190" s="2" customFormat="1">
      <c r="A190" s="39"/>
      <c r="B190" s="40"/>
      <c r="C190" s="41"/>
      <c r="D190" s="242" t="s">
        <v>249</v>
      </c>
      <c r="E190" s="41"/>
      <c r="F190" s="243" t="s">
        <v>2305</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249</v>
      </c>
      <c r="AU190" s="18" t="s">
        <v>14</v>
      </c>
    </row>
    <row r="191" s="2" customFormat="1" ht="16.5" customHeight="1">
      <c r="A191" s="39"/>
      <c r="B191" s="40"/>
      <c r="C191" s="229" t="s">
        <v>414</v>
      </c>
      <c r="D191" s="229" t="s">
        <v>243</v>
      </c>
      <c r="E191" s="230" t="s">
        <v>2307</v>
      </c>
      <c r="F191" s="231" t="s">
        <v>2308</v>
      </c>
      <c r="G191" s="232" t="s">
        <v>2204</v>
      </c>
      <c r="H191" s="233">
        <v>10</v>
      </c>
      <c r="I191" s="234"/>
      <c r="J191" s="235">
        <f>ROUND(I191*H191,2)</f>
        <v>0</v>
      </c>
      <c r="K191" s="231" t="s">
        <v>1</v>
      </c>
      <c r="L191" s="45"/>
      <c r="M191" s="236" t="s">
        <v>1</v>
      </c>
      <c r="N191" s="237" t="s">
        <v>45</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175</v>
      </c>
      <c r="AT191" s="240" t="s">
        <v>243</v>
      </c>
      <c r="AU191" s="240" t="s">
        <v>14</v>
      </c>
      <c r="AY191" s="18" t="s">
        <v>241</v>
      </c>
      <c r="BE191" s="241">
        <f>IF(N191="základní",J191,0)</f>
        <v>0</v>
      </c>
      <c r="BF191" s="241">
        <f>IF(N191="snížená",J191,0)</f>
        <v>0</v>
      </c>
      <c r="BG191" s="241">
        <f>IF(N191="zákl. přenesená",J191,0)</f>
        <v>0</v>
      </c>
      <c r="BH191" s="241">
        <f>IF(N191="sníž. přenesená",J191,0)</f>
        <v>0</v>
      </c>
      <c r="BI191" s="241">
        <f>IF(N191="nulová",J191,0)</f>
        <v>0</v>
      </c>
      <c r="BJ191" s="18" t="s">
        <v>14</v>
      </c>
      <c r="BK191" s="241">
        <f>ROUND(I191*H191,2)</f>
        <v>0</v>
      </c>
      <c r="BL191" s="18" t="s">
        <v>175</v>
      </c>
      <c r="BM191" s="240" t="s">
        <v>5996</v>
      </c>
    </row>
    <row r="192" s="2" customFormat="1">
      <c r="A192" s="39"/>
      <c r="B192" s="40"/>
      <c r="C192" s="41"/>
      <c r="D192" s="242" t="s">
        <v>249</v>
      </c>
      <c r="E192" s="41"/>
      <c r="F192" s="243" t="s">
        <v>2308</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249</v>
      </c>
      <c r="AU192" s="18" t="s">
        <v>14</v>
      </c>
    </row>
    <row r="193" s="2" customFormat="1" ht="16.5" customHeight="1">
      <c r="A193" s="39"/>
      <c r="B193" s="40"/>
      <c r="C193" s="229" t="s">
        <v>418</v>
      </c>
      <c r="D193" s="229" t="s">
        <v>243</v>
      </c>
      <c r="E193" s="230" t="s">
        <v>5997</v>
      </c>
      <c r="F193" s="231" t="s">
        <v>5998</v>
      </c>
      <c r="G193" s="232" t="s">
        <v>2204</v>
      </c>
      <c r="H193" s="233">
        <v>6</v>
      </c>
      <c r="I193" s="234"/>
      <c r="J193" s="235">
        <f>ROUND(I193*H193,2)</f>
        <v>0</v>
      </c>
      <c r="K193" s="231" t="s">
        <v>1</v>
      </c>
      <c r="L193" s="45"/>
      <c r="M193" s="236" t="s">
        <v>1</v>
      </c>
      <c r="N193" s="237" t="s">
        <v>45</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175</v>
      </c>
      <c r="AT193" s="240" t="s">
        <v>243</v>
      </c>
      <c r="AU193" s="240" t="s">
        <v>14</v>
      </c>
      <c r="AY193" s="18" t="s">
        <v>241</v>
      </c>
      <c r="BE193" s="241">
        <f>IF(N193="základní",J193,0)</f>
        <v>0</v>
      </c>
      <c r="BF193" s="241">
        <f>IF(N193="snížená",J193,0)</f>
        <v>0</v>
      </c>
      <c r="BG193" s="241">
        <f>IF(N193="zákl. přenesená",J193,0)</f>
        <v>0</v>
      </c>
      <c r="BH193" s="241">
        <f>IF(N193="sníž. přenesená",J193,0)</f>
        <v>0</v>
      </c>
      <c r="BI193" s="241">
        <f>IF(N193="nulová",J193,0)</f>
        <v>0</v>
      </c>
      <c r="BJ193" s="18" t="s">
        <v>14</v>
      </c>
      <c r="BK193" s="241">
        <f>ROUND(I193*H193,2)</f>
        <v>0</v>
      </c>
      <c r="BL193" s="18" t="s">
        <v>175</v>
      </c>
      <c r="BM193" s="240" t="s">
        <v>5999</v>
      </c>
    </row>
    <row r="194" s="2" customFormat="1">
      <c r="A194" s="39"/>
      <c r="B194" s="40"/>
      <c r="C194" s="41"/>
      <c r="D194" s="242" t="s">
        <v>249</v>
      </c>
      <c r="E194" s="41"/>
      <c r="F194" s="243" t="s">
        <v>5998</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249</v>
      </c>
      <c r="AU194" s="18" t="s">
        <v>14</v>
      </c>
    </row>
    <row r="195" s="2" customFormat="1" ht="24.15" customHeight="1">
      <c r="A195" s="39"/>
      <c r="B195" s="40"/>
      <c r="C195" s="229" t="s">
        <v>745</v>
      </c>
      <c r="D195" s="229" t="s">
        <v>243</v>
      </c>
      <c r="E195" s="230" t="s">
        <v>2313</v>
      </c>
      <c r="F195" s="231" t="s">
        <v>2314</v>
      </c>
      <c r="G195" s="232" t="s">
        <v>296</v>
      </c>
      <c r="H195" s="233">
        <v>40</v>
      </c>
      <c r="I195" s="234"/>
      <c r="J195" s="235">
        <f>ROUND(I195*H195,2)</f>
        <v>0</v>
      </c>
      <c r="K195" s="231" t="s">
        <v>1</v>
      </c>
      <c r="L195" s="45"/>
      <c r="M195" s="236" t="s">
        <v>1</v>
      </c>
      <c r="N195" s="237" t="s">
        <v>45</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175</v>
      </c>
      <c r="AT195" s="240" t="s">
        <v>243</v>
      </c>
      <c r="AU195" s="240" t="s">
        <v>14</v>
      </c>
      <c r="AY195" s="18" t="s">
        <v>241</v>
      </c>
      <c r="BE195" s="241">
        <f>IF(N195="základní",J195,0)</f>
        <v>0</v>
      </c>
      <c r="BF195" s="241">
        <f>IF(N195="snížená",J195,0)</f>
        <v>0</v>
      </c>
      <c r="BG195" s="241">
        <f>IF(N195="zákl. přenesená",J195,0)</f>
        <v>0</v>
      </c>
      <c r="BH195" s="241">
        <f>IF(N195="sníž. přenesená",J195,0)</f>
        <v>0</v>
      </c>
      <c r="BI195" s="241">
        <f>IF(N195="nulová",J195,0)</f>
        <v>0</v>
      </c>
      <c r="BJ195" s="18" t="s">
        <v>14</v>
      </c>
      <c r="BK195" s="241">
        <f>ROUND(I195*H195,2)</f>
        <v>0</v>
      </c>
      <c r="BL195" s="18" t="s">
        <v>175</v>
      </c>
      <c r="BM195" s="240" t="s">
        <v>6000</v>
      </c>
    </row>
    <row r="196" s="2" customFormat="1">
      <c r="A196" s="39"/>
      <c r="B196" s="40"/>
      <c r="C196" s="41"/>
      <c r="D196" s="242" t="s">
        <v>249</v>
      </c>
      <c r="E196" s="41"/>
      <c r="F196" s="243" t="s">
        <v>2314</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249</v>
      </c>
      <c r="AU196" s="18" t="s">
        <v>14</v>
      </c>
    </row>
    <row r="197" s="2" customFormat="1" ht="24.15" customHeight="1">
      <c r="A197" s="39"/>
      <c r="B197" s="40"/>
      <c r="C197" s="229" t="s">
        <v>747</v>
      </c>
      <c r="D197" s="229" t="s">
        <v>243</v>
      </c>
      <c r="E197" s="230" t="s">
        <v>2316</v>
      </c>
      <c r="F197" s="231" t="s">
        <v>2317</v>
      </c>
      <c r="G197" s="232" t="s">
        <v>296</v>
      </c>
      <c r="H197" s="233">
        <v>25</v>
      </c>
      <c r="I197" s="234"/>
      <c r="J197" s="235">
        <f>ROUND(I197*H197,2)</f>
        <v>0</v>
      </c>
      <c r="K197" s="231" t="s">
        <v>1</v>
      </c>
      <c r="L197" s="45"/>
      <c r="M197" s="236" t="s">
        <v>1</v>
      </c>
      <c r="N197" s="237" t="s">
        <v>45</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175</v>
      </c>
      <c r="AT197" s="240" t="s">
        <v>243</v>
      </c>
      <c r="AU197" s="240" t="s">
        <v>14</v>
      </c>
      <c r="AY197" s="18" t="s">
        <v>241</v>
      </c>
      <c r="BE197" s="241">
        <f>IF(N197="základní",J197,0)</f>
        <v>0</v>
      </c>
      <c r="BF197" s="241">
        <f>IF(N197="snížená",J197,0)</f>
        <v>0</v>
      </c>
      <c r="BG197" s="241">
        <f>IF(N197="zákl. přenesená",J197,0)</f>
        <v>0</v>
      </c>
      <c r="BH197" s="241">
        <f>IF(N197="sníž. přenesená",J197,0)</f>
        <v>0</v>
      </c>
      <c r="BI197" s="241">
        <f>IF(N197="nulová",J197,0)</f>
        <v>0</v>
      </c>
      <c r="BJ197" s="18" t="s">
        <v>14</v>
      </c>
      <c r="BK197" s="241">
        <f>ROUND(I197*H197,2)</f>
        <v>0</v>
      </c>
      <c r="BL197" s="18" t="s">
        <v>175</v>
      </c>
      <c r="BM197" s="240" t="s">
        <v>6001</v>
      </c>
    </row>
    <row r="198" s="2" customFormat="1">
      <c r="A198" s="39"/>
      <c r="B198" s="40"/>
      <c r="C198" s="41"/>
      <c r="D198" s="242" t="s">
        <v>249</v>
      </c>
      <c r="E198" s="41"/>
      <c r="F198" s="243" t="s">
        <v>2317</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249</v>
      </c>
      <c r="AU198" s="18" t="s">
        <v>14</v>
      </c>
    </row>
    <row r="199" s="2" customFormat="1" ht="24.15" customHeight="1">
      <c r="A199" s="39"/>
      <c r="B199" s="40"/>
      <c r="C199" s="229" t="s">
        <v>757</v>
      </c>
      <c r="D199" s="229" t="s">
        <v>243</v>
      </c>
      <c r="E199" s="230" t="s">
        <v>6002</v>
      </c>
      <c r="F199" s="231" t="s">
        <v>6003</v>
      </c>
      <c r="G199" s="232" t="s">
        <v>296</v>
      </c>
      <c r="H199" s="233">
        <v>20</v>
      </c>
      <c r="I199" s="234"/>
      <c r="J199" s="235">
        <f>ROUND(I199*H199,2)</f>
        <v>0</v>
      </c>
      <c r="K199" s="231" t="s">
        <v>1</v>
      </c>
      <c r="L199" s="45"/>
      <c r="M199" s="236" t="s">
        <v>1</v>
      </c>
      <c r="N199" s="237" t="s">
        <v>45</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175</v>
      </c>
      <c r="AT199" s="240" t="s">
        <v>243</v>
      </c>
      <c r="AU199" s="240" t="s">
        <v>14</v>
      </c>
      <c r="AY199" s="18" t="s">
        <v>241</v>
      </c>
      <c r="BE199" s="241">
        <f>IF(N199="základní",J199,0)</f>
        <v>0</v>
      </c>
      <c r="BF199" s="241">
        <f>IF(N199="snížená",J199,0)</f>
        <v>0</v>
      </c>
      <c r="BG199" s="241">
        <f>IF(N199="zákl. přenesená",J199,0)</f>
        <v>0</v>
      </c>
      <c r="BH199" s="241">
        <f>IF(N199="sníž. přenesená",J199,0)</f>
        <v>0</v>
      </c>
      <c r="BI199" s="241">
        <f>IF(N199="nulová",J199,0)</f>
        <v>0</v>
      </c>
      <c r="BJ199" s="18" t="s">
        <v>14</v>
      </c>
      <c r="BK199" s="241">
        <f>ROUND(I199*H199,2)</f>
        <v>0</v>
      </c>
      <c r="BL199" s="18" t="s">
        <v>175</v>
      </c>
      <c r="BM199" s="240" t="s">
        <v>6004</v>
      </c>
    </row>
    <row r="200" s="2" customFormat="1">
      <c r="A200" s="39"/>
      <c r="B200" s="40"/>
      <c r="C200" s="41"/>
      <c r="D200" s="242" t="s">
        <v>249</v>
      </c>
      <c r="E200" s="41"/>
      <c r="F200" s="243" t="s">
        <v>6003</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249</v>
      </c>
      <c r="AU200" s="18" t="s">
        <v>14</v>
      </c>
    </row>
    <row r="201" s="2" customFormat="1" ht="24.15" customHeight="1">
      <c r="A201" s="39"/>
      <c r="B201" s="40"/>
      <c r="C201" s="229" t="s">
        <v>763</v>
      </c>
      <c r="D201" s="229" t="s">
        <v>243</v>
      </c>
      <c r="E201" s="230" t="s">
        <v>6005</v>
      </c>
      <c r="F201" s="231" t="s">
        <v>6006</v>
      </c>
      <c r="G201" s="232" t="s">
        <v>296</v>
      </c>
      <c r="H201" s="233">
        <v>15</v>
      </c>
      <c r="I201" s="234"/>
      <c r="J201" s="235">
        <f>ROUND(I201*H201,2)</f>
        <v>0</v>
      </c>
      <c r="K201" s="231" t="s">
        <v>1</v>
      </c>
      <c r="L201" s="45"/>
      <c r="M201" s="236" t="s">
        <v>1</v>
      </c>
      <c r="N201" s="237" t="s">
        <v>45</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175</v>
      </c>
      <c r="AT201" s="240" t="s">
        <v>243</v>
      </c>
      <c r="AU201" s="240" t="s">
        <v>14</v>
      </c>
      <c r="AY201" s="18" t="s">
        <v>241</v>
      </c>
      <c r="BE201" s="241">
        <f>IF(N201="základní",J201,0)</f>
        <v>0</v>
      </c>
      <c r="BF201" s="241">
        <f>IF(N201="snížená",J201,0)</f>
        <v>0</v>
      </c>
      <c r="BG201" s="241">
        <f>IF(N201="zákl. přenesená",J201,0)</f>
        <v>0</v>
      </c>
      <c r="BH201" s="241">
        <f>IF(N201="sníž. přenesená",J201,0)</f>
        <v>0</v>
      </c>
      <c r="BI201" s="241">
        <f>IF(N201="nulová",J201,0)</f>
        <v>0</v>
      </c>
      <c r="BJ201" s="18" t="s">
        <v>14</v>
      </c>
      <c r="BK201" s="241">
        <f>ROUND(I201*H201,2)</f>
        <v>0</v>
      </c>
      <c r="BL201" s="18" t="s">
        <v>175</v>
      </c>
      <c r="BM201" s="240" t="s">
        <v>6007</v>
      </c>
    </row>
    <row r="202" s="2" customFormat="1">
      <c r="A202" s="39"/>
      <c r="B202" s="40"/>
      <c r="C202" s="41"/>
      <c r="D202" s="242" t="s">
        <v>249</v>
      </c>
      <c r="E202" s="41"/>
      <c r="F202" s="243" t="s">
        <v>6006</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249</v>
      </c>
      <c r="AU202" s="18" t="s">
        <v>14</v>
      </c>
    </row>
    <row r="203" s="2" customFormat="1" ht="16.5" customHeight="1">
      <c r="A203" s="39"/>
      <c r="B203" s="40"/>
      <c r="C203" s="229" t="s">
        <v>772</v>
      </c>
      <c r="D203" s="229" t="s">
        <v>243</v>
      </c>
      <c r="E203" s="230" t="s">
        <v>6008</v>
      </c>
      <c r="F203" s="231" t="s">
        <v>6009</v>
      </c>
      <c r="G203" s="232" t="s">
        <v>2204</v>
      </c>
      <c r="H203" s="233">
        <v>2</v>
      </c>
      <c r="I203" s="234"/>
      <c r="J203" s="235">
        <f>ROUND(I203*H203,2)</f>
        <v>0</v>
      </c>
      <c r="K203" s="231" t="s">
        <v>1</v>
      </c>
      <c r="L203" s="45"/>
      <c r="M203" s="236" t="s">
        <v>1</v>
      </c>
      <c r="N203" s="237" t="s">
        <v>45</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175</v>
      </c>
      <c r="AT203" s="240" t="s">
        <v>243</v>
      </c>
      <c r="AU203" s="240" t="s">
        <v>14</v>
      </c>
      <c r="AY203" s="18" t="s">
        <v>241</v>
      </c>
      <c r="BE203" s="241">
        <f>IF(N203="základní",J203,0)</f>
        <v>0</v>
      </c>
      <c r="BF203" s="241">
        <f>IF(N203="snížená",J203,0)</f>
        <v>0</v>
      </c>
      <c r="BG203" s="241">
        <f>IF(N203="zákl. přenesená",J203,0)</f>
        <v>0</v>
      </c>
      <c r="BH203" s="241">
        <f>IF(N203="sníž. přenesená",J203,0)</f>
        <v>0</v>
      </c>
      <c r="BI203" s="241">
        <f>IF(N203="nulová",J203,0)</f>
        <v>0</v>
      </c>
      <c r="BJ203" s="18" t="s">
        <v>14</v>
      </c>
      <c r="BK203" s="241">
        <f>ROUND(I203*H203,2)</f>
        <v>0</v>
      </c>
      <c r="BL203" s="18" t="s">
        <v>175</v>
      </c>
      <c r="BM203" s="240" t="s">
        <v>6010</v>
      </c>
    </row>
    <row r="204" s="2" customFormat="1">
      <c r="A204" s="39"/>
      <c r="B204" s="40"/>
      <c r="C204" s="41"/>
      <c r="D204" s="242" t="s">
        <v>249</v>
      </c>
      <c r="E204" s="41"/>
      <c r="F204" s="243" t="s">
        <v>6009</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249</v>
      </c>
      <c r="AU204" s="18" t="s">
        <v>14</v>
      </c>
    </row>
    <row r="205" s="2" customFormat="1" ht="16.5" customHeight="1">
      <c r="A205" s="39"/>
      <c r="B205" s="40"/>
      <c r="C205" s="229" t="s">
        <v>778</v>
      </c>
      <c r="D205" s="229" t="s">
        <v>243</v>
      </c>
      <c r="E205" s="230" t="s">
        <v>2391</v>
      </c>
      <c r="F205" s="231" t="s">
        <v>2392</v>
      </c>
      <c r="G205" s="232" t="s">
        <v>296</v>
      </c>
      <c r="H205" s="233">
        <v>18</v>
      </c>
      <c r="I205" s="234"/>
      <c r="J205" s="235">
        <f>ROUND(I205*H205,2)</f>
        <v>0</v>
      </c>
      <c r="K205" s="231" t="s">
        <v>1</v>
      </c>
      <c r="L205" s="45"/>
      <c r="M205" s="236" t="s">
        <v>1</v>
      </c>
      <c r="N205" s="237" t="s">
        <v>45</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175</v>
      </c>
      <c r="AT205" s="240" t="s">
        <v>243</v>
      </c>
      <c r="AU205" s="240" t="s">
        <v>14</v>
      </c>
      <c r="AY205" s="18" t="s">
        <v>241</v>
      </c>
      <c r="BE205" s="241">
        <f>IF(N205="základní",J205,0)</f>
        <v>0</v>
      </c>
      <c r="BF205" s="241">
        <f>IF(N205="snížená",J205,0)</f>
        <v>0</v>
      </c>
      <c r="BG205" s="241">
        <f>IF(N205="zákl. přenesená",J205,0)</f>
        <v>0</v>
      </c>
      <c r="BH205" s="241">
        <f>IF(N205="sníž. přenesená",J205,0)</f>
        <v>0</v>
      </c>
      <c r="BI205" s="241">
        <f>IF(N205="nulová",J205,0)</f>
        <v>0</v>
      </c>
      <c r="BJ205" s="18" t="s">
        <v>14</v>
      </c>
      <c r="BK205" s="241">
        <f>ROUND(I205*H205,2)</f>
        <v>0</v>
      </c>
      <c r="BL205" s="18" t="s">
        <v>175</v>
      </c>
      <c r="BM205" s="240" t="s">
        <v>6011</v>
      </c>
    </row>
    <row r="206" s="2" customFormat="1">
      <c r="A206" s="39"/>
      <c r="B206" s="40"/>
      <c r="C206" s="41"/>
      <c r="D206" s="242" t="s">
        <v>249</v>
      </c>
      <c r="E206" s="41"/>
      <c r="F206" s="243" t="s">
        <v>2392</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249</v>
      </c>
      <c r="AU206" s="18" t="s">
        <v>14</v>
      </c>
    </row>
    <row r="207" s="2" customFormat="1" ht="16.5" customHeight="1">
      <c r="A207" s="39"/>
      <c r="B207" s="40"/>
      <c r="C207" s="229" t="s">
        <v>784</v>
      </c>
      <c r="D207" s="229" t="s">
        <v>243</v>
      </c>
      <c r="E207" s="230" t="s">
        <v>2397</v>
      </c>
      <c r="F207" s="231" t="s">
        <v>2398</v>
      </c>
      <c r="G207" s="232" t="s">
        <v>296</v>
      </c>
      <c r="H207" s="233">
        <v>315</v>
      </c>
      <c r="I207" s="234"/>
      <c r="J207" s="235">
        <f>ROUND(I207*H207,2)</f>
        <v>0</v>
      </c>
      <c r="K207" s="231" t="s">
        <v>1</v>
      </c>
      <c r="L207" s="45"/>
      <c r="M207" s="236" t="s">
        <v>1</v>
      </c>
      <c r="N207" s="237" t="s">
        <v>45</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175</v>
      </c>
      <c r="AT207" s="240" t="s">
        <v>243</v>
      </c>
      <c r="AU207" s="240" t="s">
        <v>14</v>
      </c>
      <c r="AY207" s="18" t="s">
        <v>241</v>
      </c>
      <c r="BE207" s="241">
        <f>IF(N207="základní",J207,0)</f>
        <v>0</v>
      </c>
      <c r="BF207" s="241">
        <f>IF(N207="snížená",J207,0)</f>
        <v>0</v>
      </c>
      <c r="BG207" s="241">
        <f>IF(N207="zákl. přenesená",J207,0)</f>
        <v>0</v>
      </c>
      <c r="BH207" s="241">
        <f>IF(N207="sníž. přenesená",J207,0)</f>
        <v>0</v>
      </c>
      <c r="BI207" s="241">
        <f>IF(N207="nulová",J207,0)</f>
        <v>0</v>
      </c>
      <c r="BJ207" s="18" t="s">
        <v>14</v>
      </c>
      <c r="BK207" s="241">
        <f>ROUND(I207*H207,2)</f>
        <v>0</v>
      </c>
      <c r="BL207" s="18" t="s">
        <v>175</v>
      </c>
      <c r="BM207" s="240" t="s">
        <v>6012</v>
      </c>
    </row>
    <row r="208" s="2" customFormat="1">
      <c r="A208" s="39"/>
      <c r="B208" s="40"/>
      <c r="C208" s="41"/>
      <c r="D208" s="242" t="s">
        <v>249</v>
      </c>
      <c r="E208" s="41"/>
      <c r="F208" s="243" t="s">
        <v>2398</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249</v>
      </c>
      <c r="AU208" s="18" t="s">
        <v>14</v>
      </c>
    </row>
    <row r="209" s="2" customFormat="1" ht="16.5" customHeight="1">
      <c r="A209" s="39"/>
      <c r="B209" s="40"/>
      <c r="C209" s="229" t="s">
        <v>794</v>
      </c>
      <c r="D209" s="229" t="s">
        <v>243</v>
      </c>
      <c r="E209" s="230" t="s">
        <v>2400</v>
      </c>
      <c r="F209" s="231" t="s">
        <v>2401</v>
      </c>
      <c r="G209" s="232" t="s">
        <v>296</v>
      </c>
      <c r="H209" s="233">
        <v>38</v>
      </c>
      <c r="I209" s="234"/>
      <c r="J209" s="235">
        <f>ROUND(I209*H209,2)</f>
        <v>0</v>
      </c>
      <c r="K209" s="231" t="s">
        <v>1</v>
      </c>
      <c r="L209" s="45"/>
      <c r="M209" s="236" t="s">
        <v>1</v>
      </c>
      <c r="N209" s="237" t="s">
        <v>45</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175</v>
      </c>
      <c r="AT209" s="240" t="s">
        <v>243</v>
      </c>
      <c r="AU209" s="240" t="s">
        <v>14</v>
      </c>
      <c r="AY209" s="18" t="s">
        <v>241</v>
      </c>
      <c r="BE209" s="241">
        <f>IF(N209="základní",J209,0)</f>
        <v>0</v>
      </c>
      <c r="BF209" s="241">
        <f>IF(N209="snížená",J209,0)</f>
        <v>0</v>
      </c>
      <c r="BG209" s="241">
        <f>IF(N209="zákl. přenesená",J209,0)</f>
        <v>0</v>
      </c>
      <c r="BH209" s="241">
        <f>IF(N209="sníž. přenesená",J209,0)</f>
        <v>0</v>
      </c>
      <c r="BI209" s="241">
        <f>IF(N209="nulová",J209,0)</f>
        <v>0</v>
      </c>
      <c r="BJ209" s="18" t="s">
        <v>14</v>
      </c>
      <c r="BK209" s="241">
        <f>ROUND(I209*H209,2)</f>
        <v>0</v>
      </c>
      <c r="BL209" s="18" t="s">
        <v>175</v>
      </c>
      <c r="BM209" s="240" t="s">
        <v>6013</v>
      </c>
    </row>
    <row r="210" s="2" customFormat="1">
      <c r="A210" s="39"/>
      <c r="B210" s="40"/>
      <c r="C210" s="41"/>
      <c r="D210" s="242" t="s">
        <v>249</v>
      </c>
      <c r="E210" s="41"/>
      <c r="F210" s="243" t="s">
        <v>2401</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249</v>
      </c>
      <c r="AU210" s="18" t="s">
        <v>14</v>
      </c>
    </row>
    <row r="211" s="2" customFormat="1" ht="16.5" customHeight="1">
      <c r="A211" s="39"/>
      <c r="B211" s="40"/>
      <c r="C211" s="229" t="s">
        <v>799</v>
      </c>
      <c r="D211" s="229" t="s">
        <v>243</v>
      </c>
      <c r="E211" s="230" t="s">
        <v>2403</v>
      </c>
      <c r="F211" s="231" t="s">
        <v>2404</v>
      </c>
      <c r="G211" s="232" t="s">
        <v>296</v>
      </c>
      <c r="H211" s="233">
        <v>43</v>
      </c>
      <c r="I211" s="234"/>
      <c r="J211" s="235">
        <f>ROUND(I211*H211,2)</f>
        <v>0</v>
      </c>
      <c r="K211" s="231" t="s">
        <v>1</v>
      </c>
      <c r="L211" s="45"/>
      <c r="M211" s="236" t="s">
        <v>1</v>
      </c>
      <c r="N211" s="237" t="s">
        <v>45</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175</v>
      </c>
      <c r="AT211" s="240" t="s">
        <v>243</v>
      </c>
      <c r="AU211" s="240" t="s">
        <v>14</v>
      </c>
      <c r="AY211" s="18" t="s">
        <v>241</v>
      </c>
      <c r="BE211" s="241">
        <f>IF(N211="základní",J211,0)</f>
        <v>0</v>
      </c>
      <c r="BF211" s="241">
        <f>IF(N211="snížená",J211,0)</f>
        <v>0</v>
      </c>
      <c r="BG211" s="241">
        <f>IF(N211="zákl. přenesená",J211,0)</f>
        <v>0</v>
      </c>
      <c r="BH211" s="241">
        <f>IF(N211="sníž. přenesená",J211,0)</f>
        <v>0</v>
      </c>
      <c r="BI211" s="241">
        <f>IF(N211="nulová",J211,0)</f>
        <v>0</v>
      </c>
      <c r="BJ211" s="18" t="s">
        <v>14</v>
      </c>
      <c r="BK211" s="241">
        <f>ROUND(I211*H211,2)</f>
        <v>0</v>
      </c>
      <c r="BL211" s="18" t="s">
        <v>175</v>
      </c>
      <c r="BM211" s="240" t="s">
        <v>6014</v>
      </c>
    </row>
    <row r="212" s="2" customFormat="1">
      <c r="A212" s="39"/>
      <c r="B212" s="40"/>
      <c r="C212" s="41"/>
      <c r="D212" s="242" t="s">
        <v>249</v>
      </c>
      <c r="E212" s="41"/>
      <c r="F212" s="243" t="s">
        <v>2404</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249</v>
      </c>
      <c r="AU212" s="18" t="s">
        <v>14</v>
      </c>
    </row>
    <row r="213" s="2" customFormat="1" ht="16.5" customHeight="1">
      <c r="A213" s="39"/>
      <c r="B213" s="40"/>
      <c r="C213" s="229" t="s">
        <v>805</v>
      </c>
      <c r="D213" s="229" t="s">
        <v>243</v>
      </c>
      <c r="E213" s="230" t="s">
        <v>6015</v>
      </c>
      <c r="F213" s="231" t="s">
        <v>6016</v>
      </c>
      <c r="G213" s="232" t="s">
        <v>296</v>
      </c>
      <c r="H213" s="233">
        <v>66</v>
      </c>
      <c r="I213" s="234"/>
      <c r="J213" s="235">
        <f>ROUND(I213*H213,2)</f>
        <v>0</v>
      </c>
      <c r="K213" s="231" t="s">
        <v>1</v>
      </c>
      <c r="L213" s="45"/>
      <c r="M213" s="236" t="s">
        <v>1</v>
      </c>
      <c r="N213" s="237" t="s">
        <v>45</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175</v>
      </c>
      <c r="AT213" s="240" t="s">
        <v>243</v>
      </c>
      <c r="AU213" s="240" t="s">
        <v>14</v>
      </c>
      <c r="AY213" s="18" t="s">
        <v>241</v>
      </c>
      <c r="BE213" s="241">
        <f>IF(N213="základní",J213,0)</f>
        <v>0</v>
      </c>
      <c r="BF213" s="241">
        <f>IF(N213="snížená",J213,0)</f>
        <v>0</v>
      </c>
      <c r="BG213" s="241">
        <f>IF(N213="zákl. přenesená",J213,0)</f>
        <v>0</v>
      </c>
      <c r="BH213" s="241">
        <f>IF(N213="sníž. přenesená",J213,0)</f>
        <v>0</v>
      </c>
      <c r="BI213" s="241">
        <f>IF(N213="nulová",J213,0)</f>
        <v>0</v>
      </c>
      <c r="BJ213" s="18" t="s">
        <v>14</v>
      </c>
      <c r="BK213" s="241">
        <f>ROUND(I213*H213,2)</f>
        <v>0</v>
      </c>
      <c r="BL213" s="18" t="s">
        <v>175</v>
      </c>
      <c r="BM213" s="240" t="s">
        <v>6017</v>
      </c>
    </row>
    <row r="214" s="2" customFormat="1">
      <c r="A214" s="39"/>
      <c r="B214" s="40"/>
      <c r="C214" s="41"/>
      <c r="D214" s="242" t="s">
        <v>249</v>
      </c>
      <c r="E214" s="41"/>
      <c r="F214" s="243" t="s">
        <v>6016</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249</v>
      </c>
      <c r="AU214" s="18" t="s">
        <v>14</v>
      </c>
    </row>
    <row r="215" s="2" customFormat="1" ht="16.5" customHeight="1">
      <c r="A215" s="39"/>
      <c r="B215" s="40"/>
      <c r="C215" s="229" t="s">
        <v>813</v>
      </c>
      <c r="D215" s="229" t="s">
        <v>243</v>
      </c>
      <c r="E215" s="230" t="s">
        <v>4795</v>
      </c>
      <c r="F215" s="231" t="s">
        <v>4796</v>
      </c>
      <c r="G215" s="232" t="s">
        <v>296</v>
      </c>
      <c r="H215" s="233">
        <v>63</v>
      </c>
      <c r="I215" s="234"/>
      <c r="J215" s="235">
        <f>ROUND(I215*H215,2)</f>
        <v>0</v>
      </c>
      <c r="K215" s="231" t="s">
        <v>1</v>
      </c>
      <c r="L215" s="45"/>
      <c r="M215" s="236" t="s">
        <v>1</v>
      </c>
      <c r="N215" s="237" t="s">
        <v>45</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175</v>
      </c>
      <c r="AT215" s="240" t="s">
        <v>243</v>
      </c>
      <c r="AU215" s="240" t="s">
        <v>14</v>
      </c>
      <c r="AY215" s="18" t="s">
        <v>241</v>
      </c>
      <c r="BE215" s="241">
        <f>IF(N215="základní",J215,0)</f>
        <v>0</v>
      </c>
      <c r="BF215" s="241">
        <f>IF(N215="snížená",J215,0)</f>
        <v>0</v>
      </c>
      <c r="BG215" s="241">
        <f>IF(N215="zákl. přenesená",J215,0)</f>
        <v>0</v>
      </c>
      <c r="BH215" s="241">
        <f>IF(N215="sníž. přenesená",J215,0)</f>
        <v>0</v>
      </c>
      <c r="BI215" s="241">
        <f>IF(N215="nulová",J215,0)</f>
        <v>0</v>
      </c>
      <c r="BJ215" s="18" t="s">
        <v>14</v>
      </c>
      <c r="BK215" s="241">
        <f>ROUND(I215*H215,2)</f>
        <v>0</v>
      </c>
      <c r="BL215" s="18" t="s">
        <v>175</v>
      </c>
      <c r="BM215" s="240" t="s">
        <v>6018</v>
      </c>
    </row>
    <row r="216" s="2" customFormat="1">
      <c r="A216" s="39"/>
      <c r="B216" s="40"/>
      <c r="C216" s="41"/>
      <c r="D216" s="242" t="s">
        <v>249</v>
      </c>
      <c r="E216" s="41"/>
      <c r="F216" s="243" t="s">
        <v>4796</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249</v>
      </c>
      <c r="AU216" s="18" t="s">
        <v>14</v>
      </c>
    </row>
    <row r="217" s="2" customFormat="1" ht="16.5" customHeight="1">
      <c r="A217" s="39"/>
      <c r="B217" s="40"/>
      <c r="C217" s="229" t="s">
        <v>819</v>
      </c>
      <c r="D217" s="229" t="s">
        <v>243</v>
      </c>
      <c r="E217" s="230" t="s">
        <v>6019</v>
      </c>
      <c r="F217" s="231" t="s">
        <v>6020</v>
      </c>
      <c r="G217" s="232" t="s">
        <v>296</v>
      </c>
      <c r="H217" s="233">
        <v>46</v>
      </c>
      <c r="I217" s="234"/>
      <c r="J217" s="235">
        <f>ROUND(I217*H217,2)</f>
        <v>0</v>
      </c>
      <c r="K217" s="231" t="s">
        <v>1</v>
      </c>
      <c r="L217" s="45"/>
      <c r="M217" s="236" t="s">
        <v>1</v>
      </c>
      <c r="N217" s="237" t="s">
        <v>45</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175</v>
      </c>
      <c r="AT217" s="240" t="s">
        <v>243</v>
      </c>
      <c r="AU217" s="240" t="s">
        <v>14</v>
      </c>
      <c r="AY217" s="18" t="s">
        <v>241</v>
      </c>
      <c r="BE217" s="241">
        <f>IF(N217="základní",J217,0)</f>
        <v>0</v>
      </c>
      <c r="BF217" s="241">
        <f>IF(N217="snížená",J217,0)</f>
        <v>0</v>
      </c>
      <c r="BG217" s="241">
        <f>IF(N217="zákl. přenesená",J217,0)</f>
        <v>0</v>
      </c>
      <c r="BH217" s="241">
        <f>IF(N217="sníž. přenesená",J217,0)</f>
        <v>0</v>
      </c>
      <c r="BI217" s="241">
        <f>IF(N217="nulová",J217,0)</f>
        <v>0</v>
      </c>
      <c r="BJ217" s="18" t="s">
        <v>14</v>
      </c>
      <c r="BK217" s="241">
        <f>ROUND(I217*H217,2)</f>
        <v>0</v>
      </c>
      <c r="BL217" s="18" t="s">
        <v>175</v>
      </c>
      <c r="BM217" s="240" t="s">
        <v>6021</v>
      </c>
    </row>
    <row r="218" s="2" customFormat="1">
      <c r="A218" s="39"/>
      <c r="B218" s="40"/>
      <c r="C218" s="41"/>
      <c r="D218" s="242" t="s">
        <v>249</v>
      </c>
      <c r="E218" s="41"/>
      <c r="F218" s="243" t="s">
        <v>6020</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249</v>
      </c>
      <c r="AU218" s="18" t="s">
        <v>14</v>
      </c>
    </row>
    <row r="219" s="2" customFormat="1" ht="16.5" customHeight="1">
      <c r="A219" s="39"/>
      <c r="B219" s="40"/>
      <c r="C219" s="229" t="s">
        <v>827</v>
      </c>
      <c r="D219" s="229" t="s">
        <v>243</v>
      </c>
      <c r="E219" s="230" t="s">
        <v>6022</v>
      </c>
      <c r="F219" s="231" t="s">
        <v>6023</v>
      </c>
      <c r="G219" s="232" t="s">
        <v>296</v>
      </c>
      <c r="H219" s="233">
        <v>109</v>
      </c>
      <c r="I219" s="234"/>
      <c r="J219" s="235">
        <f>ROUND(I219*H219,2)</f>
        <v>0</v>
      </c>
      <c r="K219" s="231" t="s">
        <v>1</v>
      </c>
      <c r="L219" s="45"/>
      <c r="M219" s="236" t="s">
        <v>1</v>
      </c>
      <c r="N219" s="237" t="s">
        <v>45</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175</v>
      </c>
      <c r="AT219" s="240" t="s">
        <v>243</v>
      </c>
      <c r="AU219" s="240" t="s">
        <v>14</v>
      </c>
      <c r="AY219" s="18" t="s">
        <v>241</v>
      </c>
      <c r="BE219" s="241">
        <f>IF(N219="základní",J219,0)</f>
        <v>0</v>
      </c>
      <c r="BF219" s="241">
        <f>IF(N219="snížená",J219,0)</f>
        <v>0</v>
      </c>
      <c r="BG219" s="241">
        <f>IF(N219="zákl. přenesená",J219,0)</f>
        <v>0</v>
      </c>
      <c r="BH219" s="241">
        <f>IF(N219="sníž. přenesená",J219,0)</f>
        <v>0</v>
      </c>
      <c r="BI219" s="241">
        <f>IF(N219="nulová",J219,0)</f>
        <v>0</v>
      </c>
      <c r="BJ219" s="18" t="s">
        <v>14</v>
      </c>
      <c r="BK219" s="241">
        <f>ROUND(I219*H219,2)</f>
        <v>0</v>
      </c>
      <c r="BL219" s="18" t="s">
        <v>175</v>
      </c>
      <c r="BM219" s="240" t="s">
        <v>6024</v>
      </c>
    </row>
    <row r="220" s="2" customFormat="1">
      <c r="A220" s="39"/>
      <c r="B220" s="40"/>
      <c r="C220" s="41"/>
      <c r="D220" s="242" t="s">
        <v>249</v>
      </c>
      <c r="E220" s="41"/>
      <c r="F220" s="243" t="s">
        <v>6023</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249</v>
      </c>
      <c r="AU220" s="18" t="s">
        <v>14</v>
      </c>
    </row>
    <row r="221" s="2" customFormat="1" ht="16.5" customHeight="1">
      <c r="A221" s="39"/>
      <c r="B221" s="40"/>
      <c r="C221" s="229" t="s">
        <v>837</v>
      </c>
      <c r="D221" s="229" t="s">
        <v>243</v>
      </c>
      <c r="E221" s="230" t="s">
        <v>6025</v>
      </c>
      <c r="F221" s="231" t="s">
        <v>6026</v>
      </c>
      <c r="G221" s="232" t="s">
        <v>296</v>
      </c>
      <c r="H221" s="233">
        <v>34</v>
      </c>
      <c r="I221" s="234"/>
      <c r="J221" s="235">
        <f>ROUND(I221*H221,2)</f>
        <v>0</v>
      </c>
      <c r="K221" s="231" t="s">
        <v>1</v>
      </c>
      <c r="L221" s="45"/>
      <c r="M221" s="236" t="s">
        <v>1</v>
      </c>
      <c r="N221" s="237" t="s">
        <v>45</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175</v>
      </c>
      <c r="AT221" s="240" t="s">
        <v>243</v>
      </c>
      <c r="AU221" s="240" t="s">
        <v>14</v>
      </c>
      <c r="AY221" s="18" t="s">
        <v>241</v>
      </c>
      <c r="BE221" s="241">
        <f>IF(N221="základní",J221,0)</f>
        <v>0</v>
      </c>
      <c r="BF221" s="241">
        <f>IF(N221="snížená",J221,0)</f>
        <v>0</v>
      </c>
      <c r="BG221" s="241">
        <f>IF(N221="zákl. přenesená",J221,0)</f>
        <v>0</v>
      </c>
      <c r="BH221" s="241">
        <f>IF(N221="sníž. přenesená",J221,0)</f>
        <v>0</v>
      </c>
      <c r="BI221" s="241">
        <f>IF(N221="nulová",J221,0)</f>
        <v>0</v>
      </c>
      <c r="BJ221" s="18" t="s">
        <v>14</v>
      </c>
      <c r="BK221" s="241">
        <f>ROUND(I221*H221,2)</f>
        <v>0</v>
      </c>
      <c r="BL221" s="18" t="s">
        <v>175</v>
      </c>
      <c r="BM221" s="240" t="s">
        <v>6027</v>
      </c>
    </row>
    <row r="222" s="2" customFormat="1">
      <c r="A222" s="39"/>
      <c r="B222" s="40"/>
      <c r="C222" s="41"/>
      <c r="D222" s="242" t="s">
        <v>249</v>
      </c>
      <c r="E222" s="41"/>
      <c r="F222" s="243" t="s">
        <v>6026</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249</v>
      </c>
      <c r="AU222" s="18" t="s">
        <v>14</v>
      </c>
    </row>
    <row r="223" s="2" customFormat="1" ht="16.5" customHeight="1">
      <c r="A223" s="39"/>
      <c r="B223" s="40"/>
      <c r="C223" s="229" t="s">
        <v>843</v>
      </c>
      <c r="D223" s="229" t="s">
        <v>243</v>
      </c>
      <c r="E223" s="230" t="s">
        <v>6028</v>
      </c>
      <c r="F223" s="231" t="s">
        <v>6029</v>
      </c>
      <c r="G223" s="232" t="s">
        <v>296</v>
      </c>
      <c r="H223" s="233">
        <v>116</v>
      </c>
      <c r="I223" s="234"/>
      <c r="J223" s="235">
        <f>ROUND(I223*H223,2)</f>
        <v>0</v>
      </c>
      <c r="K223" s="231" t="s">
        <v>1</v>
      </c>
      <c r="L223" s="45"/>
      <c r="M223" s="236" t="s">
        <v>1</v>
      </c>
      <c r="N223" s="237" t="s">
        <v>45</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175</v>
      </c>
      <c r="AT223" s="240" t="s">
        <v>243</v>
      </c>
      <c r="AU223" s="240" t="s">
        <v>14</v>
      </c>
      <c r="AY223" s="18" t="s">
        <v>241</v>
      </c>
      <c r="BE223" s="241">
        <f>IF(N223="základní",J223,0)</f>
        <v>0</v>
      </c>
      <c r="BF223" s="241">
        <f>IF(N223="snížená",J223,0)</f>
        <v>0</v>
      </c>
      <c r="BG223" s="241">
        <f>IF(N223="zákl. přenesená",J223,0)</f>
        <v>0</v>
      </c>
      <c r="BH223" s="241">
        <f>IF(N223="sníž. přenesená",J223,0)</f>
        <v>0</v>
      </c>
      <c r="BI223" s="241">
        <f>IF(N223="nulová",J223,0)</f>
        <v>0</v>
      </c>
      <c r="BJ223" s="18" t="s">
        <v>14</v>
      </c>
      <c r="BK223" s="241">
        <f>ROUND(I223*H223,2)</f>
        <v>0</v>
      </c>
      <c r="BL223" s="18" t="s">
        <v>175</v>
      </c>
      <c r="BM223" s="240" t="s">
        <v>6030</v>
      </c>
    </row>
    <row r="224" s="2" customFormat="1">
      <c r="A224" s="39"/>
      <c r="B224" s="40"/>
      <c r="C224" s="41"/>
      <c r="D224" s="242" t="s">
        <v>249</v>
      </c>
      <c r="E224" s="41"/>
      <c r="F224" s="243" t="s">
        <v>6029</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249</v>
      </c>
      <c r="AU224" s="18" t="s">
        <v>14</v>
      </c>
    </row>
    <row r="225" s="2" customFormat="1" ht="16.5" customHeight="1">
      <c r="A225" s="39"/>
      <c r="B225" s="40"/>
      <c r="C225" s="229" t="s">
        <v>849</v>
      </c>
      <c r="D225" s="229" t="s">
        <v>243</v>
      </c>
      <c r="E225" s="230" t="s">
        <v>2415</v>
      </c>
      <c r="F225" s="231" t="s">
        <v>6031</v>
      </c>
      <c r="G225" s="232" t="s">
        <v>2204</v>
      </c>
      <c r="H225" s="233">
        <v>1</v>
      </c>
      <c r="I225" s="234"/>
      <c r="J225" s="235">
        <f>ROUND(I225*H225,2)</f>
        <v>0</v>
      </c>
      <c r="K225" s="231" t="s">
        <v>1</v>
      </c>
      <c r="L225" s="45"/>
      <c r="M225" s="236" t="s">
        <v>1</v>
      </c>
      <c r="N225" s="237" t="s">
        <v>45</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175</v>
      </c>
      <c r="AT225" s="240" t="s">
        <v>243</v>
      </c>
      <c r="AU225" s="240" t="s">
        <v>14</v>
      </c>
      <c r="AY225" s="18" t="s">
        <v>241</v>
      </c>
      <c r="BE225" s="241">
        <f>IF(N225="základní",J225,0)</f>
        <v>0</v>
      </c>
      <c r="BF225" s="241">
        <f>IF(N225="snížená",J225,0)</f>
        <v>0</v>
      </c>
      <c r="BG225" s="241">
        <f>IF(N225="zákl. přenesená",J225,0)</f>
        <v>0</v>
      </c>
      <c r="BH225" s="241">
        <f>IF(N225="sníž. přenesená",J225,0)</f>
        <v>0</v>
      </c>
      <c r="BI225" s="241">
        <f>IF(N225="nulová",J225,0)</f>
        <v>0</v>
      </c>
      <c r="BJ225" s="18" t="s">
        <v>14</v>
      </c>
      <c r="BK225" s="241">
        <f>ROUND(I225*H225,2)</f>
        <v>0</v>
      </c>
      <c r="BL225" s="18" t="s">
        <v>175</v>
      </c>
      <c r="BM225" s="240" t="s">
        <v>6032</v>
      </c>
    </row>
    <row r="226" s="2" customFormat="1">
      <c r="A226" s="39"/>
      <c r="B226" s="40"/>
      <c r="C226" s="41"/>
      <c r="D226" s="242" t="s">
        <v>249</v>
      </c>
      <c r="E226" s="41"/>
      <c r="F226" s="243" t="s">
        <v>6031</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249</v>
      </c>
      <c r="AU226" s="18" t="s">
        <v>14</v>
      </c>
    </row>
    <row r="227" s="2" customFormat="1" ht="16.5" customHeight="1">
      <c r="A227" s="39"/>
      <c r="B227" s="40"/>
      <c r="C227" s="229" t="s">
        <v>856</v>
      </c>
      <c r="D227" s="229" t="s">
        <v>243</v>
      </c>
      <c r="E227" s="230" t="s">
        <v>3084</v>
      </c>
      <c r="F227" s="231" t="s">
        <v>3085</v>
      </c>
      <c r="G227" s="232" t="s">
        <v>296</v>
      </c>
      <c r="H227" s="233">
        <v>45</v>
      </c>
      <c r="I227" s="234"/>
      <c r="J227" s="235">
        <f>ROUND(I227*H227,2)</f>
        <v>0</v>
      </c>
      <c r="K227" s="231" t="s">
        <v>1</v>
      </c>
      <c r="L227" s="45"/>
      <c r="M227" s="236" t="s">
        <v>1</v>
      </c>
      <c r="N227" s="237" t="s">
        <v>45</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175</v>
      </c>
      <c r="AT227" s="240" t="s">
        <v>243</v>
      </c>
      <c r="AU227" s="240" t="s">
        <v>14</v>
      </c>
      <c r="AY227" s="18" t="s">
        <v>241</v>
      </c>
      <c r="BE227" s="241">
        <f>IF(N227="základní",J227,0)</f>
        <v>0</v>
      </c>
      <c r="BF227" s="241">
        <f>IF(N227="snížená",J227,0)</f>
        <v>0</v>
      </c>
      <c r="BG227" s="241">
        <f>IF(N227="zákl. přenesená",J227,0)</f>
        <v>0</v>
      </c>
      <c r="BH227" s="241">
        <f>IF(N227="sníž. přenesená",J227,0)</f>
        <v>0</v>
      </c>
      <c r="BI227" s="241">
        <f>IF(N227="nulová",J227,0)</f>
        <v>0</v>
      </c>
      <c r="BJ227" s="18" t="s">
        <v>14</v>
      </c>
      <c r="BK227" s="241">
        <f>ROUND(I227*H227,2)</f>
        <v>0</v>
      </c>
      <c r="BL227" s="18" t="s">
        <v>175</v>
      </c>
      <c r="BM227" s="240" t="s">
        <v>6033</v>
      </c>
    </row>
    <row r="228" s="2" customFormat="1">
      <c r="A228" s="39"/>
      <c r="B228" s="40"/>
      <c r="C228" s="41"/>
      <c r="D228" s="242" t="s">
        <v>249</v>
      </c>
      <c r="E228" s="41"/>
      <c r="F228" s="243" t="s">
        <v>3085</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249</v>
      </c>
      <c r="AU228" s="18" t="s">
        <v>14</v>
      </c>
    </row>
    <row r="229" s="2" customFormat="1" ht="16.5" customHeight="1">
      <c r="A229" s="39"/>
      <c r="B229" s="40"/>
      <c r="C229" s="229" t="s">
        <v>866</v>
      </c>
      <c r="D229" s="229" t="s">
        <v>243</v>
      </c>
      <c r="E229" s="230" t="s">
        <v>6034</v>
      </c>
      <c r="F229" s="231" t="s">
        <v>6035</v>
      </c>
      <c r="G229" s="232" t="s">
        <v>296</v>
      </c>
      <c r="H229" s="233">
        <v>6</v>
      </c>
      <c r="I229" s="234"/>
      <c r="J229" s="235">
        <f>ROUND(I229*H229,2)</f>
        <v>0</v>
      </c>
      <c r="K229" s="231" t="s">
        <v>1</v>
      </c>
      <c r="L229" s="45"/>
      <c r="M229" s="236" t="s">
        <v>1</v>
      </c>
      <c r="N229" s="237" t="s">
        <v>45</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175</v>
      </c>
      <c r="AT229" s="240" t="s">
        <v>243</v>
      </c>
      <c r="AU229" s="240" t="s">
        <v>14</v>
      </c>
      <c r="AY229" s="18" t="s">
        <v>241</v>
      </c>
      <c r="BE229" s="241">
        <f>IF(N229="základní",J229,0)</f>
        <v>0</v>
      </c>
      <c r="BF229" s="241">
        <f>IF(N229="snížená",J229,0)</f>
        <v>0</v>
      </c>
      <c r="BG229" s="241">
        <f>IF(N229="zákl. přenesená",J229,0)</f>
        <v>0</v>
      </c>
      <c r="BH229" s="241">
        <f>IF(N229="sníž. přenesená",J229,0)</f>
        <v>0</v>
      </c>
      <c r="BI229" s="241">
        <f>IF(N229="nulová",J229,0)</f>
        <v>0</v>
      </c>
      <c r="BJ229" s="18" t="s">
        <v>14</v>
      </c>
      <c r="BK229" s="241">
        <f>ROUND(I229*H229,2)</f>
        <v>0</v>
      </c>
      <c r="BL229" s="18" t="s">
        <v>175</v>
      </c>
      <c r="BM229" s="240" t="s">
        <v>6036</v>
      </c>
    </row>
    <row r="230" s="2" customFormat="1">
      <c r="A230" s="39"/>
      <c r="B230" s="40"/>
      <c r="C230" s="41"/>
      <c r="D230" s="242" t="s">
        <v>249</v>
      </c>
      <c r="E230" s="41"/>
      <c r="F230" s="243" t="s">
        <v>6035</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249</v>
      </c>
      <c r="AU230" s="18" t="s">
        <v>14</v>
      </c>
    </row>
    <row r="231" s="2" customFormat="1" ht="16.5" customHeight="1">
      <c r="A231" s="39"/>
      <c r="B231" s="40"/>
      <c r="C231" s="229" t="s">
        <v>874</v>
      </c>
      <c r="D231" s="229" t="s">
        <v>243</v>
      </c>
      <c r="E231" s="230" t="s">
        <v>3087</v>
      </c>
      <c r="F231" s="231" t="s">
        <v>3088</v>
      </c>
      <c r="G231" s="232" t="s">
        <v>296</v>
      </c>
      <c r="H231" s="233">
        <v>270</v>
      </c>
      <c r="I231" s="234"/>
      <c r="J231" s="235">
        <f>ROUND(I231*H231,2)</f>
        <v>0</v>
      </c>
      <c r="K231" s="231" t="s">
        <v>1</v>
      </c>
      <c r="L231" s="45"/>
      <c r="M231" s="236" t="s">
        <v>1</v>
      </c>
      <c r="N231" s="237" t="s">
        <v>45</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175</v>
      </c>
      <c r="AT231" s="240" t="s">
        <v>243</v>
      </c>
      <c r="AU231" s="240" t="s">
        <v>14</v>
      </c>
      <c r="AY231" s="18" t="s">
        <v>241</v>
      </c>
      <c r="BE231" s="241">
        <f>IF(N231="základní",J231,0)</f>
        <v>0</v>
      </c>
      <c r="BF231" s="241">
        <f>IF(N231="snížená",J231,0)</f>
        <v>0</v>
      </c>
      <c r="BG231" s="241">
        <f>IF(N231="zákl. přenesená",J231,0)</f>
        <v>0</v>
      </c>
      <c r="BH231" s="241">
        <f>IF(N231="sníž. přenesená",J231,0)</f>
        <v>0</v>
      </c>
      <c r="BI231" s="241">
        <f>IF(N231="nulová",J231,0)</f>
        <v>0</v>
      </c>
      <c r="BJ231" s="18" t="s">
        <v>14</v>
      </c>
      <c r="BK231" s="241">
        <f>ROUND(I231*H231,2)</f>
        <v>0</v>
      </c>
      <c r="BL231" s="18" t="s">
        <v>175</v>
      </c>
      <c r="BM231" s="240" t="s">
        <v>6037</v>
      </c>
    </row>
    <row r="232" s="2" customFormat="1">
      <c r="A232" s="39"/>
      <c r="B232" s="40"/>
      <c r="C232" s="41"/>
      <c r="D232" s="242" t="s">
        <v>249</v>
      </c>
      <c r="E232" s="41"/>
      <c r="F232" s="243" t="s">
        <v>3088</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249</v>
      </c>
      <c r="AU232" s="18" t="s">
        <v>14</v>
      </c>
    </row>
    <row r="233" s="2" customFormat="1" ht="16.5" customHeight="1">
      <c r="A233" s="39"/>
      <c r="B233" s="40"/>
      <c r="C233" s="229" t="s">
        <v>880</v>
      </c>
      <c r="D233" s="229" t="s">
        <v>243</v>
      </c>
      <c r="E233" s="230" t="s">
        <v>6038</v>
      </c>
      <c r="F233" s="231" t="s">
        <v>2425</v>
      </c>
      <c r="G233" s="232" t="s">
        <v>2426</v>
      </c>
      <c r="H233" s="298"/>
      <c r="I233" s="234"/>
      <c r="J233" s="235">
        <f>ROUND(I233*H233,2)</f>
        <v>0</v>
      </c>
      <c r="K233" s="231" t="s">
        <v>1</v>
      </c>
      <c r="L233" s="45"/>
      <c r="M233" s="236" t="s">
        <v>1</v>
      </c>
      <c r="N233" s="237" t="s">
        <v>45</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175</v>
      </c>
      <c r="AT233" s="240" t="s">
        <v>243</v>
      </c>
      <c r="AU233" s="240" t="s">
        <v>14</v>
      </c>
      <c r="AY233" s="18" t="s">
        <v>241</v>
      </c>
      <c r="BE233" s="241">
        <f>IF(N233="základní",J233,0)</f>
        <v>0</v>
      </c>
      <c r="BF233" s="241">
        <f>IF(N233="snížená",J233,0)</f>
        <v>0</v>
      </c>
      <c r="BG233" s="241">
        <f>IF(N233="zákl. přenesená",J233,0)</f>
        <v>0</v>
      </c>
      <c r="BH233" s="241">
        <f>IF(N233="sníž. přenesená",J233,0)</f>
        <v>0</v>
      </c>
      <c r="BI233" s="241">
        <f>IF(N233="nulová",J233,0)</f>
        <v>0</v>
      </c>
      <c r="BJ233" s="18" t="s">
        <v>14</v>
      </c>
      <c r="BK233" s="241">
        <f>ROUND(I233*H233,2)</f>
        <v>0</v>
      </c>
      <c r="BL233" s="18" t="s">
        <v>175</v>
      </c>
      <c r="BM233" s="240" t="s">
        <v>6039</v>
      </c>
    </row>
    <row r="234" s="2" customFormat="1">
      <c r="A234" s="39"/>
      <c r="B234" s="40"/>
      <c r="C234" s="41"/>
      <c r="D234" s="242" t="s">
        <v>249</v>
      </c>
      <c r="E234" s="41"/>
      <c r="F234" s="243" t="s">
        <v>2425</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249</v>
      </c>
      <c r="AU234" s="18" t="s">
        <v>14</v>
      </c>
    </row>
    <row r="235" s="2" customFormat="1" ht="16.5" customHeight="1">
      <c r="A235" s="39"/>
      <c r="B235" s="40"/>
      <c r="C235" s="229" t="s">
        <v>886</v>
      </c>
      <c r="D235" s="229" t="s">
        <v>243</v>
      </c>
      <c r="E235" s="230" t="s">
        <v>6040</v>
      </c>
      <c r="F235" s="231" t="s">
        <v>2429</v>
      </c>
      <c r="G235" s="232" t="s">
        <v>2426</v>
      </c>
      <c r="H235" s="298"/>
      <c r="I235" s="234"/>
      <c r="J235" s="235">
        <f>ROUND(I235*H235,2)</f>
        <v>0</v>
      </c>
      <c r="K235" s="231" t="s">
        <v>1</v>
      </c>
      <c r="L235" s="45"/>
      <c r="M235" s="236" t="s">
        <v>1</v>
      </c>
      <c r="N235" s="237" t="s">
        <v>45</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175</v>
      </c>
      <c r="AT235" s="240" t="s">
        <v>243</v>
      </c>
      <c r="AU235" s="240" t="s">
        <v>14</v>
      </c>
      <c r="AY235" s="18" t="s">
        <v>241</v>
      </c>
      <c r="BE235" s="241">
        <f>IF(N235="základní",J235,0)</f>
        <v>0</v>
      </c>
      <c r="BF235" s="241">
        <f>IF(N235="snížená",J235,0)</f>
        <v>0</v>
      </c>
      <c r="BG235" s="241">
        <f>IF(N235="zákl. přenesená",J235,0)</f>
        <v>0</v>
      </c>
      <c r="BH235" s="241">
        <f>IF(N235="sníž. přenesená",J235,0)</f>
        <v>0</v>
      </c>
      <c r="BI235" s="241">
        <f>IF(N235="nulová",J235,0)</f>
        <v>0</v>
      </c>
      <c r="BJ235" s="18" t="s">
        <v>14</v>
      </c>
      <c r="BK235" s="241">
        <f>ROUND(I235*H235,2)</f>
        <v>0</v>
      </c>
      <c r="BL235" s="18" t="s">
        <v>175</v>
      </c>
      <c r="BM235" s="240" t="s">
        <v>6041</v>
      </c>
    </row>
    <row r="236" s="2" customFormat="1">
      <c r="A236" s="39"/>
      <c r="B236" s="40"/>
      <c r="C236" s="41"/>
      <c r="D236" s="242" t="s">
        <v>249</v>
      </c>
      <c r="E236" s="41"/>
      <c r="F236" s="243" t="s">
        <v>2429</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249</v>
      </c>
      <c r="AU236" s="18" t="s">
        <v>14</v>
      </c>
    </row>
    <row r="237" s="12" customFormat="1" ht="25.92" customHeight="1">
      <c r="A237" s="12"/>
      <c r="B237" s="213"/>
      <c r="C237" s="214"/>
      <c r="D237" s="215" t="s">
        <v>79</v>
      </c>
      <c r="E237" s="216" t="s">
        <v>2431</v>
      </c>
      <c r="F237" s="216" t="s">
        <v>2432</v>
      </c>
      <c r="G237" s="214"/>
      <c r="H237" s="214"/>
      <c r="I237" s="217"/>
      <c r="J237" s="218">
        <f>BK237</f>
        <v>0</v>
      </c>
      <c r="K237" s="214"/>
      <c r="L237" s="219"/>
      <c r="M237" s="220"/>
      <c r="N237" s="221"/>
      <c r="O237" s="221"/>
      <c r="P237" s="222">
        <f>SUM(P238:P257)</f>
        <v>0</v>
      </c>
      <c r="Q237" s="221"/>
      <c r="R237" s="222">
        <f>SUM(R238:R257)</f>
        <v>0</v>
      </c>
      <c r="S237" s="221"/>
      <c r="T237" s="223">
        <f>SUM(T238:T257)</f>
        <v>0</v>
      </c>
      <c r="U237" s="12"/>
      <c r="V237" s="12"/>
      <c r="W237" s="12"/>
      <c r="X237" s="12"/>
      <c r="Y237" s="12"/>
      <c r="Z237" s="12"/>
      <c r="AA237" s="12"/>
      <c r="AB237" s="12"/>
      <c r="AC237" s="12"/>
      <c r="AD237" s="12"/>
      <c r="AE237" s="12"/>
      <c r="AR237" s="224" t="s">
        <v>14</v>
      </c>
      <c r="AT237" s="225" t="s">
        <v>79</v>
      </c>
      <c r="AU237" s="225" t="s">
        <v>80</v>
      </c>
      <c r="AY237" s="224" t="s">
        <v>241</v>
      </c>
      <c r="BK237" s="226">
        <f>SUM(BK238:BK257)</f>
        <v>0</v>
      </c>
    </row>
    <row r="238" s="2" customFormat="1" ht="16.5" customHeight="1">
      <c r="A238" s="39"/>
      <c r="B238" s="40"/>
      <c r="C238" s="229" t="s">
        <v>892</v>
      </c>
      <c r="D238" s="229" t="s">
        <v>243</v>
      </c>
      <c r="E238" s="230" t="s">
        <v>2433</v>
      </c>
      <c r="F238" s="231" t="s">
        <v>2434</v>
      </c>
      <c r="G238" s="232" t="s">
        <v>2204</v>
      </c>
      <c r="H238" s="233">
        <v>1</v>
      </c>
      <c r="I238" s="234"/>
      <c r="J238" s="235">
        <f>ROUND(I238*H238,2)</f>
        <v>0</v>
      </c>
      <c r="K238" s="231" t="s">
        <v>1</v>
      </c>
      <c r="L238" s="45"/>
      <c r="M238" s="236" t="s">
        <v>1</v>
      </c>
      <c r="N238" s="237" t="s">
        <v>45</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175</v>
      </c>
      <c r="AT238" s="240" t="s">
        <v>243</v>
      </c>
      <c r="AU238" s="240" t="s">
        <v>14</v>
      </c>
      <c r="AY238" s="18" t="s">
        <v>241</v>
      </c>
      <c r="BE238" s="241">
        <f>IF(N238="základní",J238,0)</f>
        <v>0</v>
      </c>
      <c r="BF238" s="241">
        <f>IF(N238="snížená",J238,0)</f>
        <v>0</v>
      </c>
      <c r="BG238" s="241">
        <f>IF(N238="zákl. přenesená",J238,0)</f>
        <v>0</v>
      </c>
      <c r="BH238" s="241">
        <f>IF(N238="sníž. přenesená",J238,0)</f>
        <v>0</v>
      </c>
      <c r="BI238" s="241">
        <f>IF(N238="nulová",J238,0)</f>
        <v>0</v>
      </c>
      <c r="BJ238" s="18" t="s">
        <v>14</v>
      </c>
      <c r="BK238" s="241">
        <f>ROUND(I238*H238,2)</f>
        <v>0</v>
      </c>
      <c r="BL238" s="18" t="s">
        <v>175</v>
      </c>
      <c r="BM238" s="240" t="s">
        <v>6042</v>
      </c>
    </row>
    <row r="239" s="2" customFormat="1">
      <c r="A239" s="39"/>
      <c r="B239" s="40"/>
      <c r="C239" s="41"/>
      <c r="D239" s="242" t="s">
        <v>249</v>
      </c>
      <c r="E239" s="41"/>
      <c r="F239" s="243" t="s">
        <v>2434</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249</v>
      </c>
      <c r="AU239" s="18" t="s">
        <v>14</v>
      </c>
    </row>
    <row r="240" s="2" customFormat="1" ht="24.15" customHeight="1">
      <c r="A240" s="39"/>
      <c r="B240" s="40"/>
      <c r="C240" s="229" t="s">
        <v>901</v>
      </c>
      <c r="D240" s="229" t="s">
        <v>243</v>
      </c>
      <c r="E240" s="230" t="s">
        <v>2436</v>
      </c>
      <c r="F240" s="231" t="s">
        <v>2441</v>
      </c>
      <c r="G240" s="232" t="s">
        <v>2204</v>
      </c>
      <c r="H240" s="233">
        <v>1</v>
      </c>
      <c r="I240" s="234"/>
      <c r="J240" s="235">
        <f>ROUND(I240*H240,2)</f>
        <v>0</v>
      </c>
      <c r="K240" s="231" t="s">
        <v>1</v>
      </c>
      <c r="L240" s="45"/>
      <c r="M240" s="236" t="s">
        <v>1</v>
      </c>
      <c r="N240" s="237" t="s">
        <v>45</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175</v>
      </c>
      <c r="AT240" s="240" t="s">
        <v>243</v>
      </c>
      <c r="AU240" s="240" t="s">
        <v>14</v>
      </c>
      <c r="AY240" s="18" t="s">
        <v>241</v>
      </c>
      <c r="BE240" s="241">
        <f>IF(N240="základní",J240,0)</f>
        <v>0</v>
      </c>
      <c r="BF240" s="241">
        <f>IF(N240="snížená",J240,0)</f>
        <v>0</v>
      </c>
      <c r="BG240" s="241">
        <f>IF(N240="zákl. přenesená",J240,0)</f>
        <v>0</v>
      </c>
      <c r="BH240" s="241">
        <f>IF(N240="sníž. přenesená",J240,0)</f>
        <v>0</v>
      </c>
      <c r="BI240" s="241">
        <f>IF(N240="nulová",J240,0)</f>
        <v>0</v>
      </c>
      <c r="BJ240" s="18" t="s">
        <v>14</v>
      </c>
      <c r="BK240" s="241">
        <f>ROUND(I240*H240,2)</f>
        <v>0</v>
      </c>
      <c r="BL240" s="18" t="s">
        <v>175</v>
      </c>
      <c r="BM240" s="240" t="s">
        <v>6043</v>
      </c>
    </row>
    <row r="241" s="2" customFormat="1">
      <c r="A241" s="39"/>
      <c r="B241" s="40"/>
      <c r="C241" s="41"/>
      <c r="D241" s="242" t="s">
        <v>249</v>
      </c>
      <c r="E241" s="41"/>
      <c r="F241" s="243" t="s">
        <v>2441</v>
      </c>
      <c r="G241" s="41"/>
      <c r="H241" s="41"/>
      <c r="I241" s="244"/>
      <c r="J241" s="41"/>
      <c r="K241" s="41"/>
      <c r="L241" s="45"/>
      <c r="M241" s="245"/>
      <c r="N241" s="246"/>
      <c r="O241" s="92"/>
      <c r="P241" s="92"/>
      <c r="Q241" s="92"/>
      <c r="R241" s="92"/>
      <c r="S241" s="92"/>
      <c r="T241" s="93"/>
      <c r="U241" s="39"/>
      <c r="V241" s="39"/>
      <c r="W241" s="39"/>
      <c r="X241" s="39"/>
      <c r="Y241" s="39"/>
      <c r="Z241" s="39"/>
      <c r="AA241" s="39"/>
      <c r="AB241" s="39"/>
      <c r="AC241" s="39"/>
      <c r="AD241" s="39"/>
      <c r="AE241" s="39"/>
      <c r="AT241" s="18" t="s">
        <v>249</v>
      </c>
      <c r="AU241" s="18" t="s">
        <v>14</v>
      </c>
    </row>
    <row r="242" s="2" customFormat="1" ht="24.15" customHeight="1">
      <c r="A242" s="39"/>
      <c r="B242" s="40"/>
      <c r="C242" s="229" t="s">
        <v>911</v>
      </c>
      <c r="D242" s="229" t="s">
        <v>243</v>
      </c>
      <c r="E242" s="230" t="s">
        <v>2440</v>
      </c>
      <c r="F242" s="231" t="s">
        <v>2445</v>
      </c>
      <c r="G242" s="232" t="s">
        <v>2204</v>
      </c>
      <c r="H242" s="233">
        <v>1</v>
      </c>
      <c r="I242" s="234"/>
      <c r="J242" s="235">
        <f>ROUND(I242*H242,2)</f>
        <v>0</v>
      </c>
      <c r="K242" s="231" t="s">
        <v>1</v>
      </c>
      <c r="L242" s="45"/>
      <c r="M242" s="236" t="s">
        <v>1</v>
      </c>
      <c r="N242" s="237" t="s">
        <v>45</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175</v>
      </c>
      <c r="AT242" s="240" t="s">
        <v>243</v>
      </c>
      <c r="AU242" s="240" t="s">
        <v>14</v>
      </c>
      <c r="AY242" s="18" t="s">
        <v>241</v>
      </c>
      <c r="BE242" s="241">
        <f>IF(N242="základní",J242,0)</f>
        <v>0</v>
      </c>
      <c r="BF242" s="241">
        <f>IF(N242="snížená",J242,0)</f>
        <v>0</v>
      </c>
      <c r="BG242" s="241">
        <f>IF(N242="zákl. přenesená",J242,0)</f>
        <v>0</v>
      </c>
      <c r="BH242" s="241">
        <f>IF(N242="sníž. přenesená",J242,0)</f>
        <v>0</v>
      </c>
      <c r="BI242" s="241">
        <f>IF(N242="nulová",J242,0)</f>
        <v>0</v>
      </c>
      <c r="BJ242" s="18" t="s">
        <v>14</v>
      </c>
      <c r="BK242" s="241">
        <f>ROUND(I242*H242,2)</f>
        <v>0</v>
      </c>
      <c r="BL242" s="18" t="s">
        <v>175</v>
      </c>
      <c r="BM242" s="240" t="s">
        <v>6044</v>
      </c>
    </row>
    <row r="243" s="2" customFormat="1">
      <c r="A243" s="39"/>
      <c r="B243" s="40"/>
      <c r="C243" s="41"/>
      <c r="D243" s="242" t="s">
        <v>249</v>
      </c>
      <c r="E243" s="41"/>
      <c r="F243" s="243" t="s">
        <v>2445</v>
      </c>
      <c r="G243" s="41"/>
      <c r="H243" s="41"/>
      <c r="I243" s="244"/>
      <c r="J243" s="41"/>
      <c r="K243" s="41"/>
      <c r="L243" s="45"/>
      <c r="M243" s="245"/>
      <c r="N243" s="246"/>
      <c r="O243" s="92"/>
      <c r="P243" s="92"/>
      <c r="Q243" s="92"/>
      <c r="R243" s="92"/>
      <c r="S243" s="92"/>
      <c r="T243" s="93"/>
      <c r="U243" s="39"/>
      <c r="V243" s="39"/>
      <c r="W243" s="39"/>
      <c r="X243" s="39"/>
      <c r="Y243" s="39"/>
      <c r="Z243" s="39"/>
      <c r="AA243" s="39"/>
      <c r="AB243" s="39"/>
      <c r="AC243" s="39"/>
      <c r="AD243" s="39"/>
      <c r="AE243" s="39"/>
      <c r="AT243" s="18" t="s">
        <v>249</v>
      </c>
      <c r="AU243" s="18" t="s">
        <v>14</v>
      </c>
    </row>
    <row r="244" s="2" customFormat="1" ht="21.75" customHeight="1">
      <c r="A244" s="39"/>
      <c r="B244" s="40"/>
      <c r="C244" s="229" t="s">
        <v>915</v>
      </c>
      <c r="D244" s="229" t="s">
        <v>243</v>
      </c>
      <c r="E244" s="230" t="s">
        <v>2444</v>
      </c>
      <c r="F244" s="231" t="s">
        <v>5616</v>
      </c>
      <c r="G244" s="232" t="s">
        <v>2204</v>
      </c>
      <c r="H244" s="233">
        <v>1</v>
      </c>
      <c r="I244" s="234"/>
      <c r="J244" s="235">
        <f>ROUND(I244*H244,2)</f>
        <v>0</v>
      </c>
      <c r="K244" s="231" t="s">
        <v>1</v>
      </c>
      <c r="L244" s="45"/>
      <c r="M244" s="236" t="s">
        <v>1</v>
      </c>
      <c r="N244" s="237" t="s">
        <v>45</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175</v>
      </c>
      <c r="AT244" s="240" t="s">
        <v>243</v>
      </c>
      <c r="AU244" s="240" t="s">
        <v>14</v>
      </c>
      <c r="AY244" s="18" t="s">
        <v>241</v>
      </c>
      <c r="BE244" s="241">
        <f>IF(N244="základní",J244,0)</f>
        <v>0</v>
      </c>
      <c r="BF244" s="241">
        <f>IF(N244="snížená",J244,0)</f>
        <v>0</v>
      </c>
      <c r="BG244" s="241">
        <f>IF(N244="zákl. přenesená",J244,0)</f>
        <v>0</v>
      </c>
      <c r="BH244" s="241">
        <f>IF(N244="sníž. přenesená",J244,0)</f>
        <v>0</v>
      </c>
      <c r="BI244" s="241">
        <f>IF(N244="nulová",J244,0)</f>
        <v>0</v>
      </c>
      <c r="BJ244" s="18" t="s">
        <v>14</v>
      </c>
      <c r="BK244" s="241">
        <f>ROUND(I244*H244,2)</f>
        <v>0</v>
      </c>
      <c r="BL244" s="18" t="s">
        <v>175</v>
      </c>
      <c r="BM244" s="240" t="s">
        <v>6045</v>
      </c>
    </row>
    <row r="245" s="2" customFormat="1">
      <c r="A245" s="39"/>
      <c r="B245" s="40"/>
      <c r="C245" s="41"/>
      <c r="D245" s="242" t="s">
        <v>249</v>
      </c>
      <c r="E245" s="41"/>
      <c r="F245" s="243" t="s">
        <v>5616</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249</v>
      </c>
      <c r="AU245" s="18" t="s">
        <v>14</v>
      </c>
    </row>
    <row r="246" s="2" customFormat="1" ht="16.5" customHeight="1">
      <c r="A246" s="39"/>
      <c r="B246" s="40"/>
      <c r="C246" s="229" t="s">
        <v>919</v>
      </c>
      <c r="D246" s="229" t="s">
        <v>243</v>
      </c>
      <c r="E246" s="230" t="s">
        <v>2448</v>
      </c>
      <c r="F246" s="231" t="s">
        <v>5618</v>
      </c>
      <c r="G246" s="232" t="s">
        <v>2204</v>
      </c>
      <c r="H246" s="233">
        <v>1</v>
      </c>
      <c r="I246" s="234"/>
      <c r="J246" s="235">
        <f>ROUND(I246*H246,2)</f>
        <v>0</v>
      </c>
      <c r="K246" s="231" t="s">
        <v>1</v>
      </c>
      <c r="L246" s="45"/>
      <c r="M246" s="236" t="s">
        <v>1</v>
      </c>
      <c r="N246" s="237" t="s">
        <v>45</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175</v>
      </c>
      <c r="AT246" s="240" t="s">
        <v>243</v>
      </c>
      <c r="AU246" s="240" t="s">
        <v>14</v>
      </c>
      <c r="AY246" s="18" t="s">
        <v>241</v>
      </c>
      <c r="BE246" s="241">
        <f>IF(N246="základní",J246,0)</f>
        <v>0</v>
      </c>
      <c r="BF246" s="241">
        <f>IF(N246="snížená",J246,0)</f>
        <v>0</v>
      </c>
      <c r="BG246" s="241">
        <f>IF(N246="zákl. přenesená",J246,0)</f>
        <v>0</v>
      </c>
      <c r="BH246" s="241">
        <f>IF(N246="sníž. přenesená",J246,0)</f>
        <v>0</v>
      </c>
      <c r="BI246" s="241">
        <f>IF(N246="nulová",J246,0)</f>
        <v>0</v>
      </c>
      <c r="BJ246" s="18" t="s">
        <v>14</v>
      </c>
      <c r="BK246" s="241">
        <f>ROUND(I246*H246,2)</f>
        <v>0</v>
      </c>
      <c r="BL246" s="18" t="s">
        <v>175</v>
      </c>
      <c r="BM246" s="240" t="s">
        <v>6046</v>
      </c>
    </row>
    <row r="247" s="2" customFormat="1">
      <c r="A247" s="39"/>
      <c r="B247" s="40"/>
      <c r="C247" s="41"/>
      <c r="D247" s="242" t="s">
        <v>249</v>
      </c>
      <c r="E247" s="41"/>
      <c r="F247" s="243" t="s">
        <v>5618</v>
      </c>
      <c r="G247" s="41"/>
      <c r="H247" s="41"/>
      <c r="I247" s="244"/>
      <c r="J247" s="41"/>
      <c r="K247" s="41"/>
      <c r="L247" s="45"/>
      <c r="M247" s="245"/>
      <c r="N247" s="246"/>
      <c r="O247" s="92"/>
      <c r="P247" s="92"/>
      <c r="Q247" s="92"/>
      <c r="R247" s="92"/>
      <c r="S247" s="92"/>
      <c r="T247" s="93"/>
      <c r="U247" s="39"/>
      <c r="V247" s="39"/>
      <c r="W247" s="39"/>
      <c r="X247" s="39"/>
      <c r="Y247" s="39"/>
      <c r="Z247" s="39"/>
      <c r="AA247" s="39"/>
      <c r="AB247" s="39"/>
      <c r="AC247" s="39"/>
      <c r="AD247" s="39"/>
      <c r="AE247" s="39"/>
      <c r="AT247" s="18" t="s">
        <v>249</v>
      </c>
      <c r="AU247" s="18" t="s">
        <v>14</v>
      </c>
    </row>
    <row r="248" s="2" customFormat="1" ht="16.5" customHeight="1">
      <c r="A248" s="39"/>
      <c r="B248" s="40"/>
      <c r="C248" s="229" t="s">
        <v>923</v>
      </c>
      <c r="D248" s="229" t="s">
        <v>243</v>
      </c>
      <c r="E248" s="230" t="s">
        <v>2452</v>
      </c>
      <c r="F248" s="231" t="s">
        <v>2449</v>
      </c>
      <c r="G248" s="232" t="s">
        <v>2204</v>
      </c>
      <c r="H248" s="233">
        <v>1</v>
      </c>
      <c r="I248" s="234"/>
      <c r="J248" s="235">
        <f>ROUND(I248*H248,2)</f>
        <v>0</v>
      </c>
      <c r="K248" s="231" t="s">
        <v>1</v>
      </c>
      <c r="L248" s="45"/>
      <c r="M248" s="236" t="s">
        <v>1</v>
      </c>
      <c r="N248" s="237" t="s">
        <v>45</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175</v>
      </c>
      <c r="AT248" s="240" t="s">
        <v>243</v>
      </c>
      <c r="AU248" s="240" t="s">
        <v>14</v>
      </c>
      <c r="AY248" s="18" t="s">
        <v>241</v>
      </c>
      <c r="BE248" s="241">
        <f>IF(N248="základní",J248,0)</f>
        <v>0</v>
      </c>
      <c r="BF248" s="241">
        <f>IF(N248="snížená",J248,0)</f>
        <v>0</v>
      </c>
      <c r="BG248" s="241">
        <f>IF(N248="zákl. přenesená",J248,0)</f>
        <v>0</v>
      </c>
      <c r="BH248" s="241">
        <f>IF(N248="sníž. přenesená",J248,0)</f>
        <v>0</v>
      </c>
      <c r="BI248" s="241">
        <f>IF(N248="nulová",J248,0)</f>
        <v>0</v>
      </c>
      <c r="BJ248" s="18" t="s">
        <v>14</v>
      </c>
      <c r="BK248" s="241">
        <f>ROUND(I248*H248,2)</f>
        <v>0</v>
      </c>
      <c r="BL248" s="18" t="s">
        <v>175</v>
      </c>
      <c r="BM248" s="240" t="s">
        <v>6047</v>
      </c>
    </row>
    <row r="249" s="2" customFormat="1">
      <c r="A249" s="39"/>
      <c r="B249" s="40"/>
      <c r="C249" s="41"/>
      <c r="D249" s="242" t="s">
        <v>249</v>
      </c>
      <c r="E249" s="41"/>
      <c r="F249" s="243" t="s">
        <v>2449</v>
      </c>
      <c r="G249" s="41"/>
      <c r="H249" s="41"/>
      <c r="I249" s="244"/>
      <c r="J249" s="41"/>
      <c r="K249" s="41"/>
      <c r="L249" s="45"/>
      <c r="M249" s="245"/>
      <c r="N249" s="246"/>
      <c r="O249" s="92"/>
      <c r="P249" s="92"/>
      <c r="Q249" s="92"/>
      <c r="R249" s="92"/>
      <c r="S249" s="92"/>
      <c r="T249" s="93"/>
      <c r="U249" s="39"/>
      <c r="V249" s="39"/>
      <c r="W249" s="39"/>
      <c r="X249" s="39"/>
      <c r="Y249" s="39"/>
      <c r="Z249" s="39"/>
      <c r="AA249" s="39"/>
      <c r="AB249" s="39"/>
      <c r="AC249" s="39"/>
      <c r="AD249" s="39"/>
      <c r="AE249" s="39"/>
      <c r="AT249" s="18" t="s">
        <v>249</v>
      </c>
      <c r="AU249" s="18" t="s">
        <v>14</v>
      </c>
    </row>
    <row r="250" s="2" customFormat="1" ht="24.15" customHeight="1">
      <c r="A250" s="39"/>
      <c r="B250" s="40"/>
      <c r="C250" s="229" t="s">
        <v>927</v>
      </c>
      <c r="D250" s="229" t="s">
        <v>243</v>
      </c>
      <c r="E250" s="230" t="s">
        <v>2456</v>
      </c>
      <c r="F250" s="231" t="s">
        <v>2453</v>
      </c>
      <c r="G250" s="232" t="s">
        <v>2204</v>
      </c>
      <c r="H250" s="233">
        <v>1</v>
      </c>
      <c r="I250" s="234"/>
      <c r="J250" s="235">
        <f>ROUND(I250*H250,2)</f>
        <v>0</v>
      </c>
      <c r="K250" s="231" t="s">
        <v>1</v>
      </c>
      <c r="L250" s="45"/>
      <c r="M250" s="236" t="s">
        <v>1</v>
      </c>
      <c r="N250" s="237" t="s">
        <v>45</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175</v>
      </c>
      <c r="AT250" s="240" t="s">
        <v>243</v>
      </c>
      <c r="AU250" s="240" t="s">
        <v>14</v>
      </c>
      <c r="AY250" s="18" t="s">
        <v>241</v>
      </c>
      <c r="BE250" s="241">
        <f>IF(N250="základní",J250,0)</f>
        <v>0</v>
      </c>
      <c r="BF250" s="241">
        <f>IF(N250="snížená",J250,0)</f>
        <v>0</v>
      </c>
      <c r="BG250" s="241">
        <f>IF(N250="zákl. přenesená",J250,0)</f>
        <v>0</v>
      </c>
      <c r="BH250" s="241">
        <f>IF(N250="sníž. přenesená",J250,0)</f>
        <v>0</v>
      </c>
      <c r="BI250" s="241">
        <f>IF(N250="nulová",J250,0)</f>
        <v>0</v>
      </c>
      <c r="BJ250" s="18" t="s">
        <v>14</v>
      </c>
      <c r="BK250" s="241">
        <f>ROUND(I250*H250,2)</f>
        <v>0</v>
      </c>
      <c r="BL250" s="18" t="s">
        <v>175</v>
      </c>
      <c r="BM250" s="240" t="s">
        <v>6048</v>
      </c>
    </row>
    <row r="251" s="2" customFormat="1">
      <c r="A251" s="39"/>
      <c r="B251" s="40"/>
      <c r="C251" s="41"/>
      <c r="D251" s="242" t="s">
        <v>249</v>
      </c>
      <c r="E251" s="41"/>
      <c r="F251" s="243" t="s">
        <v>2453</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249</v>
      </c>
      <c r="AU251" s="18" t="s">
        <v>14</v>
      </c>
    </row>
    <row r="252" s="2" customFormat="1" ht="16.5" customHeight="1">
      <c r="A252" s="39"/>
      <c r="B252" s="40"/>
      <c r="C252" s="229" t="s">
        <v>931</v>
      </c>
      <c r="D252" s="229" t="s">
        <v>243</v>
      </c>
      <c r="E252" s="230" t="s">
        <v>2460</v>
      </c>
      <c r="F252" s="231" t="s">
        <v>2457</v>
      </c>
      <c r="G252" s="232" t="s">
        <v>2204</v>
      </c>
      <c r="H252" s="233">
        <v>1</v>
      </c>
      <c r="I252" s="234"/>
      <c r="J252" s="235">
        <f>ROUND(I252*H252,2)</f>
        <v>0</v>
      </c>
      <c r="K252" s="231" t="s">
        <v>1</v>
      </c>
      <c r="L252" s="45"/>
      <c r="M252" s="236" t="s">
        <v>1</v>
      </c>
      <c r="N252" s="237" t="s">
        <v>45</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175</v>
      </c>
      <c r="AT252" s="240" t="s">
        <v>243</v>
      </c>
      <c r="AU252" s="240" t="s">
        <v>14</v>
      </c>
      <c r="AY252" s="18" t="s">
        <v>241</v>
      </c>
      <c r="BE252" s="241">
        <f>IF(N252="základní",J252,0)</f>
        <v>0</v>
      </c>
      <c r="BF252" s="241">
        <f>IF(N252="snížená",J252,0)</f>
        <v>0</v>
      </c>
      <c r="BG252" s="241">
        <f>IF(N252="zákl. přenesená",J252,0)</f>
        <v>0</v>
      </c>
      <c r="BH252" s="241">
        <f>IF(N252="sníž. přenesená",J252,0)</f>
        <v>0</v>
      </c>
      <c r="BI252" s="241">
        <f>IF(N252="nulová",J252,0)</f>
        <v>0</v>
      </c>
      <c r="BJ252" s="18" t="s">
        <v>14</v>
      </c>
      <c r="BK252" s="241">
        <f>ROUND(I252*H252,2)</f>
        <v>0</v>
      </c>
      <c r="BL252" s="18" t="s">
        <v>175</v>
      </c>
      <c r="BM252" s="240" t="s">
        <v>6049</v>
      </c>
    </row>
    <row r="253" s="2" customFormat="1">
      <c r="A253" s="39"/>
      <c r="B253" s="40"/>
      <c r="C253" s="41"/>
      <c r="D253" s="242" t="s">
        <v>249</v>
      </c>
      <c r="E253" s="41"/>
      <c r="F253" s="243" t="s">
        <v>2457</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249</v>
      </c>
      <c r="AU253" s="18" t="s">
        <v>14</v>
      </c>
    </row>
    <row r="254" s="2" customFormat="1" ht="16.5" customHeight="1">
      <c r="A254" s="39"/>
      <c r="B254" s="40"/>
      <c r="C254" s="229" t="s">
        <v>935</v>
      </c>
      <c r="D254" s="229" t="s">
        <v>243</v>
      </c>
      <c r="E254" s="230" t="s">
        <v>2464</v>
      </c>
      <c r="F254" s="231" t="s">
        <v>2461</v>
      </c>
      <c r="G254" s="232" t="s">
        <v>2204</v>
      </c>
      <c r="H254" s="233">
        <v>1</v>
      </c>
      <c r="I254" s="234"/>
      <c r="J254" s="235">
        <f>ROUND(I254*H254,2)</f>
        <v>0</v>
      </c>
      <c r="K254" s="231" t="s">
        <v>1</v>
      </c>
      <c r="L254" s="45"/>
      <c r="M254" s="236" t="s">
        <v>1</v>
      </c>
      <c r="N254" s="237" t="s">
        <v>45</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175</v>
      </c>
      <c r="AT254" s="240" t="s">
        <v>243</v>
      </c>
      <c r="AU254" s="240" t="s">
        <v>14</v>
      </c>
      <c r="AY254" s="18" t="s">
        <v>241</v>
      </c>
      <c r="BE254" s="241">
        <f>IF(N254="základní",J254,0)</f>
        <v>0</v>
      </c>
      <c r="BF254" s="241">
        <f>IF(N254="snížená",J254,0)</f>
        <v>0</v>
      </c>
      <c r="BG254" s="241">
        <f>IF(N254="zákl. přenesená",J254,0)</f>
        <v>0</v>
      </c>
      <c r="BH254" s="241">
        <f>IF(N254="sníž. přenesená",J254,0)</f>
        <v>0</v>
      </c>
      <c r="BI254" s="241">
        <f>IF(N254="nulová",J254,0)</f>
        <v>0</v>
      </c>
      <c r="BJ254" s="18" t="s">
        <v>14</v>
      </c>
      <c r="BK254" s="241">
        <f>ROUND(I254*H254,2)</f>
        <v>0</v>
      </c>
      <c r="BL254" s="18" t="s">
        <v>175</v>
      </c>
      <c r="BM254" s="240" t="s">
        <v>6050</v>
      </c>
    </row>
    <row r="255" s="2" customFormat="1">
      <c r="A255" s="39"/>
      <c r="B255" s="40"/>
      <c r="C255" s="41"/>
      <c r="D255" s="242" t="s">
        <v>249</v>
      </c>
      <c r="E255" s="41"/>
      <c r="F255" s="243" t="s">
        <v>2461</v>
      </c>
      <c r="G255" s="41"/>
      <c r="H255" s="41"/>
      <c r="I255" s="244"/>
      <c r="J255" s="41"/>
      <c r="K255" s="41"/>
      <c r="L255" s="45"/>
      <c r="M255" s="245"/>
      <c r="N255" s="246"/>
      <c r="O255" s="92"/>
      <c r="P255" s="92"/>
      <c r="Q255" s="92"/>
      <c r="R255" s="92"/>
      <c r="S255" s="92"/>
      <c r="T255" s="93"/>
      <c r="U255" s="39"/>
      <c r="V255" s="39"/>
      <c r="W255" s="39"/>
      <c r="X255" s="39"/>
      <c r="Y255" s="39"/>
      <c r="Z255" s="39"/>
      <c r="AA255" s="39"/>
      <c r="AB255" s="39"/>
      <c r="AC255" s="39"/>
      <c r="AD255" s="39"/>
      <c r="AE255" s="39"/>
      <c r="AT255" s="18" t="s">
        <v>249</v>
      </c>
      <c r="AU255" s="18" t="s">
        <v>14</v>
      </c>
    </row>
    <row r="256" s="2" customFormat="1" ht="16.5" customHeight="1">
      <c r="A256" s="39"/>
      <c r="B256" s="40"/>
      <c r="C256" s="229" t="s">
        <v>942</v>
      </c>
      <c r="D256" s="229" t="s">
        <v>243</v>
      </c>
      <c r="E256" s="230" t="s">
        <v>3108</v>
      </c>
      <c r="F256" s="231" t="s">
        <v>2465</v>
      </c>
      <c r="G256" s="232" t="s">
        <v>2204</v>
      </c>
      <c r="H256" s="233">
        <v>1</v>
      </c>
      <c r="I256" s="234"/>
      <c r="J256" s="235">
        <f>ROUND(I256*H256,2)</f>
        <v>0</v>
      </c>
      <c r="K256" s="231" t="s">
        <v>1</v>
      </c>
      <c r="L256" s="45"/>
      <c r="M256" s="236" t="s">
        <v>1</v>
      </c>
      <c r="N256" s="237" t="s">
        <v>45</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175</v>
      </c>
      <c r="AT256" s="240" t="s">
        <v>243</v>
      </c>
      <c r="AU256" s="240" t="s">
        <v>14</v>
      </c>
      <c r="AY256" s="18" t="s">
        <v>241</v>
      </c>
      <c r="BE256" s="241">
        <f>IF(N256="základní",J256,0)</f>
        <v>0</v>
      </c>
      <c r="BF256" s="241">
        <f>IF(N256="snížená",J256,0)</f>
        <v>0</v>
      </c>
      <c r="BG256" s="241">
        <f>IF(N256="zákl. přenesená",J256,0)</f>
        <v>0</v>
      </c>
      <c r="BH256" s="241">
        <f>IF(N256="sníž. přenesená",J256,0)</f>
        <v>0</v>
      </c>
      <c r="BI256" s="241">
        <f>IF(N256="nulová",J256,0)</f>
        <v>0</v>
      </c>
      <c r="BJ256" s="18" t="s">
        <v>14</v>
      </c>
      <c r="BK256" s="241">
        <f>ROUND(I256*H256,2)</f>
        <v>0</v>
      </c>
      <c r="BL256" s="18" t="s">
        <v>175</v>
      </c>
      <c r="BM256" s="240" t="s">
        <v>6051</v>
      </c>
    </row>
    <row r="257" s="2" customFormat="1">
      <c r="A257" s="39"/>
      <c r="B257" s="40"/>
      <c r="C257" s="41"/>
      <c r="D257" s="242" t="s">
        <v>249</v>
      </c>
      <c r="E257" s="41"/>
      <c r="F257" s="243" t="s">
        <v>2465</v>
      </c>
      <c r="G257" s="41"/>
      <c r="H257" s="41"/>
      <c r="I257" s="244"/>
      <c r="J257" s="41"/>
      <c r="K257" s="41"/>
      <c r="L257" s="45"/>
      <c r="M257" s="245"/>
      <c r="N257" s="246"/>
      <c r="O257" s="92"/>
      <c r="P257" s="92"/>
      <c r="Q257" s="92"/>
      <c r="R257" s="92"/>
      <c r="S257" s="92"/>
      <c r="T257" s="93"/>
      <c r="U257" s="39"/>
      <c r="V257" s="39"/>
      <c r="W257" s="39"/>
      <c r="X257" s="39"/>
      <c r="Y257" s="39"/>
      <c r="Z257" s="39"/>
      <c r="AA257" s="39"/>
      <c r="AB257" s="39"/>
      <c r="AC257" s="39"/>
      <c r="AD257" s="39"/>
      <c r="AE257" s="39"/>
      <c r="AT257" s="18" t="s">
        <v>249</v>
      </c>
      <c r="AU257" s="18" t="s">
        <v>14</v>
      </c>
    </row>
    <row r="258" s="12" customFormat="1" ht="25.92" customHeight="1">
      <c r="A258" s="12"/>
      <c r="B258" s="213"/>
      <c r="C258" s="214"/>
      <c r="D258" s="215" t="s">
        <v>79</v>
      </c>
      <c r="E258" s="216" t="s">
        <v>2467</v>
      </c>
      <c r="F258" s="216" t="s">
        <v>242</v>
      </c>
      <c r="G258" s="214"/>
      <c r="H258" s="214"/>
      <c r="I258" s="217"/>
      <c r="J258" s="218">
        <f>BK258</f>
        <v>0</v>
      </c>
      <c r="K258" s="214"/>
      <c r="L258" s="219"/>
      <c r="M258" s="220"/>
      <c r="N258" s="221"/>
      <c r="O258" s="221"/>
      <c r="P258" s="222">
        <f>SUM(P259:P278)</f>
        <v>0</v>
      </c>
      <c r="Q258" s="221"/>
      <c r="R258" s="222">
        <f>SUM(R259:R278)</f>
        <v>0</v>
      </c>
      <c r="S258" s="221"/>
      <c r="T258" s="223">
        <f>SUM(T259:T278)</f>
        <v>0</v>
      </c>
      <c r="U258" s="12"/>
      <c r="V258" s="12"/>
      <c r="W258" s="12"/>
      <c r="X258" s="12"/>
      <c r="Y258" s="12"/>
      <c r="Z258" s="12"/>
      <c r="AA258" s="12"/>
      <c r="AB258" s="12"/>
      <c r="AC258" s="12"/>
      <c r="AD258" s="12"/>
      <c r="AE258" s="12"/>
      <c r="AR258" s="224" t="s">
        <v>14</v>
      </c>
      <c r="AT258" s="225" t="s">
        <v>79</v>
      </c>
      <c r="AU258" s="225" t="s">
        <v>80</v>
      </c>
      <c r="AY258" s="224" t="s">
        <v>241</v>
      </c>
      <c r="BK258" s="226">
        <f>SUM(BK259:BK278)</f>
        <v>0</v>
      </c>
    </row>
    <row r="259" s="2" customFormat="1" ht="16.5" customHeight="1">
      <c r="A259" s="39"/>
      <c r="B259" s="40"/>
      <c r="C259" s="229" t="s">
        <v>946</v>
      </c>
      <c r="D259" s="229" t="s">
        <v>243</v>
      </c>
      <c r="E259" s="230" t="s">
        <v>2469</v>
      </c>
      <c r="F259" s="231" t="s">
        <v>2470</v>
      </c>
      <c r="G259" s="232" t="s">
        <v>2471</v>
      </c>
      <c r="H259" s="233">
        <v>0.040000000000000001</v>
      </c>
      <c r="I259" s="234"/>
      <c r="J259" s="235">
        <f>ROUND(I259*H259,2)</f>
        <v>0</v>
      </c>
      <c r="K259" s="231" t="s">
        <v>1</v>
      </c>
      <c r="L259" s="45"/>
      <c r="M259" s="236" t="s">
        <v>1</v>
      </c>
      <c r="N259" s="237" t="s">
        <v>45</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175</v>
      </c>
      <c r="AT259" s="240" t="s">
        <v>243</v>
      </c>
      <c r="AU259" s="240" t="s">
        <v>14</v>
      </c>
      <c r="AY259" s="18" t="s">
        <v>241</v>
      </c>
      <c r="BE259" s="241">
        <f>IF(N259="základní",J259,0)</f>
        <v>0</v>
      </c>
      <c r="BF259" s="241">
        <f>IF(N259="snížená",J259,0)</f>
        <v>0</v>
      </c>
      <c r="BG259" s="241">
        <f>IF(N259="zákl. přenesená",J259,0)</f>
        <v>0</v>
      </c>
      <c r="BH259" s="241">
        <f>IF(N259="sníž. přenesená",J259,0)</f>
        <v>0</v>
      </c>
      <c r="BI259" s="241">
        <f>IF(N259="nulová",J259,0)</f>
        <v>0</v>
      </c>
      <c r="BJ259" s="18" t="s">
        <v>14</v>
      </c>
      <c r="BK259" s="241">
        <f>ROUND(I259*H259,2)</f>
        <v>0</v>
      </c>
      <c r="BL259" s="18" t="s">
        <v>175</v>
      </c>
      <c r="BM259" s="240" t="s">
        <v>6052</v>
      </c>
    </row>
    <row r="260" s="2" customFormat="1">
      <c r="A260" s="39"/>
      <c r="B260" s="40"/>
      <c r="C260" s="41"/>
      <c r="D260" s="242" t="s">
        <v>249</v>
      </c>
      <c r="E260" s="41"/>
      <c r="F260" s="243" t="s">
        <v>2470</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249</v>
      </c>
      <c r="AU260" s="18" t="s">
        <v>14</v>
      </c>
    </row>
    <row r="261" s="2" customFormat="1" ht="24.15" customHeight="1">
      <c r="A261" s="39"/>
      <c r="B261" s="40"/>
      <c r="C261" s="229" t="s">
        <v>952</v>
      </c>
      <c r="D261" s="229" t="s">
        <v>243</v>
      </c>
      <c r="E261" s="230" t="s">
        <v>3116</v>
      </c>
      <c r="F261" s="231" t="s">
        <v>3117</v>
      </c>
      <c r="G261" s="232" t="s">
        <v>296</v>
      </c>
      <c r="H261" s="233">
        <v>25</v>
      </c>
      <c r="I261" s="234"/>
      <c r="J261" s="235">
        <f>ROUND(I261*H261,2)</f>
        <v>0</v>
      </c>
      <c r="K261" s="231" t="s">
        <v>1</v>
      </c>
      <c r="L261" s="45"/>
      <c r="M261" s="236" t="s">
        <v>1</v>
      </c>
      <c r="N261" s="237" t="s">
        <v>45</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175</v>
      </c>
      <c r="AT261" s="240" t="s">
        <v>243</v>
      </c>
      <c r="AU261" s="240" t="s">
        <v>14</v>
      </c>
      <c r="AY261" s="18" t="s">
        <v>241</v>
      </c>
      <c r="BE261" s="241">
        <f>IF(N261="základní",J261,0)</f>
        <v>0</v>
      </c>
      <c r="BF261" s="241">
        <f>IF(N261="snížená",J261,0)</f>
        <v>0</v>
      </c>
      <c r="BG261" s="241">
        <f>IF(N261="zákl. přenesená",J261,0)</f>
        <v>0</v>
      </c>
      <c r="BH261" s="241">
        <f>IF(N261="sníž. přenesená",J261,0)</f>
        <v>0</v>
      </c>
      <c r="BI261" s="241">
        <f>IF(N261="nulová",J261,0)</f>
        <v>0</v>
      </c>
      <c r="BJ261" s="18" t="s">
        <v>14</v>
      </c>
      <c r="BK261" s="241">
        <f>ROUND(I261*H261,2)</f>
        <v>0</v>
      </c>
      <c r="BL261" s="18" t="s">
        <v>175</v>
      </c>
      <c r="BM261" s="240" t="s">
        <v>6053</v>
      </c>
    </row>
    <row r="262" s="2" customFormat="1">
      <c r="A262" s="39"/>
      <c r="B262" s="40"/>
      <c r="C262" s="41"/>
      <c r="D262" s="242" t="s">
        <v>249</v>
      </c>
      <c r="E262" s="41"/>
      <c r="F262" s="243" t="s">
        <v>3117</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249</v>
      </c>
      <c r="AU262" s="18" t="s">
        <v>14</v>
      </c>
    </row>
    <row r="263" s="2" customFormat="1" ht="24.15" customHeight="1">
      <c r="A263" s="39"/>
      <c r="B263" s="40"/>
      <c r="C263" s="229" t="s">
        <v>957</v>
      </c>
      <c r="D263" s="229" t="s">
        <v>243</v>
      </c>
      <c r="E263" s="230" t="s">
        <v>6054</v>
      </c>
      <c r="F263" s="231" t="s">
        <v>6055</v>
      </c>
      <c r="G263" s="232" t="s">
        <v>296</v>
      </c>
      <c r="H263" s="233">
        <v>10</v>
      </c>
      <c r="I263" s="234"/>
      <c r="J263" s="235">
        <f>ROUND(I263*H263,2)</f>
        <v>0</v>
      </c>
      <c r="K263" s="231" t="s">
        <v>1</v>
      </c>
      <c r="L263" s="45"/>
      <c r="M263" s="236" t="s">
        <v>1</v>
      </c>
      <c r="N263" s="237" t="s">
        <v>45</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175</v>
      </c>
      <c r="AT263" s="240" t="s">
        <v>243</v>
      </c>
      <c r="AU263" s="240" t="s">
        <v>14</v>
      </c>
      <c r="AY263" s="18" t="s">
        <v>241</v>
      </c>
      <c r="BE263" s="241">
        <f>IF(N263="základní",J263,0)</f>
        <v>0</v>
      </c>
      <c r="BF263" s="241">
        <f>IF(N263="snížená",J263,0)</f>
        <v>0</v>
      </c>
      <c r="BG263" s="241">
        <f>IF(N263="zákl. přenesená",J263,0)</f>
        <v>0</v>
      </c>
      <c r="BH263" s="241">
        <f>IF(N263="sníž. přenesená",J263,0)</f>
        <v>0</v>
      </c>
      <c r="BI263" s="241">
        <f>IF(N263="nulová",J263,0)</f>
        <v>0</v>
      </c>
      <c r="BJ263" s="18" t="s">
        <v>14</v>
      </c>
      <c r="BK263" s="241">
        <f>ROUND(I263*H263,2)</f>
        <v>0</v>
      </c>
      <c r="BL263" s="18" t="s">
        <v>175</v>
      </c>
      <c r="BM263" s="240" t="s">
        <v>6056</v>
      </c>
    </row>
    <row r="264" s="2" customFormat="1">
      <c r="A264" s="39"/>
      <c r="B264" s="40"/>
      <c r="C264" s="41"/>
      <c r="D264" s="242" t="s">
        <v>249</v>
      </c>
      <c r="E264" s="41"/>
      <c r="F264" s="243" t="s">
        <v>6055</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249</v>
      </c>
      <c r="AU264" s="18" t="s">
        <v>14</v>
      </c>
    </row>
    <row r="265" s="2" customFormat="1" ht="24.15" customHeight="1">
      <c r="A265" s="39"/>
      <c r="B265" s="40"/>
      <c r="C265" s="229" t="s">
        <v>967</v>
      </c>
      <c r="D265" s="229" t="s">
        <v>243</v>
      </c>
      <c r="E265" s="230" t="s">
        <v>6057</v>
      </c>
      <c r="F265" s="231" t="s">
        <v>6058</v>
      </c>
      <c r="G265" s="232" t="s">
        <v>296</v>
      </c>
      <c r="H265" s="233">
        <v>2</v>
      </c>
      <c r="I265" s="234"/>
      <c r="J265" s="235">
        <f>ROUND(I265*H265,2)</f>
        <v>0</v>
      </c>
      <c r="K265" s="231" t="s">
        <v>1</v>
      </c>
      <c r="L265" s="45"/>
      <c r="M265" s="236" t="s">
        <v>1</v>
      </c>
      <c r="N265" s="237" t="s">
        <v>45</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175</v>
      </c>
      <c r="AT265" s="240" t="s">
        <v>243</v>
      </c>
      <c r="AU265" s="240" t="s">
        <v>14</v>
      </c>
      <c r="AY265" s="18" t="s">
        <v>241</v>
      </c>
      <c r="BE265" s="241">
        <f>IF(N265="základní",J265,0)</f>
        <v>0</v>
      </c>
      <c r="BF265" s="241">
        <f>IF(N265="snížená",J265,0)</f>
        <v>0</v>
      </c>
      <c r="BG265" s="241">
        <f>IF(N265="zákl. přenesená",J265,0)</f>
        <v>0</v>
      </c>
      <c r="BH265" s="241">
        <f>IF(N265="sníž. přenesená",J265,0)</f>
        <v>0</v>
      </c>
      <c r="BI265" s="241">
        <f>IF(N265="nulová",J265,0)</f>
        <v>0</v>
      </c>
      <c r="BJ265" s="18" t="s">
        <v>14</v>
      </c>
      <c r="BK265" s="241">
        <f>ROUND(I265*H265,2)</f>
        <v>0</v>
      </c>
      <c r="BL265" s="18" t="s">
        <v>175</v>
      </c>
      <c r="BM265" s="240" t="s">
        <v>6059</v>
      </c>
    </row>
    <row r="266" s="2" customFormat="1">
      <c r="A266" s="39"/>
      <c r="B266" s="40"/>
      <c r="C266" s="41"/>
      <c r="D266" s="242" t="s">
        <v>249</v>
      </c>
      <c r="E266" s="41"/>
      <c r="F266" s="243" t="s">
        <v>6058</v>
      </c>
      <c r="G266" s="41"/>
      <c r="H266" s="41"/>
      <c r="I266" s="244"/>
      <c r="J266" s="41"/>
      <c r="K266" s="41"/>
      <c r="L266" s="45"/>
      <c r="M266" s="245"/>
      <c r="N266" s="246"/>
      <c r="O266" s="92"/>
      <c r="P266" s="92"/>
      <c r="Q266" s="92"/>
      <c r="R266" s="92"/>
      <c r="S266" s="92"/>
      <c r="T266" s="93"/>
      <c r="U266" s="39"/>
      <c r="V266" s="39"/>
      <c r="W266" s="39"/>
      <c r="X266" s="39"/>
      <c r="Y266" s="39"/>
      <c r="Z266" s="39"/>
      <c r="AA266" s="39"/>
      <c r="AB266" s="39"/>
      <c r="AC266" s="39"/>
      <c r="AD266" s="39"/>
      <c r="AE266" s="39"/>
      <c r="AT266" s="18" t="s">
        <v>249</v>
      </c>
      <c r="AU266" s="18" t="s">
        <v>14</v>
      </c>
    </row>
    <row r="267" s="2" customFormat="1" ht="24.15" customHeight="1">
      <c r="A267" s="39"/>
      <c r="B267" s="40"/>
      <c r="C267" s="229" t="s">
        <v>972</v>
      </c>
      <c r="D267" s="229" t="s">
        <v>243</v>
      </c>
      <c r="E267" s="230" t="s">
        <v>3122</v>
      </c>
      <c r="F267" s="231" t="s">
        <v>3123</v>
      </c>
      <c r="G267" s="232" t="s">
        <v>296</v>
      </c>
      <c r="H267" s="233">
        <v>25</v>
      </c>
      <c r="I267" s="234"/>
      <c r="J267" s="235">
        <f>ROUND(I267*H267,2)</f>
        <v>0</v>
      </c>
      <c r="K267" s="231" t="s">
        <v>1</v>
      </c>
      <c r="L267" s="45"/>
      <c r="M267" s="236" t="s">
        <v>1</v>
      </c>
      <c r="N267" s="237" t="s">
        <v>45</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175</v>
      </c>
      <c r="AT267" s="240" t="s">
        <v>243</v>
      </c>
      <c r="AU267" s="240" t="s">
        <v>14</v>
      </c>
      <c r="AY267" s="18" t="s">
        <v>241</v>
      </c>
      <c r="BE267" s="241">
        <f>IF(N267="základní",J267,0)</f>
        <v>0</v>
      </c>
      <c r="BF267" s="241">
        <f>IF(N267="snížená",J267,0)</f>
        <v>0</v>
      </c>
      <c r="BG267" s="241">
        <f>IF(N267="zákl. přenesená",J267,0)</f>
        <v>0</v>
      </c>
      <c r="BH267" s="241">
        <f>IF(N267="sníž. přenesená",J267,0)</f>
        <v>0</v>
      </c>
      <c r="BI267" s="241">
        <f>IF(N267="nulová",J267,0)</f>
        <v>0</v>
      </c>
      <c r="BJ267" s="18" t="s">
        <v>14</v>
      </c>
      <c r="BK267" s="241">
        <f>ROUND(I267*H267,2)</f>
        <v>0</v>
      </c>
      <c r="BL267" s="18" t="s">
        <v>175</v>
      </c>
      <c r="BM267" s="240" t="s">
        <v>6060</v>
      </c>
    </row>
    <row r="268" s="2" customFormat="1">
      <c r="A268" s="39"/>
      <c r="B268" s="40"/>
      <c r="C268" s="41"/>
      <c r="D268" s="242" t="s">
        <v>249</v>
      </c>
      <c r="E268" s="41"/>
      <c r="F268" s="243" t="s">
        <v>3123</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249</v>
      </c>
      <c r="AU268" s="18" t="s">
        <v>14</v>
      </c>
    </row>
    <row r="269" s="2" customFormat="1" ht="24.15" customHeight="1">
      <c r="A269" s="39"/>
      <c r="B269" s="40"/>
      <c r="C269" s="229" t="s">
        <v>980</v>
      </c>
      <c r="D269" s="229" t="s">
        <v>243</v>
      </c>
      <c r="E269" s="230" t="s">
        <v>6061</v>
      </c>
      <c r="F269" s="231" t="s">
        <v>6062</v>
      </c>
      <c r="G269" s="232" t="s">
        <v>296</v>
      </c>
      <c r="H269" s="233">
        <v>10</v>
      </c>
      <c r="I269" s="234"/>
      <c r="J269" s="235">
        <f>ROUND(I269*H269,2)</f>
        <v>0</v>
      </c>
      <c r="K269" s="231" t="s">
        <v>1</v>
      </c>
      <c r="L269" s="45"/>
      <c r="M269" s="236" t="s">
        <v>1</v>
      </c>
      <c r="N269" s="237" t="s">
        <v>45</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175</v>
      </c>
      <c r="AT269" s="240" t="s">
        <v>243</v>
      </c>
      <c r="AU269" s="240" t="s">
        <v>14</v>
      </c>
      <c r="AY269" s="18" t="s">
        <v>241</v>
      </c>
      <c r="BE269" s="241">
        <f>IF(N269="základní",J269,0)</f>
        <v>0</v>
      </c>
      <c r="BF269" s="241">
        <f>IF(N269="snížená",J269,0)</f>
        <v>0</v>
      </c>
      <c r="BG269" s="241">
        <f>IF(N269="zákl. přenesená",J269,0)</f>
        <v>0</v>
      </c>
      <c r="BH269" s="241">
        <f>IF(N269="sníž. přenesená",J269,0)</f>
        <v>0</v>
      </c>
      <c r="BI269" s="241">
        <f>IF(N269="nulová",J269,0)</f>
        <v>0</v>
      </c>
      <c r="BJ269" s="18" t="s">
        <v>14</v>
      </c>
      <c r="BK269" s="241">
        <f>ROUND(I269*H269,2)</f>
        <v>0</v>
      </c>
      <c r="BL269" s="18" t="s">
        <v>175</v>
      </c>
      <c r="BM269" s="240" t="s">
        <v>6063</v>
      </c>
    </row>
    <row r="270" s="2" customFormat="1">
      <c r="A270" s="39"/>
      <c r="B270" s="40"/>
      <c r="C270" s="41"/>
      <c r="D270" s="242" t="s">
        <v>249</v>
      </c>
      <c r="E270" s="41"/>
      <c r="F270" s="243" t="s">
        <v>6062</v>
      </c>
      <c r="G270" s="41"/>
      <c r="H270" s="41"/>
      <c r="I270" s="244"/>
      <c r="J270" s="41"/>
      <c r="K270" s="41"/>
      <c r="L270" s="45"/>
      <c r="M270" s="245"/>
      <c r="N270" s="246"/>
      <c r="O270" s="92"/>
      <c r="P270" s="92"/>
      <c r="Q270" s="92"/>
      <c r="R270" s="92"/>
      <c r="S270" s="92"/>
      <c r="T270" s="93"/>
      <c r="U270" s="39"/>
      <c r="V270" s="39"/>
      <c r="W270" s="39"/>
      <c r="X270" s="39"/>
      <c r="Y270" s="39"/>
      <c r="Z270" s="39"/>
      <c r="AA270" s="39"/>
      <c r="AB270" s="39"/>
      <c r="AC270" s="39"/>
      <c r="AD270" s="39"/>
      <c r="AE270" s="39"/>
      <c r="AT270" s="18" t="s">
        <v>249</v>
      </c>
      <c r="AU270" s="18" t="s">
        <v>14</v>
      </c>
    </row>
    <row r="271" s="2" customFormat="1" ht="24.15" customHeight="1">
      <c r="A271" s="39"/>
      <c r="B271" s="40"/>
      <c r="C271" s="229" t="s">
        <v>985</v>
      </c>
      <c r="D271" s="229" t="s">
        <v>243</v>
      </c>
      <c r="E271" s="230" t="s">
        <v>6064</v>
      </c>
      <c r="F271" s="231" t="s">
        <v>6065</v>
      </c>
      <c r="G271" s="232" t="s">
        <v>296</v>
      </c>
      <c r="H271" s="233">
        <v>2</v>
      </c>
      <c r="I271" s="234"/>
      <c r="J271" s="235">
        <f>ROUND(I271*H271,2)</f>
        <v>0</v>
      </c>
      <c r="K271" s="231" t="s">
        <v>1</v>
      </c>
      <c r="L271" s="45"/>
      <c r="M271" s="236" t="s">
        <v>1</v>
      </c>
      <c r="N271" s="237" t="s">
        <v>45</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175</v>
      </c>
      <c r="AT271" s="240" t="s">
        <v>243</v>
      </c>
      <c r="AU271" s="240" t="s">
        <v>14</v>
      </c>
      <c r="AY271" s="18" t="s">
        <v>241</v>
      </c>
      <c r="BE271" s="241">
        <f>IF(N271="základní",J271,0)</f>
        <v>0</v>
      </c>
      <c r="BF271" s="241">
        <f>IF(N271="snížená",J271,0)</f>
        <v>0</v>
      </c>
      <c r="BG271" s="241">
        <f>IF(N271="zákl. přenesená",J271,0)</f>
        <v>0</v>
      </c>
      <c r="BH271" s="241">
        <f>IF(N271="sníž. přenesená",J271,0)</f>
        <v>0</v>
      </c>
      <c r="BI271" s="241">
        <f>IF(N271="nulová",J271,0)</f>
        <v>0</v>
      </c>
      <c r="BJ271" s="18" t="s">
        <v>14</v>
      </c>
      <c r="BK271" s="241">
        <f>ROUND(I271*H271,2)</f>
        <v>0</v>
      </c>
      <c r="BL271" s="18" t="s">
        <v>175</v>
      </c>
      <c r="BM271" s="240" t="s">
        <v>6066</v>
      </c>
    </row>
    <row r="272" s="2" customFormat="1">
      <c r="A272" s="39"/>
      <c r="B272" s="40"/>
      <c r="C272" s="41"/>
      <c r="D272" s="242" t="s">
        <v>249</v>
      </c>
      <c r="E272" s="41"/>
      <c r="F272" s="243" t="s">
        <v>6065</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249</v>
      </c>
      <c r="AU272" s="18" t="s">
        <v>14</v>
      </c>
    </row>
    <row r="273" s="2" customFormat="1" ht="16.5" customHeight="1">
      <c r="A273" s="39"/>
      <c r="B273" s="40"/>
      <c r="C273" s="229" t="s">
        <v>991</v>
      </c>
      <c r="D273" s="229" t="s">
        <v>243</v>
      </c>
      <c r="E273" s="230" t="s">
        <v>3131</v>
      </c>
      <c r="F273" s="231" t="s">
        <v>3132</v>
      </c>
      <c r="G273" s="232" t="s">
        <v>296</v>
      </c>
      <c r="H273" s="233">
        <v>45</v>
      </c>
      <c r="I273" s="234"/>
      <c r="J273" s="235">
        <f>ROUND(I273*H273,2)</f>
        <v>0</v>
      </c>
      <c r="K273" s="231" t="s">
        <v>1</v>
      </c>
      <c r="L273" s="45"/>
      <c r="M273" s="236" t="s">
        <v>1</v>
      </c>
      <c r="N273" s="237" t="s">
        <v>45</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175</v>
      </c>
      <c r="AT273" s="240" t="s">
        <v>243</v>
      </c>
      <c r="AU273" s="240" t="s">
        <v>14</v>
      </c>
      <c r="AY273" s="18" t="s">
        <v>241</v>
      </c>
      <c r="BE273" s="241">
        <f>IF(N273="základní",J273,0)</f>
        <v>0</v>
      </c>
      <c r="BF273" s="241">
        <f>IF(N273="snížená",J273,0)</f>
        <v>0</v>
      </c>
      <c r="BG273" s="241">
        <f>IF(N273="zákl. přenesená",J273,0)</f>
        <v>0</v>
      </c>
      <c r="BH273" s="241">
        <f>IF(N273="sníž. přenesená",J273,0)</f>
        <v>0</v>
      </c>
      <c r="BI273" s="241">
        <f>IF(N273="nulová",J273,0)</f>
        <v>0</v>
      </c>
      <c r="BJ273" s="18" t="s">
        <v>14</v>
      </c>
      <c r="BK273" s="241">
        <f>ROUND(I273*H273,2)</f>
        <v>0</v>
      </c>
      <c r="BL273" s="18" t="s">
        <v>175</v>
      </c>
      <c r="BM273" s="240" t="s">
        <v>6067</v>
      </c>
    </row>
    <row r="274" s="2" customFormat="1">
      <c r="A274" s="39"/>
      <c r="B274" s="40"/>
      <c r="C274" s="41"/>
      <c r="D274" s="242" t="s">
        <v>249</v>
      </c>
      <c r="E274" s="41"/>
      <c r="F274" s="243" t="s">
        <v>3132</v>
      </c>
      <c r="G274" s="41"/>
      <c r="H274" s="41"/>
      <c r="I274" s="244"/>
      <c r="J274" s="41"/>
      <c r="K274" s="41"/>
      <c r="L274" s="45"/>
      <c r="M274" s="245"/>
      <c r="N274" s="246"/>
      <c r="O274" s="92"/>
      <c r="P274" s="92"/>
      <c r="Q274" s="92"/>
      <c r="R274" s="92"/>
      <c r="S274" s="92"/>
      <c r="T274" s="93"/>
      <c r="U274" s="39"/>
      <c r="V274" s="39"/>
      <c r="W274" s="39"/>
      <c r="X274" s="39"/>
      <c r="Y274" s="39"/>
      <c r="Z274" s="39"/>
      <c r="AA274" s="39"/>
      <c r="AB274" s="39"/>
      <c r="AC274" s="39"/>
      <c r="AD274" s="39"/>
      <c r="AE274" s="39"/>
      <c r="AT274" s="18" t="s">
        <v>249</v>
      </c>
      <c r="AU274" s="18" t="s">
        <v>14</v>
      </c>
    </row>
    <row r="275" s="2" customFormat="1" ht="16.5" customHeight="1">
      <c r="A275" s="39"/>
      <c r="B275" s="40"/>
      <c r="C275" s="229" t="s">
        <v>997</v>
      </c>
      <c r="D275" s="229" t="s">
        <v>243</v>
      </c>
      <c r="E275" s="230" t="s">
        <v>6068</v>
      </c>
      <c r="F275" s="231" t="s">
        <v>6069</v>
      </c>
      <c r="G275" s="232" t="s">
        <v>296</v>
      </c>
      <c r="H275" s="233">
        <v>6</v>
      </c>
      <c r="I275" s="234"/>
      <c r="J275" s="235">
        <f>ROUND(I275*H275,2)</f>
        <v>0</v>
      </c>
      <c r="K275" s="231" t="s">
        <v>1</v>
      </c>
      <c r="L275" s="45"/>
      <c r="M275" s="236" t="s">
        <v>1</v>
      </c>
      <c r="N275" s="237" t="s">
        <v>45</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175</v>
      </c>
      <c r="AT275" s="240" t="s">
        <v>243</v>
      </c>
      <c r="AU275" s="240" t="s">
        <v>14</v>
      </c>
      <c r="AY275" s="18" t="s">
        <v>241</v>
      </c>
      <c r="BE275" s="241">
        <f>IF(N275="základní",J275,0)</f>
        <v>0</v>
      </c>
      <c r="BF275" s="241">
        <f>IF(N275="snížená",J275,0)</f>
        <v>0</v>
      </c>
      <c r="BG275" s="241">
        <f>IF(N275="zákl. přenesená",J275,0)</f>
        <v>0</v>
      </c>
      <c r="BH275" s="241">
        <f>IF(N275="sníž. přenesená",J275,0)</f>
        <v>0</v>
      </c>
      <c r="BI275" s="241">
        <f>IF(N275="nulová",J275,0)</f>
        <v>0</v>
      </c>
      <c r="BJ275" s="18" t="s">
        <v>14</v>
      </c>
      <c r="BK275" s="241">
        <f>ROUND(I275*H275,2)</f>
        <v>0</v>
      </c>
      <c r="BL275" s="18" t="s">
        <v>175</v>
      </c>
      <c r="BM275" s="240" t="s">
        <v>6070</v>
      </c>
    </row>
    <row r="276" s="2" customFormat="1">
      <c r="A276" s="39"/>
      <c r="B276" s="40"/>
      <c r="C276" s="41"/>
      <c r="D276" s="242" t="s">
        <v>249</v>
      </c>
      <c r="E276" s="41"/>
      <c r="F276" s="243" t="s">
        <v>6069</v>
      </c>
      <c r="G276" s="41"/>
      <c r="H276" s="41"/>
      <c r="I276" s="244"/>
      <c r="J276" s="41"/>
      <c r="K276" s="41"/>
      <c r="L276" s="45"/>
      <c r="M276" s="245"/>
      <c r="N276" s="246"/>
      <c r="O276" s="92"/>
      <c r="P276" s="92"/>
      <c r="Q276" s="92"/>
      <c r="R276" s="92"/>
      <c r="S276" s="92"/>
      <c r="T276" s="93"/>
      <c r="U276" s="39"/>
      <c r="V276" s="39"/>
      <c r="W276" s="39"/>
      <c r="X276" s="39"/>
      <c r="Y276" s="39"/>
      <c r="Z276" s="39"/>
      <c r="AA276" s="39"/>
      <c r="AB276" s="39"/>
      <c r="AC276" s="39"/>
      <c r="AD276" s="39"/>
      <c r="AE276" s="39"/>
      <c r="AT276" s="18" t="s">
        <v>249</v>
      </c>
      <c r="AU276" s="18" t="s">
        <v>14</v>
      </c>
    </row>
    <row r="277" s="2" customFormat="1" ht="33" customHeight="1">
      <c r="A277" s="39"/>
      <c r="B277" s="40"/>
      <c r="C277" s="229" t="s">
        <v>1001</v>
      </c>
      <c r="D277" s="229" t="s">
        <v>243</v>
      </c>
      <c r="E277" s="230" t="s">
        <v>3134</v>
      </c>
      <c r="F277" s="231" t="s">
        <v>3135</v>
      </c>
      <c r="G277" s="232" t="s">
        <v>296</v>
      </c>
      <c r="H277" s="233">
        <v>270</v>
      </c>
      <c r="I277" s="234"/>
      <c r="J277" s="235">
        <f>ROUND(I277*H277,2)</f>
        <v>0</v>
      </c>
      <c r="K277" s="231" t="s">
        <v>1</v>
      </c>
      <c r="L277" s="45"/>
      <c r="M277" s="236" t="s">
        <v>1</v>
      </c>
      <c r="N277" s="237" t="s">
        <v>45</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175</v>
      </c>
      <c r="AT277" s="240" t="s">
        <v>243</v>
      </c>
      <c r="AU277" s="240" t="s">
        <v>14</v>
      </c>
      <c r="AY277" s="18" t="s">
        <v>241</v>
      </c>
      <c r="BE277" s="241">
        <f>IF(N277="základní",J277,0)</f>
        <v>0</v>
      </c>
      <c r="BF277" s="241">
        <f>IF(N277="snížená",J277,0)</f>
        <v>0</v>
      </c>
      <c r="BG277" s="241">
        <f>IF(N277="zákl. přenesená",J277,0)</f>
        <v>0</v>
      </c>
      <c r="BH277" s="241">
        <f>IF(N277="sníž. přenesená",J277,0)</f>
        <v>0</v>
      </c>
      <c r="BI277" s="241">
        <f>IF(N277="nulová",J277,0)</f>
        <v>0</v>
      </c>
      <c r="BJ277" s="18" t="s">
        <v>14</v>
      </c>
      <c r="BK277" s="241">
        <f>ROUND(I277*H277,2)</f>
        <v>0</v>
      </c>
      <c r="BL277" s="18" t="s">
        <v>175</v>
      </c>
      <c r="BM277" s="240" t="s">
        <v>6071</v>
      </c>
    </row>
    <row r="278" s="2" customFormat="1">
      <c r="A278" s="39"/>
      <c r="B278" s="40"/>
      <c r="C278" s="41"/>
      <c r="D278" s="242" t="s">
        <v>249</v>
      </c>
      <c r="E278" s="41"/>
      <c r="F278" s="243" t="s">
        <v>3135</v>
      </c>
      <c r="G278" s="41"/>
      <c r="H278" s="41"/>
      <c r="I278" s="244"/>
      <c r="J278" s="41"/>
      <c r="K278" s="41"/>
      <c r="L278" s="45"/>
      <c r="M278" s="281"/>
      <c r="N278" s="282"/>
      <c r="O278" s="283"/>
      <c r="P278" s="283"/>
      <c r="Q278" s="283"/>
      <c r="R278" s="283"/>
      <c r="S278" s="283"/>
      <c r="T278" s="284"/>
      <c r="U278" s="39"/>
      <c r="V278" s="39"/>
      <c r="W278" s="39"/>
      <c r="X278" s="39"/>
      <c r="Y278" s="39"/>
      <c r="Z278" s="39"/>
      <c r="AA278" s="39"/>
      <c r="AB278" s="39"/>
      <c r="AC278" s="39"/>
      <c r="AD278" s="39"/>
      <c r="AE278" s="39"/>
      <c r="AT278" s="18" t="s">
        <v>249</v>
      </c>
      <c r="AU278" s="18" t="s">
        <v>14</v>
      </c>
    </row>
    <row r="279" s="2" customFormat="1" ht="6.96" customHeight="1">
      <c r="A279" s="39"/>
      <c r="B279" s="67"/>
      <c r="C279" s="68"/>
      <c r="D279" s="68"/>
      <c r="E279" s="68"/>
      <c r="F279" s="68"/>
      <c r="G279" s="68"/>
      <c r="H279" s="68"/>
      <c r="I279" s="68"/>
      <c r="J279" s="68"/>
      <c r="K279" s="68"/>
      <c r="L279" s="45"/>
      <c r="M279" s="39"/>
      <c r="O279" s="39"/>
      <c r="P279" s="39"/>
      <c r="Q279" s="39"/>
      <c r="R279" s="39"/>
      <c r="S279" s="39"/>
      <c r="T279" s="39"/>
      <c r="U279" s="39"/>
      <c r="V279" s="39"/>
      <c r="W279" s="39"/>
      <c r="X279" s="39"/>
      <c r="Y279" s="39"/>
      <c r="Z279" s="39"/>
      <c r="AA279" s="39"/>
      <c r="AB279" s="39"/>
      <c r="AC279" s="39"/>
      <c r="AD279" s="39"/>
      <c r="AE279" s="39"/>
    </row>
  </sheetData>
  <sheetProtection sheet="1" autoFilter="0" formatColumns="0" formatRows="0" objects="1" scenarios="1" spinCount="100000" saltValue="U9jzql5Gyh2azfbglHL8kYShhwbgBd8Zb9Jrq0bMjEhK1/hWA41n9MqgH92G68Z+g4WL5+28bi4OHYUw73fSIg==" hashValue="+qwNG5rbFLLNJQzcPgH1a4d/jD5N10E88oYKnoxIJ2kr1DZCp/9W8dkY19l5RxLx7EbkJiWCRjfSkv8fQjSwjQ==" algorithmName="SHA-512" password="CC35"/>
  <autoFilter ref="C129:K278"/>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201</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5346</v>
      </c>
      <c r="F9" s="1"/>
      <c r="G9" s="1"/>
      <c r="H9" s="1"/>
      <c r="L9" s="21"/>
    </row>
    <row r="10" s="1" customFormat="1" ht="12" customHeight="1">
      <c r="B10" s="21"/>
      <c r="D10" s="152" t="s">
        <v>213</v>
      </c>
      <c r="L10" s="21"/>
    </row>
    <row r="11" s="2" customFormat="1" ht="16.5" customHeight="1">
      <c r="A11" s="39"/>
      <c r="B11" s="45"/>
      <c r="C11" s="39"/>
      <c r="D11" s="39"/>
      <c r="E11" s="154" t="s">
        <v>5832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5590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6072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ROUND((SUM(BE130:BE316)),  2)</f>
        <v>0</v>
      </c>
      <c r="G37" s="39"/>
      <c r="H37" s="39"/>
      <c r="I37" s="166">
        <v>0.20999999999999999</v>
      </c>
      <c r="J37" s="165">
        <f>ROUND(((SUM(BE130:BE316))*I37),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ROUND((SUM(BF130:BF316)),  2)</f>
        <v>0</v>
      </c>
      <c r="G38" s="39"/>
      <c r="H38" s="39"/>
      <c r="I38" s="166">
        <v>0.14999999999999999</v>
      </c>
      <c r="J38" s="165">
        <f>ROUND(((SUM(BF130:BF316))*I38),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ROUND((SUM(BG130:BG316)),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ROUND((SUM(BH130:BH316)),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ROUND((SUM(BI130:BI316)),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5346</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5832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5590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PS 04.4.2 - Měření a regulace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6073</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6074</v>
      </c>
      <c r="E102" s="194"/>
      <c r="F102" s="194"/>
      <c r="G102" s="194"/>
      <c r="H102" s="194"/>
      <c r="I102" s="194"/>
      <c r="J102" s="195">
        <f>J212</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6075</v>
      </c>
      <c r="E103" s="194"/>
      <c r="F103" s="194"/>
      <c r="G103" s="194"/>
      <c r="H103" s="194"/>
      <c r="I103" s="194"/>
      <c r="J103" s="195">
        <f>J231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6076</v>
      </c>
      <c r="E104" s="194"/>
      <c r="F104" s="194"/>
      <c r="G104" s="194"/>
      <c r="H104" s="194"/>
      <c r="I104" s="194"/>
      <c r="J104" s="195">
        <f>J246</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6077</v>
      </c>
      <c r="E105" s="194"/>
      <c r="F105" s="194"/>
      <c r="G105" s="194"/>
      <c r="H105" s="194"/>
      <c r="I105" s="194"/>
      <c r="J105" s="195">
        <f>J265</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6078</v>
      </c>
      <c r="E106" s="194"/>
      <c r="F106" s="194"/>
      <c r="G106" s="194"/>
      <c r="H106" s="194"/>
      <c r="I106" s="194"/>
      <c r="J106" s="195">
        <f>J286</f>
        <v>0</v>
      </c>
      <c r="K106" s="192"/>
      <c r="L106" s="196"/>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226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6.25" customHeight="1">
      <c r="A116" s="39"/>
      <c r="B116" s="40"/>
      <c r="C116" s="41"/>
      <c r="D116" s="41"/>
      <c r="E116" s="185" t="str">
        <f>E7</f>
        <v>Zaječov rozšíření a intenzifikace ČOV Horní Kváň - kanalizace a vodovod</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211</v>
      </c>
      <c r="D117" s="23"/>
      <c r="E117" s="23"/>
      <c r="F117" s="23"/>
      <c r="G117" s="23"/>
      <c r="H117" s="23"/>
      <c r="I117" s="23"/>
      <c r="J117" s="23"/>
      <c r="K117" s="23"/>
      <c r="L117" s="21"/>
    </row>
    <row r="118" s="1" customFormat="1" ht="16.5" customHeight="1">
      <c r="B118" s="22"/>
      <c r="C118" s="23"/>
      <c r="D118" s="23"/>
      <c r="E118" s="185" t="s">
        <v>5346</v>
      </c>
      <c r="F118" s="23"/>
      <c r="G118" s="23"/>
      <c r="H118" s="23"/>
      <c r="I118" s="23"/>
      <c r="J118" s="23"/>
      <c r="K118" s="23"/>
      <c r="L118" s="21"/>
    </row>
    <row r="119" s="1" customFormat="1" ht="12" customHeight="1">
      <c r="B119" s="22"/>
      <c r="C119" s="33" t="s">
        <v>213</v>
      </c>
      <c r="D119" s="23"/>
      <c r="E119" s="23"/>
      <c r="F119" s="23"/>
      <c r="G119" s="23"/>
      <c r="H119" s="23"/>
      <c r="I119" s="23"/>
      <c r="J119" s="23"/>
      <c r="K119" s="23"/>
      <c r="L119" s="21"/>
    </row>
    <row r="120" s="2" customFormat="1" ht="16.5" customHeight="1">
      <c r="A120" s="39"/>
      <c r="B120" s="40"/>
      <c r="C120" s="41"/>
      <c r="D120" s="41"/>
      <c r="E120" s="186" t="s">
        <v>5832</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5590</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PS 04.4.2 - Měření a regulace</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obec Zaječov, místní část Kvaň, Nová Ves</v>
      </c>
      <c r="G124" s="41"/>
      <c r="H124" s="41"/>
      <c r="I124" s="33" t="s">
        <v>22</v>
      </c>
      <c r="J124" s="80" t="str">
        <f>IF(J16="","",J16)</f>
        <v>18. 8. 2021</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54.45" customHeight="1">
      <c r="A126" s="39"/>
      <c r="B126" s="40"/>
      <c r="C126" s="33" t="s">
        <v>24</v>
      </c>
      <c r="D126" s="41"/>
      <c r="E126" s="41"/>
      <c r="F126" s="28" t="str">
        <f>E19</f>
        <v>Obec Zaječov, Zaječov 265, 267 63 Zaječov</v>
      </c>
      <c r="G126" s="41"/>
      <c r="H126" s="41"/>
      <c r="I126" s="33" t="s">
        <v>32</v>
      </c>
      <c r="J126" s="37" t="str">
        <f>E25</f>
        <v>PIK VÍTEK s.r.o.,Kořenského 1025/7, 150 00 Praha 5</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30</v>
      </c>
      <c r="D127" s="41"/>
      <c r="E127" s="41"/>
      <c r="F127" s="28" t="str">
        <f>IF(E22="","",E22)</f>
        <v>Vyplň údaj</v>
      </c>
      <c r="G127" s="41"/>
      <c r="H127" s="41"/>
      <c r="I127" s="33" t="s">
        <v>37</v>
      </c>
      <c r="J127" s="37" t="str">
        <f>E28</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227</v>
      </c>
      <c r="D129" s="205" t="s">
        <v>65</v>
      </c>
      <c r="E129" s="205" t="s">
        <v>61</v>
      </c>
      <c r="F129" s="205" t="s">
        <v>62</v>
      </c>
      <c r="G129" s="205" t="s">
        <v>228</v>
      </c>
      <c r="H129" s="205" t="s">
        <v>229</v>
      </c>
      <c r="I129" s="205" t="s">
        <v>230</v>
      </c>
      <c r="J129" s="205" t="s">
        <v>219</v>
      </c>
      <c r="K129" s="206" t="s">
        <v>231</v>
      </c>
      <c r="L129" s="207"/>
      <c r="M129" s="101" t="s">
        <v>1</v>
      </c>
      <c r="N129" s="102" t="s">
        <v>44</v>
      </c>
      <c r="O129" s="102" t="s">
        <v>232</v>
      </c>
      <c r="P129" s="102" t="s">
        <v>233</v>
      </c>
      <c r="Q129" s="102" t="s">
        <v>234</v>
      </c>
      <c r="R129" s="102" t="s">
        <v>235</v>
      </c>
      <c r="S129" s="102" t="s">
        <v>236</v>
      </c>
      <c r="T129" s="103" t="s">
        <v>237</v>
      </c>
      <c r="U129" s="202"/>
      <c r="V129" s="202"/>
      <c r="W129" s="202"/>
      <c r="X129" s="202"/>
      <c r="Y129" s="202"/>
      <c r="Z129" s="202"/>
      <c r="AA129" s="202"/>
      <c r="AB129" s="202"/>
      <c r="AC129" s="202"/>
      <c r="AD129" s="202"/>
      <c r="AE129" s="202"/>
    </row>
    <row r="130" s="2" customFormat="1" ht="22.8" customHeight="1">
      <c r="A130" s="39"/>
      <c r="B130" s="40"/>
      <c r="C130" s="108" t="s">
        <v>238</v>
      </c>
      <c r="D130" s="41"/>
      <c r="E130" s="41"/>
      <c r="F130" s="41"/>
      <c r="G130" s="41"/>
      <c r="H130" s="41"/>
      <c r="I130" s="41"/>
      <c r="J130" s="208">
        <f>BK130</f>
        <v>0</v>
      </c>
      <c r="K130" s="41"/>
      <c r="L130" s="45"/>
      <c r="M130" s="104"/>
      <c r="N130" s="209"/>
      <c r="O130" s="105"/>
      <c r="P130" s="210">
        <f>P131+P212+P231+P246+P265+P286</f>
        <v>0</v>
      </c>
      <c r="Q130" s="105"/>
      <c r="R130" s="210">
        <f>R131+R212+R231+R246+R265+R286</f>
        <v>0</v>
      </c>
      <c r="S130" s="105"/>
      <c r="T130" s="211">
        <f>T131+T212+T231+T246+T265+T286</f>
        <v>0</v>
      </c>
      <c r="U130" s="39"/>
      <c r="V130" s="39"/>
      <c r="W130" s="39"/>
      <c r="X130" s="39"/>
      <c r="Y130" s="39"/>
      <c r="Z130" s="39"/>
      <c r="AA130" s="39"/>
      <c r="AB130" s="39"/>
      <c r="AC130" s="39"/>
      <c r="AD130" s="39"/>
      <c r="AE130" s="39"/>
      <c r="AT130" s="18" t="s">
        <v>79</v>
      </c>
      <c r="AU130" s="18" t="s">
        <v>221</v>
      </c>
      <c r="BK130" s="212">
        <f>BK131+BK212+BK231+BK246+BK265+BK286</f>
        <v>0</v>
      </c>
    </row>
    <row r="131" s="12" customFormat="1" ht="25.92" customHeight="1">
      <c r="A131" s="12"/>
      <c r="B131" s="213"/>
      <c r="C131" s="214"/>
      <c r="D131" s="215" t="s">
        <v>79</v>
      </c>
      <c r="E131" s="216" t="s">
        <v>4676</v>
      </c>
      <c r="F131" s="216" t="s">
        <v>6079</v>
      </c>
      <c r="G131" s="214"/>
      <c r="H131" s="214"/>
      <c r="I131" s="217"/>
      <c r="J131" s="218">
        <f>BK131</f>
        <v>0</v>
      </c>
      <c r="K131" s="214"/>
      <c r="L131" s="219"/>
      <c r="M131" s="220"/>
      <c r="N131" s="221"/>
      <c r="O131" s="221"/>
      <c r="P131" s="222">
        <f>SUM(P132:P211)</f>
        <v>0</v>
      </c>
      <c r="Q131" s="221"/>
      <c r="R131" s="222">
        <f>SUM(R132:R211)</f>
        <v>0</v>
      </c>
      <c r="S131" s="221"/>
      <c r="T131" s="223">
        <f>SUM(T132:T211)</f>
        <v>0</v>
      </c>
      <c r="U131" s="12"/>
      <c r="V131" s="12"/>
      <c r="W131" s="12"/>
      <c r="X131" s="12"/>
      <c r="Y131" s="12"/>
      <c r="Z131" s="12"/>
      <c r="AA131" s="12"/>
      <c r="AB131" s="12"/>
      <c r="AC131" s="12"/>
      <c r="AD131" s="12"/>
      <c r="AE131" s="12"/>
      <c r="AR131" s="224" t="s">
        <v>14</v>
      </c>
      <c r="AT131" s="225" t="s">
        <v>79</v>
      </c>
      <c r="AU131" s="225" t="s">
        <v>80</v>
      </c>
      <c r="AY131" s="224" t="s">
        <v>241</v>
      </c>
      <c r="BK131" s="226">
        <f>SUM(BK132:BK211)</f>
        <v>0</v>
      </c>
    </row>
    <row r="132" s="2" customFormat="1" ht="24.15" customHeight="1">
      <c r="A132" s="39"/>
      <c r="B132" s="40"/>
      <c r="C132" s="229" t="s">
        <v>14</v>
      </c>
      <c r="D132" s="229" t="s">
        <v>243</v>
      </c>
      <c r="E132" s="230" t="s">
        <v>6080</v>
      </c>
      <c r="F132" s="231" t="s">
        <v>6081</v>
      </c>
      <c r="G132" s="232" t="s">
        <v>2204</v>
      </c>
      <c r="H132" s="233">
        <v>1</v>
      </c>
      <c r="I132" s="234"/>
      <c r="J132" s="235">
        <f>ROUND(I132*H132,2)</f>
        <v>0</v>
      </c>
      <c r="K132" s="231" t="s">
        <v>1</v>
      </c>
      <c r="L132" s="45"/>
      <c r="M132" s="236" t="s">
        <v>1</v>
      </c>
      <c r="N132" s="237" t="s">
        <v>45</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175</v>
      </c>
      <c r="AT132" s="240" t="s">
        <v>243</v>
      </c>
      <c r="AU132" s="240" t="s">
        <v>14</v>
      </c>
      <c r="AY132" s="18" t="s">
        <v>241</v>
      </c>
      <c r="BE132" s="241">
        <f>IF(N132="základní",J132,0)</f>
        <v>0</v>
      </c>
      <c r="BF132" s="241">
        <f>IF(N132="snížená",J132,0)</f>
        <v>0</v>
      </c>
      <c r="BG132" s="241">
        <f>IF(N132="zákl. přenesená",J132,0)</f>
        <v>0</v>
      </c>
      <c r="BH132" s="241">
        <f>IF(N132="sníž. přenesená",J132,0)</f>
        <v>0</v>
      </c>
      <c r="BI132" s="241">
        <f>IF(N132="nulová",J132,0)</f>
        <v>0</v>
      </c>
      <c r="BJ132" s="18" t="s">
        <v>14</v>
      </c>
      <c r="BK132" s="241">
        <f>ROUND(I132*H132,2)</f>
        <v>0</v>
      </c>
      <c r="BL132" s="18" t="s">
        <v>175</v>
      </c>
      <c r="BM132" s="240" t="s">
        <v>6082</v>
      </c>
    </row>
    <row r="133" s="2" customFormat="1">
      <c r="A133" s="39"/>
      <c r="B133" s="40"/>
      <c r="C133" s="41"/>
      <c r="D133" s="242" t="s">
        <v>249</v>
      </c>
      <c r="E133" s="41"/>
      <c r="F133" s="243" t="s">
        <v>6081</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249</v>
      </c>
      <c r="AU133" s="18" t="s">
        <v>14</v>
      </c>
    </row>
    <row r="134" s="2" customFormat="1" ht="16.5" customHeight="1">
      <c r="A134" s="39"/>
      <c r="B134" s="40"/>
      <c r="C134" s="229" t="s">
        <v>88</v>
      </c>
      <c r="D134" s="229" t="s">
        <v>243</v>
      </c>
      <c r="E134" s="230" t="s">
        <v>6083</v>
      </c>
      <c r="F134" s="231" t="s">
        <v>6084</v>
      </c>
      <c r="G134" s="232" t="s">
        <v>307</v>
      </c>
      <c r="H134" s="233">
        <v>1</v>
      </c>
      <c r="I134" s="234"/>
      <c r="J134" s="235">
        <f>ROUND(I134*H134,2)</f>
        <v>0</v>
      </c>
      <c r="K134" s="231" t="s">
        <v>1</v>
      </c>
      <c r="L134" s="45"/>
      <c r="M134" s="236" t="s">
        <v>1</v>
      </c>
      <c r="N134" s="237" t="s">
        <v>45</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175</v>
      </c>
      <c r="AT134" s="240" t="s">
        <v>243</v>
      </c>
      <c r="AU134" s="240" t="s">
        <v>14</v>
      </c>
      <c r="AY134" s="18" t="s">
        <v>241</v>
      </c>
      <c r="BE134" s="241">
        <f>IF(N134="základní",J134,0)</f>
        <v>0</v>
      </c>
      <c r="BF134" s="241">
        <f>IF(N134="snížená",J134,0)</f>
        <v>0</v>
      </c>
      <c r="BG134" s="241">
        <f>IF(N134="zákl. přenesená",J134,0)</f>
        <v>0</v>
      </c>
      <c r="BH134" s="241">
        <f>IF(N134="sníž. přenesená",J134,0)</f>
        <v>0</v>
      </c>
      <c r="BI134" s="241">
        <f>IF(N134="nulová",J134,0)</f>
        <v>0</v>
      </c>
      <c r="BJ134" s="18" t="s">
        <v>14</v>
      </c>
      <c r="BK134" s="241">
        <f>ROUND(I134*H134,2)</f>
        <v>0</v>
      </c>
      <c r="BL134" s="18" t="s">
        <v>175</v>
      </c>
      <c r="BM134" s="240" t="s">
        <v>6085</v>
      </c>
    </row>
    <row r="135" s="2" customFormat="1">
      <c r="A135" s="39"/>
      <c r="B135" s="40"/>
      <c r="C135" s="41"/>
      <c r="D135" s="242" t="s">
        <v>249</v>
      </c>
      <c r="E135" s="41"/>
      <c r="F135" s="243" t="s">
        <v>6084</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249</v>
      </c>
      <c r="AU135" s="18" t="s">
        <v>14</v>
      </c>
    </row>
    <row r="136" s="2" customFormat="1" ht="16.5" customHeight="1">
      <c r="A136" s="39"/>
      <c r="B136" s="40"/>
      <c r="C136" s="229" t="s">
        <v>96</v>
      </c>
      <c r="D136" s="229" t="s">
        <v>243</v>
      </c>
      <c r="E136" s="230" t="s">
        <v>6086</v>
      </c>
      <c r="F136" s="231" t="s">
        <v>6087</v>
      </c>
      <c r="G136" s="232" t="s">
        <v>307</v>
      </c>
      <c r="H136" s="233">
        <v>1</v>
      </c>
      <c r="I136" s="234"/>
      <c r="J136" s="235">
        <f>ROUND(I136*H136,2)</f>
        <v>0</v>
      </c>
      <c r="K136" s="231" t="s">
        <v>1</v>
      </c>
      <c r="L136" s="45"/>
      <c r="M136" s="236" t="s">
        <v>1</v>
      </c>
      <c r="N136" s="237" t="s">
        <v>45</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175</v>
      </c>
      <c r="AT136" s="240" t="s">
        <v>243</v>
      </c>
      <c r="AU136" s="240" t="s">
        <v>14</v>
      </c>
      <c r="AY136" s="18" t="s">
        <v>241</v>
      </c>
      <c r="BE136" s="241">
        <f>IF(N136="základní",J136,0)</f>
        <v>0</v>
      </c>
      <c r="BF136" s="241">
        <f>IF(N136="snížená",J136,0)</f>
        <v>0</v>
      </c>
      <c r="BG136" s="241">
        <f>IF(N136="zákl. přenesená",J136,0)</f>
        <v>0</v>
      </c>
      <c r="BH136" s="241">
        <f>IF(N136="sníž. přenesená",J136,0)</f>
        <v>0</v>
      </c>
      <c r="BI136" s="241">
        <f>IF(N136="nulová",J136,0)</f>
        <v>0</v>
      </c>
      <c r="BJ136" s="18" t="s">
        <v>14</v>
      </c>
      <c r="BK136" s="241">
        <f>ROUND(I136*H136,2)</f>
        <v>0</v>
      </c>
      <c r="BL136" s="18" t="s">
        <v>175</v>
      </c>
      <c r="BM136" s="240" t="s">
        <v>6088</v>
      </c>
    </row>
    <row r="137" s="2" customFormat="1">
      <c r="A137" s="39"/>
      <c r="B137" s="40"/>
      <c r="C137" s="41"/>
      <c r="D137" s="242" t="s">
        <v>249</v>
      </c>
      <c r="E137" s="41"/>
      <c r="F137" s="243" t="s">
        <v>6087</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249</v>
      </c>
      <c r="AU137" s="18" t="s">
        <v>14</v>
      </c>
    </row>
    <row r="138" s="2" customFormat="1" ht="21.75" customHeight="1">
      <c r="A138" s="39"/>
      <c r="B138" s="40"/>
      <c r="C138" s="229" t="s">
        <v>175</v>
      </c>
      <c r="D138" s="229" t="s">
        <v>243</v>
      </c>
      <c r="E138" s="230" t="s">
        <v>6089</v>
      </c>
      <c r="F138" s="231" t="s">
        <v>6090</v>
      </c>
      <c r="G138" s="232" t="s">
        <v>307</v>
      </c>
      <c r="H138" s="233">
        <v>1</v>
      </c>
      <c r="I138" s="234"/>
      <c r="J138" s="235">
        <f>ROUND(I138*H138,2)</f>
        <v>0</v>
      </c>
      <c r="K138" s="231" t="s">
        <v>1</v>
      </c>
      <c r="L138" s="45"/>
      <c r="M138" s="236" t="s">
        <v>1</v>
      </c>
      <c r="N138" s="237" t="s">
        <v>45</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175</v>
      </c>
      <c r="AT138" s="240" t="s">
        <v>243</v>
      </c>
      <c r="AU138" s="240" t="s">
        <v>14</v>
      </c>
      <c r="AY138" s="18" t="s">
        <v>241</v>
      </c>
      <c r="BE138" s="241">
        <f>IF(N138="základní",J138,0)</f>
        <v>0</v>
      </c>
      <c r="BF138" s="241">
        <f>IF(N138="snížená",J138,0)</f>
        <v>0</v>
      </c>
      <c r="BG138" s="241">
        <f>IF(N138="zákl. přenesená",J138,0)</f>
        <v>0</v>
      </c>
      <c r="BH138" s="241">
        <f>IF(N138="sníž. přenesená",J138,0)</f>
        <v>0</v>
      </c>
      <c r="BI138" s="241">
        <f>IF(N138="nulová",J138,0)</f>
        <v>0</v>
      </c>
      <c r="BJ138" s="18" t="s">
        <v>14</v>
      </c>
      <c r="BK138" s="241">
        <f>ROUND(I138*H138,2)</f>
        <v>0</v>
      </c>
      <c r="BL138" s="18" t="s">
        <v>175</v>
      </c>
      <c r="BM138" s="240" t="s">
        <v>6091</v>
      </c>
    </row>
    <row r="139" s="2" customFormat="1">
      <c r="A139" s="39"/>
      <c r="B139" s="40"/>
      <c r="C139" s="41"/>
      <c r="D139" s="242" t="s">
        <v>249</v>
      </c>
      <c r="E139" s="41"/>
      <c r="F139" s="243" t="s">
        <v>6090</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249</v>
      </c>
      <c r="AU139" s="18" t="s">
        <v>14</v>
      </c>
    </row>
    <row r="140" s="2" customFormat="1" ht="16.5" customHeight="1">
      <c r="A140" s="39"/>
      <c r="B140" s="40"/>
      <c r="C140" s="229" t="s">
        <v>274</v>
      </c>
      <c r="D140" s="229" t="s">
        <v>243</v>
      </c>
      <c r="E140" s="230" t="s">
        <v>5638</v>
      </c>
      <c r="F140" s="231" t="s">
        <v>6092</v>
      </c>
      <c r="G140" s="232" t="s">
        <v>2204</v>
      </c>
      <c r="H140" s="233">
        <v>1</v>
      </c>
      <c r="I140" s="234"/>
      <c r="J140" s="235">
        <f>ROUND(I140*H140,2)</f>
        <v>0</v>
      </c>
      <c r="K140" s="231" t="s">
        <v>1</v>
      </c>
      <c r="L140" s="45"/>
      <c r="M140" s="236" t="s">
        <v>1</v>
      </c>
      <c r="N140" s="237" t="s">
        <v>45</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175</v>
      </c>
      <c r="AT140" s="240" t="s">
        <v>243</v>
      </c>
      <c r="AU140" s="240" t="s">
        <v>14</v>
      </c>
      <c r="AY140" s="18" t="s">
        <v>241</v>
      </c>
      <c r="BE140" s="241">
        <f>IF(N140="základní",J140,0)</f>
        <v>0</v>
      </c>
      <c r="BF140" s="241">
        <f>IF(N140="snížená",J140,0)</f>
        <v>0</v>
      </c>
      <c r="BG140" s="241">
        <f>IF(N140="zákl. přenesená",J140,0)</f>
        <v>0</v>
      </c>
      <c r="BH140" s="241">
        <f>IF(N140="sníž. přenesená",J140,0)</f>
        <v>0</v>
      </c>
      <c r="BI140" s="241">
        <f>IF(N140="nulová",J140,0)</f>
        <v>0</v>
      </c>
      <c r="BJ140" s="18" t="s">
        <v>14</v>
      </c>
      <c r="BK140" s="241">
        <f>ROUND(I140*H140,2)</f>
        <v>0</v>
      </c>
      <c r="BL140" s="18" t="s">
        <v>175</v>
      </c>
      <c r="BM140" s="240" t="s">
        <v>6093</v>
      </c>
    </row>
    <row r="141" s="2" customFormat="1">
      <c r="A141" s="39"/>
      <c r="B141" s="40"/>
      <c r="C141" s="41"/>
      <c r="D141" s="242" t="s">
        <v>249</v>
      </c>
      <c r="E141" s="41"/>
      <c r="F141" s="243" t="s">
        <v>6092</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249</v>
      </c>
      <c r="AU141" s="18" t="s">
        <v>14</v>
      </c>
    </row>
    <row r="142" s="2" customFormat="1" ht="21.75" customHeight="1">
      <c r="A142" s="39"/>
      <c r="B142" s="40"/>
      <c r="C142" s="229" t="s">
        <v>283</v>
      </c>
      <c r="D142" s="229" t="s">
        <v>243</v>
      </c>
      <c r="E142" s="230" t="s">
        <v>5653</v>
      </c>
      <c r="F142" s="231" t="s">
        <v>6094</v>
      </c>
      <c r="G142" s="232" t="s">
        <v>2204</v>
      </c>
      <c r="H142" s="233">
        <v>1</v>
      </c>
      <c r="I142" s="234"/>
      <c r="J142" s="235">
        <f>ROUND(I142*H142,2)</f>
        <v>0</v>
      </c>
      <c r="K142" s="231" t="s">
        <v>1</v>
      </c>
      <c r="L142" s="45"/>
      <c r="M142" s="236" t="s">
        <v>1</v>
      </c>
      <c r="N142" s="237" t="s">
        <v>45</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175</v>
      </c>
      <c r="AT142" s="240" t="s">
        <v>243</v>
      </c>
      <c r="AU142" s="240" t="s">
        <v>14</v>
      </c>
      <c r="AY142" s="18" t="s">
        <v>241</v>
      </c>
      <c r="BE142" s="241">
        <f>IF(N142="základní",J142,0)</f>
        <v>0</v>
      </c>
      <c r="BF142" s="241">
        <f>IF(N142="snížená",J142,0)</f>
        <v>0</v>
      </c>
      <c r="BG142" s="241">
        <f>IF(N142="zákl. přenesená",J142,0)</f>
        <v>0</v>
      </c>
      <c r="BH142" s="241">
        <f>IF(N142="sníž. přenesená",J142,0)</f>
        <v>0</v>
      </c>
      <c r="BI142" s="241">
        <f>IF(N142="nulová",J142,0)</f>
        <v>0</v>
      </c>
      <c r="BJ142" s="18" t="s">
        <v>14</v>
      </c>
      <c r="BK142" s="241">
        <f>ROUND(I142*H142,2)</f>
        <v>0</v>
      </c>
      <c r="BL142" s="18" t="s">
        <v>175</v>
      </c>
      <c r="BM142" s="240" t="s">
        <v>6095</v>
      </c>
    </row>
    <row r="143" s="2" customFormat="1">
      <c r="A143" s="39"/>
      <c r="B143" s="40"/>
      <c r="C143" s="41"/>
      <c r="D143" s="242" t="s">
        <v>249</v>
      </c>
      <c r="E143" s="41"/>
      <c r="F143" s="243" t="s">
        <v>6094</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249</v>
      </c>
      <c r="AU143" s="18" t="s">
        <v>14</v>
      </c>
    </row>
    <row r="144" s="2" customFormat="1" ht="16.5" customHeight="1">
      <c r="A144" s="39"/>
      <c r="B144" s="40"/>
      <c r="C144" s="229" t="s">
        <v>293</v>
      </c>
      <c r="D144" s="229" t="s">
        <v>243</v>
      </c>
      <c r="E144" s="230" t="s">
        <v>6096</v>
      </c>
      <c r="F144" s="231" t="s">
        <v>5642</v>
      </c>
      <c r="G144" s="232" t="s">
        <v>2204</v>
      </c>
      <c r="H144" s="233">
        <v>2</v>
      </c>
      <c r="I144" s="234"/>
      <c r="J144" s="235">
        <f>ROUND(I144*H144,2)</f>
        <v>0</v>
      </c>
      <c r="K144" s="231" t="s">
        <v>1</v>
      </c>
      <c r="L144" s="45"/>
      <c r="M144" s="236" t="s">
        <v>1</v>
      </c>
      <c r="N144" s="237" t="s">
        <v>45</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175</v>
      </c>
      <c r="AT144" s="240" t="s">
        <v>243</v>
      </c>
      <c r="AU144" s="240" t="s">
        <v>14</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175</v>
      </c>
      <c r="BM144" s="240" t="s">
        <v>6097</v>
      </c>
    </row>
    <row r="145" s="2" customFormat="1">
      <c r="A145" s="39"/>
      <c r="B145" s="40"/>
      <c r="C145" s="41"/>
      <c r="D145" s="242" t="s">
        <v>249</v>
      </c>
      <c r="E145" s="41"/>
      <c r="F145" s="243" t="s">
        <v>5642</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14</v>
      </c>
    </row>
    <row r="146" s="2" customFormat="1" ht="16.5" customHeight="1">
      <c r="A146" s="39"/>
      <c r="B146" s="40"/>
      <c r="C146" s="229" t="s">
        <v>300</v>
      </c>
      <c r="D146" s="229" t="s">
        <v>243</v>
      </c>
      <c r="E146" s="230" t="s">
        <v>6098</v>
      </c>
      <c r="F146" s="231" t="s">
        <v>6099</v>
      </c>
      <c r="G146" s="232" t="s">
        <v>2204</v>
      </c>
      <c r="H146" s="233">
        <v>2</v>
      </c>
      <c r="I146" s="234"/>
      <c r="J146" s="235">
        <f>ROUND(I146*H146,2)</f>
        <v>0</v>
      </c>
      <c r="K146" s="231" t="s">
        <v>1</v>
      </c>
      <c r="L146" s="45"/>
      <c r="M146" s="236" t="s">
        <v>1</v>
      </c>
      <c r="N146" s="237" t="s">
        <v>45</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175</v>
      </c>
      <c r="AT146" s="240" t="s">
        <v>243</v>
      </c>
      <c r="AU146" s="240" t="s">
        <v>14</v>
      </c>
      <c r="AY146" s="18" t="s">
        <v>241</v>
      </c>
      <c r="BE146" s="241">
        <f>IF(N146="základní",J146,0)</f>
        <v>0</v>
      </c>
      <c r="BF146" s="241">
        <f>IF(N146="snížená",J146,0)</f>
        <v>0</v>
      </c>
      <c r="BG146" s="241">
        <f>IF(N146="zákl. přenesená",J146,0)</f>
        <v>0</v>
      </c>
      <c r="BH146" s="241">
        <f>IF(N146="sníž. přenesená",J146,0)</f>
        <v>0</v>
      </c>
      <c r="BI146" s="241">
        <f>IF(N146="nulová",J146,0)</f>
        <v>0</v>
      </c>
      <c r="BJ146" s="18" t="s">
        <v>14</v>
      </c>
      <c r="BK146" s="241">
        <f>ROUND(I146*H146,2)</f>
        <v>0</v>
      </c>
      <c r="BL146" s="18" t="s">
        <v>175</v>
      </c>
      <c r="BM146" s="240" t="s">
        <v>6100</v>
      </c>
    </row>
    <row r="147" s="2" customFormat="1">
      <c r="A147" s="39"/>
      <c r="B147" s="40"/>
      <c r="C147" s="41"/>
      <c r="D147" s="242" t="s">
        <v>249</v>
      </c>
      <c r="E147" s="41"/>
      <c r="F147" s="243" t="s">
        <v>6099</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249</v>
      </c>
      <c r="AU147" s="18" t="s">
        <v>14</v>
      </c>
    </row>
    <row r="148" s="2" customFormat="1" ht="16.5" customHeight="1">
      <c r="A148" s="39"/>
      <c r="B148" s="40"/>
      <c r="C148" s="229" t="s">
        <v>281</v>
      </c>
      <c r="D148" s="229" t="s">
        <v>243</v>
      </c>
      <c r="E148" s="230" t="s">
        <v>6101</v>
      </c>
      <c r="F148" s="231" t="s">
        <v>6102</v>
      </c>
      <c r="G148" s="232" t="s">
        <v>2204</v>
      </c>
      <c r="H148" s="233">
        <v>7</v>
      </c>
      <c r="I148" s="234"/>
      <c r="J148" s="235">
        <f>ROUND(I148*H148,2)</f>
        <v>0</v>
      </c>
      <c r="K148" s="231" t="s">
        <v>1</v>
      </c>
      <c r="L148" s="45"/>
      <c r="M148" s="236" t="s">
        <v>1</v>
      </c>
      <c r="N148" s="237" t="s">
        <v>45</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175</v>
      </c>
      <c r="AT148" s="240" t="s">
        <v>243</v>
      </c>
      <c r="AU148" s="240" t="s">
        <v>14</v>
      </c>
      <c r="AY148" s="18" t="s">
        <v>241</v>
      </c>
      <c r="BE148" s="241">
        <f>IF(N148="základní",J148,0)</f>
        <v>0</v>
      </c>
      <c r="BF148" s="241">
        <f>IF(N148="snížená",J148,0)</f>
        <v>0</v>
      </c>
      <c r="BG148" s="241">
        <f>IF(N148="zákl. přenesená",J148,0)</f>
        <v>0</v>
      </c>
      <c r="BH148" s="241">
        <f>IF(N148="sníž. přenesená",J148,0)</f>
        <v>0</v>
      </c>
      <c r="BI148" s="241">
        <f>IF(N148="nulová",J148,0)</f>
        <v>0</v>
      </c>
      <c r="BJ148" s="18" t="s">
        <v>14</v>
      </c>
      <c r="BK148" s="241">
        <f>ROUND(I148*H148,2)</f>
        <v>0</v>
      </c>
      <c r="BL148" s="18" t="s">
        <v>175</v>
      </c>
      <c r="BM148" s="240" t="s">
        <v>6103</v>
      </c>
    </row>
    <row r="149" s="2" customFormat="1">
      <c r="A149" s="39"/>
      <c r="B149" s="40"/>
      <c r="C149" s="41"/>
      <c r="D149" s="242" t="s">
        <v>249</v>
      </c>
      <c r="E149" s="41"/>
      <c r="F149" s="243" t="s">
        <v>6102</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249</v>
      </c>
      <c r="AU149" s="18" t="s">
        <v>14</v>
      </c>
    </row>
    <row r="150" s="2" customFormat="1" ht="16.5" customHeight="1">
      <c r="A150" s="39"/>
      <c r="B150" s="40"/>
      <c r="C150" s="229" t="s">
        <v>309</v>
      </c>
      <c r="D150" s="229" t="s">
        <v>243</v>
      </c>
      <c r="E150" s="230" t="s">
        <v>6104</v>
      </c>
      <c r="F150" s="231" t="s">
        <v>6105</v>
      </c>
      <c r="G150" s="232" t="s">
        <v>2204</v>
      </c>
      <c r="H150" s="233">
        <v>1</v>
      </c>
      <c r="I150" s="234"/>
      <c r="J150" s="235">
        <f>ROUND(I150*H150,2)</f>
        <v>0</v>
      </c>
      <c r="K150" s="231" t="s">
        <v>1</v>
      </c>
      <c r="L150" s="45"/>
      <c r="M150" s="236" t="s">
        <v>1</v>
      </c>
      <c r="N150" s="237" t="s">
        <v>45</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175</v>
      </c>
      <c r="AT150" s="240" t="s">
        <v>243</v>
      </c>
      <c r="AU150" s="240" t="s">
        <v>14</v>
      </c>
      <c r="AY150" s="18" t="s">
        <v>241</v>
      </c>
      <c r="BE150" s="241">
        <f>IF(N150="základní",J150,0)</f>
        <v>0</v>
      </c>
      <c r="BF150" s="241">
        <f>IF(N150="snížená",J150,0)</f>
        <v>0</v>
      </c>
      <c r="BG150" s="241">
        <f>IF(N150="zákl. přenesená",J150,0)</f>
        <v>0</v>
      </c>
      <c r="BH150" s="241">
        <f>IF(N150="sníž. přenesená",J150,0)</f>
        <v>0</v>
      </c>
      <c r="BI150" s="241">
        <f>IF(N150="nulová",J150,0)</f>
        <v>0</v>
      </c>
      <c r="BJ150" s="18" t="s">
        <v>14</v>
      </c>
      <c r="BK150" s="241">
        <f>ROUND(I150*H150,2)</f>
        <v>0</v>
      </c>
      <c r="BL150" s="18" t="s">
        <v>175</v>
      </c>
      <c r="BM150" s="240" t="s">
        <v>6106</v>
      </c>
    </row>
    <row r="151" s="2" customFormat="1">
      <c r="A151" s="39"/>
      <c r="B151" s="40"/>
      <c r="C151" s="41"/>
      <c r="D151" s="242" t="s">
        <v>249</v>
      </c>
      <c r="E151" s="41"/>
      <c r="F151" s="243" t="s">
        <v>6105</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249</v>
      </c>
      <c r="AU151" s="18" t="s">
        <v>14</v>
      </c>
    </row>
    <row r="152" s="2" customFormat="1" ht="16.5" customHeight="1">
      <c r="A152" s="39"/>
      <c r="B152" s="40"/>
      <c r="C152" s="229" t="s">
        <v>313</v>
      </c>
      <c r="D152" s="229" t="s">
        <v>243</v>
      </c>
      <c r="E152" s="230" t="s">
        <v>6107</v>
      </c>
      <c r="F152" s="231" t="s">
        <v>5648</v>
      </c>
      <c r="G152" s="232" t="s">
        <v>2204</v>
      </c>
      <c r="H152" s="233">
        <v>6</v>
      </c>
      <c r="I152" s="234"/>
      <c r="J152" s="235">
        <f>ROUND(I152*H152,2)</f>
        <v>0</v>
      </c>
      <c r="K152" s="231" t="s">
        <v>1</v>
      </c>
      <c r="L152" s="45"/>
      <c r="M152" s="236" t="s">
        <v>1</v>
      </c>
      <c r="N152" s="237" t="s">
        <v>45</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175</v>
      </c>
      <c r="AT152" s="240" t="s">
        <v>243</v>
      </c>
      <c r="AU152" s="240" t="s">
        <v>14</v>
      </c>
      <c r="AY152" s="18" t="s">
        <v>241</v>
      </c>
      <c r="BE152" s="241">
        <f>IF(N152="základní",J152,0)</f>
        <v>0</v>
      </c>
      <c r="BF152" s="241">
        <f>IF(N152="snížená",J152,0)</f>
        <v>0</v>
      </c>
      <c r="BG152" s="241">
        <f>IF(N152="zákl. přenesená",J152,0)</f>
        <v>0</v>
      </c>
      <c r="BH152" s="241">
        <f>IF(N152="sníž. přenesená",J152,0)</f>
        <v>0</v>
      </c>
      <c r="BI152" s="241">
        <f>IF(N152="nulová",J152,0)</f>
        <v>0</v>
      </c>
      <c r="BJ152" s="18" t="s">
        <v>14</v>
      </c>
      <c r="BK152" s="241">
        <f>ROUND(I152*H152,2)</f>
        <v>0</v>
      </c>
      <c r="BL152" s="18" t="s">
        <v>175</v>
      </c>
      <c r="BM152" s="240" t="s">
        <v>6108</v>
      </c>
    </row>
    <row r="153" s="2" customFormat="1">
      <c r="A153" s="39"/>
      <c r="B153" s="40"/>
      <c r="C153" s="41"/>
      <c r="D153" s="242" t="s">
        <v>249</v>
      </c>
      <c r="E153" s="41"/>
      <c r="F153" s="243" t="s">
        <v>5648</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249</v>
      </c>
      <c r="AU153" s="18" t="s">
        <v>14</v>
      </c>
    </row>
    <row r="154" s="2" customFormat="1" ht="16.5" customHeight="1">
      <c r="A154" s="39"/>
      <c r="B154" s="40"/>
      <c r="C154" s="229" t="s">
        <v>317</v>
      </c>
      <c r="D154" s="229" t="s">
        <v>243</v>
      </c>
      <c r="E154" s="230" t="s">
        <v>6109</v>
      </c>
      <c r="F154" s="231" t="s">
        <v>5651</v>
      </c>
      <c r="G154" s="232" t="s">
        <v>2204</v>
      </c>
      <c r="H154" s="233">
        <v>1</v>
      </c>
      <c r="I154" s="234"/>
      <c r="J154" s="235">
        <f>ROUND(I154*H154,2)</f>
        <v>0</v>
      </c>
      <c r="K154" s="231" t="s">
        <v>1</v>
      </c>
      <c r="L154" s="45"/>
      <c r="M154" s="236" t="s">
        <v>1</v>
      </c>
      <c r="N154" s="237" t="s">
        <v>45</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175</v>
      </c>
      <c r="AT154" s="240" t="s">
        <v>243</v>
      </c>
      <c r="AU154" s="240" t="s">
        <v>14</v>
      </c>
      <c r="AY154" s="18" t="s">
        <v>241</v>
      </c>
      <c r="BE154" s="241">
        <f>IF(N154="základní",J154,0)</f>
        <v>0</v>
      </c>
      <c r="BF154" s="241">
        <f>IF(N154="snížená",J154,0)</f>
        <v>0</v>
      </c>
      <c r="BG154" s="241">
        <f>IF(N154="zákl. přenesená",J154,0)</f>
        <v>0</v>
      </c>
      <c r="BH154" s="241">
        <f>IF(N154="sníž. přenesená",J154,0)</f>
        <v>0</v>
      </c>
      <c r="BI154" s="241">
        <f>IF(N154="nulová",J154,0)</f>
        <v>0</v>
      </c>
      <c r="BJ154" s="18" t="s">
        <v>14</v>
      </c>
      <c r="BK154" s="241">
        <f>ROUND(I154*H154,2)</f>
        <v>0</v>
      </c>
      <c r="BL154" s="18" t="s">
        <v>175</v>
      </c>
      <c r="BM154" s="240" t="s">
        <v>6110</v>
      </c>
    </row>
    <row r="155" s="2" customFormat="1">
      <c r="A155" s="39"/>
      <c r="B155" s="40"/>
      <c r="C155" s="41"/>
      <c r="D155" s="242" t="s">
        <v>249</v>
      </c>
      <c r="E155" s="41"/>
      <c r="F155" s="243" t="s">
        <v>5651</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249</v>
      </c>
      <c r="AU155" s="18" t="s">
        <v>14</v>
      </c>
    </row>
    <row r="156" s="2" customFormat="1" ht="16.5" customHeight="1">
      <c r="A156" s="39"/>
      <c r="B156" s="40"/>
      <c r="C156" s="229" t="s">
        <v>325</v>
      </c>
      <c r="D156" s="229" t="s">
        <v>243</v>
      </c>
      <c r="E156" s="230" t="s">
        <v>5656</v>
      </c>
      <c r="F156" s="231" t="s">
        <v>6111</v>
      </c>
      <c r="G156" s="232" t="s">
        <v>2204</v>
      </c>
      <c r="H156" s="233">
        <v>1</v>
      </c>
      <c r="I156" s="234"/>
      <c r="J156" s="235">
        <f>ROUND(I156*H156,2)</f>
        <v>0</v>
      </c>
      <c r="K156" s="231" t="s">
        <v>1</v>
      </c>
      <c r="L156" s="45"/>
      <c r="M156" s="236" t="s">
        <v>1</v>
      </c>
      <c r="N156" s="237" t="s">
        <v>45</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175</v>
      </c>
      <c r="AT156" s="240" t="s">
        <v>243</v>
      </c>
      <c r="AU156" s="240" t="s">
        <v>14</v>
      </c>
      <c r="AY156" s="18" t="s">
        <v>241</v>
      </c>
      <c r="BE156" s="241">
        <f>IF(N156="základní",J156,0)</f>
        <v>0</v>
      </c>
      <c r="BF156" s="241">
        <f>IF(N156="snížená",J156,0)</f>
        <v>0</v>
      </c>
      <c r="BG156" s="241">
        <f>IF(N156="zákl. přenesená",J156,0)</f>
        <v>0</v>
      </c>
      <c r="BH156" s="241">
        <f>IF(N156="sníž. přenesená",J156,0)</f>
        <v>0</v>
      </c>
      <c r="BI156" s="241">
        <f>IF(N156="nulová",J156,0)</f>
        <v>0</v>
      </c>
      <c r="BJ156" s="18" t="s">
        <v>14</v>
      </c>
      <c r="BK156" s="241">
        <f>ROUND(I156*H156,2)</f>
        <v>0</v>
      </c>
      <c r="BL156" s="18" t="s">
        <v>175</v>
      </c>
      <c r="BM156" s="240" t="s">
        <v>6112</v>
      </c>
    </row>
    <row r="157" s="2" customFormat="1">
      <c r="A157" s="39"/>
      <c r="B157" s="40"/>
      <c r="C157" s="41"/>
      <c r="D157" s="242" t="s">
        <v>249</v>
      </c>
      <c r="E157" s="41"/>
      <c r="F157" s="243" t="s">
        <v>6111</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249</v>
      </c>
      <c r="AU157" s="18" t="s">
        <v>14</v>
      </c>
    </row>
    <row r="158" s="2" customFormat="1" ht="16.5" customHeight="1">
      <c r="A158" s="39"/>
      <c r="B158" s="40"/>
      <c r="C158" s="229" t="s">
        <v>332</v>
      </c>
      <c r="D158" s="229" t="s">
        <v>243</v>
      </c>
      <c r="E158" s="230" t="s">
        <v>6113</v>
      </c>
      <c r="F158" s="231" t="s">
        <v>6114</v>
      </c>
      <c r="G158" s="232" t="s">
        <v>2204</v>
      </c>
      <c r="H158" s="233">
        <v>1</v>
      </c>
      <c r="I158" s="234"/>
      <c r="J158" s="235">
        <f>ROUND(I158*H158,2)</f>
        <v>0</v>
      </c>
      <c r="K158" s="231" t="s">
        <v>1</v>
      </c>
      <c r="L158" s="45"/>
      <c r="M158" s="236" t="s">
        <v>1</v>
      </c>
      <c r="N158" s="237" t="s">
        <v>45</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175</v>
      </c>
      <c r="AT158" s="240" t="s">
        <v>243</v>
      </c>
      <c r="AU158" s="240" t="s">
        <v>14</v>
      </c>
      <c r="AY158" s="18" t="s">
        <v>241</v>
      </c>
      <c r="BE158" s="241">
        <f>IF(N158="základní",J158,0)</f>
        <v>0</v>
      </c>
      <c r="BF158" s="241">
        <f>IF(N158="snížená",J158,0)</f>
        <v>0</v>
      </c>
      <c r="BG158" s="241">
        <f>IF(N158="zákl. přenesená",J158,0)</f>
        <v>0</v>
      </c>
      <c r="BH158" s="241">
        <f>IF(N158="sníž. přenesená",J158,0)</f>
        <v>0</v>
      </c>
      <c r="BI158" s="241">
        <f>IF(N158="nulová",J158,0)</f>
        <v>0</v>
      </c>
      <c r="BJ158" s="18" t="s">
        <v>14</v>
      </c>
      <c r="BK158" s="241">
        <f>ROUND(I158*H158,2)</f>
        <v>0</v>
      </c>
      <c r="BL158" s="18" t="s">
        <v>175</v>
      </c>
      <c r="BM158" s="240" t="s">
        <v>6115</v>
      </c>
    </row>
    <row r="159" s="2" customFormat="1">
      <c r="A159" s="39"/>
      <c r="B159" s="40"/>
      <c r="C159" s="41"/>
      <c r="D159" s="242" t="s">
        <v>249</v>
      </c>
      <c r="E159" s="41"/>
      <c r="F159" s="243" t="s">
        <v>6114</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249</v>
      </c>
      <c r="AU159" s="18" t="s">
        <v>14</v>
      </c>
    </row>
    <row r="160" s="2" customFormat="1" ht="16.5" customHeight="1">
      <c r="A160" s="39"/>
      <c r="B160" s="40"/>
      <c r="C160" s="229" t="s">
        <v>8</v>
      </c>
      <c r="D160" s="229" t="s">
        <v>243</v>
      </c>
      <c r="E160" s="230" t="s">
        <v>6116</v>
      </c>
      <c r="F160" s="231" t="s">
        <v>6117</v>
      </c>
      <c r="G160" s="232" t="s">
        <v>2204</v>
      </c>
      <c r="H160" s="233">
        <v>1</v>
      </c>
      <c r="I160" s="234"/>
      <c r="J160" s="235">
        <f>ROUND(I160*H160,2)</f>
        <v>0</v>
      </c>
      <c r="K160" s="231" t="s">
        <v>1</v>
      </c>
      <c r="L160" s="45"/>
      <c r="M160" s="236" t="s">
        <v>1</v>
      </c>
      <c r="N160" s="237" t="s">
        <v>45</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175</v>
      </c>
      <c r="AT160" s="240" t="s">
        <v>243</v>
      </c>
      <c r="AU160" s="240" t="s">
        <v>14</v>
      </c>
      <c r="AY160" s="18" t="s">
        <v>241</v>
      </c>
      <c r="BE160" s="241">
        <f>IF(N160="základní",J160,0)</f>
        <v>0</v>
      </c>
      <c r="BF160" s="241">
        <f>IF(N160="snížená",J160,0)</f>
        <v>0</v>
      </c>
      <c r="BG160" s="241">
        <f>IF(N160="zákl. přenesená",J160,0)</f>
        <v>0</v>
      </c>
      <c r="BH160" s="241">
        <f>IF(N160="sníž. přenesená",J160,0)</f>
        <v>0</v>
      </c>
      <c r="BI160" s="241">
        <f>IF(N160="nulová",J160,0)</f>
        <v>0</v>
      </c>
      <c r="BJ160" s="18" t="s">
        <v>14</v>
      </c>
      <c r="BK160" s="241">
        <f>ROUND(I160*H160,2)</f>
        <v>0</v>
      </c>
      <c r="BL160" s="18" t="s">
        <v>175</v>
      </c>
      <c r="BM160" s="240" t="s">
        <v>6118</v>
      </c>
    </row>
    <row r="161" s="2" customFormat="1">
      <c r="A161" s="39"/>
      <c r="B161" s="40"/>
      <c r="C161" s="41"/>
      <c r="D161" s="242" t="s">
        <v>249</v>
      </c>
      <c r="E161" s="41"/>
      <c r="F161" s="243" t="s">
        <v>6117</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249</v>
      </c>
      <c r="AU161" s="18" t="s">
        <v>14</v>
      </c>
    </row>
    <row r="162" s="2" customFormat="1" ht="16.5" customHeight="1">
      <c r="A162" s="39"/>
      <c r="B162" s="40"/>
      <c r="C162" s="229" t="s">
        <v>344</v>
      </c>
      <c r="D162" s="229" t="s">
        <v>243</v>
      </c>
      <c r="E162" s="230" t="s">
        <v>5662</v>
      </c>
      <c r="F162" s="231" t="s">
        <v>5663</v>
      </c>
      <c r="G162" s="232" t="s">
        <v>2204</v>
      </c>
      <c r="H162" s="233">
        <v>1</v>
      </c>
      <c r="I162" s="234"/>
      <c r="J162" s="235">
        <f>ROUND(I162*H162,2)</f>
        <v>0</v>
      </c>
      <c r="K162" s="231" t="s">
        <v>1</v>
      </c>
      <c r="L162" s="45"/>
      <c r="M162" s="236" t="s">
        <v>1</v>
      </c>
      <c r="N162" s="237" t="s">
        <v>45</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175</v>
      </c>
      <c r="AT162" s="240" t="s">
        <v>243</v>
      </c>
      <c r="AU162" s="240" t="s">
        <v>14</v>
      </c>
      <c r="AY162" s="18" t="s">
        <v>241</v>
      </c>
      <c r="BE162" s="241">
        <f>IF(N162="základní",J162,0)</f>
        <v>0</v>
      </c>
      <c r="BF162" s="241">
        <f>IF(N162="snížená",J162,0)</f>
        <v>0</v>
      </c>
      <c r="BG162" s="241">
        <f>IF(N162="zákl. přenesená",J162,0)</f>
        <v>0</v>
      </c>
      <c r="BH162" s="241">
        <f>IF(N162="sníž. přenesená",J162,0)</f>
        <v>0</v>
      </c>
      <c r="BI162" s="241">
        <f>IF(N162="nulová",J162,0)</f>
        <v>0</v>
      </c>
      <c r="BJ162" s="18" t="s">
        <v>14</v>
      </c>
      <c r="BK162" s="241">
        <f>ROUND(I162*H162,2)</f>
        <v>0</v>
      </c>
      <c r="BL162" s="18" t="s">
        <v>175</v>
      </c>
      <c r="BM162" s="240" t="s">
        <v>6119</v>
      </c>
    </row>
    <row r="163" s="2" customFormat="1">
      <c r="A163" s="39"/>
      <c r="B163" s="40"/>
      <c r="C163" s="41"/>
      <c r="D163" s="242" t="s">
        <v>249</v>
      </c>
      <c r="E163" s="41"/>
      <c r="F163" s="243" t="s">
        <v>5663</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249</v>
      </c>
      <c r="AU163" s="18" t="s">
        <v>14</v>
      </c>
    </row>
    <row r="164" s="2" customFormat="1" ht="16.5" customHeight="1">
      <c r="A164" s="39"/>
      <c r="B164" s="40"/>
      <c r="C164" s="229" t="s">
        <v>349</v>
      </c>
      <c r="D164" s="229" t="s">
        <v>243</v>
      </c>
      <c r="E164" s="230" t="s">
        <v>5665</v>
      </c>
      <c r="F164" s="231" t="s">
        <v>5666</v>
      </c>
      <c r="G164" s="232" t="s">
        <v>2204</v>
      </c>
      <c r="H164" s="233">
        <v>1</v>
      </c>
      <c r="I164" s="234"/>
      <c r="J164" s="235">
        <f>ROUND(I164*H164,2)</f>
        <v>0</v>
      </c>
      <c r="K164" s="231" t="s">
        <v>1</v>
      </c>
      <c r="L164" s="45"/>
      <c r="M164" s="236" t="s">
        <v>1</v>
      </c>
      <c r="N164" s="237" t="s">
        <v>45</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175</v>
      </c>
      <c r="AT164" s="240" t="s">
        <v>243</v>
      </c>
      <c r="AU164" s="240" t="s">
        <v>14</v>
      </c>
      <c r="AY164" s="18" t="s">
        <v>241</v>
      </c>
      <c r="BE164" s="241">
        <f>IF(N164="základní",J164,0)</f>
        <v>0</v>
      </c>
      <c r="BF164" s="241">
        <f>IF(N164="snížená",J164,0)</f>
        <v>0</v>
      </c>
      <c r="BG164" s="241">
        <f>IF(N164="zákl. přenesená",J164,0)</f>
        <v>0</v>
      </c>
      <c r="BH164" s="241">
        <f>IF(N164="sníž. přenesená",J164,0)</f>
        <v>0</v>
      </c>
      <c r="BI164" s="241">
        <f>IF(N164="nulová",J164,0)</f>
        <v>0</v>
      </c>
      <c r="BJ164" s="18" t="s">
        <v>14</v>
      </c>
      <c r="BK164" s="241">
        <f>ROUND(I164*H164,2)</f>
        <v>0</v>
      </c>
      <c r="BL164" s="18" t="s">
        <v>175</v>
      </c>
      <c r="BM164" s="240" t="s">
        <v>6120</v>
      </c>
    </row>
    <row r="165" s="2" customFormat="1">
      <c r="A165" s="39"/>
      <c r="B165" s="40"/>
      <c r="C165" s="41"/>
      <c r="D165" s="242" t="s">
        <v>249</v>
      </c>
      <c r="E165" s="41"/>
      <c r="F165" s="243" t="s">
        <v>5666</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249</v>
      </c>
      <c r="AU165" s="18" t="s">
        <v>14</v>
      </c>
    </row>
    <row r="166" s="2" customFormat="1" ht="16.5" customHeight="1">
      <c r="A166" s="39"/>
      <c r="B166" s="40"/>
      <c r="C166" s="229" t="s">
        <v>354</v>
      </c>
      <c r="D166" s="229" t="s">
        <v>243</v>
      </c>
      <c r="E166" s="230" t="s">
        <v>6121</v>
      </c>
      <c r="F166" s="231" t="s">
        <v>5669</v>
      </c>
      <c r="G166" s="232" t="s">
        <v>2204</v>
      </c>
      <c r="H166" s="233">
        <v>3</v>
      </c>
      <c r="I166" s="234"/>
      <c r="J166" s="235">
        <f>ROUND(I166*H166,2)</f>
        <v>0</v>
      </c>
      <c r="K166" s="231" t="s">
        <v>1</v>
      </c>
      <c r="L166" s="45"/>
      <c r="M166" s="236" t="s">
        <v>1</v>
      </c>
      <c r="N166" s="237" t="s">
        <v>45</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175</v>
      </c>
      <c r="AT166" s="240" t="s">
        <v>243</v>
      </c>
      <c r="AU166" s="240" t="s">
        <v>14</v>
      </c>
      <c r="AY166" s="18" t="s">
        <v>241</v>
      </c>
      <c r="BE166" s="241">
        <f>IF(N166="základní",J166,0)</f>
        <v>0</v>
      </c>
      <c r="BF166" s="241">
        <f>IF(N166="snížená",J166,0)</f>
        <v>0</v>
      </c>
      <c r="BG166" s="241">
        <f>IF(N166="zákl. přenesená",J166,0)</f>
        <v>0</v>
      </c>
      <c r="BH166" s="241">
        <f>IF(N166="sníž. přenesená",J166,0)</f>
        <v>0</v>
      </c>
      <c r="BI166" s="241">
        <f>IF(N166="nulová",J166,0)</f>
        <v>0</v>
      </c>
      <c r="BJ166" s="18" t="s">
        <v>14</v>
      </c>
      <c r="BK166" s="241">
        <f>ROUND(I166*H166,2)</f>
        <v>0</v>
      </c>
      <c r="BL166" s="18" t="s">
        <v>175</v>
      </c>
      <c r="BM166" s="240" t="s">
        <v>6122</v>
      </c>
    </row>
    <row r="167" s="2" customFormat="1">
      <c r="A167" s="39"/>
      <c r="B167" s="40"/>
      <c r="C167" s="41"/>
      <c r="D167" s="242" t="s">
        <v>249</v>
      </c>
      <c r="E167" s="41"/>
      <c r="F167" s="243" t="s">
        <v>5669</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249</v>
      </c>
      <c r="AU167" s="18" t="s">
        <v>14</v>
      </c>
    </row>
    <row r="168" s="2" customFormat="1" ht="24.15" customHeight="1">
      <c r="A168" s="39"/>
      <c r="B168" s="40"/>
      <c r="C168" s="229" t="s">
        <v>359</v>
      </c>
      <c r="D168" s="229" t="s">
        <v>243</v>
      </c>
      <c r="E168" s="230" t="s">
        <v>6123</v>
      </c>
      <c r="F168" s="231" t="s">
        <v>5675</v>
      </c>
      <c r="G168" s="232" t="s">
        <v>2204</v>
      </c>
      <c r="H168" s="233">
        <v>1</v>
      </c>
      <c r="I168" s="234"/>
      <c r="J168" s="235">
        <f>ROUND(I168*H168,2)</f>
        <v>0</v>
      </c>
      <c r="K168" s="231" t="s">
        <v>1</v>
      </c>
      <c r="L168" s="45"/>
      <c r="M168" s="236" t="s">
        <v>1</v>
      </c>
      <c r="N168" s="237" t="s">
        <v>45</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175</v>
      </c>
      <c r="AT168" s="240" t="s">
        <v>243</v>
      </c>
      <c r="AU168" s="240" t="s">
        <v>14</v>
      </c>
      <c r="AY168" s="18" t="s">
        <v>241</v>
      </c>
      <c r="BE168" s="241">
        <f>IF(N168="základní",J168,0)</f>
        <v>0</v>
      </c>
      <c r="BF168" s="241">
        <f>IF(N168="snížená",J168,0)</f>
        <v>0</v>
      </c>
      <c r="BG168" s="241">
        <f>IF(N168="zákl. přenesená",J168,0)</f>
        <v>0</v>
      </c>
      <c r="BH168" s="241">
        <f>IF(N168="sníž. přenesená",J168,0)</f>
        <v>0</v>
      </c>
      <c r="BI168" s="241">
        <f>IF(N168="nulová",J168,0)</f>
        <v>0</v>
      </c>
      <c r="BJ168" s="18" t="s">
        <v>14</v>
      </c>
      <c r="BK168" s="241">
        <f>ROUND(I168*H168,2)</f>
        <v>0</v>
      </c>
      <c r="BL168" s="18" t="s">
        <v>175</v>
      </c>
      <c r="BM168" s="240" t="s">
        <v>6124</v>
      </c>
    </row>
    <row r="169" s="2" customFormat="1">
      <c r="A169" s="39"/>
      <c r="B169" s="40"/>
      <c r="C169" s="41"/>
      <c r="D169" s="242" t="s">
        <v>249</v>
      </c>
      <c r="E169" s="41"/>
      <c r="F169" s="243" t="s">
        <v>5675</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249</v>
      </c>
      <c r="AU169" s="18" t="s">
        <v>14</v>
      </c>
    </row>
    <row r="170" s="2" customFormat="1" ht="16.5" customHeight="1">
      <c r="A170" s="39"/>
      <c r="B170" s="40"/>
      <c r="C170" s="229" t="s">
        <v>365</v>
      </c>
      <c r="D170" s="229" t="s">
        <v>243</v>
      </c>
      <c r="E170" s="230" t="s">
        <v>6125</v>
      </c>
      <c r="F170" s="231" t="s">
        <v>5687</v>
      </c>
      <c r="G170" s="232" t="s">
        <v>2204</v>
      </c>
      <c r="H170" s="233">
        <v>5</v>
      </c>
      <c r="I170" s="234"/>
      <c r="J170" s="235">
        <f>ROUND(I170*H170,2)</f>
        <v>0</v>
      </c>
      <c r="K170" s="231" t="s">
        <v>1</v>
      </c>
      <c r="L170" s="45"/>
      <c r="M170" s="236" t="s">
        <v>1</v>
      </c>
      <c r="N170" s="237" t="s">
        <v>45</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175</v>
      </c>
      <c r="AT170" s="240" t="s">
        <v>243</v>
      </c>
      <c r="AU170" s="240" t="s">
        <v>14</v>
      </c>
      <c r="AY170" s="18" t="s">
        <v>241</v>
      </c>
      <c r="BE170" s="241">
        <f>IF(N170="základní",J170,0)</f>
        <v>0</v>
      </c>
      <c r="BF170" s="241">
        <f>IF(N170="snížená",J170,0)</f>
        <v>0</v>
      </c>
      <c r="BG170" s="241">
        <f>IF(N170="zákl. přenesená",J170,0)</f>
        <v>0</v>
      </c>
      <c r="BH170" s="241">
        <f>IF(N170="sníž. přenesená",J170,0)</f>
        <v>0</v>
      </c>
      <c r="BI170" s="241">
        <f>IF(N170="nulová",J170,0)</f>
        <v>0</v>
      </c>
      <c r="BJ170" s="18" t="s">
        <v>14</v>
      </c>
      <c r="BK170" s="241">
        <f>ROUND(I170*H170,2)</f>
        <v>0</v>
      </c>
      <c r="BL170" s="18" t="s">
        <v>175</v>
      </c>
      <c r="BM170" s="240" t="s">
        <v>6126</v>
      </c>
    </row>
    <row r="171" s="2" customFormat="1">
      <c r="A171" s="39"/>
      <c r="B171" s="40"/>
      <c r="C171" s="41"/>
      <c r="D171" s="242" t="s">
        <v>249</v>
      </c>
      <c r="E171" s="41"/>
      <c r="F171" s="243" t="s">
        <v>5687</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249</v>
      </c>
      <c r="AU171" s="18" t="s">
        <v>14</v>
      </c>
    </row>
    <row r="172" s="2" customFormat="1" ht="16.5" customHeight="1">
      <c r="A172" s="39"/>
      <c r="B172" s="40"/>
      <c r="C172" s="229" t="s">
        <v>7</v>
      </c>
      <c r="D172" s="229" t="s">
        <v>243</v>
      </c>
      <c r="E172" s="230" t="s">
        <v>6127</v>
      </c>
      <c r="F172" s="231" t="s">
        <v>5681</v>
      </c>
      <c r="G172" s="232" t="s">
        <v>2204</v>
      </c>
      <c r="H172" s="233">
        <v>1</v>
      </c>
      <c r="I172" s="234"/>
      <c r="J172" s="235">
        <f>ROUND(I172*H172,2)</f>
        <v>0</v>
      </c>
      <c r="K172" s="231" t="s">
        <v>1</v>
      </c>
      <c r="L172" s="45"/>
      <c r="M172" s="236" t="s">
        <v>1</v>
      </c>
      <c r="N172" s="237" t="s">
        <v>45</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175</v>
      </c>
      <c r="AT172" s="240" t="s">
        <v>243</v>
      </c>
      <c r="AU172" s="240" t="s">
        <v>14</v>
      </c>
      <c r="AY172" s="18" t="s">
        <v>241</v>
      </c>
      <c r="BE172" s="241">
        <f>IF(N172="základní",J172,0)</f>
        <v>0</v>
      </c>
      <c r="BF172" s="241">
        <f>IF(N172="snížená",J172,0)</f>
        <v>0</v>
      </c>
      <c r="BG172" s="241">
        <f>IF(N172="zákl. přenesená",J172,0)</f>
        <v>0</v>
      </c>
      <c r="BH172" s="241">
        <f>IF(N172="sníž. přenesená",J172,0)</f>
        <v>0</v>
      </c>
      <c r="BI172" s="241">
        <f>IF(N172="nulová",J172,0)</f>
        <v>0</v>
      </c>
      <c r="BJ172" s="18" t="s">
        <v>14</v>
      </c>
      <c r="BK172" s="241">
        <f>ROUND(I172*H172,2)</f>
        <v>0</v>
      </c>
      <c r="BL172" s="18" t="s">
        <v>175</v>
      </c>
      <c r="BM172" s="240" t="s">
        <v>6128</v>
      </c>
    </row>
    <row r="173" s="2" customFormat="1">
      <c r="A173" s="39"/>
      <c r="B173" s="40"/>
      <c r="C173" s="41"/>
      <c r="D173" s="242" t="s">
        <v>249</v>
      </c>
      <c r="E173" s="41"/>
      <c r="F173" s="243" t="s">
        <v>5681</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249</v>
      </c>
      <c r="AU173" s="18" t="s">
        <v>14</v>
      </c>
    </row>
    <row r="174" s="2" customFormat="1" ht="16.5" customHeight="1">
      <c r="A174" s="39"/>
      <c r="B174" s="40"/>
      <c r="C174" s="229" t="s">
        <v>376</v>
      </c>
      <c r="D174" s="229" t="s">
        <v>243</v>
      </c>
      <c r="E174" s="230" t="s">
        <v>5683</v>
      </c>
      <c r="F174" s="231" t="s">
        <v>5684</v>
      </c>
      <c r="G174" s="232" t="s">
        <v>2204</v>
      </c>
      <c r="H174" s="233">
        <v>3</v>
      </c>
      <c r="I174" s="234"/>
      <c r="J174" s="235">
        <f>ROUND(I174*H174,2)</f>
        <v>0</v>
      </c>
      <c r="K174" s="231" t="s">
        <v>1</v>
      </c>
      <c r="L174" s="45"/>
      <c r="M174" s="236" t="s">
        <v>1</v>
      </c>
      <c r="N174" s="237" t="s">
        <v>45</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175</v>
      </c>
      <c r="AT174" s="240" t="s">
        <v>243</v>
      </c>
      <c r="AU174" s="240" t="s">
        <v>14</v>
      </c>
      <c r="AY174" s="18" t="s">
        <v>241</v>
      </c>
      <c r="BE174" s="241">
        <f>IF(N174="základní",J174,0)</f>
        <v>0</v>
      </c>
      <c r="BF174" s="241">
        <f>IF(N174="snížená",J174,0)</f>
        <v>0</v>
      </c>
      <c r="BG174" s="241">
        <f>IF(N174="zákl. přenesená",J174,0)</f>
        <v>0</v>
      </c>
      <c r="BH174" s="241">
        <f>IF(N174="sníž. přenesená",J174,0)</f>
        <v>0</v>
      </c>
      <c r="BI174" s="241">
        <f>IF(N174="nulová",J174,0)</f>
        <v>0</v>
      </c>
      <c r="BJ174" s="18" t="s">
        <v>14</v>
      </c>
      <c r="BK174" s="241">
        <f>ROUND(I174*H174,2)</f>
        <v>0</v>
      </c>
      <c r="BL174" s="18" t="s">
        <v>175</v>
      </c>
      <c r="BM174" s="240" t="s">
        <v>6129</v>
      </c>
    </row>
    <row r="175" s="2" customFormat="1">
      <c r="A175" s="39"/>
      <c r="B175" s="40"/>
      <c r="C175" s="41"/>
      <c r="D175" s="242" t="s">
        <v>249</v>
      </c>
      <c r="E175" s="41"/>
      <c r="F175" s="243" t="s">
        <v>5684</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249</v>
      </c>
      <c r="AU175" s="18" t="s">
        <v>14</v>
      </c>
    </row>
    <row r="176" s="2" customFormat="1" ht="16.5" customHeight="1">
      <c r="A176" s="39"/>
      <c r="B176" s="40"/>
      <c r="C176" s="229" t="s">
        <v>382</v>
      </c>
      <c r="D176" s="229" t="s">
        <v>243</v>
      </c>
      <c r="E176" s="230" t="s">
        <v>5689</v>
      </c>
      <c r="F176" s="231" t="s">
        <v>5690</v>
      </c>
      <c r="G176" s="232" t="s">
        <v>2204</v>
      </c>
      <c r="H176" s="233">
        <v>1</v>
      </c>
      <c r="I176" s="234"/>
      <c r="J176" s="235">
        <f>ROUND(I176*H176,2)</f>
        <v>0</v>
      </c>
      <c r="K176" s="231" t="s">
        <v>1</v>
      </c>
      <c r="L176" s="45"/>
      <c r="M176" s="236" t="s">
        <v>1</v>
      </c>
      <c r="N176" s="237" t="s">
        <v>45</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175</v>
      </c>
      <c r="AT176" s="240" t="s">
        <v>243</v>
      </c>
      <c r="AU176" s="240" t="s">
        <v>14</v>
      </c>
      <c r="AY176" s="18" t="s">
        <v>241</v>
      </c>
      <c r="BE176" s="241">
        <f>IF(N176="základní",J176,0)</f>
        <v>0</v>
      </c>
      <c r="BF176" s="241">
        <f>IF(N176="snížená",J176,0)</f>
        <v>0</v>
      </c>
      <c r="BG176" s="241">
        <f>IF(N176="zákl. přenesená",J176,0)</f>
        <v>0</v>
      </c>
      <c r="BH176" s="241">
        <f>IF(N176="sníž. přenesená",J176,0)</f>
        <v>0</v>
      </c>
      <c r="BI176" s="241">
        <f>IF(N176="nulová",J176,0)</f>
        <v>0</v>
      </c>
      <c r="BJ176" s="18" t="s">
        <v>14</v>
      </c>
      <c r="BK176" s="241">
        <f>ROUND(I176*H176,2)</f>
        <v>0</v>
      </c>
      <c r="BL176" s="18" t="s">
        <v>175</v>
      </c>
      <c r="BM176" s="240" t="s">
        <v>6130</v>
      </c>
    </row>
    <row r="177" s="2" customFormat="1">
      <c r="A177" s="39"/>
      <c r="B177" s="40"/>
      <c r="C177" s="41"/>
      <c r="D177" s="242" t="s">
        <v>249</v>
      </c>
      <c r="E177" s="41"/>
      <c r="F177" s="243" t="s">
        <v>5690</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249</v>
      </c>
      <c r="AU177" s="18" t="s">
        <v>14</v>
      </c>
    </row>
    <row r="178" s="2" customFormat="1" ht="24.15" customHeight="1">
      <c r="A178" s="39"/>
      <c r="B178" s="40"/>
      <c r="C178" s="229" t="s">
        <v>388</v>
      </c>
      <c r="D178" s="229" t="s">
        <v>243</v>
      </c>
      <c r="E178" s="230" t="s">
        <v>5692</v>
      </c>
      <c r="F178" s="231" t="s">
        <v>6131</v>
      </c>
      <c r="G178" s="232" t="s">
        <v>2204</v>
      </c>
      <c r="H178" s="233">
        <v>1</v>
      </c>
      <c r="I178" s="234"/>
      <c r="J178" s="235">
        <f>ROUND(I178*H178,2)</f>
        <v>0</v>
      </c>
      <c r="K178" s="231" t="s">
        <v>1</v>
      </c>
      <c r="L178" s="45"/>
      <c r="M178" s="236" t="s">
        <v>1</v>
      </c>
      <c r="N178" s="237" t="s">
        <v>45</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175</v>
      </c>
      <c r="AT178" s="240" t="s">
        <v>243</v>
      </c>
      <c r="AU178" s="240" t="s">
        <v>14</v>
      </c>
      <c r="AY178" s="18" t="s">
        <v>241</v>
      </c>
      <c r="BE178" s="241">
        <f>IF(N178="základní",J178,0)</f>
        <v>0</v>
      </c>
      <c r="BF178" s="241">
        <f>IF(N178="snížená",J178,0)</f>
        <v>0</v>
      </c>
      <c r="BG178" s="241">
        <f>IF(N178="zákl. přenesená",J178,0)</f>
        <v>0</v>
      </c>
      <c r="BH178" s="241">
        <f>IF(N178="sníž. přenesená",J178,0)</f>
        <v>0</v>
      </c>
      <c r="BI178" s="241">
        <f>IF(N178="nulová",J178,0)</f>
        <v>0</v>
      </c>
      <c r="BJ178" s="18" t="s">
        <v>14</v>
      </c>
      <c r="BK178" s="241">
        <f>ROUND(I178*H178,2)</f>
        <v>0</v>
      </c>
      <c r="BL178" s="18" t="s">
        <v>175</v>
      </c>
      <c r="BM178" s="240" t="s">
        <v>6132</v>
      </c>
    </row>
    <row r="179" s="2" customFormat="1">
      <c r="A179" s="39"/>
      <c r="B179" s="40"/>
      <c r="C179" s="41"/>
      <c r="D179" s="242" t="s">
        <v>249</v>
      </c>
      <c r="E179" s="41"/>
      <c r="F179" s="243" t="s">
        <v>6131</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249</v>
      </c>
      <c r="AU179" s="18" t="s">
        <v>14</v>
      </c>
    </row>
    <row r="180" s="2" customFormat="1" ht="24.15" customHeight="1">
      <c r="A180" s="39"/>
      <c r="B180" s="40"/>
      <c r="C180" s="229" t="s">
        <v>394</v>
      </c>
      <c r="D180" s="229" t="s">
        <v>243</v>
      </c>
      <c r="E180" s="230" t="s">
        <v>6133</v>
      </c>
      <c r="F180" s="231" t="s">
        <v>6134</v>
      </c>
      <c r="G180" s="232" t="s">
        <v>2204</v>
      </c>
      <c r="H180" s="233">
        <v>23</v>
      </c>
      <c r="I180" s="234"/>
      <c r="J180" s="235">
        <f>ROUND(I180*H180,2)</f>
        <v>0</v>
      </c>
      <c r="K180" s="231" t="s">
        <v>1</v>
      </c>
      <c r="L180" s="45"/>
      <c r="M180" s="236" t="s">
        <v>1</v>
      </c>
      <c r="N180" s="237" t="s">
        <v>45</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175</v>
      </c>
      <c r="AT180" s="240" t="s">
        <v>243</v>
      </c>
      <c r="AU180" s="240" t="s">
        <v>14</v>
      </c>
      <c r="AY180" s="18" t="s">
        <v>241</v>
      </c>
      <c r="BE180" s="241">
        <f>IF(N180="základní",J180,0)</f>
        <v>0</v>
      </c>
      <c r="BF180" s="241">
        <f>IF(N180="snížená",J180,0)</f>
        <v>0</v>
      </c>
      <c r="BG180" s="241">
        <f>IF(N180="zákl. přenesená",J180,0)</f>
        <v>0</v>
      </c>
      <c r="BH180" s="241">
        <f>IF(N180="sníž. přenesená",J180,0)</f>
        <v>0</v>
      </c>
      <c r="BI180" s="241">
        <f>IF(N180="nulová",J180,0)</f>
        <v>0</v>
      </c>
      <c r="BJ180" s="18" t="s">
        <v>14</v>
      </c>
      <c r="BK180" s="241">
        <f>ROUND(I180*H180,2)</f>
        <v>0</v>
      </c>
      <c r="BL180" s="18" t="s">
        <v>175</v>
      </c>
      <c r="BM180" s="240" t="s">
        <v>6135</v>
      </c>
    </row>
    <row r="181" s="2" customFormat="1">
      <c r="A181" s="39"/>
      <c r="B181" s="40"/>
      <c r="C181" s="41"/>
      <c r="D181" s="242" t="s">
        <v>249</v>
      </c>
      <c r="E181" s="41"/>
      <c r="F181" s="243" t="s">
        <v>6134</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249</v>
      </c>
      <c r="AU181" s="18" t="s">
        <v>14</v>
      </c>
    </row>
    <row r="182" s="2" customFormat="1" ht="24.15" customHeight="1">
      <c r="A182" s="39"/>
      <c r="B182" s="40"/>
      <c r="C182" s="229" t="s">
        <v>400</v>
      </c>
      <c r="D182" s="229" t="s">
        <v>243</v>
      </c>
      <c r="E182" s="230" t="s">
        <v>6136</v>
      </c>
      <c r="F182" s="231" t="s">
        <v>6137</v>
      </c>
      <c r="G182" s="232" t="s">
        <v>2204</v>
      </c>
      <c r="H182" s="233">
        <v>3</v>
      </c>
      <c r="I182" s="234"/>
      <c r="J182" s="235">
        <f>ROUND(I182*H182,2)</f>
        <v>0</v>
      </c>
      <c r="K182" s="231" t="s">
        <v>1</v>
      </c>
      <c r="L182" s="45"/>
      <c r="M182" s="236" t="s">
        <v>1</v>
      </c>
      <c r="N182" s="237" t="s">
        <v>45</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175</v>
      </c>
      <c r="AT182" s="240" t="s">
        <v>243</v>
      </c>
      <c r="AU182" s="240" t="s">
        <v>14</v>
      </c>
      <c r="AY182" s="18" t="s">
        <v>241</v>
      </c>
      <c r="BE182" s="241">
        <f>IF(N182="základní",J182,0)</f>
        <v>0</v>
      </c>
      <c r="BF182" s="241">
        <f>IF(N182="snížená",J182,0)</f>
        <v>0</v>
      </c>
      <c r="BG182" s="241">
        <f>IF(N182="zákl. přenesená",J182,0)</f>
        <v>0</v>
      </c>
      <c r="BH182" s="241">
        <f>IF(N182="sníž. přenesená",J182,0)</f>
        <v>0</v>
      </c>
      <c r="BI182" s="241">
        <f>IF(N182="nulová",J182,0)</f>
        <v>0</v>
      </c>
      <c r="BJ182" s="18" t="s">
        <v>14</v>
      </c>
      <c r="BK182" s="241">
        <f>ROUND(I182*H182,2)</f>
        <v>0</v>
      </c>
      <c r="BL182" s="18" t="s">
        <v>175</v>
      </c>
      <c r="BM182" s="240" t="s">
        <v>6138</v>
      </c>
    </row>
    <row r="183" s="2" customFormat="1">
      <c r="A183" s="39"/>
      <c r="B183" s="40"/>
      <c r="C183" s="41"/>
      <c r="D183" s="242" t="s">
        <v>249</v>
      </c>
      <c r="E183" s="41"/>
      <c r="F183" s="243" t="s">
        <v>6137</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249</v>
      </c>
      <c r="AU183" s="18" t="s">
        <v>14</v>
      </c>
    </row>
    <row r="184" s="2" customFormat="1" ht="16.5" customHeight="1">
      <c r="A184" s="39"/>
      <c r="B184" s="40"/>
      <c r="C184" s="229" t="s">
        <v>406</v>
      </c>
      <c r="D184" s="229" t="s">
        <v>243</v>
      </c>
      <c r="E184" s="230" t="s">
        <v>5695</v>
      </c>
      <c r="F184" s="231" t="s">
        <v>6139</v>
      </c>
      <c r="G184" s="232" t="s">
        <v>2204</v>
      </c>
      <c r="H184" s="233">
        <v>1</v>
      </c>
      <c r="I184" s="234"/>
      <c r="J184" s="235">
        <f>ROUND(I184*H184,2)</f>
        <v>0</v>
      </c>
      <c r="K184" s="231" t="s">
        <v>1</v>
      </c>
      <c r="L184" s="45"/>
      <c r="M184" s="236" t="s">
        <v>1</v>
      </c>
      <c r="N184" s="237" t="s">
        <v>45</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175</v>
      </c>
      <c r="AT184" s="240" t="s">
        <v>243</v>
      </c>
      <c r="AU184" s="240" t="s">
        <v>14</v>
      </c>
      <c r="AY184" s="18" t="s">
        <v>241</v>
      </c>
      <c r="BE184" s="241">
        <f>IF(N184="základní",J184,0)</f>
        <v>0</v>
      </c>
      <c r="BF184" s="241">
        <f>IF(N184="snížená",J184,0)</f>
        <v>0</v>
      </c>
      <c r="BG184" s="241">
        <f>IF(N184="zákl. přenesená",J184,0)</f>
        <v>0</v>
      </c>
      <c r="BH184" s="241">
        <f>IF(N184="sníž. přenesená",J184,0)</f>
        <v>0</v>
      </c>
      <c r="BI184" s="241">
        <f>IF(N184="nulová",J184,0)</f>
        <v>0</v>
      </c>
      <c r="BJ184" s="18" t="s">
        <v>14</v>
      </c>
      <c r="BK184" s="241">
        <f>ROUND(I184*H184,2)</f>
        <v>0</v>
      </c>
      <c r="BL184" s="18" t="s">
        <v>175</v>
      </c>
      <c r="BM184" s="240" t="s">
        <v>6140</v>
      </c>
    </row>
    <row r="185" s="2" customFormat="1">
      <c r="A185" s="39"/>
      <c r="B185" s="40"/>
      <c r="C185" s="41"/>
      <c r="D185" s="242" t="s">
        <v>249</v>
      </c>
      <c r="E185" s="41"/>
      <c r="F185" s="243" t="s">
        <v>6139</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249</v>
      </c>
      <c r="AU185" s="18" t="s">
        <v>14</v>
      </c>
    </row>
    <row r="186" s="2" customFormat="1" ht="24.15" customHeight="1">
      <c r="A186" s="39"/>
      <c r="B186" s="40"/>
      <c r="C186" s="229" t="s">
        <v>410</v>
      </c>
      <c r="D186" s="229" t="s">
        <v>243</v>
      </c>
      <c r="E186" s="230" t="s">
        <v>5698</v>
      </c>
      <c r="F186" s="231" t="s">
        <v>6141</v>
      </c>
      <c r="G186" s="232" t="s">
        <v>2204</v>
      </c>
      <c r="H186" s="233">
        <v>1</v>
      </c>
      <c r="I186" s="234"/>
      <c r="J186" s="235">
        <f>ROUND(I186*H186,2)</f>
        <v>0</v>
      </c>
      <c r="K186" s="231" t="s">
        <v>1</v>
      </c>
      <c r="L186" s="45"/>
      <c r="M186" s="236" t="s">
        <v>1</v>
      </c>
      <c r="N186" s="237" t="s">
        <v>45</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175</v>
      </c>
      <c r="AT186" s="240" t="s">
        <v>243</v>
      </c>
      <c r="AU186" s="240" t="s">
        <v>14</v>
      </c>
      <c r="AY186" s="18" t="s">
        <v>241</v>
      </c>
      <c r="BE186" s="241">
        <f>IF(N186="základní",J186,0)</f>
        <v>0</v>
      </c>
      <c r="BF186" s="241">
        <f>IF(N186="snížená",J186,0)</f>
        <v>0</v>
      </c>
      <c r="BG186" s="241">
        <f>IF(N186="zákl. přenesená",J186,0)</f>
        <v>0</v>
      </c>
      <c r="BH186" s="241">
        <f>IF(N186="sníž. přenesená",J186,0)</f>
        <v>0</v>
      </c>
      <c r="BI186" s="241">
        <f>IF(N186="nulová",J186,0)</f>
        <v>0</v>
      </c>
      <c r="BJ186" s="18" t="s">
        <v>14</v>
      </c>
      <c r="BK186" s="241">
        <f>ROUND(I186*H186,2)</f>
        <v>0</v>
      </c>
      <c r="BL186" s="18" t="s">
        <v>175</v>
      </c>
      <c r="BM186" s="240" t="s">
        <v>6142</v>
      </c>
    </row>
    <row r="187" s="2" customFormat="1">
      <c r="A187" s="39"/>
      <c r="B187" s="40"/>
      <c r="C187" s="41"/>
      <c r="D187" s="242" t="s">
        <v>249</v>
      </c>
      <c r="E187" s="41"/>
      <c r="F187" s="243" t="s">
        <v>6141</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249</v>
      </c>
      <c r="AU187" s="18" t="s">
        <v>14</v>
      </c>
    </row>
    <row r="188" s="2" customFormat="1" ht="24.15" customHeight="1">
      <c r="A188" s="39"/>
      <c r="B188" s="40"/>
      <c r="C188" s="229" t="s">
        <v>414</v>
      </c>
      <c r="D188" s="229" t="s">
        <v>243</v>
      </c>
      <c r="E188" s="230" t="s">
        <v>5701</v>
      </c>
      <c r="F188" s="231" t="s">
        <v>6143</v>
      </c>
      <c r="G188" s="232" t="s">
        <v>2204</v>
      </c>
      <c r="H188" s="233">
        <v>1</v>
      </c>
      <c r="I188" s="234"/>
      <c r="J188" s="235">
        <f>ROUND(I188*H188,2)</f>
        <v>0</v>
      </c>
      <c r="K188" s="231" t="s">
        <v>1</v>
      </c>
      <c r="L188" s="45"/>
      <c r="M188" s="236" t="s">
        <v>1</v>
      </c>
      <c r="N188" s="237" t="s">
        <v>45</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175</v>
      </c>
      <c r="AT188" s="240" t="s">
        <v>243</v>
      </c>
      <c r="AU188" s="240" t="s">
        <v>14</v>
      </c>
      <c r="AY188" s="18" t="s">
        <v>241</v>
      </c>
      <c r="BE188" s="241">
        <f>IF(N188="základní",J188,0)</f>
        <v>0</v>
      </c>
      <c r="BF188" s="241">
        <f>IF(N188="snížená",J188,0)</f>
        <v>0</v>
      </c>
      <c r="BG188" s="241">
        <f>IF(N188="zákl. přenesená",J188,0)</f>
        <v>0</v>
      </c>
      <c r="BH188" s="241">
        <f>IF(N188="sníž. přenesená",J188,0)</f>
        <v>0</v>
      </c>
      <c r="BI188" s="241">
        <f>IF(N188="nulová",J188,0)</f>
        <v>0</v>
      </c>
      <c r="BJ188" s="18" t="s">
        <v>14</v>
      </c>
      <c r="BK188" s="241">
        <f>ROUND(I188*H188,2)</f>
        <v>0</v>
      </c>
      <c r="BL188" s="18" t="s">
        <v>175</v>
      </c>
      <c r="BM188" s="240" t="s">
        <v>6144</v>
      </c>
    </row>
    <row r="189" s="2" customFormat="1">
      <c r="A189" s="39"/>
      <c r="B189" s="40"/>
      <c r="C189" s="41"/>
      <c r="D189" s="242" t="s">
        <v>249</v>
      </c>
      <c r="E189" s="41"/>
      <c r="F189" s="243" t="s">
        <v>6143</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249</v>
      </c>
      <c r="AU189" s="18" t="s">
        <v>14</v>
      </c>
    </row>
    <row r="190" s="2" customFormat="1" ht="16.5" customHeight="1">
      <c r="A190" s="39"/>
      <c r="B190" s="40"/>
      <c r="C190" s="229" t="s">
        <v>418</v>
      </c>
      <c r="D190" s="229" t="s">
        <v>243</v>
      </c>
      <c r="E190" s="230" t="s">
        <v>5704</v>
      </c>
      <c r="F190" s="231" t="s">
        <v>5705</v>
      </c>
      <c r="G190" s="232" t="s">
        <v>2204</v>
      </c>
      <c r="H190" s="233">
        <v>1</v>
      </c>
      <c r="I190" s="234"/>
      <c r="J190" s="235">
        <f>ROUND(I190*H190,2)</f>
        <v>0</v>
      </c>
      <c r="K190" s="231" t="s">
        <v>1</v>
      </c>
      <c r="L190" s="45"/>
      <c r="M190" s="236" t="s">
        <v>1</v>
      </c>
      <c r="N190" s="237" t="s">
        <v>45</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175</v>
      </c>
      <c r="AT190" s="240" t="s">
        <v>243</v>
      </c>
      <c r="AU190" s="240" t="s">
        <v>14</v>
      </c>
      <c r="AY190" s="18" t="s">
        <v>241</v>
      </c>
      <c r="BE190" s="241">
        <f>IF(N190="základní",J190,0)</f>
        <v>0</v>
      </c>
      <c r="BF190" s="241">
        <f>IF(N190="snížená",J190,0)</f>
        <v>0</v>
      </c>
      <c r="BG190" s="241">
        <f>IF(N190="zákl. přenesená",J190,0)</f>
        <v>0</v>
      </c>
      <c r="BH190" s="241">
        <f>IF(N190="sníž. přenesená",J190,0)</f>
        <v>0</v>
      </c>
      <c r="BI190" s="241">
        <f>IF(N190="nulová",J190,0)</f>
        <v>0</v>
      </c>
      <c r="BJ190" s="18" t="s">
        <v>14</v>
      </c>
      <c r="BK190" s="241">
        <f>ROUND(I190*H190,2)</f>
        <v>0</v>
      </c>
      <c r="BL190" s="18" t="s">
        <v>175</v>
      </c>
      <c r="BM190" s="240" t="s">
        <v>6145</v>
      </c>
    </row>
    <row r="191" s="2" customFormat="1">
      <c r="A191" s="39"/>
      <c r="B191" s="40"/>
      <c r="C191" s="41"/>
      <c r="D191" s="242" t="s">
        <v>249</v>
      </c>
      <c r="E191" s="41"/>
      <c r="F191" s="243" t="s">
        <v>5705</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249</v>
      </c>
      <c r="AU191" s="18" t="s">
        <v>14</v>
      </c>
    </row>
    <row r="192" s="2" customFormat="1" ht="16.5" customHeight="1">
      <c r="A192" s="39"/>
      <c r="B192" s="40"/>
      <c r="C192" s="229" t="s">
        <v>745</v>
      </c>
      <c r="D192" s="229" t="s">
        <v>243</v>
      </c>
      <c r="E192" s="230" t="s">
        <v>5707</v>
      </c>
      <c r="F192" s="231" t="s">
        <v>5708</v>
      </c>
      <c r="G192" s="232" t="s">
        <v>2204</v>
      </c>
      <c r="H192" s="233">
        <v>1</v>
      </c>
      <c r="I192" s="234"/>
      <c r="J192" s="235">
        <f>ROUND(I192*H192,2)</f>
        <v>0</v>
      </c>
      <c r="K192" s="231" t="s">
        <v>1</v>
      </c>
      <c r="L192" s="45"/>
      <c r="M192" s="236" t="s">
        <v>1</v>
      </c>
      <c r="N192" s="237" t="s">
        <v>45</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175</v>
      </c>
      <c r="AT192" s="240" t="s">
        <v>243</v>
      </c>
      <c r="AU192" s="240" t="s">
        <v>14</v>
      </c>
      <c r="AY192" s="18" t="s">
        <v>241</v>
      </c>
      <c r="BE192" s="241">
        <f>IF(N192="základní",J192,0)</f>
        <v>0</v>
      </c>
      <c r="BF192" s="241">
        <f>IF(N192="snížená",J192,0)</f>
        <v>0</v>
      </c>
      <c r="BG192" s="241">
        <f>IF(N192="zákl. přenesená",J192,0)</f>
        <v>0</v>
      </c>
      <c r="BH192" s="241">
        <f>IF(N192="sníž. přenesená",J192,0)</f>
        <v>0</v>
      </c>
      <c r="BI192" s="241">
        <f>IF(N192="nulová",J192,0)</f>
        <v>0</v>
      </c>
      <c r="BJ192" s="18" t="s">
        <v>14</v>
      </c>
      <c r="BK192" s="241">
        <f>ROUND(I192*H192,2)</f>
        <v>0</v>
      </c>
      <c r="BL192" s="18" t="s">
        <v>175</v>
      </c>
      <c r="BM192" s="240" t="s">
        <v>6146</v>
      </c>
    </row>
    <row r="193" s="2" customFormat="1">
      <c r="A193" s="39"/>
      <c r="B193" s="40"/>
      <c r="C193" s="41"/>
      <c r="D193" s="242" t="s">
        <v>249</v>
      </c>
      <c r="E193" s="41"/>
      <c r="F193" s="243" t="s">
        <v>5708</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249</v>
      </c>
      <c r="AU193" s="18" t="s">
        <v>14</v>
      </c>
    </row>
    <row r="194" s="2" customFormat="1" ht="16.5" customHeight="1">
      <c r="A194" s="39"/>
      <c r="B194" s="40"/>
      <c r="C194" s="229" t="s">
        <v>747</v>
      </c>
      <c r="D194" s="229" t="s">
        <v>243</v>
      </c>
      <c r="E194" s="230" t="s">
        <v>5713</v>
      </c>
      <c r="F194" s="231" t="s">
        <v>5714</v>
      </c>
      <c r="G194" s="232" t="s">
        <v>2204</v>
      </c>
      <c r="H194" s="233">
        <v>2</v>
      </c>
      <c r="I194" s="234"/>
      <c r="J194" s="235">
        <f>ROUND(I194*H194,2)</f>
        <v>0</v>
      </c>
      <c r="K194" s="231" t="s">
        <v>1</v>
      </c>
      <c r="L194" s="45"/>
      <c r="M194" s="236" t="s">
        <v>1</v>
      </c>
      <c r="N194" s="237" t="s">
        <v>45</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175</v>
      </c>
      <c r="AT194" s="240" t="s">
        <v>243</v>
      </c>
      <c r="AU194" s="240" t="s">
        <v>14</v>
      </c>
      <c r="AY194" s="18" t="s">
        <v>241</v>
      </c>
      <c r="BE194" s="241">
        <f>IF(N194="základní",J194,0)</f>
        <v>0</v>
      </c>
      <c r="BF194" s="241">
        <f>IF(N194="snížená",J194,0)</f>
        <v>0</v>
      </c>
      <c r="BG194" s="241">
        <f>IF(N194="zákl. přenesená",J194,0)</f>
        <v>0</v>
      </c>
      <c r="BH194" s="241">
        <f>IF(N194="sníž. přenesená",J194,0)</f>
        <v>0</v>
      </c>
      <c r="BI194" s="241">
        <f>IF(N194="nulová",J194,0)</f>
        <v>0</v>
      </c>
      <c r="BJ194" s="18" t="s">
        <v>14</v>
      </c>
      <c r="BK194" s="241">
        <f>ROUND(I194*H194,2)</f>
        <v>0</v>
      </c>
      <c r="BL194" s="18" t="s">
        <v>175</v>
      </c>
      <c r="BM194" s="240" t="s">
        <v>6147</v>
      </c>
    </row>
    <row r="195" s="2" customFormat="1">
      <c r="A195" s="39"/>
      <c r="B195" s="40"/>
      <c r="C195" s="41"/>
      <c r="D195" s="242" t="s">
        <v>249</v>
      </c>
      <c r="E195" s="41"/>
      <c r="F195" s="243" t="s">
        <v>5714</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249</v>
      </c>
      <c r="AU195" s="18" t="s">
        <v>14</v>
      </c>
    </row>
    <row r="196" s="2" customFormat="1" ht="16.5" customHeight="1">
      <c r="A196" s="39"/>
      <c r="B196" s="40"/>
      <c r="C196" s="229" t="s">
        <v>757</v>
      </c>
      <c r="D196" s="229" t="s">
        <v>243</v>
      </c>
      <c r="E196" s="230" t="s">
        <v>5716</v>
      </c>
      <c r="F196" s="231" t="s">
        <v>6148</v>
      </c>
      <c r="G196" s="232" t="s">
        <v>2204</v>
      </c>
      <c r="H196" s="233">
        <v>1</v>
      </c>
      <c r="I196" s="234"/>
      <c r="J196" s="235">
        <f>ROUND(I196*H196,2)</f>
        <v>0</v>
      </c>
      <c r="K196" s="231" t="s">
        <v>1</v>
      </c>
      <c r="L196" s="45"/>
      <c r="M196" s="236" t="s">
        <v>1</v>
      </c>
      <c r="N196" s="237" t="s">
        <v>45</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175</v>
      </c>
      <c r="AT196" s="240" t="s">
        <v>243</v>
      </c>
      <c r="AU196" s="240" t="s">
        <v>14</v>
      </c>
      <c r="AY196" s="18" t="s">
        <v>241</v>
      </c>
      <c r="BE196" s="241">
        <f>IF(N196="základní",J196,0)</f>
        <v>0</v>
      </c>
      <c r="BF196" s="241">
        <f>IF(N196="snížená",J196,0)</f>
        <v>0</v>
      </c>
      <c r="BG196" s="241">
        <f>IF(N196="zákl. přenesená",J196,0)</f>
        <v>0</v>
      </c>
      <c r="BH196" s="241">
        <f>IF(N196="sníž. přenesená",J196,0)</f>
        <v>0</v>
      </c>
      <c r="BI196" s="241">
        <f>IF(N196="nulová",J196,0)</f>
        <v>0</v>
      </c>
      <c r="BJ196" s="18" t="s">
        <v>14</v>
      </c>
      <c r="BK196" s="241">
        <f>ROUND(I196*H196,2)</f>
        <v>0</v>
      </c>
      <c r="BL196" s="18" t="s">
        <v>175</v>
      </c>
      <c r="BM196" s="240" t="s">
        <v>6149</v>
      </c>
    </row>
    <row r="197" s="2" customFormat="1">
      <c r="A197" s="39"/>
      <c r="B197" s="40"/>
      <c r="C197" s="41"/>
      <c r="D197" s="242" t="s">
        <v>249</v>
      </c>
      <c r="E197" s="41"/>
      <c r="F197" s="243" t="s">
        <v>6148</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249</v>
      </c>
      <c r="AU197" s="18" t="s">
        <v>14</v>
      </c>
    </row>
    <row r="198" s="2" customFormat="1" ht="16.5" customHeight="1">
      <c r="A198" s="39"/>
      <c r="B198" s="40"/>
      <c r="C198" s="229" t="s">
        <v>763</v>
      </c>
      <c r="D198" s="229" t="s">
        <v>243</v>
      </c>
      <c r="E198" s="230" t="s">
        <v>5719</v>
      </c>
      <c r="F198" s="231" t="s">
        <v>6150</v>
      </c>
      <c r="G198" s="232" t="s">
        <v>2204</v>
      </c>
      <c r="H198" s="233">
        <v>1</v>
      </c>
      <c r="I198" s="234"/>
      <c r="J198" s="235">
        <f>ROUND(I198*H198,2)</f>
        <v>0</v>
      </c>
      <c r="K198" s="231" t="s">
        <v>1</v>
      </c>
      <c r="L198" s="45"/>
      <c r="M198" s="236" t="s">
        <v>1</v>
      </c>
      <c r="N198" s="237" t="s">
        <v>45</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175</v>
      </c>
      <c r="AT198" s="240" t="s">
        <v>243</v>
      </c>
      <c r="AU198" s="240" t="s">
        <v>14</v>
      </c>
      <c r="AY198" s="18" t="s">
        <v>241</v>
      </c>
      <c r="BE198" s="241">
        <f>IF(N198="základní",J198,0)</f>
        <v>0</v>
      </c>
      <c r="BF198" s="241">
        <f>IF(N198="snížená",J198,0)</f>
        <v>0</v>
      </c>
      <c r="BG198" s="241">
        <f>IF(N198="zákl. přenesená",J198,0)</f>
        <v>0</v>
      </c>
      <c r="BH198" s="241">
        <f>IF(N198="sníž. přenesená",J198,0)</f>
        <v>0</v>
      </c>
      <c r="BI198" s="241">
        <f>IF(N198="nulová",J198,0)</f>
        <v>0</v>
      </c>
      <c r="BJ198" s="18" t="s">
        <v>14</v>
      </c>
      <c r="BK198" s="241">
        <f>ROUND(I198*H198,2)</f>
        <v>0</v>
      </c>
      <c r="BL198" s="18" t="s">
        <v>175</v>
      </c>
      <c r="BM198" s="240" t="s">
        <v>6151</v>
      </c>
    </row>
    <row r="199" s="2" customFormat="1">
      <c r="A199" s="39"/>
      <c r="B199" s="40"/>
      <c r="C199" s="41"/>
      <c r="D199" s="242" t="s">
        <v>249</v>
      </c>
      <c r="E199" s="41"/>
      <c r="F199" s="243" t="s">
        <v>6150</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249</v>
      </c>
      <c r="AU199" s="18" t="s">
        <v>14</v>
      </c>
    </row>
    <row r="200" s="2" customFormat="1" ht="24.15" customHeight="1">
      <c r="A200" s="39"/>
      <c r="B200" s="40"/>
      <c r="C200" s="229" t="s">
        <v>772</v>
      </c>
      <c r="D200" s="229" t="s">
        <v>243</v>
      </c>
      <c r="E200" s="230" t="s">
        <v>5734</v>
      </c>
      <c r="F200" s="231" t="s">
        <v>5735</v>
      </c>
      <c r="G200" s="232" t="s">
        <v>2204</v>
      </c>
      <c r="H200" s="233">
        <v>1</v>
      </c>
      <c r="I200" s="234"/>
      <c r="J200" s="235">
        <f>ROUND(I200*H200,2)</f>
        <v>0</v>
      </c>
      <c r="K200" s="231" t="s">
        <v>1</v>
      </c>
      <c r="L200" s="45"/>
      <c r="M200" s="236" t="s">
        <v>1</v>
      </c>
      <c r="N200" s="237" t="s">
        <v>45</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175</v>
      </c>
      <c r="AT200" s="240" t="s">
        <v>243</v>
      </c>
      <c r="AU200" s="240" t="s">
        <v>14</v>
      </c>
      <c r="AY200" s="18" t="s">
        <v>241</v>
      </c>
      <c r="BE200" s="241">
        <f>IF(N200="základní",J200,0)</f>
        <v>0</v>
      </c>
      <c r="BF200" s="241">
        <f>IF(N200="snížená",J200,0)</f>
        <v>0</v>
      </c>
      <c r="BG200" s="241">
        <f>IF(N200="zákl. přenesená",J200,0)</f>
        <v>0</v>
      </c>
      <c r="BH200" s="241">
        <f>IF(N200="sníž. přenesená",J200,0)</f>
        <v>0</v>
      </c>
      <c r="BI200" s="241">
        <f>IF(N200="nulová",J200,0)</f>
        <v>0</v>
      </c>
      <c r="BJ200" s="18" t="s">
        <v>14</v>
      </c>
      <c r="BK200" s="241">
        <f>ROUND(I200*H200,2)</f>
        <v>0</v>
      </c>
      <c r="BL200" s="18" t="s">
        <v>175</v>
      </c>
      <c r="BM200" s="240" t="s">
        <v>6152</v>
      </c>
    </row>
    <row r="201" s="2" customFormat="1">
      <c r="A201" s="39"/>
      <c r="B201" s="40"/>
      <c r="C201" s="41"/>
      <c r="D201" s="242" t="s">
        <v>249</v>
      </c>
      <c r="E201" s="41"/>
      <c r="F201" s="243" t="s">
        <v>5735</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249</v>
      </c>
      <c r="AU201" s="18" t="s">
        <v>14</v>
      </c>
    </row>
    <row r="202" s="2" customFormat="1" ht="16.5" customHeight="1">
      <c r="A202" s="39"/>
      <c r="B202" s="40"/>
      <c r="C202" s="229" t="s">
        <v>778</v>
      </c>
      <c r="D202" s="229" t="s">
        <v>243</v>
      </c>
      <c r="E202" s="230" t="s">
        <v>6153</v>
      </c>
      <c r="F202" s="231" t="s">
        <v>5738</v>
      </c>
      <c r="G202" s="232" t="s">
        <v>2204</v>
      </c>
      <c r="H202" s="233">
        <v>10</v>
      </c>
      <c r="I202" s="234"/>
      <c r="J202" s="235">
        <f>ROUND(I202*H202,2)</f>
        <v>0</v>
      </c>
      <c r="K202" s="231" t="s">
        <v>1</v>
      </c>
      <c r="L202" s="45"/>
      <c r="M202" s="236" t="s">
        <v>1</v>
      </c>
      <c r="N202" s="237" t="s">
        <v>45</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175</v>
      </c>
      <c r="AT202" s="240" t="s">
        <v>243</v>
      </c>
      <c r="AU202" s="240" t="s">
        <v>14</v>
      </c>
      <c r="AY202" s="18" t="s">
        <v>241</v>
      </c>
      <c r="BE202" s="241">
        <f>IF(N202="základní",J202,0)</f>
        <v>0</v>
      </c>
      <c r="BF202" s="241">
        <f>IF(N202="snížená",J202,0)</f>
        <v>0</v>
      </c>
      <c r="BG202" s="241">
        <f>IF(N202="zákl. přenesená",J202,0)</f>
        <v>0</v>
      </c>
      <c r="BH202" s="241">
        <f>IF(N202="sníž. přenesená",J202,0)</f>
        <v>0</v>
      </c>
      <c r="BI202" s="241">
        <f>IF(N202="nulová",J202,0)</f>
        <v>0</v>
      </c>
      <c r="BJ202" s="18" t="s">
        <v>14</v>
      </c>
      <c r="BK202" s="241">
        <f>ROUND(I202*H202,2)</f>
        <v>0</v>
      </c>
      <c r="BL202" s="18" t="s">
        <v>175</v>
      </c>
      <c r="BM202" s="240" t="s">
        <v>6154</v>
      </c>
    </row>
    <row r="203" s="2" customFormat="1">
      <c r="A203" s="39"/>
      <c r="B203" s="40"/>
      <c r="C203" s="41"/>
      <c r="D203" s="242" t="s">
        <v>249</v>
      </c>
      <c r="E203" s="41"/>
      <c r="F203" s="243" t="s">
        <v>5738</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249</v>
      </c>
      <c r="AU203" s="18" t="s">
        <v>14</v>
      </c>
    </row>
    <row r="204" s="2" customFormat="1" ht="16.5" customHeight="1">
      <c r="A204" s="39"/>
      <c r="B204" s="40"/>
      <c r="C204" s="229" t="s">
        <v>784</v>
      </c>
      <c r="D204" s="229" t="s">
        <v>243</v>
      </c>
      <c r="E204" s="230" t="s">
        <v>6155</v>
      </c>
      <c r="F204" s="231" t="s">
        <v>6156</v>
      </c>
      <c r="G204" s="232" t="s">
        <v>2204</v>
      </c>
      <c r="H204" s="233">
        <v>290</v>
      </c>
      <c r="I204" s="234"/>
      <c r="J204" s="235">
        <f>ROUND(I204*H204,2)</f>
        <v>0</v>
      </c>
      <c r="K204" s="231" t="s">
        <v>1</v>
      </c>
      <c r="L204" s="45"/>
      <c r="M204" s="236" t="s">
        <v>1</v>
      </c>
      <c r="N204" s="237" t="s">
        <v>45</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175</v>
      </c>
      <c r="AT204" s="240" t="s">
        <v>243</v>
      </c>
      <c r="AU204" s="240" t="s">
        <v>14</v>
      </c>
      <c r="AY204" s="18" t="s">
        <v>241</v>
      </c>
      <c r="BE204" s="241">
        <f>IF(N204="základní",J204,0)</f>
        <v>0</v>
      </c>
      <c r="BF204" s="241">
        <f>IF(N204="snížená",J204,0)</f>
        <v>0</v>
      </c>
      <c r="BG204" s="241">
        <f>IF(N204="zákl. přenesená",J204,0)</f>
        <v>0</v>
      </c>
      <c r="BH204" s="241">
        <f>IF(N204="sníž. přenesená",J204,0)</f>
        <v>0</v>
      </c>
      <c r="BI204" s="241">
        <f>IF(N204="nulová",J204,0)</f>
        <v>0</v>
      </c>
      <c r="BJ204" s="18" t="s">
        <v>14</v>
      </c>
      <c r="BK204" s="241">
        <f>ROUND(I204*H204,2)</f>
        <v>0</v>
      </c>
      <c r="BL204" s="18" t="s">
        <v>175</v>
      </c>
      <c r="BM204" s="240" t="s">
        <v>6157</v>
      </c>
    </row>
    <row r="205" s="2" customFormat="1">
      <c r="A205" s="39"/>
      <c r="B205" s="40"/>
      <c r="C205" s="41"/>
      <c r="D205" s="242" t="s">
        <v>249</v>
      </c>
      <c r="E205" s="41"/>
      <c r="F205" s="243" t="s">
        <v>6156</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249</v>
      </c>
      <c r="AU205" s="18" t="s">
        <v>14</v>
      </c>
    </row>
    <row r="206" s="2" customFormat="1" ht="16.5" customHeight="1">
      <c r="A206" s="39"/>
      <c r="B206" s="40"/>
      <c r="C206" s="229" t="s">
        <v>794</v>
      </c>
      <c r="D206" s="229" t="s">
        <v>243</v>
      </c>
      <c r="E206" s="230" t="s">
        <v>6158</v>
      </c>
      <c r="F206" s="231" t="s">
        <v>5744</v>
      </c>
      <c r="G206" s="232" t="s">
        <v>2204</v>
      </c>
      <c r="H206" s="233">
        <v>6</v>
      </c>
      <c r="I206" s="234"/>
      <c r="J206" s="235">
        <f>ROUND(I206*H206,2)</f>
        <v>0</v>
      </c>
      <c r="K206" s="231" t="s">
        <v>1</v>
      </c>
      <c r="L206" s="45"/>
      <c r="M206" s="236" t="s">
        <v>1</v>
      </c>
      <c r="N206" s="237" t="s">
        <v>45</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175</v>
      </c>
      <c r="AT206" s="240" t="s">
        <v>243</v>
      </c>
      <c r="AU206" s="240" t="s">
        <v>14</v>
      </c>
      <c r="AY206" s="18" t="s">
        <v>241</v>
      </c>
      <c r="BE206" s="241">
        <f>IF(N206="základní",J206,0)</f>
        <v>0</v>
      </c>
      <c r="BF206" s="241">
        <f>IF(N206="snížená",J206,0)</f>
        <v>0</v>
      </c>
      <c r="BG206" s="241">
        <f>IF(N206="zákl. přenesená",J206,0)</f>
        <v>0</v>
      </c>
      <c r="BH206" s="241">
        <f>IF(N206="sníž. přenesená",J206,0)</f>
        <v>0</v>
      </c>
      <c r="BI206" s="241">
        <f>IF(N206="nulová",J206,0)</f>
        <v>0</v>
      </c>
      <c r="BJ206" s="18" t="s">
        <v>14</v>
      </c>
      <c r="BK206" s="241">
        <f>ROUND(I206*H206,2)</f>
        <v>0</v>
      </c>
      <c r="BL206" s="18" t="s">
        <v>175</v>
      </c>
      <c r="BM206" s="240" t="s">
        <v>6159</v>
      </c>
    </row>
    <row r="207" s="2" customFormat="1">
      <c r="A207" s="39"/>
      <c r="B207" s="40"/>
      <c r="C207" s="41"/>
      <c r="D207" s="242" t="s">
        <v>249</v>
      </c>
      <c r="E207" s="41"/>
      <c r="F207" s="243" t="s">
        <v>5744</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249</v>
      </c>
      <c r="AU207" s="18" t="s">
        <v>14</v>
      </c>
    </row>
    <row r="208" s="2" customFormat="1" ht="16.5" customHeight="1">
      <c r="A208" s="39"/>
      <c r="B208" s="40"/>
      <c r="C208" s="229" t="s">
        <v>799</v>
      </c>
      <c r="D208" s="229" t="s">
        <v>243</v>
      </c>
      <c r="E208" s="230" t="s">
        <v>5746</v>
      </c>
      <c r="F208" s="231" t="s">
        <v>6160</v>
      </c>
      <c r="G208" s="232" t="s">
        <v>2204</v>
      </c>
      <c r="H208" s="233">
        <v>2</v>
      </c>
      <c r="I208" s="234"/>
      <c r="J208" s="235">
        <f>ROUND(I208*H208,2)</f>
        <v>0</v>
      </c>
      <c r="K208" s="231" t="s">
        <v>1</v>
      </c>
      <c r="L208" s="45"/>
      <c r="M208" s="236" t="s">
        <v>1</v>
      </c>
      <c r="N208" s="237" t="s">
        <v>45</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175</v>
      </c>
      <c r="AT208" s="240" t="s">
        <v>243</v>
      </c>
      <c r="AU208" s="240" t="s">
        <v>14</v>
      </c>
      <c r="AY208" s="18" t="s">
        <v>241</v>
      </c>
      <c r="BE208" s="241">
        <f>IF(N208="základní",J208,0)</f>
        <v>0</v>
      </c>
      <c r="BF208" s="241">
        <f>IF(N208="snížená",J208,0)</f>
        <v>0</v>
      </c>
      <c r="BG208" s="241">
        <f>IF(N208="zákl. přenesená",J208,0)</f>
        <v>0</v>
      </c>
      <c r="BH208" s="241">
        <f>IF(N208="sníž. přenesená",J208,0)</f>
        <v>0</v>
      </c>
      <c r="BI208" s="241">
        <f>IF(N208="nulová",J208,0)</f>
        <v>0</v>
      </c>
      <c r="BJ208" s="18" t="s">
        <v>14</v>
      </c>
      <c r="BK208" s="241">
        <f>ROUND(I208*H208,2)</f>
        <v>0</v>
      </c>
      <c r="BL208" s="18" t="s">
        <v>175</v>
      </c>
      <c r="BM208" s="240" t="s">
        <v>6161</v>
      </c>
    </row>
    <row r="209" s="2" customFormat="1">
      <c r="A209" s="39"/>
      <c r="B209" s="40"/>
      <c r="C209" s="41"/>
      <c r="D209" s="242" t="s">
        <v>249</v>
      </c>
      <c r="E209" s="41"/>
      <c r="F209" s="243" t="s">
        <v>6160</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249</v>
      </c>
      <c r="AU209" s="18" t="s">
        <v>14</v>
      </c>
    </row>
    <row r="210" s="2" customFormat="1" ht="16.5" customHeight="1">
      <c r="A210" s="39"/>
      <c r="B210" s="40"/>
      <c r="C210" s="229" t="s">
        <v>805</v>
      </c>
      <c r="D210" s="229" t="s">
        <v>243</v>
      </c>
      <c r="E210" s="230" t="s">
        <v>5749</v>
      </c>
      <c r="F210" s="231" t="s">
        <v>6162</v>
      </c>
      <c r="G210" s="232" t="s">
        <v>2204</v>
      </c>
      <c r="H210" s="233">
        <v>1</v>
      </c>
      <c r="I210" s="234"/>
      <c r="J210" s="235">
        <f>ROUND(I210*H210,2)</f>
        <v>0</v>
      </c>
      <c r="K210" s="231" t="s">
        <v>1</v>
      </c>
      <c r="L210" s="45"/>
      <c r="M210" s="236" t="s">
        <v>1</v>
      </c>
      <c r="N210" s="237" t="s">
        <v>45</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175</v>
      </c>
      <c r="AT210" s="240" t="s">
        <v>243</v>
      </c>
      <c r="AU210" s="240" t="s">
        <v>14</v>
      </c>
      <c r="AY210" s="18" t="s">
        <v>241</v>
      </c>
      <c r="BE210" s="241">
        <f>IF(N210="základní",J210,0)</f>
        <v>0</v>
      </c>
      <c r="BF210" s="241">
        <f>IF(N210="snížená",J210,0)</f>
        <v>0</v>
      </c>
      <c r="BG210" s="241">
        <f>IF(N210="zákl. přenesená",J210,0)</f>
        <v>0</v>
      </c>
      <c r="BH210" s="241">
        <f>IF(N210="sníž. přenesená",J210,0)</f>
        <v>0</v>
      </c>
      <c r="BI210" s="241">
        <f>IF(N210="nulová",J210,0)</f>
        <v>0</v>
      </c>
      <c r="BJ210" s="18" t="s">
        <v>14</v>
      </c>
      <c r="BK210" s="241">
        <f>ROUND(I210*H210,2)</f>
        <v>0</v>
      </c>
      <c r="BL210" s="18" t="s">
        <v>175</v>
      </c>
      <c r="BM210" s="240" t="s">
        <v>6163</v>
      </c>
    </row>
    <row r="211" s="2" customFormat="1">
      <c r="A211" s="39"/>
      <c r="B211" s="40"/>
      <c r="C211" s="41"/>
      <c r="D211" s="242" t="s">
        <v>249</v>
      </c>
      <c r="E211" s="41"/>
      <c r="F211" s="243" t="s">
        <v>6162</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249</v>
      </c>
      <c r="AU211" s="18" t="s">
        <v>14</v>
      </c>
    </row>
    <row r="212" s="12" customFormat="1" ht="25.92" customHeight="1">
      <c r="A212" s="12"/>
      <c r="B212" s="213"/>
      <c r="C212" s="214"/>
      <c r="D212" s="215" t="s">
        <v>79</v>
      </c>
      <c r="E212" s="216" t="s">
        <v>4682</v>
      </c>
      <c r="F212" s="216" t="s">
        <v>6164</v>
      </c>
      <c r="G212" s="214"/>
      <c r="H212" s="214"/>
      <c r="I212" s="217"/>
      <c r="J212" s="218">
        <f>BK212</f>
        <v>0</v>
      </c>
      <c r="K212" s="214"/>
      <c r="L212" s="219"/>
      <c r="M212" s="220"/>
      <c r="N212" s="221"/>
      <c r="O212" s="221"/>
      <c r="P212" s="222">
        <f>SUM(P213:P230)</f>
        <v>0</v>
      </c>
      <c r="Q212" s="221"/>
      <c r="R212" s="222">
        <f>SUM(R213:R230)</f>
        <v>0</v>
      </c>
      <c r="S212" s="221"/>
      <c r="T212" s="223">
        <f>SUM(T213:T230)</f>
        <v>0</v>
      </c>
      <c r="U212" s="12"/>
      <c r="V212" s="12"/>
      <c r="W212" s="12"/>
      <c r="X212" s="12"/>
      <c r="Y212" s="12"/>
      <c r="Z212" s="12"/>
      <c r="AA212" s="12"/>
      <c r="AB212" s="12"/>
      <c r="AC212" s="12"/>
      <c r="AD212" s="12"/>
      <c r="AE212" s="12"/>
      <c r="AR212" s="224" t="s">
        <v>14</v>
      </c>
      <c r="AT212" s="225" t="s">
        <v>79</v>
      </c>
      <c r="AU212" s="225" t="s">
        <v>80</v>
      </c>
      <c r="AY212" s="224" t="s">
        <v>241</v>
      </c>
      <c r="BK212" s="226">
        <f>SUM(BK213:BK230)</f>
        <v>0</v>
      </c>
    </row>
    <row r="213" s="2" customFormat="1" ht="24.15" customHeight="1">
      <c r="A213" s="39"/>
      <c r="B213" s="40"/>
      <c r="C213" s="229" t="s">
        <v>813</v>
      </c>
      <c r="D213" s="229" t="s">
        <v>243</v>
      </c>
      <c r="E213" s="230" t="s">
        <v>6165</v>
      </c>
      <c r="F213" s="231" t="s">
        <v>6166</v>
      </c>
      <c r="G213" s="232" t="s">
        <v>2204</v>
      </c>
      <c r="H213" s="233">
        <v>23</v>
      </c>
      <c r="I213" s="234"/>
      <c r="J213" s="235">
        <f>ROUND(I213*H213,2)</f>
        <v>0</v>
      </c>
      <c r="K213" s="231" t="s">
        <v>1</v>
      </c>
      <c r="L213" s="45"/>
      <c r="M213" s="236" t="s">
        <v>1</v>
      </c>
      <c r="N213" s="237" t="s">
        <v>45</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175</v>
      </c>
      <c r="AT213" s="240" t="s">
        <v>243</v>
      </c>
      <c r="AU213" s="240" t="s">
        <v>14</v>
      </c>
      <c r="AY213" s="18" t="s">
        <v>241</v>
      </c>
      <c r="BE213" s="241">
        <f>IF(N213="základní",J213,0)</f>
        <v>0</v>
      </c>
      <c r="BF213" s="241">
        <f>IF(N213="snížená",J213,0)</f>
        <v>0</v>
      </c>
      <c r="BG213" s="241">
        <f>IF(N213="zákl. přenesená",J213,0)</f>
        <v>0</v>
      </c>
      <c r="BH213" s="241">
        <f>IF(N213="sníž. přenesená",J213,0)</f>
        <v>0</v>
      </c>
      <c r="BI213" s="241">
        <f>IF(N213="nulová",J213,0)</f>
        <v>0</v>
      </c>
      <c r="BJ213" s="18" t="s">
        <v>14</v>
      </c>
      <c r="BK213" s="241">
        <f>ROUND(I213*H213,2)</f>
        <v>0</v>
      </c>
      <c r="BL213" s="18" t="s">
        <v>175</v>
      </c>
      <c r="BM213" s="240" t="s">
        <v>6167</v>
      </c>
    </row>
    <row r="214" s="2" customFormat="1">
      <c r="A214" s="39"/>
      <c r="B214" s="40"/>
      <c r="C214" s="41"/>
      <c r="D214" s="242" t="s">
        <v>249</v>
      </c>
      <c r="E214" s="41"/>
      <c r="F214" s="243" t="s">
        <v>6166</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249</v>
      </c>
      <c r="AU214" s="18" t="s">
        <v>14</v>
      </c>
    </row>
    <row r="215" s="2" customFormat="1" ht="24.15" customHeight="1">
      <c r="A215" s="39"/>
      <c r="B215" s="40"/>
      <c r="C215" s="229" t="s">
        <v>819</v>
      </c>
      <c r="D215" s="229" t="s">
        <v>243</v>
      </c>
      <c r="E215" s="230" t="s">
        <v>6168</v>
      </c>
      <c r="F215" s="231" t="s">
        <v>6169</v>
      </c>
      <c r="G215" s="232" t="s">
        <v>2204</v>
      </c>
      <c r="H215" s="233">
        <v>23</v>
      </c>
      <c r="I215" s="234"/>
      <c r="J215" s="235">
        <f>ROUND(I215*H215,2)</f>
        <v>0</v>
      </c>
      <c r="K215" s="231" t="s">
        <v>1</v>
      </c>
      <c r="L215" s="45"/>
      <c r="M215" s="236" t="s">
        <v>1</v>
      </c>
      <c r="N215" s="237" t="s">
        <v>45</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175</v>
      </c>
      <c r="AT215" s="240" t="s">
        <v>243</v>
      </c>
      <c r="AU215" s="240" t="s">
        <v>14</v>
      </c>
      <c r="AY215" s="18" t="s">
        <v>241</v>
      </c>
      <c r="BE215" s="241">
        <f>IF(N215="základní",J215,0)</f>
        <v>0</v>
      </c>
      <c r="BF215" s="241">
        <f>IF(N215="snížená",J215,0)</f>
        <v>0</v>
      </c>
      <c r="BG215" s="241">
        <f>IF(N215="zákl. přenesená",J215,0)</f>
        <v>0</v>
      </c>
      <c r="BH215" s="241">
        <f>IF(N215="sníž. přenesená",J215,0)</f>
        <v>0</v>
      </c>
      <c r="BI215" s="241">
        <f>IF(N215="nulová",J215,0)</f>
        <v>0</v>
      </c>
      <c r="BJ215" s="18" t="s">
        <v>14</v>
      </c>
      <c r="BK215" s="241">
        <f>ROUND(I215*H215,2)</f>
        <v>0</v>
      </c>
      <c r="BL215" s="18" t="s">
        <v>175</v>
      </c>
      <c r="BM215" s="240" t="s">
        <v>6170</v>
      </c>
    </row>
    <row r="216" s="2" customFormat="1">
      <c r="A216" s="39"/>
      <c r="B216" s="40"/>
      <c r="C216" s="41"/>
      <c r="D216" s="242" t="s">
        <v>249</v>
      </c>
      <c r="E216" s="41"/>
      <c r="F216" s="243" t="s">
        <v>6169</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249</v>
      </c>
      <c r="AU216" s="18" t="s">
        <v>14</v>
      </c>
    </row>
    <row r="217" s="2" customFormat="1" ht="24.15" customHeight="1">
      <c r="A217" s="39"/>
      <c r="B217" s="40"/>
      <c r="C217" s="229" t="s">
        <v>827</v>
      </c>
      <c r="D217" s="229" t="s">
        <v>243</v>
      </c>
      <c r="E217" s="230" t="s">
        <v>6171</v>
      </c>
      <c r="F217" s="231" t="s">
        <v>6172</v>
      </c>
      <c r="G217" s="232" t="s">
        <v>2204</v>
      </c>
      <c r="H217" s="233">
        <v>23</v>
      </c>
      <c r="I217" s="234"/>
      <c r="J217" s="235">
        <f>ROUND(I217*H217,2)</f>
        <v>0</v>
      </c>
      <c r="K217" s="231" t="s">
        <v>1</v>
      </c>
      <c r="L217" s="45"/>
      <c r="M217" s="236" t="s">
        <v>1</v>
      </c>
      <c r="N217" s="237" t="s">
        <v>45</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175</v>
      </c>
      <c r="AT217" s="240" t="s">
        <v>243</v>
      </c>
      <c r="AU217" s="240" t="s">
        <v>14</v>
      </c>
      <c r="AY217" s="18" t="s">
        <v>241</v>
      </c>
      <c r="BE217" s="241">
        <f>IF(N217="základní",J217,0)</f>
        <v>0</v>
      </c>
      <c r="BF217" s="241">
        <f>IF(N217="snížená",J217,0)</f>
        <v>0</v>
      </c>
      <c r="BG217" s="241">
        <f>IF(N217="zákl. přenesená",J217,0)</f>
        <v>0</v>
      </c>
      <c r="BH217" s="241">
        <f>IF(N217="sníž. přenesená",J217,0)</f>
        <v>0</v>
      </c>
      <c r="BI217" s="241">
        <f>IF(N217="nulová",J217,0)</f>
        <v>0</v>
      </c>
      <c r="BJ217" s="18" t="s">
        <v>14</v>
      </c>
      <c r="BK217" s="241">
        <f>ROUND(I217*H217,2)</f>
        <v>0</v>
      </c>
      <c r="BL217" s="18" t="s">
        <v>175</v>
      </c>
      <c r="BM217" s="240" t="s">
        <v>6173</v>
      </c>
    </row>
    <row r="218" s="2" customFormat="1">
      <c r="A218" s="39"/>
      <c r="B218" s="40"/>
      <c r="C218" s="41"/>
      <c r="D218" s="242" t="s">
        <v>249</v>
      </c>
      <c r="E218" s="41"/>
      <c r="F218" s="243" t="s">
        <v>6172</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249</v>
      </c>
      <c r="AU218" s="18" t="s">
        <v>14</v>
      </c>
    </row>
    <row r="219" s="2" customFormat="1" ht="24.15" customHeight="1">
      <c r="A219" s="39"/>
      <c r="B219" s="40"/>
      <c r="C219" s="229" t="s">
        <v>837</v>
      </c>
      <c r="D219" s="229" t="s">
        <v>243</v>
      </c>
      <c r="E219" s="230" t="s">
        <v>6174</v>
      </c>
      <c r="F219" s="231" t="s">
        <v>6175</v>
      </c>
      <c r="G219" s="232" t="s">
        <v>2204</v>
      </c>
      <c r="H219" s="233">
        <v>69</v>
      </c>
      <c r="I219" s="234"/>
      <c r="J219" s="235">
        <f>ROUND(I219*H219,2)</f>
        <v>0</v>
      </c>
      <c r="K219" s="231" t="s">
        <v>1</v>
      </c>
      <c r="L219" s="45"/>
      <c r="M219" s="236" t="s">
        <v>1</v>
      </c>
      <c r="N219" s="237" t="s">
        <v>45</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175</v>
      </c>
      <c r="AT219" s="240" t="s">
        <v>243</v>
      </c>
      <c r="AU219" s="240" t="s">
        <v>14</v>
      </c>
      <c r="AY219" s="18" t="s">
        <v>241</v>
      </c>
      <c r="BE219" s="241">
        <f>IF(N219="základní",J219,0)</f>
        <v>0</v>
      </c>
      <c r="BF219" s="241">
        <f>IF(N219="snížená",J219,0)</f>
        <v>0</v>
      </c>
      <c r="BG219" s="241">
        <f>IF(N219="zákl. přenesená",J219,0)</f>
        <v>0</v>
      </c>
      <c r="BH219" s="241">
        <f>IF(N219="sníž. přenesená",J219,0)</f>
        <v>0</v>
      </c>
      <c r="BI219" s="241">
        <f>IF(N219="nulová",J219,0)</f>
        <v>0</v>
      </c>
      <c r="BJ219" s="18" t="s">
        <v>14</v>
      </c>
      <c r="BK219" s="241">
        <f>ROUND(I219*H219,2)</f>
        <v>0</v>
      </c>
      <c r="BL219" s="18" t="s">
        <v>175</v>
      </c>
      <c r="BM219" s="240" t="s">
        <v>6176</v>
      </c>
    </row>
    <row r="220" s="2" customFormat="1">
      <c r="A220" s="39"/>
      <c r="B220" s="40"/>
      <c r="C220" s="41"/>
      <c r="D220" s="242" t="s">
        <v>249</v>
      </c>
      <c r="E220" s="41"/>
      <c r="F220" s="243" t="s">
        <v>6175</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249</v>
      </c>
      <c r="AU220" s="18" t="s">
        <v>14</v>
      </c>
    </row>
    <row r="221" s="2" customFormat="1" ht="24.15" customHeight="1">
      <c r="A221" s="39"/>
      <c r="B221" s="40"/>
      <c r="C221" s="229" t="s">
        <v>843</v>
      </c>
      <c r="D221" s="229" t="s">
        <v>243</v>
      </c>
      <c r="E221" s="230" t="s">
        <v>6177</v>
      </c>
      <c r="F221" s="231" t="s">
        <v>6178</v>
      </c>
      <c r="G221" s="232" t="s">
        <v>2204</v>
      </c>
      <c r="H221" s="233">
        <v>23</v>
      </c>
      <c r="I221" s="234"/>
      <c r="J221" s="235">
        <f>ROUND(I221*H221,2)</f>
        <v>0</v>
      </c>
      <c r="K221" s="231" t="s">
        <v>1</v>
      </c>
      <c r="L221" s="45"/>
      <c r="M221" s="236" t="s">
        <v>1</v>
      </c>
      <c r="N221" s="237" t="s">
        <v>45</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175</v>
      </c>
      <c r="AT221" s="240" t="s">
        <v>243</v>
      </c>
      <c r="AU221" s="240" t="s">
        <v>14</v>
      </c>
      <c r="AY221" s="18" t="s">
        <v>241</v>
      </c>
      <c r="BE221" s="241">
        <f>IF(N221="základní",J221,0)</f>
        <v>0</v>
      </c>
      <c r="BF221" s="241">
        <f>IF(N221="snížená",J221,0)</f>
        <v>0</v>
      </c>
      <c r="BG221" s="241">
        <f>IF(N221="zákl. přenesená",J221,0)</f>
        <v>0</v>
      </c>
      <c r="BH221" s="241">
        <f>IF(N221="sníž. přenesená",J221,0)</f>
        <v>0</v>
      </c>
      <c r="BI221" s="241">
        <f>IF(N221="nulová",J221,0)</f>
        <v>0</v>
      </c>
      <c r="BJ221" s="18" t="s">
        <v>14</v>
      </c>
      <c r="BK221" s="241">
        <f>ROUND(I221*H221,2)</f>
        <v>0</v>
      </c>
      <c r="BL221" s="18" t="s">
        <v>175</v>
      </c>
      <c r="BM221" s="240" t="s">
        <v>6179</v>
      </c>
    </row>
    <row r="222" s="2" customFormat="1">
      <c r="A222" s="39"/>
      <c r="B222" s="40"/>
      <c r="C222" s="41"/>
      <c r="D222" s="242" t="s">
        <v>249</v>
      </c>
      <c r="E222" s="41"/>
      <c r="F222" s="243" t="s">
        <v>6178</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249</v>
      </c>
      <c r="AU222" s="18" t="s">
        <v>14</v>
      </c>
    </row>
    <row r="223" s="2" customFormat="1" ht="24.15" customHeight="1">
      <c r="A223" s="39"/>
      <c r="B223" s="40"/>
      <c r="C223" s="229" t="s">
        <v>849</v>
      </c>
      <c r="D223" s="229" t="s">
        <v>243</v>
      </c>
      <c r="E223" s="230" t="s">
        <v>6180</v>
      </c>
      <c r="F223" s="231" t="s">
        <v>6181</v>
      </c>
      <c r="G223" s="232" t="s">
        <v>2204</v>
      </c>
      <c r="H223" s="233">
        <v>22</v>
      </c>
      <c r="I223" s="234"/>
      <c r="J223" s="235">
        <f>ROUND(I223*H223,2)</f>
        <v>0</v>
      </c>
      <c r="K223" s="231" t="s">
        <v>1</v>
      </c>
      <c r="L223" s="45"/>
      <c r="M223" s="236" t="s">
        <v>1</v>
      </c>
      <c r="N223" s="237" t="s">
        <v>45</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175</v>
      </c>
      <c r="AT223" s="240" t="s">
        <v>243</v>
      </c>
      <c r="AU223" s="240" t="s">
        <v>14</v>
      </c>
      <c r="AY223" s="18" t="s">
        <v>241</v>
      </c>
      <c r="BE223" s="241">
        <f>IF(N223="základní",J223,0)</f>
        <v>0</v>
      </c>
      <c r="BF223" s="241">
        <f>IF(N223="snížená",J223,0)</f>
        <v>0</v>
      </c>
      <c r="BG223" s="241">
        <f>IF(N223="zákl. přenesená",J223,0)</f>
        <v>0</v>
      </c>
      <c r="BH223" s="241">
        <f>IF(N223="sníž. přenesená",J223,0)</f>
        <v>0</v>
      </c>
      <c r="BI223" s="241">
        <f>IF(N223="nulová",J223,0)</f>
        <v>0</v>
      </c>
      <c r="BJ223" s="18" t="s">
        <v>14</v>
      </c>
      <c r="BK223" s="241">
        <f>ROUND(I223*H223,2)</f>
        <v>0</v>
      </c>
      <c r="BL223" s="18" t="s">
        <v>175</v>
      </c>
      <c r="BM223" s="240" t="s">
        <v>6182</v>
      </c>
    </row>
    <row r="224" s="2" customFormat="1">
      <c r="A224" s="39"/>
      <c r="B224" s="40"/>
      <c r="C224" s="41"/>
      <c r="D224" s="242" t="s">
        <v>249</v>
      </c>
      <c r="E224" s="41"/>
      <c r="F224" s="243" t="s">
        <v>6181</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249</v>
      </c>
      <c r="AU224" s="18" t="s">
        <v>14</v>
      </c>
    </row>
    <row r="225" s="2" customFormat="1" ht="24.15" customHeight="1">
      <c r="A225" s="39"/>
      <c r="B225" s="40"/>
      <c r="C225" s="229" t="s">
        <v>856</v>
      </c>
      <c r="D225" s="229" t="s">
        <v>243</v>
      </c>
      <c r="E225" s="230" t="s">
        <v>6183</v>
      </c>
      <c r="F225" s="231" t="s">
        <v>6184</v>
      </c>
      <c r="G225" s="232" t="s">
        <v>2204</v>
      </c>
      <c r="H225" s="233">
        <v>1</v>
      </c>
      <c r="I225" s="234"/>
      <c r="J225" s="235">
        <f>ROUND(I225*H225,2)</f>
        <v>0</v>
      </c>
      <c r="K225" s="231" t="s">
        <v>1</v>
      </c>
      <c r="L225" s="45"/>
      <c r="M225" s="236" t="s">
        <v>1</v>
      </c>
      <c r="N225" s="237" t="s">
        <v>45</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175</v>
      </c>
      <c r="AT225" s="240" t="s">
        <v>243</v>
      </c>
      <c r="AU225" s="240" t="s">
        <v>14</v>
      </c>
      <c r="AY225" s="18" t="s">
        <v>241</v>
      </c>
      <c r="BE225" s="241">
        <f>IF(N225="základní",J225,0)</f>
        <v>0</v>
      </c>
      <c r="BF225" s="241">
        <f>IF(N225="snížená",J225,0)</f>
        <v>0</v>
      </c>
      <c r="BG225" s="241">
        <f>IF(N225="zákl. přenesená",J225,0)</f>
        <v>0</v>
      </c>
      <c r="BH225" s="241">
        <f>IF(N225="sníž. přenesená",J225,0)</f>
        <v>0</v>
      </c>
      <c r="BI225" s="241">
        <f>IF(N225="nulová",J225,0)</f>
        <v>0</v>
      </c>
      <c r="BJ225" s="18" t="s">
        <v>14</v>
      </c>
      <c r="BK225" s="241">
        <f>ROUND(I225*H225,2)</f>
        <v>0</v>
      </c>
      <c r="BL225" s="18" t="s">
        <v>175</v>
      </c>
      <c r="BM225" s="240" t="s">
        <v>6185</v>
      </c>
    </row>
    <row r="226" s="2" customFormat="1">
      <c r="A226" s="39"/>
      <c r="B226" s="40"/>
      <c r="C226" s="41"/>
      <c r="D226" s="242" t="s">
        <v>249</v>
      </c>
      <c r="E226" s="41"/>
      <c r="F226" s="243" t="s">
        <v>6184</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249</v>
      </c>
      <c r="AU226" s="18" t="s">
        <v>14</v>
      </c>
    </row>
    <row r="227" s="2" customFormat="1" ht="24.15" customHeight="1">
      <c r="A227" s="39"/>
      <c r="B227" s="40"/>
      <c r="C227" s="229" t="s">
        <v>866</v>
      </c>
      <c r="D227" s="229" t="s">
        <v>243</v>
      </c>
      <c r="E227" s="230" t="s">
        <v>6186</v>
      </c>
      <c r="F227" s="231" t="s">
        <v>5759</v>
      </c>
      <c r="G227" s="232" t="s">
        <v>2204</v>
      </c>
      <c r="H227" s="233">
        <v>18</v>
      </c>
      <c r="I227" s="234"/>
      <c r="J227" s="235">
        <f>ROUND(I227*H227,2)</f>
        <v>0</v>
      </c>
      <c r="K227" s="231" t="s">
        <v>1</v>
      </c>
      <c r="L227" s="45"/>
      <c r="M227" s="236" t="s">
        <v>1</v>
      </c>
      <c r="N227" s="237" t="s">
        <v>45</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175</v>
      </c>
      <c r="AT227" s="240" t="s">
        <v>243</v>
      </c>
      <c r="AU227" s="240" t="s">
        <v>14</v>
      </c>
      <c r="AY227" s="18" t="s">
        <v>241</v>
      </c>
      <c r="BE227" s="241">
        <f>IF(N227="základní",J227,0)</f>
        <v>0</v>
      </c>
      <c r="BF227" s="241">
        <f>IF(N227="snížená",J227,0)</f>
        <v>0</v>
      </c>
      <c r="BG227" s="241">
        <f>IF(N227="zákl. přenesená",J227,0)</f>
        <v>0</v>
      </c>
      <c r="BH227" s="241">
        <f>IF(N227="sníž. přenesená",J227,0)</f>
        <v>0</v>
      </c>
      <c r="BI227" s="241">
        <f>IF(N227="nulová",J227,0)</f>
        <v>0</v>
      </c>
      <c r="BJ227" s="18" t="s">
        <v>14</v>
      </c>
      <c r="BK227" s="241">
        <f>ROUND(I227*H227,2)</f>
        <v>0</v>
      </c>
      <c r="BL227" s="18" t="s">
        <v>175</v>
      </c>
      <c r="BM227" s="240" t="s">
        <v>6187</v>
      </c>
    </row>
    <row r="228" s="2" customFormat="1">
      <c r="A228" s="39"/>
      <c r="B228" s="40"/>
      <c r="C228" s="41"/>
      <c r="D228" s="242" t="s">
        <v>249</v>
      </c>
      <c r="E228" s="41"/>
      <c r="F228" s="243" t="s">
        <v>5759</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249</v>
      </c>
      <c r="AU228" s="18" t="s">
        <v>14</v>
      </c>
    </row>
    <row r="229" s="2" customFormat="1" ht="24.15" customHeight="1">
      <c r="A229" s="39"/>
      <c r="B229" s="40"/>
      <c r="C229" s="229" t="s">
        <v>874</v>
      </c>
      <c r="D229" s="229" t="s">
        <v>243</v>
      </c>
      <c r="E229" s="230" t="s">
        <v>6188</v>
      </c>
      <c r="F229" s="231" t="s">
        <v>5762</v>
      </c>
      <c r="G229" s="232" t="s">
        <v>2204</v>
      </c>
      <c r="H229" s="233">
        <v>6</v>
      </c>
      <c r="I229" s="234"/>
      <c r="J229" s="235">
        <f>ROUND(I229*H229,2)</f>
        <v>0</v>
      </c>
      <c r="K229" s="231" t="s">
        <v>1</v>
      </c>
      <c r="L229" s="45"/>
      <c r="M229" s="236" t="s">
        <v>1</v>
      </c>
      <c r="N229" s="237" t="s">
        <v>45</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175</v>
      </c>
      <c r="AT229" s="240" t="s">
        <v>243</v>
      </c>
      <c r="AU229" s="240" t="s">
        <v>14</v>
      </c>
      <c r="AY229" s="18" t="s">
        <v>241</v>
      </c>
      <c r="BE229" s="241">
        <f>IF(N229="základní",J229,0)</f>
        <v>0</v>
      </c>
      <c r="BF229" s="241">
        <f>IF(N229="snížená",J229,0)</f>
        <v>0</v>
      </c>
      <c r="BG229" s="241">
        <f>IF(N229="zákl. přenesená",J229,0)</f>
        <v>0</v>
      </c>
      <c r="BH229" s="241">
        <f>IF(N229="sníž. přenesená",J229,0)</f>
        <v>0</v>
      </c>
      <c r="BI229" s="241">
        <f>IF(N229="nulová",J229,0)</f>
        <v>0</v>
      </c>
      <c r="BJ229" s="18" t="s">
        <v>14</v>
      </c>
      <c r="BK229" s="241">
        <f>ROUND(I229*H229,2)</f>
        <v>0</v>
      </c>
      <c r="BL229" s="18" t="s">
        <v>175</v>
      </c>
      <c r="BM229" s="240" t="s">
        <v>6189</v>
      </c>
    </row>
    <row r="230" s="2" customFormat="1">
      <c r="A230" s="39"/>
      <c r="B230" s="40"/>
      <c r="C230" s="41"/>
      <c r="D230" s="242" t="s">
        <v>249</v>
      </c>
      <c r="E230" s="41"/>
      <c r="F230" s="243" t="s">
        <v>5762</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249</v>
      </c>
      <c r="AU230" s="18" t="s">
        <v>14</v>
      </c>
    </row>
    <row r="231" s="12" customFormat="1" ht="25.92" customHeight="1">
      <c r="A231" s="12"/>
      <c r="B231" s="213"/>
      <c r="C231" s="214"/>
      <c r="D231" s="215" t="s">
        <v>79</v>
      </c>
      <c r="E231" s="216" t="s">
        <v>5479</v>
      </c>
      <c r="F231" s="216" t="s">
        <v>5389</v>
      </c>
      <c r="G231" s="214"/>
      <c r="H231" s="214"/>
      <c r="I231" s="217"/>
      <c r="J231" s="218">
        <f>BK231</f>
        <v>0</v>
      </c>
      <c r="K231" s="214"/>
      <c r="L231" s="219"/>
      <c r="M231" s="220"/>
      <c r="N231" s="221"/>
      <c r="O231" s="221"/>
      <c r="P231" s="222">
        <f>SUM(P232:P245)</f>
        <v>0</v>
      </c>
      <c r="Q231" s="221"/>
      <c r="R231" s="222">
        <f>SUM(R232:R245)</f>
        <v>0</v>
      </c>
      <c r="S231" s="221"/>
      <c r="T231" s="223">
        <f>SUM(T232:T245)</f>
        <v>0</v>
      </c>
      <c r="U231" s="12"/>
      <c r="V231" s="12"/>
      <c r="W231" s="12"/>
      <c r="X231" s="12"/>
      <c r="Y231" s="12"/>
      <c r="Z231" s="12"/>
      <c r="AA231" s="12"/>
      <c r="AB231" s="12"/>
      <c r="AC231" s="12"/>
      <c r="AD231" s="12"/>
      <c r="AE231" s="12"/>
      <c r="AR231" s="224" t="s">
        <v>14</v>
      </c>
      <c r="AT231" s="225" t="s">
        <v>79</v>
      </c>
      <c r="AU231" s="225" t="s">
        <v>80</v>
      </c>
      <c r="AY231" s="224" t="s">
        <v>241</v>
      </c>
      <c r="BK231" s="226">
        <f>SUM(BK232:BK245)</f>
        <v>0</v>
      </c>
    </row>
    <row r="232" s="2" customFormat="1" ht="24.15" customHeight="1">
      <c r="A232" s="39"/>
      <c r="B232" s="40"/>
      <c r="C232" s="229" t="s">
        <v>880</v>
      </c>
      <c r="D232" s="229" t="s">
        <v>243</v>
      </c>
      <c r="E232" s="230" t="s">
        <v>6190</v>
      </c>
      <c r="F232" s="231" t="s">
        <v>6191</v>
      </c>
      <c r="G232" s="232" t="s">
        <v>2204</v>
      </c>
      <c r="H232" s="233">
        <v>2</v>
      </c>
      <c r="I232" s="234"/>
      <c r="J232" s="235">
        <f>ROUND(I232*H232,2)</f>
        <v>0</v>
      </c>
      <c r="K232" s="231" t="s">
        <v>1</v>
      </c>
      <c r="L232" s="45"/>
      <c r="M232" s="236" t="s">
        <v>1</v>
      </c>
      <c r="N232" s="237" t="s">
        <v>45</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175</v>
      </c>
      <c r="AT232" s="240" t="s">
        <v>243</v>
      </c>
      <c r="AU232" s="240" t="s">
        <v>14</v>
      </c>
      <c r="AY232" s="18" t="s">
        <v>241</v>
      </c>
      <c r="BE232" s="241">
        <f>IF(N232="základní",J232,0)</f>
        <v>0</v>
      </c>
      <c r="BF232" s="241">
        <f>IF(N232="snížená",J232,0)</f>
        <v>0</v>
      </c>
      <c r="BG232" s="241">
        <f>IF(N232="zákl. přenesená",J232,0)</f>
        <v>0</v>
      </c>
      <c r="BH232" s="241">
        <f>IF(N232="sníž. přenesená",J232,0)</f>
        <v>0</v>
      </c>
      <c r="BI232" s="241">
        <f>IF(N232="nulová",J232,0)</f>
        <v>0</v>
      </c>
      <c r="BJ232" s="18" t="s">
        <v>14</v>
      </c>
      <c r="BK232" s="241">
        <f>ROUND(I232*H232,2)</f>
        <v>0</v>
      </c>
      <c r="BL232" s="18" t="s">
        <v>175</v>
      </c>
      <c r="BM232" s="240" t="s">
        <v>6192</v>
      </c>
    </row>
    <row r="233" s="2" customFormat="1">
      <c r="A233" s="39"/>
      <c r="B233" s="40"/>
      <c r="C233" s="41"/>
      <c r="D233" s="242" t="s">
        <v>249</v>
      </c>
      <c r="E233" s="41"/>
      <c r="F233" s="243" t="s">
        <v>6191</v>
      </c>
      <c r="G233" s="41"/>
      <c r="H233" s="41"/>
      <c r="I233" s="244"/>
      <c r="J233" s="41"/>
      <c r="K233" s="41"/>
      <c r="L233" s="45"/>
      <c r="M233" s="245"/>
      <c r="N233" s="246"/>
      <c r="O233" s="92"/>
      <c r="P233" s="92"/>
      <c r="Q233" s="92"/>
      <c r="R233" s="92"/>
      <c r="S233" s="92"/>
      <c r="T233" s="93"/>
      <c r="U233" s="39"/>
      <c r="V233" s="39"/>
      <c r="W233" s="39"/>
      <c r="X233" s="39"/>
      <c r="Y233" s="39"/>
      <c r="Z233" s="39"/>
      <c r="AA233" s="39"/>
      <c r="AB233" s="39"/>
      <c r="AC233" s="39"/>
      <c r="AD233" s="39"/>
      <c r="AE233" s="39"/>
      <c r="AT233" s="18" t="s">
        <v>249</v>
      </c>
      <c r="AU233" s="18" t="s">
        <v>14</v>
      </c>
    </row>
    <row r="234" s="2" customFormat="1" ht="21.75" customHeight="1">
      <c r="A234" s="39"/>
      <c r="B234" s="40"/>
      <c r="C234" s="229" t="s">
        <v>886</v>
      </c>
      <c r="D234" s="229" t="s">
        <v>243</v>
      </c>
      <c r="E234" s="230" t="s">
        <v>6193</v>
      </c>
      <c r="F234" s="231" t="s">
        <v>6194</v>
      </c>
      <c r="G234" s="232" t="s">
        <v>2204</v>
      </c>
      <c r="H234" s="233">
        <v>1</v>
      </c>
      <c r="I234" s="234"/>
      <c r="J234" s="235">
        <f>ROUND(I234*H234,2)</f>
        <v>0</v>
      </c>
      <c r="K234" s="231" t="s">
        <v>1</v>
      </c>
      <c r="L234" s="45"/>
      <c r="M234" s="236" t="s">
        <v>1</v>
      </c>
      <c r="N234" s="237" t="s">
        <v>45</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175</v>
      </c>
      <c r="AT234" s="240" t="s">
        <v>243</v>
      </c>
      <c r="AU234" s="240" t="s">
        <v>14</v>
      </c>
      <c r="AY234" s="18" t="s">
        <v>241</v>
      </c>
      <c r="BE234" s="241">
        <f>IF(N234="základní",J234,0)</f>
        <v>0</v>
      </c>
      <c r="BF234" s="241">
        <f>IF(N234="snížená",J234,0)</f>
        <v>0</v>
      </c>
      <c r="BG234" s="241">
        <f>IF(N234="zákl. přenesená",J234,0)</f>
        <v>0</v>
      </c>
      <c r="BH234" s="241">
        <f>IF(N234="sníž. přenesená",J234,0)</f>
        <v>0</v>
      </c>
      <c r="BI234" s="241">
        <f>IF(N234="nulová",J234,0)</f>
        <v>0</v>
      </c>
      <c r="BJ234" s="18" t="s">
        <v>14</v>
      </c>
      <c r="BK234" s="241">
        <f>ROUND(I234*H234,2)</f>
        <v>0</v>
      </c>
      <c r="BL234" s="18" t="s">
        <v>175</v>
      </c>
      <c r="BM234" s="240" t="s">
        <v>6195</v>
      </c>
    </row>
    <row r="235" s="2" customFormat="1">
      <c r="A235" s="39"/>
      <c r="B235" s="40"/>
      <c r="C235" s="41"/>
      <c r="D235" s="242" t="s">
        <v>249</v>
      </c>
      <c r="E235" s="41"/>
      <c r="F235" s="243" t="s">
        <v>6194</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249</v>
      </c>
      <c r="AU235" s="18" t="s">
        <v>14</v>
      </c>
    </row>
    <row r="236" s="2" customFormat="1" ht="33" customHeight="1">
      <c r="A236" s="39"/>
      <c r="B236" s="40"/>
      <c r="C236" s="229" t="s">
        <v>892</v>
      </c>
      <c r="D236" s="229" t="s">
        <v>243</v>
      </c>
      <c r="E236" s="230" t="s">
        <v>6196</v>
      </c>
      <c r="F236" s="231" t="s">
        <v>6197</v>
      </c>
      <c r="G236" s="232" t="s">
        <v>2204</v>
      </c>
      <c r="H236" s="233">
        <v>2</v>
      </c>
      <c r="I236" s="234"/>
      <c r="J236" s="235">
        <f>ROUND(I236*H236,2)</f>
        <v>0</v>
      </c>
      <c r="K236" s="231" t="s">
        <v>1</v>
      </c>
      <c r="L236" s="45"/>
      <c r="M236" s="236" t="s">
        <v>1</v>
      </c>
      <c r="N236" s="237" t="s">
        <v>45</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175</v>
      </c>
      <c r="AT236" s="240" t="s">
        <v>243</v>
      </c>
      <c r="AU236" s="240" t="s">
        <v>14</v>
      </c>
      <c r="AY236" s="18" t="s">
        <v>241</v>
      </c>
      <c r="BE236" s="241">
        <f>IF(N236="základní",J236,0)</f>
        <v>0</v>
      </c>
      <c r="BF236" s="241">
        <f>IF(N236="snížená",J236,0)</f>
        <v>0</v>
      </c>
      <c r="BG236" s="241">
        <f>IF(N236="zákl. přenesená",J236,0)</f>
        <v>0</v>
      </c>
      <c r="BH236" s="241">
        <f>IF(N236="sníž. přenesená",J236,0)</f>
        <v>0</v>
      </c>
      <c r="BI236" s="241">
        <f>IF(N236="nulová",J236,0)</f>
        <v>0</v>
      </c>
      <c r="BJ236" s="18" t="s">
        <v>14</v>
      </c>
      <c r="BK236" s="241">
        <f>ROUND(I236*H236,2)</f>
        <v>0</v>
      </c>
      <c r="BL236" s="18" t="s">
        <v>175</v>
      </c>
      <c r="BM236" s="240" t="s">
        <v>6198</v>
      </c>
    </row>
    <row r="237" s="2" customFormat="1">
      <c r="A237" s="39"/>
      <c r="B237" s="40"/>
      <c r="C237" s="41"/>
      <c r="D237" s="242" t="s">
        <v>249</v>
      </c>
      <c r="E237" s="41"/>
      <c r="F237" s="243" t="s">
        <v>6197</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249</v>
      </c>
      <c r="AU237" s="18" t="s">
        <v>14</v>
      </c>
    </row>
    <row r="238" s="2" customFormat="1" ht="33" customHeight="1">
      <c r="A238" s="39"/>
      <c r="B238" s="40"/>
      <c r="C238" s="229" t="s">
        <v>901</v>
      </c>
      <c r="D238" s="229" t="s">
        <v>243</v>
      </c>
      <c r="E238" s="230" t="s">
        <v>6199</v>
      </c>
      <c r="F238" s="231" t="s">
        <v>6200</v>
      </c>
      <c r="G238" s="232" t="s">
        <v>2204</v>
      </c>
      <c r="H238" s="233">
        <v>1</v>
      </c>
      <c r="I238" s="234"/>
      <c r="J238" s="235">
        <f>ROUND(I238*H238,2)</f>
        <v>0</v>
      </c>
      <c r="K238" s="231" t="s">
        <v>1</v>
      </c>
      <c r="L238" s="45"/>
      <c r="M238" s="236" t="s">
        <v>1</v>
      </c>
      <c r="N238" s="237" t="s">
        <v>45</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175</v>
      </c>
      <c r="AT238" s="240" t="s">
        <v>243</v>
      </c>
      <c r="AU238" s="240" t="s">
        <v>14</v>
      </c>
      <c r="AY238" s="18" t="s">
        <v>241</v>
      </c>
      <c r="BE238" s="241">
        <f>IF(N238="základní",J238,0)</f>
        <v>0</v>
      </c>
      <c r="BF238" s="241">
        <f>IF(N238="snížená",J238,0)</f>
        <v>0</v>
      </c>
      <c r="BG238" s="241">
        <f>IF(N238="zákl. přenesená",J238,0)</f>
        <v>0</v>
      </c>
      <c r="BH238" s="241">
        <f>IF(N238="sníž. přenesená",J238,0)</f>
        <v>0</v>
      </c>
      <c r="BI238" s="241">
        <f>IF(N238="nulová",J238,0)</f>
        <v>0</v>
      </c>
      <c r="BJ238" s="18" t="s">
        <v>14</v>
      </c>
      <c r="BK238" s="241">
        <f>ROUND(I238*H238,2)</f>
        <v>0</v>
      </c>
      <c r="BL238" s="18" t="s">
        <v>175</v>
      </c>
      <c r="BM238" s="240" t="s">
        <v>6201</v>
      </c>
    </row>
    <row r="239" s="2" customFormat="1">
      <c r="A239" s="39"/>
      <c r="B239" s="40"/>
      <c r="C239" s="41"/>
      <c r="D239" s="242" t="s">
        <v>249</v>
      </c>
      <c r="E239" s="41"/>
      <c r="F239" s="243" t="s">
        <v>6200</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249</v>
      </c>
      <c r="AU239" s="18" t="s">
        <v>14</v>
      </c>
    </row>
    <row r="240" s="2" customFormat="1" ht="21.75" customHeight="1">
      <c r="A240" s="39"/>
      <c r="B240" s="40"/>
      <c r="C240" s="229" t="s">
        <v>911</v>
      </c>
      <c r="D240" s="229" t="s">
        <v>243</v>
      </c>
      <c r="E240" s="230" t="s">
        <v>6202</v>
      </c>
      <c r="F240" s="231" t="s">
        <v>6203</v>
      </c>
      <c r="G240" s="232" t="s">
        <v>2204</v>
      </c>
      <c r="H240" s="233">
        <v>1</v>
      </c>
      <c r="I240" s="234"/>
      <c r="J240" s="235">
        <f>ROUND(I240*H240,2)</f>
        <v>0</v>
      </c>
      <c r="K240" s="231" t="s">
        <v>1</v>
      </c>
      <c r="L240" s="45"/>
      <c r="M240" s="236" t="s">
        <v>1</v>
      </c>
      <c r="N240" s="237" t="s">
        <v>45</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175</v>
      </c>
      <c r="AT240" s="240" t="s">
        <v>243</v>
      </c>
      <c r="AU240" s="240" t="s">
        <v>14</v>
      </c>
      <c r="AY240" s="18" t="s">
        <v>241</v>
      </c>
      <c r="BE240" s="241">
        <f>IF(N240="základní",J240,0)</f>
        <v>0</v>
      </c>
      <c r="BF240" s="241">
        <f>IF(N240="snížená",J240,0)</f>
        <v>0</v>
      </c>
      <c r="BG240" s="241">
        <f>IF(N240="zákl. přenesená",J240,0)</f>
        <v>0</v>
      </c>
      <c r="BH240" s="241">
        <f>IF(N240="sníž. přenesená",J240,0)</f>
        <v>0</v>
      </c>
      <c r="BI240" s="241">
        <f>IF(N240="nulová",J240,0)</f>
        <v>0</v>
      </c>
      <c r="BJ240" s="18" t="s">
        <v>14</v>
      </c>
      <c r="BK240" s="241">
        <f>ROUND(I240*H240,2)</f>
        <v>0</v>
      </c>
      <c r="BL240" s="18" t="s">
        <v>175</v>
      </c>
      <c r="BM240" s="240" t="s">
        <v>6204</v>
      </c>
    </row>
    <row r="241" s="2" customFormat="1">
      <c r="A241" s="39"/>
      <c r="B241" s="40"/>
      <c r="C241" s="41"/>
      <c r="D241" s="242" t="s">
        <v>249</v>
      </c>
      <c r="E241" s="41"/>
      <c r="F241" s="243" t="s">
        <v>6203</v>
      </c>
      <c r="G241" s="41"/>
      <c r="H241" s="41"/>
      <c r="I241" s="244"/>
      <c r="J241" s="41"/>
      <c r="K241" s="41"/>
      <c r="L241" s="45"/>
      <c r="M241" s="245"/>
      <c r="N241" s="246"/>
      <c r="O241" s="92"/>
      <c r="P241" s="92"/>
      <c r="Q241" s="92"/>
      <c r="R241" s="92"/>
      <c r="S241" s="92"/>
      <c r="T241" s="93"/>
      <c r="U241" s="39"/>
      <c r="V241" s="39"/>
      <c r="W241" s="39"/>
      <c r="X241" s="39"/>
      <c r="Y241" s="39"/>
      <c r="Z241" s="39"/>
      <c r="AA241" s="39"/>
      <c r="AB241" s="39"/>
      <c r="AC241" s="39"/>
      <c r="AD241" s="39"/>
      <c r="AE241" s="39"/>
      <c r="AT241" s="18" t="s">
        <v>249</v>
      </c>
      <c r="AU241" s="18" t="s">
        <v>14</v>
      </c>
    </row>
    <row r="242" s="2" customFormat="1" ht="16.5" customHeight="1">
      <c r="A242" s="39"/>
      <c r="B242" s="40"/>
      <c r="C242" s="229" t="s">
        <v>915</v>
      </c>
      <c r="D242" s="229" t="s">
        <v>243</v>
      </c>
      <c r="E242" s="230" t="s">
        <v>6205</v>
      </c>
      <c r="F242" s="231" t="s">
        <v>6206</v>
      </c>
      <c r="G242" s="232" t="s">
        <v>2204</v>
      </c>
      <c r="H242" s="233">
        <v>1</v>
      </c>
      <c r="I242" s="234"/>
      <c r="J242" s="235">
        <f>ROUND(I242*H242,2)</f>
        <v>0</v>
      </c>
      <c r="K242" s="231" t="s">
        <v>1</v>
      </c>
      <c r="L242" s="45"/>
      <c r="M242" s="236" t="s">
        <v>1</v>
      </c>
      <c r="N242" s="237" t="s">
        <v>45</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175</v>
      </c>
      <c r="AT242" s="240" t="s">
        <v>243</v>
      </c>
      <c r="AU242" s="240" t="s">
        <v>14</v>
      </c>
      <c r="AY242" s="18" t="s">
        <v>241</v>
      </c>
      <c r="BE242" s="241">
        <f>IF(N242="základní",J242,0)</f>
        <v>0</v>
      </c>
      <c r="BF242" s="241">
        <f>IF(N242="snížená",J242,0)</f>
        <v>0</v>
      </c>
      <c r="BG242" s="241">
        <f>IF(N242="zákl. přenesená",J242,0)</f>
        <v>0</v>
      </c>
      <c r="BH242" s="241">
        <f>IF(N242="sníž. přenesená",J242,0)</f>
        <v>0</v>
      </c>
      <c r="BI242" s="241">
        <f>IF(N242="nulová",J242,0)</f>
        <v>0</v>
      </c>
      <c r="BJ242" s="18" t="s">
        <v>14</v>
      </c>
      <c r="BK242" s="241">
        <f>ROUND(I242*H242,2)</f>
        <v>0</v>
      </c>
      <c r="BL242" s="18" t="s">
        <v>175</v>
      </c>
      <c r="BM242" s="240" t="s">
        <v>6207</v>
      </c>
    </row>
    <row r="243" s="2" customFormat="1">
      <c r="A243" s="39"/>
      <c r="B243" s="40"/>
      <c r="C243" s="41"/>
      <c r="D243" s="242" t="s">
        <v>249</v>
      </c>
      <c r="E243" s="41"/>
      <c r="F243" s="243" t="s">
        <v>6206</v>
      </c>
      <c r="G243" s="41"/>
      <c r="H243" s="41"/>
      <c r="I243" s="244"/>
      <c r="J243" s="41"/>
      <c r="K243" s="41"/>
      <c r="L243" s="45"/>
      <c r="M243" s="245"/>
      <c r="N243" s="246"/>
      <c r="O243" s="92"/>
      <c r="P243" s="92"/>
      <c r="Q243" s="92"/>
      <c r="R243" s="92"/>
      <c r="S243" s="92"/>
      <c r="T243" s="93"/>
      <c r="U243" s="39"/>
      <c r="V243" s="39"/>
      <c r="W243" s="39"/>
      <c r="X243" s="39"/>
      <c r="Y243" s="39"/>
      <c r="Z243" s="39"/>
      <c r="AA243" s="39"/>
      <c r="AB243" s="39"/>
      <c r="AC243" s="39"/>
      <c r="AD243" s="39"/>
      <c r="AE243" s="39"/>
      <c r="AT243" s="18" t="s">
        <v>249</v>
      </c>
      <c r="AU243" s="18" t="s">
        <v>14</v>
      </c>
    </row>
    <row r="244" s="2" customFormat="1" ht="21.75" customHeight="1">
      <c r="A244" s="39"/>
      <c r="B244" s="40"/>
      <c r="C244" s="229" t="s">
        <v>919</v>
      </c>
      <c r="D244" s="229" t="s">
        <v>243</v>
      </c>
      <c r="E244" s="230" t="s">
        <v>6208</v>
      </c>
      <c r="F244" s="231" t="s">
        <v>6209</v>
      </c>
      <c r="G244" s="232" t="s">
        <v>2204</v>
      </c>
      <c r="H244" s="233">
        <v>3</v>
      </c>
      <c r="I244" s="234"/>
      <c r="J244" s="235">
        <f>ROUND(I244*H244,2)</f>
        <v>0</v>
      </c>
      <c r="K244" s="231" t="s">
        <v>1</v>
      </c>
      <c r="L244" s="45"/>
      <c r="M244" s="236" t="s">
        <v>1</v>
      </c>
      <c r="N244" s="237" t="s">
        <v>45</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175</v>
      </c>
      <c r="AT244" s="240" t="s">
        <v>243</v>
      </c>
      <c r="AU244" s="240" t="s">
        <v>14</v>
      </c>
      <c r="AY244" s="18" t="s">
        <v>241</v>
      </c>
      <c r="BE244" s="241">
        <f>IF(N244="základní",J244,0)</f>
        <v>0</v>
      </c>
      <c r="BF244" s="241">
        <f>IF(N244="snížená",J244,0)</f>
        <v>0</v>
      </c>
      <c r="BG244" s="241">
        <f>IF(N244="zákl. přenesená",J244,0)</f>
        <v>0</v>
      </c>
      <c r="BH244" s="241">
        <f>IF(N244="sníž. přenesená",J244,0)</f>
        <v>0</v>
      </c>
      <c r="BI244" s="241">
        <f>IF(N244="nulová",J244,0)</f>
        <v>0</v>
      </c>
      <c r="BJ244" s="18" t="s">
        <v>14</v>
      </c>
      <c r="BK244" s="241">
        <f>ROUND(I244*H244,2)</f>
        <v>0</v>
      </c>
      <c r="BL244" s="18" t="s">
        <v>175</v>
      </c>
      <c r="BM244" s="240" t="s">
        <v>6210</v>
      </c>
    </row>
    <row r="245" s="2" customFormat="1">
      <c r="A245" s="39"/>
      <c r="B245" s="40"/>
      <c r="C245" s="41"/>
      <c r="D245" s="242" t="s">
        <v>249</v>
      </c>
      <c r="E245" s="41"/>
      <c r="F245" s="243" t="s">
        <v>6209</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249</v>
      </c>
      <c r="AU245" s="18" t="s">
        <v>14</v>
      </c>
    </row>
    <row r="246" s="12" customFormat="1" ht="25.92" customHeight="1">
      <c r="A246" s="12"/>
      <c r="B246" s="213"/>
      <c r="C246" s="214"/>
      <c r="D246" s="215" t="s">
        <v>79</v>
      </c>
      <c r="E246" s="216" t="s">
        <v>5502</v>
      </c>
      <c r="F246" s="216" t="s">
        <v>5456</v>
      </c>
      <c r="G246" s="214"/>
      <c r="H246" s="214"/>
      <c r="I246" s="217"/>
      <c r="J246" s="218">
        <f>BK246</f>
        <v>0</v>
      </c>
      <c r="K246" s="214"/>
      <c r="L246" s="219"/>
      <c r="M246" s="220"/>
      <c r="N246" s="221"/>
      <c r="O246" s="221"/>
      <c r="P246" s="222">
        <f>SUM(P247:P264)</f>
        <v>0</v>
      </c>
      <c r="Q246" s="221"/>
      <c r="R246" s="222">
        <f>SUM(R247:R264)</f>
        <v>0</v>
      </c>
      <c r="S246" s="221"/>
      <c r="T246" s="223">
        <f>SUM(T247:T264)</f>
        <v>0</v>
      </c>
      <c r="U246" s="12"/>
      <c r="V246" s="12"/>
      <c r="W246" s="12"/>
      <c r="X246" s="12"/>
      <c r="Y246" s="12"/>
      <c r="Z246" s="12"/>
      <c r="AA246" s="12"/>
      <c r="AB246" s="12"/>
      <c r="AC246" s="12"/>
      <c r="AD246" s="12"/>
      <c r="AE246" s="12"/>
      <c r="AR246" s="224" t="s">
        <v>14</v>
      </c>
      <c r="AT246" s="225" t="s">
        <v>79</v>
      </c>
      <c r="AU246" s="225" t="s">
        <v>80</v>
      </c>
      <c r="AY246" s="224" t="s">
        <v>241</v>
      </c>
      <c r="BK246" s="226">
        <f>SUM(BK247:BK264)</f>
        <v>0</v>
      </c>
    </row>
    <row r="247" s="2" customFormat="1" ht="16.5" customHeight="1">
      <c r="A247" s="39"/>
      <c r="B247" s="40"/>
      <c r="C247" s="229" t="s">
        <v>923</v>
      </c>
      <c r="D247" s="229" t="s">
        <v>243</v>
      </c>
      <c r="E247" s="230" t="s">
        <v>2424</v>
      </c>
      <c r="F247" s="231" t="s">
        <v>5457</v>
      </c>
      <c r="G247" s="232" t="s">
        <v>296</v>
      </c>
      <c r="H247" s="233">
        <v>4</v>
      </c>
      <c r="I247" s="234"/>
      <c r="J247" s="235">
        <f>ROUND(I247*H247,2)</f>
        <v>0</v>
      </c>
      <c r="K247" s="231" t="s">
        <v>1</v>
      </c>
      <c r="L247" s="45"/>
      <c r="M247" s="236" t="s">
        <v>1</v>
      </c>
      <c r="N247" s="237" t="s">
        <v>45</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175</v>
      </c>
      <c r="AT247" s="240" t="s">
        <v>243</v>
      </c>
      <c r="AU247" s="240" t="s">
        <v>14</v>
      </c>
      <c r="AY247" s="18" t="s">
        <v>241</v>
      </c>
      <c r="BE247" s="241">
        <f>IF(N247="základní",J247,0)</f>
        <v>0</v>
      </c>
      <c r="BF247" s="241">
        <f>IF(N247="snížená",J247,0)</f>
        <v>0</v>
      </c>
      <c r="BG247" s="241">
        <f>IF(N247="zákl. přenesená",J247,0)</f>
        <v>0</v>
      </c>
      <c r="BH247" s="241">
        <f>IF(N247="sníž. přenesená",J247,0)</f>
        <v>0</v>
      </c>
      <c r="BI247" s="241">
        <f>IF(N247="nulová",J247,0)</f>
        <v>0</v>
      </c>
      <c r="BJ247" s="18" t="s">
        <v>14</v>
      </c>
      <c r="BK247" s="241">
        <f>ROUND(I247*H247,2)</f>
        <v>0</v>
      </c>
      <c r="BL247" s="18" t="s">
        <v>175</v>
      </c>
      <c r="BM247" s="240" t="s">
        <v>6211</v>
      </c>
    </row>
    <row r="248" s="2" customFormat="1">
      <c r="A248" s="39"/>
      <c r="B248" s="40"/>
      <c r="C248" s="41"/>
      <c r="D248" s="242" t="s">
        <v>249</v>
      </c>
      <c r="E248" s="41"/>
      <c r="F248" s="243" t="s">
        <v>5457</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249</v>
      </c>
      <c r="AU248" s="18" t="s">
        <v>14</v>
      </c>
    </row>
    <row r="249" s="2" customFormat="1" ht="16.5" customHeight="1">
      <c r="A249" s="39"/>
      <c r="B249" s="40"/>
      <c r="C249" s="229" t="s">
        <v>927</v>
      </c>
      <c r="D249" s="229" t="s">
        <v>243</v>
      </c>
      <c r="E249" s="230" t="s">
        <v>2428</v>
      </c>
      <c r="F249" s="231" t="s">
        <v>5462</v>
      </c>
      <c r="G249" s="232" t="s">
        <v>296</v>
      </c>
      <c r="H249" s="233">
        <v>192</v>
      </c>
      <c r="I249" s="234"/>
      <c r="J249" s="235">
        <f>ROUND(I249*H249,2)</f>
        <v>0</v>
      </c>
      <c r="K249" s="231" t="s">
        <v>1</v>
      </c>
      <c r="L249" s="45"/>
      <c r="M249" s="236" t="s">
        <v>1</v>
      </c>
      <c r="N249" s="237" t="s">
        <v>45</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175</v>
      </c>
      <c r="AT249" s="240" t="s">
        <v>243</v>
      </c>
      <c r="AU249" s="240" t="s">
        <v>14</v>
      </c>
      <c r="AY249" s="18" t="s">
        <v>241</v>
      </c>
      <c r="BE249" s="241">
        <f>IF(N249="základní",J249,0)</f>
        <v>0</v>
      </c>
      <c r="BF249" s="241">
        <f>IF(N249="snížená",J249,0)</f>
        <v>0</v>
      </c>
      <c r="BG249" s="241">
        <f>IF(N249="zákl. přenesená",J249,0)</f>
        <v>0</v>
      </c>
      <c r="BH249" s="241">
        <f>IF(N249="sníž. přenesená",J249,0)</f>
        <v>0</v>
      </c>
      <c r="BI249" s="241">
        <f>IF(N249="nulová",J249,0)</f>
        <v>0</v>
      </c>
      <c r="BJ249" s="18" t="s">
        <v>14</v>
      </c>
      <c r="BK249" s="241">
        <f>ROUND(I249*H249,2)</f>
        <v>0</v>
      </c>
      <c r="BL249" s="18" t="s">
        <v>175</v>
      </c>
      <c r="BM249" s="240" t="s">
        <v>6212</v>
      </c>
    </row>
    <row r="250" s="2" customFormat="1">
      <c r="A250" s="39"/>
      <c r="B250" s="40"/>
      <c r="C250" s="41"/>
      <c r="D250" s="242" t="s">
        <v>249</v>
      </c>
      <c r="E250" s="41"/>
      <c r="F250" s="243" t="s">
        <v>5462</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249</v>
      </c>
      <c r="AU250" s="18" t="s">
        <v>14</v>
      </c>
    </row>
    <row r="251" s="2" customFormat="1" ht="16.5" customHeight="1">
      <c r="A251" s="39"/>
      <c r="B251" s="40"/>
      <c r="C251" s="229" t="s">
        <v>931</v>
      </c>
      <c r="D251" s="229" t="s">
        <v>243</v>
      </c>
      <c r="E251" s="230" t="s">
        <v>5461</v>
      </c>
      <c r="F251" s="231" t="s">
        <v>6213</v>
      </c>
      <c r="G251" s="232" t="s">
        <v>296</v>
      </c>
      <c r="H251" s="233">
        <v>8</v>
      </c>
      <c r="I251" s="234"/>
      <c r="J251" s="235">
        <f>ROUND(I251*H251,2)</f>
        <v>0</v>
      </c>
      <c r="K251" s="231" t="s">
        <v>1</v>
      </c>
      <c r="L251" s="45"/>
      <c r="M251" s="236" t="s">
        <v>1</v>
      </c>
      <c r="N251" s="237" t="s">
        <v>45</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175</v>
      </c>
      <c r="AT251" s="240" t="s">
        <v>243</v>
      </c>
      <c r="AU251" s="240" t="s">
        <v>14</v>
      </c>
      <c r="AY251" s="18" t="s">
        <v>241</v>
      </c>
      <c r="BE251" s="241">
        <f>IF(N251="základní",J251,0)</f>
        <v>0</v>
      </c>
      <c r="BF251" s="241">
        <f>IF(N251="snížená",J251,0)</f>
        <v>0</v>
      </c>
      <c r="BG251" s="241">
        <f>IF(N251="zákl. přenesená",J251,0)</f>
        <v>0</v>
      </c>
      <c r="BH251" s="241">
        <f>IF(N251="sníž. přenesená",J251,0)</f>
        <v>0</v>
      </c>
      <c r="BI251" s="241">
        <f>IF(N251="nulová",J251,0)</f>
        <v>0</v>
      </c>
      <c r="BJ251" s="18" t="s">
        <v>14</v>
      </c>
      <c r="BK251" s="241">
        <f>ROUND(I251*H251,2)</f>
        <v>0</v>
      </c>
      <c r="BL251" s="18" t="s">
        <v>175</v>
      </c>
      <c r="BM251" s="240" t="s">
        <v>6214</v>
      </c>
    </row>
    <row r="252" s="2" customFormat="1">
      <c r="A252" s="39"/>
      <c r="B252" s="40"/>
      <c r="C252" s="41"/>
      <c r="D252" s="242" t="s">
        <v>249</v>
      </c>
      <c r="E252" s="41"/>
      <c r="F252" s="243" t="s">
        <v>6213</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249</v>
      </c>
      <c r="AU252" s="18" t="s">
        <v>14</v>
      </c>
    </row>
    <row r="253" s="2" customFormat="1" ht="16.5" customHeight="1">
      <c r="A253" s="39"/>
      <c r="B253" s="40"/>
      <c r="C253" s="229" t="s">
        <v>935</v>
      </c>
      <c r="D253" s="229" t="s">
        <v>243</v>
      </c>
      <c r="E253" s="230" t="s">
        <v>5464</v>
      </c>
      <c r="F253" s="231" t="s">
        <v>6215</v>
      </c>
      <c r="G253" s="232" t="s">
        <v>296</v>
      </c>
      <c r="H253" s="233">
        <v>92</v>
      </c>
      <c r="I253" s="234"/>
      <c r="J253" s="235">
        <f>ROUND(I253*H253,2)</f>
        <v>0</v>
      </c>
      <c r="K253" s="231" t="s">
        <v>1</v>
      </c>
      <c r="L253" s="45"/>
      <c r="M253" s="236" t="s">
        <v>1</v>
      </c>
      <c r="N253" s="237" t="s">
        <v>45</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175</v>
      </c>
      <c r="AT253" s="240" t="s">
        <v>243</v>
      </c>
      <c r="AU253" s="240" t="s">
        <v>14</v>
      </c>
      <c r="AY253" s="18" t="s">
        <v>241</v>
      </c>
      <c r="BE253" s="241">
        <f>IF(N253="základní",J253,0)</f>
        <v>0</v>
      </c>
      <c r="BF253" s="241">
        <f>IF(N253="snížená",J253,0)</f>
        <v>0</v>
      </c>
      <c r="BG253" s="241">
        <f>IF(N253="zákl. přenesená",J253,0)</f>
        <v>0</v>
      </c>
      <c r="BH253" s="241">
        <f>IF(N253="sníž. přenesená",J253,0)</f>
        <v>0</v>
      </c>
      <c r="BI253" s="241">
        <f>IF(N253="nulová",J253,0)</f>
        <v>0</v>
      </c>
      <c r="BJ253" s="18" t="s">
        <v>14</v>
      </c>
      <c r="BK253" s="241">
        <f>ROUND(I253*H253,2)</f>
        <v>0</v>
      </c>
      <c r="BL253" s="18" t="s">
        <v>175</v>
      </c>
      <c r="BM253" s="240" t="s">
        <v>6216</v>
      </c>
    </row>
    <row r="254" s="2" customFormat="1">
      <c r="A254" s="39"/>
      <c r="B254" s="40"/>
      <c r="C254" s="41"/>
      <c r="D254" s="242" t="s">
        <v>249</v>
      </c>
      <c r="E254" s="41"/>
      <c r="F254" s="243" t="s">
        <v>6215</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249</v>
      </c>
      <c r="AU254" s="18" t="s">
        <v>14</v>
      </c>
    </row>
    <row r="255" s="2" customFormat="1" ht="16.5" customHeight="1">
      <c r="A255" s="39"/>
      <c r="B255" s="40"/>
      <c r="C255" s="229" t="s">
        <v>942</v>
      </c>
      <c r="D255" s="229" t="s">
        <v>243</v>
      </c>
      <c r="E255" s="230" t="s">
        <v>5467</v>
      </c>
      <c r="F255" s="231" t="s">
        <v>6217</v>
      </c>
      <c r="G255" s="232" t="s">
        <v>296</v>
      </c>
      <c r="H255" s="233">
        <v>24</v>
      </c>
      <c r="I255" s="234"/>
      <c r="J255" s="235">
        <f>ROUND(I255*H255,2)</f>
        <v>0</v>
      </c>
      <c r="K255" s="231" t="s">
        <v>1</v>
      </c>
      <c r="L255" s="45"/>
      <c r="M255" s="236" t="s">
        <v>1</v>
      </c>
      <c r="N255" s="237" t="s">
        <v>45</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175</v>
      </c>
      <c r="AT255" s="240" t="s">
        <v>243</v>
      </c>
      <c r="AU255" s="240" t="s">
        <v>14</v>
      </c>
      <c r="AY255" s="18" t="s">
        <v>241</v>
      </c>
      <c r="BE255" s="241">
        <f>IF(N255="základní",J255,0)</f>
        <v>0</v>
      </c>
      <c r="BF255" s="241">
        <f>IF(N255="snížená",J255,0)</f>
        <v>0</v>
      </c>
      <c r="BG255" s="241">
        <f>IF(N255="zákl. přenesená",J255,0)</f>
        <v>0</v>
      </c>
      <c r="BH255" s="241">
        <f>IF(N255="sníž. přenesená",J255,0)</f>
        <v>0</v>
      </c>
      <c r="BI255" s="241">
        <f>IF(N255="nulová",J255,0)</f>
        <v>0</v>
      </c>
      <c r="BJ255" s="18" t="s">
        <v>14</v>
      </c>
      <c r="BK255" s="241">
        <f>ROUND(I255*H255,2)</f>
        <v>0</v>
      </c>
      <c r="BL255" s="18" t="s">
        <v>175</v>
      </c>
      <c r="BM255" s="240" t="s">
        <v>6218</v>
      </c>
    </row>
    <row r="256" s="2" customFormat="1">
      <c r="A256" s="39"/>
      <c r="B256" s="40"/>
      <c r="C256" s="41"/>
      <c r="D256" s="242" t="s">
        <v>249</v>
      </c>
      <c r="E256" s="41"/>
      <c r="F256" s="243" t="s">
        <v>6217</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249</v>
      </c>
      <c r="AU256" s="18" t="s">
        <v>14</v>
      </c>
    </row>
    <row r="257" s="2" customFormat="1" ht="16.5" customHeight="1">
      <c r="A257" s="39"/>
      <c r="B257" s="40"/>
      <c r="C257" s="229" t="s">
        <v>946</v>
      </c>
      <c r="D257" s="229" t="s">
        <v>243</v>
      </c>
      <c r="E257" s="230" t="s">
        <v>5470</v>
      </c>
      <c r="F257" s="231" t="s">
        <v>6219</v>
      </c>
      <c r="G257" s="232" t="s">
        <v>296</v>
      </c>
      <c r="H257" s="233">
        <v>125</v>
      </c>
      <c r="I257" s="234"/>
      <c r="J257" s="235">
        <f>ROUND(I257*H257,2)</f>
        <v>0</v>
      </c>
      <c r="K257" s="231" t="s">
        <v>1</v>
      </c>
      <c r="L257" s="45"/>
      <c r="M257" s="236" t="s">
        <v>1</v>
      </c>
      <c r="N257" s="237" t="s">
        <v>45</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175</v>
      </c>
      <c r="AT257" s="240" t="s">
        <v>243</v>
      </c>
      <c r="AU257" s="240" t="s">
        <v>14</v>
      </c>
      <c r="AY257" s="18" t="s">
        <v>241</v>
      </c>
      <c r="BE257" s="241">
        <f>IF(N257="základní",J257,0)</f>
        <v>0</v>
      </c>
      <c r="BF257" s="241">
        <f>IF(N257="snížená",J257,0)</f>
        <v>0</v>
      </c>
      <c r="BG257" s="241">
        <f>IF(N257="zákl. přenesená",J257,0)</f>
        <v>0</v>
      </c>
      <c r="BH257" s="241">
        <f>IF(N257="sníž. přenesená",J257,0)</f>
        <v>0</v>
      </c>
      <c r="BI257" s="241">
        <f>IF(N257="nulová",J257,0)</f>
        <v>0</v>
      </c>
      <c r="BJ257" s="18" t="s">
        <v>14</v>
      </c>
      <c r="BK257" s="241">
        <f>ROUND(I257*H257,2)</f>
        <v>0</v>
      </c>
      <c r="BL257" s="18" t="s">
        <v>175</v>
      </c>
      <c r="BM257" s="240" t="s">
        <v>6220</v>
      </c>
    </row>
    <row r="258" s="2" customFormat="1">
      <c r="A258" s="39"/>
      <c r="B258" s="40"/>
      <c r="C258" s="41"/>
      <c r="D258" s="242" t="s">
        <v>249</v>
      </c>
      <c r="E258" s="41"/>
      <c r="F258" s="243" t="s">
        <v>6219</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249</v>
      </c>
      <c r="AU258" s="18" t="s">
        <v>14</v>
      </c>
    </row>
    <row r="259" s="2" customFormat="1" ht="16.5" customHeight="1">
      <c r="A259" s="39"/>
      <c r="B259" s="40"/>
      <c r="C259" s="229" t="s">
        <v>952</v>
      </c>
      <c r="D259" s="229" t="s">
        <v>243</v>
      </c>
      <c r="E259" s="230" t="s">
        <v>5473</v>
      </c>
      <c r="F259" s="231" t="s">
        <v>5785</v>
      </c>
      <c r="G259" s="232" t="s">
        <v>296</v>
      </c>
      <c r="H259" s="233">
        <v>596</v>
      </c>
      <c r="I259" s="234"/>
      <c r="J259" s="235">
        <f>ROUND(I259*H259,2)</f>
        <v>0</v>
      </c>
      <c r="K259" s="231" t="s">
        <v>1</v>
      </c>
      <c r="L259" s="45"/>
      <c r="M259" s="236" t="s">
        <v>1</v>
      </c>
      <c r="N259" s="237" t="s">
        <v>45</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175</v>
      </c>
      <c r="AT259" s="240" t="s">
        <v>243</v>
      </c>
      <c r="AU259" s="240" t="s">
        <v>14</v>
      </c>
      <c r="AY259" s="18" t="s">
        <v>241</v>
      </c>
      <c r="BE259" s="241">
        <f>IF(N259="základní",J259,0)</f>
        <v>0</v>
      </c>
      <c r="BF259" s="241">
        <f>IF(N259="snížená",J259,0)</f>
        <v>0</v>
      </c>
      <c r="BG259" s="241">
        <f>IF(N259="zákl. přenesená",J259,0)</f>
        <v>0</v>
      </c>
      <c r="BH259" s="241">
        <f>IF(N259="sníž. přenesená",J259,0)</f>
        <v>0</v>
      </c>
      <c r="BI259" s="241">
        <f>IF(N259="nulová",J259,0)</f>
        <v>0</v>
      </c>
      <c r="BJ259" s="18" t="s">
        <v>14</v>
      </c>
      <c r="BK259" s="241">
        <f>ROUND(I259*H259,2)</f>
        <v>0</v>
      </c>
      <c r="BL259" s="18" t="s">
        <v>175</v>
      </c>
      <c r="BM259" s="240" t="s">
        <v>6221</v>
      </c>
    </row>
    <row r="260" s="2" customFormat="1">
      <c r="A260" s="39"/>
      <c r="B260" s="40"/>
      <c r="C260" s="41"/>
      <c r="D260" s="242" t="s">
        <v>249</v>
      </c>
      <c r="E260" s="41"/>
      <c r="F260" s="243" t="s">
        <v>5785</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249</v>
      </c>
      <c r="AU260" s="18" t="s">
        <v>14</v>
      </c>
    </row>
    <row r="261" s="2" customFormat="1" ht="16.5" customHeight="1">
      <c r="A261" s="39"/>
      <c r="B261" s="40"/>
      <c r="C261" s="229" t="s">
        <v>957</v>
      </c>
      <c r="D261" s="229" t="s">
        <v>243</v>
      </c>
      <c r="E261" s="230" t="s">
        <v>5476</v>
      </c>
      <c r="F261" s="231" t="s">
        <v>6222</v>
      </c>
      <c r="G261" s="232" t="s">
        <v>296</v>
      </c>
      <c r="H261" s="233">
        <v>8</v>
      </c>
      <c r="I261" s="234"/>
      <c r="J261" s="235">
        <f>ROUND(I261*H261,2)</f>
        <v>0</v>
      </c>
      <c r="K261" s="231" t="s">
        <v>1</v>
      </c>
      <c r="L261" s="45"/>
      <c r="M261" s="236" t="s">
        <v>1</v>
      </c>
      <c r="N261" s="237" t="s">
        <v>45</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175</v>
      </c>
      <c r="AT261" s="240" t="s">
        <v>243</v>
      </c>
      <c r="AU261" s="240" t="s">
        <v>14</v>
      </c>
      <c r="AY261" s="18" t="s">
        <v>241</v>
      </c>
      <c r="BE261" s="241">
        <f>IF(N261="základní",J261,0)</f>
        <v>0</v>
      </c>
      <c r="BF261" s="241">
        <f>IF(N261="snížená",J261,0)</f>
        <v>0</v>
      </c>
      <c r="BG261" s="241">
        <f>IF(N261="zákl. přenesená",J261,0)</f>
        <v>0</v>
      </c>
      <c r="BH261" s="241">
        <f>IF(N261="sníž. přenesená",J261,0)</f>
        <v>0</v>
      </c>
      <c r="BI261" s="241">
        <f>IF(N261="nulová",J261,0)</f>
        <v>0</v>
      </c>
      <c r="BJ261" s="18" t="s">
        <v>14</v>
      </c>
      <c r="BK261" s="241">
        <f>ROUND(I261*H261,2)</f>
        <v>0</v>
      </c>
      <c r="BL261" s="18" t="s">
        <v>175</v>
      </c>
      <c r="BM261" s="240" t="s">
        <v>6223</v>
      </c>
    </row>
    <row r="262" s="2" customFormat="1">
      <c r="A262" s="39"/>
      <c r="B262" s="40"/>
      <c r="C262" s="41"/>
      <c r="D262" s="242" t="s">
        <v>249</v>
      </c>
      <c r="E262" s="41"/>
      <c r="F262" s="243" t="s">
        <v>6222</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249</v>
      </c>
      <c r="AU262" s="18" t="s">
        <v>14</v>
      </c>
    </row>
    <row r="263" s="2" customFormat="1" ht="16.5" customHeight="1">
      <c r="A263" s="39"/>
      <c r="B263" s="40"/>
      <c r="C263" s="229" t="s">
        <v>967</v>
      </c>
      <c r="D263" s="229" t="s">
        <v>243</v>
      </c>
      <c r="E263" s="230" t="s">
        <v>5481</v>
      </c>
      <c r="F263" s="231" t="s">
        <v>6224</v>
      </c>
      <c r="G263" s="232" t="s">
        <v>2204</v>
      </c>
      <c r="H263" s="233">
        <v>1</v>
      </c>
      <c r="I263" s="234"/>
      <c r="J263" s="235">
        <f>ROUND(I263*H263,2)</f>
        <v>0</v>
      </c>
      <c r="K263" s="231" t="s">
        <v>1</v>
      </c>
      <c r="L263" s="45"/>
      <c r="M263" s="236" t="s">
        <v>1</v>
      </c>
      <c r="N263" s="237" t="s">
        <v>45</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175</v>
      </c>
      <c r="AT263" s="240" t="s">
        <v>243</v>
      </c>
      <c r="AU263" s="240" t="s">
        <v>14</v>
      </c>
      <c r="AY263" s="18" t="s">
        <v>241</v>
      </c>
      <c r="BE263" s="241">
        <f>IF(N263="základní",J263,0)</f>
        <v>0</v>
      </c>
      <c r="BF263" s="241">
        <f>IF(N263="snížená",J263,0)</f>
        <v>0</v>
      </c>
      <c r="BG263" s="241">
        <f>IF(N263="zákl. přenesená",J263,0)</f>
        <v>0</v>
      </c>
      <c r="BH263" s="241">
        <f>IF(N263="sníž. přenesená",J263,0)</f>
        <v>0</v>
      </c>
      <c r="BI263" s="241">
        <f>IF(N263="nulová",J263,0)</f>
        <v>0</v>
      </c>
      <c r="BJ263" s="18" t="s">
        <v>14</v>
      </c>
      <c r="BK263" s="241">
        <f>ROUND(I263*H263,2)</f>
        <v>0</v>
      </c>
      <c r="BL263" s="18" t="s">
        <v>175</v>
      </c>
      <c r="BM263" s="240" t="s">
        <v>6225</v>
      </c>
    </row>
    <row r="264" s="2" customFormat="1">
      <c r="A264" s="39"/>
      <c r="B264" s="40"/>
      <c r="C264" s="41"/>
      <c r="D264" s="242" t="s">
        <v>249</v>
      </c>
      <c r="E264" s="41"/>
      <c r="F264" s="243" t="s">
        <v>6224</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249</v>
      </c>
      <c r="AU264" s="18" t="s">
        <v>14</v>
      </c>
    </row>
    <row r="265" s="12" customFormat="1" ht="25.92" customHeight="1">
      <c r="A265" s="12"/>
      <c r="B265" s="213"/>
      <c r="C265" s="214"/>
      <c r="D265" s="215" t="s">
        <v>79</v>
      </c>
      <c r="E265" s="216" t="s">
        <v>5799</v>
      </c>
      <c r="F265" s="216" t="s">
        <v>5480</v>
      </c>
      <c r="G265" s="214"/>
      <c r="H265" s="214"/>
      <c r="I265" s="217"/>
      <c r="J265" s="218">
        <f>BK265</f>
        <v>0</v>
      </c>
      <c r="K265" s="214"/>
      <c r="L265" s="219"/>
      <c r="M265" s="220"/>
      <c r="N265" s="221"/>
      <c r="O265" s="221"/>
      <c r="P265" s="222">
        <f>SUM(P266:P285)</f>
        <v>0</v>
      </c>
      <c r="Q265" s="221"/>
      <c r="R265" s="222">
        <f>SUM(R266:R285)</f>
        <v>0</v>
      </c>
      <c r="S265" s="221"/>
      <c r="T265" s="223">
        <f>SUM(T266:T285)</f>
        <v>0</v>
      </c>
      <c r="U265" s="12"/>
      <c r="V265" s="12"/>
      <c r="W265" s="12"/>
      <c r="X265" s="12"/>
      <c r="Y265" s="12"/>
      <c r="Z265" s="12"/>
      <c r="AA265" s="12"/>
      <c r="AB265" s="12"/>
      <c r="AC265" s="12"/>
      <c r="AD265" s="12"/>
      <c r="AE265" s="12"/>
      <c r="AR265" s="224" t="s">
        <v>14</v>
      </c>
      <c r="AT265" s="225" t="s">
        <v>79</v>
      </c>
      <c r="AU265" s="225" t="s">
        <v>80</v>
      </c>
      <c r="AY265" s="224" t="s">
        <v>241</v>
      </c>
      <c r="BK265" s="226">
        <f>SUM(BK266:BK285)</f>
        <v>0</v>
      </c>
    </row>
    <row r="266" s="2" customFormat="1" ht="16.5" customHeight="1">
      <c r="A266" s="39"/>
      <c r="B266" s="40"/>
      <c r="C266" s="229" t="s">
        <v>972</v>
      </c>
      <c r="D266" s="229" t="s">
        <v>243</v>
      </c>
      <c r="E266" s="230" t="s">
        <v>5484</v>
      </c>
      <c r="F266" s="231" t="s">
        <v>6226</v>
      </c>
      <c r="G266" s="232" t="s">
        <v>296</v>
      </c>
      <c r="H266" s="233">
        <v>94</v>
      </c>
      <c r="I266" s="234"/>
      <c r="J266" s="235">
        <f>ROUND(I266*H266,2)</f>
        <v>0</v>
      </c>
      <c r="K266" s="231" t="s">
        <v>1</v>
      </c>
      <c r="L266" s="45"/>
      <c r="M266" s="236" t="s">
        <v>1</v>
      </c>
      <c r="N266" s="237" t="s">
        <v>45</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175</v>
      </c>
      <c r="AT266" s="240" t="s">
        <v>243</v>
      </c>
      <c r="AU266" s="240" t="s">
        <v>14</v>
      </c>
      <c r="AY266" s="18" t="s">
        <v>241</v>
      </c>
      <c r="BE266" s="241">
        <f>IF(N266="základní",J266,0)</f>
        <v>0</v>
      </c>
      <c r="BF266" s="241">
        <f>IF(N266="snížená",J266,0)</f>
        <v>0</v>
      </c>
      <c r="BG266" s="241">
        <f>IF(N266="zákl. přenesená",J266,0)</f>
        <v>0</v>
      </c>
      <c r="BH266" s="241">
        <f>IF(N266="sníž. přenesená",J266,0)</f>
        <v>0</v>
      </c>
      <c r="BI266" s="241">
        <f>IF(N266="nulová",J266,0)</f>
        <v>0</v>
      </c>
      <c r="BJ266" s="18" t="s">
        <v>14</v>
      </c>
      <c r="BK266" s="241">
        <f>ROUND(I266*H266,2)</f>
        <v>0</v>
      </c>
      <c r="BL266" s="18" t="s">
        <v>175</v>
      </c>
      <c r="BM266" s="240" t="s">
        <v>6227</v>
      </c>
    </row>
    <row r="267" s="2" customFormat="1">
      <c r="A267" s="39"/>
      <c r="B267" s="40"/>
      <c r="C267" s="41"/>
      <c r="D267" s="242" t="s">
        <v>249</v>
      </c>
      <c r="E267" s="41"/>
      <c r="F267" s="243" t="s">
        <v>6226</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249</v>
      </c>
      <c r="AU267" s="18" t="s">
        <v>14</v>
      </c>
    </row>
    <row r="268" s="2" customFormat="1" ht="16.5" customHeight="1">
      <c r="A268" s="39"/>
      <c r="B268" s="40"/>
      <c r="C268" s="229" t="s">
        <v>980</v>
      </c>
      <c r="D268" s="229" t="s">
        <v>243</v>
      </c>
      <c r="E268" s="230" t="s">
        <v>5487</v>
      </c>
      <c r="F268" s="231" t="s">
        <v>5485</v>
      </c>
      <c r="G268" s="232" t="s">
        <v>296</v>
      </c>
      <c r="H268" s="233">
        <v>60</v>
      </c>
      <c r="I268" s="234"/>
      <c r="J268" s="235">
        <f>ROUND(I268*H268,2)</f>
        <v>0</v>
      </c>
      <c r="K268" s="231" t="s">
        <v>1</v>
      </c>
      <c r="L268" s="45"/>
      <c r="M268" s="236" t="s">
        <v>1</v>
      </c>
      <c r="N268" s="237" t="s">
        <v>45</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175</v>
      </c>
      <c r="AT268" s="240" t="s">
        <v>243</v>
      </c>
      <c r="AU268" s="240" t="s">
        <v>14</v>
      </c>
      <c r="AY268" s="18" t="s">
        <v>241</v>
      </c>
      <c r="BE268" s="241">
        <f>IF(N268="základní",J268,0)</f>
        <v>0</v>
      </c>
      <c r="BF268" s="241">
        <f>IF(N268="snížená",J268,0)</f>
        <v>0</v>
      </c>
      <c r="BG268" s="241">
        <f>IF(N268="zákl. přenesená",J268,0)</f>
        <v>0</v>
      </c>
      <c r="BH268" s="241">
        <f>IF(N268="sníž. přenesená",J268,0)</f>
        <v>0</v>
      </c>
      <c r="BI268" s="241">
        <f>IF(N268="nulová",J268,0)</f>
        <v>0</v>
      </c>
      <c r="BJ268" s="18" t="s">
        <v>14</v>
      </c>
      <c r="BK268" s="241">
        <f>ROUND(I268*H268,2)</f>
        <v>0</v>
      </c>
      <c r="BL268" s="18" t="s">
        <v>175</v>
      </c>
      <c r="BM268" s="240" t="s">
        <v>6228</v>
      </c>
    </row>
    <row r="269" s="2" customFormat="1">
      <c r="A269" s="39"/>
      <c r="B269" s="40"/>
      <c r="C269" s="41"/>
      <c r="D269" s="242" t="s">
        <v>249</v>
      </c>
      <c r="E269" s="41"/>
      <c r="F269" s="243" t="s">
        <v>5485</v>
      </c>
      <c r="G269" s="41"/>
      <c r="H269" s="41"/>
      <c r="I269" s="244"/>
      <c r="J269" s="41"/>
      <c r="K269" s="41"/>
      <c r="L269" s="45"/>
      <c r="M269" s="245"/>
      <c r="N269" s="246"/>
      <c r="O269" s="92"/>
      <c r="P269" s="92"/>
      <c r="Q269" s="92"/>
      <c r="R269" s="92"/>
      <c r="S269" s="92"/>
      <c r="T269" s="93"/>
      <c r="U269" s="39"/>
      <c r="V269" s="39"/>
      <c r="W269" s="39"/>
      <c r="X269" s="39"/>
      <c r="Y269" s="39"/>
      <c r="Z269" s="39"/>
      <c r="AA269" s="39"/>
      <c r="AB269" s="39"/>
      <c r="AC269" s="39"/>
      <c r="AD269" s="39"/>
      <c r="AE269" s="39"/>
      <c r="AT269" s="18" t="s">
        <v>249</v>
      </c>
      <c r="AU269" s="18" t="s">
        <v>14</v>
      </c>
    </row>
    <row r="270" s="2" customFormat="1" ht="24.15" customHeight="1">
      <c r="A270" s="39"/>
      <c r="B270" s="40"/>
      <c r="C270" s="229" t="s">
        <v>985</v>
      </c>
      <c r="D270" s="229" t="s">
        <v>243</v>
      </c>
      <c r="E270" s="230" t="s">
        <v>5490</v>
      </c>
      <c r="F270" s="231" t="s">
        <v>6229</v>
      </c>
      <c r="G270" s="232" t="s">
        <v>296</v>
      </c>
      <c r="H270" s="233">
        <v>74</v>
      </c>
      <c r="I270" s="234"/>
      <c r="J270" s="235">
        <f>ROUND(I270*H270,2)</f>
        <v>0</v>
      </c>
      <c r="K270" s="231" t="s">
        <v>1</v>
      </c>
      <c r="L270" s="45"/>
      <c r="M270" s="236" t="s">
        <v>1</v>
      </c>
      <c r="N270" s="237" t="s">
        <v>45</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175</v>
      </c>
      <c r="AT270" s="240" t="s">
        <v>243</v>
      </c>
      <c r="AU270" s="240" t="s">
        <v>14</v>
      </c>
      <c r="AY270" s="18" t="s">
        <v>241</v>
      </c>
      <c r="BE270" s="241">
        <f>IF(N270="základní",J270,0)</f>
        <v>0</v>
      </c>
      <c r="BF270" s="241">
        <f>IF(N270="snížená",J270,0)</f>
        <v>0</v>
      </c>
      <c r="BG270" s="241">
        <f>IF(N270="zákl. přenesená",J270,0)</f>
        <v>0</v>
      </c>
      <c r="BH270" s="241">
        <f>IF(N270="sníž. přenesená",J270,0)</f>
        <v>0</v>
      </c>
      <c r="BI270" s="241">
        <f>IF(N270="nulová",J270,0)</f>
        <v>0</v>
      </c>
      <c r="BJ270" s="18" t="s">
        <v>14</v>
      </c>
      <c r="BK270" s="241">
        <f>ROUND(I270*H270,2)</f>
        <v>0</v>
      </c>
      <c r="BL270" s="18" t="s">
        <v>175</v>
      </c>
      <c r="BM270" s="240" t="s">
        <v>6230</v>
      </c>
    </row>
    <row r="271" s="2" customFormat="1">
      <c r="A271" s="39"/>
      <c r="B271" s="40"/>
      <c r="C271" s="41"/>
      <c r="D271" s="242" t="s">
        <v>249</v>
      </c>
      <c r="E271" s="41"/>
      <c r="F271" s="243" t="s">
        <v>6229</v>
      </c>
      <c r="G271" s="41"/>
      <c r="H271" s="41"/>
      <c r="I271" s="244"/>
      <c r="J271" s="41"/>
      <c r="K271" s="41"/>
      <c r="L271" s="45"/>
      <c r="M271" s="245"/>
      <c r="N271" s="246"/>
      <c r="O271" s="92"/>
      <c r="P271" s="92"/>
      <c r="Q271" s="92"/>
      <c r="R271" s="92"/>
      <c r="S271" s="92"/>
      <c r="T271" s="93"/>
      <c r="U271" s="39"/>
      <c r="V271" s="39"/>
      <c r="W271" s="39"/>
      <c r="X271" s="39"/>
      <c r="Y271" s="39"/>
      <c r="Z271" s="39"/>
      <c r="AA271" s="39"/>
      <c r="AB271" s="39"/>
      <c r="AC271" s="39"/>
      <c r="AD271" s="39"/>
      <c r="AE271" s="39"/>
      <c r="AT271" s="18" t="s">
        <v>249</v>
      </c>
      <c r="AU271" s="18" t="s">
        <v>14</v>
      </c>
    </row>
    <row r="272" s="2" customFormat="1" ht="24.15" customHeight="1">
      <c r="A272" s="39"/>
      <c r="B272" s="40"/>
      <c r="C272" s="229" t="s">
        <v>991</v>
      </c>
      <c r="D272" s="229" t="s">
        <v>243</v>
      </c>
      <c r="E272" s="230" t="s">
        <v>5493</v>
      </c>
      <c r="F272" s="231" t="s">
        <v>5488</v>
      </c>
      <c r="G272" s="232" t="s">
        <v>296</v>
      </c>
      <c r="H272" s="233">
        <v>32</v>
      </c>
      <c r="I272" s="234"/>
      <c r="J272" s="235">
        <f>ROUND(I272*H272,2)</f>
        <v>0</v>
      </c>
      <c r="K272" s="231" t="s">
        <v>1</v>
      </c>
      <c r="L272" s="45"/>
      <c r="M272" s="236" t="s">
        <v>1</v>
      </c>
      <c r="N272" s="237" t="s">
        <v>45</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175</v>
      </c>
      <c r="AT272" s="240" t="s">
        <v>243</v>
      </c>
      <c r="AU272" s="240" t="s">
        <v>14</v>
      </c>
      <c r="AY272" s="18" t="s">
        <v>241</v>
      </c>
      <c r="BE272" s="241">
        <f>IF(N272="základní",J272,0)</f>
        <v>0</v>
      </c>
      <c r="BF272" s="241">
        <f>IF(N272="snížená",J272,0)</f>
        <v>0</v>
      </c>
      <c r="BG272" s="241">
        <f>IF(N272="zákl. přenesená",J272,0)</f>
        <v>0</v>
      </c>
      <c r="BH272" s="241">
        <f>IF(N272="sníž. přenesená",J272,0)</f>
        <v>0</v>
      </c>
      <c r="BI272" s="241">
        <f>IF(N272="nulová",J272,0)</f>
        <v>0</v>
      </c>
      <c r="BJ272" s="18" t="s">
        <v>14</v>
      </c>
      <c r="BK272" s="241">
        <f>ROUND(I272*H272,2)</f>
        <v>0</v>
      </c>
      <c r="BL272" s="18" t="s">
        <v>175</v>
      </c>
      <c r="BM272" s="240" t="s">
        <v>6231</v>
      </c>
    </row>
    <row r="273" s="2" customFormat="1">
      <c r="A273" s="39"/>
      <c r="B273" s="40"/>
      <c r="C273" s="41"/>
      <c r="D273" s="242" t="s">
        <v>249</v>
      </c>
      <c r="E273" s="41"/>
      <c r="F273" s="243" t="s">
        <v>5488</v>
      </c>
      <c r="G273" s="41"/>
      <c r="H273" s="41"/>
      <c r="I273" s="244"/>
      <c r="J273" s="41"/>
      <c r="K273" s="41"/>
      <c r="L273" s="45"/>
      <c r="M273" s="245"/>
      <c r="N273" s="246"/>
      <c r="O273" s="92"/>
      <c r="P273" s="92"/>
      <c r="Q273" s="92"/>
      <c r="R273" s="92"/>
      <c r="S273" s="92"/>
      <c r="T273" s="93"/>
      <c r="U273" s="39"/>
      <c r="V273" s="39"/>
      <c r="W273" s="39"/>
      <c r="X273" s="39"/>
      <c r="Y273" s="39"/>
      <c r="Z273" s="39"/>
      <c r="AA273" s="39"/>
      <c r="AB273" s="39"/>
      <c r="AC273" s="39"/>
      <c r="AD273" s="39"/>
      <c r="AE273" s="39"/>
      <c r="AT273" s="18" t="s">
        <v>249</v>
      </c>
      <c r="AU273" s="18" t="s">
        <v>14</v>
      </c>
    </row>
    <row r="274" s="2" customFormat="1" ht="24.15" customHeight="1">
      <c r="A274" s="39"/>
      <c r="B274" s="40"/>
      <c r="C274" s="229" t="s">
        <v>997</v>
      </c>
      <c r="D274" s="229" t="s">
        <v>243</v>
      </c>
      <c r="E274" s="230" t="s">
        <v>5496</v>
      </c>
      <c r="F274" s="231" t="s">
        <v>5491</v>
      </c>
      <c r="G274" s="232" t="s">
        <v>296</v>
      </c>
      <c r="H274" s="233">
        <v>16</v>
      </c>
      <c r="I274" s="234"/>
      <c r="J274" s="235">
        <f>ROUND(I274*H274,2)</f>
        <v>0</v>
      </c>
      <c r="K274" s="231" t="s">
        <v>1</v>
      </c>
      <c r="L274" s="45"/>
      <c r="M274" s="236" t="s">
        <v>1</v>
      </c>
      <c r="N274" s="237" t="s">
        <v>45</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175</v>
      </c>
      <c r="AT274" s="240" t="s">
        <v>243</v>
      </c>
      <c r="AU274" s="240" t="s">
        <v>14</v>
      </c>
      <c r="AY274" s="18" t="s">
        <v>241</v>
      </c>
      <c r="BE274" s="241">
        <f>IF(N274="základní",J274,0)</f>
        <v>0</v>
      </c>
      <c r="BF274" s="241">
        <f>IF(N274="snížená",J274,0)</f>
        <v>0</v>
      </c>
      <c r="BG274" s="241">
        <f>IF(N274="zákl. přenesená",J274,0)</f>
        <v>0</v>
      </c>
      <c r="BH274" s="241">
        <f>IF(N274="sníž. přenesená",J274,0)</f>
        <v>0</v>
      </c>
      <c r="BI274" s="241">
        <f>IF(N274="nulová",J274,0)</f>
        <v>0</v>
      </c>
      <c r="BJ274" s="18" t="s">
        <v>14</v>
      </c>
      <c r="BK274" s="241">
        <f>ROUND(I274*H274,2)</f>
        <v>0</v>
      </c>
      <c r="BL274" s="18" t="s">
        <v>175</v>
      </c>
      <c r="BM274" s="240" t="s">
        <v>6232</v>
      </c>
    </row>
    <row r="275" s="2" customFormat="1">
      <c r="A275" s="39"/>
      <c r="B275" s="40"/>
      <c r="C275" s="41"/>
      <c r="D275" s="242" t="s">
        <v>249</v>
      </c>
      <c r="E275" s="41"/>
      <c r="F275" s="243" t="s">
        <v>5491</v>
      </c>
      <c r="G275" s="41"/>
      <c r="H275" s="41"/>
      <c r="I275" s="244"/>
      <c r="J275" s="41"/>
      <c r="K275" s="41"/>
      <c r="L275" s="45"/>
      <c r="M275" s="245"/>
      <c r="N275" s="246"/>
      <c r="O275" s="92"/>
      <c r="P275" s="92"/>
      <c r="Q275" s="92"/>
      <c r="R275" s="92"/>
      <c r="S275" s="92"/>
      <c r="T275" s="93"/>
      <c r="U275" s="39"/>
      <c r="V275" s="39"/>
      <c r="W275" s="39"/>
      <c r="X275" s="39"/>
      <c r="Y275" s="39"/>
      <c r="Z275" s="39"/>
      <c r="AA275" s="39"/>
      <c r="AB275" s="39"/>
      <c r="AC275" s="39"/>
      <c r="AD275" s="39"/>
      <c r="AE275" s="39"/>
      <c r="AT275" s="18" t="s">
        <v>249</v>
      </c>
      <c r="AU275" s="18" t="s">
        <v>14</v>
      </c>
    </row>
    <row r="276" s="2" customFormat="1" ht="24.15" customHeight="1">
      <c r="A276" s="39"/>
      <c r="B276" s="40"/>
      <c r="C276" s="229" t="s">
        <v>1001</v>
      </c>
      <c r="D276" s="229" t="s">
        <v>243</v>
      </c>
      <c r="E276" s="230" t="s">
        <v>5499</v>
      </c>
      <c r="F276" s="231" t="s">
        <v>5494</v>
      </c>
      <c r="G276" s="232" t="s">
        <v>296</v>
      </c>
      <c r="H276" s="233">
        <v>50</v>
      </c>
      <c r="I276" s="234"/>
      <c r="J276" s="235">
        <f>ROUND(I276*H276,2)</f>
        <v>0</v>
      </c>
      <c r="K276" s="231" t="s">
        <v>1</v>
      </c>
      <c r="L276" s="45"/>
      <c r="M276" s="236" t="s">
        <v>1</v>
      </c>
      <c r="N276" s="237" t="s">
        <v>45</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175</v>
      </c>
      <c r="AT276" s="240" t="s">
        <v>243</v>
      </c>
      <c r="AU276" s="240" t="s">
        <v>14</v>
      </c>
      <c r="AY276" s="18" t="s">
        <v>241</v>
      </c>
      <c r="BE276" s="241">
        <f>IF(N276="základní",J276,0)</f>
        <v>0</v>
      </c>
      <c r="BF276" s="241">
        <f>IF(N276="snížená",J276,0)</f>
        <v>0</v>
      </c>
      <c r="BG276" s="241">
        <f>IF(N276="zákl. přenesená",J276,0)</f>
        <v>0</v>
      </c>
      <c r="BH276" s="241">
        <f>IF(N276="sníž. přenesená",J276,0)</f>
        <v>0</v>
      </c>
      <c r="BI276" s="241">
        <f>IF(N276="nulová",J276,0)</f>
        <v>0</v>
      </c>
      <c r="BJ276" s="18" t="s">
        <v>14</v>
      </c>
      <c r="BK276" s="241">
        <f>ROUND(I276*H276,2)</f>
        <v>0</v>
      </c>
      <c r="BL276" s="18" t="s">
        <v>175</v>
      </c>
      <c r="BM276" s="240" t="s">
        <v>6233</v>
      </c>
    </row>
    <row r="277" s="2" customFormat="1">
      <c r="A277" s="39"/>
      <c r="B277" s="40"/>
      <c r="C277" s="41"/>
      <c r="D277" s="242" t="s">
        <v>249</v>
      </c>
      <c r="E277" s="41"/>
      <c r="F277" s="243" t="s">
        <v>5494</v>
      </c>
      <c r="G277" s="41"/>
      <c r="H277" s="41"/>
      <c r="I277" s="244"/>
      <c r="J277" s="41"/>
      <c r="K277" s="41"/>
      <c r="L277" s="45"/>
      <c r="M277" s="245"/>
      <c r="N277" s="246"/>
      <c r="O277" s="92"/>
      <c r="P277" s="92"/>
      <c r="Q277" s="92"/>
      <c r="R277" s="92"/>
      <c r="S277" s="92"/>
      <c r="T277" s="93"/>
      <c r="U277" s="39"/>
      <c r="V277" s="39"/>
      <c r="W277" s="39"/>
      <c r="X277" s="39"/>
      <c r="Y277" s="39"/>
      <c r="Z277" s="39"/>
      <c r="AA277" s="39"/>
      <c r="AB277" s="39"/>
      <c r="AC277" s="39"/>
      <c r="AD277" s="39"/>
      <c r="AE277" s="39"/>
      <c r="AT277" s="18" t="s">
        <v>249</v>
      </c>
      <c r="AU277" s="18" t="s">
        <v>14</v>
      </c>
    </row>
    <row r="278" s="2" customFormat="1" ht="24.15" customHeight="1">
      <c r="A278" s="39"/>
      <c r="B278" s="40"/>
      <c r="C278" s="229" t="s">
        <v>1006</v>
      </c>
      <c r="D278" s="229" t="s">
        <v>243</v>
      </c>
      <c r="E278" s="230" t="s">
        <v>5504</v>
      </c>
      <c r="F278" s="231" t="s">
        <v>5497</v>
      </c>
      <c r="G278" s="232" t="s">
        <v>296</v>
      </c>
      <c r="H278" s="233">
        <v>16</v>
      </c>
      <c r="I278" s="234"/>
      <c r="J278" s="235">
        <f>ROUND(I278*H278,2)</f>
        <v>0</v>
      </c>
      <c r="K278" s="231" t="s">
        <v>1</v>
      </c>
      <c r="L278" s="45"/>
      <c r="M278" s="236" t="s">
        <v>1</v>
      </c>
      <c r="N278" s="237" t="s">
        <v>45</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175</v>
      </c>
      <c r="AT278" s="240" t="s">
        <v>243</v>
      </c>
      <c r="AU278" s="240" t="s">
        <v>14</v>
      </c>
      <c r="AY278" s="18" t="s">
        <v>241</v>
      </c>
      <c r="BE278" s="241">
        <f>IF(N278="základní",J278,0)</f>
        <v>0</v>
      </c>
      <c r="BF278" s="241">
        <f>IF(N278="snížená",J278,0)</f>
        <v>0</v>
      </c>
      <c r="BG278" s="241">
        <f>IF(N278="zákl. přenesená",J278,0)</f>
        <v>0</v>
      </c>
      <c r="BH278" s="241">
        <f>IF(N278="sníž. přenesená",J278,0)</f>
        <v>0</v>
      </c>
      <c r="BI278" s="241">
        <f>IF(N278="nulová",J278,0)</f>
        <v>0</v>
      </c>
      <c r="BJ278" s="18" t="s">
        <v>14</v>
      </c>
      <c r="BK278" s="241">
        <f>ROUND(I278*H278,2)</f>
        <v>0</v>
      </c>
      <c r="BL278" s="18" t="s">
        <v>175</v>
      </c>
      <c r="BM278" s="240" t="s">
        <v>6234</v>
      </c>
    </row>
    <row r="279" s="2" customFormat="1">
      <c r="A279" s="39"/>
      <c r="B279" s="40"/>
      <c r="C279" s="41"/>
      <c r="D279" s="242" t="s">
        <v>249</v>
      </c>
      <c r="E279" s="41"/>
      <c r="F279" s="243" t="s">
        <v>5497</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249</v>
      </c>
      <c r="AU279" s="18" t="s">
        <v>14</v>
      </c>
    </row>
    <row r="280" s="2" customFormat="1" ht="33" customHeight="1">
      <c r="A280" s="39"/>
      <c r="B280" s="40"/>
      <c r="C280" s="229" t="s">
        <v>1010</v>
      </c>
      <c r="D280" s="229" t="s">
        <v>243</v>
      </c>
      <c r="E280" s="230" t="s">
        <v>5507</v>
      </c>
      <c r="F280" s="231" t="s">
        <v>6235</v>
      </c>
      <c r="G280" s="232" t="s">
        <v>296</v>
      </c>
      <c r="H280" s="233">
        <v>30</v>
      </c>
      <c r="I280" s="234"/>
      <c r="J280" s="235">
        <f>ROUND(I280*H280,2)</f>
        <v>0</v>
      </c>
      <c r="K280" s="231" t="s">
        <v>1</v>
      </c>
      <c r="L280" s="45"/>
      <c r="M280" s="236" t="s">
        <v>1</v>
      </c>
      <c r="N280" s="237" t="s">
        <v>45</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175</v>
      </c>
      <c r="AT280" s="240" t="s">
        <v>243</v>
      </c>
      <c r="AU280" s="240" t="s">
        <v>14</v>
      </c>
      <c r="AY280" s="18" t="s">
        <v>241</v>
      </c>
      <c r="BE280" s="241">
        <f>IF(N280="základní",J280,0)</f>
        <v>0</v>
      </c>
      <c r="BF280" s="241">
        <f>IF(N280="snížená",J280,0)</f>
        <v>0</v>
      </c>
      <c r="BG280" s="241">
        <f>IF(N280="zákl. přenesená",J280,0)</f>
        <v>0</v>
      </c>
      <c r="BH280" s="241">
        <f>IF(N280="sníž. přenesená",J280,0)</f>
        <v>0</v>
      </c>
      <c r="BI280" s="241">
        <f>IF(N280="nulová",J280,0)</f>
        <v>0</v>
      </c>
      <c r="BJ280" s="18" t="s">
        <v>14</v>
      </c>
      <c r="BK280" s="241">
        <f>ROUND(I280*H280,2)</f>
        <v>0</v>
      </c>
      <c r="BL280" s="18" t="s">
        <v>175</v>
      </c>
      <c r="BM280" s="240" t="s">
        <v>6236</v>
      </c>
    </row>
    <row r="281" s="2" customFormat="1">
      <c r="A281" s="39"/>
      <c r="B281" s="40"/>
      <c r="C281" s="41"/>
      <c r="D281" s="242" t="s">
        <v>249</v>
      </c>
      <c r="E281" s="41"/>
      <c r="F281" s="243" t="s">
        <v>6235</v>
      </c>
      <c r="G281" s="41"/>
      <c r="H281" s="41"/>
      <c r="I281" s="244"/>
      <c r="J281" s="41"/>
      <c r="K281" s="41"/>
      <c r="L281" s="45"/>
      <c r="M281" s="245"/>
      <c r="N281" s="246"/>
      <c r="O281" s="92"/>
      <c r="P281" s="92"/>
      <c r="Q281" s="92"/>
      <c r="R281" s="92"/>
      <c r="S281" s="92"/>
      <c r="T281" s="93"/>
      <c r="U281" s="39"/>
      <c r="V281" s="39"/>
      <c r="W281" s="39"/>
      <c r="X281" s="39"/>
      <c r="Y281" s="39"/>
      <c r="Z281" s="39"/>
      <c r="AA281" s="39"/>
      <c r="AB281" s="39"/>
      <c r="AC281" s="39"/>
      <c r="AD281" s="39"/>
      <c r="AE281" s="39"/>
      <c r="AT281" s="18" t="s">
        <v>249</v>
      </c>
      <c r="AU281" s="18" t="s">
        <v>14</v>
      </c>
    </row>
    <row r="282" s="2" customFormat="1" ht="33" customHeight="1">
      <c r="A282" s="39"/>
      <c r="B282" s="40"/>
      <c r="C282" s="229" t="s">
        <v>1016</v>
      </c>
      <c r="D282" s="229" t="s">
        <v>243</v>
      </c>
      <c r="E282" s="230" t="s">
        <v>5510</v>
      </c>
      <c r="F282" s="231" t="s">
        <v>6237</v>
      </c>
      <c r="G282" s="232" t="s">
        <v>296</v>
      </c>
      <c r="H282" s="233">
        <v>16</v>
      </c>
      <c r="I282" s="234"/>
      <c r="J282" s="235">
        <f>ROUND(I282*H282,2)</f>
        <v>0</v>
      </c>
      <c r="K282" s="231" t="s">
        <v>1</v>
      </c>
      <c r="L282" s="45"/>
      <c r="M282" s="236" t="s">
        <v>1</v>
      </c>
      <c r="N282" s="237" t="s">
        <v>45</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175</v>
      </c>
      <c r="AT282" s="240" t="s">
        <v>243</v>
      </c>
      <c r="AU282" s="240" t="s">
        <v>14</v>
      </c>
      <c r="AY282" s="18" t="s">
        <v>241</v>
      </c>
      <c r="BE282" s="241">
        <f>IF(N282="základní",J282,0)</f>
        <v>0</v>
      </c>
      <c r="BF282" s="241">
        <f>IF(N282="snížená",J282,0)</f>
        <v>0</v>
      </c>
      <c r="BG282" s="241">
        <f>IF(N282="zákl. přenesená",J282,0)</f>
        <v>0</v>
      </c>
      <c r="BH282" s="241">
        <f>IF(N282="sníž. přenesená",J282,0)</f>
        <v>0</v>
      </c>
      <c r="BI282" s="241">
        <f>IF(N282="nulová",J282,0)</f>
        <v>0</v>
      </c>
      <c r="BJ282" s="18" t="s">
        <v>14</v>
      </c>
      <c r="BK282" s="241">
        <f>ROUND(I282*H282,2)</f>
        <v>0</v>
      </c>
      <c r="BL282" s="18" t="s">
        <v>175</v>
      </c>
      <c r="BM282" s="240" t="s">
        <v>6238</v>
      </c>
    </row>
    <row r="283" s="2" customFormat="1">
      <c r="A283" s="39"/>
      <c r="B283" s="40"/>
      <c r="C283" s="41"/>
      <c r="D283" s="242" t="s">
        <v>249</v>
      </c>
      <c r="E283" s="41"/>
      <c r="F283" s="243" t="s">
        <v>6237</v>
      </c>
      <c r="G283" s="41"/>
      <c r="H283" s="41"/>
      <c r="I283" s="244"/>
      <c r="J283" s="41"/>
      <c r="K283" s="41"/>
      <c r="L283" s="45"/>
      <c r="M283" s="245"/>
      <c r="N283" s="246"/>
      <c r="O283" s="92"/>
      <c r="P283" s="92"/>
      <c r="Q283" s="92"/>
      <c r="R283" s="92"/>
      <c r="S283" s="92"/>
      <c r="T283" s="93"/>
      <c r="U283" s="39"/>
      <c r="V283" s="39"/>
      <c r="W283" s="39"/>
      <c r="X283" s="39"/>
      <c r="Y283" s="39"/>
      <c r="Z283" s="39"/>
      <c r="AA283" s="39"/>
      <c r="AB283" s="39"/>
      <c r="AC283" s="39"/>
      <c r="AD283" s="39"/>
      <c r="AE283" s="39"/>
      <c r="AT283" s="18" t="s">
        <v>249</v>
      </c>
      <c r="AU283" s="18" t="s">
        <v>14</v>
      </c>
    </row>
    <row r="284" s="2" customFormat="1" ht="16.5" customHeight="1">
      <c r="A284" s="39"/>
      <c r="B284" s="40"/>
      <c r="C284" s="229" t="s">
        <v>1020</v>
      </c>
      <c r="D284" s="229" t="s">
        <v>243</v>
      </c>
      <c r="E284" s="230" t="s">
        <v>5513</v>
      </c>
      <c r="F284" s="231" t="s">
        <v>5500</v>
      </c>
      <c r="G284" s="232" t="s">
        <v>307</v>
      </c>
      <c r="H284" s="233">
        <v>1</v>
      </c>
      <c r="I284" s="234"/>
      <c r="J284" s="235">
        <f>ROUND(I284*H284,2)</f>
        <v>0</v>
      </c>
      <c r="K284" s="231" t="s">
        <v>1</v>
      </c>
      <c r="L284" s="45"/>
      <c r="M284" s="236" t="s">
        <v>1</v>
      </c>
      <c r="N284" s="237" t="s">
        <v>45</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175</v>
      </c>
      <c r="AT284" s="240" t="s">
        <v>243</v>
      </c>
      <c r="AU284" s="240" t="s">
        <v>14</v>
      </c>
      <c r="AY284" s="18" t="s">
        <v>241</v>
      </c>
      <c r="BE284" s="241">
        <f>IF(N284="základní",J284,0)</f>
        <v>0</v>
      </c>
      <c r="BF284" s="241">
        <f>IF(N284="snížená",J284,0)</f>
        <v>0</v>
      </c>
      <c r="BG284" s="241">
        <f>IF(N284="zákl. přenesená",J284,0)</f>
        <v>0</v>
      </c>
      <c r="BH284" s="241">
        <f>IF(N284="sníž. přenesená",J284,0)</f>
        <v>0</v>
      </c>
      <c r="BI284" s="241">
        <f>IF(N284="nulová",J284,0)</f>
        <v>0</v>
      </c>
      <c r="BJ284" s="18" t="s">
        <v>14</v>
      </c>
      <c r="BK284" s="241">
        <f>ROUND(I284*H284,2)</f>
        <v>0</v>
      </c>
      <c r="BL284" s="18" t="s">
        <v>175</v>
      </c>
      <c r="BM284" s="240" t="s">
        <v>6239</v>
      </c>
    </row>
    <row r="285" s="2" customFormat="1">
      <c r="A285" s="39"/>
      <c r="B285" s="40"/>
      <c r="C285" s="41"/>
      <c r="D285" s="242" t="s">
        <v>249</v>
      </c>
      <c r="E285" s="41"/>
      <c r="F285" s="243" t="s">
        <v>5500</v>
      </c>
      <c r="G285" s="41"/>
      <c r="H285" s="41"/>
      <c r="I285" s="244"/>
      <c r="J285" s="41"/>
      <c r="K285" s="41"/>
      <c r="L285" s="45"/>
      <c r="M285" s="245"/>
      <c r="N285" s="246"/>
      <c r="O285" s="92"/>
      <c r="P285" s="92"/>
      <c r="Q285" s="92"/>
      <c r="R285" s="92"/>
      <c r="S285" s="92"/>
      <c r="T285" s="93"/>
      <c r="U285" s="39"/>
      <c r="V285" s="39"/>
      <c r="W285" s="39"/>
      <c r="X285" s="39"/>
      <c r="Y285" s="39"/>
      <c r="Z285" s="39"/>
      <c r="AA285" s="39"/>
      <c r="AB285" s="39"/>
      <c r="AC285" s="39"/>
      <c r="AD285" s="39"/>
      <c r="AE285" s="39"/>
      <c r="AT285" s="18" t="s">
        <v>249</v>
      </c>
      <c r="AU285" s="18" t="s">
        <v>14</v>
      </c>
    </row>
    <row r="286" s="12" customFormat="1" ht="25.92" customHeight="1">
      <c r="A286" s="12"/>
      <c r="B286" s="213"/>
      <c r="C286" s="214"/>
      <c r="D286" s="215" t="s">
        <v>79</v>
      </c>
      <c r="E286" s="216" t="s">
        <v>6240</v>
      </c>
      <c r="F286" s="216" t="s">
        <v>5503</v>
      </c>
      <c r="G286" s="214"/>
      <c r="H286" s="214"/>
      <c r="I286" s="217"/>
      <c r="J286" s="218">
        <f>BK286</f>
        <v>0</v>
      </c>
      <c r="K286" s="214"/>
      <c r="L286" s="219"/>
      <c r="M286" s="220"/>
      <c r="N286" s="221"/>
      <c r="O286" s="221"/>
      <c r="P286" s="222">
        <f>SUM(P287:P316)</f>
        <v>0</v>
      </c>
      <c r="Q286" s="221"/>
      <c r="R286" s="222">
        <f>SUM(R287:R316)</f>
        <v>0</v>
      </c>
      <c r="S286" s="221"/>
      <c r="T286" s="223">
        <f>SUM(T287:T316)</f>
        <v>0</v>
      </c>
      <c r="U286" s="12"/>
      <c r="V286" s="12"/>
      <c r="W286" s="12"/>
      <c r="X286" s="12"/>
      <c r="Y286" s="12"/>
      <c r="Z286" s="12"/>
      <c r="AA286" s="12"/>
      <c r="AB286" s="12"/>
      <c r="AC286" s="12"/>
      <c r="AD286" s="12"/>
      <c r="AE286" s="12"/>
      <c r="AR286" s="224" t="s">
        <v>14</v>
      </c>
      <c r="AT286" s="225" t="s">
        <v>79</v>
      </c>
      <c r="AU286" s="225" t="s">
        <v>80</v>
      </c>
      <c r="AY286" s="224" t="s">
        <v>241</v>
      </c>
      <c r="BK286" s="226">
        <f>SUM(BK287:BK316)</f>
        <v>0</v>
      </c>
    </row>
    <row r="287" s="2" customFormat="1" ht="16.5" customHeight="1">
      <c r="A287" s="39"/>
      <c r="B287" s="40"/>
      <c r="C287" s="229" t="s">
        <v>1026</v>
      </c>
      <c r="D287" s="229" t="s">
        <v>243</v>
      </c>
      <c r="E287" s="230" t="s">
        <v>5516</v>
      </c>
      <c r="F287" s="231" t="s">
        <v>5505</v>
      </c>
      <c r="G287" s="232" t="s">
        <v>307</v>
      </c>
      <c r="H287" s="233">
        <v>1</v>
      </c>
      <c r="I287" s="234"/>
      <c r="J287" s="235">
        <f>ROUND(I287*H287,2)</f>
        <v>0</v>
      </c>
      <c r="K287" s="231" t="s">
        <v>1</v>
      </c>
      <c r="L287" s="45"/>
      <c r="M287" s="236" t="s">
        <v>1</v>
      </c>
      <c r="N287" s="237" t="s">
        <v>45</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175</v>
      </c>
      <c r="AT287" s="240" t="s">
        <v>243</v>
      </c>
      <c r="AU287" s="240" t="s">
        <v>14</v>
      </c>
      <c r="AY287" s="18" t="s">
        <v>241</v>
      </c>
      <c r="BE287" s="241">
        <f>IF(N287="základní",J287,0)</f>
        <v>0</v>
      </c>
      <c r="BF287" s="241">
        <f>IF(N287="snížená",J287,0)</f>
        <v>0</v>
      </c>
      <c r="BG287" s="241">
        <f>IF(N287="zákl. přenesená",J287,0)</f>
        <v>0</v>
      </c>
      <c r="BH287" s="241">
        <f>IF(N287="sníž. přenesená",J287,0)</f>
        <v>0</v>
      </c>
      <c r="BI287" s="241">
        <f>IF(N287="nulová",J287,0)</f>
        <v>0</v>
      </c>
      <c r="BJ287" s="18" t="s">
        <v>14</v>
      </c>
      <c r="BK287" s="241">
        <f>ROUND(I287*H287,2)</f>
        <v>0</v>
      </c>
      <c r="BL287" s="18" t="s">
        <v>175</v>
      </c>
      <c r="BM287" s="240" t="s">
        <v>6241</v>
      </c>
    </row>
    <row r="288" s="2" customFormat="1">
      <c r="A288" s="39"/>
      <c r="B288" s="40"/>
      <c r="C288" s="41"/>
      <c r="D288" s="242" t="s">
        <v>249</v>
      </c>
      <c r="E288" s="41"/>
      <c r="F288" s="243" t="s">
        <v>5505</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249</v>
      </c>
      <c r="AU288" s="18" t="s">
        <v>14</v>
      </c>
    </row>
    <row r="289" s="2" customFormat="1" ht="16.5" customHeight="1">
      <c r="A289" s="39"/>
      <c r="B289" s="40"/>
      <c r="C289" s="229" t="s">
        <v>1030</v>
      </c>
      <c r="D289" s="229" t="s">
        <v>243</v>
      </c>
      <c r="E289" s="230" t="s">
        <v>5519</v>
      </c>
      <c r="F289" s="231" t="s">
        <v>5508</v>
      </c>
      <c r="G289" s="232" t="s">
        <v>307</v>
      </c>
      <c r="H289" s="233">
        <v>1</v>
      </c>
      <c r="I289" s="234"/>
      <c r="J289" s="235">
        <f>ROUND(I289*H289,2)</f>
        <v>0</v>
      </c>
      <c r="K289" s="231" t="s">
        <v>1</v>
      </c>
      <c r="L289" s="45"/>
      <c r="M289" s="236" t="s">
        <v>1</v>
      </c>
      <c r="N289" s="237" t="s">
        <v>45</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175</v>
      </c>
      <c r="AT289" s="240" t="s">
        <v>243</v>
      </c>
      <c r="AU289" s="240" t="s">
        <v>14</v>
      </c>
      <c r="AY289" s="18" t="s">
        <v>241</v>
      </c>
      <c r="BE289" s="241">
        <f>IF(N289="základní",J289,0)</f>
        <v>0</v>
      </c>
      <c r="BF289" s="241">
        <f>IF(N289="snížená",J289,0)</f>
        <v>0</v>
      </c>
      <c r="BG289" s="241">
        <f>IF(N289="zákl. přenesená",J289,0)</f>
        <v>0</v>
      </c>
      <c r="BH289" s="241">
        <f>IF(N289="sníž. přenesená",J289,0)</f>
        <v>0</v>
      </c>
      <c r="BI289" s="241">
        <f>IF(N289="nulová",J289,0)</f>
        <v>0</v>
      </c>
      <c r="BJ289" s="18" t="s">
        <v>14</v>
      </c>
      <c r="BK289" s="241">
        <f>ROUND(I289*H289,2)</f>
        <v>0</v>
      </c>
      <c r="BL289" s="18" t="s">
        <v>175</v>
      </c>
      <c r="BM289" s="240" t="s">
        <v>6242</v>
      </c>
    </row>
    <row r="290" s="2" customFormat="1">
      <c r="A290" s="39"/>
      <c r="B290" s="40"/>
      <c r="C290" s="41"/>
      <c r="D290" s="242" t="s">
        <v>249</v>
      </c>
      <c r="E290" s="41"/>
      <c r="F290" s="243" t="s">
        <v>5508</v>
      </c>
      <c r="G290" s="41"/>
      <c r="H290" s="41"/>
      <c r="I290" s="244"/>
      <c r="J290" s="41"/>
      <c r="K290" s="41"/>
      <c r="L290" s="45"/>
      <c r="M290" s="245"/>
      <c r="N290" s="246"/>
      <c r="O290" s="92"/>
      <c r="P290" s="92"/>
      <c r="Q290" s="92"/>
      <c r="R290" s="92"/>
      <c r="S290" s="92"/>
      <c r="T290" s="93"/>
      <c r="U290" s="39"/>
      <c r="V290" s="39"/>
      <c r="W290" s="39"/>
      <c r="X290" s="39"/>
      <c r="Y290" s="39"/>
      <c r="Z290" s="39"/>
      <c r="AA290" s="39"/>
      <c r="AB290" s="39"/>
      <c r="AC290" s="39"/>
      <c r="AD290" s="39"/>
      <c r="AE290" s="39"/>
      <c r="AT290" s="18" t="s">
        <v>249</v>
      </c>
      <c r="AU290" s="18" t="s">
        <v>14</v>
      </c>
    </row>
    <row r="291" s="2" customFormat="1" ht="16.5" customHeight="1">
      <c r="A291" s="39"/>
      <c r="B291" s="40"/>
      <c r="C291" s="229" t="s">
        <v>1034</v>
      </c>
      <c r="D291" s="229" t="s">
        <v>243</v>
      </c>
      <c r="E291" s="230" t="s">
        <v>5523</v>
      </c>
      <c r="F291" s="231" t="s">
        <v>5511</v>
      </c>
      <c r="G291" s="232" t="s">
        <v>307</v>
      </c>
      <c r="H291" s="233">
        <v>1</v>
      </c>
      <c r="I291" s="234"/>
      <c r="J291" s="235">
        <f>ROUND(I291*H291,2)</f>
        <v>0</v>
      </c>
      <c r="K291" s="231" t="s">
        <v>1</v>
      </c>
      <c r="L291" s="45"/>
      <c r="M291" s="236" t="s">
        <v>1</v>
      </c>
      <c r="N291" s="237" t="s">
        <v>45</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175</v>
      </c>
      <c r="AT291" s="240" t="s">
        <v>243</v>
      </c>
      <c r="AU291" s="240" t="s">
        <v>14</v>
      </c>
      <c r="AY291" s="18" t="s">
        <v>241</v>
      </c>
      <c r="BE291" s="241">
        <f>IF(N291="základní",J291,0)</f>
        <v>0</v>
      </c>
      <c r="BF291" s="241">
        <f>IF(N291="snížená",J291,0)</f>
        <v>0</v>
      </c>
      <c r="BG291" s="241">
        <f>IF(N291="zákl. přenesená",J291,0)</f>
        <v>0</v>
      </c>
      <c r="BH291" s="241">
        <f>IF(N291="sníž. přenesená",J291,0)</f>
        <v>0</v>
      </c>
      <c r="BI291" s="241">
        <f>IF(N291="nulová",J291,0)</f>
        <v>0</v>
      </c>
      <c r="BJ291" s="18" t="s">
        <v>14</v>
      </c>
      <c r="BK291" s="241">
        <f>ROUND(I291*H291,2)</f>
        <v>0</v>
      </c>
      <c r="BL291" s="18" t="s">
        <v>175</v>
      </c>
      <c r="BM291" s="240" t="s">
        <v>6243</v>
      </c>
    </row>
    <row r="292" s="2" customFormat="1">
      <c r="A292" s="39"/>
      <c r="B292" s="40"/>
      <c r="C292" s="41"/>
      <c r="D292" s="242" t="s">
        <v>249</v>
      </c>
      <c r="E292" s="41"/>
      <c r="F292" s="243" t="s">
        <v>5511</v>
      </c>
      <c r="G292" s="41"/>
      <c r="H292" s="41"/>
      <c r="I292" s="244"/>
      <c r="J292" s="41"/>
      <c r="K292" s="41"/>
      <c r="L292" s="45"/>
      <c r="M292" s="245"/>
      <c r="N292" s="246"/>
      <c r="O292" s="92"/>
      <c r="P292" s="92"/>
      <c r="Q292" s="92"/>
      <c r="R292" s="92"/>
      <c r="S292" s="92"/>
      <c r="T292" s="93"/>
      <c r="U292" s="39"/>
      <c r="V292" s="39"/>
      <c r="W292" s="39"/>
      <c r="X292" s="39"/>
      <c r="Y292" s="39"/>
      <c r="Z292" s="39"/>
      <c r="AA292" s="39"/>
      <c r="AB292" s="39"/>
      <c r="AC292" s="39"/>
      <c r="AD292" s="39"/>
      <c r="AE292" s="39"/>
      <c r="AT292" s="18" t="s">
        <v>249</v>
      </c>
      <c r="AU292" s="18" t="s">
        <v>14</v>
      </c>
    </row>
    <row r="293" s="2" customFormat="1" ht="16.5" customHeight="1">
      <c r="A293" s="39"/>
      <c r="B293" s="40"/>
      <c r="C293" s="229" t="s">
        <v>1040</v>
      </c>
      <c r="D293" s="229" t="s">
        <v>243</v>
      </c>
      <c r="E293" s="230" t="s">
        <v>5526</v>
      </c>
      <c r="F293" s="231" t="s">
        <v>5517</v>
      </c>
      <c r="G293" s="232" t="s">
        <v>307</v>
      </c>
      <c r="H293" s="233">
        <v>1</v>
      </c>
      <c r="I293" s="234"/>
      <c r="J293" s="235">
        <f>ROUND(I293*H293,2)</f>
        <v>0</v>
      </c>
      <c r="K293" s="231" t="s">
        <v>1</v>
      </c>
      <c r="L293" s="45"/>
      <c r="M293" s="236" t="s">
        <v>1</v>
      </c>
      <c r="N293" s="237" t="s">
        <v>45</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175</v>
      </c>
      <c r="AT293" s="240" t="s">
        <v>243</v>
      </c>
      <c r="AU293" s="240" t="s">
        <v>14</v>
      </c>
      <c r="AY293" s="18" t="s">
        <v>241</v>
      </c>
      <c r="BE293" s="241">
        <f>IF(N293="základní",J293,0)</f>
        <v>0</v>
      </c>
      <c r="BF293" s="241">
        <f>IF(N293="snížená",J293,0)</f>
        <v>0</v>
      </c>
      <c r="BG293" s="241">
        <f>IF(N293="zákl. přenesená",J293,0)</f>
        <v>0</v>
      </c>
      <c r="BH293" s="241">
        <f>IF(N293="sníž. přenesená",J293,0)</f>
        <v>0</v>
      </c>
      <c r="BI293" s="241">
        <f>IF(N293="nulová",J293,0)</f>
        <v>0</v>
      </c>
      <c r="BJ293" s="18" t="s">
        <v>14</v>
      </c>
      <c r="BK293" s="241">
        <f>ROUND(I293*H293,2)</f>
        <v>0</v>
      </c>
      <c r="BL293" s="18" t="s">
        <v>175</v>
      </c>
      <c r="BM293" s="240" t="s">
        <v>6244</v>
      </c>
    </row>
    <row r="294" s="2" customFormat="1">
      <c r="A294" s="39"/>
      <c r="B294" s="40"/>
      <c r="C294" s="41"/>
      <c r="D294" s="242" t="s">
        <v>249</v>
      </c>
      <c r="E294" s="41"/>
      <c r="F294" s="243" t="s">
        <v>5517</v>
      </c>
      <c r="G294" s="41"/>
      <c r="H294" s="41"/>
      <c r="I294" s="244"/>
      <c r="J294" s="41"/>
      <c r="K294" s="41"/>
      <c r="L294" s="45"/>
      <c r="M294" s="245"/>
      <c r="N294" s="246"/>
      <c r="O294" s="92"/>
      <c r="P294" s="92"/>
      <c r="Q294" s="92"/>
      <c r="R294" s="92"/>
      <c r="S294" s="92"/>
      <c r="T294" s="93"/>
      <c r="U294" s="39"/>
      <c r="V294" s="39"/>
      <c r="W294" s="39"/>
      <c r="X294" s="39"/>
      <c r="Y294" s="39"/>
      <c r="Z294" s="39"/>
      <c r="AA294" s="39"/>
      <c r="AB294" s="39"/>
      <c r="AC294" s="39"/>
      <c r="AD294" s="39"/>
      <c r="AE294" s="39"/>
      <c r="AT294" s="18" t="s">
        <v>249</v>
      </c>
      <c r="AU294" s="18" t="s">
        <v>14</v>
      </c>
    </row>
    <row r="295" s="2" customFormat="1" ht="16.5" customHeight="1">
      <c r="A295" s="39"/>
      <c r="B295" s="40"/>
      <c r="C295" s="229" t="s">
        <v>1044</v>
      </c>
      <c r="D295" s="229" t="s">
        <v>243</v>
      </c>
      <c r="E295" s="230" t="s">
        <v>5529</v>
      </c>
      <c r="F295" s="231" t="s">
        <v>6245</v>
      </c>
      <c r="G295" s="232" t="s">
        <v>5521</v>
      </c>
      <c r="H295" s="233">
        <v>143</v>
      </c>
      <c r="I295" s="234"/>
      <c r="J295" s="235">
        <f>ROUND(I295*H295,2)</f>
        <v>0</v>
      </c>
      <c r="K295" s="231" t="s">
        <v>1</v>
      </c>
      <c r="L295" s="45"/>
      <c r="M295" s="236" t="s">
        <v>1</v>
      </c>
      <c r="N295" s="237" t="s">
        <v>45</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175</v>
      </c>
      <c r="AT295" s="240" t="s">
        <v>243</v>
      </c>
      <c r="AU295" s="240" t="s">
        <v>14</v>
      </c>
      <c r="AY295" s="18" t="s">
        <v>241</v>
      </c>
      <c r="BE295" s="241">
        <f>IF(N295="základní",J295,0)</f>
        <v>0</v>
      </c>
      <c r="BF295" s="241">
        <f>IF(N295="snížená",J295,0)</f>
        <v>0</v>
      </c>
      <c r="BG295" s="241">
        <f>IF(N295="zákl. přenesená",J295,0)</f>
        <v>0</v>
      </c>
      <c r="BH295" s="241">
        <f>IF(N295="sníž. přenesená",J295,0)</f>
        <v>0</v>
      </c>
      <c r="BI295" s="241">
        <f>IF(N295="nulová",J295,0)</f>
        <v>0</v>
      </c>
      <c r="BJ295" s="18" t="s">
        <v>14</v>
      </c>
      <c r="BK295" s="241">
        <f>ROUND(I295*H295,2)</f>
        <v>0</v>
      </c>
      <c r="BL295" s="18" t="s">
        <v>175</v>
      </c>
      <c r="BM295" s="240" t="s">
        <v>6246</v>
      </c>
    </row>
    <row r="296" s="2" customFormat="1">
      <c r="A296" s="39"/>
      <c r="B296" s="40"/>
      <c r="C296" s="41"/>
      <c r="D296" s="242" t="s">
        <v>249</v>
      </c>
      <c r="E296" s="41"/>
      <c r="F296" s="243" t="s">
        <v>6245</v>
      </c>
      <c r="G296" s="41"/>
      <c r="H296" s="41"/>
      <c r="I296" s="244"/>
      <c r="J296" s="41"/>
      <c r="K296" s="41"/>
      <c r="L296" s="45"/>
      <c r="M296" s="245"/>
      <c r="N296" s="246"/>
      <c r="O296" s="92"/>
      <c r="P296" s="92"/>
      <c r="Q296" s="92"/>
      <c r="R296" s="92"/>
      <c r="S296" s="92"/>
      <c r="T296" s="93"/>
      <c r="U296" s="39"/>
      <c r="V296" s="39"/>
      <c r="W296" s="39"/>
      <c r="X296" s="39"/>
      <c r="Y296" s="39"/>
      <c r="Z296" s="39"/>
      <c r="AA296" s="39"/>
      <c r="AB296" s="39"/>
      <c r="AC296" s="39"/>
      <c r="AD296" s="39"/>
      <c r="AE296" s="39"/>
      <c r="AT296" s="18" t="s">
        <v>249</v>
      </c>
      <c r="AU296" s="18" t="s">
        <v>14</v>
      </c>
    </row>
    <row r="297" s="2" customFormat="1" ht="16.5" customHeight="1">
      <c r="A297" s="39"/>
      <c r="B297" s="40"/>
      <c r="C297" s="229" t="s">
        <v>1050</v>
      </c>
      <c r="D297" s="229" t="s">
        <v>243</v>
      </c>
      <c r="E297" s="230" t="s">
        <v>5532</v>
      </c>
      <c r="F297" s="231" t="s">
        <v>6247</v>
      </c>
      <c r="G297" s="232" t="s">
        <v>5521</v>
      </c>
      <c r="H297" s="233">
        <v>143</v>
      </c>
      <c r="I297" s="234"/>
      <c r="J297" s="235">
        <f>ROUND(I297*H297,2)</f>
        <v>0</v>
      </c>
      <c r="K297" s="231" t="s">
        <v>1</v>
      </c>
      <c r="L297" s="45"/>
      <c r="M297" s="236" t="s">
        <v>1</v>
      </c>
      <c r="N297" s="237" t="s">
        <v>45</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175</v>
      </c>
      <c r="AT297" s="240" t="s">
        <v>243</v>
      </c>
      <c r="AU297" s="240" t="s">
        <v>14</v>
      </c>
      <c r="AY297" s="18" t="s">
        <v>241</v>
      </c>
      <c r="BE297" s="241">
        <f>IF(N297="základní",J297,0)</f>
        <v>0</v>
      </c>
      <c r="BF297" s="241">
        <f>IF(N297="snížená",J297,0)</f>
        <v>0</v>
      </c>
      <c r="BG297" s="241">
        <f>IF(N297="zákl. přenesená",J297,0)</f>
        <v>0</v>
      </c>
      <c r="BH297" s="241">
        <f>IF(N297="sníž. přenesená",J297,0)</f>
        <v>0</v>
      </c>
      <c r="BI297" s="241">
        <f>IF(N297="nulová",J297,0)</f>
        <v>0</v>
      </c>
      <c r="BJ297" s="18" t="s">
        <v>14</v>
      </c>
      <c r="BK297" s="241">
        <f>ROUND(I297*H297,2)</f>
        <v>0</v>
      </c>
      <c r="BL297" s="18" t="s">
        <v>175</v>
      </c>
      <c r="BM297" s="240" t="s">
        <v>6248</v>
      </c>
    </row>
    <row r="298" s="2" customFormat="1">
      <c r="A298" s="39"/>
      <c r="B298" s="40"/>
      <c r="C298" s="41"/>
      <c r="D298" s="242" t="s">
        <v>249</v>
      </c>
      <c r="E298" s="41"/>
      <c r="F298" s="243" t="s">
        <v>6247</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249</v>
      </c>
      <c r="AU298" s="18" t="s">
        <v>14</v>
      </c>
    </row>
    <row r="299" s="2" customFormat="1" ht="24.15" customHeight="1">
      <c r="A299" s="39"/>
      <c r="B299" s="40"/>
      <c r="C299" s="229" t="s">
        <v>1054</v>
      </c>
      <c r="D299" s="229" t="s">
        <v>243</v>
      </c>
      <c r="E299" s="230" t="s">
        <v>5535</v>
      </c>
      <c r="F299" s="231" t="s">
        <v>5808</v>
      </c>
      <c r="G299" s="232" t="s">
        <v>5521</v>
      </c>
      <c r="H299" s="233">
        <v>143</v>
      </c>
      <c r="I299" s="234"/>
      <c r="J299" s="235">
        <f>ROUND(I299*H299,2)</f>
        <v>0</v>
      </c>
      <c r="K299" s="231" t="s">
        <v>1</v>
      </c>
      <c r="L299" s="45"/>
      <c r="M299" s="236" t="s">
        <v>1</v>
      </c>
      <c r="N299" s="237" t="s">
        <v>45</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175</v>
      </c>
      <c r="AT299" s="240" t="s">
        <v>243</v>
      </c>
      <c r="AU299" s="240" t="s">
        <v>14</v>
      </c>
      <c r="AY299" s="18" t="s">
        <v>241</v>
      </c>
      <c r="BE299" s="241">
        <f>IF(N299="základní",J299,0)</f>
        <v>0</v>
      </c>
      <c r="BF299" s="241">
        <f>IF(N299="snížená",J299,0)</f>
        <v>0</v>
      </c>
      <c r="BG299" s="241">
        <f>IF(N299="zákl. přenesená",J299,0)</f>
        <v>0</v>
      </c>
      <c r="BH299" s="241">
        <f>IF(N299="sníž. přenesená",J299,0)</f>
        <v>0</v>
      </c>
      <c r="BI299" s="241">
        <f>IF(N299="nulová",J299,0)</f>
        <v>0</v>
      </c>
      <c r="BJ299" s="18" t="s">
        <v>14</v>
      </c>
      <c r="BK299" s="241">
        <f>ROUND(I299*H299,2)</f>
        <v>0</v>
      </c>
      <c r="BL299" s="18" t="s">
        <v>175</v>
      </c>
      <c r="BM299" s="240" t="s">
        <v>6249</v>
      </c>
    </row>
    <row r="300" s="2" customFormat="1">
      <c r="A300" s="39"/>
      <c r="B300" s="40"/>
      <c r="C300" s="41"/>
      <c r="D300" s="242" t="s">
        <v>249</v>
      </c>
      <c r="E300" s="41"/>
      <c r="F300" s="243" t="s">
        <v>5808</v>
      </c>
      <c r="G300" s="41"/>
      <c r="H300" s="41"/>
      <c r="I300" s="244"/>
      <c r="J300" s="41"/>
      <c r="K300" s="41"/>
      <c r="L300" s="45"/>
      <c r="M300" s="245"/>
      <c r="N300" s="246"/>
      <c r="O300" s="92"/>
      <c r="P300" s="92"/>
      <c r="Q300" s="92"/>
      <c r="R300" s="92"/>
      <c r="S300" s="92"/>
      <c r="T300" s="93"/>
      <c r="U300" s="39"/>
      <c r="V300" s="39"/>
      <c r="W300" s="39"/>
      <c r="X300" s="39"/>
      <c r="Y300" s="39"/>
      <c r="Z300" s="39"/>
      <c r="AA300" s="39"/>
      <c r="AB300" s="39"/>
      <c r="AC300" s="39"/>
      <c r="AD300" s="39"/>
      <c r="AE300" s="39"/>
      <c r="AT300" s="18" t="s">
        <v>249</v>
      </c>
      <c r="AU300" s="18" t="s">
        <v>14</v>
      </c>
    </row>
    <row r="301" s="2" customFormat="1" ht="16.5" customHeight="1">
      <c r="A301" s="39"/>
      <c r="B301" s="40"/>
      <c r="C301" s="229" t="s">
        <v>1058</v>
      </c>
      <c r="D301" s="229" t="s">
        <v>243</v>
      </c>
      <c r="E301" s="230" t="s">
        <v>5539</v>
      </c>
      <c r="F301" s="231" t="s">
        <v>5533</v>
      </c>
      <c r="G301" s="232" t="s">
        <v>307</v>
      </c>
      <c r="H301" s="233">
        <v>1</v>
      </c>
      <c r="I301" s="234"/>
      <c r="J301" s="235">
        <f>ROUND(I301*H301,2)</f>
        <v>0</v>
      </c>
      <c r="K301" s="231" t="s">
        <v>1</v>
      </c>
      <c r="L301" s="45"/>
      <c r="M301" s="236" t="s">
        <v>1</v>
      </c>
      <c r="N301" s="237" t="s">
        <v>45</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175</v>
      </c>
      <c r="AT301" s="240" t="s">
        <v>243</v>
      </c>
      <c r="AU301" s="240" t="s">
        <v>14</v>
      </c>
      <c r="AY301" s="18" t="s">
        <v>241</v>
      </c>
      <c r="BE301" s="241">
        <f>IF(N301="základní",J301,0)</f>
        <v>0</v>
      </c>
      <c r="BF301" s="241">
        <f>IF(N301="snížená",J301,0)</f>
        <v>0</v>
      </c>
      <c r="BG301" s="241">
        <f>IF(N301="zákl. přenesená",J301,0)</f>
        <v>0</v>
      </c>
      <c r="BH301" s="241">
        <f>IF(N301="sníž. přenesená",J301,0)</f>
        <v>0</v>
      </c>
      <c r="BI301" s="241">
        <f>IF(N301="nulová",J301,0)</f>
        <v>0</v>
      </c>
      <c r="BJ301" s="18" t="s">
        <v>14</v>
      </c>
      <c r="BK301" s="241">
        <f>ROUND(I301*H301,2)</f>
        <v>0</v>
      </c>
      <c r="BL301" s="18" t="s">
        <v>175</v>
      </c>
      <c r="BM301" s="240" t="s">
        <v>6250</v>
      </c>
    </row>
    <row r="302" s="2" customFormat="1">
      <c r="A302" s="39"/>
      <c r="B302" s="40"/>
      <c r="C302" s="41"/>
      <c r="D302" s="242" t="s">
        <v>249</v>
      </c>
      <c r="E302" s="41"/>
      <c r="F302" s="243" t="s">
        <v>5533</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249</v>
      </c>
      <c r="AU302" s="18" t="s">
        <v>14</v>
      </c>
    </row>
    <row r="303" s="2" customFormat="1" ht="16.5" customHeight="1">
      <c r="A303" s="39"/>
      <c r="B303" s="40"/>
      <c r="C303" s="229" t="s">
        <v>1063</v>
      </c>
      <c r="D303" s="229" t="s">
        <v>243</v>
      </c>
      <c r="E303" s="230" t="s">
        <v>5542</v>
      </c>
      <c r="F303" s="231" t="s">
        <v>5536</v>
      </c>
      <c r="G303" s="232" t="s">
        <v>5537</v>
      </c>
      <c r="H303" s="233">
        <v>72</v>
      </c>
      <c r="I303" s="234"/>
      <c r="J303" s="235">
        <f>ROUND(I303*H303,2)</f>
        <v>0</v>
      </c>
      <c r="K303" s="231" t="s">
        <v>1</v>
      </c>
      <c r="L303" s="45"/>
      <c r="M303" s="236" t="s">
        <v>1</v>
      </c>
      <c r="N303" s="237" t="s">
        <v>45</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175</v>
      </c>
      <c r="AT303" s="240" t="s">
        <v>243</v>
      </c>
      <c r="AU303" s="240" t="s">
        <v>14</v>
      </c>
      <c r="AY303" s="18" t="s">
        <v>241</v>
      </c>
      <c r="BE303" s="241">
        <f>IF(N303="základní",J303,0)</f>
        <v>0</v>
      </c>
      <c r="BF303" s="241">
        <f>IF(N303="snížená",J303,0)</f>
        <v>0</v>
      </c>
      <c r="BG303" s="241">
        <f>IF(N303="zákl. přenesená",J303,0)</f>
        <v>0</v>
      </c>
      <c r="BH303" s="241">
        <f>IF(N303="sníž. přenesená",J303,0)</f>
        <v>0</v>
      </c>
      <c r="BI303" s="241">
        <f>IF(N303="nulová",J303,0)</f>
        <v>0</v>
      </c>
      <c r="BJ303" s="18" t="s">
        <v>14</v>
      </c>
      <c r="BK303" s="241">
        <f>ROUND(I303*H303,2)</f>
        <v>0</v>
      </c>
      <c r="BL303" s="18" t="s">
        <v>175</v>
      </c>
      <c r="BM303" s="240" t="s">
        <v>6251</v>
      </c>
    </row>
    <row r="304" s="2" customFormat="1">
      <c r="A304" s="39"/>
      <c r="B304" s="40"/>
      <c r="C304" s="41"/>
      <c r="D304" s="242" t="s">
        <v>249</v>
      </c>
      <c r="E304" s="41"/>
      <c r="F304" s="243" t="s">
        <v>5536</v>
      </c>
      <c r="G304" s="41"/>
      <c r="H304" s="41"/>
      <c r="I304" s="244"/>
      <c r="J304" s="41"/>
      <c r="K304" s="41"/>
      <c r="L304" s="45"/>
      <c r="M304" s="245"/>
      <c r="N304" s="246"/>
      <c r="O304" s="92"/>
      <c r="P304" s="92"/>
      <c r="Q304" s="92"/>
      <c r="R304" s="92"/>
      <c r="S304" s="92"/>
      <c r="T304" s="93"/>
      <c r="U304" s="39"/>
      <c r="V304" s="39"/>
      <c r="W304" s="39"/>
      <c r="X304" s="39"/>
      <c r="Y304" s="39"/>
      <c r="Z304" s="39"/>
      <c r="AA304" s="39"/>
      <c r="AB304" s="39"/>
      <c r="AC304" s="39"/>
      <c r="AD304" s="39"/>
      <c r="AE304" s="39"/>
      <c r="AT304" s="18" t="s">
        <v>249</v>
      </c>
      <c r="AU304" s="18" t="s">
        <v>14</v>
      </c>
    </row>
    <row r="305" s="2" customFormat="1" ht="16.5" customHeight="1">
      <c r="A305" s="39"/>
      <c r="B305" s="40"/>
      <c r="C305" s="229" t="s">
        <v>1067</v>
      </c>
      <c r="D305" s="229" t="s">
        <v>243</v>
      </c>
      <c r="E305" s="230" t="s">
        <v>5545</v>
      </c>
      <c r="F305" s="231" t="s">
        <v>5540</v>
      </c>
      <c r="G305" s="232" t="s">
        <v>307</v>
      </c>
      <c r="H305" s="233">
        <v>1</v>
      </c>
      <c r="I305" s="234"/>
      <c r="J305" s="235">
        <f>ROUND(I305*H305,2)</f>
        <v>0</v>
      </c>
      <c r="K305" s="231" t="s">
        <v>1</v>
      </c>
      <c r="L305" s="45"/>
      <c r="M305" s="236" t="s">
        <v>1</v>
      </c>
      <c r="N305" s="237" t="s">
        <v>45</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175</v>
      </c>
      <c r="AT305" s="240" t="s">
        <v>243</v>
      </c>
      <c r="AU305" s="240" t="s">
        <v>14</v>
      </c>
      <c r="AY305" s="18" t="s">
        <v>241</v>
      </c>
      <c r="BE305" s="241">
        <f>IF(N305="základní",J305,0)</f>
        <v>0</v>
      </c>
      <c r="BF305" s="241">
        <f>IF(N305="snížená",J305,0)</f>
        <v>0</v>
      </c>
      <c r="BG305" s="241">
        <f>IF(N305="zákl. přenesená",J305,0)</f>
        <v>0</v>
      </c>
      <c r="BH305" s="241">
        <f>IF(N305="sníž. přenesená",J305,0)</f>
        <v>0</v>
      </c>
      <c r="BI305" s="241">
        <f>IF(N305="nulová",J305,0)</f>
        <v>0</v>
      </c>
      <c r="BJ305" s="18" t="s">
        <v>14</v>
      </c>
      <c r="BK305" s="241">
        <f>ROUND(I305*H305,2)</f>
        <v>0</v>
      </c>
      <c r="BL305" s="18" t="s">
        <v>175</v>
      </c>
      <c r="BM305" s="240" t="s">
        <v>6252</v>
      </c>
    </row>
    <row r="306" s="2" customFormat="1">
      <c r="A306" s="39"/>
      <c r="B306" s="40"/>
      <c r="C306" s="41"/>
      <c r="D306" s="242" t="s">
        <v>249</v>
      </c>
      <c r="E306" s="41"/>
      <c r="F306" s="243" t="s">
        <v>5540</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249</v>
      </c>
      <c r="AU306" s="18" t="s">
        <v>14</v>
      </c>
    </row>
    <row r="307" s="2" customFormat="1" ht="24.15" customHeight="1">
      <c r="A307" s="39"/>
      <c r="B307" s="40"/>
      <c r="C307" s="229" t="s">
        <v>1071</v>
      </c>
      <c r="D307" s="229" t="s">
        <v>243</v>
      </c>
      <c r="E307" s="230" t="s">
        <v>5548</v>
      </c>
      <c r="F307" s="231" t="s">
        <v>5514</v>
      </c>
      <c r="G307" s="232" t="s">
        <v>307</v>
      </c>
      <c r="H307" s="233">
        <v>1</v>
      </c>
      <c r="I307" s="234"/>
      <c r="J307" s="235">
        <f>ROUND(I307*H307,2)</f>
        <v>0</v>
      </c>
      <c r="K307" s="231" t="s">
        <v>1</v>
      </c>
      <c r="L307" s="45"/>
      <c r="M307" s="236" t="s">
        <v>1</v>
      </c>
      <c r="N307" s="237" t="s">
        <v>45</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175</v>
      </c>
      <c r="AT307" s="240" t="s">
        <v>243</v>
      </c>
      <c r="AU307" s="240" t="s">
        <v>14</v>
      </c>
      <c r="AY307" s="18" t="s">
        <v>241</v>
      </c>
      <c r="BE307" s="241">
        <f>IF(N307="základní",J307,0)</f>
        <v>0</v>
      </c>
      <c r="BF307" s="241">
        <f>IF(N307="snížená",J307,0)</f>
        <v>0</v>
      </c>
      <c r="BG307" s="241">
        <f>IF(N307="zákl. přenesená",J307,0)</f>
        <v>0</v>
      </c>
      <c r="BH307" s="241">
        <f>IF(N307="sníž. přenesená",J307,0)</f>
        <v>0</v>
      </c>
      <c r="BI307" s="241">
        <f>IF(N307="nulová",J307,0)</f>
        <v>0</v>
      </c>
      <c r="BJ307" s="18" t="s">
        <v>14</v>
      </c>
      <c r="BK307" s="241">
        <f>ROUND(I307*H307,2)</f>
        <v>0</v>
      </c>
      <c r="BL307" s="18" t="s">
        <v>175</v>
      </c>
      <c r="BM307" s="240" t="s">
        <v>6253</v>
      </c>
    </row>
    <row r="308" s="2" customFormat="1">
      <c r="A308" s="39"/>
      <c r="B308" s="40"/>
      <c r="C308" s="41"/>
      <c r="D308" s="242" t="s">
        <v>249</v>
      </c>
      <c r="E308" s="41"/>
      <c r="F308" s="243" t="s">
        <v>5514</v>
      </c>
      <c r="G308" s="41"/>
      <c r="H308" s="41"/>
      <c r="I308" s="244"/>
      <c r="J308" s="41"/>
      <c r="K308" s="41"/>
      <c r="L308" s="45"/>
      <c r="M308" s="245"/>
      <c r="N308" s="246"/>
      <c r="O308" s="92"/>
      <c r="P308" s="92"/>
      <c r="Q308" s="92"/>
      <c r="R308" s="92"/>
      <c r="S308" s="92"/>
      <c r="T308" s="93"/>
      <c r="U308" s="39"/>
      <c r="V308" s="39"/>
      <c r="W308" s="39"/>
      <c r="X308" s="39"/>
      <c r="Y308" s="39"/>
      <c r="Z308" s="39"/>
      <c r="AA308" s="39"/>
      <c r="AB308" s="39"/>
      <c r="AC308" s="39"/>
      <c r="AD308" s="39"/>
      <c r="AE308" s="39"/>
      <c r="AT308" s="18" t="s">
        <v>249</v>
      </c>
      <c r="AU308" s="18" t="s">
        <v>14</v>
      </c>
    </row>
    <row r="309" s="2" customFormat="1" ht="24.15" customHeight="1">
      <c r="A309" s="39"/>
      <c r="B309" s="40"/>
      <c r="C309" s="229" t="s">
        <v>1077</v>
      </c>
      <c r="D309" s="229" t="s">
        <v>243</v>
      </c>
      <c r="E309" s="230" t="s">
        <v>5551</v>
      </c>
      <c r="F309" s="231" t="s">
        <v>5543</v>
      </c>
      <c r="G309" s="232" t="s">
        <v>307</v>
      </c>
      <c r="H309" s="233">
        <v>1</v>
      </c>
      <c r="I309" s="234"/>
      <c r="J309" s="235">
        <f>ROUND(I309*H309,2)</f>
        <v>0</v>
      </c>
      <c r="K309" s="231" t="s">
        <v>1</v>
      </c>
      <c r="L309" s="45"/>
      <c r="M309" s="236" t="s">
        <v>1</v>
      </c>
      <c r="N309" s="237" t="s">
        <v>45</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175</v>
      </c>
      <c r="AT309" s="240" t="s">
        <v>243</v>
      </c>
      <c r="AU309" s="240" t="s">
        <v>14</v>
      </c>
      <c r="AY309" s="18" t="s">
        <v>241</v>
      </c>
      <c r="BE309" s="241">
        <f>IF(N309="základní",J309,0)</f>
        <v>0</v>
      </c>
      <c r="BF309" s="241">
        <f>IF(N309="snížená",J309,0)</f>
        <v>0</v>
      </c>
      <c r="BG309" s="241">
        <f>IF(N309="zákl. přenesená",J309,0)</f>
        <v>0</v>
      </c>
      <c r="BH309" s="241">
        <f>IF(N309="sníž. přenesená",J309,0)</f>
        <v>0</v>
      </c>
      <c r="BI309" s="241">
        <f>IF(N309="nulová",J309,0)</f>
        <v>0</v>
      </c>
      <c r="BJ309" s="18" t="s">
        <v>14</v>
      </c>
      <c r="BK309" s="241">
        <f>ROUND(I309*H309,2)</f>
        <v>0</v>
      </c>
      <c r="BL309" s="18" t="s">
        <v>175</v>
      </c>
      <c r="BM309" s="240" t="s">
        <v>6254</v>
      </c>
    </row>
    <row r="310" s="2" customFormat="1">
      <c r="A310" s="39"/>
      <c r="B310" s="40"/>
      <c r="C310" s="41"/>
      <c r="D310" s="242" t="s">
        <v>249</v>
      </c>
      <c r="E310" s="41"/>
      <c r="F310" s="243" t="s">
        <v>5543</v>
      </c>
      <c r="G310" s="41"/>
      <c r="H310" s="41"/>
      <c r="I310" s="244"/>
      <c r="J310" s="41"/>
      <c r="K310" s="41"/>
      <c r="L310" s="45"/>
      <c r="M310" s="245"/>
      <c r="N310" s="246"/>
      <c r="O310" s="92"/>
      <c r="P310" s="92"/>
      <c r="Q310" s="92"/>
      <c r="R310" s="92"/>
      <c r="S310" s="92"/>
      <c r="T310" s="93"/>
      <c r="U310" s="39"/>
      <c r="V310" s="39"/>
      <c r="W310" s="39"/>
      <c r="X310" s="39"/>
      <c r="Y310" s="39"/>
      <c r="Z310" s="39"/>
      <c r="AA310" s="39"/>
      <c r="AB310" s="39"/>
      <c r="AC310" s="39"/>
      <c r="AD310" s="39"/>
      <c r="AE310" s="39"/>
      <c r="AT310" s="18" t="s">
        <v>249</v>
      </c>
      <c r="AU310" s="18" t="s">
        <v>14</v>
      </c>
    </row>
    <row r="311" s="2" customFormat="1" ht="16.5" customHeight="1">
      <c r="A311" s="39"/>
      <c r="B311" s="40"/>
      <c r="C311" s="229" t="s">
        <v>1082</v>
      </c>
      <c r="D311" s="229" t="s">
        <v>243</v>
      </c>
      <c r="E311" s="230" t="s">
        <v>6038</v>
      </c>
      <c r="F311" s="231" t="s">
        <v>5546</v>
      </c>
      <c r="G311" s="232" t="s">
        <v>307</v>
      </c>
      <c r="H311" s="233">
        <v>1</v>
      </c>
      <c r="I311" s="234"/>
      <c r="J311" s="235">
        <f>ROUND(I311*H311,2)</f>
        <v>0</v>
      </c>
      <c r="K311" s="231" t="s">
        <v>1</v>
      </c>
      <c r="L311" s="45"/>
      <c r="M311" s="236" t="s">
        <v>1</v>
      </c>
      <c r="N311" s="237" t="s">
        <v>45</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175</v>
      </c>
      <c r="AT311" s="240" t="s">
        <v>243</v>
      </c>
      <c r="AU311" s="240" t="s">
        <v>14</v>
      </c>
      <c r="AY311" s="18" t="s">
        <v>241</v>
      </c>
      <c r="BE311" s="241">
        <f>IF(N311="základní",J311,0)</f>
        <v>0</v>
      </c>
      <c r="BF311" s="241">
        <f>IF(N311="snížená",J311,0)</f>
        <v>0</v>
      </c>
      <c r="BG311" s="241">
        <f>IF(N311="zákl. přenesená",J311,0)</f>
        <v>0</v>
      </c>
      <c r="BH311" s="241">
        <f>IF(N311="sníž. přenesená",J311,0)</f>
        <v>0</v>
      </c>
      <c r="BI311" s="241">
        <f>IF(N311="nulová",J311,0)</f>
        <v>0</v>
      </c>
      <c r="BJ311" s="18" t="s">
        <v>14</v>
      </c>
      <c r="BK311" s="241">
        <f>ROUND(I311*H311,2)</f>
        <v>0</v>
      </c>
      <c r="BL311" s="18" t="s">
        <v>175</v>
      </c>
      <c r="BM311" s="240" t="s">
        <v>6255</v>
      </c>
    </row>
    <row r="312" s="2" customFormat="1">
      <c r="A312" s="39"/>
      <c r="B312" s="40"/>
      <c r="C312" s="41"/>
      <c r="D312" s="242" t="s">
        <v>249</v>
      </c>
      <c r="E312" s="41"/>
      <c r="F312" s="243" t="s">
        <v>5546</v>
      </c>
      <c r="G312" s="41"/>
      <c r="H312" s="41"/>
      <c r="I312" s="244"/>
      <c r="J312" s="41"/>
      <c r="K312" s="41"/>
      <c r="L312" s="45"/>
      <c r="M312" s="245"/>
      <c r="N312" s="246"/>
      <c r="O312" s="92"/>
      <c r="P312" s="92"/>
      <c r="Q312" s="92"/>
      <c r="R312" s="92"/>
      <c r="S312" s="92"/>
      <c r="T312" s="93"/>
      <c r="U312" s="39"/>
      <c r="V312" s="39"/>
      <c r="W312" s="39"/>
      <c r="X312" s="39"/>
      <c r="Y312" s="39"/>
      <c r="Z312" s="39"/>
      <c r="AA312" s="39"/>
      <c r="AB312" s="39"/>
      <c r="AC312" s="39"/>
      <c r="AD312" s="39"/>
      <c r="AE312" s="39"/>
      <c r="AT312" s="18" t="s">
        <v>249</v>
      </c>
      <c r="AU312" s="18" t="s">
        <v>14</v>
      </c>
    </row>
    <row r="313" s="2" customFormat="1" ht="16.5" customHeight="1">
      <c r="A313" s="39"/>
      <c r="B313" s="40"/>
      <c r="C313" s="229" t="s">
        <v>1089</v>
      </c>
      <c r="D313" s="229" t="s">
        <v>243</v>
      </c>
      <c r="E313" s="230" t="s">
        <v>6040</v>
      </c>
      <c r="F313" s="231" t="s">
        <v>5549</v>
      </c>
      <c r="G313" s="232" t="s">
        <v>307</v>
      </c>
      <c r="H313" s="233">
        <v>1</v>
      </c>
      <c r="I313" s="234"/>
      <c r="J313" s="235">
        <f>ROUND(I313*H313,2)</f>
        <v>0</v>
      </c>
      <c r="K313" s="231" t="s">
        <v>1</v>
      </c>
      <c r="L313" s="45"/>
      <c r="M313" s="236" t="s">
        <v>1</v>
      </c>
      <c r="N313" s="237" t="s">
        <v>45</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175</v>
      </c>
      <c r="AT313" s="240" t="s">
        <v>243</v>
      </c>
      <c r="AU313" s="240" t="s">
        <v>14</v>
      </c>
      <c r="AY313" s="18" t="s">
        <v>241</v>
      </c>
      <c r="BE313" s="241">
        <f>IF(N313="základní",J313,0)</f>
        <v>0</v>
      </c>
      <c r="BF313" s="241">
        <f>IF(N313="snížená",J313,0)</f>
        <v>0</v>
      </c>
      <c r="BG313" s="241">
        <f>IF(N313="zákl. přenesená",J313,0)</f>
        <v>0</v>
      </c>
      <c r="BH313" s="241">
        <f>IF(N313="sníž. přenesená",J313,0)</f>
        <v>0</v>
      </c>
      <c r="BI313" s="241">
        <f>IF(N313="nulová",J313,0)</f>
        <v>0</v>
      </c>
      <c r="BJ313" s="18" t="s">
        <v>14</v>
      </c>
      <c r="BK313" s="241">
        <f>ROUND(I313*H313,2)</f>
        <v>0</v>
      </c>
      <c r="BL313" s="18" t="s">
        <v>175</v>
      </c>
      <c r="BM313" s="240" t="s">
        <v>6256</v>
      </c>
    </row>
    <row r="314" s="2" customFormat="1">
      <c r="A314" s="39"/>
      <c r="B314" s="40"/>
      <c r="C314" s="41"/>
      <c r="D314" s="242" t="s">
        <v>249</v>
      </c>
      <c r="E314" s="41"/>
      <c r="F314" s="243" t="s">
        <v>5549</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249</v>
      </c>
      <c r="AU314" s="18" t="s">
        <v>14</v>
      </c>
    </row>
    <row r="315" s="2" customFormat="1" ht="16.5" customHeight="1">
      <c r="A315" s="39"/>
      <c r="B315" s="40"/>
      <c r="C315" s="229" t="s">
        <v>1094</v>
      </c>
      <c r="D315" s="229" t="s">
        <v>243</v>
      </c>
      <c r="E315" s="230" t="s">
        <v>6257</v>
      </c>
      <c r="F315" s="231" t="s">
        <v>5552</v>
      </c>
      <c r="G315" s="232" t="s">
        <v>307</v>
      </c>
      <c r="H315" s="233">
        <v>1</v>
      </c>
      <c r="I315" s="234"/>
      <c r="J315" s="235">
        <f>ROUND(I315*H315,2)</f>
        <v>0</v>
      </c>
      <c r="K315" s="231" t="s">
        <v>1</v>
      </c>
      <c r="L315" s="45"/>
      <c r="M315" s="236" t="s">
        <v>1</v>
      </c>
      <c r="N315" s="237" t="s">
        <v>45</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175</v>
      </c>
      <c r="AT315" s="240" t="s">
        <v>243</v>
      </c>
      <c r="AU315" s="240" t="s">
        <v>14</v>
      </c>
      <c r="AY315" s="18" t="s">
        <v>241</v>
      </c>
      <c r="BE315" s="241">
        <f>IF(N315="základní",J315,0)</f>
        <v>0</v>
      </c>
      <c r="BF315" s="241">
        <f>IF(N315="snížená",J315,0)</f>
        <v>0</v>
      </c>
      <c r="BG315" s="241">
        <f>IF(N315="zákl. přenesená",J315,0)</f>
        <v>0</v>
      </c>
      <c r="BH315" s="241">
        <f>IF(N315="sníž. přenesená",J315,0)</f>
        <v>0</v>
      </c>
      <c r="BI315" s="241">
        <f>IF(N315="nulová",J315,0)</f>
        <v>0</v>
      </c>
      <c r="BJ315" s="18" t="s">
        <v>14</v>
      </c>
      <c r="BK315" s="241">
        <f>ROUND(I315*H315,2)</f>
        <v>0</v>
      </c>
      <c r="BL315" s="18" t="s">
        <v>175</v>
      </c>
      <c r="BM315" s="240" t="s">
        <v>6258</v>
      </c>
    </row>
    <row r="316" s="2" customFormat="1">
      <c r="A316" s="39"/>
      <c r="B316" s="40"/>
      <c r="C316" s="41"/>
      <c r="D316" s="242" t="s">
        <v>249</v>
      </c>
      <c r="E316" s="41"/>
      <c r="F316" s="243" t="s">
        <v>5552</v>
      </c>
      <c r="G316" s="41"/>
      <c r="H316" s="41"/>
      <c r="I316" s="244"/>
      <c r="J316" s="41"/>
      <c r="K316" s="41"/>
      <c r="L316" s="45"/>
      <c r="M316" s="281"/>
      <c r="N316" s="282"/>
      <c r="O316" s="283"/>
      <c r="P316" s="283"/>
      <c r="Q316" s="283"/>
      <c r="R316" s="283"/>
      <c r="S316" s="283"/>
      <c r="T316" s="284"/>
      <c r="U316" s="39"/>
      <c r="V316" s="39"/>
      <c r="W316" s="39"/>
      <c r="X316" s="39"/>
      <c r="Y316" s="39"/>
      <c r="Z316" s="39"/>
      <c r="AA316" s="39"/>
      <c r="AB316" s="39"/>
      <c r="AC316" s="39"/>
      <c r="AD316" s="39"/>
      <c r="AE316" s="39"/>
      <c r="AT316" s="18" t="s">
        <v>249</v>
      </c>
      <c r="AU316" s="18" t="s">
        <v>14</v>
      </c>
    </row>
    <row r="317" s="2" customFormat="1" ht="6.96" customHeight="1">
      <c r="A317" s="39"/>
      <c r="B317" s="67"/>
      <c r="C317" s="68"/>
      <c r="D317" s="68"/>
      <c r="E317" s="68"/>
      <c r="F317" s="68"/>
      <c r="G317" s="68"/>
      <c r="H317" s="68"/>
      <c r="I317" s="68"/>
      <c r="J317" s="68"/>
      <c r="K317" s="68"/>
      <c r="L317" s="45"/>
      <c r="M317" s="39"/>
      <c r="O317" s="39"/>
      <c r="P317" s="39"/>
      <c r="Q317" s="39"/>
      <c r="R317" s="39"/>
      <c r="S317" s="39"/>
      <c r="T317" s="39"/>
      <c r="U317" s="39"/>
      <c r="V317" s="39"/>
      <c r="W317" s="39"/>
      <c r="X317" s="39"/>
      <c r="Y317" s="39"/>
      <c r="Z317" s="39"/>
      <c r="AA317" s="39"/>
      <c r="AB317" s="39"/>
      <c r="AC317" s="39"/>
      <c r="AD317" s="39"/>
      <c r="AE317" s="39"/>
    </row>
  </sheetData>
  <sheetProtection sheet="1" autoFilter="0" formatColumns="0" formatRows="0" objects="1" scenarios="1" spinCount="100000" saltValue="hgrfUew9VSbcFCaLi7qmNT22cyi4gUXRYQ4nD/Jc9ZeQtDkv5e41xgWMjoOu+Kvd3PjsIVD3c9wewbFLflge4A==" hashValue="2P9sWdFYoLOJURsesqFf3Owk3i/gcmzTrn8qCO0Kv7zgYuSs69Ru9Y7NxBNxXC0TRLT5P3Xag81fSwP3s6NRUg==" algorithmName="SHA-512" password="CC35"/>
  <autoFilter ref="C129:K316"/>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203</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c r="B8" s="21"/>
      <c r="D8" s="152" t="s">
        <v>211</v>
      </c>
      <c r="L8" s="21"/>
    </row>
    <row r="9" s="1" customFormat="1" ht="16.5" customHeight="1">
      <c r="B9" s="21"/>
      <c r="E9" s="153" t="s">
        <v>5346</v>
      </c>
      <c r="F9" s="1"/>
      <c r="G9" s="1"/>
      <c r="H9" s="1"/>
      <c r="L9" s="21"/>
    </row>
    <row r="10" s="1" customFormat="1" ht="12" customHeight="1">
      <c r="B10" s="21"/>
      <c r="D10" s="152" t="s">
        <v>213</v>
      </c>
      <c r="L10" s="21"/>
    </row>
    <row r="11" s="2" customFormat="1" ht="16.5" customHeight="1">
      <c r="A11" s="39"/>
      <c r="B11" s="45"/>
      <c r="C11" s="39"/>
      <c r="D11" s="39"/>
      <c r="E11" s="154" t="s">
        <v>5832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5590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6259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18. 8. 2021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28</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40</v>
      </c>
      <c r="E34" s="39"/>
      <c r="F34" s="39"/>
      <c r="G34" s="39"/>
      <c r="H34" s="39"/>
      <c r="I34" s="39"/>
      <c r="J34" s="163">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42</v>
      </c>
      <c r="G36" s="39"/>
      <c r="H36" s="39"/>
      <c r="I36" s="164" t="s">
        <v>41</v>
      </c>
      <c r="J36" s="164" t="s">
        <v>43</v>
      </c>
      <c r="K36" s="39"/>
      <c r="L36" s="64"/>
      <c r="S36" s="39"/>
      <c r="T36" s="39"/>
      <c r="U36" s="39"/>
      <c r="V36" s="39"/>
      <c r="W36" s="39"/>
      <c r="X36" s="39"/>
      <c r="Y36" s="39"/>
      <c r="Z36" s="39"/>
      <c r="AA36" s="39"/>
      <c r="AB36" s="39"/>
      <c r="AC36" s="39"/>
      <c r="AD36" s="39"/>
      <c r="AE36" s="39"/>
    </row>
    <row r="37" s="2" customFormat="1" ht="14.4" customHeight="1">
      <c r="A37" s="39"/>
      <c r="B37" s="45"/>
      <c r="C37" s="39"/>
      <c r="D37" s="154" t="s">
        <v>44</v>
      </c>
      <c r="E37" s="152" t="s">
        <v>45</v>
      </c>
      <c r="F37" s="165">
        <f>ROUND((SUM(BE126:BE144)),  2)</f>
        <v>0</v>
      </c>
      <c r="G37" s="39"/>
      <c r="H37" s="39"/>
      <c r="I37" s="166">
        <v>0.20999999999999999</v>
      </c>
      <c r="J37" s="165">
        <f>ROUND(((SUM(BE126:BE144))*I37),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46</v>
      </c>
      <c r="F38" s="165">
        <f>ROUND((SUM(BF126:BF144)),  2)</f>
        <v>0</v>
      </c>
      <c r="G38" s="39"/>
      <c r="H38" s="39"/>
      <c r="I38" s="166">
        <v>0.14999999999999999</v>
      </c>
      <c r="J38" s="165">
        <f>ROUND(((SUM(BF126:BF144))*I38),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ROUND((SUM(BG126:BG144)),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48</v>
      </c>
      <c r="F40" s="165">
        <f>ROUND((SUM(BH126:BH144)),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49</v>
      </c>
      <c r="F41" s="165">
        <f>ROUND((SUM(BI126:BI144)),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50</v>
      </c>
      <c r="E43" s="169"/>
      <c r="F43" s="169"/>
      <c r="G43" s="170" t="s">
        <v>51</v>
      </c>
      <c r="H43" s="171" t="s">
        <v>52</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211</v>
      </c>
      <c r="D86" s="23"/>
      <c r="E86" s="23"/>
      <c r="F86" s="23"/>
      <c r="G86" s="23"/>
      <c r="H86" s="23"/>
      <c r="I86" s="23"/>
      <c r="J86" s="23"/>
      <c r="K86" s="23"/>
      <c r="L86" s="21"/>
    </row>
    <row r="87" s="1" customFormat="1" ht="16.5" customHeight="1">
      <c r="B87" s="22"/>
      <c r="C87" s="23"/>
      <c r="D87" s="23"/>
      <c r="E87" s="185" t="s">
        <v>5346</v>
      </c>
      <c r="F87" s="23"/>
      <c r="G87" s="23"/>
      <c r="H87" s="23"/>
      <c r="I87" s="23"/>
      <c r="J87" s="23"/>
      <c r="K87" s="23"/>
      <c r="L87" s="21"/>
    </row>
    <row r="88" s="1" customFormat="1" ht="12" customHeight="1">
      <c r="B88" s="22"/>
      <c r="C88" s="33" t="s">
        <v>213</v>
      </c>
      <c r="D88" s="23"/>
      <c r="E88" s="23"/>
      <c r="F88" s="23"/>
      <c r="G88" s="23"/>
      <c r="H88" s="23"/>
      <c r="I88" s="23"/>
      <c r="J88" s="23"/>
      <c r="K88" s="23"/>
      <c r="L88" s="21"/>
    </row>
    <row r="89" s="2" customFormat="1" ht="16.5" customHeight="1">
      <c r="A89" s="39"/>
      <c r="B89" s="40"/>
      <c r="C89" s="41"/>
      <c r="D89" s="41"/>
      <c r="E89" s="186" t="s">
        <v>5832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5590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PS 04.4.3 - Dispečink</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obec Zaječov, místní část Kvaň, Nová Ves</v>
      </c>
      <c r="G93" s="41"/>
      <c r="H93" s="41"/>
      <c r="I93" s="33" t="s">
        <v>22</v>
      </c>
      <c r="J93" s="80" t="str">
        <f>IF(J16="","",J16)</f>
        <v>18. 8. 2021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54.45" customHeight="1">
      <c r="A95" s="39"/>
      <c r="B95" s="40"/>
      <c r="C95" s="33" t="s">
        <v>24</v>
      </c>
      <c r="D95" s="41"/>
      <c r="E95" s="41"/>
      <c r="F95" s="28" t="str">
        <f>E19</f>
        <v>Obec Zaječov, Zaječov 265, 267 63 Zaječov</v>
      </c>
      <c r="G95" s="41"/>
      <c r="H95" s="41"/>
      <c r="I95" s="33" t="s">
        <v>32</v>
      </c>
      <c r="J95" s="37" t="str">
        <f>E25</f>
        <v>PIK VÍTEK s.r.o.,Kořenského 1025/7, 150 00 Praha 5</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218</v>
      </c>
      <c r="D98" s="188"/>
      <c r="E98" s="188"/>
      <c r="F98" s="188"/>
      <c r="G98" s="188"/>
      <c r="H98" s="188"/>
      <c r="I98" s="188"/>
      <c r="J98" s="189" t="s">
        <v>219</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220</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8" t="s">
        <v>221</v>
      </c>
    </row>
    <row r="101" s="9" customFormat="1" ht="24.96" customHeight="1">
      <c r="A101" s="9"/>
      <c r="B101" s="191"/>
      <c r="C101" s="192"/>
      <c r="D101" s="193" t="s">
        <v>6260</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6261</v>
      </c>
      <c r="E102" s="199"/>
      <c r="F102" s="199"/>
      <c r="G102" s="199"/>
      <c r="H102" s="199"/>
      <c r="I102" s="199"/>
      <c r="J102" s="200">
        <f>J128</f>
        <v>0</v>
      </c>
      <c r="K102" s="133"/>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5" t="str">
        <f>E7</f>
        <v>Zaječov rozšíření a intenzifikace ČOV Horní Kváň - kanalizace a vodovod</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211</v>
      </c>
      <c r="D113" s="23"/>
      <c r="E113" s="23"/>
      <c r="F113" s="23"/>
      <c r="G113" s="23"/>
      <c r="H113" s="23"/>
      <c r="I113" s="23"/>
      <c r="J113" s="23"/>
      <c r="K113" s="23"/>
      <c r="L113" s="21"/>
    </row>
    <row r="114" s="1" customFormat="1" ht="16.5" customHeight="1">
      <c r="B114" s="22"/>
      <c r="C114" s="23"/>
      <c r="D114" s="23"/>
      <c r="E114" s="185" t="s">
        <v>5346</v>
      </c>
      <c r="F114" s="23"/>
      <c r="G114" s="23"/>
      <c r="H114" s="23"/>
      <c r="I114" s="23"/>
      <c r="J114" s="23"/>
      <c r="K114" s="23"/>
      <c r="L114" s="21"/>
    </row>
    <row r="115" s="1" customFormat="1" ht="12" customHeight="1">
      <c r="B115" s="22"/>
      <c r="C115" s="33" t="s">
        <v>213</v>
      </c>
      <c r="D115" s="23"/>
      <c r="E115" s="23"/>
      <c r="F115" s="23"/>
      <c r="G115" s="23"/>
      <c r="H115" s="23"/>
      <c r="I115" s="23"/>
      <c r="J115" s="23"/>
      <c r="K115" s="23"/>
      <c r="L115" s="21"/>
    </row>
    <row r="116" s="2" customFormat="1" ht="16.5" customHeight="1">
      <c r="A116" s="39"/>
      <c r="B116" s="40"/>
      <c r="C116" s="41"/>
      <c r="D116" s="41"/>
      <c r="E116" s="186" t="s">
        <v>5832</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5590</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PS 04.4.3 - Dispečink</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F16</f>
        <v>obec Zaječov, místní část Kvaň, Nová Ves</v>
      </c>
      <c r="G120" s="41"/>
      <c r="H120" s="41"/>
      <c r="I120" s="33" t="s">
        <v>22</v>
      </c>
      <c r="J120" s="80" t="str">
        <f>IF(J16="","",J16)</f>
        <v>18. 8. 2021</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54.45" customHeight="1">
      <c r="A122" s="39"/>
      <c r="B122" s="40"/>
      <c r="C122" s="33" t="s">
        <v>24</v>
      </c>
      <c r="D122" s="41"/>
      <c r="E122" s="41"/>
      <c r="F122" s="28" t="str">
        <f>E19</f>
        <v>Obec Zaječov, Zaječov 265, 267 63 Zaječov</v>
      </c>
      <c r="G122" s="41"/>
      <c r="H122" s="41"/>
      <c r="I122" s="33" t="s">
        <v>32</v>
      </c>
      <c r="J122" s="37" t="str">
        <f>E25</f>
        <v>PIK VÍTEK s.r.o.,Kořenského 1025/7, 150 00 Praha 5</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30</v>
      </c>
      <c r="D123" s="41"/>
      <c r="E123" s="41"/>
      <c r="F123" s="28" t="str">
        <f>IF(E22="","",E22)</f>
        <v>Vyplň údaj</v>
      </c>
      <c r="G123" s="41"/>
      <c r="H123" s="41"/>
      <c r="I123" s="33" t="s">
        <v>37</v>
      </c>
      <c r="J123" s="37" t="str">
        <f>E28</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2"/>
      <c r="B125" s="203"/>
      <c r="C125" s="204" t="s">
        <v>227</v>
      </c>
      <c r="D125" s="205" t="s">
        <v>65</v>
      </c>
      <c r="E125" s="205" t="s">
        <v>61</v>
      </c>
      <c r="F125" s="205" t="s">
        <v>62</v>
      </c>
      <c r="G125" s="205" t="s">
        <v>228</v>
      </c>
      <c r="H125" s="205" t="s">
        <v>229</v>
      </c>
      <c r="I125" s="205" t="s">
        <v>230</v>
      </c>
      <c r="J125" s="205" t="s">
        <v>219</v>
      </c>
      <c r="K125" s="206" t="s">
        <v>231</v>
      </c>
      <c r="L125" s="207"/>
      <c r="M125" s="101" t="s">
        <v>1</v>
      </c>
      <c r="N125" s="102" t="s">
        <v>44</v>
      </c>
      <c r="O125" s="102" t="s">
        <v>232</v>
      </c>
      <c r="P125" s="102" t="s">
        <v>233</v>
      </c>
      <c r="Q125" s="102" t="s">
        <v>234</v>
      </c>
      <c r="R125" s="102" t="s">
        <v>235</v>
      </c>
      <c r="S125" s="102" t="s">
        <v>236</v>
      </c>
      <c r="T125" s="103" t="s">
        <v>237</v>
      </c>
      <c r="U125" s="202"/>
      <c r="V125" s="202"/>
      <c r="W125" s="202"/>
      <c r="X125" s="202"/>
      <c r="Y125" s="202"/>
      <c r="Z125" s="202"/>
      <c r="AA125" s="202"/>
      <c r="AB125" s="202"/>
      <c r="AC125" s="202"/>
      <c r="AD125" s="202"/>
      <c r="AE125" s="202"/>
    </row>
    <row r="126" s="2" customFormat="1" ht="22.8" customHeight="1">
      <c r="A126" s="39"/>
      <c r="B126" s="40"/>
      <c r="C126" s="108" t="s">
        <v>238</v>
      </c>
      <c r="D126" s="41"/>
      <c r="E126" s="41"/>
      <c r="F126" s="41"/>
      <c r="G126" s="41"/>
      <c r="H126" s="41"/>
      <c r="I126" s="41"/>
      <c r="J126" s="208">
        <f>BK126</f>
        <v>0</v>
      </c>
      <c r="K126" s="41"/>
      <c r="L126" s="45"/>
      <c r="M126" s="104"/>
      <c r="N126" s="209"/>
      <c r="O126" s="105"/>
      <c r="P126" s="210">
        <f>P127</f>
        <v>0</v>
      </c>
      <c r="Q126" s="105"/>
      <c r="R126" s="210">
        <f>R127</f>
        <v>0</v>
      </c>
      <c r="S126" s="105"/>
      <c r="T126" s="211">
        <f>T127</f>
        <v>0</v>
      </c>
      <c r="U126" s="39"/>
      <c r="V126" s="39"/>
      <c r="W126" s="39"/>
      <c r="X126" s="39"/>
      <c r="Y126" s="39"/>
      <c r="Z126" s="39"/>
      <c r="AA126" s="39"/>
      <c r="AB126" s="39"/>
      <c r="AC126" s="39"/>
      <c r="AD126" s="39"/>
      <c r="AE126" s="39"/>
      <c r="AT126" s="18" t="s">
        <v>79</v>
      </c>
      <c r="AU126" s="18" t="s">
        <v>221</v>
      </c>
      <c r="BK126" s="212">
        <f>BK127</f>
        <v>0</v>
      </c>
    </row>
    <row r="127" s="12" customFormat="1" ht="25.92" customHeight="1">
      <c r="A127" s="12"/>
      <c r="B127" s="213"/>
      <c r="C127" s="214"/>
      <c r="D127" s="215" t="s">
        <v>79</v>
      </c>
      <c r="E127" s="216" t="s">
        <v>4676</v>
      </c>
      <c r="F127" s="216" t="s">
        <v>181</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14</v>
      </c>
      <c r="AT127" s="225" t="s">
        <v>79</v>
      </c>
      <c r="AU127" s="225" t="s">
        <v>80</v>
      </c>
      <c r="AY127" s="224" t="s">
        <v>241</v>
      </c>
      <c r="BK127" s="226">
        <f>BK128</f>
        <v>0</v>
      </c>
    </row>
    <row r="128" s="12" customFormat="1" ht="22.8" customHeight="1">
      <c r="A128" s="12"/>
      <c r="B128" s="213"/>
      <c r="C128" s="214"/>
      <c r="D128" s="215" t="s">
        <v>79</v>
      </c>
      <c r="E128" s="227" t="s">
        <v>4682</v>
      </c>
      <c r="F128" s="227" t="s">
        <v>5503</v>
      </c>
      <c r="G128" s="214"/>
      <c r="H128" s="214"/>
      <c r="I128" s="217"/>
      <c r="J128" s="228">
        <f>BK128</f>
        <v>0</v>
      </c>
      <c r="K128" s="214"/>
      <c r="L128" s="219"/>
      <c r="M128" s="220"/>
      <c r="N128" s="221"/>
      <c r="O128" s="221"/>
      <c r="P128" s="222">
        <f>SUM(P129:P144)</f>
        <v>0</v>
      </c>
      <c r="Q128" s="221"/>
      <c r="R128" s="222">
        <f>SUM(R129:R144)</f>
        <v>0</v>
      </c>
      <c r="S128" s="221"/>
      <c r="T128" s="223">
        <f>SUM(T129:T144)</f>
        <v>0</v>
      </c>
      <c r="U128" s="12"/>
      <c r="V128" s="12"/>
      <c r="W128" s="12"/>
      <c r="X128" s="12"/>
      <c r="Y128" s="12"/>
      <c r="Z128" s="12"/>
      <c r="AA128" s="12"/>
      <c r="AB128" s="12"/>
      <c r="AC128" s="12"/>
      <c r="AD128" s="12"/>
      <c r="AE128" s="12"/>
      <c r="AR128" s="224" t="s">
        <v>14</v>
      </c>
      <c r="AT128" s="225" t="s">
        <v>79</v>
      </c>
      <c r="AU128" s="225" t="s">
        <v>14</v>
      </c>
      <c r="AY128" s="224" t="s">
        <v>241</v>
      </c>
      <c r="BK128" s="226">
        <f>SUM(BK129:BK144)</f>
        <v>0</v>
      </c>
    </row>
    <row r="129" s="2" customFormat="1" ht="24.15" customHeight="1">
      <c r="A129" s="39"/>
      <c r="B129" s="40"/>
      <c r="C129" s="229" t="s">
        <v>14</v>
      </c>
      <c r="D129" s="229" t="s">
        <v>243</v>
      </c>
      <c r="E129" s="230" t="s">
        <v>2424</v>
      </c>
      <c r="F129" s="231" t="s">
        <v>6262</v>
      </c>
      <c r="G129" s="232" t="s">
        <v>307</v>
      </c>
      <c r="H129" s="233">
        <v>1</v>
      </c>
      <c r="I129" s="234"/>
      <c r="J129" s="235">
        <f>ROUND(I129*H129,2)</f>
        <v>0</v>
      </c>
      <c r="K129" s="231" t="s">
        <v>1</v>
      </c>
      <c r="L129" s="45"/>
      <c r="M129" s="236" t="s">
        <v>1</v>
      </c>
      <c r="N129" s="237" t="s">
        <v>45</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175</v>
      </c>
      <c r="AT129" s="240" t="s">
        <v>243</v>
      </c>
      <c r="AU129" s="240" t="s">
        <v>88</v>
      </c>
      <c r="AY129" s="18" t="s">
        <v>241</v>
      </c>
      <c r="BE129" s="241">
        <f>IF(N129="základní",J129,0)</f>
        <v>0</v>
      </c>
      <c r="BF129" s="241">
        <f>IF(N129="snížená",J129,0)</f>
        <v>0</v>
      </c>
      <c r="BG129" s="241">
        <f>IF(N129="zákl. přenesená",J129,0)</f>
        <v>0</v>
      </c>
      <c r="BH129" s="241">
        <f>IF(N129="sníž. přenesená",J129,0)</f>
        <v>0</v>
      </c>
      <c r="BI129" s="241">
        <f>IF(N129="nulová",J129,0)</f>
        <v>0</v>
      </c>
      <c r="BJ129" s="18" t="s">
        <v>14</v>
      </c>
      <c r="BK129" s="241">
        <f>ROUND(I129*H129,2)</f>
        <v>0</v>
      </c>
      <c r="BL129" s="18" t="s">
        <v>175</v>
      </c>
      <c r="BM129" s="240" t="s">
        <v>6263</v>
      </c>
    </row>
    <row r="130" s="2" customFormat="1">
      <c r="A130" s="39"/>
      <c r="B130" s="40"/>
      <c r="C130" s="41"/>
      <c r="D130" s="242" t="s">
        <v>249</v>
      </c>
      <c r="E130" s="41"/>
      <c r="F130" s="243" t="s">
        <v>6262</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249</v>
      </c>
      <c r="AU130" s="18" t="s">
        <v>88</v>
      </c>
    </row>
    <row r="131" s="2" customFormat="1" ht="16.5" customHeight="1">
      <c r="A131" s="39"/>
      <c r="B131" s="40"/>
      <c r="C131" s="229" t="s">
        <v>88</v>
      </c>
      <c r="D131" s="229" t="s">
        <v>243</v>
      </c>
      <c r="E131" s="230" t="s">
        <v>2428</v>
      </c>
      <c r="F131" s="231" t="s">
        <v>5517</v>
      </c>
      <c r="G131" s="232" t="s">
        <v>307</v>
      </c>
      <c r="H131" s="233">
        <v>1</v>
      </c>
      <c r="I131" s="234"/>
      <c r="J131" s="235">
        <f>ROUND(I131*H131,2)</f>
        <v>0</v>
      </c>
      <c r="K131" s="231" t="s">
        <v>1</v>
      </c>
      <c r="L131" s="45"/>
      <c r="M131" s="236" t="s">
        <v>1</v>
      </c>
      <c r="N131" s="237" t="s">
        <v>45</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175</v>
      </c>
      <c r="AT131" s="240" t="s">
        <v>243</v>
      </c>
      <c r="AU131" s="240" t="s">
        <v>88</v>
      </c>
      <c r="AY131" s="18" t="s">
        <v>241</v>
      </c>
      <c r="BE131" s="241">
        <f>IF(N131="základní",J131,0)</f>
        <v>0</v>
      </c>
      <c r="BF131" s="241">
        <f>IF(N131="snížená",J131,0)</f>
        <v>0</v>
      </c>
      <c r="BG131" s="241">
        <f>IF(N131="zákl. přenesená",J131,0)</f>
        <v>0</v>
      </c>
      <c r="BH131" s="241">
        <f>IF(N131="sníž. přenesená",J131,0)</f>
        <v>0</v>
      </c>
      <c r="BI131" s="241">
        <f>IF(N131="nulová",J131,0)</f>
        <v>0</v>
      </c>
      <c r="BJ131" s="18" t="s">
        <v>14</v>
      </c>
      <c r="BK131" s="241">
        <f>ROUND(I131*H131,2)</f>
        <v>0</v>
      </c>
      <c r="BL131" s="18" t="s">
        <v>175</v>
      </c>
      <c r="BM131" s="240" t="s">
        <v>6264</v>
      </c>
    </row>
    <row r="132" s="2" customFormat="1">
      <c r="A132" s="39"/>
      <c r="B132" s="40"/>
      <c r="C132" s="41"/>
      <c r="D132" s="242" t="s">
        <v>249</v>
      </c>
      <c r="E132" s="41"/>
      <c r="F132" s="243" t="s">
        <v>5517</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249</v>
      </c>
      <c r="AU132" s="18" t="s">
        <v>88</v>
      </c>
    </row>
    <row r="133" s="2" customFormat="1" ht="24.15" customHeight="1">
      <c r="A133" s="39"/>
      <c r="B133" s="40"/>
      <c r="C133" s="229" t="s">
        <v>96</v>
      </c>
      <c r="D133" s="229" t="s">
        <v>243</v>
      </c>
      <c r="E133" s="230" t="s">
        <v>5461</v>
      </c>
      <c r="F133" s="231" t="s">
        <v>6265</v>
      </c>
      <c r="G133" s="232" t="s">
        <v>5521</v>
      </c>
      <c r="H133" s="233">
        <v>143</v>
      </c>
      <c r="I133" s="234"/>
      <c r="J133" s="235">
        <f>ROUND(I133*H133,2)</f>
        <v>0</v>
      </c>
      <c r="K133" s="231" t="s">
        <v>1</v>
      </c>
      <c r="L133" s="45"/>
      <c r="M133" s="236" t="s">
        <v>1</v>
      </c>
      <c r="N133" s="237" t="s">
        <v>45</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175</v>
      </c>
      <c r="AT133" s="240" t="s">
        <v>243</v>
      </c>
      <c r="AU133" s="240" t="s">
        <v>88</v>
      </c>
      <c r="AY133" s="18" t="s">
        <v>241</v>
      </c>
      <c r="BE133" s="241">
        <f>IF(N133="základní",J133,0)</f>
        <v>0</v>
      </c>
      <c r="BF133" s="241">
        <f>IF(N133="snížená",J133,0)</f>
        <v>0</v>
      </c>
      <c r="BG133" s="241">
        <f>IF(N133="zákl. přenesená",J133,0)</f>
        <v>0</v>
      </c>
      <c r="BH133" s="241">
        <f>IF(N133="sníž. přenesená",J133,0)</f>
        <v>0</v>
      </c>
      <c r="BI133" s="241">
        <f>IF(N133="nulová",J133,0)</f>
        <v>0</v>
      </c>
      <c r="BJ133" s="18" t="s">
        <v>14</v>
      </c>
      <c r="BK133" s="241">
        <f>ROUND(I133*H133,2)</f>
        <v>0</v>
      </c>
      <c r="BL133" s="18" t="s">
        <v>175</v>
      </c>
      <c r="BM133" s="240" t="s">
        <v>6266</v>
      </c>
    </row>
    <row r="134" s="2" customFormat="1">
      <c r="A134" s="39"/>
      <c r="B134" s="40"/>
      <c r="C134" s="41"/>
      <c r="D134" s="242" t="s">
        <v>249</v>
      </c>
      <c r="E134" s="41"/>
      <c r="F134" s="243" t="s">
        <v>6265</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249</v>
      </c>
      <c r="AU134" s="18" t="s">
        <v>88</v>
      </c>
    </row>
    <row r="135" s="2" customFormat="1" ht="16.5" customHeight="1">
      <c r="A135" s="39"/>
      <c r="B135" s="40"/>
      <c r="C135" s="229" t="s">
        <v>175</v>
      </c>
      <c r="D135" s="229" t="s">
        <v>243</v>
      </c>
      <c r="E135" s="230" t="s">
        <v>5464</v>
      </c>
      <c r="F135" s="231" t="s">
        <v>5533</v>
      </c>
      <c r="G135" s="232" t="s">
        <v>307</v>
      </c>
      <c r="H135" s="233">
        <v>1</v>
      </c>
      <c r="I135" s="234"/>
      <c r="J135" s="235">
        <f>ROUND(I135*H135,2)</f>
        <v>0</v>
      </c>
      <c r="K135" s="231" t="s">
        <v>1</v>
      </c>
      <c r="L135" s="45"/>
      <c r="M135" s="236" t="s">
        <v>1</v>
      </c>
      <c r="N135" s="237" t="s">
        <v>45</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175</v>
      </c>
      <c r="AT135" s="240" t="s">
        <v>243</v>
      </c>
      <c r="AU135" s="240" t="s">
        <v>88</v>
      </c>
      <c r="AY135" s="18" t="s">
        <v>241</v>
      </c>
      <c r="BE135" s="241">
        <f>IF(N135="základní",J135,0)</f>
        <v>0</v>
      </c>
      <c r="BF135" s="241">
        <f>IF(N135="snížená",J135,0)</f>
        <v>0</v>
      </c>
      <c r="BG135" s="241">
        <f>IF(N135="zákl. přenesená",J135,0)</f>
        <v>0</v>
      </c>
      <c r="BH135" s="241">
        <f>IF(N135="sníž. přenesená",J135,0)</f>
        <v>0</v>
      </c>
      <c r="BI135" s="241">
        <f>IF(N135="nulová",J135,0)</f>
        <v>0</v>
      </c>
      <c r="BJ135" s="18" t="s">
        <v>14</v>
      </c>
      <c r="BK135" s="241">
        <f>ROUND(I135*H135,2)</f>
        <v>0</v>
      </c>
      <c r="BL135" s="18" t="s">
        <v>175</v>
      </c>
      <c r="BM135" s="240" t="s">
        <v>6267</v>
      </c>
    </row>
    <row r="136" s="2" customFormat="1">
      <c r="A136" s="39"/>
      <c r="B136" s="40"/>
      <c r="C136" s="41"/>
      <c r="D136" s="242" t="s">
        <v>249</v>
      </c>
      <c r="E136" s="41"/>
      <c r="F136" s="243" t="s">
        <v>5533</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249</v>
      </c>
      <c r="AU136" s="18" t="s">
        <v>88</v>
      </c>
    </row>
    <row r="137" s="2" customFormat="1" ht="16.5" customHeight="1">
      <c r="A137" s="39"/>
      <c r="B137" s="40"/>
      <c r="C137" s="229" t="s">
        <v>274</v>
      </c>
      <c r="D137" s="229" t="s">
        <v>243</v>
      </c>
      <c r="E137" s="230" t="s">
        <v>5467</v>
      </c>
      <c r="F137" s="231" t="s">
        <v>5536</v>
      </c>
      <c r="G137" s="232" t="s">
        <v>5537</v>
      </c>
      <c r="H137" s="233">
        <v>72</v>
      </c>
      <c r="I137" s="234"/>
      <c r="J137" s="235">
        <f>ROUND(I137*H137,2)</f>
        <v>0</v>
      </c>
      <c r="K137" s="231" t="s">
        <v>1</v>
      </c>
      <c r="L137" s="45"/>
      <c r="M137" s="236" t="s">
        <v>1</v>
      </c>
      <c r="N137" s="237" t="s">
        <v>45</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175</v>
      </c>
      <c r="AT137" s="240" t="s">
        <v>243</v>
      </c>
      <c r="AU137" s="240" t="s">
        <v>88</v>
      </c>
      <c r="AY137" s="18" t="s">
        <v>241</v>
      </c>
      <c r="BE137" s="241">
        <f>IF(N137="základní",J137,0)</f>
        <v>0</v>
      </c>
      <c r="BF137" s="241">
        <f>IF(N137="snížená",J137,0)</f>
        <v>0</v>
      </c>
      <c r="BG137" s="241">
        <f>IF(N137="zákl. přenesená",J137,0)</f>
        <v>0</v>
      </c>
      <c r="BH137" s="241">
        <f>IF(N137="sníž. přenesená",J137,0)</f>
        <v>0</v>
      </c>
      <c r="BI137" s="241">
        <f>IF(N137="nulová",J137,0)</f>
        <v>0</v>
      </c>
      <c r="BJ137" s="18" t="s">
        <v>14</v>
      </c>
      <c r="BK137" s="241">
        <f>ROUND(I137*H137,2)</f>
        <v>0</v>
      </c>
      <c r="BL137" s="18" t="s">
        <v>175</v>
      </c>
      <c r="BM137" s="240" t="s">
        <v>6268</v>
      </c>
    </row>
    <row r="138" s="2" customFormat="1">
      <c r="A138" s="39"/>
      <c r="B138" s="40"/>
      <c r="C138" s="41"/>
      <c r="D138" s="242" t="s">
        <v>249</v>
      </c>
      <c r="E138" s="41"/>
      <c r="F138" s="243" t="s">
        <v>5536</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249</v>
      </c>
      <c r="AU138" s="18" t="s">
        <v>88</v>
      </c>
    </row>
    <row r="139" s="2" customFormat="1" ht="16.5" customHeight="1">
      <c r="A139" s="39"/>
      <c r="B139" s="40"/>
      <c r="C139" s="229" t="s">
        <v>283</v>
      </c>
      <c r="D139" s="229" t="s">
        <v>243</v>
      </c>
      <c r="E139" s="230" t="s">
        <v>5470</v>
      </c>
      <c r="F139" s="231" t="s">
        <v>5540</v>
      </c>
      <c r="G139" s="232" t="s">
        <v>307</v>
      </c>
      <c r="H139" s="233">
        <v>1</v>
      </c>
      <c r="I139" s="234"/>
      <c r="J139" s="235">
        <f>ROUND(I139*H139,2)</f>
        <v>0</v>
      </c>
      <c r="K139" s="231" t="s">
        <v>1</v>
      </c>
      <c r="L139" s="45"/>
      <c r="M139" s="236" t="s">
        <v>1</v>
      </c>
      <c r="N139" s="237" t="s">
        <v>45</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175</v>
      </c>
      <c r="AT139" s="240" t="s">
        <v>243</v>
      </c>
      <c r="AU139" s="240" t="s">
        <v>88</v>
      </c>
      <c r="AY139" s="18" t="s">
        <v>241</v>
      </c>
      <c r="BE139" s="241">
        <f>IF(N139="základní",J139,0)</f>
        <v>0</v>
      </c>
      <c r="BF139" s="241">
        <f>IF(N139="snížená",J139,0)</f>
        <v>0</v>
      </c>
      <c r="BG139" s="241">
        <f>IF(N139="zákl. přenesená",J139,0)</f>
        <v>0</v>
      </c>
      <c r="BH139" s="241">
        <f>IF(N139="sníž. přenesená",J139,0)</f>
        <v>0</v>
      </c>
      <c r="BI139" s="241">
        <f>IF(N139="nulová",J139,0)</f>
        <v>0</v>
      </c>
      <c r="BJ139" s="18" t="s">
        <v>14</v>
      </c>
      <c r="BK139" s="241">
        <f>ROUND(I139*H139,2)</f>
        <v>0</v>
      </c>
      <c r="BL139" s="18" t="s">
        <v>175</v>
      </c>
      <c r="BM139" s="240" t="s">
        <v>6269</v>
      </c>
    </row>
    <row r="140" s="2" customFormat="1">
      <c r="A140" s="39"/>
      <c r="B140" s="40"/>
      <c r="C140" s="41"/>
      <c r="D140" s="242" t="s">
        <v>249</v>
      </c>
      <c r="E140" s="41"/>
      <c r="F140" s="243" t="s">
        <v>5540</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249</v>
      </c>
      <c r="AU140" s="18" t="s">
        <v>88</v>
      </c>
    </row>
    <row r="141" s="2" customFormat="1" ht="24.15" customHeight="1">
      <c r="A141" s="39"/>
      <c r="B141" s="40"/>
      <c r="C141" s="229" t="s">
        <v>293</v>
      </c>
      <c r="D141" s="229" t="s">
        <v>243</v>
      </c>
      <c r="E141" s="230" t="s">
        <v>5473</v>
      </c>
      <c r="F141" s="231" t="s">
        <v>5514</v>
      </c>
      <c r="G141" s="232" t="s">
        <v>307</v>
      </c>
      <c r="H141" s="233">
        <v>1</v>
      </c>
      <c r="I141" s="234"/>
      <c r="J141" s="235">
        <f>ROUND(I141*H141,2)</f>
        <v>0</v>
      </c>
      <c r="K141" s="231" t="s">
        <v>1</v>
      </c>
      <c r="L141" s="45"/>
      <c r="M141" s="236" t="s">
        <v>1</v>
      </c>
      <c r="N141" s="237" t="s">
        <v>45</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175</v>
      </c>
      <c r="AT141" s="240" t="s">
        <v>243</v>
      </c>
      <c r="AU141" s="240" t="s">
        <v>88</v>
      </c>
      <c r="AY141" s="18" t="s">
        <v>241</v>
      </c>
      <c r="BE141" s="241">
        <f>IF(N141="základní",J141,0)</f>
        <v>0</v>
      </c>
      <c r="BF141" s="241">
        <f>IF(N141="snížená",J141,0)</f>
        <v>0</v>
      </c>
      <c r="BG141" s="241">
        <f>IF(N141="zákl. přenesená",J141,0)</f>
        <v>0</v>
      </c>
      <c r="BH141" s="241">
        <f>IF(N141="sníž. přenesená",J141,0)</f>
        <v>0</v>
      </c>
      <c r="BI141" s="241">
        <f>IF(N141="nulová",J141,0)</f>
        <v>0</v>
      </c>
      <c r="BJ141" s="18" t="s">
        <v>14</v>
      </c>
      <c r="BK141" s="241">
        <f>ROUND(I141*H141,2)</f>
        <v>0</v>
      </c>
      <c r="BL141" s="18" t="s">
        <v>175</v>
      </c>
      <c r="BM141" s="240" t="s">
        <v>6270</v>
      </c>
    </row>
    <row r="142" s="2" customFormat="1">
      <c r="A142" s="39"/>
      <c r="B142" s="40"/>
      <c r="C142" s="41"/>
      <c r="D142" s="242" t="s">
        <v>249</v>
      </c>
      <c r="E142" s="41"/>
      <c r="F142" s="243" t="s">
        <v>5514</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249</v>
      </c>
      <c r="AU142" s="18" t="s">
        <v>88</v>
      </c>
    </row>
    <row r="143" s="2" customFormat="1" ht="24.15" customHeight="1">
      <c r="A143" s="39"/>
      <c r="B143" s="40"/>
      <c r="C143" s="229" t="s">
        <v>300</v>
      </c>
      <c r="D143" s="229" t="s">
        <v>243</v>
      </c>
      <c r="E143" s="230" t="s">
        <v>5476</v>
      </c>
      <c r="F143" s="231" t="s">
        <v>5543</v>
      </c>
      <c r="G143" s="232" t="s">
        <v>307</v>
      </c>
      <c r="H143" s="233">
        <v>1</v>
      </c>
      <c r="I143" s="234"/>
      <c r="J143" s="235">
        <f>ROUND(I143*H143,2)</f>
        <v>0</v>
      </c>
      <c r="K143" s="231" t="s">
        <v>1</v>
      </c>
      <c r="L143" s="45"/>
      <c r="M143" s="236" t="s">
        <v>1</v>
      </c>
      <c r="N143" s="237" t="s">
        <v>45</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175</v>
      </c>
      <c r="AT143" s="240" t="s">
        <v>243</v>
      </c>
      <c r="AU143" s="240" t="s">
        <v>88</v>
      </c>
      <c r="AY143" s="18" t="s">
        <v>241</v>
      </c>
      <c r="BE143" s="241">
        <f>IF(N143="základní",J143,0)</f>
        <v>0</v>
      </c>
      <c r="BF143" s="241">
        <f>IF(N143="snížená",J143,0)</f>
        <v>0</v>
      </c>
      <c r="BG143" s="241">
        <f>IF(N143="zákl. přenesená",J143,0)</f>
        <v>0</v>
      </c>
      <c r="BH143" s="241">
        <f>IF(N143="sníž. přenesená",J143,0)</f>
        <v>0</v>
      </c>
      <c r="BI143" s="241">
        <f>IF(N143="nulová",J143,0)</f>
        <v>0</v>
      </c>
      <c r="BJ143" s="18" t="s">
        <v>14</v>
      </c>
      <c r="BK143" s="241">
        <f>ROUND(I143*H143,2)</f>
        <v>0</v>
      </c>
      <c r="BL143" s="18" t="s">
        <v>175</v>
      </c>
      <c r="BM143" s="240" t="s">
        <v>6271</v>
      </c>
    </row>
    <row r="144" s="2" customFormat="1">
      <c r="A144" s="39"/>
      <c r="B144" s="40"/>
      <c r="C144" s="41"/>
      <c r="D144" s="242" t="s">
        <v>249</v>
      </c>
      <c r="E144" s="41"/>
      <c r="F144" s="243" t="s">
        <v>5543</v>
      </c>
      <c r="G144" s="41"/>
      <c r="H144" s="41"/>
      <c r="I144" s="244"/>
      <c r="J144" s="41"/>
      <c r="K144" s="41"/>
      <c r="L144" s="45"/>
      <c r="M144" s="281"/>
      <c r="N144" s="282"/>
      <c r="O144" s="283"/>
      <c r="P144" s="283"/>
      <c r="Q144" s="283"/>
      <c r="R144" s="283"/>
      <c r="S144" s="283"/>
      <c r="T144" s="284"/>
      <c r="U144" s="39"/>
      <c r="V144" s="39"/>
      <c r="W144" s="39"/>
      <c r="X144" s="39"/>
      <c r="Y144" s="39"/>
      <c r="Z144" s="39"/>
      <c r="AA144" s="39"/>
      <c r="AB144" s="39"/>
      <c r="AC144" s="39"/>
      <c r="AD144" s="39"/>
      <c r="AE144" s="39"/>
      <c r="AT144" s="18" t="s">
        <v>249</v>
      </c>
      <c r="AU144" s="18" t="s">
        <v>88</v>
      </c>
    </row>
    <row r="145" s="2" customFormat="1" ht="6.96" customHeight="1">
      <c r="A145" s="39"/>
      <c r="B145" s="67"/>
      <c r="C145" s="68"/>
      <c r="D145" s="68"/>
      <c r="E145" s="68"/>
      <c r="F145" s="68"/>
      <c r="G145" s="68"/>
      <c r="H145" s="68"/>
      <c r="I145" s="68"/>
      <c r="J145" s="68"/>
      <c r="K145" s="68"/>
      <c r="L145" s="45"/>
      <c r="M145" s="39"/>
      <c r="O145" s="39"/>
      <c r="P145" s="39"/>
      <c r="Q145" s="39"/>
      <c r="R145" s="39"/>
      <c r="S145" s="39"/>
      <c r="T145" s="39"/>
      <c r="U145" s="39"/>
      <c r="V145" s="39"/>
      <c r="W145" s="39"/>
      <c r="X145" s="39"/>
      <c r="Y145" s="39"/>
      <c r="Z145" s="39"/>
      <c r="AA145" s="39"/>
      <c r="AB145" s="39"/>
      <c r="AC145" s="39"/>
      <c r="AD145" s="39"/>
      <c r="AE145" s="39"/>
    </row>
  </sheetData>
  <sheetProtection sheet="1" autoFilter="0" formatColumns="0" formatRows="0" objects="1" scenarios="1" spinCount="100000" saltValue="3Zfo++/m3QUlXKY2LV7PQRXPPOWOvO7Ag3w4bidXjkT2qgSrFFZR1J1J60HgB9T/jvDFJ2hflzdAkSzy2wb4yw==" hashValue="CXuQ3hiHdxFDCusCjdyZBpzXd87F5PnqMayMW2GNskdWSPQ4FfZIsv6eXPCutrzsQwYRcifOB+o5Z8AY9ix18g==" algorithmName="SHA-512" password="CC35"/>
  <autoFilter ref="C125:K144"/>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206</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s="2" customFormat="1" ht="12" customHeight="1">
      <c r="A8" s="39"/>
      <c r="B8" s="45"/>
      <c r="C8" s="39"/>
      <c r="D8" s="152" t="s">
        <v>211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6272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6" t="str">
        <f>'Rekapitulace stavby'!AN8</f>
        <v>18. 8. 2021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26</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27</v>
      </c>
      <c r="F15" s="39"/>
      <c r="G15" s="39"/>
      <c r="H15" s="39"/>
      <c r="I15" s="152" t="s">
        <v>28</v>
      </c>
      <c r="J15" s="142" t="s">
        <v>29</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30</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28</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32</v>
      </c>
      <c r="E20" s="39"/>
      <c r="F20" s="39"/>
      <c r="G20" s="39"/>
      <c r="H20" s="39"/>
      <c r="I20" s="152" t="s">
        <v>25</v>
      </c>
      <c r="J20" s="142" t="s">
        <v>33</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34</v>
      </c>
      <c r="F21" s="39"/>
      <c r="G21" s="39"/>
      <c r="H21" s="39"/>
      <c r="I21" s="152" t="s">
        <v>28</v>
      </c>
      <c r="J21" s="142" t="s">
        <v>35</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37</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28</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39</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40</v>
      </c>
      <c r="E30" s="39"/>
      <c r="F30" s="39"/>
      <c r="G30" s="39"/>
      <c r="H30" s="39"/>
      <c r="I30" s="39"/>
      <c r="J30" s="163">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42</v>
      </c>
      <c r="G32" s="39"/>
      <c r="H32" s="39"/>
      <c r="I32" s="164" t="s">
        <v>41</v>
      </c>
      <c r="J32" s="164" t="s">
        <v>43</v>
      </c>
      <c r="K32" s="39"/>
      <c r="L32" s="64"/>
      <c r="S32" s="39"/>
      <c r="T32" s="39"/>
      <c r="U32" s="39"/>
      <c r="V32" s="39"/>
      <c r="W32" s="39"/>
      <c r="X32" s="39"/>
      <c r="Y32" s="39"/>
      <c r="Z32" s="39"/>
      <c r="AA32" s="39"/>
      <c r="AB32" s="39"/>
      <c r="AC32" s="39"/>
      <c r="AD32" s="39"/>
      <c r="AE32" s="39"/>
    </row>
    <row r="33" s="2" customFormat="1" ht="14.4" customHeight="1">
      <c r="A33" s="39"/>
      <c r="B33" s="45"/>
      <c r="C33" s="39"/>
      <c r="D33" s="154" t="s">
        <v>44</v>
      </c>
      <c r="E33" s="152" t="s">
        <v>45</v>
      </c>
      <c r="F33" s="165">
        <f>ROUND((SUM(BE121:BE141)),  2)</f>
        <v>0</v>
      </c>
      <c r="G33" s="39"/>
      <c r="H33" s="39"/>
      <c r="I33" s="166">
        <v>0.20999999999999999</v>
      </c>
      <c r="J33" s="165">
        <f>ROUND(((SUM(BE121:BE141))*I33),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46</v>
      </c>
      <c r="F34" s="165">
        <f>ROUND((SUM(BF121:BF141)),  2)</f>
        <v>0</v>
      </c>
      <c r="G34" s="39"/>
      <c r="H34" s="39"/>
      <c r="I34" s="166">
        <v>0.14999999999999999</v>
      </c>
      <c r="J34" s="165">
        <f>ROUND(((SUM(BF121:BF141))*I34),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47</v>
      </c>
      <c r="F35" s="165">
        <f>ROUND((SUM(BG121:BG141)),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48</v>
      </c>
      <c r="F36" s="165">
        <f>ROUND((SUM(BH121:BH141)),  2)</f>
        <v>0</v>
      </c>
      <c r="G36" s="39"/>
      <c r="H36" s="39"/>
      <c r="I36" s="166">
        <v>0.14999999999999999</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5">
        <f>ROUND((SUM(BI121:BI141)),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50</v>
      </c>
      <c r="E39" s="169"/>
      <c r="F39" s="169"/>
      <c r="G39" s="170" t="s">
        <v>51</v>
      </c>
      <c r="H39" s="171" t="s">
        <v>52</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obec Zaječov, místní část Kvaň, Nová Ves</v>
      </c>
      <c r="G89" s="41"/>
      <c r="H89" s="41"/>
      <c r="I89" s="33" t="s">
        <v>22</v>
      </c>
      <c r="J89" s="80" t="str">
        <f>IF(J12="","",J12)</f>
        <v>18. 8. 2021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54.45" customHeight="1">
      <c r="A91" s="39"/>
      <c r="B91" s="40"/>
      <c r="C91" s="33" t="s">
        <v>24</v>
      </c>
      <c r="D91" s="41"/>
      <c r="E91" s="41"/>
      <c r="F91" s="28" t="str">
        <f>E15</f>
        <v>Obec Zaječov, Zaječov 265, 267 63 Zaječov</v>
      </c>
      <c r="G91" s="41"/>
      <c r="H91" s="41"/>
      <c r="I91" s="33" t="s">
        <v>32</v>
      </c>
      <c r="J91" s="37" t="str">
        <f>E21</f>
        <v>PIK VÍTEK s.r.o.,Kořenského 1025/7, 150 00 Praha 5</v>
      </c>
      <c r="K91" s="41"/>
      <c r="L91" s="64"/>
      <c r="S91" s="39"/>
      <c r="T91" s="39"/>
      <c r="U91" s="39"/>
      <c r="V91" s="39"/>
      <c r="W91" s="39"/>
      <c r="X91" s="39"/>
      <c r="Y91" s="39"/>
      <c r="Z91" s="39"/>
      <c r="AA91" s="39"/>
      <c r="AB91" s="39"/>
      <c r="AC91" s="39"/>
      <c r="AD91" s="39"/>
      <c r="AE91" s="39"/>
    </row>
    <row r="92" s="2" customFormat="1" ht="15.15" customHeight="1">
      <c r="A92" s="39"/>
      <c r="B92" s="40"/>
      <c r="C92" s="33" t="s">
        <v>30</v>
      </c>
      <c r="D92" s="41"/>
      <c r="E92" s="41"/>
      <c r="F92" s="28" t="str">
        <f>IF(E18="","",E18)</f>
        <v>Vyplň údaj</v>
      </c>
      <c r="G92" s="41"/>
      <c r="H92" s="41"/>
      <c r="I92" s="33" t="s">
        <v>37</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218</v>
      </c>
      <c r="D94" s="188"/>
      <c r="E94" s="188"/>
      <c r="F94" s="188"/>
      <c r="G94" s="188"/>
      <c r="H94" s="188"/>
      <c r="I94" s="188"/>
      <c r="J94" s="189" t="s">
        <v>219</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220</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221</v>
      </c>
    </row>
    <row r="97" s="9" customFormat="1" ht="24.96" customHeight="1">
      <c r="A97" s="9"/>
      <c r="B97" s="191"/>
      <c r="C97" s="192"/>
      <c r="D97" s="193" t="s">
        <v>6272</v>
      </c>
      <c r="E97" s="194"/>
      <c r="F97" s="194"/>
      <c r="G97" s="194"/>
      <c r="H97" s="194"/>
      <c r="I97" s="194"/>
      <c r="J97" s="195">
        <f>J122</f>
        <v>0</v>
      </c>
      <c r="K97" s="192"/>
      <c r="L97" s="196"/>
      <c r="S97" s="9"/>
      <c r="T97" s="9"/>
      <c r="U97" s="9"/>
      <c r="V97" s="9"/>
      <c r="W97" s="9"/>
      <c r="X97" s="9"/>
      <c r="Y97" s="9"/>
      <c r="Z97" s="9"/>
      <c r="AA97" s="9"/>
      <c r="AB97" s="9"/>
      <c r="AC97" s="9"/>
      <c r="AD97" s="9"/>
      <c r="AE97" s="9"/>
    </row>
    <row r="98" s="10" customFormat="1" ht="19.92" customHeight="1">
      <c r="A98" s="10"/>
      <c r="B98" s="197"/>
      <c r="C98" s="133"/>
      <c r="D98" s="198" t="s">
        <v>6273</v>
      </c>
      <c r="E98" s="199"/>
      <c r="F98" s="199"/>
      <c r="G98" s="199"/>
      <c r="H98" s="199"/>
      <c r="I98" s="199"/>
      <c r="J98" s="200">
        <f>J123</f>
        <v>0</v>
      </c>
      <c r="K98" s="133"/>
      <c r="L98" s="201"/>
      <c r="S98" s="10"/>
      <c r="T98" s="10"/>
      <c r="U98" s="10"/>
      <c r="V98" s="10"/>
      <c r="W98" s="10"/>
      <c r="X98" s="10"/>
      <c r="Y98" s="10"/>
      <c r="Z98" s="10"/>
      <c r="AA98" s="10"/>
      <c r="AB98" s="10"/>
      <c r="AC98" s="10"/>
      <c r="AD98" s="10"/>
      <c r="AE98" s="10"/>
    </row>
    <row r="99" s="10" customFormat="1" ht="19.92" customHeight="1">
      <c r="A99" s="10"/>
      <c r="B99" s="197"/>
      <c r="C99" s="133"/>
      <c r="D99" s="198" t="s">
        <v>6274</v>
      </c>
      <c r="E99" s="199"/>
      <c r="F99" s="199"/>
      <c r="G99" s="199"/>
      <c r="H99" s="199"/>
      <c r="I99" s="199"/>
      <c r="J99" s="200">
        <f>J127</f>
        <v>0</v>
      </c>
      <c r="K99" s="133"/>
      <c r="L99" s="201"/>
      <c r="S99" s="10"/>
      <c r="T99" s="10"/>
      <c r="U99" s="10"/>
      <c r="V99" s="10"/>
      <c r="W99" s="10"/>
      <c r="X99" s="10"/>
      <c r="Y99" s="10"/>
      <c r="Z99" s="10"/>
      <c r="AA99" s="10"/>
      <c r="AB99" s="10"/>
      <c r="AC99" s="10"/>
      <c r="AD99" s="10"/>
      <c r="AE99" s="10"/>
    </row>
    <row r="100" s="10" customFormat="1" ht="19.92" customHeight="1">
      <c r="A100" s="10"/>
      <c r="B100" s="197"/>
      <c r="C100" s="133"/>
      <c r="D100" s="198" t="s">
        <v>6275</v>
      </c>
      <c r="E100" s="199"/>
      <c r="F100" s="199"/>
      <c r="G100" s="199"/>
      <c r="H100" s="199"/>
      <c r="I100" s="199"/>
      <c r="J100" s="200">
        <f>J134</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6276</v>
      </c>
      <c r="E101" s="199"/>
      <c r="F101" s="199"/>
      <c r="G101" s="199"/>
      <c r="H101" s="199"/>
      <c r="I101" s="199"/>
      <c r="J101" s="200">
        <f>J138</f>
        <v>0</v>
      </c>
      <c r="K101" s="133"/>
      <c r="L101" s="201"/>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226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26.25" customHeight="1">
      <c r="A111" s="39"/>
      <c r="B111" s="40"/>
      <c r="C111" s="41"/>
      <c r="D111" s="41"/>
      <c r="E111" s="185" t="str">
        <f>E7</f>
        <v>Zaječov rozšíření a intenzifikace ČOV Horní Kváň - kanalizace a vodovod</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211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VRN - Vedlejší rozpočtové náklady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obec Zaječov, místní část Kvaň, Nová Ves</v>
      </c>
      <c r="G115" s="41"/>
      <c r="H115" s="41"/>
      <c r="I115" s="33" t="s">
        <v>22</v>
      </c>
      <c r="J115" s="80" t="str">
        <f>IF(J12="","",J12)</f>
        <v>18. 8. 2021</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54.45" customHeight="1">
      <c r="A117" s="39"/>
      <c r="B117" s="40"/>
      <c r="C117" s="33" t="s">
        <v>24</v>
      </c>
      <c r="D117" s="41"/>
      <c r="E117" s="41"/>
      <c r="F117" s="28" t="str">
        <f>E15</f>
        <v>Obec Zaječov, Zaječov 265, 267 63 Zaječov</v>
      </c>
      <c r="G117" s="41"/>
      <c r="H117" s="41"/>
      <c r="I117" s="33" t="s">
        <v>32</v>
      </c>
      <c r="J117" s="37" t="str">
        <f>E21</f>
        <v>PIK VÍTEK s.r.o.,Kořenského 1025/7, 150 00 Praha 5</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30</v>
      </c>
      <c r="D118" s="41"/>
      <c r="E118" s="41"/>
      <c r="F118" s="28" t="str">
        <f>IF(E18="","",E18)</f>
        <v>Vyplň údaj</v>
      </c>
      <c r="G118" s="41"/>
      <c r="H118" s="41"/>
      <c r="I118" s="33" t="s">
        <v>37</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2"/>
      <c r="B120" s="203"/>
      <c r="C120" s="204" t="s">
        <v>227</v>
      </c>
      <c r="D120" s="205" t="s">
        <v>65</v>
      </c>
      <c r="E120" s="205" t="s">
        <v>61</v>
      </c>
      <c r="F120" s="205" t="s">
        <v>62</v>
      </c>
      <c r="G120" s="205" t="s">
        <v>228</v>
      </c>
      <c r="H120" s="205" t="s">
        <v>229</v>
      </c>
      <c r="I120" s="205" t="s">
        <v>230</v>
      </c>
      <c r="J120" s="205" t="s">
        <v>219</v>
      </c>
      <c r="K120" s="206" t="s">
        <v>231</v>
      </c>
      <c r="L120" s="207"/>
      <c r="M120" s="101" t="s">
        <v>1</v>
      </c>
      <c r="N120" s="102" t="s">
        <v>44</v>
      </c>
      <c r="O120" s="102" t="s">
        <v>232</v>
      </c>
      <c r="P120" s="102" t="s">
        <v>233</v>
      </c>
      <c r="Q120" s="102" t="s">
        <v>234</v>
      </c>
      <c r="R120" s="102" t="s">
        <v>235</v>
      </c>
      <c r="S120" s="102" t="s">
        <v>236</v>
      </c>
      <c r="T120" s="103" t="s">
        <v>237</v>
      </c>
      <c r="U120" s="202"/>
      <c r="V120" s="202"/>
      <c r="W120" s="202"/>
      <c r="X120" s="202"/>
      <c r="Y120" s="202"/>
      <c r="Z120" s="202"/>
      <c r="AA120" s="202"/>
      <c r="AB120" s="202"/>
      <c r="AC120" s="202"/>
      <c r="AD120" s="202"/>
      <c r="AE120" s="202"/>
    </row>
    <row r="121" s="2" customFormat="1" ht="22.8" customHeight="1">
      <c r="A121" s="39"/>
      <c r="B121" s="40"/>
      <c r="C121" s="108" t="s">
        <v>238</v>
      </c>
      <c r="D121" s="41"/>
      <c r="E121" s="41"/>
      <c r="F121" s="41"/>
      <c r="G121" s="41"/>
      <c r="H121" s="41"/>
      <c r="I121" s="41"/>
      <c r="J121" s="208">
        <f>BK121</f>
        <v>0</v>
      </c>
      <c r="K121" s="41"/>
      <c r="L121" s="45"/>
      <c r="M121" s="104"/>
      <c r="N121" s="209"/>
      <c r="O121" s="105"/>
      <c r="P121" s="210">
        <f>P122</f>
        <v>0</v>
      </c>
      <c r="Q121" s="105"/>
      <c r="R121" s="210">
        <f>R122</f>
        <v>0</v>
      </c>
      <c r="S121" s="105"/>
      <c r="T121" s="211">
        <f>T122</f>
        <v>0</v>
      </c>
      <c r="U121" s="39"/>
      <c r="V121" s="39"/>
      <c r="W121" s="39"/>
      <c r="X121" s="39"/>
      <c r="Y121" s="39"/>
      <c r="Z121" s="39"/>
      <c r="AA121" s="39"/>
      <c r="AB121" s="39"/>
      <c r="AC121" s="39"/>
      <c r="AD121" s="39"/>
      <c r="AE121" s="39"/>
      <c r="AT121" s="18" t="s">
        <v>79</v>
      </c>
      <c r="AU121" s="18" t="s">
        <v>221</v>
      </c>
      <c r="BK121" s="212">
        <f>BK122</f>
        <v>0</v>
      </c>
    </row>
    <row r="122" s="12" customFormat="1" ht="25.92" customHeight="1">
      <c r="A122" s="12"/>
      <c r="B122" s="213"/>
      <c r="C122" s="214"/>
      <c r="D122" s="215" t="s">
        <v>79</v>
      </c>
      <c r="E122" s="216" t="s">
        <v>204</v>
      </c>
      <c r="F122" s="216" t="s">
        <v>205</v>
      </c>
      <c r="G122" s="214"/>
      <c r="H122" s="214"/>
      <c r="I122" s="217"/>
      <c r="J122" s="218">
        <f>BK122</f>
        <v>0</v>
      </c>
      <c r="K122" s="214"/>
      <c r="L122" s="219"/>
      <c r="M122" s="220"/>
      <c r="N122" s="221"/>
      <c r="O122" s="221"/>
      <c r="P122" s="222">
        <f>P123+P127+P134+P138</f>
        <v>0</v>
      </c>
      <c r="Q122" s="221"/>
      <c r="R122" s="222">
        <f>R123+R127+R134+R138</f>
        <v>0</v>
      </c>
      <c r="S122" s="221"/>
      <c r="T122" s="223">
        <f>T123+T127+T134+T138</f>
        <v>0</v>
      </c>
      <c r="U122" s="12"/>
      <c r="V122" s="12"/>
      <c r="W122" s="12"/>
      <c r="X122" s="12"/>
      <c r="Y122" s="12"/>
      <c r="Z122" s="12"/>
      <c r="AA122" s="12"/>
      <c r="AB122" s="12"/>
      <c r="AC122" s="12"/>
      <c r="AD122" s="12"/>
      <c r="AE122" s="12"/>
      <c r="AR122" s="224" t="s">
        <v>274</v>
      </c>
      <c r="AT122" s="225" t="s">
        <v>79</v>
      </c>
      <c r="AU122" s="225" t="s">
        <v>80</v>
      </c>
      <c r="AY122" s="224" t="s">
        <v>241</v>
      </c>
      <c r="BK122" s="226">
        <f>BK123+BK127+BK134+BK138</f>
        <v>0</v>
      </c>
    </row>
    <row r="123" s="12" customFormat="1" ht="22.8" customHeight="1">
      <c r="A123" s="12"/>
      <c r="B123" s="213"/>
      <c r="C123" s="214"/>
      <c r="D123" s="215" t="s">
        <v>79</v>
      </c>
      <c r="E123" s="227" t="s">
        <v>6277</v>
      </c>
      <c r="F123" s="227" t="s">
        <v>6278</v>
      </c>
      <c r="G123" s="214"/>
      <c r="H123" s="214"/>
      <c r="I123" s="217"/>
      <c r="J123" s="228">
        <f>BK123</f>
        <v>0</v>
      </c>
      <c r="K123" s="214"/>
      <c r="L123" s="219"/>
      <c r="M123" s="220"/>
      <c r="N123" s="221"/>
      <c r="O123" s="221"/>
      <c r="P123" s="222">
        <f>SUM(P124:P126)</f>
        <v>0</v>
      </c>
      <c r="Q123" s="221"/>
      <c r="R123" s="222">
        <f>SUM(R124:R126)</f>
        <v>0</v>
      </c>
      <c r="S123" s="221"/>
      <c r="T123" s="223">
        <f>SUM(T124:T126)</f>
        <v>0</v>
      </c>
      <c r="U123" s="12"/>
      <c r="V123" s="12"/>
      <c r="W123" s="12"/>
      <c r="X123" s="12"/>
      <c r="Y123" s="12"/>
      <c r="Z123" s="12"/>
      <c r="AA123" s="12"/>
      <c r="AB123" s="12"/>
      <c r="AC123" s="12"/>
      <c r="AD123" s="12"/>
      <c r="AE123" s="12"/>
      <c r="AR123" s="224" t="s">
        <v>274</v>
      </c>
      <c r="AT123" s="225" t="s">
        <v>79</v>
      </c>
      <c r="AU123" s="225" t="s">
        <v>14</v>
      </c>
      <c r="AY123" s="224" t="s">
        <v>241</v>
      </c>
      <c r="BK123" s="226">
        <f>SUM(BK124:BK126)</f>
        <v>0</v>
      </c>
    </row>
    <row r="124" s="2" customFormat="1" ht="16.5" customHeight="1">
      <c r="A124" s="39"/>
      <c r="B124" s="40"/>
      <c r="C124" s="229" t="s">
        <v>14</v>
      </c>
      <c r="D124" s="229" t="s">
        <v>243</v>
      </c>
      <c r="E124" s="230" t="s">
        <v>6279</v>
      </c>
      <c r="F124" s="231" t="s">
        <v>6278</v>
      </c>
      <c r="G124" s="232" t="s">
        <v>307</v>
      </c>
      <c r="H124" s="233">
        <v>1</v>
      </c>
      <c r="I124" s="234"/>
      <c r="J124" s="235">
        <f>ROUND(I124*H124,2)</f>
        <v>0</v>
      </c>
      <c r="K124" s="231" t="s">
        <v>247</v>
      </c>
      <c r="L124" s="45"/>
      <c r="M124" s="236" t="s">
        <v>1</v>
      </c>
      <c r="N124" s="237" t="s">
        <v>45</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6280</v>
      </c>
      <c r="AT124" s="240" t="s">
        <v>243</v>
      </c>
      <c r="AU124" s="240" t="s">
        <v>88</v>
      </c>
      <c r="AY124" s="18" t="s">
        <v>241</v>
      </c>
      <c r="BE124" s="241">
        <f>IF(N124="základní",J124,0)</f>
        <v>0</v>
      </c>
      <c r="BF124" s="241">
        <f>IF(N124="snížená",J124,0)</f>
        <v>0</v>
      </c>
      <c r="BG124" s="241">
        <f>IF(N124="zákl. přenesená",J124,0)</f>
        <v>0</v>
      </c>
      <c r="BH124" s="241">
        <f>IF(N124="sníž. přenesená",J124,0)</f>
        <v>0</v>
      </c>
      <c r="BI124" s="241">
        <f>IF(N124="nulová",J124,0)</f>
        <v>0</v>
      </c>
      <c r="BJ124" s="18" t="s">
        <v>14</v>
      </c>
      <c r="BK124" s="241">
        <f>ROUND(I124*H124,2)</f>
        <v>0</v>
      </c>
      <c r="BL124" s="18" t="s">
        <v>6280</v>
      </c>
      <c r="BM124" s="240" t="s">
        <v>6281</v>
      </c>
    </row>
    <row r="125" s="2" customFormat="1">
      <c r="A125" s="39"/>
      <c r="B125" s="40"/>
      <c r="C125" s="41"/>
      <c r="D125" s="242" t="s">
        <v>249</v>
      </c>
      <c r="E125" s="41"/>
      <c r="F125" s="243" t="s">
        <v>6278</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249</v>
      </c>
      <c r="AU125" s="18" t="s">
        <v>88</v>
      </c>
    </row>
    <row r="126" s="2" customFormat="1">
      <c r="A126" s="39"/>
      <c r="B126" s="40"/>
      <c r="C126" s="41"/>
      <c r="D126" s="247" t="s">
        <v>251</v>
      </c>
      <c r="E126" s="41"/>
      <c r="F126" s="248" t="s">
        <v>6282</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251</v>
      </c>
      <c r="AU126" s="18" t="s">
        <v>88</v>
      </c>
    </row>
    <row r="127" s="12" customFormat="1" ht="22.8" customHeight="1">
      <c r="A127" s="12"/>
      <c r="B127" s="213"/>
      <c r="C127" s="214"/>
      <c r="D127" s="215" t="s">
        <v>79</v>
      </c>
      <c r="E127" s="227" t="s">
        <v>6283</v>
      </c>
      <c r="F127" s="227" t="s">
        <v>6284</v>
      </c>
      <c r="G127" s="214"/>
      <c r="H127" s="214"/>
      <c r="I127" s="217"/>
      <c r="J127" s="228">
        <f>BK127</f>
        <v>0</v>
      </c>
      <c r="K127" s="214"/>
      <c r="L127" s="219"/>
      <c r="M127" s="220"/>
      <c r="N127" s="221"/>
      <c r="O127" s="221"/>
      <c r="P127" s="222">
        <f>SUM(P128:P133)</f>
        <v>0</v>
      </c>
      <c r="Q127" s="221"/>
      <c r="R127" s="222">
        <f>SUM(R128:R133)</f>
        <v>0</v>
      </c>
      <c r="S127" s="221"/>
      <c r="T127" s="223">
        <f>SUM(T128:T133)</f>
        <v>0</v>
      </c>
      <c r="U127" s="12"/>
      <c r="V127" s="12"/>
      <c r="W127" s="12"/>
      <c r="X127" s="12"/>
      <c r="Y127" s="12"/>
      <c r="Z127" s="12"/>
      <c r="AA127" s="12"/>
      <c r="AB127" s="12"/>
      <c r="AC127" s="12"/>
      <c r="AD127" s="12"/>
      <c r="AE127" s="12"/>
      <c r="AR127" s="224" t="s">
        <v>274</v>
      </c>
      <c r="AT127" s="225" t="s">
        <v>79</v>
      </c>
      <c r="AU127" s="225" t="s">
        <v>14</v>
      </c>
      <c r="AY127" s="224" t="s">
        <v>241</v>
      </c>
      <c r="BK127" s="226">
        <f>SUM(BK128:BK133)</f>
        <v>0</v>
      </c>
    </row>
    <row r="128" s="2" customFormat="1" ht="16.5" customHeight="1">
      <c r="A128" s="39"/>
      <c r="B128" s="40"/>
      <c r="C128" s="229" t="s">
        <v>88</v>
      </c>
      <c r="D128" s="229" t="s">
        <v>243</v>
      </c>
      <c r="E128" s="230" t="s">
        <v>6285</v>
      </c>
      <c r="F128" s="231" t="s">
        <v>6284</v>
      </c>
      <c r="G128" s="232" t="s">
        <v>307</v>
      </c>
      <c r="H128" s="233">
        <v>1</v>
      </c>
      <c r="I128" s="234"/>
      <c r="J128" s="235">
        <f>ROUND(I128*H128,2)</f>
        <v>0</v>
      </c>
      <c r="K128" s="231" t="s">
        <v>247</v>
      </c>
      <c r="L128" s="45"/>
      <c r="M128" s="236" t="s">
        <v>1</v>
      </c>
      <c r="N128" s="237" t="s">
        <v>45</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6280</v>
      </c>
      <c r="AT128" s="240" t="s">
        <v>243</v>
      </c>
      <c r="AU128" s="240" t="s">
        <v>88</v>
      </c>
      <c r="AY128" s="18" t="s">
        <v>241</v>
      </c>
      <c r="BE128" s="241">
        <f>IF(N128="základní",J128,0)</f>
        <v>0</v>
      </c>
      <c r="BF128" s="241">
        <f>IF(N128="snížená",J128,0)</f>
        <v>0</v>
      </c>
      <c r="BG128" s="241">
        <f>IF(N128="zákl. přenesená",J128,0)</f>
        <v>0</v>
      </c>
      <c r="BH128" s="241">
        <f>IF(N128="sníž. přenesená",J128,0)</f>
        <v>0</v>
      </c>
      <c r="BI128" s="241">
        <f>IF(N128="nulová",J128,0)</f>
        <v>0</v>
      </c>
      <c r="BJ128" s="18" t="s">
        <v>14</v>
      </c>
      <c r="BK128" s="241">
        <f>ROUND(I128*H128,2)</f>
        <v>0</v>
      </c>
      <c r="BL128" s="18" t="s">
        <v>6280</v>
      </c>
      <c r="BM128" s="240" t="s">
        <v>6286</v>
      </c>
    </row>
    <row r="129" s="2" customFormat="1">
      <c r="A129" s="39"/>
      <c r="B129" s="40"/>
      <c r="C129" s="41"/>
      <c r="D129" s="242" t="s">
        <v>249</v>
      </c>
      <c r="E129" s="41"/>
      <c r="F129" s="243" t="s">
        <v>6284</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249</v>
      </c>
      <c r="AU129" s="18" t="s">
        <v>88</v>
      </c>
    </row>
    <row r="130" s="2" customFormat="1">
      <c r="A130" s="39"/>
      <c r="B130" s="40"/>
      <c r="C130" s="41"/>
      <c r="D130" s="247" t="s">
        <v>251</v>
      </c>
      <c r="E130" s="41"/>
      <c r="F130" s="248" t="s">
        <v>6287</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251</v>
      </c>
      <c r="AU130" s="18" t="s">
        <v>88</v>
      </c>
    </row>
    <row r="131" s="2" customFormat="1" ht="16.5" customHeight="1">
      <c r="A131" s="39"/>
      <c r="B131" s="40"/>
      <c r="C131" s="229" t="s">
        <v>96</v>
      </c>
      <c r="D131" s="229" t="s">
        <v>243</v>
      </c>
      <c r="E131" s="230" t="s">
        <v>6288</v>
      </c>
      <c r="F131" s="231" t="s">
        <v>6289</v>
      </c>
      <c r="G131" s="232" t="s">
        <v>307</v>
      </c>
      <c r="H131" s="233">
        <v>1</v>
      </c>
      <c r="I131" s="234"/>
      <c r="J131" s="235">
        <f>ROUND(I131*H131,2)</f>
        <v>0</v>
      </c>
      <c r="K131" s="231" t="s">
        <v>247</v>
      </c>
      <c r="L131" s="45"/>
      <c r="M131" s="236" t="s">
        <v>1</v>
      </c>
      <c r="N131" s="237" t="s">
        <v>45</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6280</v>
      </c>
      <c r="AT131" s="240" t="s">
        <v>243</v>
      </c>
      <c r="AU131" s="240" t="s">
        <v>88</v>
      </c>
      <c r="AY131" s="18" t="s">
        <v>241</v>
      </c>
      <c r="BE131" s="241">
        <f>IF(N131="základní",J131,0)</f>
        <v>0</v>
      </c>
      <c r="BF131" s="241">
        <f>IF(N131="snížená",J131,0)</f>
        <v>0</v>
      </c>
      <c r="BG131" s="241">
        <f>IF(N131="zákl. přenesená",J131,0)</f>
        <v>0</v>
      </c>
      <c r="BH131" s="241">
        <f>IF(N131="sníž. přenesená",J131,0)</f>
        <v>0</v>
      </c>
      <c r="BI131" s="241">
        <f>IF(N131="nulová",J131,0)</f>
        <v>0</v>
      </c>
      <c r="BJ131" s="18" t="s">
        <v>14</v>
      </c>
      <c r="BK131" s="241">
        <f>ROUND(I131*H131,2)</f>
        <v>0</v>
      </c>
      <c r="BL131" s="18" t="s">
        <v>6280</v>
      </c>
      <c r="BM131" s="240" t="s">
        <v>6290</v>
      </c>
    </row>
    <row r="132" s="2" customFormat="1">
      <c r="A132" s="39"/>
      <c r="B132" s="40"/>
      <c r="C132" s="41"/>
      <c r="D132" s="242" t="s">
        <v>249</v>
      </c>
      <c r="E132" s="41"/>
      <c r="F132" s="243" t="s">
        <v>6289</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249</v>
      </c>
      <c r="AU132" s="18" t="s">
        <v>88</v>
      </c>
    </row>
    <row r="133" s="2" customFormat="1">
      <c r="A133" s="39"/>
      <c r="B133" s="40"/>
      <c r="C133" s="41"/>
      <c r="D133" s="247" t="s">
        <v>251</v>
      </c>
      <c r="E133" s="41"/>
      <c r="F133" s="248" t="s">
        <v>6291</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251</v>
      </c>
      <c r="AU133" s="18" t="s">
        <v>88</v>
      </c>
    </row>
    <row r="134" s="12" customFormat="1" ht="22.8" customHeight="1">
      <c r="A134" s="12"/>
      <c r="B134" s="213"/>
      <c r="C134" s="214"/>
      <c r="D134" s="215" t="s">
        <v>79</v>
      </c>
      <c r="E134" s="227" t="s">
        <v>6292</v>
      </c>
      <c r="F134" s="227" t="s">
        <v>6293</v>
      </c>
      <c r="G134" s="214"/>
      <c r="H134" s="214"/>
      <c r="I134" s="217"/>
      <c r="J134" s="228">
        <f>BK134</f>
        <v>0</v>
      </c>
      <c r="K134" s="214"/>
      <c r="L134" s="219"/>
      <c r="M134" s="220"/>
      <c r="N134" s="221"/>
      <c r="O134" s="221"/>
      <c r="P134" s="222">
        <f>SUM(P135:P137)</f>
        <v>0</v>
      </c>
      <c r="Q134" s="221"/>
      <c r="R134" s="222">
        <f>SUM(R135:R137)</f>
        <v>0</v>
      </c>
      <c r="S134" s="221"/>
      <c r="T134" s="223">
        <f>SUM(T135:T137)</f>
        <v>0</v>
      </c>
      <c r="U134" s="12"/>
      <c r="V134" s="12"/>
      <c r="W134" s="12"/>
      <c r="X134" s="12"/>
      <c r="Y134" s="12"/>
      <c r="Z134" s="12"/>
      <c r="AA134" s="12"/>
      <c r="AB134" s="12"/>
      <c r="AC134" s="12"/>
      <c r="AD134" s="12"/>
      <c r="AE134" s="12"/>
      <c r="AR134" s="224" t="s">
        <v>274</v>
      </c>
      <c r="AT134" s="225" t="s">
        <v>79</v>
      </c>
      <c r="AU134" s="225" t="s">
        <v>14</v>
      </c>
      <c r="AY134" s="224" t="s">
        <v>241</v>
      </c>
      <c r="BK134" s="226">
        <f>SUM(BK135:BK137)</f>
        <v>0</v>
      </c>
    </row>
    <row r="135" s="2" customFormat="1" ht="16.5" customHeight="1">
      <c r="A135" s="39"/>
      <c r="B135" s="40"/>
      <c r="C135" s="229" t="s">
        <v>175</v>
      </c>
      <c r="D135" s="229" t="s">
        <v>243</v>
      </c>
      <c r="E135" s="230" t="s">
        <v>6294</v>
      </c>
      <c r="F135" s="231" t="s">
        <v>6293</v>
      </c>
      <c r="G135" s="232" t="s">
        <v>307</v>
      </c>
      <c r="H135" s="233">
        <v>1</v>
      </c>
      <c r="I135" s="234"/>
      <c r="J135" s="235">
        <f>ROUND(I135*H135,2)</f>
        <v>0</v>
      </c>
      <c r="K135" s="231" t="s">
        <v>247</v>
      </c>
      <c r="L135" s="45"/>
      <c r="M135" s="236" t="s">
        <v>1</v>
      </c>
      <c r="N135" s="237" t="s">
        <v>45</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6280</v>
      </c>
      <c r="AT135" s="240" t="s">
        <v>243</v>
      </c>
      <c r="AU135" s="240" t="s">
        <v>88</v>
      </c>
      <c r="AY135" s="18" t="s">
        <v>241</v>
      </c>
      <c r="BE135" s="241">
        <f>IF(N135="základní",J135,0)</f>
        <v>0</v>
      </c>
      <c r="BF135" s="241">
        <f>IF(N135="snížená",J135,0)</f>
        <v>0</v>
      </c>
      <c r="BG135" s="241">
        <f>IF(N135="zákl. přenesená",J135,0)</f>
        <v>0</v>
      </c>
      <c r="BH135" s="241">
        <f>IF(N135="sníž. přenesená",J135,0)</f>
        <v>0</v>
      </c>
      <c r="BI135" s="241">
        <f>IF(N135="nulová",J135,0)</f>
        <v>0</v>
      </c>
      <c r="BJ135" s="18" t="s">
        <v>14</v>
      </c>
      <c r="BK135" s="241">
        <f>ROUND(I135*H135,2)</f>
        <v>0</v>
      </c>
      <c r="BL135" s="18" t="s">
        <v>6280</v>
      </c>
      <c r="BM135" s="240" t="s">
        <v>6295</v>
      </c>
    </row>
    <row r="136" s="2" customFormat="1">
      <c r="A136" s="39"/>
      <c r="B136" s="40"/>
      <c r="C136" s="41"/>
      <c r="D136" s="242" t="s">
        <v>249</v>
      </c>
      <c r="E136" s="41"/>
      <c r="F136" s="243" t="s">
        <v>6293</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249</v>
      </c>
      <c r="AU136" s="18" t="s">
        <v>88</v>
      </c>
    </row>
    <row r="137" s="2" customFormat="1">
      <c r="A137" s="39"/>
      <c r="B137" s="40"/>
      <c r="C137" s="41"/>
      <c r="D137" s="247" t="s">
        <v>251</v>
      </c>
      <c r="E137" s="41"/>
      <c r="F137" s="248" t="s">
        <v>6296</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251</v>
      </c>
      <c r="AU137" s="18" t="s">
        <v>88</v>
      </c>
    </row>
    <row r="138" s="12" customFormat="1" ht="22.8" customHeight="1">
      <c r="A138" s="12"/>
      <c r="B138" s="213"/>
      <c r="C138" s="214"/>
      <c r="D138" s="215" t="s">
        <v>79</v>
      </c>
      <c r="E138" s="227" t="s">
        <v>6297</v>
      </c>
      <c r="F138" s="227" t="s">
        <v>6298</v>
      </c>
      <c r="G138" s="214"/>
      <c r="H138" s="214"/>
      <c r="I138" s="217"/>
      <c r="J138" s="228">
        <f>BK138</f>
        <v>0</v>
      </c>
      <c r="K138" s="214"/>
      <c r="L138" s="219"/>
      <c r="M138" s="220"/>
      <c r="N138" s="221"/>
      <c r="O138" s="221"/>
      <c r="P138" s="222">
        <f>SUM(P139:P141)</f>
        <v>0</v>
      </c>
      <c r="Q138" s="221"/>
      <c r="R138" s="222">
        <f>SUM(R139:R141)</f>
        <v>0</v>
      </c>
      <c r="S138" s="221"/>
      <c r="T138" s="223">
        <f>SUM(T139:T141)</f>
        <v>0</v>
      </c>
      <c r="U138" s="12"/>
      <c r="V138" s="12"/>
      <c r="W138" s="12"/>
      <c r="X138" s="12"/>
      <c r="Y138" s="12"/>
      <c r="Z138" s="12"/>
      <c r="AA138" s="12"/>
      <c r="AB138" s="12"/>
      <c r="AC138" s="12"/>
      <c r="AD138" s="12"/>
      <c r="AE138" s="12"/>
      <c r="AR138" s="224" t="s">
        <v>274</v>
      </c>
      <c r="AT138" s="225" t="s">
        <v>79</v>
      </c>
      <c r="AU138" s="225" t="s">
        <v>14</v>
      </c>
      <c r="AY138" s="224" t="s">
        <v>241</v>
      </c>
      <c r="BK138" s="226">
        <f>SUM(BK139:BK141)</f>
        <v>0</v>
      </c>
    </row>
    <row r="139" s="2" customFormat="1" ht="16.5" customHeight="1">
      <c r="A139" s="39"/>
      <c r="B139" s="40"/>
      <c r="C139" s="229" t="s">
        <v>274</v>
      </c>
      <c r="D139" s="229" t="s">
        <v>243</v>
      </c>
      <c r="E139" s="230" t="s">
        <v>6299</v>
      </c>
      <c r="F139" s="231" t="s">
        <v>6298</v>
      </c>
      <c r="G139" s="232" t="s">
        <v>307</v>
      </c>
      <c r="H139" s="233">
        <v>1</v>
      </c>
      <c r="I139" s="234"/>
      <c r="J139" s="235">
        <f>ROUND(I139*H139,2)</f>
        <v>0</v>
      </c>
      <c r="K139" s="231" t="s">
        <v>247</v>
      </c>
      <c r="L139" s="45"/>
      <c r="M139" s="236" t="s">
        <v>1</v>
      </c>
      <c r="N139" s="237" t="s">
        <v>45</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6280</v>
      </c>
      <c r="AT139" s="240" t="s">
        <v>243</v>
      </c>
      <c r="AU139" s="240" t="s">
        <v>88</v>
      </c>
      <c r="AY139" s="18" t="s">
        <v>241</v>
      </c>
      <c r="BE139" s="241">
        <f>IF(N139="základní",J139,0)</f>
        <v>0</v>
      </c>
      <c r="BF139" s="241">
        <f>IF(N139="snížená",J139,0)</f>
        <v>0</v>
      </c>
      <c r="BG139" s="241">
        <f>IF(N139="zákl. přenesená",J139,0)</f>
        <v>0</v>
      </c>
      <c r="BH139" s="241">
        <f>IF(N139="sníž. přenesená",J139,0)</f>
        <v>0</v>
      </c>
      <c r="BI139" s="241">
        <f>IF(N139="nulová",J139,0)</f>
        <v>0</v>
      </c>
      <c r="BJ139" s="18" t="s">
        <v>14</v>
      </c>
      <c r="BK139" s="241">
        <f>ROUND(I139*H139,2)</f>
        <v>0</v>
      </c>
      <c r="BL139" s="18" t="s">
        <v>6280</v>
      </c>
      <c r="BM139" s="240" t="s">
        <v>6300</v>
      </c>
    </row>
    <row r="140" s="2" customFormat="1">
      <c r="A140" s="39"/>
      <c r="B140" s="40"/>
      <c r="C140" s="41"/>
      <c r="D140" s="242" t="s">
        <v>249</v>
      </c>
      <c r="E140" s="41"/>
      <c r="F140" s="243" t="s">
        <v>6298</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249</v>
      </c>
      <c r="AU140" s="18" t="s">
        <v>88</v>
      </c>
    </row>
    <row r="141" s="2" customFormat="1">
      <c r="A141" s="39"/>
      <c r="B141" s="40"/>
      <c r="C141" s="41"/>
      <c r="D141" s="247" t="s">
        <v>251</v>
      </c>
      <c r="E141" s="41"/>
      <c r="F141" s="248" t="s">
        <v>6301</v>
      </c>
      <c r="G141" s="41"/>
      <c r="H141" s="41"/>
      <c r="I141" s="244"/>
      <c r="J141" s="41"/>
      <c r="K141" s="41"/>
      <c r="L141" s="45"/>
      <c r="M141" s="281"/>
      <c r="N141" s="282"/>
      <c r="O141" s="283"/>
      <c r="P141" s="283"/>
      <c r="Q141" s="283"/>
      <c r="R141" s="283"/>
      <c r="S141" s="283"/>
      <c r="T141" s="284"/>
      <c r="U141" s="39"/>
      <c r="V141" s="39"/>
      <c r="W141" s="39"/>
      <c r="X141" s="39"/>
      <c r="Y141" s="39"/>
      <c r="Z141" s="39"/>
      <c r="AA141" s="39"/>
      <c r="AB141" s="39"/>
      <c r="AC141" s="39"/>
      <c r="AD141" s="39"/>
      <c r="AE141" s="39"/>
      <c r="AT141" s="18" t="s">
        <v>251</v>
      </c>
      <c r="AU141" s="18" t="s">
        <v>88</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OR+ayU4x/RUN2LSImyNK2QHJtpsFZeusJ2f9uoRMHZCNDVhkS9H9Sfi5lReA+A++984XI2vv4lHAPQffIJ9qiw==" hashValue="Q3CRIpo6wUlyPBbdHPiOjQ/+BN5UTxJbAYS0H+aJdWTLrhyNXa0T4lL+8V0JMEe16Qf4QXEZKpAJuhCmf94vmQ==" algorithmName="SHA-512" password="CC35"/>
  <autoFilter ref="C120:K141"/>
  <mergeCells count="9">
    <mergeCell ref="E7:H7"/>
    <mergeCell ref="E9:H9"/>
    <mergeCell ref="E18:H18"/>
    <mergeCell ref="E27:H27"/>
    <mergeCell ref="E85:H85"/>
    <mergeCell ref="E87:H87"/>
    <mergeCell ref="E111:H111"/>
    <mergeCell ref="E113:H113"/>
    <mergeCell ref="L2:V2"/>
  </mergeCells>
  <hyperlinks>
    <hyperlink ref="F126" r:id="rId1" display="https://podminky.urs.cz/item/CS_URS_2021_02/030001000"/>
    <hyperlink ref="F130" r:id="rId2" display="https://podminky.urs.cz/item/CS_URS_2021_02/040001000"/>
    <hyperlink ref="F133" r:id="rId3" display="https://podminky.urs.cz/item/CS_URS_2021_02/045002000"/>
    <hyperlink ref="F137" r:id="rId4" display="https://podminky.urs.cz/item/CS_URS_2021_02/060001000"/>
    <hyperlink ref="F141" r:id="rId5" display="https://podminky.urs.cz/item/CS_URS_2021_02/070001000"/>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209</v>
      </c>
    </row>
    <row r="3" s="1" customFormat="1" ht="6.96" customHeight="1">
      <c r="B3" s="148"/>
      <c r="C3" s="149"/>
      <c r="D3" s="149"/>
      <c r="E3" s="149"/>
      <c r="F3" s="149"/>
      <c r="G3" s="149"/>
      <c r="H3" s="149"/>
      <c r="I3" s="149"/>
      <c r="J3" s="149"/>
      <c r="K3" s="149"/>
      <c r="L3" s="21"/>
      <c r="AT3" s="18" t="s">
        <v>88</v>
      </c>
    </row>
    <row r="4" s="1" customFormat="1" ht="24.96" customHeight="1">
      <c r="B4" s="21"/>
      <c r="D4" s="150" t="s">
        <v>210</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Zaječov rozšíření a intenzifikace ČOV Horní Kváň - kanalizace a vodovod</v>
      </c>
      <c r="F7" s="152"/>
      <c r="G7" s="152"/>
      <c r="H7" s="152"/>
      <c r="L7" s="21"/>
    </row>
    <row r="8" s="2" customFormat="1" ht="12" customHeight="1">
      <c r="A8" s="39"/>
      <c r="B8" s="45"/>
      <c r="C8" s="39"/>
      <c r="D8" s="152" t="s">
        <v>211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6302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6" t="str">
        <f>'Rekapitulace stavby'!AN8</f>
        <v>18. 8. 2021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26</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27</v>
      </c>
      <c r="F15" s="39"/>
      <c r="G15" s="39"/>
      <c r="H15" s="39"/>
      <c r="I15" s="152" t="s">
        <v>28</v>
      </c>
      <c r="J15" s="142" t="s">
        <v>29</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30</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28</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32</v>
      </c>
      <c r="E20" s="39"/>
      <c r="F20" s="39"/>
      <c r="G20" s="39"/>
      <c r="H20" s="39"/>
      <c r="I20" s="152" t="s">
        <v>25</v>
      </c>
      <c r="J20" s="142" t="s">
        <v>33</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34</v>
      </c>
      <c r="F21" s="39"/>
      <c r="G21" s="39"/>
      <c r="H21" s="39"/>
      <c r="I21" s="152" t="s">
        <v>28</v>
      </c>
      <c r="J21" s="142" t="s">
        <v>35</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37</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28</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39</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40</v>
      </c>
      <c r="E30" s="39"/>
      <c r="F30" s="39"/>
      <c r="G30" s="39"/>
      <c r="H30" s="39"/>
      <c r="I30" s="39"/>
      <c r="J30" s="163">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42</v>
      </c>
      <c r="G32" s="39"/>
      <c r="H32" s="39"/>
      <c r="I32" s="164" t="s">
        <v>41</v>
      </c>
      <c r="J32" s="164" t="s">
        <v>43</v>
      </c>
      <c r="K32" s="39"/>
      <c r="L32" s="64"/>
      <c r="S32" s="39"/>
      <c r="T32" s="39"/>
      <c r="U32" s="39"/>
      <c r="V32" s="39"/>
      <c r="W32" s="39"/>
      <c r="X32" s="39"/>
      <c r="Y32" s="39"/>
      <c r="Z32" s="39"/>
      <c r="AA32" s="39"/>
      <c r="AB32" s="39"/>
      <c r="AC32" s="39"/>
      <c r="AD32" s="39"/>
      <c r="AE32" s="39"/>
    </row>
    <row r="33" s="2" customFormat="1" ht="14.4" customHeight="1">
      <c r="A33" s="39"/>
      <c r="B33" s="45"/>
      <c r="C33" s="39"/>
      <c r="D33" s="154" t="s">
        <v>44</v>
      </c>
      <c r="E33" s="152" t="s">
        <v>45</v>
      </c>
      <c r="F33" s="165">
        <f>ROUND((SUM(BE120:BE170)),  2)</f>
        <v>0</v>
      </c>
      <c r="G33" s="39"/>
      <c r="H33" s="39"/>
      <c r="I33" s="166">
        <v>0.20999999999999999</v>
      </c>
      <c r="J33" s="165">
        <f>ROUND(((SUM(BE120:BE170))*I33),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46</v>
      </c>
      <c r="F34" s="165">
        <f>ROUND((SUM(BF120:BF170)),  2)</f>
        <v>0</v>
      </c>
      <c r="G34" s="39"/>
      <c r="H34" s="39"/>
      <c r="I34" s="166">
        <v>0.14999999999999999</v>
      </c>
      <c r="J34" s="165">
        <f>ROUND(((SUM(BF120:BF170))*I34),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47</v>
      </c>
      <c r="F35" s="165">
        <f>ROUND((SUM(BG120:BG170)),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48</v>
      </c>
      <c r="F36" s="165">
        <f>ROUND((SUM(BH120:BH170)),  2)</f>
        <v>0</v>
      </c>
      <c r="G36" s="39"/>
      <c r="H36" s="39"/>
      <c r="I36" s="166">
        <v>0.14999999999999999</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5">
        <f>ROUND((SUM(BI120:BI170)),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50</v>
      </c>
      <c r="E39" s="169"/>
      <c r="F39" s="169"/>
      <c r="G39" s="170" t="s">
        <v>51</v>
      </c>
      <c r="H39" s="171" t="s">
        <v>52</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53</v>
      </c>
      <c r="E50" s="175"/>
      <c r="F50" s="175"/>
      <c r="G50" s="174" t="s">
        <v>54</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55</v>
      </c>
      <c r="E61" s="177"/>
      <c r="F61" s="178" t="s">
        <v>56</v>
      </c>
      <c r="G61" s="176" t="s">
        <v>55</v>
      </c>
      <c r="H61" s="177"/>
      <c r="I61" s="177"/>
      <c r="J61" s="179" t="s">
        <v>56</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57</v>
      </c>
      <c r="E65" s="180"/>
      <c r="F65" s="180"/>
      <c r="G65" s="174" t="s">
        <v>58</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55</v>
      </c>
      <c r="E76" s="177"/>
      <c r="F76" s="178" t="s">
        <v>56</v>
      </c>
      <c r="G76" s="176" t="s">
        <v>55</v>
      </c>
      <c r="H76" s="177"/>
      <c r="I76" s="177"/>
      <c r="J76" s="179" t="s">
        <v>56</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Zaječov rozšíření a intenzifikace ČOV Horní Kváň - kanalizace a vodovod</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ON - Ostatní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obec Zaječov, místní část Kvaň, Nová Ves</v>
      </c>
      <c r="G89" s="41"/>
      <c r="H89" s="41"/>
      <c r="I89" s="33" t="s">
        <v>22</v>
      </c>
      <c r="J89" s="80" t="str">
        <f>IF(J12="","",J12)</f>
        <v>18. 8. 2021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54.45" customHeight="1">
      <c r="A91" s="39"/>
      <c r="B91" s="40"/>
      <c r="C91" s="33" t="s">
        <v>24</v>
      </c>
      <c r="D91" s="41"/>
      <c r="E91" s="41"/>
      <c r="F91" s="28" t="str">
        <f>E15</f>
        <v>Obec Zaječov, Zaječov 265, 267 63 Zaječov</v>
      </c>
      <c r="G91" s="41"/>
      <c r="H91" s="41"/>
      <c r="I91" s="33" t="s">
        <v>32</v>
      </c>
      <c r="J91" s="37" t="str">
        <f>E21</f>
        <v>PIK VÍTEK s.r.o.,Kořenského 1025/7, 150 00 Praha 5</v>
      </c>
      <c r="K91" s="41"/>
      <c r="L91" s="64"/>
      <c r="S91" s="39"/>
      <c r="T91" s="39"/>
      <c r="U91" s="39"/>
      <c r="V91" s="39"/>
      <c r="W91" s="39"/>
      <c r="X91" s="39"/>
      <c r="Y91" s="39"/>
      <c r="Z91" s="39"/>
      <c r="AA91" s="39"/>
      <c r="AB91" s="39"/>
      <c r="AC91" s="39"/>
      <c r="AD91" s="39"/>
      <c r="AE91" s="39"/>
    </row>
    <row r="92" s="2" customFormat="1" ht="15.15" customHeight="1">
      <c r="A92" s="39"/>
      <c r="B92" s="40"/>
      <c r="C92" s="33" t="s">
        <v>30</v>
      </c>
      <c r="D92" s="41"/>
      <c r="E92" s="41"/>
      <c r="F92" s="28" t="str">
        <f>IF(E18="","",E18)</f>
        <v>Vyplň údaj</v>
      </c>
      <c r="G92" s="41"/>
      <c r="H92" s="41"/>
      <c r="I92" s="33" t="s">
        <v>37</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218</v>
      </c>
      <c r="D94" s="188"/>
      <c r="E94" s="188"/>
      <c r="F94" s="188"/>
      <c r="G94" s="188"/>
      <c r="H94" s="188"/>
      <c r="I94" s="188"/>
      <c r="J94" s="189" t="s">
        <v>219</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220</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221</v>
      </c>
    </row>
    <row r="97" s="9" customFormat="1" ht="24.96" customHeight="1">
      <c r="A97" s="9"/>
      <c r="B97" s="191"/>
      <c r="C97" s="192"/>
      <c r="D97" s="193" t="s">
        <v>6272</v>
      </c>
      <c r="E97" s="194"/>
      <c r="F97" s="194"/>
      <c r="G97" s="194"/>
      <c r="H97" s="194"/>
      <c r="I97" s="194"/>
      <c r="J97" s="195">
        <f>J121</f>
        <v>0</v>
      </c>
      <c r="K97" s="192"/>
      <c r="L97" s="196"/>
      <c r="S97" s="9"/>
      <c r="T97" s="9"/>
      <c r="U97" s="9"/>
      <c r="V97" s="9"/>
      <c r="W97" s="9"/>
      <c r="X97" s="9"/>
      <c r="Y97" s="9"/>
      <c r="Z97" s="9"/>
      <c r="AA97" s="9"/>
      <c r="AB97" s="9"/>
      <c r="AC97" s="9"/>
      <c r="AD97" s="9"/>
      <c r="AE97" s="9"/>
    </row>
    <row r="98" s="10" customFormat="1" ht="19.92" customHeight="1">
      <c r="A98" s="10"/>
      <c r="B98" s="197"/>
      <c r="C98" s="133"/>
      <c r="D98" s="198" t="s">
        <v>6303</v>
      </c>
      <c r="E98" s="199"/>
      <c r="F98" s="199"/>
      <c r="G98" s="199"/>
      <c r="H98" s="199"/>
      <c r="I98" s="199"/>
      <c r="J98" s="200">
        <f>J122</f>
        <v>0</v>
      </c>
      <c r="K98" s="133"/>
      <c r="L98" s="201"/>
      <c r="S98" s="10"/>
      <c r="T98" s="10"/>
      <c r="U98" s="10"/>
      <c r="V98" s="10"/>
      <c r="W98" s="10"/>
      <c r="X98" s="10"/>
      <c r="Y98" s="10"/>
      <c r="Z98" s="10"/>
      <c r="AA98" s="10"/>
      <c r="AB98" s="10"/>
      <c r="AC98" s="10"/>
      <c r="AD98" s="10"/>
      <c r="AE98" s="10"/>
    </row>
    <row r="99" s="10" customFormat="1" ht="19.92" customHeight="1">
      <c r="A99" s="10"/>
      <c r="B99" s="197"/>
      <c r="C99" s="133"/>
      <c r="D99" s="198" t="s">
        <v>6274</v>
      </c>
      <c r="E99" s="199"/>
      <c r="F99" s="199"/>
      <c r="G99" s="199"/>
      <c r="H99" s="199"/>
      <c r="I99" s="199"/>
      <c r="J99" s="200">
        <f>J157</f>
        <v>0</v>
      </c>
      <c r="K99" s="133"/>
      <c r="L99" s="201"/>
      <c r="S99" s="10"/>
      <c r="T99" s="10"/>
      <c r="U99" s="10"/>
      <c r="V99" s="10"/>
      <c r="W99" s="10"/>
      <c r="X99" s="10"/>
      <c r="Y99" s="10"/>
      <c r="Z99" s="10"/>
      <c r="AA99" s="10"/>
      <c r="AB99" s="10"/>
      <c r="AC99" s="10"/>
      <c r="AD99" s="10"/>
      <c r="AE99" s="10"/>
    </row>
    <row r="100" s="10" customFormat="1" ht="19.92" customHeight="1">
      <c r="A100" s="10"/>
      <c r="B100" s="197"/>
      <c r="C100" s="133"/>
      <c r="D100" s="198" t="s">
        <v>6304</v>
      </c>
      <c r="E100" s="199"/>
      <c r="F100" s="199"/>
      <c r="G100" s="199"/>
      <c r="H100" s="199"/>
      <c r="I100" s="199"/>
      <c r="J100" s="200">
        <f>J164</f>
        <v>0</v>
      </c>
      <c r="K100" s="133"/>
      <c r="L100" s="201"/>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226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26.25" customHeight="1">
      <c r="A110" s="39"/>
      <c r="B110" s="40"/>
      <c r="C110" s="41"/>
      <c r="D110" s="41"/>
      <c r="E110" s="185" t="str">
        <f>E7</f>
        <v>Zaječov rozšíření a intenzifikace ČOV Horní Kváň - kanalizace a vodovod</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211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ON - Ostatní náklady</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obec Zaječov, místní část Kvaň, Nová Ves</v>
      </c>
      <c r="G114" s="41"/>
      <c r="H114" s="41"/>
      <c r="I114" s="33" t="s">
        <v>22</v>
      </c>
      <c r="J114" s="80" t="str">
        <f>IF(J12="","",J12)</f>
        <v>18. 8. 2021</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54.45" customHeight="1">
      <c r="A116" s="39"/>
      <c r="B116" s="40"/>
      <c r="C116" s="33" t="s">
        <v>24</v>
      </c>
      <c r="D116" s="41"/>
      <c r="E116" s="41"/>
      <c r="F116" s="28" t="str">
        <f>E15</f>
        <v>Obec Zaječov, Zaječov 265, 267 63 Zaječov</v>
      </c>
      <c r="G116" s="41"/>
      <c r="H116" s="41"/>
      <c r="I116" s="33" t="s">
        <v>32</v>
      </c>
      <c r="J116" s="37" t="str">
        <f>E21</f>
        <v>PIK VÍTEK s.r.o.,Kořenského 1025/7, 150 00 Praha 5</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30</v>
      </c>
      <c r="D117" s="41"/>
      <c r="E117" s="41"/>
      <c r="F117" s="28" t="str">
        <f>IF(E18="","",E18)</f>
        <v>Vyplň údaj</v>
      </c>
      <c r="G117" s="41"/>
      <c r="H117" s="41"/>
      <c r="I117" s="33" t="s">
        <v>37</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2"/>
      <c r="B119" s="203"/>
      <c r="C119" s="204" t="s">
        <v>227</v>
      </c>
      <c r="D119" s="205" t="s">
        <v>65</v>
      </c>
      <c r="E119" s="205" t="s">
        <v>61</v>
      </c>
      <c r="F119" s="205" t="s">
        <v>62</v>
      </c>
      <c r="G119" s="205" t="s">
        <v>228</v>
      </c>
      <c r="H119" s="205" t="s">
        <v>229</v>
      </c>
      <c r="I119" s="205" t="s">
        <v>230</v>
      </c>
      <c r="J119" s="205" t="s">
        <v>219</v>
      </c>
      <c r="K119" s="206" t="s">
        <v>231</v>
      </c>
      <c r="L119" s="207"/>
      <c r="M119" s="101" t="s">
        <v>1</v>
      </c>
      <c r="N119" s="102" t="s">
        <v>44</v>
      </c>
      <c r="O119" s="102" t="s">
        <v>232</v>
      </c>
      <c r="P119" s="102" t="s">
        <v>233</v>
      </c>
      <c r="Q119" s="102" t="s">
        <v>234</v>
      </c>
      <c r="R119" s="102" t="s">
        <v>235</v>
      </c>
      <c r="S119" s="102" t="s">
        <v>236</v>
      </c>
      <c r="T119" s="103" t="s">
        <v>237</v>
      </c>
      <c r="U119" s="202"/>
      <c r="V119" s="202"/>
      <c r="W119" s="202"/>
      <c r="X119" s="202"/>
      <c r="Y119" s="202"/>
      <c r="Z119" s="202"/>
      <c r="AA119" s="202"/>
      <c r="AB119" s="202"/>
      <c r="AC119" s="202"/>
      <c r="AD119" s="202"/>
      <c r="AE119" s="202"/>
    </row>
    <row r="120" s="2" customFormat="1" ht="22.8" customHeight="1">
      <c r="A120" s="39"/>
      <c r="B120" s="40"/>
      <c r="C120" s="108" t="s">
        <v>238</v>
      </c>
      <c r="D120" s="41"/>
      <c r="E120" s="41"/>
      <c r="F120" s="41"/>
      <c r="G120" s="41"/>
      <c r="H120" s="41"/>
      <c r="I120" s="41"/>
      <c r="J120" s="208">
        <f>BK120</f>
        <v>0</v>
      </c>
      <c r="K120" s="41"/>
      <c r="L120" s="45"/>
      <c r="M120" s="104"/>
      <c r="N120" s="209"/>
      <c r="O120" s="105"/>
      <c r="P120" s="210">
        <f>P121</f>
        <v>0</v>
      </c>
      <c r="Q120" s="105"/>
      <c r="R120" s="210">
        <f>R121</f>
        <v>0</v>
      </c>
      <c r="S120" s="105"/>
      <c r="T120" s="211">
        <f>T121</f>
        <v>0</v>
      </c>
      <c r="U120" s="39"/>
      <c r="V120" s="39"/>
      <c r="W120" s="39"/>
      <c r="X120" s="39"/>
      <c r="Y120" s="39"/>
      <c r="Z120" s="39"/>
      <c r="AA120" s="39"/>
      <c r="AB120" s="39"/>
      <c r="AC120" s="39"/>
      <c r="AD120" s="39"/>
      <c r="AE120" s="39"/>
      <c r="AT120" s="18" t="s">
        <v>79</v>
      </c>
      <c r="AU120" s="18" t="s">
        <v>221</v>
      </c>
      <c r="BK120" s="212">
        <f>BK121</f>
        <v>0</v>
      </c>
    </row>
    <row r="121" s="12" customFormat="1" ht="25.92" customHeight="1">
      <c r="A121" s="12"/>
      <c r="B121" s="213"/>
      <c r="C121" s="214"/>
      <c r="D121" s="215" t="s">
        <v>79</v>
      </c>
      <c r="E121" s="216" t="s">
        <v>204</v>
      </c>
      <c r="F121" s="216" t="s">
        <v>205</v>
      </c>
      <c r="G121" s="214"/>
      <c r="H121" s="214"/>
      <c r="I121" s="217"/>
      <c r="J121" s="218">
        <f>BK121</f>
        <v>0</v>
      </c>
      <c r="K121" s="214"/>
      <c r="L121" s="219"/>
      <c r="M121" s="220"/>
      <c r="N121" s="221"/>
      <c r="O121" s="221"/>
      <c r="P121" s="222">
        <f>P122+P157+P164</f>
        <v>0</v>
      </c>
      <c r="Q121" s="221"/>
      <c r="R121" s="222">
        <f>R122+R157+R164</f>
        <v>0</v>
      </c>
      <c r="S121" s="221"/>
      <c r="T121" s="223">
        <f>T122+T157+T164</f>
        <v>0</v>
      </c>
      <c r="U121" s="12"/>
      <c r="V121" s="12"/>
      <c r="W121" s="12"/>
      <c r="X121" s="12"/>
      <c r="Y121" s="12"/>
      <c r="Z121" s="12"/>
      <c r="AA121" s="12"/>
      <c r="AB121" s="12"/>
      <c r="AC121" s="12"/>
      <c r="AD121" s="12"/>
      <c r="AE121" s="12"/>
      <c r="AR121" s="224" t="s">
        <v>274</v>
      </c>
      <c r="AT121" s="225" t="s">
        <v>79</v>
      </c>
      <c r="AU121" s="225" t="s">
        <v>80</v>
      </c>
      <c r="AY121" s="224" t="s">
        <v>241</v>
      </c>
      <c r="BK121" s="226">
        <f>BK122+BK157+BK164</f>
        <v>0</v>
      </c>
    </row>
    <row r="122" s="12" customFormat="1" ht="22.8" customHeight="1">
      <c r="A122" s="12"/>
      <c r="B122" s="213"/>
      <c r="C122" s="214"/>
      <c r="D122" s="215" t="s">
        <v>79</v>
      </c>
      <c r="E122" s="227" t="s">
        <v>6305</v>
      </c>
      <c r="F122" s="227" t="s">
        <v>6306</v>
      </c>
      <c r="G122" s="214"/>
      <c r="H122" s="214"/>
      <c r="I122" s="217"/>
      <c r="J122" s="228">
        <f>BK122</f>
        <v>0</v>
      </c>
      <c r="K122" s="214"/>
      <c r="L122" s="219"/>
      <c r="M122" s="220"/>
      <c r="N122" s="221"/>
      <c r="O122" s="221"/>
      <c r="P122" s="222">
        <f>SUM(P123:P156)</f>
        <v>0</v>
      </c>
      <c r="Q122" s="221"/>
      <c r="R122" s="222">
        <f>SUM(R123:R156)</f>
        <v>0</v>
      </c>
      <c r="S122" s="221"/>
      <c r="T122" s="223">
        <f>SUM(T123:T156)</f>
        <v>0</v>
      </c>
      <c r="U122" s="12"/>
      <c r="V122" s="12"/>
      <c r="W122" s="12"/>
      <c r="X122" s="12"/>
      <c r="Y122" s="12"/>
      <c r="Z122" s="12"/>
      <c r="AA122" s="12"/>
      <c r="AB122" s="12"/>
      <c r="AC122" s="12"/>
      <c r="AD122" s="12"/>
      <c r="AE122" s="12"/>
      <c r="AR122" s="224" t="s">
        <v>274</v>
      </c>
      <c r="AT122" s="225" t="s">
        <v>79</v>
      </c>
      <c r="AU122" s="225" t="s">
        <v>14</v>
      </c>
      <c r="AY122" s="224" t="s">
        <v>241</v>
      </c>
      <c r="BK122" s="226">
        <f>SUM(BK123:BK156)</f>
        <v>0</v>
      </c>
    </row>
    <row r="123" s="2" customFormat="1" ht="16.5" customHeight="1">
      <c r="A123" s="39"/>
      <c r="B123" s="40"/>
      <c r="C123" s="229" t="s">
        <v>14</v>
      </c>
      <c r="D123" s="229" t="s">
        <v>243</v>
      </c>
      <c r="E123" s="230" t="s">
        <v>6307</v>
      </c>
      <c r="F123" s="231" t="s">
        <v>6308</v>
      </c>
      <c r="G123" s="232" t="s">
        <v>307</v>
      </c>
      <c r="H123" s="233">
        <v>1</v>
      </c>
      <c r="I123" s="234"/>
      <c r="J123" s="235">
        <f>ROUND(I123*H123,2)</f>
        <v>0</v>
      </c>
      <c r="K123" s="231" t="s">
        <v>247</v>
      </c>
      <c r="L123" s="45"/>
      <c r="M123" s="236" t="s">
        <v>1</v>
      </c>
      <c r="N123" s="237" t="s">
        <v>45</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6280</v>
      </c>
      <c r="AT123" s="240" t="s">
        <v>243</v>
      </c>
      <c r="AU123" s="240" t="s">
        <v>88</v>
      </c>
      <c r="AY123" s="18" t="s">
        <v>241</v>
      </c>
      <c r="BE123" s="241">
        <f>IF(N123="základní",J123,0)</f>
        <v>0</v>
      </c>
      <c r="BF123" s="241">
        <f>IF(N123="snížená",J123,0)</f>
        <v>0</v>
      </c>
      <c r="BG123" s="241">
        <f>IF(N123="zákl. přenesená",J123,0)</f>
        <v>0</v>
      </c>
      <c r="BH123" s="241">
        <f>IF(N123="sníž. přenesená",J123,0)</f>
        <v>0</v>
      </c>
      <c r="BI123" s="241">
        <f>IF(N123="nulová",J123,0)</f>
        <v>0</v>
      </c>
      <c r="BJ123" s="18" t="s">
        <v>14</v>
      </c>
      <c r="BK123" s="241">
        <f>ROUND(I123*H123,2)</f>
        <v>0</v>
      </c>
      <c r="BL123" s="18" t="s">
        <v>6280</v>
      </c>
      <c r="BM123" s="240" t="s">
        <v>6309</v>
      </c>
    </row>
    <row r="124" s="2" customFormat="1">
      <c r="A124" s="39"/>
      <c r="B124" s="40"/>
      <c r="C124" s="41"/>
      <c r="D124" s="242" t="s">
        <v>249</v>
      </c>
      <c r="E124" s="41"/>
      <c r="F124" s="243" t="s">
        <v>6308</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249</v>
      </c>
      <c r="AU124" s="18" t="s">
        <v>88</v>
      </c>
    </row>
    <row r="125" s="2" customFormat="1">
      <c r="A125" s="39"/>
      <c r="B125" s="40"/>
      <c r="C125" s="41"/>
      <c r="D125" s="247" t="s">
        <v>251</v>
      </c>
      <c r="E125" s="41"/>
      <c r="F125" s="248" t="s">
        <v>6310</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251</v>
      </c>
      <c r="AU125" s="18" t="s">
        <v>88</v>
      </c>
    </row>
    <row r="126" s="2" customFormat="1" ht="16.5" customHeight="1">
      <c r="A126" s="39"/>
      <c r="B126" s="40"/>
      <c r="C126" s="229" t="s">
        <v>88</v>
      </c>
      <c r="D126" s="229" t="s">
        <v>243</v>
      </c>
      <c r="E126" s="230" t="s">
        <v>6311</v>
      </c>
      <c r="F126" s="231" t="s">
        <v>6312</v>
      </c>
      <c r="G126" s="232" t="s">
        <v>307</v>
      </c>
      <c r="H126" s="233">
        <v>1</v>
      </c>
      <c r="I126" s="234"/>
      <c r="J126" s="235">
        <f>ROUND(I126*H126,2)</f>
        <v>0</v>
      </c>
      <c r="K126" s="231" t="s">
        <v>247</v>
      </c>
      <c r="L126" s="45"/>
      <c r="M126" s="236" t="s">
        <v>1</v>
      </c>
      <c r="N126" s="237" t="s">
        <v>45</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6280</v>
      </c>
      <c r="AT126" s="240" t="s">
        <v>243</v>
      </c>
      <c r="AU126" s="240" t="s">
        <v>88</v>
      </c>
      <c r="AY126" s="18" t="s">
        <v>241</v>
      </c>
      <c r="BE126" s="241">
        <f>IF(N126="základní",J126,0)</f>
        <v>0</v>
      </c>
      <c r="BF126" s="241">
        <f>IF(N126="snížená",J126,0)</f>
        <v>0</v>
      </c>
      <c r="BG126" s="241">
        <f>IF(N126="zákl. přenesená",J126,0)</f>
        <v>0</v>
      </c>
      <c r="BH126" s="241">
        <f>IF(N126="sníž. přenesená",J126,0)</f>
        <v>0</v>
      </c>
      <c r="BI126" s="241">
        <f>IF(N126="nulová",J126,0)</f>
        <v>0</v>
      </c>
      <c r="BJ126" s="18" t="s">
        <v>14</v>
      </c>
      <c r="BK126" s="241">
        <f>ROUND(I126*H126,2)</f>
        <v>0</v>
      </c>
      <c r="BL126" s="18" t="s">
        <v>6280</v>
      </c>
      <c r="BM126" s="240" t="s">
        <v>6313</v>
      </c>
    </row>
    <row r="127" s="2" customFormat="1">
      <c r="A127" s="39"/>
      <c r="B127" s="40"/>
      <c r="C127" s="41"/>
      <c r="D127" s="242" t="s">
        <v>249</v>
      </c>
      <c r="E127" s="41"/>
      <c r="F127" s="243" t="s">
        <v>6312</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249</v>
      </c>
      <c r="AU127" s="18" t="s">
        <v>88</v>
      </c>
    </row>
    <row r="128" s="2" customFormat="1">
      <c r="A128" s="39"/>
      <c r="B128" s="40"/>
      <c r="C128" s="41"/>
      <c r="D128" s="247" t="s">
        <v>251</v>
      </c>
      <c r="E128" s="41"/>
      <c r="F128" s="248" t="s">
        <v>6314</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251</v>
      </c>
      <c r="AU128" s="18" t="s">
        <v>88</v>
      </c>
    </row>
    <row r="129" s="2" customFormat="1" ht="16.5" customHeight="1">
      <c r="A129" s="39"/>
      <c r="B129" s="40"/>
      <c r="C129" s="229" t="s">
        <v>96</v>
      </c>
      <c r="D129" s="229" t="s">
        <v>243</v>
      </c>
      <c r="E129" s="230" t="s">
        <v>6315</v>
      </c>
      <c r="F129" s="231" t="s">
        <v>6316</v>
      </c>
      <c r="G129" s="232" t="s">
        <v>307</v>
      </c>
      <c r="H129" s="233">
        <v>1</v>
      </c>
      <c r="I129" s="234"/>
      <c r="J129" s="235">
        <f>ROUND(I129*H129,2)</f>
        <v>0</v>
      </c>
      <c r="K129" s="231" t="s">
        <v>247</v>
      </c>
      <c r="L129" s="45"/>
      <c r="M129" s="236" t="s">
        <v>1</v>
      </c>
      <c r="N129" s="237" t="s">
        <v>45</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6280</v>
      </c>
      <c r="AT129" s="240" t="s">
        <v>243</v>
      </c>
      <c r="AU129" s="240" t="s">
        <v>88</v>
      </c>
      <c r="AY129" s="18" t="s">
        <v>241</v>
      </c>
      <c r="BE129" s="241">
        <f>IF(N129="základní",J129,0)</f>
        <v>0</v>
      </c>
      <c r="BF129" s="241">
        <f>IF(N129="snížená",J129,0)</f>
        <v>0</v>
      </c>
      <c r="BG129" s="241">
        <f>IF(N129="zákl. přenesená",J129,0)</f>
        <v>0</v>
      </c>
      <c r="BH129" s="241">
        <f>IF(N129="sníž. přenesená",J129,0)</f>
        <v>0</v>
      </c>
      <c r="BI129" s="241">
        <f>IF(N129="nulová",J129,0)</f>
        <v>0</v>
      </c>
      <c r="BJ129" s="18" t="s">
        <v>14</v>
      </c>
      <c r="BK129" s="241">
        <f>ROUND(I129*H129,2)</f>
        <v>0</v>
      </c>
      <c r="BL129" s="18" t="s">
        <v>6280</v>
      </c>
      <c r="BM129" s="240" t="s">
        <v>6317</v>
      </c>
    </row>
    <row r="130" s="2" customFormat="1">
      <c r="A130" s="39"/>
      <c r="B130" s="40"/>
      <c r="C130" s="41"/>
      <c r="D130" s="242" t="s">
        <v>249</v>
      </c>
      <c r="E130" s="41"/>
      <c r="F130" s="243" t="s">
        <v>6316</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249</v>
      </c>
      <c r="AU130" s="18" t="s">
        <v>88</v>
      </c>
    </row>
    <row r="131" s="2" customFormat="1">
      <c r="A131" s="39"/>
      <c r="B131" s="40"/>
      <c r="C131" s="41"/>
      <c r="D131" s="247" t="s">
        <v>251</v>
      </c>
      <c r="E131" s="41"/>
      <c r="F131" s="248" t="s">
        <v>6318</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251</v>
      </c>
      <c r="AU131" s="18" t="s">
        <v>88</v>
      </c>
    </row>
    <row r="132" s="2" customFormat="1" ht="16.5" customHeight="1">
      <c r="A132" s="39"/>
      <c r="B132" s="40"/>
      <c r="C132" s="229" t="s">
        <v>175</v>
      </c>
      <c r="D132" s="229" t="s">
        <v>243</v>
      </c>
      <c r="E132" s="230" t="s">
        <v>6319</v>
      </c>
      <c r="F132" s="231" t="s">
        <v>6320</v>
      </c>
      <c r="G132" s="232" t="s">
        <v>307</v>
      </c>
      <c r="H132" s="233">
        <v>1</v>
      </c>
      <c r="I132" s="234"/>
      <c r="J132" s="235">
        <f>ROUND(I132*H132,2)</f>
        <v>0</v>
      </c>
      <c r="K132" s="231" t="s">
        <v>247</v>
      </c>
      <c r="L132" s="45"/>
      <c r="M132" s="236" t="s">
        <v>1</v>
      </c>
      <c r="N132" s="237" t="s">
        <v>45</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6280</v>
      </c>
      <c r="AT132" s="240" t="s">
        <v>243</v>
      </c>
      <c r="AU132" s="240" t="s">
        <v>88</v>
      </c>
      <c r="AY132" s="18" t="s">
        <v>241</v>
      </c>
      <c r="BE132" s="241">
        <f>IF(N132="základní",J132,0)</f>
        <v>0</v>
      </c>
      <c r="BF132" s="241">
        <f>IF(N132="snížená",J132,0)</f>
        <v>0</v>
      </c>
      <c r="BG132" s="241">
        <f>IF(N132="zákl. přenesená",J132,0)</f>
        <v>0</v>
      </c>
      <c r="BH132" s="241">
        <f>IF(N132="sníž. přenesená",J132,0)</f>
        <v>0</v>
      </c>
      <c r="BI132" s="241">
        <f>IF(N132="nulová",J132,0)</f>
        <v>0</v>
      </c>
      <c r="BJ132" s="18" t="s">
        <v>14</v>
      </c>
      <c r="BK132" s="241">
        <f>ROUND(I132*H132,2)</f>
        <v>0</v>
      </c>
      <c r="BL132" s="18" t="s">
        <v>6280</v>
      </c>
      <c r="BM132" s="240" t="s">
        <v>6321</v>
      </c>
    </row>
    <row r="133" s="2" customFormat="1">
      <c r="A133" s="39"/>
      <c r="B133" s="40"/>
      <c r="C133" s="41"/>
      <c r="D133" s="242" t="s">
        <v>249</v>
      </c>
      <c r="E133" s="41"/>
      <c r="F133" s="243" t="s">
        <v>6320</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249</v>
      </c>
      <c r="AU133" s="18" t="s">
        <v>88</v>
      </c>
    </row>
    <row r="134" s="2" customFormat="1">
      <c r="A134" s="39"/>
      <c r="B134" s="40"/>
      <c r="C134" s="41"/>
      <c r="D134" s="247" t="s">
        <v>251</v>
      </c>
      <c r="E134" s="41"/>
      <c r="F134" s="248" t="s">
        <v>6322</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251</v>
      </c>
      <c r="AU134" s="18" t="s">
        <v>88</v>
      </c>
    </row>
    <row r="135" s="2" customFormat="1" ht="16.5" customHeight="1">
      <c r="A135" s="39"/>
      <c r="B135" s="40"/>
      <c r="C135" s="229" t="s">
        <v>274</v>
      </c>
      <c r="D135" s="229" t="s">
        <v>243</v>
      </c>
      <c r="E135" s="230" t="s">
        <v>6323</v>
      </c>
      <c r="F135" s="231" t="s">
        <v>6324</v>
      </c>
      <c r="G135" s="232" t="s">
        <v>307</v>
      </c>
      <c r="H135" s="233">
        <v>1</v>
      </c>
      <c r="I135" s="234"/>
      <c r="J135" s="235">
        <f>ROUND(I135*H135,2)</f>
        <v>0</v>
      </c>
      <c r="K135" s="231" t="s">
        <v>247</v>
      </c>
      <c r="L135" s="45"/>
      <c r="M135" s="236" t="s">
        <v>1</v>
      </c>
      <c r="N135" s="237" t="s">
        <v>45</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6280</v>
      </c>
      <c r="AT135" s="240" t="s">
        <v>243</v>
      </c>
      <c r="AU135" s="240" t="s">
        <v>88</v>
      </c>
      <c r="AY135" s="18" t="s">
        <v>241</v>
      </c>
      <c r="BE135" s="241">
        <f>IF(N135="základní",J135,0)</f>
        <v>0</v>
      </c>
      <c r="BF135" s="241">
        <f>IF(N135="snížená",J135,0)</f>
        <v>0</v>
      </c>
      <c r="BG135" s="241">
        <f>IF(N135="zákl. přenesená",J135,0)</f>
        <v>0</v>
      </c>
      <c r="BH135" s="241">
        <f>IF(N135="sníž. přenesená",J135,0)</f>
        <v>0</v>
      </c>
      <c r="BI135" s="241">
        <f>IF(N135="nulová",J135,0)</f>
        <v>0</v>
      </c>
      <c r="BJ135" s="18" t="s">
        <v>14</v>
      </c>
      <c r="BK135" s="241">
        <f>ROUND(I135*H135,2)</f>
        <v>0</v>
      </c>
      <c r="BL135" s="18" t="s">
        <v>6280</v>
      </c>
      <c r="BM135" s="240" t="s">
        <v>6325</v>
      </c>
    </row>
    <row r="136" s="2" customFormat="1">
      <c r="A136" s="39"/>
      <c r="B136" s="40"/>
      <c r="C136" s="41"/>
      <c r="D136" s="242" t="s">
        <v>249</v>
      </c>
      <c r="E136" s="41"/>
      <c r="F136" s="243" t="s">
        <v>6324</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249</v>
      </c>
      <c r="AU136" s="18" t="s">
        <v>88</v>
      </c>
    </row>
    <row r="137" s="2" customFormat="1">
      <c r="A137" s="39"/>
      <c r="B137" s="40"/>
      <c r="C137" s="41"/>
      <c r="D137" s="247" t="s">
        <v>251</v>
      </c>
      <c r="E137" s="41"/>
      <c r="F137" s="248" t="s">
        <v>6326</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251</v>
      </c>
      <c r="AU137" s="18" t="s">
        <v>88</v>
      </c>
    </row>
    <row r="138" s="2" customFormat="1" ht="16.5" customHeight="1">
      <c r="A138" s="39"/>
      <c r="B138" s="40"/>
      <c r="C138" s="229" t="s">
        <v>283</v>
      </c>
      <c r="D138" s="229" t="s">
        <v>243</v>
      </c>
      <c r="E138" s="230" t="s">
        <v>6327</v>
      </c>
      <c r="F138" s="231" t="s">
        <v>6328</v>
      </c>
      <c r="G138" s="232" t="s">
        <v>307</v>
      </c>
      <c r="H138" s="233">
        <v>1</v>
      </c>
      <c r="I138" s="234"/>
      <c r="J138" s="235">
        <f>ROUND(I138*H138,2)</f>
        <v>0</v>
      </c>
      <c r="K138" s="231" t="s">
        <v>247</v>
      </c>
      <c r="L138" s="45"/>
      <c r="M138" s="236" t="s">
        <v>1</v>
      </c>
      <c r="N138" s="237" t="s">
        <v>45</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6280</v>
      </c>
      <c r="AT138" s="240" t="s">
        <v>243</v>
      </c>
      <c r="AU138" s="240" t="s">
        <v>88</v>
      </c>
      <c r="AY138" s="18" t="s">
        <v>241</v>
      </c>
      <c r="BE138" s="241">
        <f>IF(N138="základní",J138,0)</f>
        <v>0</v>
      </c>
      <c r="BF138" s="241">
        <f>IF(N138="snížená",J138,0)</f>
        <v>0</v>
      </c>
      <c r="BG138" s="241">
        <f>IF(N138="zákl. přenesená",J138,0)</f>
        <v>0</v>
      </c>
      <c r="BH138" s="241">
        <f>IF(N138="sníž. přenesená",J138,0)</f>
        <v>0</v>
      </c>
      <c r="BI138" s="241">
        <f>IF(N138="nulová",J138,0)</f>
        <v>0</v>
      </c>
      <c r="BJ138" s="18" t="s">
        <v>14</v>
      </c>
      <c r="BK138" s="241">
        <f>ROUND(I138*H138,2)</f>
        <v>0</v>
      </c>
      <c r="BL138" s="18" t="s">
        <v>6280</v>
      </c>
      <c r="BM138" s="240" t="s">
        <v>6329</v>
      </c>
    </row>
    <row r="139" s="2" customFormat="1">
      <c r="A139" s="39"/>
      <c r="B139" s="40"/>
      <c r="C139" s="41"/>
      <c r="D139" s="242" t="s">
        <v>249</v>
      </c>
      <c r="E139" s="41"/>
      <c r="F139" s="243" t="s">
        <v>6328</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249</v>
      </c>
      <c r="AU139" s="18" t="s">
        <v>88</v>
      </c>
    </row>
    <row r="140" s="2" customFormat="1">
      <c r="A140" s="39"/>
      <c r="B140" s="40"/>
      <c r="C140" s="41"/>
      <c r="D140" s="247" t="s">
        <v>251</v>
      </c>
      <c r="E140" s="41"/>
      <c r="F140" s="248" t="s">
        <v>6330</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251</v>
      </c>
      <c r="AU140" s="18" t="s">
        <v>88</v>
      </c>
    </row>
    <row r="141" s="2" customFormat="1" ht="16.5" customHeight="1">
      <c r="A141" s="39"/>
      <c r="B141" s="40"/>
      <c r="C141" s="229" t="s">
        <v>293</v>
      </c>
      <c r="D141" s="229" t="s">
        <v>243</v>
      </c>
      <c r="E141" s="230" t="s">
        <v>6331</v>
      </c>
      <c r="F141" s="231" t="s">
        <v>6332</v>
      </c>
      <c r="G141" s="232" t="s">
        <v>307</v>
      </c>
      <c r="H141" s="233">
        <v>1</v>
      </c>
      <c r="I141" s="234"/>
      <c r="J141" s="235">
        <f>ROUND(I141*H141,2)</f>
        <v>0</v>
      </c>
      <c r="K141" s="231" t="s">
        <v>247</v>
      </c>
      <c r="L141" s="45"/>
      <c r="M141" s="236" t="s">
        <v>1</v>
      </c>
      <c r="N141" s="237" t="s">
        <v>45</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6280</v>
      </c>
      <c r="AT141" s="240" t="s">
        <v>243</v>
      </c>
      <c r="AU141" s="240" t="s">
        <v>88</v>
      </c>
      <c r="AY141" s="18" t="s">
        <v>241</v>
      </c>
      <c r="BE141" s="241">
        <f>IF(N141="základní",J141,0)</f>
        <v>0</v>
      </c>
      <c r="BF141" s="241">
        <f>IF(N141="snížená",J141,0)</f>
        <v>0</v>
      </c>
      <c r="BG141" s="241">
        <f>IF(N141="zákl. přenesená",J141,0)</f>
        <v>0</v>
      </c>
      <c r="BH141" s="241">
        <f>IF(N141="sníž. přenesená",J141,0)</f>
        <v>0</v>
      </c>
      <c r="BI141" s="241">
        <f>IF(N141="nulová",J141,0)</f>
        <v>0</v>
      </c>
      <c r="BJ141" s="18" t="s">
        <v>14</v>
      </c>
      <c r="BK141" s="241">
        <f>ROUND(I141*H141,2)</f>
        <v>0</v>
      </c>
      <c r="BL141" s="18" t="s">
        <v>6280</v>
      </c>
      <c r="BM141" s="240" t="s">
        <v>6333</v>
      </c>
    </row>
    <row r="142" s="2" customFormat="1">
      <c r="A142" s="39"/>
      <c r="B142" s="40"/>
      <c r="C142" s="41"/>
      <c r="D142" s="242" t="s">
        <v>249</v>
      </c>
      <c r="E142" s="41"/>
      <c r="F142" s="243" t="s">
        <v>6332</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249</v>
      </c>
      <c r="AU142" s="18" t="s">
        <v>88</v>
      </c>
    </row>
    <row r="143" s="2" customFormat="1">
      <c r="A143" s="39"/>
      <c r="B143" s="40"/>
      <c r="C143" s="41"/>
      <c r="D143" s="247" t="s">
        <v>251</v>
      </c>
      <c r="E143" s="41"/>
      <c r="F143" s="248" t="s">
        <v>6334</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251</v>
      </c>
      <c r="AU143" s="18" t="s">
        <v>88</v>
      </c>
    </row>
    <row r="144" s="2" customFormat="1" ht="16.5" customHeight="1">
      <c r="A144" s="39"/>
      <c r="B144" s="40"/>
      <c r="C144" s="229" t="s">
        <v>300</v>
      </c>
      <c r="D144" s="229" t="s">
        <v>243</v>
      </c>
      <c r="E144" s="230" t="s">
        <v>6335</v>
      </c>
      <c r="F144" s="231" t="s">
        <v>6336</v>
      </c>
      <c r="G144" s="232" t="s">
        <v>307</v>
      </c>
      <c r="H144" s="233">
        <v>1</v>
      </c>
      <c r="I144" s="234"/>
      <c r="J144" s="235">
        <f>ROUND(I144*H144,2)</f>
        <v>0</v>
      </c>
      <c r="K144" s="231" t="s">
        <v>247</v>
      </c>
      <c r="L144" s="45"/>
      <c r="M144" s="236" t="s">
        <v>1</v>
      </c>
      <c r="N144" s="237" t="s">
        <v>45</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6280</v>
      </c>
      <c r="AT144" s="240" t="s">
        <v>243</v>
      </c>
      <c r="AU144" s="240" t="s">
        <v>88</v>
      </c>
      <c r="AY144" s="18" t="s">
        <v>241</v>
      </c>
      <c r="BE144" s="241">
        <f>IF(N144="základní",J144,0)</f>
        <v>0</v>
      </c>
      <c r="BF144" s="241">
        <f>IF(N144="snížená",J144,0)</f>
        <v>0</v>
      </c>
      <c r="BG144" s="241">
        <f>IF(N144="zákl. přenesená",J144,0)</f>
        <v>0</v>
      </c>
      <c r="BH144" s="241">
        <f>IF(N144="sníž. přenesená",J144,0)</f>
        <v>0</v>
      </c>
      <c r="BI144" s="241">
        <f>IF(N144="nulová",J144,0)</f>
        <v>0</v>
      </c>
      <c r="BJ144" s="18" t="s">
        <v>14</v>
      </c>
      <c r="BK144" s="241">
        <f>ROUND(I144*H144,2)</f>
        <v>0</v>
      </c>
      <c r="BL144" s="18" t="s">
        <v>6280</v>
      </c>
      <c r="BM144" s="240" t="s">
        <v>6337</v>
      </c>
    </row>
    <row r="145" s="2" customFormat="1">
      <c r="A145" s="39"/>
      <c r="B145" s="40"/>
      <c r="C145" s="41"/>
      <c r="D145" s="242" t="s">
        <v>249</v>
      </c>
      <c r="E145" s="41"/>
      <c r="F145" s="243" t="s">
        <v>6336</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249</v>
      </c>
      <c r="AU145" s="18" t="s">
        <v>88</v>
      </c>
    </row>
    <row r="146" s="2" customFormat="1">
      <c r="A146" s="39"/>
      <c r="B146" s="40"/>
      <c r="C146" s="41"/>
      <c r="D146" s="247" t="s">
        <v>251</v>
      </c>
      <c r="E146" s="41"/>
      <c r="F146" s="248" t="s">
        <v>6338</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251</v>
      </c>
      <c r="AU146" s="18" t="s">
        <v>88</v>
      </c>
    </row>
    <row r="147" s="2" customFormat="1">
      <c r="A147" s="39"/>
      <c r="B147" s="40"/>
      <c r="C147" s="41"/>
      <c r="D147" s="242" t="s">
        <v>742</v>
      </c>
      <c r="E147" s="41"/>
      <c r="F147" s="287" t="s">
        <v>6339</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742</v>
      </c>
      <c r="AU147" s="18" t="s">
        <v>88</v>
      </c>
    </row>
    <row r="148" s="2" customFormat="1" ht="16.5" customHeight="1">
      <c r="A148" s="39"/>
      <c r="B148" s="40"/>
      <c r="C148" s="229" t="s">
        <v>281</v>
      </c>
      <c r="D148" s="229" t="s">
        <v>243</v>
      </c>
      <c r="E148" s="230" t="s">
        <v>6340</v>
      </c>
      <c r="F148" s="231" t="s">
        <v>2457</v>
      </c>
      <c r="G148" s="232" t="s">
        <v>307</v>
      </c>
      <c r="H148" s="233">
        <v>1</v>
      </c>
      <c r="I148" s="234"/>
      <c r="J148" s="235">
        <f>ROUND(I148*H148,2)</f>
        <v>0</v>
      </c>
      <c r="K148" s="231" t="s">
        <v>247</v>
      </c>
      <c r="L148" s="45"/>
      <c r="M148" s="236" t="s">
        <v>1</v>
      </c>
      <c r="N148" s="237" t="s">
        <v>45</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6280</v>
      </c>
      <c r="AT148" s="240" t="s">
        <v>243</v>
      </c>
      <c r="AU148" s="240" t="s">
        <v>88</v>
      </c>
      <c r="AY148" s="18" t="s">
        <v>241</v>
      </c>
      <c r="BE148" s="241">
        <f>IF(N148="základní",J148,0)</f>
        <v>0</v>
      </c>
      <c r="BF148" s="241">
        <f>IF(N148="snížená",J148,0)</f>
        <v>0</v>
      </c>
      <c r="BG148" s="241">
        <f>IF(N148="zákl. přenesená",J148,0)</f>
        <v>0</v>
      </c>
      <c r="BH148" s="241">
        <f>IF(N148="sníž. přenesená",J148,0)</f>
        <v>0</v>
      </c>
      <c r="BI148" s="241">
        <f>IF(N148="nulová",J148,0)</f>
        <v>0</v>
      </c>
      <c r="BJ148" s="18" t="s">
        <v>14</v>
      </c>
      <c r="BK148" s="241">
        <f>ROUND(I148*H148,2)</f>
        <v>0</v>
      </c>
      <c r="BL148" s="18" t="s">
        <v>6280</v>
      </c>
      <c r="BM148" s="240" t="s">
        <v>6341</v>
      </c>
    </row>
    <row r="149" s="2" customFormat="1">
      <c r="A149" s="39"/>
      <c r="B149" s="40"/>
      <c r="C149" s="41"/>
      <c r="D149" s="242" t="s">
        <v>249</v>
      </c>
      <c r="E149" s="41"/>
      <c r="F149" s="243" t="s">
        <v>2457</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249</v>
      </c>
      <c r="AU149" s="18" t="s">
        <v>88</v>
      </c>
    </row>
    <row r="150" s="2" customFormat="1">
      <c r="A150" s="39"/>
      <c r="B150" s="40"/>
      <c r="C150" s="41"/>
      <c r="D150" s="247" t="s">
        <v>251</v>
      </c>
      <c r="E150" s="41"/>
      <c r="F150" s="248" t="s">
        <v>6342</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251</v>
      </c>
      <c r="AU150" s="18" t="s">
        <v>88</v>
      </c>
    </row>
    <row r="151" s="2" customFormat="1" ht="16.5" customHeight="1">
      <c r="A151" s="39"/>
      <c r="B151" s="40"/>
      <c r="C151" s="229" t="s">
        <v>309</v>
      </c>
      <c r="D151" s="229" t="s">
        <v>243</v>
      </c>
      <c r="E151" s="230" t="s">
        <v>6343</v>
      </c>
      <c r="F151" s="231" t="s">
        <v>6344</v>
      </c>
      <c r="G151" s="232" t="s">
        <v>307</v>
      </c>
      <c r="H151" s="233">
        <v>1</v>
      </c>
      <c r="I151" s="234"/>
      <c r="J151" s="235">
        <f>ROUND(I151*H151,2)</f>
        <v>0</v>
      </c>
      <c r="K151" s="231" t="s">
        <v>247</v>
      </c>
      <c r="L151" s="45"/>
      <c r="M151" s="236" t="s">
        <v>1</v>
      </c>
      <c r="N151" s="237" t="s">
        <v>45</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6280</v>
      </c>
      <c r="AT151" s="240" t="s">
        <v>243</v>
      </c>
      <c r="AU151" s="240" t="s">
        <v>88</v>
      </c>
      <c r="AY151" s="18" t="s">
        <v>241</v>
      </c>
      <c r="BE151" s="241">
        <f>IF(N151="základní",J151,0)</f>
        <v>0</v>
      </c>
      <c r="BF151" s="241">
        <f>IF(N151="snížená",J151,0)</f>
        <v>0</v>
      </c>
      <c r="BG151" s="241">
        <f>IF(N151="zákl. přenesená",J151,0)</f>
        <v>0</v>
      </c>
      <c r="BH151" s="241">
        <f>IF(N151="sníž. přenesená",J151,0)</f>
        <v>0</v>
      </c>
      <c r="BI151" s="241">
        <f>IF(N151="nulová",J151,0)</f>
        <v>0</v>
      </c>
      <c r="BJ151" s="18" t="s">
        <v>14</v>
      </c>
      <c r="BK151" s="241">
        <f>ROUND(I151*H151,2)</f>
        <v>0</v>
      </c>
      <c r="BL151" s="18" t="s">
        <v>6280</v>
      </c>
      <c r="BM151" s="240" t="s">
        <v>6345</v>
      </c>
    </row>
    <row r="152" s="2" customFormat="1">
      <c r="A152" s="39"/>
      <c r="B152" s="40"/>
      <c r="C152" s="41"/>
      <c r="D152" s="242" t="s">
        <v>249</v>
      </c>
      <c r="E152" s="41"/>
      <c r="F152" s="243" t="s">
        <v>6344</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249</v>
      </c>
      <c r="AU152" s="18" t="s">
        <v>88</v>
      </c>
    </row>
    <row r="153" s="2" customFormat="1">
      <c r="A153" s="39"/>
      <c r="B153" s="40"/>
      <c r="C153" s="41"/>
      <c r="D153" s="247" t="s">
        <v>251</v>
      </c>
      <c r="E153" s="41"/>
      <c r="F153" s="248" t="s">
        <v>6346</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251</v>
      </c>
      <c r="AU153" s="18" t="s">
        <v>88</v>
      </c>
    </row>
    <row r="154" s="2" customFormat="1" ht="16.5" customHeight="1">
      <c r="A154" s="39"/>
      <c r="B154" s="40"/>
      <c r="C154" s="229" t="s">
        <v>313</v>
      </c>
      <c r="D154" s="229" t="s">
        <v>243</v>
      </c>
      <c r="E154" s="230" t="s">
        <v>6347</v>
      </c>
      <c r="F154" s="231" t="s">
        <v>6348</v>
      </c>
      <c r="G154" s="232" t="s">
        <v>307</v>
      </c>
      <c r="H154" s="233">
        <v>1</v>
      </c>
      <c r="I154" s="234"/>
      <c r="J154" s="235">
        <f>ROUND(I154*H154,2)</f>
        <v>0</v>
      </c>
      <c r="K154" s="231" t="s">
        <v>247</v>
      </c>
      <c r="L154" s="45"/>
      <c r="M154" s="236" t="s">
        <v>1</v>
      </c>
      <c r="N154" s="237" t="s">
        <v>45</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6280</v>
      </c>
      <c r="AT154" s="240" t="s">
        <v>243</v>
      </c>
      <c r="AU154" s="240" t="s">
        <v>88</v>
      </c>
      <c r="AY154" s="18" t="s">
        <v>241</v>
      </c>
      <c r="BE154" s="241">
        <f>IF(N154="základní",J154,0)</f>
        <v>0</v>
      </c>
      <c r="BF154" s="241">
        <f>IF(N154="snížená",J154,0)</f>
        <v>0</v>
      </c>
      <c r="BG154" s="241">
        <f>IF(N154="zákl. přenesená",J154,0)</f>
        <v>0</v>
      </c>
      <c r="BH154" s="241">
        <f>IF(N154="sníž. přenesená",J154,0)</f>
        <v>0</v>
      </c>
      <c r="BI154" s="241">
        <f>IF(N154="nulová",J154,0)</f>
        <v>0</v>
      </c>
      <c r="BJ154" s="18" t="s">
        <v>14</v>
      </c>
      <c r="BK154" s="241">
        <f>ROUND(I154*H154,2)</f>
        <v>0</v>
      </c>
      <c r="BL154" s="18" t="s">
        <v>6280</v>
      </c>
      <c r="BM154" s="240" t="s">
        <v>6349</v>
      </c>
    </row>
    <row r="155" s="2" customFormat="1">
      <c r="A155" s="39"/>
      <c r="B155" s="40"/>
      <c r="C155" s="41"/>
      <c r="D155" s="242" t="s">
        <v>249</v>
      </c>
      <c r="E155" s="41"/>
      <c r="F155" s="243" t="s">
        <v>6348</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249</v>
      </c>
      <c r="AU155" s="18" t="s">
        <v>88</v>
      </c>
    </row>
    <row r="156" s="2" customFormat="1">
      <c r="A156" s="39"/>
      <c r="B156" s="40"/>
      <c r="C156" s="41"/>
      <c r="D156" s="247" t="s">
        <v>251</v>
      </c>
      <c r="E156" s="41"/>
      <c r="F156" s="248" t="s">
        <v>6350</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251</v>
      </c>
      <c r="AU156" s="18" t="s">
        <v>88</v>
      </c>
    </row>
    <row r="157" s="12" customFormat="1" ht="22.8" customHeight="1">
      <c r="A157" s="12"/>
      <c r="B157" s="213"/>
      <c r="C157" s="214"/>
      <c r="D157" s="215" t="s">
        <v>79</v>
      </c>
      <c r="E157" s="227" t="s">
        <v>6283</v>
      </c>
      <c r="F157" s="227" t="s">
        <v>6284</v>
      </c>
      <c r="G157" s="214"/>
      <c r="H157" s="214"/>
      <c r="I157" s="217"/>
      <c r="J157" s="228">
        <f>BK157</f>
        <v>0</v>
      </c>
      <c r="K157" s="214"/>
      <c r="L157" s="219"/>
      <c r="M157" s="220"/>
      <c r="N157" s="221"/>
      <c r="O157" s="221"/>
      <c r="P157" s="222">
        <f>SUM(P158:P163)</f>
        <v>0</v>
      </c>
      <c r="Q157" s="221"/>
      <c r="R157" s="222">
        <f>SUM(R158:R163)</f>
        <v>0</v>
      </c>
      <c r="S157" s="221"/>
      <c r="T157" s="223">
        <f>SUM(T158:T163)</f>
        <v>0</v>
      </c>
      <c r="U157" s="12"/>
      <c r="V157" s="12"/>
      <c r="W157" s="12"/>
      <c r="X157" s="12"/>
      <c r="Y157" s="12"/>
      <c r="Z157" s="12"/>
      <c r="AA157" s="12"/>
      <c r="AB157" s="12"/>
      <c r="AC157" s="12"/>
      <c r="AD157" s="12"/>
      <c r="AE157" s="12"/>
      <c r="AR157" s="224" t="s">
        <v>274</v>
      </c>
      <c r="AT157" s="225" t="s">
        <v>79</v>
      </c>
      <c r="AU157" s="225" t="s">
        <v>14</v>
      </c>
      <c r="AY157" s="224" t="s">
        <v>241</v>
      </c>
      <c r="BK157" s="226">
        <f>SUM(BK158:BK163)</f>
        <v>0</v>
      </c>
    </row>
    <row r="158" s="2" customFormat="1" ht="16.5" customHeight="1">
      <c r="A158" s="39"/>
      <c r="B158" s="40"/>
      <c r="C158" s="229" t="s">
        <v>317</v>
      </c>
      <c r="D158" s="229" t="s">
        <v>243</v>
      </c>
      <c r="E158" s="230" t="s">
        <v>6351</v>
      </c>
      <c r="F158" s="231" t="s">
        <v>6352</v>
      </c>
      <c r="G158" s="232" t="s">
        <v>307</v>
      </c>
      <c r="H158" s="233">
        <v>1</v>
      </c>
      <c r="I158" s="234"/>
      <c r="J158" s="235">
        <f>ROUND(I158*H158,2)</f>
        <v>0</v>
      </c>
      <c r="K158" s="231" t="s">
        <v>247</v>
      </c>
      <c r="L158" s="45"/>
      <c r="M158" s="236" t="s">
        <v>1</v>
      </c>
      <c r="N158" s="237" t="s">
        <v>45</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6280</v>
      </c>
      <c r="AT158" s="240" t="s">
        <v>243</v>
      </c>
      <c r="AU158" s="240" t="s">
        <v>88</v>
      </c>
      <c r="AY158" s="18" t="s">
        <v>241</v>
      </c>
      <c r="BE158" s="241">
        <f>IF(N158="základní",J158,0)</f>
        <v>0</v>
      </c>
      <c r="BF158" s="241">
        <f>IF(N158="snížená",J158,0)</f>
        <v>0</v>
      </c>
      <c r="BG158" s="241">
        <f>IF(N158="zákl. přenesená",J158,0)</f>
        <v>0</v>
      </c>
      <c r="BH158" s="241">
        <f>IF(N158="sníž. přenesená",J158,0)</f>
        <v>0</v>
      </c>
      <c r="BI158" s="241">
        <f>IF(N158="nulová",J158,0)</f>
        <v>0</v>
      </c>
      <c r="BJ158" s="18" t="s">
        <v>14</v>
      </c>
      <c r="BK158" s="241">
        <f>ROUND(I158*H158,2)</f>
        <v>0</v>
      </c>
      <c r="BL158" s="18" t="s">
        <v>6280</v>
      </c>
      <c r="BM158" s="240" t="s">
        <v>6353</v>
      </c>
    </row>
    <row r="159" s="2" customFormat="1">
      <c r="A159" s="39"/>
      <c r="B159" s="40"/>
      <c r="C159" s="41"/>
      <c r="D159" s="242" t="s">
        <v>249</v>
      </c>
      <c r="E159" s="41"/>
      <c r="F159" s="243" t="s">
        <v>6352</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249</v>
      </c>
      <c r="AU159" s="18" t="s">
        <v>88</v>
      </c>
    </row>
    <row r="160" s="2" customFormat="1">
      <c r="A160" s="39"/>
      <c r="B160" s="40"/>
      <c r="C160" s="41"/>
      <c r="D160" s="247" t="s">
        <v>251</v>
      </c>
      <c r="E160" s="41"/>
      <c r="F160" s="248" t="s">
        <v>6354</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251</v>
      </c>
      <c r="AU160" s="18" t="s">
        <v>88</v>
      </c>
    </row>
    <row r="161" s="2" customFormat="1" ht="16.5" customHeight="1">
      <c r="A161" s="39"/>
      <c r="B161" s="40"/>
      <c r="C161" s="229" t="s">
        <v>325</v>
      </c>
      <c r="D161" s="229" t="s">
        <v>243</v>
      </c>
      <c r="E161" s="230" t="s">
        <v>6355</v>
      </c>
      <c r="F161" s="231" t="s">
        <v>6356</v>
      </c>
      <c r="G161" s="232" t="s">
        <v>307</v>
      </c>
      <c r="H161" s="233">
        <v>1</v>
      </c>
      <c r="I161" s="234"/>
      <c r="J161" s="235">
        <f>ROUND(I161*H161,2)</f>
        <v>0</v>
      </c>
      <c r="K161" s="231" t="s">
        <v>247</v>
      </c>
      <c r="L161" s="45"/>
      <c r="M161" s="236" t="s">
        <v>1</v>
      </c>
      <c r="N161" s="237" t="s">
        <v>45</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6280</v>
      </c>
      <c r="AT161" s="240" t="s">
        <v>243</v>
      </c>
      <c r="AU161" s="240" t="s">
        <v>88</v>
      </c>
      <c r="AY161" s="18" t="s">
        <v>241</v>
      </c>
      <c r="BE161" s="241">
        <f>IF(N161="základní",J161,0)</f>
        <v>0</v>
      </c>
      <c r="BF161" s="241">
        <f>IF(N161="snížená",J161,0)</f>
        <v>0</v>
      </c>
      <c r="BG161" s="241">
        <f>IF(N161="zákl. přenesená",J161,0)</f>
        <v>0</v>
      </c>
      <c r="BH161" s="241">
        <f>IF(N161="sníž. přenesená",J161,0)</f>
        <v>0</v>
      </c>
      <c r="BI161" s="241">
        <f>IF(N161="nulová",J161,0)</f>
        <v>0</v>
      </c>
      <c r="BJ161" s="18" t="s">
        <v>14</v>
      </c>
      <c r="BK161" s="241">
        <f>ROUND(I161*H161,2)</f>
        <v>0</v>
      </c>
      <c r="BL161" s="18" t="s">
        <v>6280</v>
      </c>
      <c r="BM161" s="240" t="s">
        <v>6357</v>
      </c>
    </row>
    <row r="162" s="2" customFormat="1">
      <c r="A162" s="39"/>
      <c r="B162" s="40"/>
      <c r="C162" s="41"/>
      <c r="D162" s="242" t="s">
        <v>249</v>
      </c>
      <c r="E162" s="41"/>
      <c r="F162" s="243" t="s">
        <v>6356</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249</v>
      </c>
      <c r="AU162" s="18" t="s">
        <v>88</v>
      </c>
    </row>
    <row r="163" s="2" customFormat="1">
      <c r="A163" s="39"/>
      <c r="B163" s="40"/>
      <c r="C163" s="41"/>
      <c r="D163" s="247" t="s">
        <v>251</v>
      </c>
      <c r="E163" s="41"/>
      <c r="F163" s="248" t="s">
        <v>6358</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251</v>
      </c>
      <c r="AU163" s="18" t="s">
        <v>88</v>
      </c>
    </row>
    <row r="164" s="12" customFormat="1" ht="22.8" customHeight="1">
      <c r="A164" s="12"/>
      <c r="B164" s="213"/>
      <c r="C164" s="214"/>
      <c r="D164" s="215" t="s">
        <v>79</v>
      </c>
      <c r="E164" s="227" t="s">
        <v>6359</v>
      </c>
      <c r="F164" s="227" t="s">
        <v>6360</v>
      </c>
      <c r="G164" s="214"/>
      <c r="H164" s="214"/>
      <c r="I164" s="217"/>
      <c r="J164" s="228">
        <f>BK164</f>
        <v>0</v>
      </c>
      <c r="K164" s="214"/>
      <c r="L164" s="219"/>
      <c r="M164" s="220"/>
      <c r="N164" s="221"/>
      <c r="O164" s="221"/>
      <c r="P164" s="222">
        <f>SUM(P165:P170)</f>
        <v>0</v>
      </c>
      <c r="Q164" s="221"/>
      <c r="R164" s="222">
        <f>SUM(R165:R170)</f>
        <v>0</v>
      </c>
      <c r="S164" s="221"/>
      <c r="T164" s="223">
        <f>SUM(T165:T170)</f>
        <v>0</v>
      </c>
      <c r="U164" s="12"/>
      <c r="V164" s="12"/>
      <c r="W164" s="12"/>
      <c r="X164" s="12"/>
      <c r="Y164" s="12"/>
      <c r="Z164" s="12"/>
      <c r="AA164" s="12"/>
      <c r="AB164" s="12"/>
      <c r="AC164" s="12"/>
      <c r="AD164" s="12"/>
      <c r="AE164" s="12"/>
      <c r="AR164" s="224" t="s">
        <v>274</v>
      </c>
      <c r="AT164" s="225" t="s">
        <v>79</v>
      </c>
      <c r="AU164" s="225" t="s">
        <v>14</v>
      </c>
      <c r="AY164" s="224" t="s">
        <v>241</v>
      </c>
      <c r="BK164" s="226">
        <f>SUM(BK165:BK170)</f>
        <v>0</v>
      </c>
    </row>
    <row r="165" s="2" customFormat="1" ht="16.5" customHeight="1">
      <c r="A165" s="39"/>
      <c r="B165" s="40"/>
      <c r="C165" s="229" t="s">
        <v>332</v>
      </c>
      <c r="D165" s="229" t="s">
        <v>243</v>
      </c>
      <c r="E165" s="230" t="s">
        <v>6361</v>
      </c>
      <c r="F165" s="231" t="s">
        <v>6362</v>
      </c>
      <c r="G165" s="232" t="s">
        <v>307</v>
      </c>
      <c r="H165" s="233">
        <v>1</v>
      </c>
      <c r="I165" s="234"/>
      <c r="J165" s="235">
        <f>ROUND(I165*H165,2)</f>
        <v>0</v>
      </c>
      <c r="K165" s="231" t="s">
        <v>247</v>
      </c>
      <c r="L165" s="45"/>
      <c r="M165" s="236" t="s">
        <v>1</v>
      </c>
      <c r="N165" s="237" t="s">
        <v>45</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6280</v>
      </c>
      <c r="AT165" s="240" t="s">
        <v>243</v>
      </c>
      <c r="AU165" s="240" t="s">
        <v>88</v>
      </c>
      <c r="AY165" s="18" t="s">
        <v>241</v>
      </c>
      <c r="BE165" s="241">
        <f>IF(N165="základní",J165,0)</f>
        <v>0</v>
      </c>
      <c r="BF165" s="241">
        <f>IF(N165="snížená",J165,0)</f>
        <v>0</v>
      </c>
      <c r="BG165" s="241">
        <f>IF(N165="zákl. přenesená",J165,0)</f>
        <v>0</v>
      </c>
      <c r="BH165" s="241">
        <f>IF(N165="sníž. přenesená",J165,0)</f>
        <v>0</v>
      </c>
      <c r="BI165" s="241">
        <f>IF(N165="nulová",J165,0)</f>
        <v>0</v>
      </c>
      <c r="BJ165" s="18" t="s">
        <v>14</v>
      </c>
      <c r="BK165" s="241">
        <f>ROUND(I165*H165,2)</f>
        <v>0</v>
      </c>
      <c r="BL165" s="18" t="s">
        <v>6280</v>
      </c>
      <c r="BM165" s="240" t="s">
        <v>6363</v>
      </c>
    </row>
    <row r="166" s="2" customFormat="1">
      <c r="A166" s="39"/>
      <c r="B166" s="40"/>
      <c r="C166" s="41"/>
      <c r="D166" s="242" t="s">
        <v>249</v>
      </c>
      <c r="E166" s="41"/>
      <c r="F166" s="243" t="s">
        <v>6362</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249</v>
      </c>
      <c r="AU166" s="18" t="s">
        <v>88</v>
      </c>
    </row>
    <row r="167" s="2" customFormat="1">
      <c r="A167" s="39"/>
      <c r="B167" s="40"/>
      <c r="C167" s="41"/>
      <c r="D167" s="247" t="s">
        <v>251</v>
      </c>
      <c r="E167" s="41"/>
      <c r="F167" s="248" t="s">
        <v>6364</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251</v>
      </c>
      <c r="AU167" s="18" t="s">
        <v>88</v>
      </c>
    </row>
    <row r="168" s="2" customFormat="1" ht="16.5" customHeight="1">
      <c r="A168" s="39"/>
      <c r="B168" s="40"/>
      <c r="C168" s="229" t="s">
        <v>8</v>
      </c>
      <c r="D168" s="229" t="s">
        <v>243</v>
      </c>
      <c r="E168" s="230" t="s">
        <v>6365</v>
      </c>
      <c r="F168" s="231" t="s">
        <v>6366</v>
      </c>
      <c r="G168" s="232" t="s">
        <v>307</v>
      </c>
      <c r="H168" s="233">
        <v>1</v>
      </c>
      <c r="I168" s="234"/>
      <c r="J168" s="235">
        <f>ROUND(I168*H168,2)</f>
        <v>0</v>
      </c>
      <c r="K168" s="231" t="s">
        <v>247</v>
      </c>
      <c r="L168" s="45"/>
      <c r="M168" s="236" t="s">
        <v>1</v>
      </c>
      <c r="N168" s="237" t="s">
        <v>45</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6280</v>
      </c>
      <c r="AT168" s="240" t="s">
        <v>243</v>
      </c>
      <c r="AU168" s="240" t="s">
        <v>88</v>
      </c>
      <c r="AY168" s="18" t="s">
        <v>241</v>
      </c>
      <c r="BE168" s="241">
        <f>IF(N168="základní",J168,0)</f>
        <v>0</v>
      </c>
      <c r="BF168" s="241">
        <f>IF(N168="snížená",J168,0)</f>
        <v>0</v>
      </c>
      <c r="BG168" s="241">
        <f>IF(N168="zákl. přenesená",J168,0)</f>
        <v>0</v>
      </c>
      <c r="BH168" s="241">
        <f>IF(N168="sníž. přenesená",J168,0)</f>
        <v>0</v>
      </c>
      <c r="BI168" s="241">
        <f>IF(N168="nulová",J168,0)</f>
        <v>0</v>
      </c>
      <c r="BJ168" s="18" t="s">
        <v>14</v>
      </c>
      <c r="BK168" s="241">
        <f>ROUND(I168*H168,2)</f>
        <v>0</v>
      </c>
      <c r="BL168" s="18" t="s">
        <v>6280</v>
      </c>
      <c r="BM168" s="240" t="s">
        <v>6367</v>
      </c>
    </row>
    <row r="169" s="2" customFormat="1">
      <c r="A169" s="39"/>
      <c r="B169" s="40"/>
      <c r="C169" s="41"/>
      <c r="D169" s="242" t="s">
        <v>249</v>
      </c>
      <c r="E169" s="41"/>
      <c r="F169" s="243" t="s">
        <v>6366</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249</v>
      </c>
      <c r="AU169" s="18" t="s">
        <v>88</v>
      </c>
    </row>
    <row r="170" s="2" customFormat="1">
      <c r="A170" s="39"/>
      <c r="B170" s="40"/>
      <c r="C170" s="41"/>
      <c r="D170" s="247" t="s">
        <v>251</v>
      </c>
      <c r="E170" s="41"/>
      <c r="F170" s="248" t="s">
        <v>6368</v>
      </c>
      <c r="G170" s="41"/>
      <c r="H170" s="41"/>
      <c r="I170" s="244"/>
      <c r="J170" s="41"/>
      <c r="K170" s="41"/>
      <c r="L170" s="45"/>
      <c r="M170" s="281"/>
      <c r="N170" s="282"/>
      <c r="O170" s="283"/>
      <c r="P170" s="283"/>
      <c r="Q170" s="283"/>
      <c r="R170" s="283"/>
      <c r="S170" s="283"/>
      <c r="T170" s="284"/>
      <c r="U170" s="39"/>
      <c r="V170" s="39"/>
      <c r="W170" s="39"/>
      <c r="X170" s="39"/>
      <c r="Y170" s="39"/>
      <c r="Z170" s="39"/>
      <c r="AA170" s="39"/>
      <c r="AB170" s="39"/>
      <c r="AC170" s="39"/>
      <c r="AD170" s="39"/>
      <c r="AE170" s="39"/>
      <c r="AT170" s="18" t="s">
        <v>251</v>
      </c>
      <c r="AU170" s="18" t="s">
        <v>88</v>
      </c>
    </row>
    <row r="171" s="2" customFormat="1" ht="6.96" customHeight="1">
      <c r="A171" s="39"/>
      <c r="B171" s="67"/>
      <c r="C171" s="68"/>
      <c r="D171" s="68"/>
      <c r="E171" s="68"/>
      <c r="F171" s="68"/>
      <c r="G171" s="68"/>
      <c r="H171" s="68"/>
      <c r="I171" s="68"/>
      <c r="J171" s="68"/>
      <c r="K171" s="68"/>
      <c r="L171" s="45"/>
      <c r="M171" s="39"/>
      <c r="O171" s="39"/>
      <c r="P171" s="39"/>
      <c r="Q171" s="39"/>
      <c r="R171" s="39"/>
      <c r="S171" s="39"/>
      <c r="T171" s="39"/>
      <c r="U171" s="39"/>
      <c r="V171" s="39"/>
      <c r="W171" s="39"/>
      <c r="X171" s="39"/>
      <c r="Y171" s="39"/>
      <c r="Z171" s="39"/>
      <c r="AA171" s="39"/>
      <c r="AB171" s="39"/>
      <c r="AC171" s="39"/>
      <c r="AD171" s="39"/>
      <c r="AE171" s="39"/>
    </row>
  </sheetData>
  <sheetProtection sheet="1" autoFilter="0" formatColumns="0" formatRows="0" objects="1" scenarios="1" spinCount="100000" saltValue="7H4KelNvwKdUHgvlh/Ej6oYQclAWV3du/4Y/mmbUARMTt7yA8aAw3SE9+SVHo9bihVam0iDJXRUXe5JKxzMJpw==" hashValue="YTIF3Yl+TaCaUaEhMYJqQ4vdJYhCo4ThtXVw7hX8IJhxWeiiC4OKjquLEULdSMrL06Vl7boVgpqvnjDRlL3zOA==" algorithmName="SHA-512" password="CC35"/>
  <autoFilter ref="C119:K170"/>
  <mergeCells count="9">
    <mergeCell ref="E7:H7"/>
    <mergeCell ref="E9:H9"/>
    <mergeCell ref="E18:H18"/>
    <mergeCell ref="E27:H27"/>
    <mergeCell ref="E85:H85"/>
    <mergeCell ref="E87:H87"/>
    <mergeCell ref="E110:H110"/>
    <mergeCell ref="E112:H112"/>
    <mergeCell ref="L2:V2"/>
  </mergeCells>
  <hyperlinks>
    <hyperlink ref="F125" r:id="rId1" display="https://podminky.urs.cz/item/CS_URS_2021_02/011114000"/>
    <hyperlink ref="F128" r:id="rId2" display="https://podminky.urs.cz/item/CS_URS_2021_02/011314000"/>
    <hyperlink ref="F131" r:id="rId3" display="https://podminky.urs.cz/item/CS_URS_2021_02/011403000"/>
    <hyperlink ref="F134" r:id="rId4" display="https://podminky.urs.cz/item/CS_URS_2021_02/011503000"/>
    <hyperlink ref="F137" r:id="rId5" display="https://podminky.urs.cz/item/CS_URS_2021_02/012103000"/>
    <hyperlink ref="F140" r:id="rId6" display="https://podminky.urs.cz/item/CS_URS_2021_02/012203000"/>
    <hyperlink ref="F143" r:id="rId7" display="https://podminky.urs.cz/item/CS_URS_2021_02/012303000"/>
    <hyperlink ref="F146" r:id="rId8" display="https://podminky.urs.cz/item/CS_URS_2021_02/013244000"/>
    <hyperlink ref="F150" r:id="rId9" display="https://podminky.urs.cz/item/CS_URS_2021_02/013254000"/>
    <hyperlink ref="F153" r:id="rId10" display="https://podminky.urs.cz/item/CS_URS_2021_02/013274000"/>
    <hyperlink ref="F156" r:id="rId11" display="https://podminky.urs.cz/item/CS_URS_2021_02/013284000"/>
    <hyperlink ref="F160" r:id="rId12" display="https://podminky.urs.cz/item/CS_URS_2021_02/041403000"/>
    <hyperlink ref="F163" r:id="rId13" display="https://podminky.urs.cz/item/CS_URS_2021_02/042603000"/>
    <hyperlink ref="F167" r:id="rId14" display="https://podminky.urs.cz/item/CS_URS_2021_02/051002000"/>
    <hyperlink ref="F170" r:id="rId15" display="https://podminky.urs.cz/item/CS_URS_2021_02/056002000"/>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8"/>
      <c r="C3" s="149"/>
      <c r="D3" s="149"/>
      <c r="E3" s="149"/>
      <c r="F3" s="149"/>
      <c r="G3" s="149"/>
      <c r="H3" s="21"/>
    </row>
    <row r="4" s="1" customFormat="1" ht="24.96" customHeight="1">
      <c r="B4" s="21"/>
      <c r="C4" s="150" t="s">
        <v>6369</v>
      </c>
      <c r="H4" s="21"/>
    </row>
    <row r="5" s="1" customFormat="1" ht="12" customHeight="1">
      <c r="B5" s="21"/>
      <c r="C5" s="310" t="s">
        <v>13</v>
      </c>
      <c r="D5" s="159" t="s">
        <v>14</v>
      </c>
      <c r="E5" s="1"/>
      <c r="F5" s="1"/>
      <c r="H5" s="21"/>
    </row>
    <row r="6" s="1" customFormat="1" ht="36.96" customHeight="1">
      <c r="B6" s="21"/>
      <c r="C6" s="311" t="s">
        <v>16</v>
      </c>
      <c r="D6" s="312" t="s">
        <v>17</v>
      </c>
      <c r="E6" s="1"/>
      <c r="F6" s="1"/>
      <c r="H6" s="21"/>
    </row>
    <row r="7" s="1" customFormat="1" ht="16.5" customHeight="1">
      <c r="B7" s="21"/>
      <c r="C7" s="152" t="s">
        <v>22</v>
      </c>
      <c r="D7" s="156" t="str">
        <f>'Rekapitulace stavby'!AN8</f>
        <v>18. 8. 2021</v>
      </c>
      <c r="H7" s="21"/>
    </row>
    <row r="8" s="2" customFormat="1" ht="10.8" customHeight="1">
      <c r="A8" s="39"/>
      <c r="B8" s="45"/>
      <c r="C8" s="39"/>
      <c r="D8" s="39"/>
      <c r="E8" s="39"/>
      <c r="F8" s="39"/>
      <c r="G8" s="39"/>
      <c r="H8" s="45"/>
    </row>
    <row r="9" s="11" customFormat="1" ht="29.28" customHeight="1">
      <c r="A9" s="202"/>
      <c r="B9" s="313"/>
      <c r="C9" s="314" t="s">
        <v>61</v>
      </c>
      <c r="D9" s="315" t="s">
        <v>62</v>
      </c>
      <c r="E9" s="315" t="s">
        <v>228</v>
      </c>
      <c r="F9" s="316" t="s">
        <v>6370</v>
      </c>
      <c r="G9" s="202"/>
      <c r="H9" s="313"/>
    </row>
    <row r="10" s="2" customFormat="1" ht="26.4" customHeight="1">
      <c r="A10" s="39"/>
      <c r="B10" s="45"/>
      <c r="C10" s="317" t="s">
        <v>6371</v>
      </c>
      <c r="D10" s="317" t="s">
        <v>99</v>
      </c>
      <c r="E10" s="39"/>
      <c r="F10" s="39"/>
      <c r="G10" s="39"/>
      <c r="H10" s="45"/>
    </row>
    <row r="11" s="2" customFormat="1" ht="16.8" customHeight="1">
      <c r="A11" s="39"/>
      <c r="B11" s="45"/>
      <c r="C11" s="318" t="s">
        <v>422</v>
      </c>
      <c r="D11" s="319" t="s">
        <v>423</v>
      </c>
      <c r="E11" s="320" t="s">
        <v>255</v>
      </c>
      <c r="F11" s="321">
        <v>3147.7629999999999</v>
      </c>
      <c r="G11" s="39"/>
      <c r="H11" s="45"/>
    </row>
    <row r="12" s="2" customFormat="1" ht="16.8" customHeight="1">
      <c r="A12" s="39"/>
      <c r="B12" s="45"/>
      <c r="C12" s="322" t="s">
        <v>1</v>
      </c>
      <c r="D12" s="322" t="s">
        <v>242</v>
      </c>
      <c r="E12" s="18" t="s">
        <v>1</v>
      </c>
      <c r="F12" s="323">
        <v>0</v>
      </c>
      <c r="G12" s="39"/>
      <c r="H12" s="45"/>
    </row>
    <row r="13" s="2" customFormat="1" ht="16.8" customHeight="1">
      <c r="A13" s="39"/>
      <c r="B13" s="45"/>
      <c r="C13" s="322" t="s">
        <v>1</v>
      </c>
      <c r="D13" s="322" t="s">
        <v>647</v>
      </c>
      <c r="E13" s="18" t="s">
        <v>1</v>
      </c>
      <c r="F13" s="323">
        <v>3562.125</v>
      </c>
      <c r="G13" s="39"/>
      <c r="H13" s="45"/>
    </row>
    <row r="14" s="2" customFormat="1" ht="16.8" customHeight="1">
      <c r="A14" s="39"/>
      <c r="B14" s="45"/>
      <c r="C14" s="322" t="s">
        <v>1</v>
      </c>
      <c r="D14" s="322" t="s">
        <v>648</v>
      </c>
      <c r="E14" s="18" t="s">
        <v>1</v>
      </c>
      <c r="F14" s="323">
        <v>0</v>
      </c>
      <c r="G14" s="39"/>
      <c r="H14" s="45"/>
    </row>
    <row r="15" s="2" customFormat="1" ht="16.8" customHeight="1">
      <c r="A15" s="39"/>
      <c r="B15" s="45"/>
      <c r="C15" s="322" t="s">
        <v>1</v>
      </c>
      <c r="D15" s="322" t="s">
        <v>649</v>
      </c>
      <c r="E15" s="18" t="s">
        <v>1</v>
      </c>
      <c r="F15" s="323">
        <v>0</v>
      </c>
      <c r="G15" s="39"/>
      <c r="H15" s="45"/>
    </row>
    <row r="16" s="2" customFormat="1">
      <c r="A16" s="39"/>
      <c r="B16" s="45"/>
      <c r="C16" s="322" t="s">
        <v>1</v>
      </c>
      <c r="D16" s="322" t="s">
        <v>650</v>
      </c>
      <c r="E16" s="18" t="s">
        <v>1</v>
      </c>
      <c r="F16" s="323">
        <v>-120.59399999999999</v>
      </c>
      <c r="G16" s="39"/>
      <c r="H16" s="45"/>
    </row>
    <row r="17" s="2" customFormat="1">
      <c r="A17" s="39"/>
      <c r="B17" s="45"/>
      <c r="C17" s="322" t="s">
        <v>1</v>
      </c>
      <c r="D17" s="322" t="s">
        <v>651</v>
      </c>
      <c r="E17" s="18" t="s">
        <v>1</v>
      </c>
      <c r="F17" s="323">
        <v>-106.30500000000001</v>
      </c>
      <c r="G17" s="39"/>
      <c r="H17" s="45"/>
    </row>
    <row r="18" s="2" customFormat="1">
      <c r="A18" s="39"/>
      <c r="B18" s="45"/>
      <c r="C18" s="322" t="s">
        <v>1</v>
      </c>
      <c r="D18" s="322" t="s">
        <v>652</v>
      </c>
      <c r="E18" s="18" t="s">
        <v>1</v>
      </c>
      <c r="F18" s="323">
        <v>-118.869</v>
      </c>
      <c r="G18" s="39"/>
      <c r="H18" s="45"/>
    </row>
    <row r="19" s="2" customFormat="1">
      <c r="A19" s="39"/>
      <c r="B19" s="45"/>
      <c r="C19" s="322" t="s">
        <v>1</v>
      </c>
      <c r="D19" s="322" t="s">
        <v>653</v>
      </c>
      <c r="E19" s="18" t="s">
        <v>1</v>
      </c>
      <c r="F19" s="323">
        <v>-68.593999999999994</v>
      </c>
      <c r="G19" s="39"/>
      <c r="H19" s="45"/>
    </row>
    <row r="20" s="2" customFormat="1">
      <c r="A20" s="39"/>
      <c r="B20" s="45"/>
      <c r="C20" s="322" t="s">
        <v>1</v>
      </c>
      <c r="D20" s="322" t="s">
        <v>654</v>
      </c>
      <c r="E20" s="18" t="s">
        <v>1</v>
      </c>
      <c r="F20" s="323">
        <v>0</v>
      </c>
      <c r="G20" s="39"/>
      <c r="H20" s="45"/>
    </row>
    <row r="21" s="2" customFormat="1" ht="16.8" customHeight="1">
      <c r="A21" s="39"/>
      <c r="B21" s="45"/>
      <c r="C21" s="322" t="s">
        <v>422</v>
      </c>
      <c r="D21" s="322" t="s">
        <v>261</v>
      </c>
      <c r="E21" s="18" t="s">
        <v>1</v>
      </c>
      <c r="F21" s="323">
        <v>3147.7629999999999</v>
      </c>
      <c r="G21" s="39"/>
      <c r="H21" s="45"/>
    </row>
    <row r="22" s="2" customFormat="1" ht="16.8" customHeight="1">
      <c r="A22" s="39"/>
      <c r="B22" s="45"/>
      <c r="C22" s="324" t="s">
        <v>6372</v>
      </c>
      <c r="D22" s="39"/>
      <c r="E22" s="39"/>
      <c r="F22" s="39"/>
      <c r="G22" s="39"/>
      <c r="H22" s="45"/>
    </row>
    <row r="23" s="2" customFormat="1" ht="16.8" customHeight="1">
      <c r="A23" s="39"/>
      <c r="B23" s="45"/>
      <c r="C23" s="322" t="s">
        <v>634</v>
      </c>
      <c r="D23" s="322" t="s">
        <v>635</v>
      </c>
      <c r="E23" s="18" t="s">
        <v>255</v>
      </c>
      <c r="F23" s="323">
        <v>668.89999999999998</v>
      </c>
      <c r="G23" s="39"/>
      <c r="H23" s="45"/>
    </row>
    <row r="24" s="2" customFormat="1" ht="16.8" customHeight="1">
      <c r="A24" s="39"/>
      <c r="B24" s="45"/>
      <c r="C24" s="322" t="s">
        <v>764</v>
      </c>
      <c r="D24" s="322" t="s">
        <v>765</v>
      </c>
      <c r="E24" s="18" t="s">
        <v>255</v>
      </c>
      <c r="F24" s="323">
        <v>2109.6579999999999</v>
      </c>
      <c r="G24" s="39"/>
      <c r="H24" s="45"/>
    </row>
    <row r="25" s="2" customFormat="1" ht="16.8" customHeight="1">
      <c r="A25" s="39"/>
      <c r="B25" s="45"/>
      <c r="C25" s="318" t="s">
        <v>425</v>
      </c>
      <c r="D25" s="319" t="s">
        <v>426</v>
      </c>
      <c r="E25" s="320" t="s">
        <v>255</v>
      </c>
      <c r="F25" s="321">
        <v>188.86600000000001</v>
      </c>
      <c r="G25" s="39"/>
      <c r="H25" s="45"/>
    </row>
    <row r="26" s="2" customFormat="1" ht="16.8" customHeight="1">
      <c r="A26" s="39"/>
      <c r="B26" s="45"/>
      <c r="C26" s="322" t="s">
        <v>425</v>
      </c>
      <c r="D26" s="322" t="s">
        <v>656</v>
      </c>
      <c r="E26" s="18" t="s">
        <v>1</v>
      </c>
      <c r="F26" s="323">
        <v>188.86600000000001</v>
      </c>
      <c r="G26" s="39"/>
      <c r="H26" s="45"/>
    </row>
    <row r="27" s="2" customFormat="1" ht="16.8" customHeight="1">
      <c r="A27" s="39"/>
      <c r="B27" s="45"/>
      <c r="C27" s="324" t="s">
        <v>6372</v>
      </c>
      <c r="D27" s="39"/>
      <c r="E27" s="39"/>
      <c r="F27" s="39"/>
      <c r="G27" s="39"/>
      <c r="H27" s="45"/>
    </row>
    <row r="28" s="2" customFormat="1" ht="16.8" customHeight="1">
      <c r="A28" s="39"/>
      <c r="B28" s="45"/>
      <c r="C28" s="322" t="s">
        <v>634</v>
      </c>
      <c r="D28" s="322" t="s">
        <v>635</v>
      </c>
      <c r="E28" s="18" t="s">
        <v>255</v>
      </c>
      <c r="F28" s="323">
        <v>668.89999999999998</v>
      </c>
      <c r="G28" s="39"/>
      <c r="H28" s="45"/>
    </row>
    <row r="29" s="2" customFormat="1" ht="16.8" customHeight="1">
      <c r="A29" s="39"/>
      <c r="B29" s="45"/>
      <c r="C29" s="322" t="s">
        <v>593</v>
      </c>
      <c r="D29" s="322" t="s">
        <v>594</v>
      </c>
      <c r="E29" s="18" t="s">
        <v>255</v>
      </c>
      <c r="F29" s="323">
        <v>188.86600000000001</v>
      </c>
      <c r="G29" s="39"/>
      <c r="H29" s="45"/>
    </row>
    <row r="30" s="2" customFormat="1">
      <c r="A30" s="39"/>
      <c r="B30" s="45"/>
      <c r="C30" s="322" t="s">
        <v>671</v>
      </c>
      <c r="D30" s="322" t="s">
        <v>672</v>
      </c>
      <c r="E30" s="18" t="s">
        <v>255</v>
      </c>
      <c r="F30" s="323">
        <v>1868.5</v>
      </c>
      <c r="G30" s="39"/>
      <c r="H30" s="45"/>
    </row>
    <row r="31" s="2" customFormat="1">
      <c r="A31" s="39"/>
      <c r="B31" s="45"/>
      <c r="C31" s="322" t="s">
        <v>688</v>
      </c>
      <c r="D31" s="322" t="s">
        <v>689</v>
      </c>
      <c r="E31" s="18" t="s">
        <v>255</v>
      </c>
      <c r="F31" s="323">
        <v>868.16399999999999</v>
      </c>
      <c r="G31" s="39"/>
      <c r="H31" s="45"/>
    </row>
    <row r="32" s="2" customFormat="1" ht="16.8" customHeight="1">
      <c r="A32" s="39"/>
      <c r="B32" s="45"/>
      <c r="C32" s="322" t="s">
        <v>719</v>
      </c>
      <c r="D32" s="322" t="s">
        <v>720</v>
      </c>
      <c r="E32" s="18" t="s">
        <v>255</v>
      </c>
      <c r="F32" s="323">
        <v>1446.568</v>
      </c>
      <c r="G32" s="39"/>
      <c r="H32" s="45"/>
    </row>
    <row r="33" s="2" customFormat="1" ht="16.8" customHeight="1">
      <c r="A33" s="39"/>
      <c r="B33" s="45"/>
      <c r="C33" s="322" t="s">
        <v>262</v>
      </c>
      <c r="D33" s="322" t="s">
        <v>263</v>
      </c>
      <c r="E33" s="18" t="s">
        <v>255</v>
      </c>
      <c r="F33" s="323">
        <v>3335.2260000000001</v>
      </c>
      <c r="G33" s="39"/>
      <c r="H33" s="45"/>
    </row>
    <row r="34" s="2" customFormat="1" ht="16.8" customHeight="1">
      <c r="A34" s="39"/>
      <c r="B34" s="45"/>
      <c r="C34" s="318" t="s">
        <v>428</v>
      </c>
      <c r="D34" s="319" t="s">
        <v>429</v>
      </c>
      <c r="E34" s="320" t="s">
        <v>255</v>
      </c>
      <c r="F34" s="321">
        <v>1070.239</v>
      </c>
      <c r="G34" s="39"/>
      <c r="H34" s="45"/>
    </row>
    <row r="35" s="2" customFormat="1" ht="16.8" customHeight="1">
      <c r="A35" s="39"/>
      <c r="B35" s="45"/>
      <c r="C35" s="322" t="s">
        <v>428</v>
      </c>
      <c r="D35" s="322" t="s">
        <v>655</v>
      </c>
      <c r="E35" s="18" t="s">
        <v>1</v>
      </c>
      <c r="F35" s="323">
        <v>1070.239</v>
      </c>
      <c r="G35" s="39"/>
      <c r="H35" s="45"/>
    </row>
    <row r="36" s="2" customFormat="1" ht="16.8" customHeight="1">
      <c r="A36" s="39"/>
      <c r="B36" s="45"/>
      <c r="C36" s="324" t="s">
        <v>6372</v>
      </c>
      <c r="D36" s="39"/>
      <c r="E36" s="39"/>
      <c r="F36" s="39"/>
      <c r="G36" s="39"/>
      <c r="H36" s="45"/>
    </row>
    <row r="37" s="2" customFormat="1" ht="16.8" customHeight="1">
      <c r="A37" s="39"/>
      <c r="B37" s="45"/>
      <c r="C37" s="322" t="s">
        <v>634</v>
      </c>
      <c r="D37" s="322" t="s">
        <v>635</v>
      </c>
      <c r="E37" s="18" t="s">
        <v>255</v>
      </c>
      <c r="F37" s="323">
        <v>668.89999999999998</v>
      </c>
      <c r="G37" s="39"/>
      <c r="H37" s="45"/>
    </row>
    <row r="38" s="2" customFormat="1">
      <c r="A38" s="39"/>
      <c r="B38" s="45"/>
      <c r="C38" s="322" t="s">
        <v>614</v>
      </c>
      <c r="D38" s="322" t="s">
        <v>615</v>
      </c>
      <c r="E38" s="18" t="s">
        <v>255</v>
      </c>
      <c r="F38" s="323">
        <v>1070.239</v>
      </c>
      <c r="G38" s="39"/>
      <c r="H38" s="45"/>
    </row>
    <row r="39" s="2" customFormat="1">
      <c r="A39" s="39"/>
      <c r="B39" s="45"/>
      <c r="C39" s="322" t="s">
        <v>671</v>
      </c>
      <c r="D39" s="322" t="s">
        <v>672</v>
      </c>
      <c r="E39" s="18" t="s">
        <v>255</v>
      </c>
      <c r="F39" s="323">
        <v>1868.5</v>
      </c>
      <c r="G39" s="39"/>
      <c r="H39" s="45"/>
    </row>
    <row r="40" s="2" customFormat="1">
      <c r="A40" s="39"/>
      <c r="B40" s="45"/>
      <c r="C40" s="322" t="s">
        <v>688</v>
      </c>
      <c r="D40" s="322" t="s">
        <v>689</v>
      </c>
      <c r="E40" s="18" t="s">
        <v>255</v>
      </c>
      <c r="F40" s="323">
        <v>868.16399999999999</v>
      </c>
      <c r="G40" s="39"/>
      <c r="H40" s="45"/>
    </row>
    <row r="41" s="2" customFormat="1" ht="16.8" customHeight="1">
      <c r="A41" s="39"/>
      <c r="B41" s="45"/>
      <c r="C41" s="322" t="s">
        <v>719</v>
      </c>
      <c r="D41" s="322" t="s">
        <v>720</v>
      </c>
      <c r="E41" s="18" t="s">
        <v>255</v>
      </c>
      <c r="F41" s="323">
        <v>1446.568</v>
      </c>
      <c r="G41" s="39"/>
      <c r="H41" s="45"/>
    </row>
    <row r="42" s="2" customFormat="1" ht="16.8" customHeight="1">
      <c r="A42" s="39"/>
      <c r="B42" s="45"/>
      <c r="C42" s="322" t="s">
        <v>262</v>
      </c>
      <c r="D42" s="322" t="s">
        <v>263</v>
      </c>
      <c r="E42" s="18" t="s">
        <v>255</v>
      </c>
      <c r="F42" s="323">
        <v>3335.2260000000001</v>
      </c>
      <c r="G42" s="39"/>
      <c r="H42" s="45"/>
    </row>
    <row r="43" s="2" customFormat="1" ht="16.8" customHeight="1">
      <c r="A43" s="39"/>
      <c r="B43" s="45"/>
      <c r="C43" s="318" t="s">
        <v>431</v>
      </c>
      <c r="D43" s="319" t="s">
        <v>432</v>
      </c>
      <c r="E43" s="320" t="s">
        <v>255</v>
      </c>
      <c r="F43" s="321">
        <v>283.29899999999998</v>
      </c>
      <c r="G43" s="39"/>
      <c r="H43" s="45"/>
    </row>
    <row r="44" s="2" customFormat="1" ht="16.8" customHeight="1">
      <c r="A44" s="39"/>
      <c r="B44" s="45"/>
      <c r="C44" s="322" t="s">
        <v>431</v>
      </c>
      <c r="D44" s="322" t="s">
        <v>658</v>
      </c>
      <c r="E44" s="18" t="s">
        <v>1</v>
      </c>
      <c r="F44" s="323">
        <v>283.29899999999998</v>
      </c>
      <c r="G44" s="39"/>
      <c r="H44" s="45"/>
    </row>
    <row r="45" s="2" customFormat="1" ht="16.8" customHeight="1">
      <c r="A45" s="39"/>
      <c r="B45" s="45"/>
      <c r="C45" s="324" t="s">
        <v>6372</v>
      </c>
      <c r="D45" s="39"/>
      <c r="E45" s="39"/>
      <c r="F45" s="39"/>
      <c r="G45" s="39"/>
      <c r="H45" s="45"/>
    </row>
    <row r="46" s="2" customFormat="1" ht="16.8" customHeight="1">
      <c r="A46" s="39"/>
      <c r="B46" s="45"/>
      <c r="C46" s="322" t="s">
        <v>634</v>
      </c>
      <c r="D46" s="322" t="s">
        <v>635</v>
      </c>
      <c r="E46" s="18" t="s">
        <v>255</v>
      </c>
      <c r="F46" s="323">
        <v>668.89999999999998</v>
      </c>
      <c r="G46" s="39"/>
      <c r="H46" s="45"/>
    </row>
    <row r="47" s="2" customFormat="1" ht="16.8" customHeight="1">
      <c r="A47" s="39"/>
      <c r="B47" s="45"/>
      <c r="C47" s="322" t="s">
        <v>619</v>
      </c>
      <c r="D47" s="322" t="s">
        <v>620</v>
      </c>
      <c r="E47" s="18" t="s">
        <v>255</v>
      </c>
      <c r="F47" s="323">
        <v>283.29899999999998</v>
      </c>
      <c r="G47" s="39"/>
      <c r="H47" s="45"/>
    </row>
    <row r="48" s="2" customFormat="1">
      <c r="A48" s="39"/>
      <c r="B48" s="45"/>
      <c r="C48" s="322" t="s">
        <v>682</v>
      </c>
      <c r="D48" s="322" t="s">
        <v>683</v>
      </c>
      <c r="E48" s="18" t="s">
        <v>255</v>
      </c>
      <c r="F48" s="323">
        <v>1888.6579999999999</v>
      </c>
      <c r="G48" s="39"/>
      <c r="H48" s="45"/>
    </row>
    <row r="49" s="2" customFormat="1">
      <c r="A49" s="39"/>
      <c r="B49" s="45"/>
      <c r="C49" s="322" t="s">
        <v>705</v>
      </c>
      <c r="D49" s="322" t="s">
        <v>706</v>
      </c>
      <c r="E49" s="18" t="s">
        <v>255</v>
      </c>
      <c r="F49" s="323">
        <v>1935.145</v>
      </c>
      <c r="G49" s="39"/>
      <c r="H49" s="45"/>
    </row>
    <row r="50" s="2" customFormat="1" ht="16.8" customHeight="1">
      <c r="A50" s="39"/>
      <c r="B50" s="45"/>
      <c r="C50" s="322" t="s">
        <v>726</v>
      </c>
      <c r="D50" s="322" t="s">
        <v>727</v>
      </c>
      <c r="E50" s="18" t="s">
        <v>255</v>
      </c>
      <c r="F50" s="323">
        <v>1888.6579999999999</v>
      </c>
      <c r="G50" s="39"/>
      <c r="H50" s="45"/>
    </row>
    <row r="51" s="2" customFormat="1" ht="16.8" customHeight="1">
      <c r="A51" s="39"/>
      <c r="B51" s="45"/>
      <c r="C51" s="322" t="s">
        <v>262</v>
      </c>
      <c r="D51" s="322" t="s">
        <v>263</v>
      </c>
      <c r="E51" s="18" t="s">
        <v>255</v>
      </c>
      <c r="F51" s="323">
        <v>3335.2260000000001</v>
      </c>
      <c r="G51" s="39"/>
      <c r="H51" s="45"/>
    </row>
    <row r="52" s="2" customFormat="1" ht="16.8" customHeight="1">
      <c r="A52" s="39"/>
      <c r="B52" s="45"/>
      <c r="C52" s="318" t="s">
        <v>434</v>
      </c>
      <c r="D52" s="319" t="s">
        <v>435</v>
      </c>
      <c r="E52" s="320" t="s">
        <v>255</v>
      </c>
      <c r="F52" s="321">
        <v>1605.3589999999999</v>
      </c>
      <c r="G52" s="39"/>
      <c r="H52" s="45"/>
    </row>
    <row r="53" s="2" customFormat="1" ht="16.8" customHeight="1">
      <c r="A53" s="39"/>
      <c r="B53" s="45"/>
      <c r="C53" s="322" t="s">
        <v>434</v>
      </c>
      <c r="D53" s="322" t="s">
        <v>657</v>
      </c>
      <c r="E53" s="18" t="s">
        <v>1</v>
      </c>
      <c r="F53" s="323">
        <v>1605.3589999999999</v>
      </c>
      <c r="G53" s="39"/>
      <c r="H53" s="45"/>
    </row>
    <row r="54" s="2" customFormat="1" ht="16.8" customHeight="1">
      <c r="A54" s="39"/>
      <c r="B54" s="45"/>
      <c r="C54" s="324" t="s">
        <v>6372</v>
      </c>
      <c r="D54" s="39"/>
      <c r="E54" s="39"/>
      <c r="F54" s="39"/>
      <c r="G54" s="39"/>
      <c r="H54" s="45"/>
    </row>
    <row r="55" s="2" customFormat="1" ht="16.8" customHeight="1">
      <c r="A55" s="39"/>
      <c r="B55" s="45"/>
      <c r="C55" s="322" t="s">
        <v>634</v>
      </c>
      <c r="D55" s="322" t="s">
        <v>635</v>
      </c>
      <c r="E55" s="18" t="s">
        <v>255</v>
      </c>
      <c r="F55" s="323">
        <v>668.89999999999998</v>
      </c>
      <c r="G55" s="39"/>
      <c r="H55" s="45"/>
    </row>
    <row r="56" s="2" customFormat="1">
      <c r="A56" s="39"/>
      <c r="B56" s="45"/>
      <c r="C56" s="322" t="s">
        <v>629</v>
      </c>
      <c r="D56" s="322" t="s">
        <v>630</v>
      </c>
      <c r="E56" s="18" t="s">
        <v>255</v>
      </c>
      <c r="F56" s="323">
        <v>1605.3589999999999</v>
      </c>
      <c r="G56" s="39"/>
      <c r="H56" s="45"/>
    </row>
    <row r="57" s="2" customFormat="1">
      <c r="A57" s="39"/>
      <c r="B57" s="45"/>
      <c r="C57" s="322" t="s">
        <v>682</v>
      </c>
      <c r="D57" s="322" t="s">
        <v>683</v>
      </c>
      <c r="E57" s="18" t="s">
        <v>255</v>
      </c>
      <c r="F57" s="323">
        <v>1888.6579999999999</v>
      </c>
      <c r="G57" s="39"/>
      <c r="H57" s="45"/>
    </row>
    <row r="58" s="2" customFormat="1">
      <c r="A58" s="39"/>
      <c r="B58" s="45"/>
      <c r="C58" s="322" t="s">
        <v>705</v>
      </c>
      <c r="D58" s="322" t="s">
        <v>706</v>
      </c>
      <c r="E58" s="18" t="s">
        <v>255</v>
      </c>
      <c r="F58" s="323">
        <v>1935.145</v>
      </c>
      <c r="G58" s="39"/>
      <c r="H58" s="45"/>
    </row>
    <row r="59" s="2" customFormat="1" ht="16.8" customHeight="1">
      <c r="A59" s="39"/>
      <c r="B59" s="45"/>
      <c r="C59" s="322" t="s">
        <v>726</v>
      </c>
      <c r="D59" s="322" t="s">
        <v>727</v>
      </c>
      <c r="E59" s="18" t="s">
        <v>255</v>
      </c>
      <c r="F59" s="323">
        <v>1888.6579999999999</v>
      </c>
      <c r="G59" s="39"/>
      <c r="H59" s="45"/>
    </row>
    <row r="60" s="2" customFormat="1" ht="16.8" customHeight="1">
      <c r="A60" s="39"/>
      <c r="B60" s="45"/>
      <c r="C60" s="322" t="s">
        <v>262</v>
      </c>
      <c r="D60" s="322" t="s">
        <v>263</v>
      </c>
      <c r="E60" s="18" t="s">
        <v>255</v>
      </c>
      <c r="F60" s="323">
        <v>3335.2260000000001</v>
      </c>
      <c r="G60" s="39"/>
      <c r="H60" s="45"/>
    </row>
    <row r="61" s="2" customFormat="1" ht="16.8" customHeight="1">
      <c r="A61" s="39"/>
      <c r="B61" s="45"/>
      <c r="C61" s="318" t="s">
        <v>437</v>
      </c>
      <c r="D61" s="319" t="s">
        <v>438</v>
      </c>
      <c r="E61" s="320" t="s">
        <v>255</v>
      </c>
      <c r="F61" s="321">
        <v>77.477999999999994</v>
      </c>
      <c r="G61" s="39"/>
      <c r="H61" s="45"/>
    </row>
    <row r="62" s="2" customFormat="1" ht="16.8" customHeight="1">
      <c r="A62" s="39"/>
      <c r="B62" s="45"/>
      <c r="C62" s="322" t="s">
        <v>1</v>
      </c>
      <c r="D62" s="322" t="s">
        <v>603</v>
      </c>
      <c r="E62" s="18" t="s">
        <v>1</v>
      </c>
      <c r="F62" s="323">
        <v>0</v>
      </c>
      <c r="G62" s="39"/>
      <c r="H62" s="45"/>
    </row>
    <row r="63" s="2" customFormat="1" ht="16.8" customHeight="1">
      <c r="A63" s="39"/>
      <c r="B63" s="45"/>
      <c r="C63" s="322" t="s">
        <v>1</v>
      </c>
      <c r="D63" s="322" t="s">
        <v>604</v>
      </c>
      <c r="E63" s="18" t="s">
        <v>1</v>
      </c>
      <c r="F63" s="323">
        <v>5.7510000000000003</v>
      </c>
      <c r="G63" s="39"/>
      <c r="H63" s="45"/>
    </row>
    <row r="64" s="2" customFormat="1" ht="16.8" customHeight="1">
      <c r="A64" s="39"/>
      <c r="B64" s="45"/>
      <c r="C64" s="322" t="s">
        <v>1</v>
      </c>
      <c r="D64" s="322" t="s">
        <v>605</v>
      </c>
      <c r="E64" s="18" t="s">
        <v>1</v>
      </c>
      <c r="F64" s="323">
        <v>0</v>
      </c>
      <c r="G64" s="39"/>
      <c r="H64" s="45"/>
    </row>
    <row r="65" s="2" customFormat="1" ht="16.8" customHeight="1">
      <c r="A65" s="39"/>
      <c r="B65" s="45"/>
      <c r="C65" s="322" t="s">
        <v>1</v>
      </c>
      <c r="D65" s="322" t="s">
        <v>606</v>
      </c>
      <c r="E65" s="18" t="s">
        <v>1</v>
      </c>
      <c r="F65" s="323">
        <v>6</v>
      </c>
      <c r="G65" s="39"/>
      <c r="H65" s="45"/>
    </row>
    <row r="66" s="2" customFormat="1" ht="16.8" customHeight="1">
      <c r="A66" s="39"/>
      <c r="B66" s="45"/>
      <c r="C66" s="322" t="s">
        <v>1</v>
      </c>
      <c r="D66" s="322" t="s">
        <v>607</v>
      </c>
      <c r="E66" s="18" t="s">
        <v>1</v>
      </c>
      <c r="F66" s="323">
        <v>0</v>
      </c>
      <c r="G66" s="39"/>
      <c r="H66" s="45"/>
    </row>
    <row r="67" s="2" customFormat="1" ht="16.8" customHeight="1">
      <c r="A67" s="39"/>
      <c r="B67" s="45"/>
      <c r="C67" s="322" t="s">
        <v>1</v>
      </c>
      <c r="D67" s="322" t="s">
        <v>608</v>
      </c>
      <c r="E67" s="18" t="s">
        <v>1</v>
      </c>
      <c r="F67" s="323">
        <v>13.362</v>
      </c>
      <c r="G67" s="39"/>
      <c r="H67" s="45"/>
    </row>
    <row r="68" s="2" customFormat="1" ht="16.8" customHeight="1">
      <c r="A68" s="39"/>
      <c r="B68" s="45"/>
      <c r="C68" s="322" t="s">
        <v>1</v>
      </c>
      <c r="D68" s="322" t="s">
        <v>609</v>
      </c>
      <c r="E68" s="18" t="s">
        <v>1</v>
      </c>
      <c r="F68" s="323">
        <v>0</v>
      </c>
      <c r="G68" s="39"/>
      <c r="H68" s="45"/>
    </row>
    <row r="69" s="2" customFormat="1" ht="16.8" customHeight="1">
      <c r="A69" s="39"/>
      <c r="B69" s="45"/>
      <c r="C69" s="322" t="s">
        <v>1</v>
      </c>
      <c r="D69" s="322" t="s">
        <v>449</v>
      </c>
      <c r="E69" s="18" t="s">
        <v>1</v>
      </c>
      <c r="F69" s="323">
        <v>32.365000000000002</v>
      </c>
      <c r="G69" s="39"/>
      <c r="H69" s="45"/>
    </row>
    <row r="70" s="2" customFormat="1" ht="16.8" customHeight="1">
      <c r="A70" s="39"/>
      <c r="B70" s="45"/>
      <c r="C70" s="322" t="s">
        <v>1</v>
      </c>
      <c r="D70" s="322" t="s">
        <v>610</v>
      </c>
      <c r="E70" s="18" t="s">
        <v>1</v>
      </c>
      <c r="F70" s="323">
        <v>0</v>
      </c>
      <c r="G70" s="39"/>
      <c r="H70" s="45"/>
    </row>
    <row r="71" s="2" customFormat="1" ht="16.8" customHeight="1">
      <c r="A71" s="39"/>
      <c r="B71" s="45"/>
      <c r="C71" s="322" t="s">
        <v>1</v>
      </c>
      <c r="D71" s="322" t="s">
        <v>611</v>
      </c>
      <c r="E71" s="18" t="s">
        <v>1</v>
      </c>
      <c r="F71" s="323">
        <v>20</v>
      </c>
      <c r="G71" s="39"/>
      <c r="H71" s="45"/>
    </row>
    <row r="72" s="2" customFormat="1" ht="16.8" customHeight="1">
      <c r="A72" s="39"/>
      <c r="B72" s="45"/>
      <c r="C72" s="322" t="s">
        <v>437</v>
      </c>
      <c r="D72" s="322" t="s">
        <v>261</v>
      </c>
      <c r="E72" s="18" t="s">
        <v>1</v>
      </c>
      <c r="F72" s="323">
        <v>77.477999999999994</v>
      </c>
      <c r="G72" s="39"/>
      <c r="H72" s="45"/>
    </row>
    <row r="73" s="2" customFormat="1" ht="16.8" customHeight="1">
      <c r="A73" s="39"/>
      <c r="B73" s="45"/>
      <c r="C73" s="324" t="s">
        <v>6372</v>
      </c>
      <c r="D73" s="39"/>
      <c r="E73" s="39"/>
      <c r="F73" s="39"/>
      <c r="G73" s="39"/>
      <c r="H73" s="45"/>
    </row>
    <row r="74" s="2" customFormat="1" ht="16.8" customHeight="1">
      <c r="A74" s="39"/>
      <c r="B74" s="45"/>
      <c r="C74" s="322" t="s">
        <v>598</v>
      </c>
      <c r="D74" s="322" t="s">
        <v>599</v>
      </c>
      <c r="E74" s="18" t="s">
        <v>255</v>
      </c>
      <c r="F74" s="323">
        <v>30.991</v>
      </c>
      <c r="G74" s="39"/>
      <c r="H74" s="45"/>
    </row>
    <row r="75" s="2" customFormat="1" ht="16.8" customHeight="1">
      <c r="A75" s="39"/>
      <c r="B75" s="45"/>
      <c r="C75" s="318" t="s">
        <v>440</v>
      </c>
      <c r="D75" s="319" t="s">
        <v>441</v>
      </c>
      <c r="E75" s="320" t="s">
        <v>255</v>
      </c>
      <c r="F75" s="321">
        <v>30.991</v>
      </c>
      <c r="G75" s="39"/>
      <c r="H75" s="45"/>
    </row>
    <row r="76" s="2" customFormat="1">
      <c r="A76" s="39"/>
      <c r="B76" s="45"/>
      <c r="C76" s="322" t="s">
        <v>440</v>
      </c>
      <c r="D76" s="322" t="s">
        <v>612</v>
      </c>
      <c r="E76" s="18" t="s">
        <v>1</v>
      </c>
      <c r="F76" s="323">
        <v>30.991</v>
      </c>
      <c r="G76" s="39"/>
      <c r="H76" s="45"/>
    </row>
    <row r="77" s="2" customFormat="1" ht="16.8" customHeight="1">
      <c r="A77" s="39"/>
      <c r="B77" s="45"/>
      <c r="C77" s="324" t="s">
        <v>6372</v>
      </c>
      <c r="D77" s="39"/>
      <c r="E77" s="39"/>
      <c r="F77" s="39"/>
      <c r="G77" s="39"/>
      <c r="H77" s="45"/>
    </row>
    <row r="78" s="2" customFormat="1" ht="16.8" customHeight="1">
      <c r="A78" s="39"/>
      <c r="B78" s="45"/>
      <c r="C78" s="322" t="s">
        <v>598</v>
      </c>
      <c r="D78" s="322" t="s">
        <v>599</v>
      </c>
      <c r="E78" s="18" t="s">
        <v>255</v>
      </c>
      <c r="F78" s="323">
        <v>30.991</v>
      </c>
      <c r="G78" s="39"/>
      <c r="H78" s="45"/>
    </row>
    <row r="79" s="2" customFormat="1">
      <c r="A79" s="39"/>
      <c r="B79" s="45"/>
      <c r="C79" s="322" t="s">
        <v>688</v>
      </c>
      <c r="D79" s="322" t="s">
        <v>689</v>
      </c>
      <c r="E79" s="18" t="s">
        <v>255</v>
      </c>
      <c r="F79" s="323">
        <v>868.16399999999999</v>
      </c>
      <c r="G79" s="39"/>
      <c r="H79" s="45"/>
    </row>
    <row r="80" s="2" customFormat="1" ht="16.8" customHeight="1">
      <c r="A80" s="39"/>
      <c r="B80" s="45"/>
      <c r="C80" s="318" t="s">
        <v>443</v>
      </c>
      <c r="D80" s="319" t="s">
        <v>444</v>
      </c>
      <c r="E80" s="320" t="s">
        <v>255</v>
      </c>
      <c r="F80" s="321">
        <v>46.487000000000002</v>
      </c>
      <c r="G80" s="39"/>
      <c r="H80" s="45"/>
    </row>
    <row r="81" s="2" customFormat="1">
      <c r="A81" s="39"/>
      <c r="B81" s="45"/>
      <c r="C81" s="322" t="s">
        <v>443</v>
      </c>
      <c r="D81" s="322" t="s">
        <v>613</v>
      </c>
      <c r="E81" s="18" t="s">
        <v>1</v>
      </c>
      <c r="F81" s="323">
        <v>46.487000000000002</v>
      </c>
      <c r="G81" s="39"/>
      <c r="H81" s="45"/>
    </row>
    <row r="82" s="2" customFormat="1" ht="16.8" customHeight="1">
      <c r="A82" s="39"/>
      <c r="B82" s="45"/>
      <c r="C82" s="324" t="s">
        <v>6372</v>
      </c>
      <c r="D82" s="39"/>
      <c r="E82" s="39"/>
      <c r="F82" s="39"/>
      <c r="G82" s="39"/>
      <c r="H82" s="45"/>
    </row>
    <row r="83" s="2" customFormat="1" ht="16.8" customHeight="1">
      <c r="A83" s="39"/>
      <c r="B83" s="45"/>
      <c r="C83" s="322" t="s">
        <v>598</v>
      </c>
      <c r="D83" s="322" t="s">
        <v>599</v>
      </c>
      <c r="E83" s="18" t="s">
        <v>255</v>
      </c>
      <c r="F83" s="323">
        <v>30.991</v>
      </c>
      <c r="G83" s="39"/>
      <c r="H83" s="45"/>
    </row>
    <row r="84" s="2" customFormat="1" ht="16.8" customHeight="1">
      <c r="A84" s="39"/>
      <c r="B84" s="45"/>
      <c r="C84" s="322" t="s">
        <v>624</v>
      </c>
      <c r="D84" s="322" t="s">
        <v>625</v>
      </c>
      <c r="E84" s="18" t="s">
        <v>255</v>
      </c>
      <c r="F84" s="323">
        <v>46.487000000000002</v>
      </c>
      <c r="G84" s="39"/>
      <c r="H84" s="45"/>
    </row>
    <row r="85" s="2" customFormat="1">
      <c r="A85" s="39"/>
      <c r="B85" s="45"/>
      <c r="C85" s="322" t="s">
        <v>705</v>
      </c>
      <c r="D85" s="322" t="s">
        <v>706</v>
      </c>
      <c r="E85" s="18" t="s">
        <v>255</v>
      </c>
      <c r="F85" s="323">
        <v>1935.145</v>
      </c>
      <c r="G85" s="39"/>
      <c r="H85" s="45"/>
    </row>
    <row r="86" s="2" customFormat="1" ht="16.8" customHeight="1">
      <c r="A86" s="39"/>
      <c r="B86" s="45"/>
      <c r="C86" s="318" t="s">
        <v>446</v>
      </c>
      <c r="D86" s="319" t="s">
        <v>447</v>
      </c>
      <c r="E86" s="320" t="s">
        <v>296</v>
      </c>
      <c r="F86" s="321">
        <v>22.5</v>
      </c>
      <c r="G86" s="39"/>
      <c r="H86" s="45"/>
    </row>
    <row r="87" s="2" customFormat="1" ht="16.8" customHeight="1">
      <c r="A87" s="39"/>
      <c r="B87" s="45"/>
      <c r="C87" s="322" t="s">
        <v>1</v>
      </c>
      <c r="D87" s="322" t="s">
        <v>963</v>
      </c>
      <c r="E87" s="18" t="s">
        <v>1</v>
      </c>
      <c r="F87" s="323">
        <v>0</v>
      </c>
      <c r="G87" s="39"/>
      <c r="H87" s="45"/>
    </row>
    <row r="88" s="2" customFormat="1" ht="16.8" customHeight="1">
      <c r="A88" s="39"/>
      <c r="B88" s="45"/>
      <c r="C88" s="322" t="s">
        <v>1</v>
      </c>
      <c r="D88" s="322" t="s">
        <v>964</v>
      </c>
      <c r="E88" s="18" t="s">
        <v>1</v>
      </c>
      <c r="F88" s="323">
        <v>10</v>
      </c>
      <c r="G88" s="39"/>
      <c r="H88" s="45"/>
    </row>
    <row r="89" s="2" customFormat="1" ht="16.8" customHeight="1">
      <c r="A89" s="39"/>
      <c r="B89" s="45"/>
      <c r="C89" s="322" t="s">
        <v>1</v>
      </c>
      <c r="D89" s="322" t="s">
        <v>965</v>
      </c>
      <c r="E89" s="18" t="s">
        <v>1</v>
      </c>
      <c r="F89" s="323">
        <v>5</v>
      </c>
      <c r="G89" s="39"/>
      <c r="H89" s="45"/>
    </row>
    <row r="90" s="2" customFormat="1" ht="16.8" customHeight="1">
      <c r="A90" s="39"/>
      <c r="B90" s="45"/>
      <c r="C90" s="322" t="s">
        <v>1</v>
      </c>
      <c r="D90" s="322" t="s">
        <v>966</v>
      </c>
      <c r="E90" s="18" t="s">
        <v>1</v>
      </c>
      <c r="F90" s="323">
        <v>7.5</v>
      </c>
      <c r="G90" s="39"/>
      <c r="H90" s="45"/>
    </row>
    <row r="91" s="2" customFormat="1" ht="16.8" customHeight="1">
      <c r="A91" s="39"/>
      <c r="B91" s="45"/>
      <c r="C91" s="322" t="s">
        <v>446</v>
      </c>
      <c r="D91" s="322" t="s">
        <v>261</v>
      </c>
      <c r="E91" s="18" t="s">
        <v>1</v>
      </c>
      <c r="F91" s="323">
        <v>22.5</v>
      </c>
      <c r="G91" s="39"/>
      <c r="H91" s="45"/>
    </row>
    <row r="92" s="2" customFormat="1" ht="16.8" customHeight="1">
      <c r="A92" s="39"/>
      <c r="B92" s="45"/>
      <c r="C92" s="324" t="s">
        <v>6372</v>
      </c>
      <c r="D92" s="39"/>
      <c r="E92" s="39"/>
      <c r="F92" s="39"/>
      <c r="G92" s="39"/>
      <c r="H92" s="45"/>
    </row>
    <row r="93" s="2" customFormat="1" ht="16.8" customHeight="1">
      <c r="A93" s="39"/>
      <c r="B93" s="45"/>
      <c r="C93" s="322" t="s">
        <v>958</v>
      </c>
      <c r="D93" s="322" t="s">
        <v>959</v>
      </c>
      <c r="E93" s="18" t="s">
        <v>296</v>
      </c>
      <c r="F93" s="323">
        <v>22.5</v>
      </c>
      <c r="G93" s="39"/>
      <c r="H93" s="45"/>
    </row>
    <row r="94" s="2" customFormat="1">
      <c r="A94" s="39"/>
      <c r="B94" s="45"/>
      <c r="C94" s="322" t="s">
        <v>1090</v>
      </c>
      <c r="D94" s="322" t="s">
        <v>1091</v>
      </c>
      <c r="E94" s="18" t="s">
        <v>296</v>
      </c>
      <c r="F94" s="323">
        <v>22.5</v>
      </c>
      <c r="G94" s="39"/>
      <c r="H94" s="45"/>
    </row>
    <row r="95" s="2" customFormat="1" ht="16.8" customHeight="1">
      <c r="A95" s="39"/>
      <c r="B95" s="45"/>
      <c r="C95" s="318" t="s">
        <v>449</v>
      </c>
      <c r="D95" s="319" t="s">
        <v>450</v>
      </c>
      <c r="E95" s="320" t="s">
        <v>255</v>
      </c>
      <c r="F95" s="321">
        <v>32.365000000000002</v>
      </c>
      <c r="G95" s="39"/>
      <c r="H95" s="45"/>
    </row>
    <row r="96" s="2" customFormat="1" ht="16.8" customHeight="1">
      <c r="A96" s="39"/>
      <c r="B96" s="45"/>
      <c r="C96" s="322" t="s">
        <v>1</v>
      </c>
      <c r="D96" s="322" t="s">
        <v>753</v>
      </c>
      <c r="E96" s="18" t="s">
        <v>1</v>
      </c>
      <c r="F96" s="323">
        <v>0</v>
      </c>
      <c r="G96" s="39"/>
      <c r="H96" s="45"/>
    </row>
    <row r="97" s="2" customFormat="1" ht="16.8" customHeight="1">
      <c r="A97" s="39"/>
      <c r="B97" s="45"/>
      <c r="C97" s="322" t="s">
        <v>1</v>
      </c>
      <c r="D97" s="322" t="s">
        <v>603</v>
      </c>
      <c r="E97" s="18" t="s">
        <v>1</v>
      </c>
      <c r="F97" s="323">
        <v>0</v>
      </c>
      <c r="G97" s="39"/>
      <c r="H97" s="45"/>
    </row>
    <row r="98" s="2" customFormat="1" ht="16.8" customHeight="1">
      <c r="A98" s="39"/>
      <c r="B98" s="45"/>
      <c r="C98" s="322" t="s">
        <v>1</v>
      </c>
      <c r="D98" s="322" t="s">
        <v>754</v>
      </c>
      <c r="E98" s="18" t="s">
        <v>1</v>
      </c>
      <c r="F98" s="323">
        <v>5.6159999999999997</v>
      </c>
      <c r="G98" s="39"/>
      <c r="H98" s="45"/>
    </row>
    <row r="99" s="2" customFormat="1" ht="16.8" customHeight="1">
      <c r="A99" s="39"/>
      <c r="B99" s="45"/>
      <c r="C99" s="322" t="s">
        <v>1</v>
      </c>
      <c r="D99" s="322" t="s">
        <v>605</v>
      </c>
      <c r="E99" s="18" t="s">
        <v>1</v>
      </c>
      <c r="F99" s="323">
        <v>0</v>
      </c>
      <c r="G99" s="39"/>
      <c r="H99" s="45"/>
    </row>
    <row r="100" s="2" customFormat="1" ht="16.8" customHeight="1">
      <c r="A100" s="39"/>
      <c r="B100" s="45"/>
      <c r="C100" s="322" t="s">
        <v>1</v>
      </c>
      <c r="D100" s="322" t="s">
        <v>755</v>
      </c>
      <c r="E100" s="18" t="s">
        <v>1</v>
      </c>
      <c r="F100" s="323">
        <v>10.4</v>
      </c>
      <c r="G100" s="39"/>
      <c r="H100" s="45"/>
    </row>
    <row r="101" s="2" customFormat="1" ht="16.8" customHeight="1">
      <c r="A101" s="39"/>
      <c r="B101" s="45"/>
      <c r="C101" s="322" t="s">
        <v>1</v>
      </c>
      <c r="D101" s="322" t="s">
        <v>607</v>
      </c>
      <c r="E101" s="18" t="s">
        <v>1</v>
      </c>
      <c r="F101" s="323">
        <v>0</v>
      </c>
      <c r="G101" s="39"/>
      <c r="H101" s="45"/>
    </row>
    <row r="102" s="2" customFormat="1" ht="16.8" customHeight="1">
      <c r="A102" s="39"/>
      <c r="B102" s="45"/>
      <c r="C102" s="322" t="s">
        <v>1</v>
      </c>
      <c r="D102" s="322" t="s">
        <v>756</v>
      </c>
      <c r="E102" s="18" t="s">
        <v>1</v>
      </c>
      <c r="F102" s="323">
        <v>16.349</v>
      </c>
      <c r="G102" s="39"/>
      <c r="H102" s="45"/>
    </row>
    <row r="103" s="2" customFormat="1" ht="16.8" customHeight="1">
      <c r="A103" s="39"/>
      <c r="B103" s="45"/>
      <c r="C103" s="322" t="s">
        <v>449</v>
      </c>
      <c r="D103" s="322" t="s">
        <v>261</v>
      </c>
      <c r="E103" s="18" t="s">
        <v>1</v>
      </c>
      <c r="F103" s="323">
        <v>32.365000000000002</v>
      </c>
      <c r="G103" s="39"/>
      <c r="H103" s="45"/>
    </row>
    <row r="104" s="2" customFormat="1" ht="16.8" customHeight="1">
      <c r="A104" s="39"/>
      <c r="B104" s="45"/>
      <c r="C104" s="324" t="s">
        <v>6372</v>
      </c>
      <c r="D104" s="39"/>
      <c r="E104" s="39"/>
      <c r="F104" s="39"/>
      <c r="G104" s="39"/>
      <c r="H104" s="45"/>
    </row>
    <row r="105" s="2" customFormat="1">
      <c r="A105" s="39"/>
      <c r="B105" s="45"/>
      <c r="C105" s="322" t="s">
        <v>748</v>
      </c>
      <c r="D105" s="322" t="s">
        <v>749</v>
      </c>
      <c r="E105" s="18" t="s">
        <v>255</v>
      </c>
      <c r="F105" s="323">
        <v>32.365000000000002</v>
      </c>
      <c r="G105" s="39"/>
      <c r="H105" s="45"/>
    </row>
    <row r="106" s="2" customFormat="1" ht="16.8" customHeight="1">
      <c r="A106" s="39"/>
      <c r="B106" s="45"/>
      <c r="C106" s="322" t="s">
        <v>598</v>
      </c>
      <c r="D106" s="322" t="s">
        <v>599</v>
      </c>
      <c r="E106" s="18" t="s">
        <v>255</v>
      </c>
      <c r="F106" s="323">
        <v>30.991</v>
      </c>
      <c r="G106" s="39"/>
      <c r="H106" s="45"/>
    </row>
    <row r="107" s="2" customFormat="1" ht="16.8" customHeight="1">
      <c r="A107" s="39"/>
      <c r="B107" s="45"/>
      <c r="C107" s="318" t="s">
        <v>452</v>
      </c>
      <c r="D107" s="319" t="s">
        <v>453</v>
      </c>
      <c r="E107" s="320" t="s">
        <v>255</v>
      </c>
      <c r="F107" s="321">
        <v>203.55000000000001</v>
      </c>
      <c r="G107" s="39"/>
      <c r="H107" s="45"/>
    </row>
    <row r="108" s="2" customFormat="1" ht="16.8" customHeight="1">
      <c r="A108" s="39"/>
      <c r="B108" s="45"/>
      <c r="C108" s="322" t="s">
        <v>1</v>
      </c>
      <c r="D108" s="322" t="s">
        <v>855</v>
      </c>
      <c r="E108" s="18" t="s">
        <v>1</v>
      </c>
      <c r="F108" s="323">
        <v>203.55000000000001</v>
      </c>
      <c r="G108" s="39"/>
      <c r="H108" s="45"/>
    </row>
    <row r="109" s="2" customFormat="1" ht="16.8" customHeight="1">
      <c r="A109" s="39"/>
      <c r="B109" s="45"/>
      <c r="C109" s="322" t="s">
        <v>452</v>
      </c>
      <c r="D109" s="322" t="s">
        <v>261</v>
      </c>
      <c r="E109" s="18" t="s">
        <v>1</v>
      </c>
      <c r="F109" s="323">
        <v>203.55000000000001</v>
      </c>
      <c r="G109" s="39"/>
      <c r="H109" s="45"/>
    </row>
    <row r="110" s="2" customFormat="1" ht="16.8" customHeight="1">
      <c r="A110" s="39"/>
      <c r="B110" s="45"/>
      <c r="C110" s="324" t="s">
        <v>6372</v>
      </c>
      <c r="D110" s="39"/>
      <c r="E110" s="39"/>
      <c r="F110" s="39"/>
      <c r="G110" s="39"/>
      <c r="H110" s="45"/>
    </row>
    <row r="111" s="2" customFormat="1" ht="16.8" customHeight="1">
      <c r="A111" s="39"/>
      <c r="B111" s="45"/>
      <c r="C111" s="322" t="s">
        <v>850</v>
      </c>
      <c r="D111" s="322" t="s">
        <v>851</v>
      </c>
      <c r="E111" s="18" t="s">
        <v>255</v>
      </c>
      <c r="F111" s="323">
        <v>203.55000000000001</v>
      </c>
      <c r="G111" s="39"/>
      <c r="H111" s="45"/>
    </row>
    <row r="112" s="2" customFormat="1" ht="16.8" customHeight="1">
      <c r="A112" s="39"/>
      <c r="B112" s="45"/>
      <c r="C112" s="322" t="s">
        <v>764</v>
      </c>
      <c r="D112" s="322" t="s">
        <v>765</v>
      </c>
      <c r="E112" s="18" t="s">
        <v>255</v>
      </c>
      <c r="F112" s="323">
        <v>2109.6579999999999</v>
      </c>
      <c r="G112" s="39"/>
      <c r="H112" s="45"/>
    </row>
    <row r="113" s="2" customFormat="1" ht="16.8" customHeight="1">
      <c r="A113" s="39"/>
      <c r="B113" s="45"/>
      <c r="C113" s="318" t="s">
        <v>456</v>
      </c>
      <c r="D113" s="319" t="s">
        <v>457</v>
      </c>
      <c r="E113" s="320" t="s">
        <v>246</v>
      </c>
      <c r="F113" s="321">
        <v>415.83999999999998</v>
      </c>
      <c r="G113" s="39"/>
      <c r="H113" s="45"/>
    </row>
    <row r="114" s="2" customFormat="1">
      <c r="A114" s="39"/>
      <c r="B114" s="45"/>
      <c r="C114" s="322" t="s">
        <v>456</v>
      </c>
      <c r="D114" s="322" t="s">
        <v>835</v>
      </c>
      <c r="E114" s="18" t="s">
        <v>1</v>
      </c>
      <c r="F114" s="323">
        <v>415.83999999999998</v>
      </c>
      <c r="G114" s="39"/>
      <c r="H114" s="45"/>
    </row>
    <row r="115" s="2" customFormat="1" ht="16.8" customHeight="1">
      <c r="A115" s="39"/>
      <c r="B115" s="45"/>
      <c r="C115" s="324" t="s">
        <v>6372</v>
      </c>
      <c r="D115" s="39"/>
      <c r="E115" s="39"/>
      <c r="F115" s="39"/>
      <c r="G115" s="39"/>
      <c r="H115" s="45"/>
    </row>
    <row r="116" s="2" customFormat="1" ht="16.8" customHeight="1">
      <c r="A116" s="39"/>
      <c r="B116" s="45"/>
      <c r="C116" s="322" t="s">
        <v>828</v>
      </c>
      <c r="D116" s="322" t="s">
        <v>829</v>
      </c>
      <c r="E116" s="18" t="s">
        <v>246</v>
      </c>
      <c r="F116" s="323">
        <v>770.19000000000005</v>
      </c>
      <c r="G116" s="39"/>
      <c r="H116" s="45"/>
    </row>
    <row r="117" s="2" customFormat="1" ht="16.8" customHeight="1">
      <c r="A117" s="39"/>
      <c r="B117" s="45"/>
      <c r="C117" s="322" t="s">
        <v>524</v>
      </c>
      <c r="D117" s="322" t="s">
        <v>525</v>
      </c>
      <c r="E117" s="18" t="s">
        <v>246</v>
      </c>
      <c r="F117" s="323">
        <v>103.95999999999999</v>
      </c>
      <c r="G117" s="39"/>
      <c r="H117" s="45"/>
    </row>
    <row r="118" s="2" customFormat="1" ht="16.8" customHeight="1">
      <c r="A118" s="39"/>
      <c r="B118" s="45"/>
      <c r="C118" s="322" t="s">
        <v>538</v>
      </c>
      <c r="D118" s="322" t="s">
        <v>539</v>
      </c>
      <c r="E118" s="18" t="s">
        <v>246</v>
      </c>
      <c r="F118" s="323">
        <v>577.64300000000003</v>
      </c>
      <c r="G118" s="39"/>
      <c r="H118" s="45"/>
    </row>
    <row r="119" s="2" customFormat="1" ht="16.8" customHeight="1">
      <c r="A119" s="39"/>
      <c r="B119" s="45"/>
      <c r="C119" s="322" t="s">
        <v>551</v>
      </c>
      <c r="D119" s="322" t="s">
        <v>552</v>
      </c>
      <c r="E119" s="18" t="s">
        <v>246</v>
      </c>
      <c r="F119" s="323">
        <v>415.83999999999998</v>
      </c>
      <c r="G119" s="39"/>
      <c r="H119" s="45"/>
    </row>
    <row r="120" s="2" customFormat="1" ht="16.8" customHeight="1">
      <c r="A120" s="39"/>
      <c r="B120" s="45"/>
      <c r="C120" s="322" t="s">
        <v>881</v>
      </c>
      <c r="D120" s="322" t="s">
        <v>882</v>
      </c>
      <c r="E120" s="18" t="s">
        <v>246</v>
      </c>
      <c r="F120" s="323">
        <v>415.83999999999998</v>
      </c>
      <c r="G120" s="39"/>
      <c r="H120" s="45"/>
    </row>
    <row r="121" s="2" customFormat="1" ht="16.8" customHeight="1">
      <c r="A121" s="39"/>
      <c r="B121" s="45"/>
      <c r="C121" s="322" t="s">
        <v>887</v>
      </c>
      <c r="D121" s="322" t="s">
        <v>888</v>
      </c>
      <c r="E121" s="18" t="s">
        <v>246</v>
      </c>
      <c r="F121" s="323">
        <v>415.83999999999998</v>
      </c>
      <c r="G121" s="39"/>
      <c r="H121" s="45"/>
    </row>
    <row r="122" s="2" customFormat="1" ht="16.8" customHeight="1">
      <c r="A122" s="39"/>
      <c r="B122" s="45"/>
      <c r="C122" s="318" t="s">
        <v>459</v>
      </c>
      <c r="D122" s="319" t="s">
        <v>460</v>
      </c>
      <c r="E122" s="320" t="s">
        <v>246</v>
      </c>
      <c r="F122" s="321">
        <v>540.59199999999998</v>
      </c>
      <c r="G122" s="39"/>
      <c r="H122" s="45"/>
    </row>
    <row r="123" s="2" customFormat="1">
      <c r="A123" s="39"/>
      <c r="B123" s="45"/>
      <c r="C123" s="322" t="s">
        <v>1</v>
      </c>
      <c r="D123" s="322" t="s">
        <v>898</v>
      </c>
      <c r="E123" s="18" t="s">
        <v>1</v>
      </c>
      <c r="F123" s="323">
        <v>0</v>
      </c>
      <c r="G123" s="39"/>
      <c r="H123" s="45"/>
    </row>
    <row r="124" s="2" customFormat="1">
      <c r="A124" s="39"/>
      <c r="B124" s="45"/>
      <c r="C124" s="322" t="s">
        <v>1</v>
      </c>
      <c r="D124" s="322" t="s">
        <v>899</v>
      </c>
      <c r="E124" s="18" t="s">
        <v>1</v>
      </c>
      <c r="F124" s="323">
        <v>540.59199999999998</v>
      </c>
      <c r="G124" s="39"/>
      <c r="H124" s="45"/>
    </row>
    <row r="125" s="2" customFormat="1" ht="16.8" customHeight="1">
      <c r="A125" s="39"/>
      <c r="B125" s="45"/>
      <c r="C125" s="322" t="s">
        <v>459</v>
      </c>
      <c r="D125" s="322" t="s">
        <v>261</v>
      </c>
      <c r="E125" s="18" t="s">
        <v>1</v>
      </c>
      <c r="F125" s="323">
        <v>540.59199999999998</v>
      </c>
      <c r="G125" s="39"/>
      <c r="H125" s="45"/>
    </row>
    <row r="126" s="2" customFormat="1" ht="16.8" customHeight="1">
      <c r="A126" s="39"/>
      <c r="B126" s="45"/>
      <c r="C126" s="324" t="s">
        <v>6372</v>
      </c>
      <c r="D126" s="39"/>
      <c r="E126" s="39"/>
      <c r="F126" s="39"/>
      <c r="G126" s="39"/>
      <c r="H126" s="45"/>
    </row>
    <row r="127" s="2" customFormat="1">
      <c r="A127" s="39"/>
      <c r="B127" s="45"/>
      <c r="C127" s="322" t="s">
        <v>893</v>
      </c>
      <c r="D127" s="322" t="s">
        <v>894</v>
      </c>
      <c r="E127" s="18" t="s">
        <v>246</v>
      </c>
      <c r="F127" s="323">
        <v>540.59199999999998</v>
      </c>
      <c r="G127" s="39"/>
      <c r="H127" s="45"/>
    </row>
    <row r="128" s="2" customFormat="1">
      <c r="A128" s="39"/>
      <c r="B128" s="45"/>
      <c r="C128" s="322" t="s">
        <v>556</v>
      </c>
      <c r="D128" s="322" t="s">
        <v>557</v>
      </c>
      <c r="E128" s="18" t="s">
        <v>246</v>
      </c>
      <c r="F128" s="323">
        <v>540.59199999999998</v>
      </c>
      <c r="G128" s="39"/>
      <c r="H128" s="45"/>
    </row>
    <row r="129" s="2" customFormat="1" ht="16.8" customHeight="1">
      <c r="A129" s="39"/>
      <c r="B129" s="45"/>
      <c r="C129" s="318" t="s">
        <v>462</v>
      </c>
      <c r="D129" s="319" t="s">
        <v>463</v>
      </c>
      <c r="E129" s="320" t="s">
        <v>246</v>
      </c>
      <c r="F129" s="321">
        <v>354.35000000000002</v>
      </c>
      <c r="G129" s="39"/>
      <c r="H129" s="45"/>
    </row>
    <row r="130" s="2" customFormat="1" ht="16.8" customHeight="1">
      <c r="A130" s="39"/>
      <c r="B130" s="45"/>
      <c r="C130" s="322" t="s">
        <v>462</v>
      </c>
      <c r="D130" s="322" t="s">
        <v>836</v>
      </c>
      <c r="E130" s="18" t="s">
        <v>1</v>
      </c>
      <c r="F130" s="323">
        <v>354.35000000000002</v>
      </c>
      <c r="G130" s="39"/>
      <c r="H130" s="45"/>
    </row>
    <row r="131" s="2" customFormat="1" ht="16.8" customHeight="1">
      <c r="A131" s="39"/>
      <c r="B131" s="45"/>
      <c r="C131" s="324" t="s">
        <v>6372</v>
      </c>
      <c r="D131" s="39"/>
      <c r="E131" s="39"/>
      <c r="F131" s="39"/>
      <c r="G131" s="39"/>
      <c r="H131" s="45"/>
    </row>
    <row r="132" s="2" customFormat="1" ht="16.8" customHeight="1">
      <c r="A132" s="39"/>
      <c r="B132" s="45"/>
      <c r="C132" s="322" t="s">
        <v>828</v>
      </c>
      <c r="D132" s="322" t="s">
        <v>829</v>
      </c>
      <c r="E132" s="18" t="s">
        <v>246</v>
      </c>
      <c r="F132" s="323">
        <v>770.19000000000005</v>
      </c>
      <c r="G132" s="39"/>
      <c r="H132" s="45"/>
    </row>
    <row r="133" s="2" customFormat="1" ht="16.8" customHeight="1">
      <c r="A133" s="39"/>
      <c r="B133" s="45"/>
      <c r="C133" s="322" t="s">
        <v>538</v>
      </c>
      <c r="D133" s="322" t="s">
        <v>539</v>
      </c>
      <c r="E133" s="18" t="s">
        <v>246</v>
      </c>
      <c r="F133" s="323">
        <v>577.64300000000003</v>
      </c>
      <c r="G133" s="39"/>
      <c r="H133" s="45"/>
    </row>
    <row r="134" s="2" customFormat="1" ht="16.8" customHeight="1">
      <c r="A134" s="39"/>
      <c r="B134" s="45"/>
      <c r="C134" s="322" t="s">
        <v>546</v>
      </c>
      <c r="D134" s="322" t="s">
        <v>547</v>
      </c>
      <c r="E134" s="18" t="s">
        <v>246</v>
      </c>
      <c r="F134" s="323">
        <v>354.35000000000002</v>
      </c>
      <c r="G134" s="39"/>
      <c r="H134" s="45"/>
    </row>
    <row r="135" s="2" customFormat="1" ht="16.8" customHeight="1">
      <c r="A135" s="39"/>
      <c r="B135" s="45"/>
      <c r="C135" s="318" t="s">
        <v>3946</v>
      </c>
      <c r="D135" s="319" t="s">
        <v>3947</v>
      </c>
      <c r="E135" s="320" t="s">
        <v>296</v>
      </c>
      <c r="F135" s="321">
        <v>4073.5999999999999</v>
      </c>
      <c r="G135" s="39"/>
      <c r="H135" s="45"/>
    </row>
    <row r="136" s="2" customFormat="1" ht="16.8" customHeight="1">
      <c r="A136" s="39"/>
      <c r="B136" s="45"/>
      <c r="C136" s="322" t="s">
        <v>1</v>
      </c>
      <c r="D136" s="322" t="s">
        <v>6373</v>
      </c>
      <c r="E136" s="18" t="s">
        <v>1</v>
      </c>
      <c r="F136" s="323">
        <v>4073.5999999999999</v>
      </c>
      <c r="G136" s="39"/>
      <c r="H136" s="45"/>
    </row>
    <row r="137" s="2" customFormat="1" ht="16.8" customHeight="1">
      <c r="A137" s="39"/>
      <c r="B137" s="45"/>
      <c r="C137" s="322" t="s">
        <v>3946</v>
      </c>
      <c r="D137" s="322" t="s">
        <v>261</v>
      </c>
      <c r="E137" s="18" t="s">
        <v>1</v>
      </c>
      <c r="F137" s="323">
        <v>4073.5999999999999</v>
      </c>
      <c r="G137" s="39"/>
      <c r="H137" s="45"/>
    </row>
    <row r="138" s="2" customFormat="1" ht="16.8" customHeight="1">
      <c r="A138" s="39"/>
      <c r="B138" s="45"/>
      <c r="C138" s="318" t="s">
        <v>465</v>
      </c>
      <c r="D138" s="319" t="s">
        <v>466</v>
      </c>
      <c r="E138" s="320" t="s">
        <v>255</v>
      </c>
      <c r="F138" s="321">
        <v>815.221</v>
      </c>
      <c r="G138" s="39"/>
      <c r="H138" s="45"/>
    </row>
    <row r="139" s="2" customFormat="1" ht="16.8" customHeight="1">
      <c r="A139" s="39"/>
      <c r="B139" s="45"/>
      <c r="C139" s="322" t="s">
        <v>1</v>
      </c>
      <c r="D139" s="322" t="s">
        <v>790</v>
      </c>
      <c r="E139" s="18" t="s">
        <v>1</v>
      </c>
      <c r="F139" s="323">
        <v>834.55499999999995</v>
      </c>
      <c r="G139" s="39"/>
      <c r="H139" s="45"/>
    </row>
    <row r="140" s="2" customFormat="1" ht="16.8" customHeight="1">
      <c r="A140" s="39"/>
      <c r="B140" s="45"/>
      <c r="C140" s="322" t="s">
        <v>1</v>
      </c>
      <c r="D140" s="322" t="s">
        <v>771</v>
      </c>
      <c r="E140" s="18" t="s">
        <v>1</v>
      </c>
      <c r="F140" s="323">
        <v>-19.334</v>
      </c>
      <c r="G140" s="39"/>
      <c r="H140" s="45"/>
    </row>
    <row r="141" s="2" customFormat="1" ht="16.8" customHeight="1">
      <c r="A141" s="39"/>
      <c r="B141" s="45"/>
      <c r="C141" s="322" t="s">
        <v>465</v>
      </c>
      <c r="D141" s="322" t="s">
        <v>261</v>
      </c>
      <c r="E141" s="18" t="s">
        <v>1</v>
      </c>
      <c r="F141" s="323">
        <v>815.221</v>
      </c>
      <c r="G141" s="39"/>
      <c r="H141" s="45"/>
    </row>
    <row r="142" s="2" customFormat="1" ht="16.8" customHeight="1">
      <c r="A142" s="39"/>
      <c r="B142" s="45"/>
      <c r="C142" s="324" t="s">
        <v>6372</v>
      </c>
      <c r="D142" s="39"/>
      <c r="E142" s="39"/>
      <c r="F142" s="39"/>
      <c r="G142" s="39"/>
      <c r="H142" s="45"/>
    </row>
    <row r="143" s="2" customFormat="1" ht="16.8" customHeight="1">
      <c r="A143" s="39"/>
      <c r="B143" s="45"/>
      <c r="C143" s="322" t="s">
        <v>785</v>
      </c>
      <c r="D143" s="322" t="s">
        <v>786</v>
      </c>
      <c r="E143" s="18" t="s">
        <v>255</v>
      </c>
      <c r="F143" s="323">
        <v>489.13299999999998</v>
      </c>
      <c r="G143" s="39"/>
      <c r="H143" s="45"/>
    </row>
    <row r="144" s="2" customFormat="1" ht="16.8" customHeight="1">
      <c r="A144" s="39"/>
      <c r="B144" s="45"/>
      <c r="C144" s="322" t="s">
        <v>764</v>
      </c>
      <c r="D144" s="322" t="s">
        <v>765</v>
      </c>
      <c r="E144" s="18" t="s">
        <v>255</v>
      </c>
      <c r="F144" s="323">
        <v>2109.6579999999999</v>
      </c>
      <c r="G144" s="39"/>
      <c r="H144" s="45"/>
    </row>
    <row r="145" s="2" customFormat="1" ht="16.8" customHeight="1">
      <c r="A145" s="39"/>
      <c r="B145" s="45"/>
      <c r="C145" s="322" t="s">
        <v>795</v>
      </c>
      <c r="D145" s="322" t="s">
        <v>796</v>
      </c>
      <c r="E145" s="18" t="s">
        <v>487</v>
      </c>
      <c r="F145" s="323">
        <v>1671.537</v>
      </c>
      <c r="G145" s="39"/>
      <c r="H145" s="45"/>
    </row>
    <row r="146" s="2" customFormat="1" ht="16.8" customHeight="1">
      <c r="A146" s="39"/>
      <c r="B146" s="45"/>
      <c r="C146" s="318" t="s">
        <v>468</v>
      </c>
      <c r="D146" s="319" t="s">
        <v>469</v>
      </c>
      <c r="E146" s="320" t="s">
        <v>255</v>
      </c>
      <c r="F146" s="321">
        <v>326.08800000000002</v>
      </c>
      <c r="G146" s="39"/>
      <c r="H146" s="45"/>
    </row>
    <row r="147" s="2" customFormat="1" ht="16.8" customHeight="1">
      <c r="A147" s="39"/>
      <c r="B147" s="45"/>
      <c r="C147" s="322" t="s">
        <v>468</v>
      </c>
      <c r="D147" s="322" t="s">
        <v>793</v>
      </c>
      <c r="E147" s="18" t="s">
        <v>1</v>
      </c>
      <c r="F147" s="323">
        <v>326.08800000000002</v>
      </c>
      <c r="G147" s="39"/>
      <c r="H147" s="45"/>
    </row>
    <row r="148" s="2" customFormat="1" ht="16.8" customHeight="1">
      <c r="A148" s="39"/>
      <c r="B148" s="45"/>
      <c r="C148" s="324" t="s">
        <v>6372</v>
      </c>
      <c r="D148" s="39"/>
      <c r="E148" s="39"/>
      <c r="F148" s="39"/>
      <c r="G148" s="39"/>
      <c r="H148" s="45"/>
    </row>
    <row r="149" s="2" customFormat="1" ht="16.8" customHeight="1">
      <c r="A149" s="39"/>
      <c r="B149" s="45"/>
      <c r="C149" s="322" t="s">
        <v>785</v>
      </c>
      <c r="D149" s="322" t="s">
        <v>786</v>
      </c>
      <c r="E149" s="18" t="s">
        <v>255</v>
      </c>
      <c r="F149" s="323">
        <v>489.13299999999998</v>
      </c>
      <c r="G149" s="39"/>
      <c r="H149" s="45"/>
    </row>
    <row r="150" s="2" customFormat="1" ht="16.8" customHeight="1">
      <c r="A150" s="39"/>
      <c r="B150" s="45"/>
      <c r="C150" s="322" t="s">
        <v>779</v>
      </c>
      <c r="D150" s="322" t="s">
        <v>780</v>
      </c>
      <c r="E150" s="18" t="s">
        <v>255</v>
      </c>
      <c r="F150" s="323">
        <v>326.08800000000002</v>
      </c>
      <c r="G150" s="39"/>
      <c r="H150" s="45"/>
    </row>
    <row r="151" s="2" customFormat="1" ht="16.8" customHeight="1">
      <c r="A151" s="39"/>
      <c r="B151" s="45"/>
      <c r="C151" s="318" t="s">
        <v>791</v>
      </c>
      <c r="D151" s="319" t="s">
        <v>6374</v>
      </c>
      <c r="E151" s="320" t="s">
        <v>255</v>
      </c>
      <c r="F151" s="321">
        <v>489.13299999999998</v>
      </c>
      <c r="G151" s="39"/>
      <c r="H151" s="45"/>
    </row>
    <row r="152" s="2" customFormat="1" ht="16.8" customHeight="1">
      <c r="A152" s="39"/>
      <c r="B152" s="45"/>
      <c r="C152" s="322" t="s">
        <v>791</v>
      </c>
      <c r="D152" s="322" t="s">
        <v>792</v>
      </c>
      <c r="E152" s="18" t="s">
        <v>1</v>
      </c>
      <c r="F152" s="323">
        <v>489.13299999999998</v>
      </c>
      <c r="G152" s="39"/>
      <c r="H152" s="45"/>
    </row>
    <row r="153" s="2" customFormat="1" ht="16.8" customHeight="1">
      <c r="A153" s="39"/>
      <c r="B153" s="45"/>
      <c r="C153" s="318" t="s">
        <v>471</v>
      </c>
      <c r="D153" s="319" t="s">
        <v>472</v>
      </c>
      <c r="E153" s="320" t="s">
        <v>246</v>
      </c>
      <c r="F153" s="321">
        <v>6717.1499999999996</v>
      </c>
      <c r="G153" s="39"/>
      <c r="H153" s="45"/>
    </row>
    <row r="154" s="2" customFormat="1" ht="16.8" customHeight="1">
      <c r="A154" s="39"/>
      <c r="B154" s="45"/>
      <c r="C154" s="322" t="s">
        <v>1</v>
      </c>
      <c r="D154" s="322" t="s">
        <v>665</v>
      </c>
      <c r="E154" s="18" t="s">
        <v>1</v>
      </c>
      <c r="F154" s="323">
        <v>6717.1499999999996</v>
      </c>
      <c r="G154" s="39"/>
      <c r="H154" s="45"/>
    </row>
    <row r="155" s="2" customFormat="1" ht="16.8" customHeight="1">
      <c r="A155" s="39"/>
      <c r="B155" s="45"/>
      <c r="C155" s="322" t="s">
        <v>471</v>
      </c>
      <c r="D155" s="322" t="s">
        <v>261</v>
      </c>
      <c r="E155" s="18" t="s">
        <v>1</v>
      </c>
      <c r="F155" s="323">
        <v>6717.1499999999996</v>
      </c>
      <c r="G155" s="39"/>
      <c r="H155" s="45"/>
    </row>
    <row r="156" s="2" customFormat="1" ht="16.8" customHeight="1">
      <c r="A156" s="39"/>
      <c r="B156" s="45"/>
      <c r="C156" s="324" t="s">
        <v>6372</v>
      </c>
      <c r="D156" s="39"/>
      <c r="E156" s="39"/>
      <c r="F156" s="39"/>
      <c r="G156" s="39"/>
      <c r="H156" s="45"/>
    </row>
    <row r="157" s="2" customFormat="1" ht="16.8" customHeight="1">
      <c r="A157" s="39"/>
      <c r="B157" s="45"/>
      <c r="C157" s="322" t="s">
        <v>660</v>
      </c>
      <c r="D157" s="322" t="s">
        <v>661</v>
      </c>
      <c r="E157" s="18" t="s">
        <v>246</v>
      </c>
      <c r="F157" s="323">
        <v>6717.1499999999996</v>
      </c>
      <c r="G157" s="39"/>
      <c r="H157" s="45"/>
    </row>
    <row r="158" s="2" customFormat="1" ht="16.8" customHeight="1">
      <c r="A158" s="39"/>
      <c r="B158" s="45"/>
      <c r="C158" s="322" t="s">
        <v>666</v>
      </c>
      <c r="D158" s="322" t="s">
        <v>667</v>
      </c>
      <c r="E158" s="18" t="s">
        <v>246</v>
      </c>
      <c r="F158" s="323">
        <v>6717.1499999999996</v>
      </c>
      <c r="G158" s="39"/>
      <c r="H158" s="45"/>
    </row>
    <row r="159" s="2" customFormat="1" ht="16.8" customHeight="1">
      <c r="A159" s="39"/>
      <c r="B159" s="45"/>
      <c r="C159" s="318" t="s">
        <v>474</v>
      </c>
      <c r="D159" s="319" t="s">
        <v>475</v>
      </c>
      <c r="E159" s="320" t="s">
        <v>296</v>
      </c>
      <c r="F159" s="321">
        <v>2035.5</v>
      </c>
      <c r="G159" s="39"/>
      <c r="H159" s="45"/>
    </row>
    <row r="160" s="2" customFormat="1" ht="16.8" customHeight="1">
      <c r="A160" s="39"/>
      <c r="B160" s="45"/>
      <c r="C160" s="322" t="s">
        <v>474</v>
      </c>
      <c r="D160" s="322" t="s">
        <v>639</v>
      </c>
      <c r="E160" s="18" t="s">
        <v>1</v>
      </c>
      <c r="F160" s="323">
        <v>2035.5</v>
      </c>
      <c r="G160" s="39"/>
      <c r="H160" s="45"/>
    </row>
    <row r="161" s="2" customFormat="1" ht="16.8" customHeight="1">
      <c r="A161" s="39"/>
      <c r="B161" s="45"/>
      <c r="C161" s="324" t="s">
        <v>6372</v>
      </c>
      <c r="D161" s="39"/>
      <c r="E161" s="39"/>
      <c r="F161" s="39"/>
      <c r="G161" s="39"/>
      <c r="H161" s="45"/>
    </row>
    <row r="162" s="2" customFormat="1" ht="16.8" customHeight="1">
      <c r="A162" s="39"/>
      <c r="B162" s="45"/>
      <c r="C162" s="322" t="s">
        <v>634</v>
      </c>
      <c r="D162" s="322" t="s">
        <v>635</v>
      </c>
      <c r="E162" s="18" t="s">
        <v>255</v>
      </c>
      <c r="F162" s="323">
        <v>668.89999999999998</v>
      </c>
      <c r="G162" s="39"/>
      <c r="H162" s="45"/>
    </row>
    <row r="163" s="2" customFormat="1" ht="16.8" customHeight="1">
      <c r="A163" s="39"/>
      <c r="B163" s="45"/>
      <c r="C163" s="322" t="s">
        <v>660</v>
      </c>
      <c r="D163" s="322" t="s">
        <v>661</v>
      </c>
      <c r="E163" s="18" t="s">
        <v>246</v>
      </c>
      <c r="F163" s="323">
        <v>6717.1499999999996</v>
      </c>
      <c r="G163" s="39"/>
      <c r="H163" s="45"/>
    </row>
    <row r="164" s="2" customFormat="1" ht="16.8" customHeight="1">
      <c r="A164" s="39"/>
      <c r="B164" s="45"/>
      <c r="C164" s="322" t="s">
        <v>764</v>
      </c>
      <c r="D164" s="322" t="s">
        <v>765</v>
      </c>
      <c r="E164" s="18" t="s">
        <v>255</v>
      </c>
      <c r="F164" s="323">
        <v>2109.6579999999999</v>
      </c>
      <c r="G164" s="39"/>
      <c r="H164" s="45"/>
    </row>
    <row r="165" s="2" customFormat="1" ht="16.8" customHeight="1">
      <c r="A165" s="39"/>
      <c r="B165" s="45"/>
      <c r="C165" s="322" t="s">
        <v>785</v>
      </c>
      <c r="D165" s="322" t="s">
        <v>786</v>
      </c>
      <c r="E165" s="18" t="s">
        <v>255</v>
      </c>
      <c r="F165" s="323">
        <v>489.13299999999998</v>
      </c>
      <c r="G165" s="39"/>
      <c r="H165" s="45"/>
    </row>
    <row r="166" s="2" customFormat="1" ht="16.8" customHeight="1">
      <c r="A166" s="39"/>
      <c r="B166" s="45"/>
      <c r="C166" s="322" t="s">
        <v>850</v>
      </c>
      <c r="D166" s="322" t="s">
        <v>851</v>
      </c>
      <c r="E166" s="18" t="s">
        <v>255</v>
      </c>
      <c r="F166" s="323">
        <v>203.55000000000001</v>
      </c>
      <c r="G166" s="39"/>
      <c r="H166" s="45"/>
    </row>
    <row r="167" s="2" customFormat="1" ht="16.8" customHeight="1">
      <c r="A167" s="39"/>
      <c r="B167" s="45"/>
      <c r="C167" s="322" t="s">
        <v>947</v>
      </c>
      <c r="D167" s="322" t="s">
        <v>948</v>
      </c>
      <c r="E167" s="18" t="s">
        <v>296</v>
      </c>
      <c r="F167" s="323">
        <v>2035.5</v>
      </c>
      <c r="G167" s="39"/>
      <c r="H167" s="45"/>
    </row>
    <row r="168" s="2" customFormat="1" ht="16.8" customHeight="1">
      <c r="A168" s="39"/>
      <c r="B168" s="45"/>
      <c r="C168" s="322" t="s">
        <v>1072</v>
      </c>
      <c r="D168" s="322" t="s">
        <v>1073</v>
      </c>
      <c r="E168" s="18" t="s">
        <v>296</v>
      </c>
      <c r="F168" s="323">
        <v>2035.5</v>
      </c>
      <c r="G168" s="39"/>
      <c r="H168" s="45"/>
    </row>
    <row r="169" s="2" customFormat="1" ht="16.8" customHeight="1">
      <c r="A169" s="39"/>
      <c r="B169" s="45"/>
      <c r="C169" s="322" t="s">
        <v>1078</v>
      </c>
      <c r="D169" s="322" t="s">
        <v>1079</v>
      </c>
      <c r="E169" s="18" t="s">
        <v>296</v>
      </c>
      <c r="F169" s="323">
        <v>2035.5</v>
      </c>
      <c r="G169" s="39"/>
      <c r="H169" s="45"/>
    </row>
    <row r="170" s="2" customFormat="1" ht="16.8" customHeight="1">
      <c r="A170" s="39"/>
      <c r="B170" s="45"/>
      <c r="C170" s="322" t="s">
        <v>1130</v>
      </c>
      <c r="D170" s="322" t="s">
        <v>1131</v>
      </c>
      <c r="E170" s="18" t="s">
        <v>296</v>
      </c>
      <c r="F170" s="323">
        <v>2035.5</v>
      </c>
      <c r="G170" s="39"/>
      <c r="H170" s="45"/>
    </row>
    <row r="171" s="2" customFormat="1" ht="16.8" customHeight="1">
      <c r="A171" s="39"/>
      <c r="B171" s="45"/>
      <c r="C171" s="322" t="s">
        <v>1136</v>
      </c>
      <c r="D171" s="322" t="s">
        <v>1137</v>
      </c>
      <c r="E171" s="18" t="s">
        <v>296</v>
      </c>
      <c r="F171" s="323">
        <v>2035.5</v>
      </c>
      <c r="G171" s="39"/>
      <c r="H171" s="45"/>
    </row>
    <row r="172" s="2" customFormat="1" ht="16.8" customHeight="1">
      <c r="A172" s="39"/>
      <c r="B172" s="45"/>
      <c r="C172" s="318" t="s">
        <v>477</v>
      </c>
      <c r="D172" s="319" t="s">
        <v>478</v>
      </c>
      <c r="E172" s="320" t="s">
        <v>296</v>
      </c>
      <c r="F172" s="321">
        <v>1</v>
      </c>
      <c r="G172" s="39"/>
      <c r="H172" s="45"/>
    </row>
    <row r="173" s="2" customFormat="1" ht="16.8" customHeight="1">
      <c r="A173" s="39"/>
      <c r="B173" s="45"/>
      <c r="C173" s="322" t="s">
        <v>477</v>
      </c>
      <c r="D173" s="322" t="s">
        <v>641</v>
      </c>
      <c r="E173" s="18" t="s">
        <v>1</v>
      </c>
      <c r="F173" s="323">
        <v>1</v>
      </c>
      <c r="G173" s="39"/>
      <c r="H173" s="45"/>
    </row>
    <row r="174" s="2" customFormat="1" ht="16.8" customHeight="1">
      <c r="A174" s="39"/>
      <c r="B174" s="45"/>
      <c r="C174" s="324" t="s">
        <v>6372</v>
      </c>
      <c r="D174" s="39"/>
      <c r="E174" s="39"/>
      <c r="F174" s="39"/>
      <c r="G174" s="39"/>
      <c r="H174" s="45"/>
    </row>
    <row r="175" s="2" customFormat="1" ht="16.8" customHeight="1">
      <c r="A175" s="39"/>
      <c r="B175" s="45"/>
      <c r="C175" s="322" t="s">
        <v>634</v>
      </c>
      <c r="D175" s="322" t="s">
        <v>635</v>
      </c>
      <c r="E175" s="18" t="s">
        <v>255</v>
      </c>
      <c r="F175" s="323">
        <v>668.89999999999998</v>
      </c>
      <c r="G175" s="39"/>
      <c r="H175" s="45"/>
    </row>
    <row r="176" s="2" customFormat="1" ht="16.8" customHeight="1">
      <c r="A176" s="39"/>
      <c r="B176" s="45"/>
      <c r="C176" s="322" t="s">
        <v>531</v>
      </c>
      <c r="D176" s="322" t="s">
        <v>532</v>
      </c>
      <c r="E176" s="18" t="s">
        <v>246</v>
      </c>
      <c r="F176" s="323">
        <v>415.83999999999998</v>
      </c>
      <c r="G176" s="39"/>
      <c r="H176" s="45"/>
    </row>
    <row r="177" s="2" customFormat="1" ht="16.8" customHeight="1">
      <c r="A177" s="39"/>
      <c r="B177" s="45"/>
      <c r="C177" s="322" t="s">
        <v>581</v>
      </c>
      <c r="D177" s="322" t="s">
        <v>582</v>
      </c>
      <c r="E177" s="18" t="s">
        <v>296</v>
      </c>
      <c r="F177" s="323">
        <v>81</v>
      </c>
      <c r="G177" s="39"/>
      <c r="H177" s="45"/>
    </row>
    <row r="178" s="2" customFormat="1" ht="16.8" customHeight="1">
      <c r="A178" s="39"/>
      <c r="B178" s="45"/>
      <c r="C178" s="322" t="s">
        <v>598</v>
      </c>
      <c r="D178" s="322" t="s">
        <v>599</v>
      </c>
      <c r="E178" s="18" t="s">
        <v>255</v>
      </c>
      <c r="F178" s="323">
        <v>30.991</v>
      </c>
      <c r="G178" s="39"/>
      <c r="H178" s="45"/>
    </row>
    <row r="179" s="2" customFormat="1" ht="16.8" customHeight="1">
      <c r="A179" s="39"/>
      <c r="B179" s="45"/>
      <c r="C179" s="322" t="s">
        <v>785</v>
      </c>
      <c r="D179" s="322" t="s">
        <v>786</v>
      </c>
      <c r="E179" s="18" t="s">
        <v>255</v>
      </c>
      <c r="F179" s="323">
        <v>489.13299999999998</v>
      </c>
      <c r="G179" s="39"/>
      <c r="H179" s="45"/>
    </row>
    <row r="180" s="2" customFormat="1" ht="16.8" customHeight="1">
      <c r="A180" s="39"/>
      <c r="B180" s="45"/>
      <c r="C180" s="322" t="s">
        <v>820</v>
      </c>
      <c r="D180" s="322" t="s">
        <v>821</v>
      </c>
      <c r="E180" s="18" t="s">
        <v>246</v>
      </c>
      <c r="F180" s="323">
        <v>1249.75</v>
      </c>
      <c r="G180" s="39"/>
      <c r="H180" s="45"/>
    </row>
    <row r="181" s="2" customFormat="1" ht="16.8" customHeight="1">
      <c r="A181" s="39"/>
      <c r="B181" s="45"/>
      <c r="C181" s="322" t="s">
        <v>828</v>
      </c>
      <c r="D181" s="322" t="s">
        <v>829</v>
      </c>
      <c r="E181" s="18" t="s">
        <v>246</v>
      </c>
      <c r="F181" s="323">
        <v>770.19000000000005</v>
      </c>
      <c r="G181" s="39"/>
      <c r="H181" s="45"/>
    </row>
    <row r="182" s="2" customFormat="1" ht="16.8" customHeight="1">
      <c r="A182" s="39"/>
      <c r="B182" s="45"/>
      <c r="C182" s="322" t="s">
        <v>850</v>
      </c>
      <c r="D182" s="322" t="s">
        <v>851</v>
      </c>
      <c r="E182" s="18" t="s">
        <v>255</v>
      </c>
      <c r="F182" s="323">
        <v>203.55000000000001</v>
      </c>
      <c r="G182" s="39"/>
      <c r="H182" s="45"/>
    </row>
    <row r="183" s="2" customFormat="1" ht="16.8" customHeight="1">
      <c r="A183" s="39"/>
      <c r="B183" s="45"/>
      <c r="C183" s="322" t="s">
        <v>857</v>
      </c>
      <c r="D183" s="322" t="s">
        <v>858</v>
      </c>
      <c r="E183" s="18" t="s">
        <v>255</v>
      </c>
      <c r="F183" s="323">
        <v>26.359999999999999</v>
      </c>
      <c r="G183" s="39"/>
      <c r="H183" s="45"/>
    </row>
    <row r="184" s="2" customFormat="1" ht="16.8" customHeight="1">
      <c r="A184" s="39"/>
      <c r="B184" s="45"/>
      <c r="C184" s="322" t="s">
        <v>867</v>
      </c>
      <c r="D184" s="322" t="s">
        <v>868</v>
      </c>
      <c r="E184" s="18" t="s">
        <v>246</v>
      </c>
      <c r="F184" s="323">
        <v>460.65499999999997</v>
      </c>
      <c r="G184" s="39"/>
      <c r="H184" s="45"/>
    </row>
    <row r="185" s="2" customFormat="1" ht="16.8" customHeight="1">
      <c r="A185" s="39"/>
      <c r="B185" s="45"/>
      <c r="C185" s="322" t="s">
        <v>875</v>
      </c>
      <c r="D185" s="322" t="s">
        <v>876</v>
      </c>
      <c r="E185" s="18" t="s">
        <v>246</v>
      </c>
      <c r="F185" s="323">
        <v>415.83999999999998</v>
      </c>
      <c r="G185" s="39"/>
      <c r="H185" s="45"/>
    </row>
    <row r="186" s="2" customFormat="1">
      <c r="A186" s="39"/>
      <c r="B186" s="45"/>
      <c r="C186" s="322" t="s">
        <v>893</v>
      </c>
      <c r="D186" s="322" t="s">
        <v>894</v>
      </c>
      <c r="E186" s="18" t="s">
        <v>246</v>
      </c>
      <c r="F186" s="323">
        <v>540.59199999999998</v>
      </c>
      <c r="G186" s="39"/>
      <c r="H186" s="45"/>
    </row>
    <row r="187" s="2" customFormat="1">
      <c r="A187" s="39"/>
      <c r="B187" s="45"/>
      <c r="C187" s="322" t="s">
        <v>1142</v>
      </c>
      <c r="D187" s="322" t="s">
        <v>1143</v>
      </c>
      <c r="E187" s="18" t="s">
        <v>296</v>
      </c>
      <c r="F187" s="323">
        <v>834.27999999999997</v>
      </c>
      <c r="G187" s="39"/>
      <c r="H187" s="45"/>
    </row>
    <row r="188" s="2" customFormat="1" ht="16.8" customHeight="1">
      <c r="A188" s="39"/>
      <c r="B188" s="45"/>
      <c r="C188" s="318" t="s">
        <v>833</v>
      </c>
      <c r="D188" s="319" t="s">
        <v>1231</v>
      </c>
      <c r="E188" s="320" t="s">
        <v>246</v>
      </c>
      <c r="F188" s="321">
        <v>0</v>
      </c>
      <c r="G188" s="39"/>
      <c r="H188" s="45"/>
    </row>
    <row r="189" s="2" customFormat="1" ht="16.8" customHeight="1">
      <c r="A189" s="39"/>
      <c r="B189" s="45"/>
      <c r="C189" s="322" t="s">
        <v>833</v>
      </c>
      <c r="D189" s="322" t="s">
        <v>834</v>
      </c>
      <c r="E189" s="18" t="s">
        <v>1</v>
      </c>
      <c r="F189" s="323">
        <v>0</v>
      </c>
      <c r="G189" s="39"/>
      <c r="H189" s="45"/>
    </row>
    <row r="190" s="2" customFormat="1" ht="16.8" customHeight="1">
      <c r="A190" s="39"/>
      <c r="B190" s="45"/>
      <c r="C190" s="318" t="s">
        <v>479</v>
      </c>
      <c r="D190" s="319" t="s">
        <v>480</v>
      </c>
      <c r="E190" s="320" t="s">
        <v>255</v>
      </c>
      <c r="F190" s="321">
        <v>868.16399999999999</v>
      </c>
      <c r="G190" s="39"/>
      <c r="H190" s="45"/>
    </row>
    <row r="191" s="2" customFormat="1" ht="16.8" customHeight="1">
      <c r="A191" s="39"/>
      <c r="B191" s="45"/>
      <c r="C191" s="322" t="s">
        <v>1</v>
      </c>
      <c r="D191" s="322" t="s">
        <v>693</v>
      </c>
      <c r="E191" s="18" t="s">
        <v>1</v>
      </c>
      <c r="F191" s="323">
        <v>0</v>
      </c>
      <c r="G191" s="39"/>
      <c r="H191" s="45"/>
    </row>
    <row r="192" s="2" customFormat="1" ht="16.8" customHeight="1">
      <c r="A192" s="39"/>
      <c r="B192" s="45"/>
      <c r="C192" s="322" t="s">
        <v>1</v>
      </c>
      <c r="D192" s="322" t="s">
        <v>694</v>
      </c>
      <c r="E192" s="18" t="s">
        <v>1</v>
      </c>
      <c r="F192" s="323">
        <v>1259.105</v>
      </c>
      <c r="G192" s="39"/>
      <c r="H192" s="45"/>
    </row>
    <row r="193" s="2" customFormat="1" ht="16.8" customHeight="1">
      <c r="A193" s="39"/>
      <c r="B193" s="45"/>
      <c r="C193" s="322" t="s">
        <v>1</v>
      </c>
      <c r="D193" s="322" t="s">
        <v>695</v>
      </c>
      <c r="E193" s="18" t="s">
        <v>1</v>
      </c>
      <c r="F193" s="323">
        <v>0</v>
      </c>
      <c r="G193" s="39"/>
      <c r="H193" s="45"/>
    </row>
    <row r="194" s="2" customFormat="1" ht="16.8" customHeight="1">
      <c r="A194" s="39"/>
      <c r="B194" s="45"/>
      <c r="C194" s="322" t="s">
        <v>1</v>
      </c>
      <c r="D194" s="322" t="s">
        <v>440</v>
      </c>
      <c r="E194" s="18" t="s">
        <v>1</v>
      </c>
      <c r="F194" s="323">
        <v>30.991</v>
      </c>
      <c r="G194" s="39"/>
      <c r="H194" s="45"/>
    </row>
    <row r="195" s="2" customFormat="1" ht="16.8" customHeight="1">
      <c r="A195" s="39"/>
      <c r="B195" s="45"/>
      <c r="C195" s="322" t="s">
        <v>1</v>
      </c>
      <c r="D195" s="322" t="s">
        <v>696</v>
      </c>
      <c r="E195" s="18" t="s">
        <v>1</v>
      </c>
      <c r="F195" s="323">
        <v>0</v>
      </c>
      <c r="G195" s="39"/>
      <c r="H195" s="45"/>
    </row>
    <row r="196" s="2" customFormat="1" ht="16.8" customHeight="1">
      <c r="A196" s="39"/>
      <c r="B196" s="45"/>
      <c r="C196" s="322" t="s">
        <v>1</v>
      </c>
      <c r="D196" s="322" t="s">
        <v>697</v>
      </c>
      <c r="E196" s="18" t="s">
        <v>1</v>
      </c>
      <c r="F196" s="323">
        <v>-421.93200000000002</v>
      </c>
      <c r="G196" s="39"/>
      <c r="H196" s="45"/>
    </row>
    <row r="197" s="2" customFormat="1" ht="16.8" customHeight="1">
      <c r="A197" s="39"/>
      <c r="B197" s="45"/>
      <c r="C197" s="322" t="s">
        <v>479</v>
      </c>
      <c r="D197" s="322" t="s">
        <v>261</v>
      </c>
      <c r="E197" s="18" t="s">
        <v>1</v>
      </c>
      <c r="F197" s="323">
        <v>868.16399999999999</v>
      </c>
      <c r="G197" s="39"/>
      <c r="H197" s="45"/>
    </row>
    <row r="198" s="2" customFormat="1" ht="16.8" customHeight="1">
      <c r="A198" s="39"/>
      <c r="B198" s="45"/>
      <c r="C198" s="324" t="s">
        <v>6372</v>
      </c>
      <c r="D198" s="39"/>
      <c r="E198" s="39"/>
      <c r="F198" s="39"/>
      <c r="G198" s="39"/>
      <c r="H198" s="45"/>
    </row>
    <row r="199" s="2" customFormat="1">
      <c r="A199" s="39"/>
      <c r="B199" s="45"/>
      <c r="C199" s="322" t="s">
        <v>688</v>
      </c>
      <c r="D199" s="322" t="s">
        <v>689</v>
      </c>
      <c r="E199" s="18" t="s">
        <v>255</v>
      </c>
      <c r="F199" s="323">
        <v>868.16399999999999</v>
      </c>
      <c r="G199" s="39"/>
      <c r="H199" s="45"/>
    </row>
    <row r="200" s="2" customFormat="1">
      <c r="A200" s="39"/>
      <c r="B200" s="45"/>
      <c r="C200" s="322" t="s">
        <v>698</v>
      </c>
      <c r="D200" s="322" t="s">
        <v>699</v>
      </c>
      <c r="E200" s="18" t="s">
        <v>255</v>
      </c>
      <c r="F200" s="323">
        <v>11286.132</v>
      </c>
      <c r="G200" s="39"/>
      <c r="H200" s="45"/>
    </row>
    <row r="201" s="2" customFormat="1" ht="16.8" customHeight="1">
      <c r="A201" s="39"/>
      <c r="B201" s="45"/>
      <c r="C201" s="322" t="s">
        <v>732</v>
      </c>
      <c r="D201" s="322" t="s">
        <v>733</v>
      </c>
      <c r="E201" s="18" t="s">
        <v>255</v>
      </c>
      <c r="F201" s="323">
        <v>2803.3090000000002</v>
      </c>
      <c r="G201" s="39"/>
      <c r="H201" s="45"/>
    </row>
    <row r="202" s="2" customFormat="1">
      <c r="A202" s="39"/>
      <c r="B202" s="45"/>
      <c r="C202" s="322" t="s">
        <v>737</v>
      </c>
      <c r="D202" s="322" t="s">
        <v>738</v>
      </c>
      <c r="E202" s="18" t="s">
        <v>487</v>
      </c>
      <c r="F202" s="323">
        <v>4625.46</v>
      </c>
      <c r="G202" s="39"/>
      <c r="H202" s="45"/>
    </row>
    <row r="203" s="2" customFormat="1" ht="16.8" customHeight="1">
      <c r="A203" s="39"/>
      <c r="B203" s="45"/>
      <c r="C203" s="318" t="s">
        <v>482</v>
      </c>
      <c r="D203" s="319" t="s">
        <v>483</v>
      </c>
      <c r="E203" s="320" t="s">
        <v>255</v>
      </c>
      <c r="F203" s="321">
        <v>1935.145</v>
      </c>
      <c r="G203" s="39"/>
      <c r="H203" s="45"/>
    </row>
    <row r="204" s="2" customFormat="1" ht="16.8" customHeight="1">
      <c r="A204" s="39"/>
      <c r="B204" s="45"/>
      <c r="C204" s="322" t="s">
        <v>1</v>
      </c>
      <c r="D204" s="322" t="s">
        <v>710</v>
      </c>
      <c r="E204" s="18" t="s">
        <v>1</v>
      </c>
      <c r="F204" s="323">
        <v>0</v>
      </c>
      <c r="G204" s="39"/>
      <c r="H204" s="45"/>
    </row>
    <row r="205" s="2" customFormat="1" ht="16.8" customHeight="1">
      <c r="A205" s="39"/>
      <c r="B205" s="45"/>
      <c r="C205" s="322" t="s">
        <v>1</v>
      </c>
      <c r="D205" s="322" t="s">
        <v>711</v>
      </c>
      <c r="E205" s="18" t="s">
        <v>1</v>
      </c>
      <c r="F205" s="323">
        <v>1888.6579999999999</v>
      </c>
      <c r="G205" s="39"/>
      <c r="H205" s="45"/>
    </row>
    <row r="206" s="2" customFormat="1" ht="16.8" customHeight="1">
      <c r="A206" s="39"/>
      <c r="B206" s="45"/>
      <c r="C206" s="322" t="s">
        <v>1</v>
      </c>
      <c r="D206" s="322" t="s">
        <v>712</v>
      </c>
      <c r="E206" s="18" t="s">
        <v>1</v>
      </c>
      <c r="F206" s="323">
        <v>0</v>
      </c>
      <c r="G206" s="39"/>
      <c r="H206" s="45"/>
    </row>
    <row r="207" s="2" customFormat="1" ht="16.8" customHeight="1">
      <c r="A207" s="39"/>
      <c r="B207" s="45"/>
      <c r="C207" s="322" t="s">
        <v>1</v>
      </c>
      <c r="D207" s="322" t="s">
        <v>443</v>
      </c>
      <c r="E207" s="18" t="s">
        <v>1</v>
      </c>
      <c r="F207" s="323">
        <v>46.487000000000002</v>
      </c>
      <c r="G207" s="39"/>
      <c r="H207" s="45"/>
    </row>
    <row r="208" s="2" customFormat="1" ht="16.8" customHeight="1">
      <c r="A208" s="39"/>
      <c r="B208" s="45"/>
      <c r="C208" s="322" t="s">
        <v>482</v>
      </c>
      <c r="D208" s="322" t="s">
        <v>261</v>
      </c>
      <c r="E208" s="18" t="s">
        <v>1</v>
      </c>
      <c r="F208" s="323">
        <v>1935.145</v>
      </c>
      <c r="G208" s="39"/>
      <c r="H208" s="45"/>
    </row>
    <row r="209" s="2" customFormat="1" ht="16.8" customHeight="1">
      <c r="A209" s="39"/>
      <c r="B209" s="45"/>
      <c r="C209" s="324" t="s">
        <v>6372</v>
      </c>
      <c r="D209" s="39"/>
      <c r="E209" s="39"/>
      <c r="F209" s="39"/>
      <c r="G209" s="39"/>
      <c r="H209" s="45"/>
    </row>
    <row r="210" s="2" customFormat="1">
      <c r="A210" s="39"/>
      <c r="B210" s="45"/>
      <c r="C210" s="322" t="s">
        <v>705</v>
      </c>
      <c r="D210" s="322" t="s">
        <v>706</v>
      </c>
      <c r="E210" s="18" t="s">
        <v>255</v>
      </c>
      <c r="F210" s="323">
        <v>1935.145</v>
      </c>
      <c r="G210" s="39"/>
      <c r="H210" s="45"/>
    </row>
    <row r="211" s="2" customFormat="1">
      <c r="A211" s="39"/>
      <c r="B211" s="45"/>
      <c r="C211" s="322" t="s">
        <v>713</v>
      </c>
      <c r="D211" s="322" t="s">
        <v>714</v>
      </c>
      <c r="E211" s="18" t="s">
        <v>255</v>
      </c>
      <c r="F211" s="323">
        <v>25156.884999999998</v>
      </c>
      <c r="G211" s="39"/>
      <c r="H211" s="45"/>
    </row>
    <row r="212" s="2" customFormat="1" ht="16.8" customHeight="1">
      <c r="A212" s="39"/>
      <c r="B212" s="45"/>
      <c r="C212" s="322" t="s">
        <v>732</v>
      </c>
      <c r="D212" s="322" t="s">
        <v>733</v>
      </c>
      <c r="E212" s="18" t="s">
        <v>255</v>
      </c>
      <c r="F212" s="323">
        <v>2803.3090000000002</v>
      </c>
      <c r="G212" s="39"/>
      <c r="H212" s="45"/>
    </row>
    <row r="213" s="2" customFormat="1">
      <c r="A213" s="39"/>
      <c r="B213" s="45"/>
      <c r="C213" s="322" t="s">
        <v>737</v>
      </c>
      <c r="D213" s="322" t="s">
        <v>738</v>
      </c>
      <c r="E213" s="18" t="s">
        <v>487</v>
      </c>
      <c r="F213" s="323">
        <v>4625.46</v>
      </c>
      <c r="G213" s="39"/>
      <c r="H213" s="45"/>
    </row>
    <row r="214" s="2" customFormat="1" ht="16.8" customHeight="1">
      <c r="A214" s="39"/>
      <c r="B214" s="45"/>
      <c r="C214" s="318" t="s">
        <v>3948</v>
      </c>
      <c r="D214" s="319" t="s">
        <v>3949</v>
      </c>
      <c r="E214" s="320" t="s">
        <v>487</v>
      </c>
      <c r="F214" s="321">
        <v>0</v>
      </c>
      <c r="G214" s="39"/>
      <c r="H214" s="45"/>
    </row>
    <row r="215" s="2" customFormat="1" ht="16.8" customHeight="1">
      <c r="A215" s="39"/>
      <c r="B215" s="45"/>
      <c r="C215" s="322" t="s">
        <v>3948</v>
      </c>
      <c r="D215" s="322" t="s">
        <v>6375</v>
      </c>
      <c r="E215" s="18" t="s">
        <v>1</v>
      </c>
      <c r="F215" s="323">
        <v>0</v>
      </c>
      <c r="G215" s="39"/>
      <c r="H215" s="45"/>
    </row>
    <row r="216" s="2" customFormat="1" ht="16.8" customHeight="1">
      <c r="A216" s="39"/>
      <c r="B216" s="45"/>
      <c r="C216" s="318" t="s">
        <v>485</v>
      </c>
      <c r="D216" s="319" t="s">
        <v>486</v>
      </c>
      <c r="E216" s="320" t="s">
        <v>487</v>
      </c>
      <c r="F216" s="321">
        <v>522.97900000000004</v>
      </c>
      <c r="G216" s="39"/>
      <c r="H216" s="45"/>
    </row>
    <row r="217" s="2" customFormat="1" ht="16.8" customHeight="1">
      <c r="A217" s="39"/>
      <c r="B217" s="45"/>
      <c r="C217" s="322" t="s">
        <v>492</v>
      </c>
      <c r="D217" s="322" t="s">
        <v>6376</v>
      </c>
      <c r="E217" s="18" t="s">
        <v>1</v>
      </c>
      <c r="F217" s="323">
        <v>1.1519999999999999</v>
      </c>
      <c r="G217" s="39"/>
      <c r="H217" s="45"/>
    </row>
    <row r="218" s="2" customFormat="1" ht="16.8" customHeight="1">
      <c r="A218" s="39"/>
      <c r="B218" s="45"/>
      <c r="C218" s="322" t="s">
        <v>489</v>
      </c>
      <c r="D218" s="322" t="s">
        <v>6377</v>
      </c>
      <c r="E218" s="18" t="s">
        <v>1</v>
      </c>
      <c r="F218" s="323">
        <v>424.27100000000002</v>
      </c>
      <c r="G218" s="39"/>
      <c r="H218" s="45"/>
    </row>
    <row r="219" s="2" customFormat="1" ht="16.8" customHeight="1">
      <c r="A219" s="39"/>
      <c r="B219" s="45"/>
      <c r="C219" s="322" t="s">
        <v>3948</v>
      </c>
      <c r="D219" s="322" t="s">
        <v>6375</v>
      </c>
      <c r="E219" s="18" t="s">
        <v>1</v>
      </c>
      <c r="F219" s="323">
        <v>0</v>
      </c>
      <c r="G219" s="39"/>
      <c r="H219" s="45"/>
    </row>
    <row r="220" s="2" customFormat="1" ht="16.8" customHeight="1">
      <c r="A220" s="39"/>
      <c r="B220" s="45"/>
      <c r="C220" s="322" t="s">
        <v>495</v>
      </c>
      <c r="D220" s="322" t="s">
        <v>6378</v>
      </c>
      <c r="E220" s="18" t="s">
        <v>1</v>
      </c>
      <c r="F220" s="323">
        <v>97.555999999999997</v>
      </c>
      <c r="G220" s="39"/>
      <c r="H220" s="45"/>
    </row>
    <row r="221" s="2" customFormat="1" ht="16.8" customHeight="1">
      <c r="A221" s="39"/>
      <c r="B221" s="45"/>
      <c r="C221" s="322" t="s">
        <v>485</v>
      </c>
      <c r="D221" s="322" t="s">
        <v>261</v>
      </c>
      <c r="E221" s="18" t="s">
        <v>1</v>
      </c>
      <c r="F221" s="323">
        <v>522.97900000000004</v>
      </c>
      <c r="G221" s="39"/>
      <c r="H221" s="45"/>
    </row>
    <row r="222" s="2" customFormat="1" ht="16.8" customHeight="1">
      <c r="A222" s="39"/>
      <c r="B222" s="45"/>
      <c r="C222" s="324" t="s">
        <v>6372</v>
      </c>
      <c r="D222" s="39"/>
      <c r="E222" s="39"/>
      <c r="F222" s="39"/>
      <c r="G222" s="39"/>
      <c r="H222" s="45"/>
    </row>
    <row r="223" s="2" customFormat="1">
      <c r="A223" s="39"/>
      <c r="B223" s="45"/>
      <c r="C223" s="322" t="s">
        <v>1153</v>
      </c>
      <c r="D223" s="322" t="s">
        <v>1154</v>
      </c>
      <c r="E223" s="18" t="s">
        <v>487</v>
      </c>
      <c r="F223" s="323">
        <v>522.97900000000004</v>
      </c>
      <c r="G223" s="39"/>
      <c r="H223" s="45"/>
    </row>
    <row r="224" s="2" customFormat="1" ht="16.8" customHeight="1">
      <c r="A224" s="39"/>
      <c r="B224" s="45"/>
      <c r="C224" s="322" t="s">
        <v>1159</v>
      </c>
      <c r="D224" s="322" t="s">
        <v>1160</v>
      </c>
      <c r="E224" s="18" t="s">
        <v>487</v>
      </c>
      <c r="F224" s="323">
        <v>11505.538000000001</v>
      </c>
      <c r="G224" s="39"/>
      <c r="H224" s="45"/>
    </row>
    <row r="225" s="2" customFormat="1" ht="16.8" customHeight="1">
      <c r="A225" s="39"/>
      <c r="B225" s="45"/>
      <c r="C225" s="318" t="s">
        <v>489</v>
      </c>
      <c r="D225" s="319" t="s">
        <v>490</v>
      </c>
      <c r="E225" s="320" t="s">
        <v>487</v>
      </c>
      <c r="F225" s="321">
        <v>424.27100000000002</v>
      </c>
      <c r="G225" s="39"/>
      <c r="H225" s="45"/>
    </row>
    <row r="226" s="2" customFormat="1" ht="16.8" customHeight="1">
      <c r="A226" s="39"/>
      <c r="B226" s="45"/>
      <c r="C226" s="322" t="s">
        <v>489</v>
      </c>
      <c r="D226" s="322" t="s">
        <v>6377</v>
      </c>
      <c r="E226" s="18" t="s">
        <v>1</v>
      </c>
      <c r="F226" s="323">
        <v>424.27100000000002</v>
      </c>
      <c r="G226" s="39"/>
      <c r="H226" s="45"/>
    </row>
    <row r="227" s="2" customFormat="1" ht="16.8" customHeight="1">
      <c r="A227" s="39"/>
      <c r="B227" s="45"/>
      <c r="C227" s="324" t="s">
        <v>6372</v>
      </c>
      <c r="D227" s="39"/>
      <c r="E227" s="39"/>
      <c r="F227" s="39"/>
      <c r="G227" s="39"/>
      <c r="H227" s="45"/>
    </row>
    <row r="228" s="2" customFormat="1">
      <c r="A228" s="39"/>
      <c r="B228" s="45"/>
      <c r="C228" s="322" t="s">
        <v>1172</v>
      </c>
      <c r="D228" s="322" t="s">
        <v>740</v>
      </c>
      <c r="E228" s="18" t="s">
        <v>487</v>
      </c>
      <c r="F228" s="323">
        <v>424.27100000000002</v>
      </c>
      <c r="G228" s="39"/>
      <c r="H228" s="45"/>
    </row>
    <row r="229" s="2" customFormat="1" ht="16.8" customHeight="1">
      <c r="A229" s="39"/>
      <c r="B229" s="45"/>
      <c r="C229" s="318" t="s">
        <v>492</v>
      </c>
      <c r="D229" s="319" t="s">
        <v>493</v>
      </c>
      <c r="E229" s="320" t="s">
        <v>487</v>
      </c>
      <c r="F229" s="321">
        <v>1.1519999999999999</v>
      </c>
      <c r="G229" s="39"/>
      <c r="H229" s="45"/>
    </row>
    <row r="230" s="2" customFormat="1" ht="16.8" customHeight="1">
      <c r="A230" s="39"/>
      <c r="B230" s="45"/>
      <c r="C230" s="322" t="s">
        <v>492</v>
      </c>
      <c r="D230" s="322" t="s">
        <v>6376</v>
      </c>
      <c r="E230" s="18" t="s">
        <v>1</v>
      </c>
      <c r="F230" s="323">
        <v>1.1519999999999999</v>
      </c>
      <c r="G230" s="39"/>
      <c r="H230" s="45"/>
    </row>
    <row r="231" s="2" customFormat="1" ht="16.8" customHeight="1">
      <c r="A231" s="39"/>
      <c r="B231" s="45"/>
      <c r="C231" s="324" t="s">
        <v>6372</v>
      </c>
      <c r="D231" s="39"/>
      <c r="E231" s="39"/>
      <c r="F231" s="39"/>
      <c r="G231" s="39"/>
      <c r="H231" s="45"/>
    </row>
    <row r="232" s="2" customFormat="1">
      <c r="A232" s="39"/>
      <c r="B232" s="45"/>
      <c r="C232" s="322" t="s">
        <v>1166</v>
      </c>
      <c r="D232" s="322" t="s">
        <v>1167</v>
      </c>
      <c r="E232" s="18" t="s">
        <v>487</v>
      </c>
      <c r="F232" s="323">
        <v>1.1519999999999999</v>
      </c>
      <c r="G232" s="39"/>
      <c r="H232" s="45"/>
    </row>
    <row r="233" s="2" customFormat="1" ht="16.8" customHeight="1">
      <c r="A233" s="39"/>
      <c r="B233" s="45"/>
      <c r="C233" s="318" t="s">
        <v>495</v>
      </c>
      <c r="D233" s="319" t="s">
        <v>496</v>
      </c>
      <c r="E233" s="320" t="s">
        <v>487</v>
      </c>
      <c r="F233" s="321">
        <v>97.555999999999997</v>
      </c>
      <c r="G233" s="39"/>
      <c r="H233" s="45"/>
    </row>
    <row r="234" s="2" customFormat="1" ht="16.8" customHeight="1">
      <c r="A234" s="39"/>
      <c r="B234" s="45"/>
      <c r="C234" s="322" t="s">
        <v>495</v>
      </c>
      <c r="D234" s="322" t="s">
        <v>6378</v>
      </c>
      <c r="E234" s="18" t="s">
        <v>1</v>
      </c>
      <c r="F234" s="323">
        <v>97.555999999999997</v>
      </c>
      <c r="G234" s="39"/>
      <c r="H234" s="45"/>
    </row>
    <row r="235" s="2" customFormat="1" ht="16.8" customHeight="1">
      <c r="A235" s="39"/>
      <c r="B235" s="45"/>
      <c r="C235" s="324" t="s">
        <v>6372</v>
      </c>
      <c r="D235" s="39"/>
      <c r="E235" s="39"/>
      <c r="F235" s="39"/>
      <c r="G235" s="39"/>
      <c r="H235" s="45"/>
    </row>
    <row r="236" s="2" customFormat="1">
      <c r="A236" s="39"/>
      <c r="B236" s="45"/>
      <c r="C236" s="322" t="s">
        <v>1176</v>
      </c>
      <c r="D236" s="322" t="s">
        <v>1177</v>
      </c>
      <c r="E236" s="18" t="s">
        <v>487</v>
      </c>
      <c r="F236" s="323">
        <v>97.555999999999997</v>
      </c>
      <c r="G236" s="39"/>
      <c r="H236" s="45"/>
    </row>
    <row r="237" s="2" customFormat="1" ht="16.8" customHeight="1">
      <c r="A237" s="39"/>
      <c r="B237" s="45"/>
      <c r="C237" s="318" t="s">
        <v>498</v>
      </c>
      <c r="D237" s="319" t="s">
        <v>499</v>
      </c>
      <c r="E237" s="320" t="s">
        <v>296</v>
      </c>
      <c r="F237" s="321">
        <v>0.28999999999999998</v>
      </c>
      <c r="G237" s="39"/>
      <c r="H237" s="45"/>
    </row>
    <row r="238" s="2" customFormat="1" ht="16.8" customHeight="1">
      <c r="A238" s="39"/>
      <c r="B238" s="45"/>
      <c r="C238" s="322" t="s">
        <v>498</v>
      </c>
      <c r="D238" s="322" t="s">
        <v>643</v>
      </c>
      <c r="E238" s="18" t="s">
        <v>1</v>
      </c>
      <c r="F238" s="323">
        <v>0.28999999999999998</v>
      </c>
      <c r="G238" s="39"/>
      <c r="H238" s="45"/>
    </row>
    <row r="239" s="2" customFormat="1" ht="16.8" customHeight="1">
      <c r="A239" s="39"/>
      <c r="B239" s="45"/>
      <c r="C239" s="324" t="s">
        <v>6372</v>
      </c>
      <c r="D239" s="39"/>
      <c r="E239" s="39"/>
      <c r="F239" s="39"/>
      <c r="G239" s="39"/>
      <c r="H239" s="45"/>
    </row>
    <row r="240" s="2" customFormat="1" ht="16.8" customHeight="1">
      <c r="A240" s="39"/>
      <c r="B240" s="45"/>
      <c r="C240" s="322" t="s">
        <v>634</v>
      </c>
      <c r="D240" s="322" t="s">
        <v>635</v>
      </c>
      <c r="E240" s="18" t="s">
        <v>255</v>
      </c>
      <c r="F240" s="323">
        <v>668.89999999999998</v>
      </c>
      <c r="G240" s="39"/>
      <c r="H240" s="45"/>
    </row>
    <row r="241" s="2" customFormat="1" ht="16.8" customHeight="1">
      <c r="A241" s="39"/>
      <c r="B241" s="45"/>
      <c r="C241" s="318" t="s">
        <v>501</v>
      </c>
      <c r="D241" s="319" t="s">
        <v>502</v>
      </c>
      <c r="E241" s="320" t="s">
        <v>296</v>
      </c>
      <c r="F241" s="321">
        <v>0.29999999999999999</v>
      </c>
      <c r="G241" s="39"/>
      <c r="H241" s="45"/>
    </row>
    <row r="242" s="2" customFormat="1" ht="16.8" customHeight="1">
      <c r="A242" s="39"/>
      <c r="B242" s="45"/>
      <c r="C242" s="322" t="s">
        <v>501</v>
      </c>
      <c r="D242" s="322" t="s">
        <v>644</v>
      </c>
      <c r="E242" s="18" t="s">
        <v>1</v>
      </c>
      <c r="F242" s="323">
        <v>0.29999999999999999</v>
      </c>
      <c r="G242" s="39"/>
      <c r="H242" s="45"/>
    </row>
    <row r="243" s="2" customFormat="1" ht="16.8" customHeight="1">
      <c r="A243" s="39"/>
      <c r="B243" s="45"/>
      <c r="C243" s="324" t="s">
        <v>6372</v>
      </c>
      <c r="D243" s="39"/>
      <c r="E243" s="39"/>
      <c r="F243" s="39"/>
      <c r="G243" s="39"/>
      <c r="H243" s="45"/>
    </row>
    <row r="244" s="2" customFormat="1" ht="16.8" customHeight="1">
      <c r="A244" s="39"/>
      <c r="B244" s="45"/>
      <c r="C244" s="322" t="s">
        <v>634</v>
      </c>
      <c r="D244" s="322" t="s">
        <v>635</v>
      </c>
      <c r="E244" s="18" t="s">
        <v>255</v>
      </c>
      <c r="F244" s="323">
        <v>668.89999999999998</v>
      </c>
      <c r="G244" s="39"/>
      <c r="H244" s="45"/>
    </row>
    <row r="245" s="2" customFormat="1" ht="16.8" customHeight="1">
      <c r="A245" s="39"/>
      <c r="B245" s="45"/>
      <c r="C245" s="318" t="s">
        <v>504</v>
      </c>
      <c r="D245" s="319" t="s">
        <v>505</v>
      </c>
      <c r="E245" s="320" t="s">
        <v>296</v>
      </c>
      <c r="F245" s="321">
        <v>0.59999999999999998</v>
      </c>
      <c r="G245" s="39"/>
      <c r="H245" s="45"/>
    </row>
    <row r="246" s="2" customFormat="1" ht="16.8" customHeight="1">
      <c r="A246" s="39"/>
      <c r="B246" s="45"/>
      <c r="C246" s="322" t="s">
        <v>504</v>
      </c>
      <c r="D246" s="322" t="s">
        <v>642</v>
      </c>
      <c r="E246" s="18" t="s">
        <v>1</v>
      </c>
      <c r="F246" s="323">
        <v>0.59999999999999998</v>
      </c>
      <c r="G246" s="39"/>
      <c r="H246" s="45"/>
    </row>
    <row r="247" s="2" customFormat="1" ht="16.8" customHeight="1">
      <c r="A247" s="39"/>
      <c r="B247" s="45"/>
      <c r="C247" s="324" t="s">
        <v>6372</v>
      </c>
      <c r="D247" s="39"/>
      <c r="E247" s="39"/>
      <c r="F247" s="39"/>
      <c r="G247" s="39"/>
      <c r="H247" s="45"/>
    </row>
    <row r="248" s="2" customFormat="1" ht="16.8" customHeight="1">
      <c r="A248" s="39"/>
      <c r="B248" s="45"/>
      <c r="C248" s="322" t="s">
        <v>634</v>
      </c>
      <c r="D248" s="322" t="s">
        <v>635</v>
      </c>
      <c r="E248" s="18" t="s">
        <v>255</v>
      </c>
      <c r="F248" s="323">
        <v>668.89999999999998</v>
      </c>
      <c r="G248" s="39"/>
      <c r="H248" s="45"/>
    </row>
    <row r="249" s="2" customFormat="1" ht="16.8" customHeight="1">
      <c r="A249" s="39"/>
      <c r="B249" s="45"/>
      <c r="C249" s="318" t="s">
        <v>507</v>
      </c>
      <c r="D249" s="319" t="s">
        <v>508</v>
      </c>
      <c r="E249" s="320" t="s">
        <v>296</v>
      </c>
      <c r="F249" s="321">
        <v>0.10000000000000001</v>
      </c>
      <c r="G249" s="39"/>
      <c r="H249" s="45"/>
    </row>
    <row r="250" s="2" customFormat="1" ht="16.8" customHeight="1">
      <c r="A250" s="39"/>
      <c r="B250" s="45"/>
      <c r="C250" s="322" t="s">
        <v>507</v>
      </c>
      <c r="D250" s="322" t="s">
        <v>646</v>
      </c>
      <c r="E250" s="18" t="s">
        <v>1</v>
      </c>
      <c r="F250" s="323">
        <v>0.10000000000000001</v>
      </c>
      <c r="G250" s="39"/>
      <c r="H250" s="45"/>
    </row>
    <row r="251" s="2" customFormat="1" ht="16.8" customHeight="1">
      <c r="A251" s="39"/>
      <c r="B251" s="45"/>
      <c r="C251" s="324" t="s">
        <v>6372</v>
      </c>
      <c r="D251" s="39"/>
      <c r="E251" s="39"/>
      <c r="F251" s="39"/>
      <c r="G251" s="39"/>
      <c r="H251" s="45"/>
    </row>
    <row r="252" s="2" customFormat="1" ht="16.8" customHeight="1">
      <c r="A252" s="39"/>
      <c r="B252" s="45"/>
      <c r="C252" s="322" t="s">
        <v>634</v>
      </c>
      <c r="D252" s="322" t="s">
        <v>635</v>
      </c>
      <c r="E252" s="18" t="s">
        <v>255</v>
      </c>
      <c r="F252" s="323">
        <v>668.89999999999998</v>
      </c>
      <c r="G252" s="39"/>
      <c r="H252" s="45"/>
    </row>
    <row r="253" s="2" customFormat="1" ht="16.8" customHeight="1">
      <c r="A253" s="39"/>
      <c r="B253" s="45"/>
      <c r="C253" s="322" t="s">
        <v>598</v>
      </c>
      <c r="D253" s="322" t="s">
        <v>599</v>
      </c>
      <c r="E253" s="18" t="s">
        <v>255</v>
      </c>
      <c r="F253" s="323">
        <v>30.991</v>
      </c>
      <c r="G253" s="39"/>
      <c r="H253" s="45"/>
    </row>
    <row r="254" s="2" customFormat="1" ht="16.8" customHeight="1">
      <c r="A254" s="39"/>
      <c r="B254" s="45"/>
      <c r="C254" s="322" t="s">
        <v>850</v>
      </c>
      <c r="D254" s="322" t="s">
        <v>851</v>
      </c>
      <c r="E254" s="18" t="s">
        <v>255</v>
      </c>
      <c r="F254" s="323">
        <v>203.55000000000001</v>
      </c>
      <c r="G254" s="39"/>
      <c r="H254" s="45"/>
    </row>
    <row r="255" s="2" customFormat="1" ht="16.8" customHeight="1">
      <c r="A255" s="39"/>
      <c r="B255" s="45"/>
      <c r="C255" s="318" t="s">
        <v>510</v>
      </c>
      <c r="D255" s="319" t="s">
        <v>511</v>
      </c>
      <c r="E255" s="320" t="s">
        <v>296</v>
      </c>
      <c r="F255" s="321">
        <v>0.14999999999999999</v>
      </c>
      <c r="G255" s="39"/>
      <c r="H255" s="45"/>
    </row>
    <row r="256" s="2" customFormat="1" ht="16.8" customHeight="1">
      <c r="A256" s="39"/>
      <c r="B256" s="45"/>
      <c r="C256" s="322" t="s">
        <v>510</v>
      </c>
      <c r="D256" s="322" t="s">
        <v>645</v>
      </c>
      <c r="E256" s="18" t="s">
        <v>1</v>
      </c>
      <c r="F256" s="323">
        <v>0.14999999999999999</v>
      </c>
      <c r="G256" s="39"/>
      <c r="H256" s="45"/>
    </row>
    <row r="257" s="2" customFormat="1" ht="16.8" customHeight="1">
      <c r="A257" s="39"/>
      <c r="B257" s="45"/>
      <c r="C257" s="324" t="s">
        <v>6372</v>
      </c>
      <c r="D257" s="39"/>
      <c r="E257" s="39"/>
      <c r="F257" s="39"/>
      <c r="G257" s="39"/>
      <c r="H257" s="45"/>
    </row>
    <row r="258" s="2" customFormat="1" ht="16.8" customHeight="1">
      <c r="A258" s="39"/>
      <c r="B258" s="45"/>
      <c r="C258" s="322" t="s">
        <v>634</v>
      </c>
      <c r="D258" s="322" t="s">
        <v>635</v>
      </c>
      <c r="E258" s="18" t="s">
        <v>255</v>
      </c>
      <c r="F258" s="323">
        <v>668.89999999999998</v>
      </c>
      <c r="G258" s="39"/>
      <c r="H258" s="45"/>
    </row>
    <row r="259" s="2" customFormat="1">
      <c r="A259" s="39"/>
      <c r="B259" s="45"/>
      <c r="C259" s="322" t="s">
        <v>671</v>
      </c>
      <c r="D259" s="322" t="s">
        <v>672</v>
      </c>
      <c r="E259" s="18" t="s">
        <v>255</v>
      </c>
      <c r="F259" s="323">
        <v>1868.5</v>
      </c>
      <c r="G259" s="39"/>
      <c r="H259" s="45"/>
    </row>
    <row r="260" s="2" customFormat="1" ht="16.8" customHeight="1">
      <c r="A260" s="39"/>
      <c r="B260" s="45"/>
      <c r="C260" s="322" t="s">
        <v>719</v>
      </c>
      <c r="D260" s="322" t="s">
        <v>720</v>
      </c>
      <c r="E260" s="18" t="s">
        <v>255</v>
      </c>
      <c r="F260" s="323">
        <v>1446.568</v>
      </c>
      <c r="G260" s="39"/>
      <c r="H260" s="45"/>
    </row>
    <row r="261" s="2" customFormat="1" ht="16.8" customHeight="1">
      <c r="A261" s="39"/>
      <c r="B261" s="45"/>
      <c r="C261" s="322" t="s">
        <v>262</v>
      </c>
      <c r="D261" s="322" t="s">
        <v>263</v>
      </c>
      <c r="E261" s="18" t="s">
        <v>255</v>
      </c>
      <c r="F261" s="323">
        <v>3335.2260000000001</v>
      </c>
      <c r="G261" s="39"/>
      <c r="H261" s="45"/>
    </row>
    <row r="262" s="2" customFormat="1" ht="16.8" customHeight="1">
      <c r="A262" s="39"/>
      <c r="B262" s="45"/>
      <c r="C262" s="318" t="s">
        <v>513</v>
      </c>
      <c r="D262" s="319" t="s">
        <v>514</v>
      </c>
      <c r="E262" s="320" t="s">
        <v>246</v>
      </c>
      <c r="F262" s="321">
        <v>1249.75</v>
      </c>
      <c r="G262" s="39"/>
      <c r="H262" s="45"/>
    </row>
    <row r="263" s="2" customFormat="1">
      <c r="A263" s="39"/>
      <c r="B263" s="45"/>
      <c r="C263" s="322" t="s">
        <v>1</v>
      </c>
      <c r="D263" s="322" t="s">
        <v>825</v>
      </c>
      <c r="E263" s="18" t="s">
        <v>1</v>
      </c>
      <c r="F263" s="323">
        <v>792.46000000000004</v>
      </c>
      <c r="G263" s="39"/>
      <c r="H263" s="45"/>
    </row>
    <row r="264" s="2" customFormat="1">
      <c r="A264" s="39"/>
      <c r="B264" s="45"/>
      <c r="C264" s="322" t="s">
        <v>1</v>
      </c>
      <c r="D264" s="322" t="s">
        <v>826</v>
      </c>
      <c r="E264" s="18" t="s">
        <v>1</v>
      </c>
      <c r="F264" s="323">
        <v>457.29000000000002</v>
      </c>
      <c r="G264" s="39"/>
      <c r="H264" s="45"/>
    </row>
    <row r="265" s="2" customFormat="1" ht="16.8" customHeight="1">
      <c r="A265" s="39"/>
      <c r="B265" s="45"/>
      <c r="C265" s="322" t="s">
        <v>513</v>
      </c>
      <c r="D265" s="322" t="s">
        <v>261</v>
      </c>
      <c r="E265" s="18" t="s">
        <v>1</v>
      </c>
      <c r="F265" s="323">
        <v>1249.75</v>
      </c>
      <c r="G265" s="39"/>
      <c r="H265" s="45"/>
    </row>
    <row r="266" s="2" customFormat="1" ht="16.8" customHeight="1">
      <c r="A266" s="39"/>
      <c r="B266" s="45"/>
      <c r="C266" s="324" t="s">
        <v>6372</v>
      </c>
      <c r="D266" s="39"/>
      <c r="E266" s="39"/>
      <c r="F266" s="39"/>
      <c r="G266" s="39"/>
      <c r="H266" s="45"/>
    </row>
    <row r="267" s="2" customFormat="1" ht="16.8" customHeight="1">
      <c r="A267" s="39"/>
      <c r="B267" s="45"/>
      <c r="C267" s="322" t="s">
        <v>820</v>
      </c>
      <c r="D267" s="322" t="s">
        <v>821</v>
      </c>
      <c r="E267" s="18" t="s">
        <v>246</v>
      </c>
      <c r="F267" s="323">
        <v>1249.75</v>
      </c>
      <c r="G267" s="39"/>
      <c r="H267" s="45"/>
    </row>
    <row r="268" s="2" customFormat="1" ht="16.8" customHeight="1">
      <c r="A268" s="39"/>
      <c r="B268" s="45"/>
      <c r="C268" s="322" t="s">
        <v>588</v>
      </c>
      <c r="D268" s="322" t="s">
        <v>589</v>
      </c>
      <c r="E268" s="18" t="s">
        <v>246</v>
      </c>
      <c r="F268" s="323">
        <v>1249.75</v>
      </c>
      <c r="G268" s="39"/>
      <c r="H268" s="45"/>
    </row>
    <row r="269" s="2" customFormat="1">
      <c r="A269" s="39"/>
      <c r="B269" s="45"/>
      <c r="C269" s="322" t="s">
        <v>671</v>
      </c>
      <c r="D269" s="322" t="s">
        <v>672</v>
      </c>
      <c r="E269" s="18" t="s">
        <v>255</v>
      </c>
      <c r="F269" s="323">
        <v>1868.5</v>
      </c>
      <c r="G269" s="39"/>
      <c r="H269" s="45"/>
    </row>
    <row r="270" s="2" customFormat="1" ht="16.8" customHeight="1">
      <c r="A270" s="39"/>
      <c r="B270" s="45"/>
      <c r="C270" s="322" t="s">
        <v>719</v>
      </c>
      <c r="D270" s="322" t="s">
        <v>720</v>
      </c>
      <c r="E270" s="18" t="s">
        <v>255</v>
      </c>
      <c r="F270" s="323">
        <v>1446.568</v>
      </c>
      <c r="G270" s="39"/>
      <c r="H270" s="45"/>
    </row>
    <row r="271" s="2" customFormat="1" ht="16.8" customHeight="1">
      <c r="A271" s="39"/>
      <c r="B271" s="45"/>
      <c r="C271" s="322" t="s">
        <v>262</v>
      </c>
      <c r="D271" s="322" t="s">
        <v>263</v>
      </c>
      <c r="E271" s="18" t="s">
        <v>255</v>
      </c>
      <c r="F271" s="323">
        <v>3335.2260000000001</v>
      </c>
      <c r="G271" s="39"/>
      <c r="H271" s="45"/>
    </row>
    <row r="272" s="2" customFormat="1" ht="16.8" customHeight="1">
      <c r="A272" s="39"/>
      <c r="B272" s="45"/>
      <c r="C272" s="322" t="s">
        <v>800</v>
      </c>
      <c r="D272" s="322" t="s">
        <v>801</v>
      </c>
      <c r="E272" s="18" t="s">
        <v>246</v>
      </c>
      <c r="F272" s="323">
        <v>1249.75</v>
      </c>
      <c r="G272" s="39"/>
      <c r="H272" s="45"/>
    </row>
    <row r="273" s="2" customFormat="1" ht="16.8" customHeight="1">
      <c r="A273" s="39"/>
      <c r="B273" s="45"/>
      <c r="C273" s="322" t="s">
        <v>806</v>
      </c>
      <c r="D273" s="322" t="s">
        <v>807</v>
      </c>
      <c r="E273" s="18" t="s">
        <v>246</v>
      </c>
      <c r="F273" s="323">
        <v>624.875</v>
      </c>
      <c r="G273" s="39"/>
      <c r="H273" s="45"/>
    </row>
    <row r="274" s="2" customFormat="1" ht="16.8" customHeight="1">
      <c r="A274" s="39"/>
      <c r="B274" s="45"/>
      <c r="C274" s="318" t="s">
        <v>516</v>
      </c>
      <c r="D274" s="319" t="s">
        <v>516</v>
      </c>
      <c r="E274" s="320" t="s">
        <v>255</v>
      </c>
      <c r="F274" s="321">
        <v>2109.6579999999999</v>
      </c>
      <c r="G274" s="39"/>
      <c r="H274" s="45"/>
    </row>
    <row r="275" s="2" customFormat="1" ht="16.8" customHeight="1">
      <c r="A275" s="39"/>
      <c r="B275" s="45"/>
      <c r="C275" s="322" t="s">
        <v>1</v>
      </c>
      <c r="D275" s="322" t="s">
        <v>422</v>
      </c>
      <c r="E275" s="18" t="s">
        <v>1</v>
      </c>
      <c r="F275" s="323">
        <v>3147.7629999999999</v>
      </c>
      <c r="G275" s="39"/>
      <c r="H275" s="45"/>
    </row>
    <row r="276" s="2" customFormat="1" ht="16.8" customHeight="1">
      <c r="A276" s="39"/>
      <c r="B276" s="45"/>
      <c r="C276" s="322" t="s">
        <v>1</v>
      </c>
      <c r="D276" s="322" t="s">
        <v>769</v>
      </c>
      <c r="E276" s="18" t="s">
        <v>1</v>
      </c>
      <c r="F276" s="323">
        <v>-203.55000000000001</v>
      </c>
      <c r="G276" s="39"/>
      <c r="H276" s="45"/>
    </row>
    <row r="277" s="2" customFormat="1" ht="16.8" customHeight="1">
      <c r="A277" s="39"/>
      <c r="B277" s="45"/>
      <c r="C277" s="322" t="s">
        <v>1</v>
      </c>
      <c r="D277" s="322" t="s">
        <v>770</v>
      </c>
      <c r="E277" s="18" t="s">
        <v>1</v>
      </c>
      <c r="F277" s="323">
        <v>-815.221</v>
      </c>
      <c r="G277" s="39"/>
      <c r="H277" s="45"/>
    </row>
    <row r="278" s="2" customFormat="1" ht="16.8" customHeight="1">
      <c r="A278" s="39"/>
      <c r="B278" s="45"/>
      <c r="C278" s="322" t="s">
        <v>1</v>
      </c>
      <c r="D278" s="322" t="s">
        <v>771</v>
      </c>
      <c r="E278" s="18" t="s">
        <v>1</v>
      </c>
      <c r="F278" s="323">
        <v>-19.334</v>
      </c>
      <c r="G278" s="39"/>
      <c r="H278" s="45"/>
    </row>
    <row r="279" s="2" customFormat="1" ht="16.8" customHeight="1">
      <c r="A279" s="39"/>
      <c r="B279" s="45"/>
      <c r="C279" s="322" t="s">
        <v>516</v>
      </c>
      <c r="D279" s="322" t="s">
        <v>261</v>
      </c>
      <c r="E279" s="18" t="s">
        <v>1</v>
      </c>
      <c r="F279" s="323">
        <v>2109.6579999999999</v>
      </c>
      <c r="G279" s="39"/>
      <c r="H279" s="45"/>
    </row>
    <row r="280" s="2" customFormat="1" ht="16.8" customHeight="1">
      <c r="A280" s="39"/>
      <c r="B280" s="45"/>
      <c r="C280" s="324" t="s">
        <v>6372</v>
      </c>
      <c r="D280" s="39"/>
      <c r="E280" s="39"/>
      <c r="F280" s="39"/>
      <c r="G280" s="39"/>
      <c r="H280" s="45"/>
    </row>
    <row r="281" s="2" customFormat="1" ht="16.8" customHeight="1">
      <c r="A281" s="39"/>
      <c r="B281" s="45"/>
      <c r="C281" s="322" t="s">
        <v>764</v>
      </c>
      <c r="D281" s="322" t="s">
        <v>765</v>
      </c>
      <c r="E281" s="18" t="s">
        <v>255</v>
      </c>
      <c r="F281" s="323">
        <v>2109.6579999999999</v>
      </c>
      <c r="G281" s="39"/>
      <c r="H281" s="45"/>
    </row>
    <row r="282" s="2" customFormat="1">
      <c r="A282" s="39"/>
      <c r="B282" s="45"/>
      <c r="C282" s="322" t="s">
        <v>671</v>
      </c>
      <c r="D282" s="322" t="s">
        <v>672</v>
      </c>
      <c r="E282" s="18" t="s">
        <v>255</v>
      </c>
      <c r="F282" s="323">
        <v>1868.5</v>
      </c>
      <c r="G282" s="39"/>
      <c r="H282" s="45"/>
    </row>
    <row r="283" s="2" customFormat="1">
      <c r="A283" s="39"/>
      <c r="B283" s="45"/>
      <c r="C283" s="322" t="s">
        <v>688</v>
      </c>
      <c r="D283" s="322" t="s">
        <v>689</v>
      </c>
      <c r="E283" s="18" t="s">
        <v>255</v>
      </c>
      <c r="F283" s="323">
        <v>868.16399999999999</v>
      </c>
      <c r="G283" s="39"/>
      <c r="H283" s="45"/>
    </row>
    <row r="284" s="2" customFormat="1" ht="16.8" customHeight="1">
      <c r="A284" s="39"/>
      <c r="B284" s="45"/>
      <c r="C284" s="322" t="s">
        <v>773</v>
      </c>
      <c r="D284" s="322" t="s">
        <v>774</v>
      </c>
      <c r="E284" s="18" t="s">
        <v>487</v>
      </c>
      <c r="F284" s="323">
        <v>3460.5309999999999</v>
      </c>
      <c r="G284" s="39"/>
      <c r="H284" s="45"/>
    </row>
    <row r="285" s="2" customFormat="1" ht="16.8" customHeight="1">
      <c r="A285" s="39"/>
      <c r="B285" s="45"/>
      <c r="C285" s="318" t="s">
        <v>518</v>
      </c>
      <c r="D285" s="319" t="s">
        <v>518</v>
      </c>
      <c r="E285" s="320" t="s">
        <v>246</v>
      </c>
      <c r="F285" s="321">
        <v>624.875</v>
      </c>
      <c r="G285" s="39"/>
      <c r="H285" s="45"/>
    </row>
    <row r="286" s="2" customFormat="1" ht="16.8" customHeight="1">
      <c r="A286" s="39"/>
      <c r="B286" s="45"/>
      <c r="C286" s="322" t="s">
        <v>1</v>
      </c>
      <c r="D286" s="322" t="s">
        <v>811</v>
      </c>
      <c r="E286" s="18" t="s">
        <v>1</v>
      </c>
      <c r="F286" s="323">
        <v>0</v>
      </c>
      <c r="G286" s="39"/>
      <c r="H286" s="45"/>
    </row>
    <row r="287" s="2" customFormat="1" ht="16.8" customHeight="1">
      <c r="A287" s="39"/>
      <c r="B287" s="45"/>
      <c r="C287" s="322" t="s">
        <v>1</v>
      </c>
      <c r="D287" s="322" t="s">
        <v>812</v>
      </c>
      <c r="E287" s="18" t="s">
        <v>1</v>
      </c>
      <c r="F287" s="323">
        <v>624.875</v>
      </c>
      <c r="G287" s="39"/>
      <c r="H287" s="45"/>
    </row>
    <row r="288" s="2" customFormat="1" ht="16.8" customHeight="1">
      <c r="A288" s="39"/>
      <c r="B288" s="45"/>
      <c r="C288" s="322" t="s">
        <v>518</v>
      </c>
      <c r="D288" s="322" t="s">
        <v>261</v>
      </c>
      <c r="E288" s="18" t="s">
        <v>1</v>
      </c>
      <c r="F288" s="323">
        <v>624.875</v>
      </c>
      <c r="G288" s="39"/>
      <c r="H288" s="45"/>
    </row>
    <row r="289" s="2" customFormat="1" ht="16.8" customHeight="1">
      <c r="A289" s="39"/>
      <c r="B289" s="45"/>
      <c r="C289" s="324" t="s">
        <v>6372</v>
      </c>
      <c r="D289" s="39"/>
      <c r="E289" s="39"/>
      <c r="F289" s="39"/>
      <c r="G289" s="39"/>
      <c r="H289" s="45"/>
    </row>
    <row r="290" s="2" customFormat="1" ht="16.8" customHeight="1">
      <c r="A290" s="39"/>
      <c r="B290" s="45"/>
      <c r="C290" s="322" t="s">
        <v>806</v>
      </c>
      <c r="D290" s="322" t="s">
        <v>807</v>
      </c>
      <c r="E290" s="18" t="s">
        <v>246</v>
      </c>
      <c r="F290" s="323">
        <v>624.875</v>
      </c>
      <c r="G290" s="39"/>
      <c r="H290" s="45"/>
    </row>
    <row r="291" s="2" customFormat="1">
      <c r="A291" s="39"/>
      <c r="B291" s="45"/>
      <c r="C291" s="322" t="s">
        <v>838</v>
      </c>
      <c r="D291" s="322" t="s">
        <v>839</v>
      </c>
      <c r="E291" s="18" t="s">
        <v>246</v>
      </c>
      <c r="F291" s="323">
        <v>624.875</v>
      </c>
      <c r="G291" s="39"/>
      <c r="H291" s="45"/>
    </row>
    <row r="292" s="2" customFormat="1" ht="16.8" customHeight="1">
      <c r="A292" s="39"/>
      <c r="B292" s="45"/>
      <c r="C292" s="322" t="s">
        <v>844</v>
      </c>
      <c r="D292" s="322" t="s">
        <v>845</v>
      </c>
      <c r="E292" s="18" t="s">
        <v>246</v>
      </c>
      <c r="F292" s="323">
        <v>624.875</v>
      </c>
      <c r="G292" s="39"/>
      <c r="H292" s="45"/>
    </row>
    <row r="293" s="2" customFormat="1" ht="26.4" customHeight="1">
      <c r="A293" s="39"/>
      <c r="B293" s="45"/>
      <c r="C293" s="317" t="s">
        <v>6379</v>
      </c>
      <c r="D293" s="317" t="s">
        <v>102</v>
      </c>
      <c r="E293" s="39"/>
      <c r="F293" s="39"/>
      <c r="G293" s="39"/>
      <c r="H293" s="45"/>
    </row>
    <row r="294" s="2" customFormat="1" ht="16.8" customHeight="1">
      <c r="A294" s="39"/>
      <c r="B294" s="45"/>
      <c r="C294" s="318" t="s">
        <v>1188</v>
      </c>
      <c r="D294" s="319" t="s">
        <v>1189</v>
      </c>
      <c r="E294" s="320" t="s">
        <v>255</v>
      </c>
      <c r="F294" s="321">
        <v>113.88</v>
      </c>
      <c r="G294" s="39"/>
      <c r="H294" s="45"/>
    </row>
    <row r="295" s="2" customFormat="1" ht="16.8" customHeight="1">
      <c r="A295" s="39"/>
      <c r="B295" s="45"/>
      <c r="C295" s="322" t="s">
        <v>1</v>
      </c>
      <c r="D295" s="322" t="s">
        <v>1379</v>
      </c>
      <c r="E295" s="18" t="s">
        <v>1</v>
      </c>
      <c r="F295" s="323">
        <v>0</v>
      </c>
      <c r="G295" s="39"/>
      <c r="H295" s="45"/>
    </row>
    <row r="296" s="2" customFormat="1" ht="16.8" customHeight="1">
      <c r="A296" s="39"/>
      <c r="B296" s="45"/>
      <c r="C296" s="322" t="s">
        <v>1</v>
      </c>
      <c r="D296" s="322" t="s">
        <v>1380</v>
      </c>
      <c r="E296" s="18" t="s">
        <v>1</v>
      </c>
      <c r="F296" s="323">
        <v>113.88</v>
      </c>
      <c r="G296" s="39"/>
      <c r="H296" s="45"/>
    </row>
    <row r="297" s="2" customFormat="1" ht="16.8" customHeight="1">
      <c r="A297" s="39"/>
      <c r="B297" s="45"/>
      <c r="C297" s="322" t="s">
        <v>1188</v>
      </c>
      <c r="D297" s="322" t="s">
        <v>261</v>
      </c>
      <c r="E297" s="18" t="s">
        <v>1</v>
      </c>
      <c r="F297" s="323">
        <v>113.88</v>
      </c>
      <c r="G297" s="39"/>
      <c r="H297" s="45"/>
    </row>
    <row r="298" s="2" customFormat="1" ht="16.8" customHeight="1">
      <c r="A298" s="39"/>
      <c r="B298" s="45"/>
      <c r="C298" s="324" t="s">
        <v>6372</v>
      </c>
      <c r="D298" s="39"/>
      <c r="E298" s="39"/>
      <c r="F298" s="39"/>
      <c r="G298" s="39"/>
      <c r="H298" s="45"/>
    </row>
    <row r="299" s="2" customFormat="1" ht="16.8" customHeight="1">
      <c r="A299" s="39"/>
      <c r="B299" s="45"/>
      <c r="C299" s="322" t="s">
        <v>634</v>
      </c>
      <c r="D299" s="322" t="s">
        <v>635</v>
      </c>
      <c r="E299" s="18" t="s">
        <v>255</v>
      </c>
      <c r="F299" s="323">
        <v>562.21600000000001</v>
      </c>
      <c r="G299" s="39"/>
      <c r="H299" s="45"/>
    </row>
    <row r="300" s="2" customFormat="1" ht="16.8" customHeight="1">
      <c r="A300" s="39"/>
      <c r="B300" s="45"/>
      <c r="C300" s="322" t="s">
        <v>262</v>
      </c>
      <c r="D300" s="322" t="s">
        <v>263</v>
      </c>
      <c r="E300" s="18" t="s">
        <v>255</v>
      </c>
      <c r="F300" s="323">
        <v>2716.6599999999999</v>
      </c>
      <c r="G300" s="39"/>
      <c r="H300" s="45"/>
    </row>
    <row r="301" s="2" customFormat="1" ht="16.8" customHeight="1">
      <c r="A301" s="39"/>
      <c r="B301" s="45"/>
      <c r="C301" s="322" t="s">
        <v>764</v>
      </c>
      <c r="D301" s="322" t="s">
        <v>765</v>
      </c>
      <c r="E301" s="18" t="s">
        <v>255</v>
      </c>
      <c r="F301" s="323">
        <v>1658.0989999999999</v>
      </c>
      <c r="G301" s="39"/>
      <c r="H301" s="45"/>
    </row>
    <row r="302" s="2" customFormat="1" ht="16.8" customHeight="1">
      <c r="A302" s="39"/>
      <c r="B302" s="45"/>
      <c r="C302" s="318" t="s">
        <v>1191</v>
      </c>
      <c r="D302" s="319" t="s">
        <v>1192</v>
      </c>
      <c r="E302" s="320" t="s">
        <v>255</v>
      </c>
      <c r="F302" s="321">
        <v>6.8330000000000002</v>
      </c>
      <c r="G302" s="39"/>
      <c r="H302" s="45"/>
    </row>
    <row r="303" s="2" customFormat="1" ht="16.8" customHeight="1">
      <c r="A303" s="39"/>
      <c r="B303" s="45"/>
      <c r="C303" s="322" t="s">
        <v>1191</v>
      </c>
      <c r="D303" s="322" t="s">
        <v>1382</v>
      </c>
      <c r="E303" s="18" t="s">
        <v>1</v>
      </c>
      <c r="F303" s="323">
        <v>6.8330000000000002</v>
      </c>
      <c r="G303" s="39"/>
      <c r="H303" s="45"/>
    </row>
    <row r="304" s="2" customFormat="1" ht="16.8" customHeight="1">
      <c r="A304" s="39"/>
      <c r="B304" s="45"/>
      <c r="C304" s="324" t="s">
        <v>6372</v>
      </c>
      <c r="D304" s="39"/>
      <c r="E304" s="39"/>
      <c r="F304" s="39"/>
      <c r="G304" s="39"/>
      <c r="H304" s="45"/>
    </row>
    <row r="305" s="2" customFormat="1" ht="16.8" customHeight="1">
      <c r="A305" s="39"/>
      <c r="B305" s="45"/>
      <c r="C305" s="322" t="s">
        <v>634</v>
      </c>
      <c r="D305" s="322" t="s">
        <v>635</v>
      </c>
      <c r="E305" s="18" t="s">
        <v>255</v>
      </c>
      <c r="F305" s="323">
        <v>562.21600000000001</v>
      </c>
      <c r="G305" s="39"/>
      <c r="H305" s="45"/>
    </row>
    <row r="306" s="2" customFormat="1">
      <c r="A306" s="39"/>
      <c r="B306" s="45"/>
      <c r="C306" s="322" t="s">
        <v>671</v>
      </c>
      <c r="D306" s="322" t="s">
        <v>672</v>
      </c>
      <c r="E306" s="18" t="s">
        <v>255</v>
      </c>
      <c r="F306" s="323">
        <v>1460.847</v>
      </c>
      <c r="G306" s="39"/>
      <c r="H306" s="45"/>
    </row>
    <row r="307" s="2" customFormat="1">
      <c r="A307" s="39"/>
      <c r="B307" s="45"/>
      <c r="C307" s="322" t="s">
        <v>688</v>
      </c>
      <c r="D307" s="322" t="s">
        <v>689</v>
      </c>
      <c r="E307" s="18" t="s">
        <v>255</v>
      </c>
      <c r="F307" s="323">
        <v>742.93700000000001</v>
      </c>
      <c r="G307" s="39"/>
      <c r="H307" s="45"/>
    </row>
    <row r="308" s="2" customFormat="1" ht="16.8" customHeight="1">
      <c r="A308" s="39"/>
      <c r="B308" s="45"/>
      <c r="C308" s="322" t="s">
        <v>719</v>
      </c>
      <c r="D308" s="322" t="s">
        <v>720</v>
      </c>
      <c r="E308" s="18" t="s">
        <v>255</v>
      </c>
      <c r="F308" s="323">
        <v>1129.2270000000001</v>
      </c>
      <c r="G308" s="39"/>
      <c r="H308" s="45"/>
    </row>
    <row r="309" s="2" customFormat="1" ht="16.8" customHeight="1">
      <c r="A309" s="39"/>
      <c r="B309" s="45"/>
      <c r="C309" s="318" t="s">
        <v>1194</v>
      </c>
      <c r="D309" s="319" t="s">
        <v>1195</v>
      </c>
      <c r="E309" s="320" t="s">
        <v>255</v>
      </c>
      <c r="F309" s="321">
        <v>38.719000000000001</v>
      </c>
      <c r="G309" s="39"/>
      <c r="H309" s="45"/>
    </row>
    <row r="310" s="2" customFormat="1" ht="16.8" customHeight="1">
      <c r="A310" s="39"/>
      <c r="B310" s="45"/>
      <c r="C310" s="322" t="s">
        <v>1194</v>
      </c>
      <c r="D310" s="322" t="s">
        <v>1381</v>
      </c>
      <c r="E310" s="18" t="s">
        <v>1</v>
      </c>
      <c r="F310" s="323">
        <v>38.719000000000001</v>
      </c>
      <c r="G310" s="39"/>
      <c r="H310" s="45"/>
    </row>
    <row r="311" s="2" customFormat="1" ht="16.8" customHeight="1">
      <c r="A311" s="39"/>
      <c r="B311" s="45"/>
      <c r="C311" s="324" t="s">
        <v>6372</v>
      </c>
      <c r="D311" s="39"/>
      <c r="E311" s="39"/>
      <c r="F311" s="39"/>
      <c r="G311" s="39"/>
      <c r="H311" s="45"/>
    </row>
    <row r="312" s="2" customFormat="1" ht="16.8" customHeight="1">
      <c r="A312" s="39"/>
      <c r="B312" s="45"/>
      <c r="C312" s="322" t="s">
        <v>634</v>
      </c>
      <c r="D312" s="322" t="s">
        <v>635</v>
      </c>
      <c r="E312" s="18" t="s">
        <v>255</v>
      </c>
      <c r="F312" s="323">
        <v>562.21600000000001</v>
      </c>
      <c r="G312" s="39"/>
      <c r="H312" s="45"/>
    </row>
    <row r="313" s="2" customFormat="1" ht="16.8" customHeight="1">
      <c r="A313" s="39"/>
      <c r="B313" s="45"/>
      <c r="C313" s="322" t="s">
        <v>1291</v>
      </c>
      <c r="D313" s="322" t="s">
        <v>1292</v>
      </c>
      <c r="E313" s="18" t="s">
        <v>255</v>
      </c>
      <c r="F313" s="323">
        <v>38.719000000000001</v>
      </c>
      <c r="G313" s="39"/>
      <c r="H313" s="45"/>
    </row>
    <row r="314" s="2" customFormat="1">
      <c r="A314" s="39"/>
      <c r="B314" s="45"/>
      <c r="C314" s="322" t="s">
        <v>671</v>
      </c>
      <c r="D314" s="322" t="s">
        <v>672</v>
      </c>
      <c r="E314" s="18" t="s">
        <v>255</v>
      </c>
      <c r="F314" s="323">
        <v>1460.847</v>
      </c>
      <c r="G314" s="39"/>
      <c r="H314" s="45"/>
    </row>
    <row r="315" s="2" customFormat="1">
      <c r="A315" s="39"/>
      <c r="B315" s="45"/>
      <c r="C315" s="322" t="s">
        <v>688</v>
      </c>
      <c r="D315" s="322" t="s">
        <v>689</v>
      </c>
      <c r="E315" s="18" t="s">
        <v>255</v>
      </c>
      <c r="F315" s="323">
        <v>742.93700000000001</v>
      </c>
      <c r="G315" s="39"/>
      <c r="H315" s="45"/>
    </row>
    <row r="316" s="2" customFormat="1" ht="16.8" customHeight="1">
      <c r="A316" s="39"/>
      <c r="B316" s="45"/>
      <c r="C316" s="322" t="s">
        <v>719</v>
      </c>
      <c r="D316" s="322" t="s">
        <v>720</v>
      </c>
      <c r="E316" s="18" t="s">
        <v>255</v>
      </c>
      <c r="F316" s="323">
        <v>1129.2270000000001</v>
      </c>
      <c r="G316" s="39"/>
      <c r="H316" s="45"/>
    </row>
    <row r="317" s="2" customFormat="1" ht="16.8" customHeight="1">
      <c r="A317" s="39"/>
      <c r="B317" s="45"/>
      <c r="C317" s="318" t="s">
        <v>1197</v>
      </c>
      <c r="D317" s="319" t="s">
        <v>1198</v>
      </c>
      <c r="E317" s="320" t="s">
        <v>255</v>
      </c>
      <c r="F317" s="321">
        <v>10.249000000000001</v>
      </c>
      <c r="G317" s="39"/>
      <c r="H317" s="45"/>
    </row>
    <row r="318" s="2" customFormat="1" ht="16.8" customHeight="1">
      <c r="A318" s="39"/>
      <c r="B318" s="45"/>
      <c r="C318" s="322" t="s">
        <v>1197</v>
      </c>
      <c r="D318" s="322" t="s">
        <v>1384</v>
      </c>
      <c r="E318" s="18" t="s">
        <v>1</v>
      </c>
      <c r="F318" s="323">
        <v>10.249000000000001</v>
      </c>
      <c r="G318" s="39"/>
      <c r="H318" s="45"/>
    </row>
    <row r="319" s="2" customFormat="1" ht="16.8" customHeight="1">
      <c r="A319" s="39"/>
      <c r="B319" s="45"/>
      <c r="C319" s="324" t="s">
        <v>6372</v>
      </c>
      <c r="D319" s="39"/>
      <c r="E319" s="39"/>
      <c r="F319" s="39"/>
      <c r="G319" s="39"/>
      <c r="H319" s="45"/>
    </row>
    <row r="320" s="2" customFormat="1" ht="16.8" customHeight="1">
      <c r="A320" s="39"/>
      <c r="B320" s="45"/>
      <c r="C320" s="322" t="s">
        <v>634</v>
      </c>
      <c r="D320" s="322" t="s">
        <v>635</v>
      </c>
      <c r="E320" s="18" t="s">
        <v>255</v>
      </c>
      <c r="F320" s="323">
        <v>562.21600000000001</v>
      </c>
      <c r="G320" s="39"/>
      <c r="H320" s="45"/>
    </row>
    <row r="321" s="2" customFormat="1" ht="16.8" customHeight="1">
      <c r="A321" s="39"/>
      <c r="B321" s="45"/>
      <c r="C321" s="322" t="s">
        <v>1296</v>
      </c>
      <c r="D321" s="322" t="s">
        <v>1297</v>
      </c>
      <c r="E321" s="18" t="s">
        <v>255</v>
      </c>
      <c r="F321" s="323">
        <v>10.249000000000001</v>
      </c>
      <c r="G321" s="39"/>
      <c r="H321" s="45"/>
    </row>
    <row r="322" s="2" customFormat="1">
      <c r="A322" s="39"/>
      <c r="B322" s="45"/>
      <c r="C322" s="322" t="s">
        <v>682</v>
      </c>
      <c r="D322" s="322" t="s">
        <v>683</v>
      </c>
      <c r="E322" s="18" t="s">
        <v>255</v>
      </c>
      <c r="F322" s="323">
        <v>1587.433</v>
      </c>
      <c r="G322" s="39"/>
      <c r="H322" s="45"/>
    </row>
    <row r="323" s="2" customFormat="1">
      <c r="A323" s="39"/>
      <c r="B323" s="45"/>
      <c r="C323" s="322" t="s">
        <v>705</v>
      </c>
      <c r="D323" s="322" t="s">
        <v>706</v>
      </c>
      <c r="E323" s="18" t="s">
        <v>255</v>
      </c>
      <c r="F323" s="323">
        <v>1611.836</v>
      </c>
      <c r="G323" s="39"/>
      <c r="H323" s="45"/>
    </row>
    <row r="324" s="2" customFormat="1" ht="16.8" customHeight="1">
      <c r="A324" s="39"/>
      <c r="B324" s="45"/>
      <c r="C324" s="322" t="s">
        <v>726</v>
      </c>
      <c r="D324" s="322" t="s">
        <v>727</v>
      </c>
      <c r="E324" s="18" t="s">
        <v>255</v>
      </c>
      <c r="F324" s="323">
        <v>1587.433</v>
      </c>
      <c r="G324" s="39"/>
      <c r="H324" s="45"/>
    </row>
    <row r="325" s="2" customFormat="1" ht="16.8" customHeight="1">
      <c r="A325" s="39"/>
      <c r="B325" s="45"/>
      <c r="C325" s="318" t="s">
        <v>1200</v>
      </c>
      <c r="D325" s="319" t="s">
        <v>1201</v>
      </c>
      <c r="E325" s="320" t="s">
        <v>255</v>
      </c>
      <c r="F325" s="321">
        <v>58.079000000000001</v>
      </c>
      <c r="G325" s="39"/>
      <c r="H325" s="45"/>
    </row>
    <row r="326" s="2" customFormat="1" ht="16.8" customHeight="1">
      <c r="A326" s="39"/>
      <c r="B326" s="45"/>
      <c r="C326" s="322" t="s">
        <v>1200</v>
      </c>
      <c r="D326" s="322" t="s">
        <v>1383</v>
      </c>
      <c r="E326" s="18" t="s">
        <v>1</v>
      </c>
      <c r="F326" s="323">
        <v>58.079000000000001</v>
      </c>
      <c r="G326" s="39"/>
      <c r="H326" s="45"/>
    </row>
    <row r="327" s="2" customFormat="1" ht="16.8" customHeight="1">
      <c r="A327" s="39"/>
      <c r="B327" s="45"/>
      <c r="C327" s="324" t="s">
        <v>6372</v>
      </c>
      <c r="D327" s="39"/>
      <c r="E327" s="39"/>
      <c r="F327" s="39"/>
      <c r="G327" s="39"/>
      <c r="H327" s="45"/>
    </row>
    <row r="328" s="2" customFormat="1" ht="16.8" customHeight="1">
      <c r="A328" s="39"/>
      <c r="B328" s="45"/>
      <c r="C328" s="322" t="s">
        <v>634</v>
      </c>
      <c r="D328" s="322" t="s">
        <v>635</v>
      </c>
      <c r="E328" s="18" t="s">
        <v>255</v>
      </c>
      <c r="F328" s="323">
        <v>562.21600000000001</v>
      </c>
      <c r="G328" s="39"/>
      <c r="H328" s="45"/>
    </row>
    <row r="329" s="2" customFormat="1" ht="16.8" customHeight="1">
      <c r="A329" s="39"/>
      <c r="B329" s="45"/>
      <c r="C329" s="322" t="s">
        <v>1301</v>
      </c>
      <c r="D329" s="322" t="s">
        <v>1302</v>
      </c>
      <c r="E329" s="18" t="s">
        <v>255</v>
      </c>
      <c r="F329" s="323">
        <v>58.079000000000001</v>
      </c>
      <c r="G329" s="39"/>
      <c r="H329" s="45"/>
    </row>
    <row r="330" s="2" customFormat="1">
      <c r="A330" s="39"/>
      <c r="B330" s="45"/>
      <c r="C330" s="322" t="s">
        <v>682</v>
      </c>
      <c r="D330" s="322" t="s">
        <v>683</v>
      </c>
      <c r="E330" s="18" t="s">
        <v>255</v>
      </c>
      <c r="F330" s="323">
        <v>1587.433</v>
      </c>
      <c r="G330" s="39"/>
      <c r="H330" s="45"/>
    </row>
    <row r="331" s="2" customFormat="1">
      <c r="A331" s="39"/>
      <c r="B331" s="45"/>
      <c r="C331" s="322" t="s">
        <v>705</v>
      </c>
      <c r="D331" s="322" t="s">
        <v>706</v>
      </c>
      <c r="E331" s="18" t="s">
        <v>255</v>
      </c>
      <c r="F331" s="323">
        <v>1611.836</v>
      </c>
      <c r="G331" s="39"/>
      <c r="H331" s="45"/>
    </row>
    <row r="332" s="2" customFormat="1" ht="16.8" customHeight="1">
      <c r="A332" s="39"/>
      <c r="B332" s="45"/>
      <c r="C332" s="322" t="s">
        <v>726</v>
      </c>
      <c r="D332" s="322" t="s">
        <v>727</v>
      </c>
      <c r="E332" s="18" t="s">
        <v>255</v>
      </c>
      <c r="F332" s="323">
        <v>1587.433</v>
      </c>
      <c r="G332" s="39"/>
      <c r="H332" s="45"/>
    </row>
    <row r="333" s="2" customFormat="1" ht="16.8" customHeight="1">
      <c r="A333" s="39"/>
      <c r="B333" s="45"/>
      <c r="C333" s="318" t="s">
        <v>422</v>
      </c>
      <c r="D333" s="319" t="s">
        <v>423</v>
      </c>
      <c r="E333" s="320" t="s">
        <v>255</v>
      </c>
      <c r="F333" s="321">
        <v>2531.8420000000001</v>
      </c>
      <c r="G333" s="39"/>
      <c r="H333" s="45"/>
    </row>
    <row r="334" s="2" customFormat="1" ht="16.8" customHeight="1">
      <c r="A334" s="39"/>
      <c r="B334" s="45"/>
      <c r="C334" s="322" t="s">
        <v>1</v>
      </c>
      <c r="D334" s="322" t="s">
        <v>1332</v>
      </c>
      <c r="E334" s="18" t="s">
        <v>1</v>
      </c>
      <c r="F334" s="323">
        <v>0</v>
      </c>
      <c r="G334" s="39"/>
      <c r="H334" s="45"/>
    </row>
    <row r="335" s="2" customFormat="1" ht="16.8" customHeight="1">
      <c r="A335" s="39"/>
      <c r="B335" s="45"/>
      <c r="C335" s="322" t="s">
        <v>1</v>
      </c>
      <c r="D335" s="322" t="s">
        <v>1333</v>
      </c>
      <c r="E335" s="18" t="s">
        <v>1</v>
      </c>
      <c r="F335" s="323">
        <v>223.63300000000001</v>
      </c>
      <c r="G335" s="39"/>
      <c r="H335" s="45"/>
    </row>
    <row r="336" s="2" customFormat="1" ht="16.8" customHeight="1">
      <c r="A336" s="39"/>
      <c r="B336" s="45"/>
      <c r="C336" s="322" t="s">
        <v>1</v>
      </c>
      <c r="D336" s="322" t="s">
        <v>1334</v>
      </c>
      <c r="E336" s="18" t="s">
        <v>1</v>
      </c>
      <c r="F336" s="323">
        <v>1704.8920000000001</v>
      </c>
      <c r="G336" s="39"/>
      <c r="H336" s="45"/>
    </row>
    <row r="337" s="2" customFormat="1" ht="16.8" customHeight="1">
      <c r="A337" s="39"/>
      <c r="B337" s="45"/>
      <c r="C337" s="322" t="s">
        <v>1</v>
      </c>
      <c r="D337" s="322" t="s">
        <v>1335</v>
      </c>
      <c r="E337" s="18" t="s">
        <v>1</v>
      </c>
      <c r="F337" s="323">
        <v>0</v>
      </c>
      <c r="G337" s="39"/>
      <c r="H337" s="45"/>
    </row>
    <row r="338" s="2" customFormat="1" ht="16.8" customHeight="1">
      <c r="A338" s="39"/>
      <c r="B338" s="45"/>
      <c r="C338" s="322" t="s">
        <v>1</v>
      </c>
      <c r="D338" s="322" t="s">
        <v>1336</v>
      </c>
      <c r="E338" s="18" t="s">
        <v>1</v>
      </c>
      <c r="F338" s="323">
        <v>654.28099999999995</v>
      </c>
      <c r="G338" s="39"/>
      <c r="H338" s="45"/>
    </row>
    <row r="339" s="2" customFormat="1" ht="16.8" customHeight="1">
      <c r="A339" s="39"/>
      <c r="B339" s="45"/>
      <c r="C339" s="322" t="s">
        <v>1</v>
      </c>
      <c r="D339" s="322" t="s">
        <v>1337</v>
      </c>
      <c r="E339" s="18" t="s">
        <v>1</v>
      </c>
      <c r="F339" s="323">
        <v>0</v>
      </c>
      <c r="G339" s="39"/>
      <c r="H339" s="45"/>
    </row>
    <row r="340" s="2" customFormat="1" ht="16.8" customHeight="1">
      <c r="A340" s="39"/>
      <c r="B340" s="45"/>
      <c r="C340" s="322" t="s">
        <v>1</v>
      </c>
      <c r="D340" s="322" t="s">
        <v>1338</v>
      </c>
      <c r="E340" s="18" t="s">
        <v>1</v>
      </c>
      <c r="F340" s="323">
        <v>9.1799999999999997</v>
      </c>
      <c r="G340" s="39"/>
      <c r="H340" s="45"/>
    </row>
    <row r="341" s="2" customFormat="1" ht="16.8" customHeight="1">
      <c r="A341" s="39"/>
      <c r="B341" s="45"/>
      <c r="C341" s="322" t="s">
        <v>1</v>
      </c>
      <c r="D341" s="322" t="s">
        <v>1339</v>
      </c>
      <c r="E341" s="18" t="s">
        <v>1</v>
      </c>
      <c r="F341" s="323">
        <v>0</v>
      </c>
      <c r="G341" s="39"/>
      <c r="H341" s="45"/>
    </row>
    <row r="342" s="2" customFormat="1" ht="16.8" customHeight="1">
      <c r="A342" s="39"/>
      <c r="B342" s="45"/>
      <c r="C342" s="322" t="s">
        <v>1</v>
      </c>
      <c r="D342" s="322" t="s">
        <v>1340</v>
      </c>
      <c r="E342" s="18" t="s">
        <v>1</v>
      </c>
      <c r="F342" s="323">
        <v>61.200000000000003</v>
      </c>
      <c r="G342" s="39"/>
      <c r="H342" s="45"/>
    </row>
    <row r="343" s="2" customFormat="1" ht="16.8" customHeight="1">
      <c r="A343" s="39"/>
      <c r="B343" s="45"/>
      <c r="C343" s="322" t="s">
        <v>1</v>
      </c>
      <c r="D343" s="322" t="s">
        <v>1341</v>
      </c>
      <c r="E343" s="18" t="s">
        <v>1</v>
      </c>
      <c r="F343" s="323">
        <v>0</v>
      </c>
      <c r="G343" s="39"/>
      <c r="H343" s="45"/>
    </row>
    <row r="344" s="2" customFormat="1" ht="16.8" customHeight="1">
      <c r="A344" s="39"/>
      <c r="B344" s="45"/>
      <c r="C344" s="322" t="s">
        <v>1</v>
      </c>
      <c r="D344" s="322" t="s">
        <v>1342</v>
      </c>
      <c r="E344" s="18" t="s">
        <v>1</v>
      </c>
      <c r="F344" s="323">
        <v>28.050000000000001</v>
      </c>
      <c r="G344" s="39"/>
      <c r="H344" s="45"/>
    </row>
    <row r="345" s="2" customFormat="1" ht="16.8" customHeight="1">
      <c r="A345" s="39"/>
      <c r="B345" s="45"/>
      <c r="C345" s="322" t="s">
        <v>1</v>
      </c>
      <c r="D345" s="322" t="s">
        <v>1343</v>
      </c>
      <c r="E345" s="18" t="s">
        <v>1</v>
      </c>
      <c r="F345" s="323">
        <v>0</v>
      </c>
      <c r="G345" s="39"/>
      <c r="H345" s="45"/>
    </row>
    <row r="346" s="2" customFormat="1" ht="16.8" customHeight="1">
      <c r="A346" s="39"/>
      <c r="B346" s="45"/>
      <c r="C346" s="322" t="s">
        <v>1</v>
      </c>
      <c r="D346" s="322" t="s">
        <v>1344</v>
      </c>
      <c r="E346" s="18" t="s">
        <v>1</v>
      </c>
      <c r="F346" s="323">
        <v>35.700000000000003</v>
      </c>
      <c r="G346" s="39"/>
      <c r="H346" s="45"/>
    </row>
    <row r="347" s="2" customFormat="1" ht="16.8" customHeight="1">
      <c r="A347" s="39"/>
      <c r="B347" s="45"/>
      <c r="C347" s="322" t="s">
        <v>1</v>
      </c>
      <c r="D347" s="322" t="s">
        <v>1345</v>
      </c>
      <c r="E347" s="18" t="s">
        <v>1</v>
      </c>
      <c r="F347" s="323">
        <v>0</v>
      </c>
      <c r="G347" s="39"/>
      <c r="H347" s="45"/>
    </row>
    <row r="348" s="2" customFormat="1" ht="16.8" customHeight="1">
      <c r="A348" s="39"/>
      <c r="B348" s="45"/>
      <c r="C348" s="322" t="s">
        <v>1</v>
      </c>
      <c r="D348" s="322" t="s">
        <v>1346</v>
      </c>
      <c r="E348" s="18" t="s">
        <v>1</v>
      </c>
      <c r="F348" s="323">
        <v>123.598</v>
      </c>
      <c r="G348" s="39"/>
      <c r="H348" s="45"/>
    </row>
    <row r="349" s="2" customFormat="1" ht="16.8" customHeight="1">
      <c r="A349" s="39"/>
      <c r="B349" s="45"/>
      <c r="C349" s="322" t="s">
        <v>1</v>
      </c>
      <c r="D349" s="322" t="s">
        <v>1347</v>
      </c>
      <c r="E349" s="18" t="s">
        <v>1</v>
      </c>
      <c r="F349" s="323">
        <v>464.35700000000003</v>
      </c>
      <c r="G349" s="39"/>
      <c r="H349" s="45"/>
    </row>
    <row r="350" s="2" customFormat="1" ht="16.8" customHeight="1">
      <c r="A350" s="39"/>
      <c r="B350" s="45"/>
      <c r="C350" s="322" t="s">
        <v>1</v>
      </c>
      <c r="D350" s="322" t="s">
        <v>1348</v>
      </c>
      <c r="E350" s="18" t="s">
        <v>1</v>
      </c>
      <c r="F350" s="323">
        <v>0</v>
      </c>
      <c r="G350" s="39"/>
      <c r="H350" s="45"/>
    </row>
    <row r="351" s="2" customFormat="1" ht="16.8" customHeight="1">
      <c r="A351" s="39"/>
      <c r="B351" s="45"/>
      <c r="C351" s="322" t="s">
        <v>1</v>
      </c>
      <c r="D351" s="322" t="s">
        <v>1349</v>
      </c>
      <c r="E351" s="18" t="s">
        <v>1</v>
      </c>
      <c r="F351" s="323">
        <v>-457.42500000000001</v>
      </c>
      <c r="G351" s="39"/>
      <c r="H351" s="45"/>
    </row>
    <row r="352" s="2" customFormat="1" ht="16.8" customHeight="1">
      <c r="A352" s="39"/>
      <c r="B352" s="45"/>
      <c r="C352" s="322" t="s">
        <v>1</v>
      </c>
      <c r="D352" s="322" t="s">
        <v>1350</v>
      </c>
      <c r="E352" s="18" t="s">
        <v>1</v>
      </c>
      <c r="F352" s="323">
        <v>-87.653000000000006</v>
      </c>
      <c r="G352" s="39"/>
      <c r="H352" s="45"/>
    </row>
    <row r="353" s="2" customFormat="1" ht="16.8" customHeight="1">
      <c r="A353" s="39"/>
      <c r="B353" s="45"/>
      <c r="C353" s="322" t="s">
        <v>1</v>
      </c>
      <c r="D353" s="322" t="s">
        <v>1351</v>
      </c>
      <c r="E353" s="18" t="s">
        <v>1</v>
      </c>
      <c r="F353" s="323">
        <v>-6.21</v>
      </c>
      <c r="G353" s="39"/>
      <c r="H353" s="45"/>
    </row>
    <row r="354" s="2" customFormat="1" ht="16.8" customHeight="1">
      <c r="A354" s="39"/>
      <c r="B354" s="45"/>
      <c r="C354" s="322" t="s">
        <v>1</v>
      </c>
      <c r="D354" s="322" t="s">
        <v>1352</v>
      </c>
      <c r="E354" s="18" t="s">
        <v>1</v>
      </c>
      <c r="F354" s="323">
        <v>-2.0249999999999999</v>
      </c>
      <c r="G354" s="39"/>
      <c r="H354" s="45"/>
    </row>
    <row r="355" s="2" customFormat="1" ht="16.8" customHeight="1">
      <c r="A355" s="39"/>
      <c r="B355" s="45"/>
      <c r="C355" s="322" t="s">
        <v>1</v>
      </c>
      <c r="D355" s="322" t="s">
        <v>1353</v>
      </c>
      <c r="E355" s="18" t="s">
        <v>1</v>
      </c>
      <c r="F355" s="323">
        <v>0</v>
      </c>
      <c r="G355" s="39"/>
      <c r="H355" s="45"/>
    </row>
    <row r="356" s="2" customFormat="1">
      <c r="A356" s="39"/>
      <c r="B356" s="45"/>
      <c r="C356" s="322" t="s">
        <v>1</v>
      </c>
      <c r="D356" s="322" t="s">
        <v>1354</v>
      </c>
      <c r="E356" s="18" t="s">
        <v>1</v>
      </c>
      <c r="F356" s="323">
        <v>-91.706000000000003</v>
      </c>
      <c r="G356" s="39"/>
      <c r="H356" s="45"/>
    </row>
    <row r="357" s="2" customFormat="1" ht="16.8" customHeight="1">
      <c r="A357" s="39"/>
      <c r="B357" s="45"/>
      <c r="C357" s="322" t="s">
        <v>1</v>
      </c>
      <c r="D357" s="322" t="s">
        <v>1355</v>
      </c>
      <c r="E357" s="18" t="s">
        <v>1</v>
      </c>
      <c r="F357" s="323">
        <v>-21.873999999999999</v>
      </c>
      <c r="G357" s="39"/>
      <c r="H357" s="45"/>
    </row>
    <row r="358" s="2" customFormat="1" ht="16.8" customHeight="1">
      <c r="A358" s="39"/>
      <c r="B358" s="45"/>
      <c r="C358" s="322" t="s">
        <v>1</v>
      </c>
      <c r="D358" s="322" t="s">
        <v>1356</v>
      </c>
      <c r="E358" s="18" t="s">
        <v>1</v>
      </c>
      <c r="F358" s="323">
        <v>0</v>
      </c>
      <c r="G358" s="39"/>
      <c r="H358" s="45"/>
    </row>
    <row r="359" s="2" customFormat="1">
      <c r="A359" s="39"/>
      <c r="B359" s="45"/>
      <c r="C359" s="322" t="s">
        <v>1</v>
      </c>
      <c r="D359" s="322" t="s">
        <v>1357</v>
      </c>
      <c r="E359" s="18" t="s">
        <v>1</v>
      </c>
      <c r="F359" s="323">
        <v>-21.402000000000001</v>
      </c>
      <c r="G359" s="39"/>
      <c r="H359" s="45"/>
    </row>
    <row r="360" s="2" customFormat="1" ht="16.8" customHeight="1">
      <c r="A360" s="39"/>
      <c r="B360" s="45"/>
      <c r="C360" s="322" t="s">
        <v>1</v>
      </c>
      <c r="D360" s="322" t="s">
        <v>1358</v>
      </c>
      <c r="E360" s="18" t="s">
        <v>1</v>
      </c>
      <c r="F360" s="323">
        <v>0</v>
      </c>
      <c r="G360" s="39"/>
      <c r="H360" s="45"/>
    </row>
    <row r="361" s="2" customFormat="1" ht="16.8" customHeight="1">
      <c r="A361" s="39"/>
      <c r="B361" s="45"/>
      <c r="C361" s="322" t="s">
        <v>1</v>
      </c>
      <c r="D361" s="322" t="s">
        <v>1359</v>
      </c>
      <c r="E361" s="18" t="s">
        <v>1</v>
      </c>
      <c r="F361" s="323">
        <v>0</v>
      </c>
      <c r="G361" s="39"/>
      <c r="H361" s="45"/>
    </row>
    <row r="362" s="2" customFormat="1" ht="16.8" customHeight="1">
      <c r="A362" s="39"/>
      <c r="B362" s="45"/>
      <c r="C362" s="322" t="s">
        <v>1</v>
      </c>
      <c r="D362" s="322" t="s">
        <v>1360</v>
      </c>
      <c r="E362" s="18" t="s">
        <v>1</v>
      </c>
      <c r="F362" s="323">
        <v>-1.6200000000000001</v>
      </c>
      <c r="G362" s="39"/>
      <c r="H362" s="45"/>
    </row>
    <row r="363" s="2" customFormat="1" ht="16.8" customHeight="1">
      <c r="A363" s="39"/>
      <c r="B363" s="45"/>
      <c r="C363" s="322" t="s">
        <v>1</v>
      </c>
      <c r="D363" s="322" t="s">
        <v>1361</v>
      </c>
      <c r="E363" s="18" t="s">
        <v>1</v>
      </c>
      <c r="F363" s="323">
        <v>0</v>
      </c>
      <c r="G363" s="39"/>
      <c r="H363" s="45"/>
    </row>
    <row r="364" s="2" customFormat="1" ht="16.8" customHeight="1">
      <c r="A364" s="39"/>
      <c r="B364" s="45"/>
      <c r="C364" s="322" t="s">
        <v>1</v>
      </c>
      <c r="D364" s="322" t="s">
        <v>1356</v>
      </c>
      <c r="E364" s="18" t="s">
        <v>1</v>
      </c>
      <c r="F364" s="323">
        <v>0</v>
      </c>
      <c r="G364" s="39"/>
      <c r="H364" s="45"/>
    </row>
    <row r="365" s="2" customFormat="1" ht="16.8" customHeight="1">
      <c r="A365" s="39"/>
      <c r="B365" s="45"/>
      <c r="C365" s="322" t="s">
        <v>1</v>
      </c>
      <c r="D365" s="322" t="s">
        <v>1362</v>
      </c>
      <c r="E365" s="18" t="s">
        <v>1</v>
      </c>
      <c r="F365" s="323">
        <v>-0.40500000000000003</v>
      </c>
      <c r="G365" s="39"/>
      <c r="H365" s="45"/>
    </row>
    <row r="366" s="2" customFormat="1" ht="16.8" customHeight="1">
      <c r="A366" s="39"/>
      <c r="B366" s="45"/>
      <c r="C366" s="322" t="s">
        <v>1</v>
      </c>
      <c r="D366" s="322" t="s">
        <v>1363</v>
      </c>
      <c r="E366" s="18" t="s">
        <v>1</v>
      </c>
      <c r="F366" s="323">
        <v>0</v>
      </c>
      <c r="G366" s="39"/>
      <c r="H366" s="45"/>
    </row>
    <row r="367" s="2" customFormat="1" ht="16.8" customHeight="1">
      <c r="A367" s="39"/>
      <c r="B367" s="45"/>
      <c r="C367" s="322" t="s">
        <v>1</v>
      </c>
      <c r="D367" s="322" t="s">
        <v>1364</v>
      </c>
      <c r="E367" s="18" t="s">
        <v>1</v>
      </c>
      <c r="F367" s="323">
        <v>-13.5</v>
      </c>
      <c r="G367" s="39"/>
      <c r="H367" s="45"/>
    </row>
    <row r="368" s="2" customFormat="1" ht="16.8" customHeight="1">
      <c r="A368" s="39"/>
      <c r="B368" s="45"/>
      <c r="C368" s="322" t="s">
        <v>1</v>
      </c>
      <c r="D368" s="322" t="s">
        <v>1365</v>
      </c>
      <c r="E368" s="18" t="s">
        <v>1</v>
      </c>
      <c r="F368" s="323">
        <v>-3.915</v>
      </c>
      <c r="G368" s="39"/>
      <c r="H368" s="45"/>
    </row>
    <row r="369" s="2" customFormat="1" ht="16.8" customHeight="1">
      <c r="A369" s="39"/>
      <c r="B369" s="45"/>
      <c r="C369" s="322" t="s">
        <v>1</v>
      </c>
      <c r="D369" s="322" t="s">
        <v>1356</v>
      </c>
      <c r="E369" s="18" t="s">
        <v>1</v>
      </c>
      <c r="F369" s="323">
        <v>0</v>
      </c>
      <c r="G369" s="39"/>
      <c r="H369" s="45"/>
    </row>
    <row r="370" s="2" customFormat="1" ht="16.8" customHeight="1">
      <c r="A370" s="39"/>
      <c r="B370" s="45"/>
      <c r="C370" s="322" t="s">
        <v>1</v>
      </c>
      <c r="D370" s="322" t="s">
        <v>1366</v>
      </c>
      <c r="E370" s="18" t="s">
        <v>1</v>
      </c>
      <c r="F370" s="323">
        <v>0</v>
      </c>
      <c r="G370" s="39"/>
      <c r="H370" s="45"/>
    </row>
    <row r="371" s="2" customFormat="1" ht="16.8" customHeight="1">
      <c r="A371" s="39"/>
      <c r="B371" s="45"/>
      <c r="C371" s="322" t="s">
        <v>1</v>
      </c>
      <c r="D371" s="322" t="s">
        <v>1367</v>
      </c>
      <c r="E371" s="18" t="s">
        <v>1</v>
      </c>
      <c r="F371" s="323">
        <v>0</v>
      </c>
      <c r="G371" s="39"/>
      <c r="H371" s="45"/>
    </row>
    <row r="372" s="2" customFormat="1" ht="16.8" customHeight="1">
      <c r="A372" s="39"/>
      <c r="B372" s="45"/>
      <c r="C372" s="322" t="s">
        <v>1</v>
      </c>
      <c r="D372" s="322" t="s">
        <v>1368</v>
      </c>
      <c r="E372" s="18" t="s">
        <v>1</v>
      </c>
      <c r="F372" s="323">
        <v>0</v>
      </c>
      <c r="G372" s="39"/>
      <c r="H372" s="45"/>
    </row>
    <row r="373" s="2" customFormat="1" ht="16.8" customHeight="1">
      <c r="A373" s="39"/>
      <c r="B373" s="45"/>
      <c r="C373" s="322" t="s">
        <v>1</v>
      </c>
      <c r="D373" s="322" t="s">
        <v>1369</v>
      </c>
      <c r="E373" s="18" t="s">
        <v>1</v>
      </c>
      <c r="F373" s="323">
        <v>-0.435</v>
      </c>
      <c r="G373" s="39"/>
      <c r="H373" s="45"/>
    </row>
    <row r="374" s="2" customFormat="1" ht="16.8" customHeight="1">
      <c r="A374" s="39"/>
      <c r="B374" s="45"/>
      <c r="C374" s="322" t="s">
        <v>1</v>
      </c>
      <c r="D374" s="322" t="s">
        <v>1356</v>
      </c>
      <c r="E374" s="18" t="s">
        <v>1</v>
      </c>
      <c r="F374" s="323">
        <v>0</v>
      </c>
      <c r="G374" s="39"/>
      <c r="H374" s="45"/>
    </row>
    <row r="375" s="2" customFormat="1" ht="16.8" customHeight="1">
      <c r="A375" s="39"/>
      <c r="B375" s="45"/>
      <c r="C375" s="322" t="s">
        <v>1</v>
      </c>
      <c r="D375" s="322" t="s">
        <v>1370</v>
      </c>
      <c r="E375" s="18" t="s">
        <v>1</v>
      </c>
      <c r="F375" s="323">
        <v>-2.25</v>
      </c>
      <c r="G375" s="39"/>
      <c r="H375" s="45"/>
    </row>
    <row r="376" s="2" customFormat="1" ht="16.8" customHeight="1">
      <c r="A376" s="39"/>
      <c r="B376" s="45"/>
      <c r="C376" s="322" t="s">
        <v>1</v>
      </c>
      <c r="D376" s="322" t="s">
        <v>1371</v>
      </c>
      <c r="E376" s="18" t="s">
        <v>1</v>
      </c>
      <c r="F376" s="323">
        <v>0</v>
      </c>
      <c r="G376" s="39"/>
      <c r="H376" s="45"/>
    </row>
    <row r="377" s="2" customFormat="1" ht="16.8" customHeight="1">
      <c r="A377" s="39"/>
      <c r="B377" s="45"/>
      <c r="C377" s="322" t="s">
        <v>1</v>
      </c>
      <c r="D377" s="322" t="s">
        <v>1372</v>
      </c>
      <c r="E377" s="18" t="s">
        <v>1</v>
      </c>
      <c r="F377" s="323">
        <v>-1.575</v>
      </c>
      <c r="G377" s="39"/>
      <c r="H377" s="45"/>
    </row>
    <row r="378" s="2" customFormat="1" ht="16.8" customHeight="1">
      <c r="A378" s="39"/>
      <c r="B378" s="45"/>
      <c r="C378" s="322" t="s">
        <v>1</v>
      </c>
      <c r="D378" s="322" t="s">
        <v>1361</v>
      </c>
      <c r="E378" s="18" t="s">
        <v>1</v>
      </c>
      <c r="F378" s="323">
        <v>0</v>
      </c>
      <c r="G378" s="39"/>
      <c r="H378" s="45"/>
    </row>
    <row r="379" s="2" customFormat="1" ht="16.8" customHeight="1">
      <c r="A379" s="39"/>
      <c r="B379" s="45"/>
      <c r="C379" s="322" t="s">
        <v>1</v>
      </c>
      <c r="D379" s="322" t="s">
        <v>1356</v>
      </c>
      <c r="E379" s="18" t="s">
        <v>1</v>
      </c>
      <c r="F379" s="323">
        <v>0</v>
      </c>
      <c r="G379" s="39"/>
      <c r="H379" s="45"/>
    </row>
    <row r="380" s="2" customFormat="1" ht="16.8" customHeight="1">
      <c r="A380" s="39"/>
      <c r="B380" s="45"/>
      <c r="C380" s="322" t="s">
        <v>1</v>
      </c>
      <c r="D380" s="322" t="s">
        <v>1373</v>
      </c>
      <c r="E380" s="18" t="s">
        <v>1</v>
      </c>
      <c r="F380" s="323">
        <v>-2.7559999999999998</v>
      </c>
      <c r="G380" s="39"/>
      <c r="H380" s="45"/>
    </row>
    <row r="381" s="2" customFormat="1" ht="16.8" customHeight="1">
      <c r="A381" s="39"/>
      <c r="B381" s="45"/>
      <c r="C381" s="322" t="s">
        <v>1</v>
      </c>
      <c r="D381" s="322" t="s">
        <v>1374</v>
      </c>
      <c r="E381" s="18" t="s">
        <v>1</v>
      </c>
      <c r="F381" s="323">
        <v>0</v>
      </c>
      <c r="G381" s="39"/>
      <c r="H381" s="45"/>
    </row>
    <row r="382" s="2" customFormat="1" ht="16.8" customHeight="1">
      <c r="A382" s="39"/>
      <c r="B382" s="45"/>
      <c r="C382" s="322" t="s">
        <v>1</v>
      </c>
      <c r="D382" s="322" t="s">
        <v>1375</v>
      </c>
      <c r="E382" s="18" t="s">
        <v>1</v>
      </c>
      <c r="F382" s="323">
        <v>-4.2300000000000004</v>
      </c>
      <c r="G382" s="39"/>
      <c r="H382" s="45"/>
    </row>
    <row r="383" s="2" customFormat="1">
      <c r="A383" s="39"/>
      <c r="B383" s="45"/>
      <c r="C383" s="322" t="s">
        <v>1</v>
      </c>
      <c r="D383" s="322" t="s">
        <v>1376</v>
      </c>
      <c r="E383" s="18" t="s">
        <v>1</v>
      </c>
      <c r="F383" s="323">
        <v>-10.667999999999999</v>
      </c>
      <c r="G383" s="39"/>
      <c r="H383" s="45"/>
    </row>
    <row r="384" s="2" customFormat="1" ht="16.8" customHeight="1">
      <c r="A384" s="39"/>
      <c r="B384" s="45"/>
      <c r="C384" s="322" t="s">
        <v>1</v>
      </c>
      <c r="D384" s="322" t="s">
        <v>1356</v>
      </c>
      <c r="E384" s="18" t="s">
        <v>1</v>
      </c>
      <c r="F384" s="323">
        <v>0</v>
      </c>
      <c r="G384" s="39"/>
      <c r="H384" s="45"/>
    </row>
    <row r="385" s="2" customFormat="1">
      <c r="A385" s="39"/>
      <c r="B385" s="45"/>
      <c r="C385" s="322" t="s">
        <v>1</v>
      </c>
      <c r="D385" s="322" t="s">
        <v>1377</v>
      </c>
      <c r="E385" s="18" t="s">
        <v>1</v>
      </c>
      <c r="F385" s="323">
        <v>-43.399999999999999</v>
      </c>
      <c r="G385" s="39"/>
      <c r="H385" s="45"/>
    </row>
    <row r="386" s="2" customFormat="1" ht="16.8" customHeight="1">
      <c r="A386" s="39"/>
      <c r="B386" s="45"/>
      <c r="C386" s="322" t="s">
        <v>1</v>
      </c>
      <c r="D386" s="322" t="s">
        <v>1378</v>
      </c>
      <c r="E386" s="18" t="s">
        <v>1</v>
      </c>
      <c r="F386" s="323">
        <v>0</v>
      </c>
      <c r="G386" s="39"/>
      <c r="H386" s="45"/>
    </row>
    <row r="387" s="2" customFormat="1" ht="16.8" customHeight="1">
      <c r="A387" s="39"/>
      <c r="B387" s="45"/>
      <c r="C387" s="322" t="s">
        <v>422</v>
      </c>
      <c r="D387" s="322" t="s">
        <v>261</v>
      </c>
      <c r="E387" s="18" t="s">
        <v>1</v>
      </c>
      <c r="F387" s="323">
        <v>2531.8420000000001</v>
      </c>
      <c r="G387" s="39"/>
      <c r="H387" s="45"/>
    </row>
    <row r="388" s="2" customFormat="1" ht="16.8" customHeight="1">
      <c r="A388" s="39"/>
      <c r="B388" s="45"/>
      <c r="C388" s="324" t="s">
        <v>6372</v>
      </c>
      <c r="D388" s="39"/>
      <c r="E388" s="39"/>
      <c r="F388" s="39"/>
      <c r="G388" s="39"/>
      <c r="H388" s="45"/>
    </row>
    <row r="389" s="2" customFormat="1" ht="16.8" customHeight="1">
      <c r="A389" s="39"/>
      <c r="B389" s="45"/>
      <c r="C389" s="322" t="s">
        <v>634</v>
      </c>
      <c r="D389" s="322" t="s">
        <v>635</v>
      </c>
      <c r="E389" s="18" t="s">
        <v>255</v>
      </c>
      <c r="F389" s="323">
        <v>562.21600000000001</v>
      </c>
      <c r="G389" s="39"/>
      <c r="H389" s="45"/>
    </row>
    <row r="390" s="2" customFormat="1" ht="16.8" customHeight="1">
      <c r="A390" s="39"/>
      <c r="B390" s="45"/>
      <c r="C390" s="322" t="s">
        <v>262</v>
      </c>
      <c r="D390" s="322" t="s">
        <v>263</v>
      </c>
      <c r="E390" s="18" t="s">
        <v>255</v>
      </c>
      <c r="F390" s="323">
        <v>2716.6599999999999</v>
      </c>
      <c r="G390" s="39"/>
      <c r="H390" s="45"/>
    </row>
    <row r="391" s="2" customFormat="1" ht="16.8" customHeight="1">
      <c r="A391" s="39"/>
      <c r="B391" s="45"/>
      <c r="C391" s="322" t="s">
        <v>764</v>
      </c>
      <c r="D391" s="322" t="s">
        <v>765</v>
      </c>
      <c r="E391" s="18" t="s">
        <v>255</v>
      </c>
      <c r="F391" s="323">
        <v>1658.0989999999999</v>
      </c>
      <c r="G391" s="39"/>
      <c r="H391" s="45"/>
    </row>
    <row r="392" s="2" customFormat="1" ht="16.8" customHeight="1">
      <c r="A392" s="39"/>
      <c r="B392" s="45"/>
      <c r="C392" s="318" t="s">
        <v>425</v>
      </c>
      <c r="D392" s="319" t="s">
        <v>426</v>
      </c>
      <c r="E392" s="320" t="s">
        <v>255</v>
      </c>
      <c r="F392" s="321">
        <v>151.911</v>
      </c>
      <c r="G392" s="39"/>
      <c r="H392" s="45"/>
    </row>
    <row r="393" s="2" customFormat="1" ht="16.8" customHeight="1">
      <c r="A393" s="39"/>
      <c r="B393" s="45"/>
      <c r="C393" s="322" t="s">
        <v>425</v>
      </c>
      <c r="D393" s="322" t="s">
        <v>656</v>
      </c>
      <c r="E393" s="18" t="s">
        <v>1</v>
      </c>
      <c r="F393" s="323">
        <v>151.911</v>
      </c>
      <c r="G393" s="39"/>
      <c r="H393" s="45"/>
    </row>
    <row r="394" s="2" customFormat="1" ht="16.8" customHeight="1">
      <c r="A394" s="39"/>
      <c r="B394" s="45"/>
      <c r="C394" s="324" t="s">
        <v>6372</v>
      </c>
      <c r="D394" s="39"/>
      <c r="E394" s="39"/>
      <c r="F394" s="39"/>
      <c r="G394" s="39"/>
      <c r="H394" s="45"/>
    </row>
    <row r="395" s="2" customFormat="1" ht="16.8" customHeight="1">
      <c r="A395" s="39"/>
      <c r="B395" s="45"/>
      <c r="C395" s="322" t="s">
        <v>634</v>
      </c>
      <c r="D395" s="322" t="s">
        <v>635</v>
      </c>
      <c r="E395" s="18" t="s">
        <v>255</v>
      </c>
      <c r="F395" s="323">
        <v>562.21600000000001</v>
      </c>
      <c r="G395" s="39"/>
      <c r="H395" s="45"/>
    </row>
    <row r="396" s="2" customFormat="1" ht="16.8" customHeight="1">
      <c r="A396" s="39"/>
      <c r="B396" s="45"/>
      <c r="C396" s="322" t="s">
        <v>1286</v>
      </c>
      <c r="D396" s="322" t="s">
        <v>1287</v>
      </c>
      <c r="E396" s="18" t="s">
        <v>255</v>
      </c>
      <c r="F396" s="323">
        <v>151.911</v>
      </c>
      <c r="G396" s="39"/>
      <c r="H396" s="45"/>
    </row>
    <row r="397" s="2" customFormat="1" ht="16.8" customHeight="1">
      <c r="A397" s="39"/>
      <c r="B397" s="45"/>
      <c r="C397" s="322" t="s">
        <v>593</v>
      </c>
      <c r="D397" s="322" t="s">
        <v>594</v>
      </c>
      <c r="E397" s="18" t="s">
        <v>255</v>
      </c>
      <c r="F397" s="323">
        <v>151.911</v>
      </c>
      <c r="G397" s="39"/>
      <c r="H397" s="45"/>
    </row>
    <row r="398" s="2" customFormat="1">
      <c r="A398" s="39"/>
      <c r="B398" s="45"/>
      <c r="C398" s="322" t="s">
        <v>671</v>
      </c>
      <c r="D398" s="322" t="s">
        <v>672</v>
      </c>
      <c r="E398" s="18" t="s">
        <v>255</v>
      </c>
      <c r="F398" s="323">
        <v>1460.847</v>
      </c>
      <c r="G398" s="39"/>
      <c r="H398" s="45"/>
    </row>
    <row r="399" s="2" customFormat="1">
      <c r="A399" s="39"/>
      <c r="B399" s="45"/>
      <c r="C399" s="322" t="s">
        <v>688</v>
      </c>
      <c r="D399" s="322" t="s">
        <v>689</v>
      </c>
      <c r="E399" s="18" t="s">
        <v>255</v>
      </c>
      <c r="F399" s="323">
        <v>742.93700000000001</v>
      </c>
      <c r="G399" s="39"/>
      <c r="H399" s="45"/>
    </row>
    <row r="400" s="2" customFormat="1" ht="16.8" customHeight="1">
      <c r="A400" s="39"/>
      <c r="B400" s="45"/>
      <c r="C400" s="322" t="s">
        <v>719</v>
      </c>
      <c r="D400" s="322" t="s">
        <v>720</v>
      </c>
      <c r="E400" s="18" t="s">
        <v>255</v>
      </c>
      <c r="F400" s="323">
        <v>1129.2270000000001</v>
      </c>
      <c r="G400" s="39"/>
      <c r="H400" s="45"/>
    </row>
    <row r="401" s="2" customFormat="1" ht="16.8" customHeight="1">
      <c r="A401" s="39"/>
      <c r="B401" s="45"/>
      <c r="C401" s="318" t="s">
        <v>428</v>
      </c>
      <c r="D401" s="319" t="s">
        <v>429</v>
      </c>
      <c r="E401" s="320" t="s">
        <v>255</v>
      </c>
      <c r="F401" s="321">
        <v>860.82600000000002</v>
      </c>
      <c r="G401" s="39"/>
      <c r="H401" s="45"/>
    </row>
    <row r="402" s="2" customFormat="1" ht="16.8" customHeight="1">
      <c r="A402" s="39"/>
      <c r="B402" s="45"/>
      <c r="C402" s="322" t="s">
        <v>428</v>
      </c>
      <c r="D402" s="322" t="s">
        <v>655</v>
      </c>
      <c r="E402" s="18" t="s">
        <v>1</v>
      </c>
      <c r="F402" s="323">
        <v>860.82600000000002</v>
      </c>
      <c r="G402" s="39"/>
      <c r="H402" s="45"/>
    </row>
    <row r="403" s="2" customFormat="1" ht="16.8" customHeight="1">
      <c r="A403" s="39"/>
      <c r="B403" s="45"/>
      <c r="C403" s="324" t="s">
        <v>6372</v>
      </c>
      <c r="D403" s="39"/>
      <c r="E403" s="39"/>
      <c r="F403" s="39"/>
      <c r="G403" s="39"/>
      <c r="H403" s="45"/>
    </row>
    <row r="404" s="2" customFormat="1" ht="16.8" customHeight="1">
      <c r="A404" s="39"/>
      <c r="B404" s="45"/>
      <c r="C404" s="322" t="s">
        <v>634</v>
      </c>
      <c r="D404" s="322" t="s">
        <v>635</v>
      </c>
      <c r="E404" s="18" t="s">
        <v>255</v>
      </c>
      <c r="F404" s="323">
        <v>562.21600000000001</v>
      </c>
      <c r="G404" s="39"/>
      <c r="H404" s="45"/>
    </row>
    <row r="405" s="2" customFormat="1">
      <c r="A405" s="39"/>
      <c r="B405" s="45"/>
      <c r="C405" s="322" t="s">
        <v>614</v>
      </c>
      <c r="D405" s="322" t="s">
        <v>615</v>
      </c>
      <c r="E405" s="18" t="s">
        <v>255</v>
      </c>
      <c r="F405" s="323">
        <v>860.82600000000002</v>
      </c>
      <c r="G405" s="39"/>
      <c r="H405" s="45"/>
    </row>
    <row r="406" s="2" customFormat="1">
      <c r="A406" s="39"/>
      <c r="B406" s="45"/>
      <c r="C406" s="322" t="s">
        <v>671</v>
      </c>
      <c r="D406" s="322" t="s">
        <v>672</v>
      </c>
      <c r="E406" s="18" t="s">
        <v>255</v>
      </c>
      <c r="F406" s="323">
        <v>1460.847</v>
      </c>
      <c r="G406" s="39"/>
      <c r="H406" s="45"/>
    </row>
    <row r="407" s="2" customFormat="1">
      <c r="A407" s="39"/>
      <c r="B407" s="45"/>
      <c r="C407" s="322" t="s">
        <v>688</v>
      </c>
      <c r="D407" s="322" t="s">
        <v>689</v>
      </c>
      <c r="E407" s="18" t="s">
        <v>255</v>
      </c>
      <c r="F407" s="323">
        <v>742.93700000000001</v>
      </c>
      <c r="G407" s="39"/>
      <c r="H407" s="45"/>
    </row>
    <row r="408" s="2" customFormat="1" ht="16.8" customHeight="1">
      <c r="A408" s="39"/>
      <c r="B408" s="45"/>
      <c r="C408" s="322" t="s">
        <v>719</v>
      </c>
      <c r="D408" s="322" t="s">
        <v>720</v>
      </c>
      <c r="E408" s="18" t="s">
        <v>255</v>
      </c>
      <c r="F408" s="323">
        <v>1129.2270000000001</v>
      </c>
      <c r="G408" s="39"/>
      <c r="H408" s="45"/>
    </row>
    <row r="409" s="2" customFormat="1" ht="16.8" customHeight="1">
      <c r="A409" s="39"/>
      <c r="B409" s="45"/>
      <c r="C409" s="318" t="s">
        <v>431</v>
      </c>
      <c r="D409" s="319" t="s">
        <v>432</v>
      </c>
      <c r="E409" s="320" t="s">
        <v>255</v>
      </c>
      <c r="F409" s="321">
        <v>227.86600000000001</v>
      </c>
      <c r="G409" s="39"/>
      <c r="H409" s="45"/>
    </row>
    <row r="410" s="2" customFormat="1" ht="16.8" customHeight="1">
      <c r="A410" s="39"/>
      <c r="B410" s="45"/>
      <c r="C410" s="322" t="s">
        <v>431</v>
      </c>
      <c r="D410" s="322" t="s">
        <v>658</v>
      </c>
      <c r="E410" s="18" t="s">
        <v>1</v>
      </c>
      <c r="F410" s="323">
        <v>227.86600000000001</v>
      </c>
      <c r="G410" s="39"/>
      <c r="H410" s="45"/>
    </row>
    <row r="411" s="2" customFormat="1" ht="16.8" customHeight="1">
      <c r="A411" s="39"/>
      <c r="B411" s="45"/>
      <c r="C411" s="324" t="s">
        <v>6372</v>
      </c>
      <c r="D411" s="39"/>
      <c r="E411" s="39"/>
      <c r="F411" s="39"/>
      <c r="G411" s="39"/>
      <c r="H411" s="45"/>
    </row>
    <row r="412" s="2" customFormat="1" ht="16.8" customHeight="1">
      <c r="A412" s="39"/>
      <c r="B412" s="45"/>
      <c r="C412" s="322" t="s">
        <v>634</v>
      </c>
      <c r="D412" s="322" t="s">
        <v>635</v>
      </c>
      <c r="E412" s="18" t="s">
        <v>255</v>
      </c>
      <c r="F412" s="323">
        <v>562.21600000000001</v>
      </c>
      <c r="G412" s="39"/>
      <c r="H412" s="45"/>
    </row>
    <row r="413" s="2" customFormat="1" ht="16.8" customHeight="1">
      <c r="A413" s="39"/>
      <c r="B413" s="45"/>
      <c r="C413" s="322" t="s">
        <v>619</v>
      </c>
      <c r="D413" s="322" t="s">
        <v>620</v>
      </c>
      <c r="E413" s="18" t="s">
        <v>255</v>
      </c>
      <c r="F413" s="323">
        <v>227.86600000000001</v>
      </c>
      <c r="G413" s="39"/>
      <c r="H413" s="45"/>
    </row>
    <row r="414" s="2" customFormat="1">
      <c r="A414" s="39"/>
      <c r="B414" s="45"/>
      <c r="C414" s="322" t="s">
        <v>682</v>
      </c>
      <c r="D414" s="322" t="s">
        <v>683</v>
      </c>
      <c r="E414" s="18" t="s">
        <v>255</v>
      </c>
      <c r="F414" s="323">
        <v>1587.433</v>
      </c>
      <c r="G414" s="39"/>
      <c r="H414" s="45"/>
    </row>
    <row r="415" s="2" customFormat="1">
      <c r="A415" s="39"/>
      <c r="B415" s="45"/>
      <c r="C415" s="322" t="s">
        <v>705</v>
      </c>
      <c r="D415" s="322" t="s">
        <v>706</v>
      </c>
      <c r="E415" s="18" t="s">
        <v>255</v>
      </c>
      <c r="F415" s="323">
        <v>1611.836</v>
      </c>
      <c r="G415" s="39"/>
      <c r="H415" s="45"/>
    </row>
    <row r="416" s="2" customFormat="1" ht="16.8" customHeight="1">
      <c r="A416" s="39"/>
      <c r="B416" s="45"/>
      <c r="C416" s="322" t="s">
        <v>726</v>
      </c>
      <c r="D416" s="322" t="s">
        <v>727</v>
      </c>
      <c r="E416" s="18" t="s">
        <v>255</v>
      </c>
      <c r="F416" s="323">
        <v>1587.433</v>
      </c>
      <c r="G416" s="39"/>
      <c r="H416" s="45"/>
    </row>
    <row r="417" s="2" customFormat="1" ht="16.8" customHeight="1">
      <c r="A417" s="39"/>
      <c r="B417" s="45"/>
      <c r="C417" s="318" t="s">
        <v>434</v>
      </c>
      <c r="D417" s="319" t="s">
        <v>435</v>
      </c>
      <c r="E417" s="320" t="s">
        <v>255</v>
      </c>
      <c r="F417" s="321">
        <v>1291.239</v>
      </c>
      <c r="G417" s="39"/>
      <c r="H417" s="45"/>
    </row>
    <row r="418" s="2" customFormat="1" ht="16.8" customHeight="1">
      <c r="A418" s="39"/>
      <c r="B418" s="45"/>
      <c r="C418" s="322" t="s">
        <v>434</v>
      </c>
      <c r="D418" s="322" t="s">
        <v>657</v>
      </c>
      <c r="E418" s="18" t="s">
        <v>1</v>
      </c>
      <c r="F418" s="323">
        <v>1291.239</v>
      </c>
      <c r="G418" s="39"/>
      <c r="H418" s="45"/>
    </row>
    <row r="419" s="2" customFormat="1" ht="16.8" customHeight="1">
      <c r="A419" s="39"/>
      <c r="B419" s="45"/>
      <c r="C419" s="324" t="s">
        <v>6372</v>
      </c>
      <c r="D419" s="39"/>
      <c r="E419" s="39"/>
      <c r="F419" s="39"/>
      <c r="G419" s="39"/>
      <c r="H419" s="45"/>
    </row>
    <row r="420" s="2" customFormat="1" ht="16.8" customHeight="1">
      <c r="A420" s="39"/>
      <c r="B420" s="45"/>
      <c r="C420" s="322" t="s">
        <v>634</v>
      </c>
      <c r="D420" s="322" t="s">
        <v>635</v>
      </c>
      <c r="E420" s="18" t="s">
        <v>255</v>
      </c>
      <c r="F420" s="323">
        <v>562.21600000000001</v>
      </c>
      <c r="G420" s="39"/>
      <c r="H420" s="45"/>
    </row>
    <row r="421" s="2" customFormat="1">
      <c r="A421" s="39"/>
      <c r="B421" s="45"/>
      <c r="C421" s="322" t="s">
        <v>629</v>
      </c>
      <c r="D421" s="322" t="s">
        <v>630</v>
      </c>
      <c r="E421" s="18" t="s">
        <v>255</v>
      </c>
      <c r="F421" s="323">
        <v>1291.239</v>
      </c>
      <c r="G421" s="39"/>
      <c r="H421" s="45"/>
    </row>
    <row r="422" s="2" customFormat="1">
      <c r="A422" s="39"/>
      <c r="B422" s="45"/>
      <c r="C422" s="322" t="s">
        <v>682</v>
      </c>
      <c r="D422" s="322" t="s">
        <v>683</v>
      </c>
      <c r="E422" s="18" t="s">
        <v>255</v>
      </c>
      <c r="F422" s="323">
        <v>1587.433</v>
      </c>
      <c r="G422" s="39"/>
      <c r="H422" s="45"/>
    </row>
    <row r="423" s="2" customFormat="1">
      <c r="A423" s="39"/>
      <c r="B423" s="45"/>
      <c r="C423" s="322" t="s">
        <v>705</v>
      </c>
      <c r="D423" s="322" t="s">
        <v>706</v>
      </c>
      <c r="E423" s="18" t="s">
        <v>255</v>
      </c>
      <c r="F423" s="323">
        <v>1611.836</v>
      </c>
      <c r="G423" s="39"/>
      <c r="H423" s="45"/>
    </row>
    <row r="424" s="2" customFormat="1" ht="16.8" customHeight="1">
      <c r="A424" s="39"/>
      <c r="B424" s="45"/>
      <c r="C424" s="322" t="s">
        <v>726</v>
      </c>
      <c r="D424" s="322" t="s">
        <v>727</v>
      </c>
      <c r="E424" s="18" t="s">
        <v>255</v>
      </c>
      <c r="F424" s="323">
        <v>1587.433</v>
      </c>
      <c r="G424" s="39"/>
      <c r="H424" s="45"/>
    </row>
    <row r="425" s="2" customFormat="1" ht="16.8" customHeight="1">
      <c r="A425" s="39"/>
      <c r="B425" s="45"/>
      <c r="C425" s="318" t="s">
        <v>437</v>
      </c>
      <c r="D425" s="319" t="s">
        <v>438</v>
      </c>
      <c r="E425" s="320" t="s">
        <v>255</v>
      </c>
      <c r="F425" s="321">
        <v>40.670999999999999</v>
      </c>
      <c r="G425" s="39"/>
      <c r="H425" s="45"/>
    </row>
    <row r="426" s="2" customFormat="1" ht="16.8" customHeight="1">
      <c r="A426" s="39"/>
      <c r="B426" s="45"/>
      <c r="C426" s="322" t="s">
        <v>1</v>
      </c>
      <c r="D426" s="322" t="s">
        <v>1308</v>
      </c>
      <c r="E426" s="18" t="s">
        <v>1</v>
      </c>
      <c r="F426" s="323">
        <v>0</v>
      </c>
      <c r="G426" s="39"/>
      <c r="H426" s="45"/>
    </row>
    <row r="427" s="2" customFormat="1" ht="16.8" customHeight="1">
      <c r="A427" s="39"/>
      <c r="B427" s="45"/>
      <c r="C427" s="322" t="s">
        <v>1</v>
      </c>
      <c r="D427" s="322" t="s">
        <v>1309</v>
      </c>
      <c r="E427" s="18" t="s">
        <v>1</v>
      </c>
      <c r="F427" s="323">
        <v>3.8460000000000001</v>
      </c>
      <c r="G427" s="39"/>
      <c r="H427" s="45"/>
    </row>
    <row r="428" s="2" customFormat="1" ht="16.8" customHeight="1">
      <c r="A428" s="39"/>
      <c r="B428" s="45"/>
      <c r="C428" s="322" t="s">
        <v>1</v>
      </c>
      <c r="D428" s="322" t="s">
        <v>1310</v>
      </c>
      <c r="E428" s="18" t="s">
        <v>1</v>
      </c>
      <c r="F428" s="323">
        <v>0</v>
      </c>
      <c r="G428" s="39"/>
      <c r="H428" s="45"/>
    </row>
    <row r="429" s="2" customFormat="1" ht="16.8" customHeight="1">
      <c r="A429" s="39"/>
      <c r="B429" s="45"/>
      <c r="C429" s="322" t="s">
        <v>1</v>
      </c>
      <c r="D429" s="322" t="s">
        <v>1311</v>
      </c>
      <c r="E429" s="18" t="s">
        <v>1</v>
      </c>
      <c r="F429" s="323">
        <v>5.1189999999999998</v>
      </c>
      <c r="G429" s="39"/>
      <c r="H429" s="45"/>
    </row>
    <row r="430" s="2" customFormat="1" ht="16.8" customHeight="1">
      <c r="A430" s="39"/>
      <c r="B430" s="45"/>
      <c r="C430" s="322" t="s">
        <v>1</v>
      </c>
      <c r="D430" s="322" t="s">
        <v>609</v>
      </c>
      <c r="E430" s="18" t="s">
        <v>1</v>
      </c>
      <c r="F430" s="323">
        <v>0</v>
      </c>
      <c r="G430" s="39"/>
      <c r="H430" s="45"/>
    </row>
    <row r="431" s="2" customFormat="1" ht="16.8" customHeight="1">
      <c r="A431" s="39"/>
      <c r="B431" s="45"/>
      <c r="C431" s="322" t="s">
        <v>1</v>
      </c>
      <c r="D431" s="322" t="s">
        <v>449</v>
      </c>
      <c r="E431" s="18" t="s">
        <v>1</v>
      </c>
      <c r="F431" s="323">
        <v>14.206</v>
      </c>
      <c r="G431" s="39"/>
      <c r="H431" s="45"/>
    </row>
    <row r="432" s="2" customFormat="1">
      <c r="A432" s="39"/>
      <c r="B432" s="45"/>
      <c r="C432" s="322" t="s">
        <v>1</v>
      </c>
      <c r="D432" s="322" t="s">
        <v>1312</v>
      </c>
      <c r="E432" s="18" t="s">
        <v>1</v>
      </c>
      <c r="F432" s="323">
        <v>0</v>
      </c>
      <c r="G432" s="39"/>
      <c r="H432" s="45"/>
    </row>
    <row r="433" s="2" customFormat="1" ht="16.8" customHeight="1">
      <c r="A433" s="39"/>
      <c r="B433" s="45"/>
      <c r="C433" s="322" t="s">
        <v>1</v>
      </c>
      <c r="D433" s="322" t="s">
        <v>1313</v>
      </c>
      <c r="E433" s="18" t="s">
        <v>1</v>
      </c>
      <c r="F433" s="323">
        <v>17.5</v>
      </c>
      <c r="G433" s="39"/>
      <c r="H433" s="45"/>
    </row>
    <row r="434" s="2" customFormat="1" ht="16.8" customHeight="1">
      <c r="A434" s="39"/>
      <c r="B434" s="45"/>
      <c r="C434" s="322" t="s">
        <v>437</v>
      </c>
      <c r="D434" s="322" t="s">
        <v>261</v>
      </c>
      <c r="E434" s="18" t="s">
        <v>1</v>
      </c>
      <c r="F434" s="323">
        <v>40.670999999999999</v>
      </c>
      <c r="G434" s="39"/>
      <c r="H434" s="45"/>
    </row>
    <row r="435" s="2" customFormat="1" ht="16.8" customHeight="1">
      <c r="A435" s="39"/>
      <c r="B435" s="45"/>
      <c r="C435" s="324" t="s">
        <v>6372</v>
      </c>
      <c r="D435" s="39"/>
      <c r="E435" s="39"/>
      <c r="F435" s="39"/>
      <c r="G435" s="39"/>
      <c r="H435" s="45"/>
    </row>
    <row r="436" s="2" customFormat="1" ht="16.8" customHeight="1">
      <c r="A436" s="39"/>
      <c r="B436" s="45"/>
      <c r="C436" s="322" t="s">
        <v>598</v>
      </c>
      <c r="D436" s="322" t="s">
        <v>599</v>
      </c>
      <c r="E436" s="18" t="s">
        <v>255</v>
      </c>
      <c r="F436" s="323">
        <v>16.268000000000001</v>
      </c>
      <c r="G436" s="39"/>
      <c r="H436" s="45"/>
    </row>
    <row r="437" s="2" customFormat="1" ht="16.8" customHeight="1">
      <c r="A437" s="39"/>
      <c r="B437" s="45"/>
      <c r="C437" s="318" t="s">
        <v>440</v>
      </c>
      <c r="D437" s="319" t="s">
        <v>441</v>
      </c>
      <c r="E437" s="320" t="s">
        <v>255</v>
      </c>
      <c r="F437" s="321">
        <v>16.268000000000001</v>
      </c>
      <c r="G437" s="39"/>
      <c r="H437" s="45"/>
    </row>
    <row r="438" s="2" customFormat="1">
      <c r="A438" s="39"/>
      <c r="B438" s="45"/>
      <c r="C438" s="322" t="s">
        <v>440</v>
      </c>
      <c r="D438" s="322" t="s">
        <v>612</v>
      </c>
      <c r="E438" s="18" t="s">
        <v>1</v>
      </c>
      <c r="F438" s="323">
        <v>16.268000000000001</v>
      </c>
      <c r="G438" s="39"/>
      <c r="H438" s="45"/>
    </row>
    <row r="439" s="2" customFormat="1" ht="16.8" customHeight="1">
      <c r="A439" s="39"/>
      <c r="B439" s="45"/>
      <c r="C439" s="324" t="s">
        <v>6372</v>
      </c>
      <c r="D439" s="39"/>
      <c r="E439" s="39"/>
      <c r="F439" s="39"/>
      <c r="G439" s="39"/>
      <c r="H439" s="45"/>
    </row>
    <row r="440" s="2" customFormat="1" ht="16.8" customHeight="1">
      <c r="A440" s="39"/>
      <c r="B440" s="45"/>
      <c r="C440" s="322" t="s">
        <v>598</v>
      </c>
      <c r="D440" s="322" t="s">
        <v>599</v>
      </c>
      <c r="E440" s="18" t="s">
        <v>255</v>
      </c>
      <c r="F440" s="323">
        <v>16.268000000000001</v>
      </c>
      <c r="G440" s="39"/>
      <c r="H440" s="45"/>
    </row>
    <row r="441" s="2" customFormat="1">
      <c r="A441" s="39"/>
      <c r="B441" s="45"/>
      <c r="C441" s="322" t="s">
        <v>688</v>
      </c>
      <c r="D441" s="322" t="s">
        <v>689</v>
      </c>
      <c r="E441" s="18" t="s">
        <v>255</v>
      </c>
      <c r="F441" s="323">
        <v>742.93700000000001</v>
      </c>
      <c r="G441" s="39"/>
      <c r="H441" s="45"/>
    </row>
    <row r="442" s="2" customFormat="1" ht="16.8" customHeight="1">
      <c r="A442" s="39"/>
      <c r="B442" s="45"/>
      <c r="C442" s="318" t="s">
        <v>443</v>
      </c>
      <c r="D442" s="319" t="s">
        <v>444</v>
      </c>
      <c r="E442" s="320" t="s">
        <v>255</v>
      </c>
      <c r="F442" s="321">
        <v>24.402999999999999</v>
      </c>
      <c r="G442" s="39"/>
      <c r="H442" s="45"/>
    </row>
    <row r="443" s="2" customFormat="1">
      <c r="A443" s="39"/>
      <c r="B443" s="45"/>
      <c r="C443" s="322" t="s">
        <v>443</v>
      </c>
      <c r="D443" s="322" t="s">
        <v>613</v>
      </c>
      <c r="E443" s="18" t="s">
        <v>1</v>
      </c>
      <c r="F443" s="323">
        <v>24.402999999999999</v>
      </c>
      <c r="G443" s="39"/>
      <c r="H443" s="45"/>
    </row>
    <row r="444" s="2" customFormat="1" ht="16.8" customHeight="1">
      <c r="A444" s="39"/>
      <c r="B444" s="45"/>
      <c r="C444" s="324" t="s">
        <v>6372</v>
      </c>
      <c r="D444" s="39"/>
      <c r="E444" s="39"/>
      <c r="F444" s="39"/>
      <c r="G444" s="39"/>
      <c r="H444" s="45"/>
    </row>
    <row r="445" s="2" customFormat="1" ht="16.8" customHeight="1">
      <c r="A445" s="39"/>
      <c r="B445" s="45"/>
      <c r="C445" s="322" t="s">
        <v>598</v>
      </c>
      <c r="D445" s="322" t="s">
        <v>599</v>
      </c>
      <c r="E445" s="18" t="s">
        <v>255</v>
      </c>
      <c r="F445" s="323">
        <v>16.268000000000001</v>
      </c>
      <c r="G445" s="39"/>
      <c r="H445" s="45"/>
    </row>
    <row r="446" s="2" customFormat="1" ht="16.8" customHeight="1">
      <c r="A446" s="39"/>
      <c r="B446" s="45"/>
      <c r="C446" s="322" t="s">
        <v>624</v>
      </c>
      <c r="D446" s="322" t="s">
        <v>625</v>
      </c>
      <c r="E446" s="18" t="s">
        <v>255</v>
      </c>
      <c r="F446" s="323">
        <v>24.402999999999999</v>
      </c>
      <c r="G446" s="39"/>
      <c r="H446" s="45"/>
    </row>
    <row r="447" s="2" customFormat="1">
      <c r="A447" s="39"/>
      <c r="B447" s="45"/>
      <c r="C447" s="322" t="s">
        <v>705</v>
      </c>
      <c r="D447" s="322" t="s">
        <v>706</v>
      </c>
      <c r="E447" s="18" t="s">
        <v>255</v>
      </c>
      <c r="F447" s="323">
        <v>1611.836</v>
      </c>
      <c r="G447" s="39"/>
      <c r="H447" s="45"/>
    </row>
    <row r="448" s="2" customFormat="1" ht="16.8" customHeight="1">
      <c r="A448" s="39"/>
      <c r="B448" s="45"/>
      <c r="C448" s="318" t="s">
        <v>446</v>
      </c>
      <c r="D448" s="319" t="s">
        <v>1212</v>
      </c>
      <c r="E448" s="320" t="s">
        <v>1213</v>
      </c>
      <c r="F448" s="321">
        <v>11</v>
      </c>
      <c r="G448" s="39"/>
      <c r="H448" s="45"/>
    </row>
    <row r="449" s="2" customFormat="1" ht="16.8" customHeight="1">
      <c r="A449" s="39"/>
      <c r="B449" s="45"/>
      <c r="C449" s="322" t="s">
        <v>1</v>
      </c>
      <c r="D449" s="322" t="s">
        <v>963</v>
      </c>
      <c r="E449" s="18" t="s">
        <v>1</v>
      </c>
      <c r="F449" s="323">
        <v>0</v>
      </c>
      <c r="G449" s="39"/>
      <c r="H449" s="45"/>
    </row>
    <row r="450" s="2" customFormat="1" ht="16.8" customHeight="1">
      <c r="A450" s="39"/>
      <c r="B450" s="45"/>
      <c r="C450" s="322" t="s">
        <v>1</v>
      </c>
      <c r="D450" s="322" t="s">
        <v>965</v>
      </c>
      <c r="E450" s="18" t="s">
        <v>1</v>
      </c>
      <c r="F450" s="323">
        <v>5</v>
      </c>
      <c r="G450" s="39"/>
      <c r="H450" s="45"/>
    </row>
    <row r="451" s="2" customFormat="1" ht="16.8" customHeight="1">
      <c r="A451" s="39"/>
      <c r="B451" s="45"/>
      <c r="C451" s="322" t="s">
        <v>1</v>
      </c>
      <c r="D451" s="322" t="s">
        <v>1554</v>
      </c>
      <c r="E451" s="18" t="s">
        <v>1</v>
      </c>
      <c r="F451" s="323">
        <v>6</v>
      </c>
      <c r="G451" s="39"/>
      <c r="H451" s="45"/>
    </row>
    <row r="452" s="2" customFormat="1" ht="16.8" customHeight="1">
      <c r="A452" s="39"/>
      <c r="B452" s="45"/>
      <c r="C452" s="322" t="s">
        <v>446</v>
      </c>
      <c r="D452" s="322" t="s">
        <v>261</v>
      </c>
      <c r="E452" s="18" t="s">
        <v>1</v>
      </c>
      <c r="F452" s="323">
        <v>11</v>
      </c>
      <c r="G452" s="39"/>
      <c r="H452" s="45"/>
    </row>
    <row r="453" s="2" customFormat="1" ht="16.8" customHeight="1">
      <c r="A453" s="39"/>
      <c r="B453" s="45"/>
      <c r="C453" s="324" t="s">
        <v>6372</v>
      </c>
      <c r="D453" s="39"/>
      <c r="E453" s="39"/>
      <c r="F453" s="39"/>
      <c r="G453" s="39"/>
      <c r="H453" s="45"/>
    </row>
    <row r="454" s="2" customFormat="1" ht="16.8" customHeight="1">
      <c r="A454" s="39"/>
      <c r="B454" s="45"/>
      <c r="C454" s="322" t="s">
        <v>1549</v>
      </c>
      <c r="D454" s="322" t="s">
        <v>1550</v>
      </c>
      <c r="E454" s="18" t="s">
        <v>296</v>
      </c>
      <c r="F454" s="323">
        <v>11</v>
      </c>
      <c r="G454" s="39"/>
      <c r="H454" s="45"/>
    </row>
    <row r="455" s="2" customFormat="1" ht="16.8" customHeight="1">
      <c r="A455" s="39"/>
      <c r="B455" s="45"/>
      <c r="C455" s="322" t="s">
        <v>1555</v>
      </c>
      <c r="D455" s="322" t="s">
        <v>1556</v>
      </c>
      <c r="E455" s="18" t="s">
        <v>296</v>
      </c>
      <c r="F455" s="323">
        <v>11.164999999999999</v>
      </c>
      <c r="G455" s="39"/>
      <c r="H455" s="45"/>
    </row>
    <row r="456" s="2" customFormat="1" ht="16.8" customHeight="1">
      <c r="A456" s="39"/>
      <c r="B456" s="45"/>
      <c r="C456" s="318" t="s">
        <v>449</v>
      </c>
      <c r="D456" s="319" t="s">
        <v>450</v>
      </c>
      <c r="E456" s="320" t="s">
        <v>255</v>
      </c>
      <c r="F456" s="321">
        <v>14.206</v>
      </c>
      <c r="G456" s="39"/>
      <c r="H456" s="45"/>
    </row>
    <row r="457" s="2" customFormat="1" ht="16.8" customHeight="1">
      <c r="A457" s="39"/>
      <c r="B457" s="45"/>
      <c r="C457" s="322" t="s">
        <v>1</v>
      </c>
      <c r="D457" s="322" t="s">
        <v>753</v>
      </c>
      <c r="E457" s="18" t="s">
        <v>1</v>
      </c>
      <c r="F457" s="323">
        <v>0</v>
      </c>
      <c r="G457" s="39"/>
      <c r="H457" s="45"/>
    </row>
    <row r="458" s="2" customFormat="1" ht="16.8" customHeight="1">
      <c r="A458" s="39"/>
      <c r="B458" s="45"/>
      <c r="C458" s="322" t="s">
        <v>1</v>
      </c>
      <c r="D458" s="322" t="s">
        <v>1308</v>
      </c>
      <c r="E458" s="18" t="s">
        <v>1</v>
      </c>
      <c r="F458" s="323">
        <v>0</v>
      </c>
      <c r="G458" s="39"/>
      <c r="H458" s="45"/>
    </row>
    <row r="459" s="2" customFormat="1" ht="16.8" customHeight="1">
      <c r="A459" s="39"/>
      <c r="B459" s="45"/>
      <c r="C459" s="322" t="s">
        <v>1</v>
      </c>
      <c r="D459" s="322" t="s">
        <v>1413</v>
      </c>
      <c r="E459" s="18" t="s">
        <v>1</v>
      </c>
      <c r="F459" s="323">
        <v>8.1120000000000001</v>
      </c>
      <c r="G459" s="39"/>
      <c r="H459" s="45"/>
    </row>
    <row r="460" s="2" customFormat="1" ht="16.8" customHeight="1">
      <c r="A460" s="39"/>
      <c r="B460" s="45"/>
      <c r="C460" s="322" t="s">
        <v>1</v>
      </c>
      <c r="D460" s="322" t="s">
        <v>1310</v>
      </c>
      <c r="E460" s="18" t="s">
        <v>1</v>
      </c>
      <c r="F460" s="323">
        <v>0</v>
      </c>
      <c r="G460" s="39"/>
      <c r="H460" s="45"/>
    </row>
    <row r="461" s="2" customFormat="1" ht="16.8" customHeight="1">
      <c r="A461" s="39"/>
      <c r="B461" s="45"/>
      <c r="C461" s="322" t="s">
        <v>1</v>
      </c>
      <c r="D461" s="322" t="s">
        <v>1414</v>
      </c>
      <c r="E461" s="18" t="s">
        <v>1</v>
      </c>
      <c r="F461" s="323">
        <v>6.0940000000000003</v>
      </c>
      <c r="G461" s="39"/>
      <c r="H461" s="45"/>
    </row>
    <row r="462" s="2" customFormat="1" ht="16.8" customHeight="1">
      <c r="A462" s="39"/>
      <c r="B462" s="45"/>
      <c r="C462" s="322" t="s">
        <v>449</v>
      </c>
      <c r="D462" s="322" t="s">
        <v>261</v>
      </c>
      <c r="E462" s="18" t="s">
        <v>1</v>
      </c>
      <c r="F462" s="323">
        <v>14.206</v>
      </c>
      <c r="G462" s="39"/>
      <c r="H462" s="45"/>
    </row>
    <row r="463" s="2" customFormat="1" ht="16.8" customHeight="1">
      <c r="A463" s="39"/>
      <c r="B463" s="45"/>
      <c r="C463" s="324" t="s">
        <v>6372</v>
      </c>
      <c r="D463" s="39"/>
      <c r="E463" s="39"/>
      <c r="F463" s="39"/>
      <c r="G463" s="39"/>
      <c r="H463" s="45"/>
    </row>
    <row r="464" s="2" customFormat="1">
      <c r="A464" s="39"/>
      <c r="B464" s="45"/>
      <c r="C464" s="322" t="s">
        <v>748</v>
      </c>
      <c r="D464" s="322" t="s">
        <v>749</v>
      </c>
      <c r="E464" s="18" t="s">
        <v>255</v>
      </c>
      <c r="F464" s="323">
        <v>14.206</v>
      </c>
      <c r="G464" s="39"/>
      <c r="H464" s="45"/>
    </row>
    <row r="465" s="2" customFormat="1" ht="16.8" customHeight="1">
      <c r="A465" s="39"/>
      <c r="B465" s="45"/>
      <c r="C465" s="322" t="s">
        <v>598</v>
      </c>
      <c r="D465" s="322" t="s">
        <v>599</v>
      </c>
      <c r="E465" s="18" t="s">
        <v>255</v>
      </c>
      <c r="F465" s="323">
        <v>16.268000000000001</v>
      </c>
      <c r="G465" s="39"/>
      <c r="H465" s="45"/>
    </row>
    <row r="466" s="2" customFormat="1" ht="16.8" customHeight="1">
      <c r="A466" s="39"/>
      <c r="B466" s="45"/>
      <c r="C466" s="318" t="s">
        <v>452</v>
      </c>
      <c r="D466" s="319" t="s">
        <v>453</v>
      </c>
      <c r="E466" s="320" t="s">
        <v>255</v>
      </c>
      <c r="F466" s="321">
        <v>220.41</v>
      </c>
      <c r="G466" s="39"/>
      <c r="H466" s="45"/>
    </row>
    <row r="467" s="2" customFormat="1" ht="16.8" customHeight="1">
      <c r="A467" s="39"/>
      <c r="B467" s="45"/>
      <c r="C467" s="322" t="s">
        <v>1</v>
      </c>
      <c r="D467" s="322" t="s">
        <v>1466</v>
      </c>
      <c r="E467" s="18" t="s">
        <v>1</v>
      </c>
      <c r="F467" s="323">
        <v>220.41</v>
      </c>
      <c r="G467" s="39"/>
      <c r="H467" s="45"/>
    </row>
    <row r="468" s="2" customFormat="1" ht="16.8" customHeight="1">
      <c r="A468" s="39"/>
      <c r="B468" s="45"/>
      <c r="C468" s="322" t="s">
        <v>452</v>
      </c>
      <c r="D468" s="322" t="s">
        <v>261</v>
      </c>
      <c r="E468" s="18" t="s">
        <v>1</v>
      </c>
      <c r="F468" s="323">
        <v>220.41</v>
      </c>
      <c r="G468" s="39"/>
      <c r="H468" s="45"/>
    </row>
    <row r="469" s="2" customFormat="1" ht="16.8" customHeight="1">
      <c r="A469" s="39"/>
      <c r="B469" s="45"/>
      <c r="C469" s="324" t="s">
        <v>6372</v>
      </c>
      <c r="D469" s="39"/>
      <c r="E469" s="39"/>
      <c r="F469" s="39"/>
      <c r="G469" s="39"/>
      <c r="H469" s="45"/>
    </row>
    <row r="470" s="2" customFormat="1" ht="16.8" customHeight="1">
      <c r="A470" s="39"/>
      <c r="B470" s="45"/>
      <c r="C470" s="322" t="s">
        <v>850</v>
      </c>
      <c r="D470" s="322" t="s">
        <v>851</v>
      </c>
      <c r="E470" s="18" t="s">
        <v>255</v>
      </c>
      <c r="F470" s="323">
        <v>220.41</v>
      </c>
      <c r="G470" s="39"/>
      <c r="H470" s="45"/>
    </row>
    <row r="471" s="2" customFormat="1" ht="16.8" customHeight="1">
      <c r="A471" s="39"/>
      <c r="B471" s="45"/>
      <c r="C471" s="322" t="s">
        <v>764</v>
      </c>
      <c r="D471" s="322" t="s">
        <v>765</v>
      </c>
      <c r="E471" s="18" t="s">
        <v>255</v>
      </c>
      <c r="F471" s="323">
        <v>1658.0989999999999</v>
      </c>
      <c r="G471" s="39"/>
      <c r="H471" s="45"/>
    </row>
    <row r="472" s="2" customFormat="1" ht="16.8" customHeight="1">
      <c r="A472" s="39"/>
      <c r="B472" s="45"/>
      <c r="C472" s="318" t="s">
        <v>456</v>
      </c>
      <c r="D472" s="319" t="s">
        <v>457</v>
      </c>
      <c r="E472" s="320" t="s">
        <v>246</v>
      </c>
      <c r="F472" s="321">
        <v>437.94999999999999</v>
      </c>
      <c r="G472" s="39"/>
      <c r="H472" s="45"/>
    </row>
    <row r="473" s="2" customFormat="1" ht="16.8" customHeight="1">
      <c r="A473" s="39"/>
      <c r="B473" s="45"/>
      <c r="C473" s="322" t="s">
        <v>456</v>
      </c>
      <c r="D473" s="322" t="s">
        <v>1461</v>
      </c>
      <c r="E473" s="18" t="s">
        <v>1</v>
      </c>
      <c r="F473" s="323">
        <v>437.94999999999999</v>
      </c>
      <c r="G473" s="39"/>
      <c r="H473" s="45"/>
    </row>
    <row r="474" s="2" customFormat="1" ht="16.8" customHeight="1">
      <c r="A474" s="39"/>
      <c r="B474" s="45"/>
      <c r="C474" s="324" t="s">
        <v>6372</v>
      </c>
      <c r="D474" s="39"/>
      <c r="E474" s="39"/>
      <c r="F474" s="39"/>
      <c r="G474" s="39"/>
      <c r="H474" s="45"/>
    </row>
    <row r="475" s="2" customFormat="1" ht="16.8" customHeight="1">
      <c r="A475" s="39"/>
      <c r="B475" s="45"/>
      <c r="C475" s="322" t="s">
        <v>828</v>
      </c>
      <c r="D475" s="322" t="s">
        <v>829</v>
      </c>
      <c r="E475" s="18" t="s">
        <v>246</v>
      </c>
      <c r="F475" s="323">
        <v>1408.7429999999999</v>
      </c>
      <c r="G475" s="39"/>
      <c r="H475" s="45"/>
    </row>
    <row r="476" s="2" customFormat="1" ht="16.8" customHeight="1">
      <c r="A476" s="39"/>
      <c r="B476" s="45"/>
      <c r="C476" s="322" t="s">
        <v>524</v>
      </c>
      <c r="D476" s="322" t="s">
        <v>525</v>
      </c>
      <c r="E476" s="18" t="s">
        <v>246</v>
      </c>
      <c r="F476" s="323">
        <v>347.01100000000002</v>
      </c>
      <c r="G476" s="39"/>
      <c r="H476" s="45"/>
    </row>
    <row r="477" s="2" customFormat="1" ht="16.8" customHeight="1">
      <c r="A477" s="39"/>
      <c r="B477" s="45"/>
      <c r="C477" s="322" t="s">
        <v>531</v>
      </c>
      <c r="D477" s="322" t="s">
        <v>532</v>
      </c>
      <c r="E477" s="18" t="s">
        <v>246</v>
      </c>
      <c r="F477" s="323">
        <v>1388.0429999999999</v>
      </c>
      <c r="G477" s="39"/>
      <c r="H477" s="45"/>
    </row>
    <row r="478" s="2" customFormat="1" ht="16.8" customHeight="1">
      <c r="A478" s="39"/>
      <c r="B478" s="45"/>
      <c r="C478" s="322" t="s">
        <v>538</v>
      </c>
      <c r="D478" s="322" t="s">
        <v>539</v>
      </c>
      <c r="E478" s="18" t="s">
        <v>246</v>
      </c>
      <c r="F478" s="323">
        <v>1041.0329999999999</v>
      </c>
      <c r="G478" s="39"/>
      <c r="H478" s="45"/>
    </row>
    <row r="479" s="2" customFormat="1" ht="16.8" customHeight="1">
      <c r="A479" s="39"/>
      <c r="B479" s="45"/>
      <c r="C479" s="322" t="s">
        <v>551</v>
      </c>
      <c r="D479" s="322" t="s">
        <v>552</v>
      </c>
      <c r="E479" s="18" t="s">
        <v>246</v>
      </c>
      <c r="F479" s="323">
        <v>437.94999999999999</v>
      </c>
      <c r="G479" s="39"/>
      <c r="H479" s="45"/>
    </row>
    <row r="480" s="2" customFormat="1" ht="16.8" customHeight="1">
      <c r="A480" s="39"/>
      <c r="B480" s="45"/>
      <c r="C480" s="322" t="s">
        <v>875</v>
      </c>
      <c r="D480" s="322" t="s">
        <v>876</v>
      </c>
      <c r="E480" s="18" t="s">
        <v>246</v>
      </c>
      <c r="F480" s="323">
        <v>437.94999999999999</v>
      </c>
      <c r="G480" s="39"/>
      <c r="H480" s="45"/>
    </row>
    <row r="481" s="2" customFormat="1" ht="16.8" customHeight="1">
      <c r="A481" s="39"/>
      <c r="B481" s="45"/>
      <c r="C481" s="322" t="s">
        <v>881</v>
      </c>
      <c r="D481" s="322" t="s">
        <v>882</v>
      </c>
      <c r="E481" s="18" t="s">
        <v>246</v>
      </c>
      <c r="F481" s="323">
        <v>437.94999999999999</v>
      </c>
      <c r="G481" s="39"/>
      <c r="H481" s="45"/>
    </row>
    <row r="482" s="2" customFormat="1" ht="16.8" customHeight="1">
      <c r="A482" s="39"/>
      <c r="B482" s="45"/>
      <c r="C482" s="322" t="s">
        <v>887</v>
      </c>
      <c r="D482" s="322" t="s">
        <v>888</v>
      </c>
      <c r="E482" s="18" t="s">
        <v>246</v>
      </c>
      <c r="F482" s="323">
        <v>437.94999999999999</v>
      </c>
      <c r="G482" s="39"/>
      <c r="H482" s="45"/>
    </row>
    <row r="483" s="2" customFormat="1" ht="16.8" customHeight="1">
      <c r="A483" s="39"/>
      <c r="B483" s="45"/>
      <c r="C483" s="318" t="s">
        <v>459</v>
      </c>
      <c r="D483" s="319" t="s">
        <v>460</v>
      </c>
      <c r="E483" s="320" t="s">
        <v>246</v>
      </c>
      <c r="F483" s="321">
        <v>526.82000000000005</v>
      </c>
      <c r="G483" s="39"/>
      <c r="H483" s="45"/>
    </row>
    <row r="484" s="2" customFormat="1">
      <c r="A484" s="39"/>
      <c r="B484" s="45"/>
      <c r="C484" s="322" t="s">
        <v>1</v>
      </c>
      <c r="D484" s="322" t="s">
        <v>898</v>
      </c>
      <c r="E484" s="18" t="s">
        <v>1</v>
      </c>
      <c r="F484" s="323">
        <v>0</v>
      </c>
      <c r="G484" s="39"/>
      <c r="H484" s="45"/>
    </row>
    <row r="485" s="2" customFormat="1" ht="16.8" customHeight="1">
      <c r="A485" s="39"/>
      <c r="B485" s="45"/>
      <c r="C485" s="322" t="s">
        <v>1</v>
      </c>
      <c r="D485" s="322" t="s">
        <v>1430</v>
      </c>
      <c r="E485" s="18" t="s">
        <v>1</v>
      </c>
      <c r="F485" s="323">
        <v>0</v>
      </c>
      <c r="G485" s="39"/>
      <c r="H485" s="45"/>
    </row>
    <row r="486" s="2" customFormat="1" ht="16.8" customHeight="1">
      <c r="A486" s="39"/>
      <c r="B486" s="45"/>
      <c r="C486" s="322" t="s">
        <v>1</v>
      </c>
      <c r="D486" s="322" t="s">
        <v>1482</v>
      </c>
      <c r="E486" s="18" t="s">
        <v>1</v>
      </c>
      <c r="F486" s="323">
        <v>362.69999999999999</v>
      </c>
      <c r="G486" s="39"/>
      <c r="H486" s="45"/>
    </row>
    <row r="487" s="2" customFormat="1" ht="16.8" customHeight="1">
      <c r="A487" s="39"/>
      <c r="B487" s="45"/>
      <c r="C487" s="322" t="s">
        <v>1</v>
      </c>
      <c r="D487" s="322" t="s">
        <v>1432</v>
      </c>
      <c r="E487" s="18" t="s">
        <v>1</v>
      </c>
      <c r="F487" s="323">
        <v>0</v>
      </c>
      <c r="G487" s="39"/>
      <c r="H487" s="45"/>
    </row>
    <row r="488" s="2" customFormat="1" ht="16.8" customHeight="1">
      <c r="A488" s="39"/>
      <c r="B488" s="45"/>
      <c r="C488" s="322" t="s">
        <v>1</v>
      </c>
      <c r="D488" s="322" t="s">
        <v>1483</v>
      </c>
      <c r="E488" s="18" t="s">
        <v>1</v>
      </c>
      <c r="F488" s="323">
        <v>90.513000000000005</v>
      </c>
      <c r="G488" s="39"/>
      <c r="H488" s="45"/>
    </row>
    <row r="489" s="2" customFormat="1" ht="16.8" customHeight="1">
      <c r="A489" s="39"/>
      <c r="B489" s="45"/>
      <c r="C489" s="322" t="s">
        <v>1</v>
      </c>
      <c r="D489" s="322" t="s">
        <v>1434</v>
      </c>
      <c r="E489" s="18" t="s">
        <v>1</v>
      </c>
      <c r="F489" s="323">
        <v>0</v>
      </c>
      <c r="G489" s="39"/>
      <c r="H489" s="45"/>
    </row>
    <row r="490" s="2" customFormat="1" ht="16.8" customHeight="1">
      <c r="A490" s="39"/>
      <c r="B490" s="45"/>
      <c r="C490" s="322" t="s">
        <v>1</v>
      </c>
      <c r="D490" s="322" t="s">
        <v>1452</v>
      </c>
      <c r="E490" s="18" t="s">
        <v>1</v>
      </c>
      <c r="F490" s="323">
        <v>0</v>
      </c>
      <c r="G490" s="39"/>
      <c r="H490" s="45"/>
    </row>
    <row r="491" s="2" customFormat="1" ht="16.8" customHeight="1">
      <c r="A491" s="39"/>
      <c r="B491" s="45"/>
      <c r="C491" s="322" t="s">
        <v>1</v>
      </c>
      <c r="D491" s="322" t="s">
        <v>1436</v>
      </c>
      <c r="E491" s="18" t="s">
        <v>1</v>
      </c>
      <c r="F491" s="323">
        <v>0</v>
      </c>
      <c r="G491" s="39"/>
      <c r="H491" s="45"/>
    </row>
    <row r="492" s="2" customFormat="1" ht="16.8" customHeight="1">
      <c r="A492" s="39"/>
      <c r="B492" s="45"/>
      <c r="C492" s="322" t="s">
        <v>1</v>
      </c>
      <c r="D492" s="322" t="s">
        <v>1484</v>
      </c>
      <c r="E492" s="18" t="s">
        <v>1</v>
      </c>
      <c r="F492" s="323">
        <v>16.199999999999999</v>
      </c>
      <c r="G492" s="39"/>
      <c r="H492" s="45"/>
    </row>
    <row r="493" s="2" customFormat="1" ht="16.8" customHeight="1">
      <c r="A493" s="39"/>
      <c r="B493" s="45"/>
      <c r="C493" s="322" t="s">
        <v>1</v>
      </c>
      <c r="D493" s="322" t="s">
        <v>1438</v>
      </c>
      <c r="E493" s="18" t="s">
        <v>1</v>
      </c>
      <c r="F493" s="323">
        <v>0</v>
      </c>
      <c r="G493" s="39"/>
      <c r="H493" s="45"/>
    </row>
    <row r="494" s="2" customFormat="1" ht="16.8" customHeight="1">
      <c r="A494" s="39"/>
      <c r="B494" s="45"/>
      <c r="C494" s="322" t="s">
        <v>1</v>
      </c>
      <c r="D494" s="322" t="s">
        <v>1485</v>
      </c>
      <c r="E494" s="18" t="s">
        <v>1</v>
      </c>
      <c r="F494" s="323">
        <v>1.8</v>
      </c>
      <c r="G494" s="39"/>
      <c r="H494" s="45"/>
    </row>
    <row r="495" s="2" customFormat="1" ht="16.8" customHeight="1">
      <c r="A495" s="39"/>
      <c r="B495" s="45"/>
      <c r="C495" s="322" t="s">
        <v>1</v>
      </c>
      <c r="D495" s="322" t="s">
        <v>1440</v>
      </c>
      <c r="E495" s="18" t="s">
        <v>1</v>
      </c>
      <c r="F495" s="323">
        <v>0</v>
      </c>
      <c r="G495" s="39"/>
      <c r="H495" s="45"/>
    </row>
    <row r="496" s="2" customFormat="1" ht="16.8" customHeight="1">
      <c r="A496" s="39"/>
      <c r="B496" s="45"/>
      <c r="C496" s="322" t="s">
        <v>1</v>
      </c>
      <c r="D496" s="322" t="s">
        <v>1452</v>
      </c>
      <c r="E496" s="18" t="s">
        <v>1</v>
      </c>
      <c r="F496" s="323">
        <v>0</v>
      </c>
      <c r="G496" s="39"/>
      <c r="H496" s="45"/>
    </row>
    <row r="497" s="2" customFormat="1" ht="16.8" customHeight="1">
      <c r="A497" s="39"/>
      <c r="B497" s="45"/>
      <c r="C497" s="322" t="s">
        <v>1</v>
      </c>
      <c r="D497" s="322" t="s">
        <v>1442</v>
      </c>
      <c r="E497" s="18" t="s">
        <v>1</v>
      </c>
      <c r="F497" s="323">
        <v>0</v>
      </c>
      <c r="G497" s="39"/>
      <c r="H497" s="45"/>
    </row>
    <row r="498" s="2" customFormat="1">
      <c r="A498" s="39"/>
      <c r="B498" s="45"/>
      <c r="C498" s="322" t="s">
        <v>1</v>
      </c>
      <c r="D498" s="322" t="s">
        <v>1486</v>
      </c>
      <c r="E498" s="18" t="s">
        <v>1</v>
      </c>
      <c r="F498" s="323">
        <v>55.606999999999999</v>
      </c>
      <c r="G498" s="39"/>
      <c r="H498" s="45"/>
    </row>
    <row r="499" s="2" customFormat="1" ht="16.8" customHeight="1">
      <c r="A499" s="39"/>
      <c r="B499" s="45"/>
      <c r="C499" s="322" t="s">
        <v>459</v>
      </c>
      <c r="D499" s="322" t="s">
        <v>261</v>
      </c>
      <c r="E499" s="18" t="s">
        <v>1</v>
      </c>
      <c r="F499" s="323">
        <v>526.82000000000005</v>
      </c>
      <c r="G499" s="39"/>
      <c r="H499" s="45"/>
    </row>
    <row r="500" s="2" customFormat="1" ht="16.8" customHeight="1">
      <c r="A500" s="39"/>
      <c r="B500" s="45"/>
      <c r="C500" s="324" t="s">
        <v>6372</v>
      </c>
      <c r="D500" s="39"/>
      <c r="E500" s="39"/>
      <c r="F500" s="39"/>
      <c r="G500" s="39"/>
      <c r="H500" s="45"/>
    </row>
    <row r="501" s="2" customFormat="1">
      <c r="A501" s="39"/>
      <c r="B501" s="45"/>
      <c r="C501" s="322" t="s">
        <v>893</v>
      </c>
      <c r="D501" s="322" t="s">
        <v>894</v>
      </c>
      <c r="E501" s="18" t="s">
        <v>246</v>
      </c>
      <c r="F501" s="323">
        <v>526.82000000000005</v>
      </c>
      <c r="G501" s="39"/>
      <c r="H501" s="45"/>
    </row>
    <row r="502" s="2" customFormat="1">
      <c r="A502" s="39"/>
      <c r="B502" s="45"/>
      <c r="C502" s="322" t="s">
        <v>556</v>
      </c>
      <c r="D502" s="322" t="s">
        <v>557</v>
      </c>
      <c r="E502" s="18" t="s">
        <v>246</v>
      </c>
      <c r="F502" s="323">
        <v>526.82000000000005</v>
      </c>
      <c r="G502" s="39"/>
      <c r="H502" s="45"/>
    </row>
    <row r="503" s="2" customFormat="1" ht="16.8" customHeight="1">
      <c r="A503" s="39"/>
      <c r="B503" s="45"/>
      <c r="C503" s="318" t="s">
        <v>462</v>
      </c>
      <c r="D503" s="319" t="s">
        <v>463</v>
      </c>
      <c r="E503" s="320" t="s">
        <v>246</v>
      </c>
      <c r="F503" s="321">
        <v>20.699999999999999</v>
      </c>
      <c r="G503" s="39"/>
      <c r="H503" s="45"/>
    </row>
    <row r="504" s="2" customFormat="1" ht="16.8" customHeight="1">
      <c r="A504" s="39"/>
      <c r="B504" s="45"/>
      <c r="C504" s="322" t="s">
        <v>462</v>
      </c>
      <c r="D504" s="322" t="s">
        <v>1462</v>
      </c>
      <c r="E504" s="18" t="s">
        <v>1</v>
      </c>
      <c r="F504" s="323">
        <v>20.699999999999999</v>
      </c>
      <c r="G504" s="39"/>
      <c r="H504" s="45"/>
    </row>
    <row r="505" s="2" customFormat="1" ht="16.8" customHeight="1">
      <c r="A505" s="39"/>
      <c r="B505" s="45"/>
      <c r="C505" s="324" t="s">
        <v>6372</v>
      </c>
      <c r="D505" s="39"/>
      <c r="E505" s="39"/>
      <c r="F505" s="39"/>
      <c r="G505" s="39"/>
      <c r="H505" s="45"/>
    </row>
    <row r="506" s="2" customFormat="1" ht="16.8" customHeight="1">
      <c r="A506" s="39"/>
      <c r="B506" s="45"/>
      <c r="C506" s="322" t="s">
        <v>828</v>
      </c>
      <c r="D506" s="322" t="s">
        <v>829</v>
      </c>
      <c r="E506" s="18" t="s">
        <v>246</v>
      </c>
      <c r="F506" s="323">
        <v>1408.7429999999999</v>
      </c>
      <c r="G506" s="39"/>
      <c r="H506" s="45"/>
    </row>
    <row r="507" s="2" customFormat="1" ht="16.8" customHeight="1">
      <c r="A507" s="39"/>
      <c r="B507" s="45"/>
      <c r="C507" s="322" t="s">
        <v>1247</v>
      </c>
      <c r="D507" s="322" t="s">
        <v>1248</v>
      </c>
      <c r="E507" s="18" t="s">
        <v>246</v>
      </c>
      <c r="F507" s="323">
        <v>242.69800000000001</v>
      </c>
      <c r="G507" s="39"/>
      <c r="H507" s="45"/>
    </row>
    <row r="508" s="2" customFormat="1" ht="16.8" customHeight="1">
      <c r="A508" s="39"/>
      <c r="B508" s="45"/>
      <c r="C508" s="322" t="s">
        <v>546</v>
      </c>
      <c r="D508" s="322" t="s">
        <v>547</v>
      </c>
      <c r="E508" s="18" t="s">
        <v>246</v>
      </c>
      <c r="F508" s="323">
        <v>728.09500000000003</v>
      </c>
      <c r="G508" s="39"/>
      <c r="H508" s="45"/>
    </row>
    <row r="509" s="2" customFormat="1" ht="16.8" customHeight="1">
      <c r="A509" s="39"/>
      <c r="B509" s="45"/>
      <c r="C509" s="318" t="s">
        <v>3946</v>
      </c>
      <c r="D509" s="319" t="s">
        <v>3947</v>
      </c>
      <c r="E509" s="320" t="s">
        <v>296</v>
      </c>
      <c r="F509" s="321">
        <v>4900.3999999999996</v>
      </c>
      <c r="G509" s="39"/>
      <c r="H509" s="45"/>
    </row>
    <row r="510" s="2" customFormat="1" ht="16.8" customHeight="1">
      <c r="A510" s="39"/>
      <c r="B510" s="45"/>
      <c r="C510" s="322" t="s">
        <v>1</v>
      </c>
      <c r="D510" s="322" t="s">
        <v>6380</v>
      </c>
      <c r="E510" s="18" t="s">
        <v>1</v>
      </c>
      <c r="F510" s="323">
        <v>4900.3999999999996</v>
      </c>
      <c r="G510" s="39"/>
      <c r="H510" s="45"/>
    </row>
    <row r="511" s="2" customFormat="1" ht="16.8" customHeight="1">
      <c r="A511" s="39"/>
      <c r="B511" s="45"/>
      <c r="C511" s="322" t="s">
        <v>3946</v>
      </c>
      <c r="D511" s="322" t="s">
        <v>261</v>
      </c>
      <c r="E511" s="18" t="s">
        <v>1</v>
      </c>
      <c r="F511" s="323">
        <v>4900.3999999999996</v>
      </c>
      <c r="G511" s="39"/>
      <c r="H511" s="45"/>
    </row>
    <row r="512" s="2" customFormat="1" ht="16.8" customHeight="1">
      <c r="A512" s="39"/>
      <c r="B512" s="45"/>
      <c r="C512" s="318" t="s">
        <v>465</v>
      </c>
      <c r="D512" s="319" t="s">
        <v>466</v>
      </c>
      <c r="E512" s="320" t="s">
        <v>255</v>
      </c>
      <c r="F512" s="321">
        <v>700.76099999999997</v>
      </c>
      <c r="G512" s="39"/>
      <c r="H512" s="45"/>
    </row>
    <row r="513" s="2" customFormat="1" ht="16.8" customHeight="1">
      <c r="A513" s="39"/>
      <c r="B513" s="45"/>
      <c r="C513" s="322" t="s">
        <v>1</v>
      </c>
      <c r="D513" s="322" t="s">
        <v>1423</v>
      </c>
      <c r="E513" s="18" t="s">
        <v>1</v>
      </c>
      <c r="F513" s="323">
        <v>716.33299999999997</v>
      </c>
      <c r="G513" s="39"/>
      <c r="H513" s="45"/>
    </row>
    <row r="514" s="2" customFormat="1" ht="16.8" customHeight="1">
      <c r="A514" s="39"/>
      <c r="B514" s="45"/>
      <c r="C514" s="322" t="s">
        <v>1</v>
      </c>
      <c r="D514" s="322" t="s">
        <v>1418</v>
      </c>
      <c r="E514" s="18" t="s">
        <v>1</v>
      </c>
      <c r="F514" s="323">
        <v>-15.571999999999999</v>
      </c>
      <c r="G514" s="39"/>
      <c r="H514" s="45"/>
    </row>
    <row r="515" s="2" customFormat="1" ht="16.8" customHeight="1">
      <c r="A515" s="39"/>
      <c r="B515" s="45"/>
      <c r="C515" s="322" t="s">
        <v>465</v>
      </c>
      <c r="D515" s="322" t="s">
        <v>261</v>
      </c>
      <c r="E515" s="18" t="s">
        <v>1</v>
      </c>
      <c r="F515" s="323">
        <v>700.76099999999997</v>
      </c>
      <c r="G515" s="39"/>
      <c r="H515" s="45"/>
    </row>
    <row r="516" s="2" customFormat="1" ht="16.8" customHeight="1">
      <c r="A516" s="39"/>
      <c r="B516" s="45"/>
      <c r="C516" s="324" t="s">
        <v>6372</v>
      </c>
      <c r="D516" s="39"/>
      <c r="E516" s="39"/>
      <c r="F516" s="39"/>
      <c r="G516" s="39"/>
      <c r="H516" s="45"/>
    </row>
    <row r="517" s="2" customFormat="1" ht="16.8" customHeight="1">
      <c r="A517" s="39"/>
      <c r="B517" s="45"/>
      <c r="C517" s="322" t="s">
        <v>785</v>
      </c>
      <c r="D517" s="322" t="s">
        <v>786</v>
      </c>
      <c r="E517" s="18" t="s">
        <v>255</v>
      </c>
      <c r="F517" s="323">
        <v>420.45699999999999</v>
      </c>
      <c r="G517" s="39"/>
      <c r="H517" s="45"/>
    </row>
    <row r="518" s="2" customFormat="1" ht="16.8" customHeight="1">
      <c r="A518" s="39"/>
      <c r="B518" s="45"/>
      <c r="C518" s="322" t="s">
        <v>764</v>
      </c>
      <c r="D518" s="322" t="s">
        <v>765</v>
      </c>
      <c r="E518" s="18" t="s">
        <v>255</v>
      </c>
      <c r="F518" s="323">
        <v>1658.0989999999999</v>
      </c>
      <c r="G518" s="39"/>
      <c r="H518" s="45"/>
    </row>
    <row r="519" s="2" customFormat="1" ht="16.8" customHeight="1">
      <c r="A519" s="39"/>
      <c r="B519" s="45"/>
      <c r="C519" s="322" t="s">
        <v>795</v>
      </c>
      <c r="D519" s="322" t="s">
        <v>796</v>
      </c>
      <c r="E519" s="18" t="s">
        <v>487</v>
      </c>
      <c r="F519" s="323">
        <v>1436.847</v>
      </c>
      <c r="G519" s="39"/>
      <c r="H519" s="45"/>
    </row>
    <row r="520" s="2" customFormat="1" ht="16.8" customHeight="1">
      <c r="A520" s="39"/>
      <c r="B520" s="45"/>
      <c r="C520" s="318" t="s">
        <v>468</v>
      </c>
      <c r="D520" s="319" t="s">
        <v>469</v>
      </c>
      <c r="E520" s="320" t="s">
        <v>255</v>
      </c>
      <c r="F520" s="321">
        <v>280.30399999999997</v>
      </c>
      <c r="G520" s="39"/>
      <c r="H520" s="45"/>
    </row>
    <row r="521" s="2" customFormat="1" ht="16.8" customHeight="1">
      <c r="A521" s="39"/>
      <c r="B521" s="45"/>
      <c r="C521" s="322" t="s">
        <v>468</v>
      </c>
      <c r="D521" s="322" t="s">
        <v>793</v>
      </c>
      <c r="E521" s="18" t="s">
        <v>1</v>
      </c>
      <c r="F521" s="323">
        <v>280.30399999999997</v>
      </c>
      <c r="G521" s="39"/>
      <c r="H521" s="45"/>
    </row>
    <row r="522" s="2" customFormat="1" ht="16.8" customHeight="1">
      <c r="A522" s="39"/>
      <c r="B522" s="45"/>
      <c r="C522" s="324" t="s">
        <v>6372</v>
      </c>
      <c r="D522" s="39"/>
      <c r="E522" s="39"/>
      <c r="F522" s="39"/>
      <c r="G522" s="39"/>
      <c r="H522" s="45"/>
    </row>
    <row r="523" s="2" customFormat="1" ht="16.8" customHeight="1">
      <c r="A523" s="39"/>
      <c r="B523" s="45"/>
      <c r="C523" s="322" t="s">
        <v>785</v>
      </c>
      <c r="D523" s="322" t="s">
        <v>786</v>
      </c>
      <c r="E523" s="18" t="s">
        <v>255</v>
      </c>
      <c r="F523" s="323">
        <v>420.45699999999999</v>
      </c>
      <c r="G523" s="39"/>
      <c r="H523" s="45"/>
    </row>
    <row r="524" s="2" customFormat="1" ht="16.8" customHeight="1">
      <c r="A524" s="39"/>
      <c r="B524" s="45"/>
      <c r="C524" s="322" t="s">
        <v>779</v>
      </c>
      <c r="D524" s="322" t="s">
        <v>780</v>
      </c>
      <c r="E524" s="18" t="s">
        <v>255</v>
      </c>
      <c r="F524" s="323">
        <v>280.30399999999997</v>
      </c>
      <c r="G524" s="39"/>
      <c r="H524" s="45"/>
    </row>
    <row r="525" s="2" customFormat="1" ht="16.8" customHeight="1">
      <c r="A525" s="39"/>
      <c r="B525" s="45"/>
      <c r="C525" s="318" t="s">
        <v>791</v>
      </c>
      <c r="D525" s="319" t="s">
        <v>6374</v>
      </c>
      <c r="E525" s="320" t="s">
        <v>255</v>
      </c>
      <c r="F525" s="321">
        <v>420.45699999999999</v>
      </c>
      <c r="G525" s="39"/>
      <c r="H525" s="45"/>
    </row>
    <row r="526" s="2" customFormat="1" ht="16.8" customHeight="1">
      <c r="A526" s="39"/>
      <c r="B526" s="45"/>
      <c r="C526" s="322" t="s">
        <v>791</v>
      </c>
      <c r="D526" s="322" t="s">
        <v>792</v>
      </c>
      <c r="E526" s="18" t="s">
        <v>1</v>
      </c>
      <c r="F526" s="323">
        <v>420.45699999999999</v>
      </c>
      <c r="G526" s="39"/>
      <c r="H526" s="45"/>
    </row>
    <row r="527" s="2" customFormat="1" ht="16.8" customHeight="1">
      <c r="A527" s="39"/>
      <c r="B527" s="45"/>
      <c r="C527" s="318" t="s">
        <v>471</v>
      </c>
      <c r="D527" s="319" t="s">
        <v>472</v>
      </c>
      <c r="E527" s="320" t="s">
        <v>246</v>
      </c>
      <c r="F527" s="321">
        <v>5026.2299999999996</v>
      </c>
      <c r="G527" s="39"/>
      <c r="H527" s="45"/>
    </row>
    <row r="528" s="2" customFormat="1" ht="16.8" customHeight="1">
      <c r="A528" s="39"/>
      <c r="B528" s="45"/>
      <c r="C528" s="322" t="s">
        <v>1</v>
      </c>
      <c r="D528" s="322" t="s">
        <v>1332</v>
      </c>
      <c r="E528" s="18" t="s">
        <v>1</v>
      </c>
      <c r="F528" s="323">
        <v>0</v>
      </c>
      <c r="G528" s="39"/>
      <c r="H528" s="45"/>
    </row>
    <row r="529" s="2" customFormat="1" ht="16.8" customHeight="1">
      <c r="A529" s="39"/>
      <c r="B529" s="45"/>
      <c r="C529" s="322" t="s">
        <v>1</v>
      </c>
      <c r="D529" s="322" t="s">
        <v>1387</v>
      </c>
      <c r="E529" s="18" t="s">
        <v>1</v>
      </c>
      <c r="F529" s="323">
        <v>496.96300000000002</v>
      </c>
      <c r="G529" s="39"/>
      <c r="H529" s="45"/>
    </row>
    <row r="530" s="2" customFormat="1" ht="16.8" customHeight="1">
      <c r="A530" s="39"/>
      <c r="B530" s="45"/>
      <c r="C530" s="322" t="s">
        <v>1</v>
      </c>
      <c r="D530" s="322" t="s">
        <v>1388</v>
      </c>
      <c r="E530" s="18" t="s">
        <v>1</v>
      </c>
      <c r="F530" s="323">
        <v>2273.1889999999999</v>
      </c>
      <c r="G530" s="39"/>
      <c r="H530" s="45"/>
    </row>
    <row r="531" s="2" customFormat="1" ht="16.8" customHeight="1">
      <c r="A531" s="39"/>
      <c r="B531" s="45"/>
      <c r="C531" s="322" t="s">
        <v>1</v>
      </c>
      <c r="D531" s="322" t="s">
        <v>1335</v>
      </c>
      <c r="E531" s="18" t="s">
        <v>1</v>
      </c>
      <c r="F531" s="323">
        <v>0</v>
      </c>
      <c r="G531" s="39"/>
      <c r="H531" s="45"/>
    </row>
    <row r="532" s="2" customFormat="1" ht="16.8" customHeight="1">
      <c r="A532" s="39"/>
      <c r="B532" s="45"/>
      <c r="C532" s="322" t="s">
        <v>1</v>
      </c>
      <c r="D532" s="322" t="s">
        <v>1389</v>
      </c>
      <c r="E532" s="18" t="s">
        <v>1</v>
      </c>
      <c r="F532" s="323">
        <v>872.375</v>
      </c>
      <c r="G532" s="39"/>
      <c r="H532" s="45"/>
    </row>
    <row r="533" s="2" customFormat="1" ht="16.8" customHeight="1">
      <c r="A533" s="39"/>
      <c r="B533" s="45"/>
      <c r="C533" s="322" t="s">
        <v>1</v>
      </c>
      <c r="D533" s="322" t="s">
        <v>1337</v>
      </c>
      <c r="E533" s="18" t="s">
        <v>1</v>
      </c>
      <c r="F533" s="323">
        <v>0</v>
      </c>
      <c r="G533" s="39"/>
      <c r="H533" s="45"/>
    </row>
    <row r="534" s="2" customFormat="1" ht="16.8" customHeight="1">
      <c r="A534" s="39"/>
      <c r="B534" s="45"/>
      <c r="C534" s="322" t="s">
        <v>1</v>
      </c>
      <c r="D534" s="322" t="s">
        <v>1390</v>
      </c>
      <c r="E534" s="18" t="s">
        <v>1</v>
      </c>
      <c r="F534" s="323">
        <v>20.399999999999999</v>
      </c>
      <c r="G534" s="39"/>
      <c r="H534" s="45"/>
    </row>
    <row r="535" s="2" customFormat="1" ht="16.8" customHeight="1">
      <c r="A535" s="39"/>
      <c r="B535" s="45"/>
      <c r="C535" s="322" t="s">
        <v>1</v>
      </c>
      <c r="D535" s="322" t="s">
        <v>1339</v>
      </c>
      <c r="E535" s="18" t="s">
        <v>1</v>
      </c>
      <c r="F535" s="323">
        <v>0</v>
      </c>
      <c r="G535" s="39"/>
      <c r="H535" s="45"/>
    </row>
    <row r="536" s="2" customFormat="1" ht="16.8" customHeight="1">
      <c r="A536" s="39"/>
      <c r="B536" s="45"/>
      <c r="C536" s="322" t="s">
        <v>1</v>
      </c>
      <c r="D536" s="322" t="s">
        <v>1391</v>
      </c>
      <c r="E536" s="18" t="s">
        <v>1</v>
      </c>
      <c r="F536" s="323">
        <v>81.599999999999994</v>
      </c>
      <c r="G536" s="39"/>
      <c r="H536" s="45"/>
    </row>
    <row r="537" s="2" customFormat="1" ht="16.8" customHeight="1">
      <c r="A537" s="39"/>
      <c r="B537" s="45"/>
      <c r="C537" s="322" t="s">
        <v>1</v>
      </c>
      <c r="D537" s="322" t="s">
        <v>1341</v>
      </c>
      <c r="E537" s="18" t="s">
        <v>1</v>
      </c>
      <c r="F537" s="323">
        <v>0</v>
      </c>
      <c r="G537" s="39"/>
      <c r="H537" s="45"/>
    </row>
    <row r="538" s="2" customFormat="1" ht="16.8" customHeight="1">
      <c r="A538" s="39"/>
      <c r="B538" s="45"/>
      <c r="C538" s="322" t="s">
        <v>1</v>
      </c>
      <c r="D538" s="322" t="s">
        <v>1392</v>
      </c>
      <c r="E538" s="18" t="s">
        <v>1</v>
      </c>
      <c r="F538" s="323">
        <v>37.399999999999999</v>
      </c>
      <c r="G538" s="39"/>
      <c r="H538" s="45"/>
    </row>
    <row r="539" s="2" customFormat="1" ht="16.8" customHeight="1">
      <c r="A539" s="39"/>
      <c r="B539" s="45"/>
      <c r="C539" s="322" t="s">
        <v>1</v>
      </c>
      <c r="D539" s="322" t="s">
        <v>1343</v>
      </c>
      <c r="E539" s="18" t="s">
        <v>1</v>
      </c>
      <c r="F539" s="323">
        <v>0</v>
      </c>
      <c r="G539" s="39"/>
      <c r="H539" s="45"/>
    </row>
    <row r="540" s="2" customFormat="1" ht="16.8" customHeight="1">
      <c r="A540" s="39"/>
      <c r="B540" s="45"/>
      <c r="C540" s="322" t="s">
        <v>1</v>
      </c>
      <c r="D540" s="322" t="s">
        <v>1393</v>
      </c>
      <c r="E540" s="18" t="s">
        <v>1</v>
      </c>
      <c r="F540" s="323">
        <v>47.600000000000001</v>
      </c>
      <c r="G540" s="39"/>
      <c r="H540" s="45"/>
    </row>
    <row r="541" s="2" customFormat="1" ht="16.8" customHeight="1">
      <c r="A541" s="39"/>
      <c r="B541" s="45"/>
      <c r="C541" s="322" t="s">
        <v>1</v>
      </c>
      <c r="D541" s="322" t="s">
        <v>1345</v>
      </c>
      <c r="E541" s="18" t="s">
        <v>1</v>
      </c>
      <c r="F541" s="323">
        <v>0</v>
      </c>
      <c r="G541" s="39"/>
      <c r="H541" s="45"/>
    </row>
    <row r="542" s="2" customFormat="1" ht="16.8" customHeight="1">
      <c r="A542" s="39"/>
      <c r="B542" s="45"/>
      <c r="C542" s="322" t="s">
        <v>1</v>
      </c>
      <c r="D542" s="322" t="s">
        <v>1394</v>
      </c>
      <c r="E542" s="18" t="s">
        <v>1</v>
      </c>
      <c r="F542" s="323">
        <v>164.798</v>
      </c>
      <c r="G542" s="39"/>
      <c r="H542" s="45"/>
    </row>
    <row r="543" s="2" customFormat="1" ht="16.8" customHeight="1">
      <c r="A543" s="39"/>
      <c r="B543" s="45"/>
      <c r="C543" s="322" t="s">
        <v>1</v>
      </c>
      <c r="D543" s="322" t="s">
        <v>1395</v>
      </c>
      <c r="E543" s="18" t="s">
        <v>1</v>
      </c>
      <c r="F543" s="323">
        <v>1031.905</v>
      </c>
      <c r="G543" s="39"/>
      <c r="H543" s="45"/>
    </row>
    <row r="544" s="2" customFormat="1" ht="16.8" customHeight="1">
      <c r="A544" s="39"/>
      <c r="B544" s="45"/>
      <c r="C544" s="322" t="s">
        <v>471</v>
      </c>
      <c r="D544" s="322" t="s">
        <v>261</v>
      </c>
      <c r="E544" s="18" t="s">
        <v>1</v>
      </c>
      <c r="F544" s="323">
        <v>5026.2299999999996</v>
      </c>
      <c r="G544" s="39"/>
      <c r="H544" s="45"/>
    </row>
    <row r="545" s="2" customFormat="1" ht="16.8" customHeight="1">
      <c r="A545" s="39"/>
      <c r="B545" s="45"/>
      <c r="C545" s="324" t="s">
        <v>6372</v>
      </c>
      <c r="D545" s="39"/>
      <c r="E545" s="39"/>
      <c r="F545" s="39"/>
      <c r="G545" s="39"/>
      <c r="H545" s="45"/>
    </row>
    <row r="546" s="2" customFormat="1" ht="16.8" customHeight="1">
      <c r="A546" s="39"/>
      <c r="B546" s="45"/>
      <c r="C546" s="322" t="s">
        <v>660</v>
      </c>
      <c r="D546" s="322" t="s">
        <v>661</v>
      </c>
      <c r="E546" s="18" t="s">
        <v>246</v>
      </c>
      <c r="F546" s="323">
        <v>5026.2299999999996</v>
      </c>
      <c r="G546" s="39"/>
      <c r="H546" s="45"/>
    </row>
    <row r="547" s="2" customFormat="1" ht="16.8" customHeight="1">
      <c r="A547" s="39"/>
      <c r="B547" s="45"/>
      <c r="C547" s="322" t="s">
        <v>666</v>
      </c>
      <c r="D547" s="322" t="s">
        <v>667</v>
      </c>
      <c r="E547" s="18" t="s">
        <v>246</v>
      </c>
      <c r="F547" s="323">
        <v>5026.2299999999996</v>
      </c>
      <c r="G547" s="39"/>
      <c r="H547" s="45"/>
    </row>
    <row r="548" s="2" customFormat="1" ht="16.8" customHeight="1">
      <c r="A548" s="39"/>
      <c r="B548" s="45"/>
      <c r="C548" s="318" t="s">
        <v>474</v>
      </c>
      <c r="D548" s="319" t="s">
        <v>475</v>
      </c>
      <c r="E548" s="320" t="s">
        <v>296</v>
      </c>
      <c r="F548" s="321">
        <v>0</v>
      </c>
      <c r="G548" s="39"/>
      <c r="H548" s="45"/>
    </row>
    <row r="549" s="2" customFormat="1" ht="16.8" customHeight="1">
      <c r="A549" s="39"/>
      <c r="B549" s="45"/>
      <c r="C549" s="322" t="s">
        <v>474</v>
      </c>
      <c r="D549" s="322" t="s">
        <v>1320</v>
      </c>
      <c r="E549" s="18" t="s">
        <v>1</v>
      </c>
      <c r="F549" s="323">
        <v>0</v>
      </c>
      <c r="G549" s="39"/>
      <c r="H549" s="45"/>
    </row>
    <row r="550" s="2" customFormat="1" ht="16.8" customHeight="1">
      <c r="A550" s="39"/>
      <c r="B550" s="45"/>
      <c r="C550" s="318" t="s">
        <v>1222</v>
      </c>
      <c r="D550" s="319" t="s">
        <v>1223</v>
      </c>
      <c r="E550" s="320" t="s">
        <v>296</v>
      </c>
      <c r="F550" s="321">
        <v>2449</v>
      </c>
      <c r="G550" s="39"/>
      <c r="H550" s="45"/>
    </row>
    <row r="551" s="2" customFormat="1" ht="16.8" customHeight="1">
      <c r="A551" s="39"/>
      <c r="B551" s="45"/>
      <c r="C551" s="322" t="s">
        <v>1222</v>
      </c>
      <c r="D551" s="322" t="s">
        <v>1319</v>
      </c>
      <c r="E551" s="18" t="s">
        <v>1</v>
      </c>
      <c r="F551" s="323">
        <v>2449</v>
      </c>
      <c r="G551" s="39"/>
      <c r="H551" s="45"/>
    </row>
    <row r="552" s="2" customFormat="1" ht="16.8" customHeight="1">
      <c r="A552" s="39"/>
      <c r="B552" s="45"/>
      <c r="C552" s="324" t="s">
        <v>6372</v>
      </c>
      <c r="D552" s="39"/>
      <c r="E552" s="39"/>
      <c r="F552" s="39"/>
      <c r="G552" s="39"/>
      <c r="H552" s="45"/>
    </row>
    <row r="553" s="2" customFormat="1" ht="16.8" customHeight="1">
      <c r="A553" s="39"/>
      <c r="B553" s="45"/>
      <c r="C553" s="322" t="s">
        <v>634</v>
      </c>
      <c r="D553" s="322" t="s">
        <v>635</v>
      </c>
      <c r="E553" s="18" t="s">
        <v>255</v>
      </c>
      <c r="F553" s="323">
        <v>562.21600000000001</v>
      </c>
      <c r="G553" s="39"/>
      <c r="H553" s="45"/>
    </row>
    <row r="554" s="2" customFormat="1" ht="16.8" customHeight="1">
      <c r="A554" s="39"/>
      <c r="B554" s="45"/>
      <c r="C554" s="322" t="s">
        <v>764</v>
      </c>
      <c r="D554" s="322" t="s">
        <v>765</v>
      </c>
      <c r="E554" s="18" t="s">
        <v>255</v>
      </c>
      <c r="F554" s="323">
        <v>1658.0989999999999</v>
      </c>
      <c r="G554" s="39"/>
      <c r="H554" s="45"/>
    </row>
    <row r="555" s="2" customFormat="1" ht="16.8" customHeight="1">
      <c r="A555" s="39"/>
      <c r="B555" s="45"/>
      <c r="C555" s="322" t="s">
        <v>785</v>
      </c>
      <c r="D555" s="322" t="s">
        <v>786</v>
      </c>
      <c r="E555" s="18" t="s">
        <v>255</v>
      </c>
      <c r="F555" s="323">
        <v>420.45699999999999</v>
      </c>
      <c r="G555" s="39"/>
      <c r="H555" s="45"/>
    </row>
    <row r="556" s="2" customFormat="1" ht="16.8" customHeight="1">
      <c r="A556" s="39"/>
      <c r="B556" s="45"/>
      <c r="C556" s="322" t="s">
        <v>850</v>
      </c>
      <c r="D556" s="322" t="s">
        <v>851</v>
      </c>
      <c r="E556" s="18" t="s">
        <v>255</v>
      </c>
      <c r="F556" s="323">
        <v>220.41</v>
      </c>
      <c r="G556" s="39"/>
      <c r="H556" s="45"/>
    </row>
    <row r="557" s="2" customFormat="1" ht="16.8" customHeight="1">
      <c r="A557" s="39"/>
      <c r="B557" s="45"/>
      <c r="C557" s="322" t="s">
        <v>1540</v>
      </c>
      <c r="D557" s="322" t="s">
        <v>1541</v>
      </c>
      <c r="E557" s="18" t="s">
        <v>296</v>
      </c>
      <c r="F557" s="323">
        <v>2449</v>
      </c>
      <c r="G557" s="39"/>
      <c r="H557" s="45"/>
    </row>
    <row r="558" s="2" customFormat="1" ht="16.8" customHeight="1">
      <c r="A558" s="39"/>
      <c r="B558" s="45"/>
      <c r="C558" s="322" t="s">
        <v>1617</v>
      </c>
      <c r="D558" s="322" t="s">
        <v>1618</v>
      </c>
      <c r="E558" s="18" t="s">
        <v>296</v>
      </c>
      <c r="F558" s="323">
        <v>2449</v>
      </c>
      <c r="G558" s="39"/>
      <c r="H558" s="45"/>
    </row>
    <row r="559" s="2" customFormat="1" ht="16.8" customHeight="1">
      <c r="A559" s="39"/>
      <c r="B559" s="45"/>
      <c r="C559" s="322" t="s">
        <v>1078</v>
      </c>
      <c r="D559" s="322" t="s">
        <v>1079</v>
      </c>
      <c r="E559" s="18" t="s">
        <v>296</v>
      </c>
      <c r="F559" s="323">
        <v>2449</v>
      </c>
      <c r="G559" s="39"/>
      <c r="H559" s="45"/>
    </row>
    <row r="560" s="2" customFormat="1" ht="16.8" customHeight="1">
      <c r="A560" s="39"/>
      <c r="B560" s="45"/>
      <c r="C560" s="322" t="s">
        <v>1130</v>
      </c>
      <c r="D560" s="322" t="s">
        <v>1131</v>
      </c>
      <c r="E560" s="18" t="s">
        <v>296</v>
      </c>
      <c r="F560" s="323">
        <v>2449</v>
      </c>
      <c r="G560" s="39"/>
      <c r="H560" s="45"/>
    </row>
    <row r="561" s="2" customFormat="1" ht="16.8" customHeight="1">
      <c r="A561" s="39"/>
      <c r="B561" s="45"/>
      <c r="C561" s="322" t="s">
        <v>1136</v>
      </c>
      <c r="D561" s="322" t="s">
        <v>1137</v>
      </c>
      <c r="E561" s="18" t="s">
        <v>296</v>
      </c>
      <c r="F561" s="323">
        <v>2449</v>
      </c>
      <c r="G561" s="39"/>
      <c r="H561" s="45"/>
    </row>
    <row r="562" s="2" customFormat="1" ht="16.8" customHeight="1">
      <c r="A562" s="39"/>
      <c r="B562" s="45"/>
      <c r="C562" s="318" t="s">
        <v>1225</v>
      </c>
      <c r="D562" s="319" t="s">
        <v>1226</v>
      </c>
      <c r="E562" s="320" t="s">
        <v>296</v>
      </c>
      <c r="F562" s="321">
        <v>0.90000000000000002</v>
      </c>
      <c r="G562" s="39"/>
      <c r="H562" s="45"/>
    </row>
    <row r="563" s="2" customFormat="1" ht="16.8" customHeight="1">
      <c r="A563" s="39"/>
      <c r="B563" s="45"/>
      <c r="C563" s="322" t="s">
        <v>1225</v>
      </c>
      <c r="D563" s="322" t="s">
        <v>1330</v>
      </c>
      <c r="E563" s="18" t="s">
        <v>1</v>
      </c>
      <c r="F563" s="323">
        <v>0.90000000000000002</v>
      </c>
      <c r="G563" s="39"/>
      <c r="H563" s="45"/>
    </row>
    <row r="564" s="2" customFormat="1" ht="16.8" customHeight="1">
      <c r="A564" s="39"/>
      <c r="B564" s="45"/>
      <c r="C564" s="324" t="s">
        <v>6372</v>
      </c>
      <c r="D564" s="39"/>
      <c r="E564" s="39"/>
      <c r="F564" s="39"/>
      <c r="G564" s="39"/>
      <c r="H564" s="45"/>
    </row>
    <row r="565" s="2" customFormat="1" ht="16.8" customHeight="1">
      <c r="A565" s="39"/>
      <c r="B565" s="45"/>
      <c r="C565" s="322" t="s">
        <v>634</v>
      </c>
      <c r="D565" s="322" t="s">
        <v>635</v>
      </c>
      <c r="E565" s="18" t="s">
        <v>255</v>
      </c>
      <c r="F565" s="323">
        <v>562.21600000000001</v>
      </c>
      <c r="G565" s="39"/>
      <c r="H565" s="45"/>
    </row>
    <row r="566" s="2" customFormat="1" ht="16.8" customHeight="1">
      <c r="A566" s="39"/>
      <c r="B566" s="45"/>
      <c r="C566" s="322" t="s">
        <v>581</v>
      </c>
      <c r="D566" s="322" t="s">
        <v>582</v>
      </c>
      <c r="E566" s="18" t="s">
        <v>296</v>
      </c>
      <c r="F566" s="323">
        <v>90.900000000000006</v>
      </c>
      <c r="G566" s="39"/>
      <c r="H566" s="45"/>
    </row>
    <row r="567" s="2" customFormat="1" ht="16.8" customHeight="1">
      <c r="A567" s="39"/>
      <c r="B567" s="45"/>
      <c r="C567" s="322" t="s">
        <v>820</v>
      </c>
      <c r="D567" s="322" t="s">
        <v>821</v>
      </c>
      <c r="E567" s="18" t="s">
        <v>246</v>
      </c>
      <c r="F567" s="323">
        <v>472.92000000000002</v>
      </c>
      <c r="G567" s="39"/>
      <c r="H567" s="45"/>
    </row>
    <row r="568" s="2" customFormat="1" ht="16.8" customHeight="1">
      <c r="A568" s="39"/>
      <c r="B568" s="45"/>
      <c r="C568" s="322" t="s">
        <v>828</v>
      </c>
      <c r="D568" s="322" t="s">
        <v>829</v>
      </c>
      <c r="E568" s="18" t="s">
        <v>246</v>
      </c>
      <c r="F568" s="323">
        <v>1408.7429999999999</v>
      </c>
      <c r="G568" s="39"/>
      <c r="H568" s="45"/>
    </row>
    <row r="569" s="2" customFormat="1" ht="16.8" customHeight="1">
      <c r="A569" s="39"/>
      <c r="B569" s="45"/>
      <c r="C569" s="322" t="s">
        <v>850</v>
      </c>
      <c r="D569" s="322" t="s">
        <v>851</v>
      </c>
      <c r="E569" s="18" t="s">
        <v>255</v>
      </c>
      <c r="F569" s="323">
        <v>220.41</v>
      </c>
      <c r="G569" s="39"/>
      <c r="H569" s="45"/>
    </row>
    <row r="570" s="2" customFormat="1" ht="16.8" customHeight="1">
      <c r="A570" s="39"/>
      <c r="B570" s="45"/>
      <c r="C570" s="322" t="s">
        <v>867</v>
      </c>
      <c r="D570" s="322" t="s">
        <v>868</v>
      </c>
      <c r="E570" s="18" t="s">
        <v>246</v>
      </c>
      <c r="F570" s="323">
        <v>974.24300000000005</v>
      </c>
      <c r="G570" s="39"/>
      <c r="H570" s="45"/>
    </row>
    <row r="571" s="2" customFormat="1">
      <c r="A571" s="39"/>
      <c r="B571" s="45"/>
      <c r="C571" s="322" t="s">
        <v>893</v>
      </c>
      <c r="D571" s="322" t="s">
        <v>894</v>
      </c>
      <c r="E571" s="18" t="s">
        <v>246</v>
      </c>
      <c r="F571" s="323">
        <v>526.82000000000005</v>
      </c>
      <c r="G571" s="39"/>
      <c r="H571" s="45"/>
    </row>
    <row r="572" s="2" customFormat="1" ht="16.8" customHeight="1">
      <c r="A572" s="39"/>
      <c r="B572" s="45"/>
      <c r="C572" s="318" t="s">
        <v>1228</v>
      </c>
      <c r="D572" s="319" t="s">
        <v>1229</v>
      </c>
      <c r="E572" s="320" t="s">
        <v>296</v>
      </c>
      <c r="F572" s="321">
        <v>0.75</v>
      </c>
      <c r="G572" s="39"/>
      <c r="H572" s="45"/>
    </row>
    <row r="573" s="2" customFormat="1" ht="16.8" customHeight="1">
      <c r="A573" s="39"/>
      <c r="B573" s="45"/>
      <c r="C573" s="322" t="s">
        <v>1228</v>
      </c>
      <c r="D573" s="322" t="s">
        <v>1331</v>
      </c>
      <c r="E573" s="18" t="s">
        <v>1</v>
      </c>
      <c r="F573" s="323">
        <v>0.75</v>
      </c>
      <c r="G573" s="39"/>
      <c r="H573" s="45"/>
    </row>
    <row r="574" s="2" customFormat="1" ht="16.8" customHeight="1">
      <c r="A574" s="39"/>
      <c r="B574" s="45"/>
      <c r="C574" s="324" t="s">
        <v>6372</v>
      </c>
      <c r="D574" s="39"/>
      <c r="E574" s="39"/>
      <c r="F574" s="39"/>
      <c r="G574" s="39"/>
      <c r="H574" s="45"/>
    </row>
    <row r="575" s="2" customFormat="1" ht="16.8" customHeight="1">
      <c r="A575" s="39"/>
      <c r="B575" s="45"/>
      <c r="C575" s="322" t="s">
        <v>634</v>
      </c>
      <c r="D575" s="322" t="s">
        <v>635</v>
      </c>
      <c r="E575" s="18" t="s">
        <v>255</v>
      </c>
      <c r="F575" s="323">
        <v>562.21600000000001</v>
      </c>
      <c r="G575" s="39"/>
      <c r="H575" s="45"/>
    </row>
    <row r="576" s="2" customFormat="1" ht="16.8" customHeight="1">
      <c r="A576" s="39"/>
      <c r="B576" s="45"/>
      <c r="C576" s="322" t="s">
        <v>598</v>
      </c>
      <c r="D576" s="322" t="s">
        <v>599</v>
      </c>
      <c r="E576" s="18" t="s">
        <v>255</v>
      </c>
      <c r="F576" s="323">
        <v>16.268000000000001</v>
      </c>
      <c r="G576" s="39"/>
      <c r="H576" s="45"/>
    </row>
    <row r="577" s="2" customFormat="1" ht="16.8" customHeight="1">
      <c r="A577" s="39"/>
      <c r="B577" s="45"/>
      <c r="C577" s="322" t="s">
        <v>785</v>
      </c>
      <c r="D577" s="322" t="s">
        <v>786</v>
      </c>
      <c r="E577" s="18" t="s">
        <v>255</v>
      </c>
      <c r="F577" s="323">
        <v>420.45699999999999</v>
      </c>
      <c r="G577" s="39"/>
      <c r="H577" s="45"/>
    </row>
    <row r="578" s="2" customFormat="1" ht="16.8" customHeight="1">
      <c r="A578" s="39"/>
      <c r="B578" s="45"/>
      <c r="C578" s="322" t="s">
        <v>820</v>
      </c>
      <c r="D578" s="322" t="s">
        <v>821</v>
      </c>
      <c r="E578" s="18" t="s">
        <v>246</v>
      </c>
      <c r="F578" s="323">
        <v>472.92000000000002</v>
      </c>
      <c r="G578" s="39"/>
      <c r="H578" s="45"/>
    </row>
    <row r="579" s="2" customFormat="1" ht="16.8" customHeight="1">
      <c r="A579" s="39"/>
      <c r="B579" s="45"/>
      <c r="C579" s="322" t="s">
        <v>828</v>
      </c>
      <c r="D579" s="322" t="s">
        <v>829</v>
      </c>
      <c r="E579" s="18" t="s">
        <v>246</v>
      </c>
      <c r="F579" s="323">
        <v>1408.7429999999999</v>
      </c>
      <c r="G579" s="39"/>
      <c r="H579" s="45"/>
    </row>
    <row r="580" s="2" customFormat="1" ht="16.8" customHeight="1">
      <c r="A580" s="39"/>
      <c r="B580" s="45"/>
      <c r="C580" s="322" t="s">
        <v>857</v>
      </c>
      <c r="D580" s="322" t="s">
        <v>858</v>
      </c>
      <c r="E580" s="18" t="s">
        <v>255</v>
      </c>
      <c r="F580" s="323">
        <v>8.7690000000000001</v>
      </c>
      <c r="G580" s="39"/>
      <c r="H580" s="45"/>
    </row>
    <row r="581" s="2" customFormat="1">
      <c r="A581" s="39"/>
      <c r="B581" s="45"/>
      <c r="C581" s="322" t="s">
        <v>893</v>
      </c>
      <c r="D581" s="322" t="s">
        <v>894</v>
      </c>
      <c r="E581" s="18" t="s">
        <v>246</v>
      </c>
      <c r="F581" s="323">
        <v>526.82000000000005</v>
      </c>
      <c r="G581" s="39"/>
      <c r="H581" s="45"/>
    </row>
    <row r="582" s="2" customFormat="1">
      <c r="A582" s="39"/>
      <c r="B582" s="45"/>
      <c r="C582" s="322" t="s">
        <v>1142</v>
      </c>
      <c r="D582" s="322" t="s">
        <v>1143</v>
      </c>
      <c r="E582" s="18" t="s">
        <v>296</v>
      </c>
      <c r="F582" s="323">
        <v>1846.29</v>
      </c>
      <c r="G582" s="39"/>
      <c r="H582" s="45"/>
    </row>
    <row r="583" s="2" customFormat="1" ht="16.8" customHeight="1">
      <c r="A583" s="39"/>
      <c r="B583" s="45"/>
      <c r="C583" s="318" t="s">
        <v>833</v>
      </c>
      <c r="D583" s="319" t="s">
        <v>1231</v>
      </c>
      <c r="E583" s="320" t="s">
        <v>246</v>
      </c>
      <c r="F583" s="321">
        <v>950.09299999999996</v>
      </c>
      <c r="G583" s="39"/>
      <c r="H583" s="45"/>
    </row>
    <row r="584" s="2" customFormat="1" ht="16.8" customHeight="1">
      <c r="A584" s="39"/>
      <c r="B584" s="45"/>
      <c r="C584" s="322" t="s">
        <v>833</v>
      </c>
      <c r="D584" s="322" t="s">
        <v>1460</v>
      </c>
      <c r="E584" s="18" t="s">
        <v>1</v>
      </c>
      <c r="F584" s="323">
        <v>950.09299999999996</v>
      </c>
      <c r="G584" s="39"/>
      <c r="H584" s="45"/>
    </row>
    <row r="585" s="2" customFormat="1" ht="16.8" customHeight="1">
      <c r="A585" s="39"/>
      <c r="B585" s="45"/>
      <c r="C585" s="324" t="s">
        <v>6372</v>
      </c>
      <c r="D585" s="39"/>
      <c r="E585" s="39"/>
      <c r="F585" s="39"/>
      <c r="G585" s="39"/>
      <c r="H585" s="45"/>
    </row>
    <row r="586" s="2" customFormat="1" ht="16.8" customHeight="1">
      <c r="A586" s="39"/>
      <c r="B586" s="45"/>
      <c r="C586" s="322" t="s">
        <v>828</v>
      </c>
      <c r="D586" s="322" t="s">
        <v>829</v>
      </c>
      <c r="E586" s="18" t="s">
        <v>246</v>
      </c>
      <c r="F586" s="323">
        <v>1408.7429999999999</v>
      </c>
      <c r="G586" s="39"/>
      <c r="H586" s="45"/>
    </row>
    <row r="587" s="2" customFormat="1" ht="16.8" customHeight="1">
      <c r="A587" s="39"/>
      <c r="B587" s="45"/>
      <c r="C587" s="322" t="s">
        <v>524</v>
      </c>
      <c r="D587" s="322" t="s">
        <v>525</v>
      </c>
      <c r="E587" s="18" t="s">
        <v>246</v>
      </c>
      <c r="F587" s="323">
        <v>347.01100000000002</v>
      </c>
      <c r="G587" s="39"/>
      <c r="H587" s="45"/>
    </row>
    <row r="588" s="2" customFormat="1" ht="16.8" customHeight="1">
      <c r="A588" s="39"/>
      <c r="B588" s="45"/>
      <c r="C588" s="322" t="s">
        <v>1247</v>
      </c>
      <c r="D588" s="322" t="s">
        <v>1248</v>
      </c>
      <c r="E588" s="18" t="s">
        <v>246</v>
      </c>
      <c r="F588" s="323">
        <v>242.69800000000001</v>
      </c>
      <c r="G588" s="39"/>
      <c r="H588" s="45"/>
    </row>
    <row r="589" s="2" customFormat="1" ht="16.8" customHeight="1">
      <c r="A589" s="39"/>
      <c r="B589" s="45"/>
      <c r="C589" s="322" t="s">
        <v>531</v>
      </c>
      <c r="D589" s="322" t="s">
        <v>532</v>
      </c>
      <c r="E589" s="18" t="s">
        <v>246</v>
      </c>
      <c r="F589" s="323">
        <v>1388.0429999999999</v>
      </c>
      <c r="G589" s="39"/>
      <c r="H589" s="45"/>
    </row>
    <row r="590" s="2" customFormat="1" ht="16.8" customHeight="1">
      <c r="A590" s="39"/>
      <c r="B590" s="45"/>
      <c r="C590" s="322" t="s">
        <v>538</v>
      </c>
      <c r="D590" s="322" t="s">
        <v>539</v>
      </c>
      <c r="E590" s="18" t="s">
        <v>246</v>
      </c>
      <c r="F590" s="323">
        <v>1041.0329999999999</v>
      </c>
      <c r="G590" s="39"/>
      <c r="H590" s="45"/>
    </row>
    <row r="591" s="2" customFormat="1" ht="16.8" customHeight="1">
      <c r="A591" s="39"/>
      <c r="B591" s="45"/>
      <c r="C591" s="322" t="s">
        <v>546</v>
      </c>
      <c r="D591" s="322" t="s">
        <v>547</v>
      </c>
      <c r="E591" s="18" t="s">
        <v>246</v>
      </c>
      <c r="F591" s="323">
        <v>728.09500000000003</v>
      </c>
      <c r="G591" s="39"/>
      <c r="H591" s="45"/>
    </row>
    <row r="592" s="2" customFormat="1">
      <c r="A592" s="39"/>
      <c r="B592" s="45"/>
      <c r="C592" s="322" t="s">
        <v>1260</v>
      </c>
      <c r="D592" s="322" t="s">
        <v>1261</v>
      </c>
      <c r="E592" s="18" t="s">
        <v>246</v>
      </c>
      <c r="F592" s="323">
        <v>950.09299999999996</v>
      </c>
      <c r="G592" s="39"/>
      <c r="H592" s="45"/>
    </row>
    <row r="593" s="2" customFormat="1" ht="16.8" customHeight="1">
      <c r="A593" s="39"/>
      <c r="B593" s="45"/>
      <c r="C593" s="322" t="s">
        <v>867</v>
      </c>
      <c r="D593" s="322" t="s">
        <v>868</v>
      </c>
      <c r="E593" s="18" t="s">
        <v>246</v>
      </c>
      <c r="F593" s="323">
        <v>974.24300000000005</v>
      </c>
      <c r="G593" s="39"/>
      <c r="H593" s="45"/>
    </row>
    <row r="594" s="2" customFormat="1" ht="16.8" customHeight="1">
      <c r="A594" s="39"/>
      <c r="B594" s="45"/>
      <c r="C594" s="322" t="s">
        <v>1473</v>
      </c>
      <c r="D594" s="322" t="s">
        <v>1474</v>
      </c>
      <c r="E594" s="18" t="s">
        <v>246</v>
      </c>
      <c r="F594" s="323">
        <v>1900.1859999999999</v>
      </c>
      <c r="G594" s="39"/>
      <c r="H594" s="45"/>
    </row>
    <row r="595" s="2" customFormat="1" ht="16.8" customHeight="1">
      <c r="A595" s="39"/>
      <c r="B595" s="45"/>
      <c r="C595" s="322" t="s">
        <v>1504</v>
      </c>
      <c r="D595" s="322" t="s">
        <v>1505</v>
      </c>
      <c r="E595" s="18" t="s">
        <v>246</v>
      </c>
      <c r="F595" s="323">
        <v>950.09299999999996</v>
      </c>
      <c r="G595" s="39"/>
      <c r="H595" s="45"/>
    </row>
    <row r="596" s="2" customFormat="1" ht="16.8" customHeight="1">
      <c r="A596" s="39"/>
      <c r="B596" s="45"/>
      <c r="C596" s="318" t="s">
        <v>1233</v>
      </c>
      <c r="D596" s="319" t="s">
        <v>1234</v>
      </c>
      <c r="E596" s="320" t="s">
        <v>246</v>
      </c>
      <c r="F596" s="321">
        <v>1899.2850000000001</v>
      </c>
      <c r="G596" s="39"/>
      <c r="H596" s="45"/>
    </row>
    <row r="597" s="2" customFormat="1">
      <c r="A597" s="39"/>
      <c r="B597" s="45"/>
      <c r="C597" s="322" t="s">
        <v>1</v>
      </c>
      <c r="D597" s="322" t="s">
        <v>1492</v>
      </c>
      <c r="E597" s="18" t="s">
        <v>1</v>
      </c>
      <c r="F597" s="323">
        <v>0</v>
      </c>
      <c r="G597" s="39"/>
      <c r="H597" s="45"/>
    </row>
    <row r="598" s="2" customFormat="1" ht="16.8" customHeight="1">
      <c r="A598" s="39"/>
      <c r="B598" s="45"/>
      <c r="C598" s="322" t="s">
        <v>1</v>
      </c>
      <c r="D598" s="322" t="s">
        <v>1493</v>
      </c>
      <c r="E598" s="18" t="s">
        <v>1</v>
      </c>
      <c r="F598" s="323">
        <v>0</v>
      </c>
      <c r="G598" s="39"/>
      <c r="H598" s="45"/>
    </row>
    <row r="599" s="2" customFormat="1" ht="16.8" customHeight="1">
      <c r="A599" s="39"/>
      <c r="B599" s="45"/>
      <c r="C599" s="322" t="s">
        <v>1</v>
      </c>
      <c r="D599" s="322" t="s">
        <v>1348</v>
      </c>
      <c r="E599" s="18" t="s">
        <v>1</v>
      </c>
      <c r="F599" s="323">
        <v>0</v>
      </c>
      <c r="G599" s="39"/>
      <c r="H599" s="45"/>
    </row>
    <row r="600" s="2" customFormat="1" ht="16.8" customHeight="1">
      <c r="A600" s="39"/>
      <c r="B600" s="45"/>
      <c r="C600" s="322" t="s">
        <v>1</v>
      </c>
      <c r="D600" s="322" t="s">
        <v>1494</v>
      </c>
      <c r="E600" s="18" t="s">
        <v>1</v>
      </c>
      <c r="F600" s="323">
        <v>1524.75</v>
      </c>
      <c r="G600" s="39"/>
      <c r="H600" s="45"/>
    </row>
    <row r="601" s="2" customFormat="1" ht="16.8" customHeight="1">
      <c r="A601" s="39"/>
      <c r="B601" s="45"/>
      <c r="C601" s="322" t="s">
        <v>1</v>
      </c>
      <c r="D601" s="322" t="s">
        <v>1432</v>
      </c>
      <c r="E601" s="18" t="s">
        <v>1</v>
      </c>
      <c r="F601" s="323">
        <v>0</v>
      </c>
      <c r="G601" s="39"/>
      <c r="H601" s="45"/>
    </row>
    <row r="602" s="2" customFormat="1" ht="16.8" customHeight="1">
      <c r="A602" s="39"/>
      <c r="B602" s="45"/>
      <c r="C602" s="322" t="s">
        <v>1</v>
      </c>
      <c r="D602" s="322" t="s">
        <v>1495</v>
      </c>
      <c r="E602" s="18" t="s">
        <v>1</v>
      </c>
      <c r="F602" s="323">
        <v>305.685</v>
      </c>
      <c r="G602" s="39"/>
      <c r="H602" s="45"/>
    </row>
    <row r="603" s="2" customFormat="1" ht="16.8" customHeight="1">
      <c r="A603" s="39"/>
      <c r="B603" s="45"/>
      <c r="C603" s="322" t="s">
        <v>1</v>
      </c>
      <c r="D603" s="322" t="s">
        <v>1434</v>
      </c>
      <c r="E603" s="18" t="s">
        <v>1</v>
      </c>
      <c r="F603" s="323">
        <v>0</v>
      </c>
      <c r="G603" s="39"/>
      <c r="H603" s="45"/>
    </row>
    <row r="604" s="2" customFormat="1" ht="16.8" customHeight="1">
      <c r="A604" s="39"/>
      <c r="B604" s="45"/>
      <c r="C604" s="322" t="s">
        <v>1</v>
      </c>
      <c r="D604" s="322" t="s">
        <v>1496</v>
      </c>
      <c r="E604" s="18" t="s">
        <v>1</v>
      </c>
      <c r="F604" s="323">
        <v>4.5</v>
      </c>
      <c r="G604" s="39"/>
      <c r="H604" s="45"/>
    </row>
    <row r="605" s="2" customFormat="1" ht="16.8" customHeight="1">
      <c r="A605" s="39"/>
      <c r="B605" s="45"/>
      <c r="C605" s="322" t="s">
        <v>1</v>
      </c>
      <c r="D605" s="322" t="s">
        <v>1436</v>
      </c>
      <c r="E605" s="18" t="s">
        <v>1</v>
      </c>
      <c r="F605" s="323">
        <v>0</v>
      </c>
      <c r="G605" s="39"/>
      <c r="H605" s="45"/>
    </row>
    <row r="606" s="2" customFormat="1" ht="16.8" customHeight="1">
      <c r="A606" s="39"/>
      <c r="B606" s="45"/>
      <c r="C606" s="322" t="s">
        <v>1</v>
      </c>
      <c r="D606" s="322" t="s">
        <v>1497</v>
      </c>
      <c r="E606" s="18" t="s">
        <v>1</v>
      </c>
      <c r="F606" s="323">
        <v>45</v>
      </c>
      <c r="G606" s="39"/>
      <c r="H606" s="45"/>
    </row>
    <row r="607" s="2" customFormat="1" ht="16.8" customHeight="1">
      <c r="A607" s="39"/>
      <c r="B607" s="45"/>
      <c r="C607" s="322" t="s">
        <v>1</v>
      </c>
      <c r="D607" s="322" t="s">
        <v>1438</v>
      </c>
      <c r="E607" s="18" t="s">
        <v>1</v>
      </c>
      <c r="F607" s="323">
        <v>0</v>
      </c>
      <c r="G607" s="39"/>
      <c r="H607" s="45"/>
    </row>
    <row r="608" s="2" customFormat="1" ht="16.8" customHeight="1">
      <c r="A608" s="39"/>
      <c r="B608" s="45"/>
      <c r="C608" s="322" t="s">
        <v>1</v>
      </c>
      <c r="D608" s="322" t="s">
        <v>1498</v>
      </c>
      <c r="E608" s="18" t="s">
        <v>1</v>
      </c>
      <c r="F608" s="323">
        <v>0</v>
      </c>
      <c r="G608" s="39"/>
      <c r="H608" s="45"/>
    </row>
    <row r="609" s="2" customFormat="1" ht="16.8" customHeight="1">
      <c r="A609" s="39"/>
      <c r="B609" s="45"/>
      <c r="C609" s="322" t="s">
        <v>1</v>
      </c>
      <c r="D609" s="322" t="s">
        <v>1440</v>
      </c>
      <c r="E609" s="18" t="s">
        <v>1</v>
      </c>
      <c r="F609" s="323">
        <v>0</v>
      </c>
      <c r="G609" s="39"/>
      <c r="H609" s="45"/>
    </row>
    <row r="610" s="2" customFormat="1" ht="16.8" customHeight="1">
      <c r="A610" s="39"/>
      <c r="B610" s="45"/>
      <c r="C610" s="322" t="s">
        <v>1</v>
      </c>
      <c r="D610" s="322" t="s">
        <v>1499</v>
      </c>
      <c r="E610" s="18" t="s">
        <v>1</v>
      </c>
      <c r="F610" s="323">
        <v>5.25</v>
      </c>
      <c r="G610" s="39"/>
      <c r="H610" s="45"/>
    </row>
    <row r="611" s="2" customFormat="1" ht="16.8" customHeight="1">
      <c r="A611" s="39"/>
      <c r="B611" s="45"/>
      <c r="C611" s="322" t="s">
        <v>1</v>
      </c>
      <c r="D611" s="322" t="s">
        <v>1442</v>
      </c>
      <c r="E611" s="18" t="s">
        <v>1</v>
      </c>
      <c r="F611" s="323">
        <v>0</v>
      </c>
      <c r="G611" s="39"/>
      <c r="H611" s="45"/>
    </row>
    <row r="612" s="2" customFormat="1" ht="16.8" customHeight="1">
      <c r="A612" s="39"/>
      <c r="B612" s="45"/>
      <c r="C612" s="322" t="s">
        <v>1</v>
      </c>
      <c r="D612" s="322" t="s">
        <v>1500</v>
      </c>
      <c r="E612" s="18" t="s">
        <v>1</v>
      </c>
      <c r="F612" s="323">
        <v>14.1</v>
      </c>
      <c r="G612" s="39"/>
      <c r="H612" s="45"/>
    </row>
    <row r="613" s="2" customFormat="1" ht="16.8" customHeight="1">
      <c r="A613" s="39"/>
      <c r="B613" s="45"/>
      <c r="C613" s="322" t="s">
        <v>1233</v>
      </c>
      <c r="D613" s="322" t="s">
        <v>261</v>
      </c>
      <c r="E613" s="18" t="s">
        <v>1</v>
      </c>
      <c r="F613" s="323">
        <v>1899.2850000000001</v>
      </c>
      <c r="G613" s="39"/>
      <c r="H613" s="45"/>
    </row>
    <row r="614" s="2" customFormat="1" ht="16.8" customHeight="1">
      <c r="A614" s="39"/>
      <c r="B614" s="45"/>
      <c r="C614" s="324" t="s">
        <v>6372</v>
      </c>
      <c r="D614" s="39"/>
      <c r="E614" s="39"/>
      <c r="F614" s="39"/>
      <c r="G614" s="39"/>
      <c r="H614" s="45"/>
    </row>
    <row r="615" s="2" customFormat="1">
      <c r="A615" s="39"/>
      <c r="B615" s="45"/>
      <c r="C615" s="322" t="s">
        <v>1487</v>
      </c>
      <c r="D615" s="322" t="s">
        <v>1488</v>
      </c>
      <c r="E615" s="18" t="s">
        <v>246</v>
      </c>
      <c r="F615" s="323">
        <v>1899.2850000000001</v>
      </c>
      <c r="G615" s="39"/>
      <c r="H615" s="45"/>
    </row>
    <row r="616" s="2" customFormat="1">
      <c r="A616" s="39"/>
      <c r="B616" s="45"/>
      <c r="C616" s="322" t="s">
        <v>1265</v>
      </c>
      <c r="D616" s="322" t="s">
        <v>1266</v>
      </c>
      <c r="E616" s="18" t="s">
        <v>246</v>
      </c>
      <c r="F616" s="323">
        <v>1899.2850000000001</v>
      </c>
      <c r="G616" s="39"/>
      <c r="H616" s="45"/>
    </row>
    <row r="617" s="2" customFormat="1" ht="16.8" customHeight="1">
      <c r="A617" s="39"/>
      <c r="B617" s="45"/>
      <c r="C617" s="322" t="s">
        <v>1501</v>
      </c>
      <c r="D617" s="322" t="s">
        <v>1502</v>
      </c>
      <c r="E617" s="18" t="s">
        <v>246</v>
      </c>
      <c r="F617" s="323">
        <v>1899.2850000000001</v>
      </c>
      <c r="G617" s="39"/>
      <c r="H617" s="45"/>
    </row>
    <row r="618" s="2" customFormat="1" ht="16.8" customHeight="1">
      <c r="A618" s="39"/>
      <c r="B618" s="45"/>
      <c r="C618" s="318" t="s">
        <v>479</v>
      </c>
      <c r="D618" s="319" t="s">
        <v>480</v>
      </c>
      <c r="E618" s="320" t="s">
        <v>255</v>
      </c>
      <c r="F618" s="321">
        <v>742.93700000000001</v>
      </c>
      <c r="G618" s="39"/>
      <c r="H618" s="45"/>
    </row>
    <row r="619" s="2" customFormat="1" ht="16.8" customHeight="1">
      <c r="A619" s="39"/>
      <c r="B619" s="45"/>
      <c r="C619" s="322" t="s">
        <v>1</v>
      </c>
      <c r="D619" s="322" t="s">
        <v>693</v>
      </c>
      <c r="E619" s="18" t="s">
        <v>1</v>
      </c>
      <c r="F619" s="323">
        <v>0</v>
      </c>
      <c r="G619" s="39"/>
      <c r="H619" s="45"/>
    </row>
    <row r="620" s="2" customFormat="1" ht="16.8" customHeight="1">
      <c r="A620" s="39"/>
      <c r="B620" s="45"/>
      <c r="C620" s="322" t="s">
        <v>1</v>
      </c>
      <c r="D620" s="322" t="s">
        <v>1398</v>
      </c>
      <c r="E620" s="18" t="s">
        <v>1</v>
      </c>
      <c r="F620" s="323">
        <v>1058.289</v>
      </c>
      <c r="G620" s="39"/>
      <c r="H620" s="45"/>
    </row>
    <row r="621" s="2" customFormat="1" ht="16.8" customHeight="1">
      <c r="A621" s="39"/>
      <c r="B621" s="45"/>
      <c r="C621" s="322" t="s">
        <v>1</v>
      </c>
      <c r="D621" s="322" t="s">
        <v>695</v>
      </c>
      <c r="E621" s="18" t="s">
        <v>1</v>
      </c>
      <c r="F621" s="323">
        <v>0</v>
      </c>
      <c r="G621" s="39"/>
      <c r="H621" s="45"/>
    </row>
    <row r="622" s="2" customFormat="1" ht="16.8" customHeight="1">
      <c r="A622" s="39"/>
      <c r="B622" s="45"/>
      <c r="C622" s="322" t="s">
        <v>1</v>
      </c>
      <c r="D622" s="322" t="s">
        <v>440</v>
      </c>
      <c r="E622" s="18" t="s">
        <v>1</v>
      </c>
      <c r="F622" s="323">
        <v>16.268000000000001</v>
      </c>
      <c r="G622" s="39"/>
      <c r="H622" s="45"/>
    </row>
    <row r="623" s="2" customFormat="1" ht="16.8" customHeight="1">
      <c r="A623" s="39"/>
      <c r="B623" s="45"/>
      <c r="C623" s="322" t="s">
        <v>1</v>
      </c>
      <c r="D623" s="322" t="s">
        <v>696</v>
      </c>
      <c r="E623" s="18" t="s">
        <v>1</v>
      </c>
      <c r="F623" s="323">
        <v>0</v>
      </c>
      <c r="G623" s="39"/>
      <c r="H623" s="45"/>
    </row>
    <row r="624" s="2" customFormat="1" ht="16.8" customHeight="1">
      <c r="A624" s="39"/>
      <c r="B624" s="45"/>
      <c r="C624" s="322" t="s">
        <v>1</v>
      </c>
      <c r="D624" s="322" t="s">
        <v>697</v>
      </c>
      <c r="E624" s="18" t="s">
        <v>1</v>
      </c>
      <c r="F624" s="323">
        <v>-331.62</v>
      </c>
      <c r="G624" s="39"/>
      <c r="H624" s="45"/>
    </row>
    <row r="625" s="2" customFormat="1" ht="16.8" customHeight="1">
      <c r="A625" s="39"/>
      <c r="B625" s="45"/>
      <c r="C625" s="322" t="s">
        <v>479</v>
      </c>
      <c r="D625" s="322" t="s">
        <v>261</v>
      </c>
      <c r="E625" s="18" t="s">
        <v>1</v>
      </c>
      <c r="F625" s="323">
        <v>742.93700000000001</v>
      </c>
      <c r="G625" s="39"/>
      <c r="H625" s="45"/>
    </row>
    <row r="626" s="2" customFormat="1" ht="16.8" customHeight="1">
      <c r="A626" s="39"/>
      <c r="B626" s="45"/>
      <c r="C626" s="324" t="s">
        <v>6372</v>
      </c>
      <c r="D626" s="39"/>
      <c r="E626" s="39"/>
      <c r="F626" s="39"/>
      <c r="G626" s="39"/>
      <c r="H626" s="45"/>
    </row>
    <row r="627" s="2" customFormat="1">
      <c r="A627" s="39"/>
      <c r="B627" s="45"/>
      <c r="C627" s="322" t="s">
        <v>688</v>
      </c>
      <c r="D627" s="322" t="s">
        <v>689</v>
      </c>
      <c r="E627" s="18" t="s">
        <v>255</v>
      </c>
      <c r="F627" s="323">
        <v>742.93700000000001</v>
      </c>
      <c r="G627" s="39"/>
      <c r="H627" s="45"/>
    </row>
    <row r="628" s="2" customFormat="1">
      <c r="A628" s="39"/>
      <c r="B628" s="45"/>
      <c r="C628" s="322" t="s">
        <v>698</v>
      </c>
      <c r="D628" s="322" t="s">
        <v>699</v>
      </c>
      <c r="E628" s="18" t="s">
        <v>255</v>
      </c>
      <c r="F628" s="323">
        <v>9658.1810000000005</v>
      </c>
      <c r="G628" s="39"/>
      <c r="H628" s="45"/>
    </row>
    <row r="629" s="2" customFormat="1" ht="16.8" customHeight="1">
      <c r="A629" s="39"/>
      <c r="B629" s="45"/>
      <c r="C629" s="322" t="s">
        <v>732</v>
      </c>
      <c r="D629" s="322" t="s">
        <v>733</v>
      </c>
      <c r="E629" s="18" t="s">
        <v>255</v>
      </c>
      <c r="F629" s="323">
        <v>2354.7730000000001</v>
      </c>
      <c r="G629" s="39"/>
      <c r="H629" s="45"/>
    </row>
    <row r="630" s="2" customFormat="1">
      <c r="A630" s="39"/>
      <c r="B630" s="45"/>
      <c r="C630" s="322" t="s">
        <v>737</v>
      </c>
      <c r="D630" s="322" t="s">
        <v>738</v>
      </c>
      <c r="E630" s="18" t="s">
        <v>487</v>
      </c>
      <c r="F630" s="323">
        <v>3885.375</v>
      </c>
      <c r="G630" s="39"/>
      <c r="H630" s="45"/>
    </row>
    <row r="631" s="2" customFormat="1" ht="16.8" customHeight="1">
      <c r="A631" s="39"/>
      <c r="B631" s="45"/>
      <c r="C631" s="318" t="s">
        <v>482</v>
      </c>
      <c r="D631" s="319" t="s">
        <v>483</v>
      </c>
      <c r="E631" s="320" t="s">
        <v>255</v>
      </c>
      <c r="F631" s="321">
        <v>1611.836</v>
      </c>
      <c r="G631" s="39"/>
      <c r="H631" s="45"/>
    </row>
    <row r="632" s="2" customFormat="1" ht="16.8" customHeight="1">
      <c r="A632" s="39"/>
      <c r="B632" s="45"/>
      <c r="C632" s="322" t="s">
        <v>1</v>
      </c>
      <c r="D632" s="322" t="s">
        <v>710</v>
      </c>
      <c r="E632" s="18" t="s">
        <v>1</v>
      </c>
      <c r="F632" s="323">
        <v>0</v>
      </c>
      <c r="G632" s="39"/>
      <c r="H632" s="45"/>
    </row>
    <row r="633" s="2" customFormat="1" ht="16.8" customHeight="1">
      <c r="A633" s="39"/>
      <c r="B633" s="45"/>
      <c r="C633" s="322" t="s">
        <v>1</v>
      </c>
      <c r="D633" s="322" t="s">
        <v>711</v>
      </c>
      <c r="E633" s="18" t="s">
        <v>1</v>
      </c>
      <c r="F633" s="323">
        <v>1519.105</v>
      </c>
      <c r="G633" s="39"/>
      <c r="H633" s="45"/>
    </row>
    <row r="634" s="2" customFormat="1" ht="16.8" customHeight="1">
      <c r="A634" s="39"/>
      <c r="B634" s="45"/>
      <c r="C634" s="322" t="s">
        <v>1</v>
      </c>
      <c r="D634" s="322" t="s">
        <v>1404</v>
      </c>
      <c r="E634" s="18" t="s">
        <v>1</v>
      </c>
      <c r="F634" s="323">
        <v>68.328000000000003</v>
      </c>
      <c r="G634" s="39"/>
      <c r="H634" s="45"/>
    </row>
    <row r="635" s="2" customFormat="1" ht="16.8" customHeight="1">
      <c r="A635" s="39"/>
      <c r="B635" s="45"/>
      <c r="C635" s="322" t="s">
        <v>1</v>
      </c>
      <c r="D635" s="322" t="s">
        <v>712</v>
      </c>
      <c r="E635" s="18" t="s">
        <v>1</v>
      </c>
      <c r="F635" s="323">
        <v>0</v>
      </c>
      <c r="G635" s="39"/>
      <c r="H635" s="45"/>
    </row>
    <row r="636" s="2" customFormat="1" ht="16.8" customHeight="1">
      <c r="A636" s="39"/>
      <c r="B636" s="45"/>
      <c r="C636" s="322" t="s">
        <v>1</v>
      </c>
      <c r="D636" s="322" t="s">
        <v>443</v>
      </c>
      <c r="E636" s="18" t="s">
        <v>1</v>
      </c>
      <c r="F636" s="323">
        <v>24.402999999999999</v>
      </c>
      <c r="G636" s="39"/>
      <c r="H636" s="45"/>
    </row>
    <row r="637" s="2" customFormat="1" ht="16.8" customHeight="1">
      <c r="A637" s="39"/>
      <c r="B637" s="45"/>
      <c r="C637" s="322" t="s">
        <v>482</v>
      </c>
      <c r="D637" s="322" t="s">
        <v>261</v>
      </c>
      <c r="E637" s="18" t="s">
        <v>1</v>
      </c>
      <c r="F637" s="323">
        <v>1611.836</v>
      </c>
      <c r="G637" s="39"/>
      <c r="H637" s="45"/>
    </row>
    <row r="638" s="2" customFormat="1" ht="16.8" customHeight="1">
      <c r="A638" s="39"/>
      <c r="B638" s="45"/>
      <c r="C638" s="324" t="s">
        <v>6372</v>
      </c>
      <c r="D638" s="39"/>
      <c r="E638" s="39"/>
      <c r="F638" s="39"/>
      <c r="G638" s="39"/>
      <c r="H638" s="45"/>
    </row>
    <row r="639" s="2" customFormat="1">
      <c r="A639" s="39"/>
      <c r="B639" s="45"/>
      <c r="C639" s="322" t="s">
        <v>705</v>
      </c>
      <c r="D639" s="322" t="s">
        <v>706</v>
      </c>
      <c r="E639" s="18" t="s">
        <v>255</v>
      </c>
      <c r="F639" s="323">
        <v>1611.836</v>
      </c>
      <c r="G639" s="39"/>
      <c r="H639" s="45"/>
    </row>
    <row r="640" s="2" customFormat="1">
      <c r="A640" s="39"/>
      <c r="B640" s="45"/>
      <c r="C640" s="322" t="s">
        <v>713</v>
      </c>
      <c r="D640" s="322" t="s">
        <v>714</v>
      </c>
      <c r="E640" s="18" t="s">
        <v>255</v>
      </c>
      <c r="F640" s="323">
        <v>20953.867999999999</v>
      </c>
      <c r="G640" s="39"/>
      <c r="H640" s="45"/>
    </row>
    <row r="641" s="2" customFormat="1" ht="16.8" customHeight="1">
      <c r="A641" s="39"/>
      <c r="B641" s="45"/>
      <c r="C641" s="322" t="s">
        <v>732</v>
      </c>
      <c r="D641" s="322" t="s">
        <v>733</v>
      </c>
      <c r="E641" s="18" t="s">
        <v>255</v>
      </c>
      <c r="F641" s="323">
        <v>2354.7730000000001</v>
      </c>
      <c r="G641" s="39"/>
      <c r="H641" s="45"/>
    </row>
    <row r="642" s="2" customFormat="1">
      <c r="A642" s="39"/>
      <c r="B642" s="45"/>
      <c r="C642" s="322" t="s">
        <v>737</v>
      </c>
      <c r="D642" s="322" t="s">
        <v>738</v>
      </c>
      <c r="E642" s="18" t="s">
        <v>487</v>
      </c>
      <c r="F642" s="323">
        <v>3885.375</v>
      </c>
      <c r="G642" s="39"/>
      <c r="H642" s="45"/>
    </row>
    <row r="643" s="2" customFormat="1" ht="16.8" customHeight="1">
      <c r="A643" s="39"/>
      <c r="B643" s="45"/>
      <c r="C643" s="318" t="s">
        <v>3948</v>
      </c>
      <c r="D643" s="319" t="s">
        <v>3949</v>
      </c>
      <c r="E643" s="320" t="s">
        <v>487</v>
      </c>
      <c r="F643" s="321">
        <v>0</v>
      </c>
      <c r="G643" s="39"/>
      <c r="H643" s="45"/>
    </row>
    <row r="644" s="2" customFormat="1" ht="16.8" customHeight="1">
      <c r="A644" s="39"/>
      <c r="B644" s="45"/>
      <c r="C644" s="322" t="s">
        <v>3948</v>
      </c>
      <c r="D644" s="322" t="s">
        <v>6375</v>
      </c>
      <c r="E644" s="18" t="s">
        <v>1</v>
      </c>
      <c r="F644" s="323">
        <v>0</v>
      </c>
      <c r="G644" s="39"/>
      <c r="H644" s="45"/>
    </row>
    <row r="645" s="2" customFormat="1" ht="16.8" customHeight="1">
      <c r="A645" s="39"/>
      <c r="B645" s="45"/>
      <c r="C645" s="318" t="s">
        <v>485</v>
      </c>
      <c r="D645" s="319" t="s">
        <v>486</v>
      </c>
      <c r="E645" s="320" t="s">
        <v>487</v>
      </c>
      <c r="F645" s="321">
        <v>1601.644</v>
      </c>
      <c r="G645" s="39"/>
      <c r="H645" s="45"/>
    </row>
    <row r="646" s="2" customFormat="1" ht="16.8" customHeight="1">
      <c r="A646" s="39"/>
      <c r="B646" s="45"/>
      <c r="C646" s="322" t="s">
        <v>492</v>
      </c>
      <c r="D646" s="322" t="s">
        <v>6381</v>
      </c>
      <c r="E646" s="18" t="s">
        <v>1</v>
      </c>
      <c r="F646" s="323">
        <v>0.22500000000000001</v>
      </c>
      <c r="G646" s="39"/>
      <c r="H646" s="45"/>
    </row>
    <row r="647" s="2" customFormat="1" ht="16.8" customHeight="1">
      <c r="A647" s="39"/>
      <c r="B647" s="45"/>
      <c r="C647" s="322" t="s">
        <v>489</v>
      </c>
      <c r="D647" s="322" t="s">
        <v>6382</v>
      </c>
      <c r="E647" s="18" t="s">
        <v>1</v>
      </c>
      <c r="F647" s="323">
        <v>1065.6489999999999</v>
      </c>
      <c r="G647" s="39"/>
      <c r="H647" s="45"/>
    </row>
    <row r="648" s="2" customFormat="1" ht="16.8" customHeight="1">
      <c r="A648" s="39"/>
      <c r="B648" s="45"/>
      <c r="C648" s="322" t="s">
        <v>3948</v>
      </c>
      <c r="D648" s="322" t="s">
        <v>6375</v>
      </c>
      <c r="E648" s="18" t="s">
        <v>1</v>
      </c>
      <c r="F648" s="323">
        <v>0</v>
      </c>
      <c r="G648" s="39"/>
      <c r="H648" s="45"/>
    </row>
    <row r="649" s="2" customFormat="1" ht="16.8" customHeight="1">
      <c r="A649" s="39"/>
      <c r="B649" s="45"/>
      <c r="C649" s="322" t="s">
        <v>495</v>
      </c>
      <c r="D649" s="322" t="s">
        <v>6383</v>
      </c>
      <c r="E649" s="18" t="s">
        <v>1</v>
      </c>
      <c r="F649" s="323">
        <v>535.76999999999998</v>
      </c>
      <c r="G649" s="39"/>
      <c r="H649" s="45"/>
    </row>
    <row r="650" s="2" customFormat="1" ht="16.8" customHeight="1">
      <c r="A650" s="39"/>
      <c r="B650" s="45"/>
      <c r="C650" s="322" t="s">
        <v>485</v>
      </c>
      <c r="D650" s="322" t="s">
        <v>261</v>
      </c>
      <c r="E650" s="18" t="s">
        <v>1</v>
      </c>
      <c r="F650" s="323">
        <v>1601.644</v>
      </c>
      <c r="G650" s="39"/>
      <c r="H650" s="45"/>
    </row>
    <row r="651" s="2" customFormat="1" ht="16.8" customHeight="1">
      <c r="A651" s="39"/>
      <c r="B651" s="45"/>
      <c r="C651" s="324" t="s">
        <v>6372</v>
      </c>
      <c r="D651" s="39"/>
      <c r="E651" s="39"/>
      <c r="F651" s="39"/>
      <c r="G651" s="39"/>
      <c r="H651" s="45"/>
    </row>
    <row r="652" s="2" customFormat="1">
      <c r="A652" s="39"/>
      <c r="B652" s="45"/>
      <c r="C652" s="322" t="s">
        <v>1153</v>
      </c>
      <c r="D652" s="322" t="s">
        <v>1154</v>
      </c>
      <c r="E652" s="18" t="s">
        <v>487</v>
      </c>
      <c r="F652" s="323">
        <v>1601.644</v>
      </c>
      <c r="G652" s="39"/>
      <c r="H652" s="45"/>
    </row>
    <row r="653" s="2" customFormat="1" ht="16.8" customHeight="1">
      <c r="A653" s="39"/>
      <c r="B653" s="45"/>
      <c r="C653" s="322" t="s">
        <v>1159</v>
      </c>
      <c r="D653" s="322" t="s">
        <v>1160</v>
      </c>
      <c r="E653" s="18" t="s">
        <v>487</v>
      </c>
      <c r="F653" s="323">
        <v>35236.167999999998</v>
      </c>
      <c r="G653" s="39"/>
      <c r="H653" s="45"/>
    </row>
    <row r="654" s="2" customFormat="1" ht="16.8" customHeight="1">
      <c r="A654" s="39"/>
      <c r="B654" s="45"/>
      <c r="C654" s="318" t="s">
        <v>489</v>
      </c>
      <c r="D654" s="319" t="s">
        <v>490</v>
      </c>
      <c r="E654" s="320" t="s">
        <v>487</v>
      </c>
      <c r="F654" s="321">
        <v>1065.6489999999999</v>
      </c>
      <c r="G654" s="39"/>
      <c r="H654" s="45"/>
    </row>
    <row r="655" s="2" customFormat="1" ht="16.8" customHeight="1">
      <c r="A655" s="39"/>
      <c r="B655" s="45"/>
      <c r="C655" s="322" t="s">
        <v>489</v>
      </c>
      <c r="D655" s="322" t="s">
        <v>6382</v>
      </c>
      <c r="E655" s="18" t="s">
        <v>1</v>
      </c>
      <c r="F655" s="323">
        <v>1065.6489999999999</v>
      </c>
      <c r="G655" s="39"/>
      <c r="H655" s="45"/>
    </row>
    <row r="656" s="2" customFormat="1" ht="16.8" customHeight="1">
      <c r="A656" s="39"/>
      <c r="B656" s="45"/>
      <c r="C656" s="324" t="s">
        <v>6372</v>
      </c>
      <c r="D656" s="39"/>
      <c r="E656" s="39"/>
      <c r="F656" s="39"/>
      <c r="G656" s="39"/>
      <c r="H656" s="45"/>
    </row>
    <row r="657" s="2" customFormat="1">
      <c r="A657" s="39"/>
      <c r="B657" s="45"/>
      <c r="C657" s="322" t="s">
        <v>1172</v>
      </c>
      <c r="D657" s="322" t="s">
        <v>740</v>
      </c>
      <c r="E657" s="18" t="s">
        <v>487</v>
      </c>
      <c r="F657" s="323">
        <v>1065.6489999999999</v>
      </c>
      <c r="G657" s="39"/>
      <c r="H657" s="45"/>
    </row>
    <row r="658" s="2" customFormat="1" ht="16.8" customHeight="1">
      <c r="A658" s="39"/>
      <c r="B658" s="45"/>
      <c r="C658" s="318" t="s">
        <v>492</v>
      </c>
      <c r="D658" s="319" t="s">
        <v>493</v>
      </c>
      <c r="E658" s="320" t="s">
        <v>487</v>
      </c>
      <c r="F658" s="321">
        <v>0.22500000000000001</v>
      </c>
      <c r="G658" s="39"/>
      <c r="H658" s="45"/>
    </row>
    <row r="659" s="2" customFormat="1" ht="16.8" customHeight="1">
      <c r="A659" s="39"/>
      <c r="B659" s="45"/>
      <c r="C659" s="322" t="s">
        <v>492</v>
      </c>
      <c r="D659" s="322" t="s">
        <v>6381</v>
      </c>
      <c r="E659" s="18" t="s">
        <v>1</v>
      </c>
      <c r="F659" s="323">
        <v>0.22500000000000001</v>
      </c>
      <c r="G659" s="39"/>
      <c r="H659" s="45"/>
    </row>
    <row r="660" s="2" customFormat="1" ht="16.8" customHeight="1">
      <c r="A660" s="39"/>
      <c r="B660" s="45"/>
      <c r="C660" s="324" t="s">
        <v>6372</v>
      </c>
      <c r="D660" s="39"/>
      <c r="E660" s="39"/>
      <c r="F660" s="39"/>
      <c r="G660" s="39"/>
      <c r="H660" s="45"/>
    </row>
    <row r="661" s="2" customFormat="1">
      <c r="A661" s="39"/>
      <c r="B661" s="45"/>
      <c r="C661" s="322" t="s">
        <v>1166</v>
      </c>
      <c r="D661" s="322" t="s">
        <v>1167</v>
      </c>
      <c r="E661" s="18" t="s">
        <v>487</v>
      </c>
      <c r="F661" s="323">
        <v>0.22500000000000001</v>
      </c>
      <c r="G661" s="39"/>
      <c r="H661" s="45"/>
    </row>
    <row r="662" s="2" customFormat="1" ht="16.8" customHeight="1">
      <c r="A662" s="39"/>
      <c r="B662" s="45"/>
      <c r="C662" s="318" t="s">
        <v>495</v>
      </c>
      <c r="D662" s="319" t="s">
        <v>496</v>
      </c>
      <c r="E662" s="320" t="s">
        <v>487</v>
      </c>
      <c r="F662" s="321">
        <v>535.76999999999998</v>
      </c>
      <c r="G662" s="39"/>
      <c r="H662" s="45"/>
    </row>
    <row r="663" s="2" customFormat="1" ht="16.8" customHeight="1">
      <c r="A663" s="39"/>
      <c r="B663" s="45"/>
      <c r="C663" s="322" t="s">
        <v>495</v>
      </c>
      <c r="D663" s="322" t="s">
        <v>6383</v>
      </c>
      <c r="E663" s="18" t="s">
        <v>1</v>
      </c>
      <c r="F663" s="323">
        <v>535.76999999999998</v>
      </c>
      <c r="G663" s="39"/>
      <c r="H663" s="45"/>
    </row>
    <row r="664" s="2" customFormat="1" ht="16.8" customHeight="1">
      <c r="A664" s="39"/>
      <c r="B664" s="45"/>
      <c r="C664" s="324" t="s">
        <v>6372</v>
      </c>
      <c r="D664" s="39"/>
      <c r="E664" s="39"/>
      <c r="F664" s="39"/>
      <c r="G664" s="39"/>
      <c r="H664" s="45"/>
    </row>
    <row r="665" s="2" customFormat="1">
      <c r="A665" s="39"/>
      <c r="B665" s="45"/>
      <c r="C665" s="322" t="s">
        <v>1176</v>
      </c>
      <c r="D665" s="322" t="s">
        <v>1177</v>
      </c>
      <c r="E665" s="18" t="s">
        <v>487</v>
      </c>
      <c r="F665" s="323">
        <v>535.76999999999998</v>
      </c>
      <c r="G665" s="39"/>
      <c r="H665" s="45"/>
    </row>
    <row r="666" s="2" customFormat="1" ht="16.8" customHeight="1">
      <c r="A666" s="39"/>
      <c r="B666" s="45"/>
      <c r="C666" s="318" t="s">
        <v>498</v>
      </c>
      <c r="D666" s="319" t="s">
        <v>499</v>
      </c>
      <c r="E666" s="320" t="s">
        <v>296</v>
      </c>
      <c r="F666" s="321">
        <v>0.28999999999999998</v>
      </c>
      <c r="G666" s="39"/>
      <c r="H666" s="45"/>
    </row>
    <row r="667" s="2" customFormat="1" ht="16.8" customHeight="1">
      <c r="A667" s="39"/>
      <c r="B667" s="45"/>
      <c r="C667" s="322" t="s">
        <v>498</v>
      </c>
      <c r="D667" s="322" t="s">
        <v>643</v>
      </c>
      <c r="E667" s="18" t="s">
        <v>1</v>
      </c>
      <c r="F667" s="323">
        <v>0.28999999999999998</v>
      </c>
      <c r="G667" s="39"/>
      <c r="H667" s="45"/>
    </row>
    <row r="668" s="2" customFormat="1" ht="16.8" customHeight="1">
      <c r="A668" s="39"/>
      <c r="B668" s="45"/>
      <c r="C668" s="324" t="s">
        <v>6372</v>
      </c>
      <c r="D668" s="39"/>
      <c r="E668" s="39"/>
      <c r="F668" s="39"/>
      <c r="G668" s="39"/>
      <c r="H668" s="45"/>
    </row>
    <row r="669" s="2" customFormat="1" ht="16.8" customHeight="1">
      <c r="A669" s="39"/>
      <c r="B669" s="45"/>
      <c r="C669" s="322" t="s">
        <v>634</v>
      </c>
      <c r="D669" s="322" t="s">
        <v>635</v>
      </c>
      <c r="E669" s="18" t="s">
        <v>255</v>
      </c>
      <c r="F669" s="323">
        <v>562.21600000000001</v>
      </c>
      <c r="G669" s="39"/>
      <c r="H669" s="45"/>
    </row>
    <row r="670" s="2" customFormat="1" ht="16.8" customHeight="1">
      <c r="A670" s="39"/>
      <c r="B670" s="45"/>
      <c r="C670" s="318" t="s">
        <v>501</v>
      </c>
      <c r="D670" s="319" t="s">
        <v>502</v>
      </c>
      <c r="E670" s="320" t="s">
        <v>296</v>
      </c>
      <c r="F670" s="321">
        <v>0.29999999999999999</v>
      </c>
      <c r="G670" s="39"/>
      <c r="H670" s="45"/>
    </row>
    <row r="671" s="2" customFormat="1" ht="16.8" customHeight="1">
      <c r="A671" s="39"/>
      <c r="B671" s="45"/>
      <c r="C671" s="322" t="s">
        <v>501</v>
      </c>
      <c r="D671" s="322" t="s">
        <v>644</v>
      </c>
      <c r="E671" s="18" t="s">
        <v>1</v>
      </c>
      <c r="F671" s="323">
        <v>0.29999999999999999</v>
      </c>
      <c r="G671" s="39"/>
      <c r="H671" s="45"/>
    </row>
    <row r="672" s="2" customFormat="1" ht="16.8" customHeight="1">
      <c r="A672" s="39"/>
      <c r="B672" s="45"/>
      <c r="C672" s="324" t="s">
        <v>6372</v>
      </c>
      <c r="D672" s="39"/>
      <c r="E672" s="39"/>
      <c r="F672" s="39"/>
      <c r="G672" s="39"/>
      <c r="H672" s="45"/>
    </row>
    <row r="673" s="2" customFormat="1" ht="16.8" customHeight="1">
      <c r="A673" s="39"/>
      <c r="B673" s="45"/>
      <c r="C673" s="322" t="s">
        <v>634</v>
      </c>
      <c r="D673" s="322" t="s">
        <v>635</v>
      </c>
      <c r="E673" s="18" t="s">
        <v>255</v>
      </c>
      <c r="F673" s="323">
        <v>562.21600000000001</v>
      </c>
      <c r="G673" s="39"/>
      <c r="H673" s="45"/>
    </row>
    <row r="674" s="2" customFormat="1" ht="16.8" customHeight="1">
      <c r="A674" s="39"/>
      <c r="B674" s="45"/>
      <c r="C674" s="318" t="s">
        <v>504</v>
      </c>
      <c r="D674" s="319" t="s">
        <v>505</v>
      </c>
      <c r="E674" s="320" t="s">
        <v>296</v>
      </c>
      <c r="F674" s="321">
        <v>0.59999999999999998</v>
      </c>
      <c r="G674" s="39"/>
      <c r="H674" s="45"/>
    </row>
    <row r="675" s="2" customFormat="1" ht="16.8" customHeight="1">
      <c r="A675" s="39"/>
      <c r="B675" s="45"/>
      <c r="C675" s="322" t="s">
        <v>504</v>
      </c>
      <c r="D675" s="322" t="s">
        <v>642</v>
      </c>
      <c r="E675" s="18" t="s">
        <v>1</v>
      </c>
      <c r="F675" s="323">
        <v>0.59999999999999998</v>
      </c>
      <c r="G675" s="39"/>
      <c r="H675" s="45"/>
    </row>
    <row r="676" s="2" customFormat="1" ht="16.8" customHeight="1">
      <c r="A676" s="39"/>
      <c r="B676" s="45"/>
      <c r="C676" s="324" t="s">
        <v>6372</v>
      </c>
      <c r="D676" s="39"/>
      <c r="E676" s="39"/>
      <c r="F676" s="39"/>
      <c r="G676" s="39"/>
      <c r="H676" s="45"/>
    </row>
    <row r="677" s="2" customFormat="1" ht="16.8" customHeight="1">
      <c r="A677" s="39"/>
      <c r="B677" s="45"/>
      <c r="C677" s="322" t="s">
        <v>634</v>
      </c>
      <c r="D677" s="322" t="s">
        <v>635</v>
      </c>
      <c r="E677" s="18" t="s">
        <v>255</v>
      </c>
      <c r="F677" s="323">
        <v>562.21600000000001</v>
      </c>
      <c r="G677" s="39"/>
      <c r="H677" s="45"/>
    </row>
    <row r="678" s="2" customFormat="1" ht="16.8" customHeight="1">
      <c r="A678" s="39"/>
      <c r="B678" s="45"/>
      <c r="C678" s="318" t="s">
        <v>507</v>
      </c>
      <c r="D678" s="319" t="s">
        <v>508</v>
      </c>
      <c r="E678" s="320" t="s">
        <v>296</v>
      </c>
      <c r="F678" s="321">
        <v>0.10000000000000001</v>
      </c>
      <c r="G678" s="39"/>
      <c r="H678" s="45"/>
    </row>
    <row r="679" s="2" customFormat="1" ht="16.8" customHeight="1">
      <c r="A679" s="39"/>
      <c r="B679" s="45"/>
      <c r="C679" s="322" t="s">
        <v>507</v>
      </c>
      <c r="D679" s="322" t="s">
        <v>646</v>
      </c>
      <c r="E679" s="18" t="s">
        <v>1</v>
      </c>
      <c r="F679" s="323">
        <v>0.10000000000000001</v>
      </c>
      <c r="G679" s="39"/>
      <c r="H679" s="45"/>
    </row>
    <row r="680" s="2" customFormat="1" ht="16.8" customHeight="1">
      <c r="A680" s="39"/>
      <c r="B680" s="45"/>
      <c r="C680" s="324" t="s">
        <v>6372</v>
      </c>
      <c r="D680" s="39"/>
      <c r="E680" s="39"/>
      <c r="F680" s="39"/>
      <c r="G680" s="39"/>
      <c r="H680" s="45"/>
    </row>
    <row r="681" s="2" customFormat="1" ht="16.8" customHeight="1">
      <c r="A681" s="39"/>
      <c r="B681" s="45"/>
      <c r="C681" s="322" t="s">
        <v>634</v>
      </c>
      <c r="D681" s="322" t="s">
        <v>635</v>
      </c>
      <c r="E681" s="18" t="s">
        <v>255</v>
      </c>
      <c r="F681" s="323">
        <v>562.21600000000001</v>
      </c>
      <c r="G681" s="39"/>
      <c r="H681" s="45"/>
    </row>
    <row r="682" s="2" customFormat="1" ht="16.8" customHeight="1">
      <c r="A682" s="39"/>
      <c r="B682" s="45"/>
      <c r="C682" s="322" t="s">
        <v>598</v>
      </c>
      <c r="D682" s="322" t="s">
        <v>599</v>
      </c>
      <c r="E682" s="18" t="s">
        <v>255</v>
      </c>
      <c r="F682" s="323">
        <v>16.268000000000001</v>
      </c>
      <c r="G682" s="39"/>
      <c r="H682" s="45"/>
    </row>
    <row r="683" s="2" customFormat="1" ht="16.8" customHeight="1">
      <c r="A683" s="39"/>
      <c r="B683" s="45"/>
      <c r="C683" s="322" t="s">
        <v>660</v>
      </c>
      <c r="D683" s="322" t="s">
        <v>661</v>
      </c>
      <c r="E683" s="18" t="s">
        <v>246</v>
      </c>
      <c r="F683" s="323">
        <v>5026.2299999999996</v>
      </c>
      <c r="G683" s="39"/>
      <c r="H683" s="45"/>
    </row>
    <row r="684" s="2" customFormat="1" ht="16.8" customHeight="1">
      <c r="A684" s="39"/>
      <c r="B684" s="45"/>
      <c r="C684" s="322" t="s">
        <v>850</v>
      </c>
      <c r="D684" s="322" t="s">
        <v>851</v>
      </c>
      <c r="E684" s="18" t="s">
        <v>255</v>
      </c>
      <c r="F684" s="323">
        <v>220.41</v>
      </c>
      <c r="G684" s="39"/>
      <c r="H684" s="45"/>
    </row>
    <row r="685" s="2" customFormat="1" ht="16.8" customHeight="1">
      <c r="A685" s="39"/>
      <c r="B685" s="45"/>
      <c r="C685" s="318" t="s">
        <v>510</v>
      </c>
      <c r="D685" s="319" t="s">
        <v>511</v>
      </c>
      <c r="E685" s="320" t="s">
        <v>296</v>
      </c>
      <c r="F685" s="321">
        <v>0.14999999999999999</v>
      </c>
      <c r="G685" s="39"/>
      <c r="H685" s="45"/>
    </row>
    <row r="686" s="2" customFormat="1" ht="16.8" customHeight="1">
      <c r="A686" s="39"/>
      <c r="B686" s="45"/>
      <c r="C686" s="322" t="s">
        <v>510</v>
      </c>
      <c r="D686" s="322" t="s">
        <v>645</v>
      </c>
      <c r="E686" s="18" t="s">
        <v>1</v>
      </c>
      <c r="F686" s="323">
        <v>0.14999999999999999</v>
      </c>
      <c r="G686" s="39"/>
      <c r="H686" s="45"/>
    </row>
    <row r="687" s="2" customFormat="1" ht="16.8" customHeight="1">
      <c r="A687" s="39"/>
      <c r="B687" s="45"/>
      <c r="C687" s="324" t="s">
        <v>6372</v>
      </c>
      <c r="D687" s="39"/>
      <c r="E687" s="39"/>
      <c r="F687" s="39"/>
      <c r="G687" s="39"/>
      <c r="H687" s="45"/>
    </row>
    <row r="688" s="2" customFormat="1" ht="16.8" customHeight="1">
      <c r="A688" s="39"/>
      <c r="B688" s="45"/>
      <c r="C688" s="322" t="s">
        <v>634</v>
      </c>
      <c r="D688" s="322" t="s">
        <v>635</v>
      </c>
      <c r="E688" s="18" t="s">
        <v>255</v>
      </c>
      <c r="F688" s="323">
        <v>562.21600000000001</v>
      </c>
      <c r="G688" s="39"/>
      <c r="H688" s="45"/>
    </row>
    <row r="689" s="2" customFormat="1">
      <c r="A689" s="39"/>
      <c r="B689" s="45"/>
      <c r="C689" s="322" t="s">
        <v>671</v>
      </c>
      <c r="D689" s="322" t="s">
        <v>672</v>
      </c>
      <c r="E689" s="18" t="s">
        <v>255</v>
      </c>
      <c r="F689" s="323">
        <v>1460.847</v>
      </c>
      <c r="G689" s="39"/>
      <c r="H689" s="45"/>
    </row>
    <row r="690" s="2" customFormat="1" ht="16.8" customHeight="1">
      <c r="A690" s="39"/>
      <c r="B690" s="45"/>
      <c r="C690" s="322" t="s">
        <v>719</v>
      </c>
      <c r="D690" s="322" t="s">
        <v>720</v>
      </c>
      <c r="E690" s="18" t="s">
        <v>255</v>
      </c>
      <c r="F690" s="323">
        <v>1129.2270000000001</v>
      </c>
      <c r="G690" s="39"/>
      <c r="H690" s="45"/>
    </row>
    <row r="691" s="2" customFormat="1" ht="16.8" customHeight="1">
      <c r="A691" s="39"/>
      <c r="B691" s="45"/>
      <c r="C691" s="322" t="s">
        <v>262</v>
      </c>
      <c r="D691" s="322" t="s">
        <v>263</v>
      </c>
      <c r="E691" s="18" t="s">
        <v>255</v>
      </c>
      <c r="F691" s="323">
        <v>2716.6599999999999</v>
      </c>
      <c r="G691" s="39"/>
      <c r="H691" s="45"/>
    </row>
    <row r="692" s="2" customFormat="1" ht="16.8" customHeight="1">
      <c r="A692" s="39"/>
      <c r="B692" s="45"/>
      <c r="C692" s="318" t="s">
        <v>513</v>
      </c>
      <c r="D692" s="319" t="s">
        <v>514</v>
      </c>
      <c r="E692" s="320" t="s">
        <v>246</v>
      </c>
      <c r="F692" s="321">
        <v>472.92000000000002</v>
      </c>
      <c r="G692" s="39"/>
      <c r="H692" s="45"/>
    </row>
    <row r="693" s="2" customFormat="1" ht="16.8" customHeight="1">
      <c r="A693" s="39"/>
      <c r="B693" s="45"/>
      <c r="C693" s="322" t="s">
        <v>1</v>
      </c>
      <c r="D693" s="322" t="s">
        <v>1430</v>
      </c>
      <c r="E693" s="18" t="s">
        <v>1</v>
      </c>
      <c r="F693" s="323">
        <v>0</v>
      </c>
      <c r="G693" s="39"/>
      <c r="H693" s="45"/>
    </row>
    <row r="694" s="2" customFormat="1" ht="16.8" customHeight="1">
      <c r="A694" s="39"/>
      <c r="B694" s="45"/>
      <c r="C694" s="322" t="s">
        <v>1</v>
      </c>
      <c r="D694" s="322" t="s">
        <v>1431</v>
      </c>
      <c r="E694" s="18" t="s">
        <v>1</v>
      </c>
      <c r="F694" s="323">
        <v>13.5</v>
      </c>
      <c r="G694" s="39"/>
      <c r="H694" s="45"/>
    </row>
    <row r="695" s="2" customFormat="1" ht="16.8" customHeight="1">
      <c r="A695" s="39"/>
      <c r="B695" s="45"/>
      <c r="C695" s="322" t="s">
        <v>1</v>
      </c>
      <c r="D695" s="322" t="s">
        <v>1432</v>
      </c>
      <c r="E695" s="18" t="s">
        <v>1</v>
      </c>
      <c r="F695" s="323">
        <v>0</v>
      </c>
      <c r="G695" s="39"/>
      <c r="H695" s="45"/>
    </row>
    <row r="696" s="2" customFormat="1">
      <c r="A696" s="39"/>
      <c r="B696" s="45"/>
      <c r="C696" s="322" t="s">
        <v>1</v>
      </c>
      <c r="D696" s="322" t="s">
        <v>1433</v>
      </c>
      <c r="E696" s="18" t="s">
        <v>1</v>
      </c>
      <c r="F696" s="323">
        <v>142.68000000000001</v>
      </c>
      <c r="G696" s="39"/>
      <c r="H696" s="45"/>
    </row>
    <row r="697" s="2" customFormat="1" ht="16.8" customHeight="1">
      <c r="A697" s="39"/>
      <c r="B697" s="45"/>
      <c r="C697" s="322" t="s">
        <v>1</v>
      </c>
      <c r="D697" s="322" t="s">
        <v>1434</v>
      </c>
      <c r="E697" s="18" t="s">
        <v>1</v>
      </c>
      <c r="F697" s="323">
        <v>0</v>
      </c>
      <c r="G697" s="39"/>
      <c r="H697" s="45"/>
    </row>
    <row r="698" s="2" customFormat="1" ht="16.8" customHeight="1">
      <c r="A698" s="39"/>
      <c r="B698" s="45"/>
      <c r="C698" s="322" t="s">
        <v>1</v>
      </c>
      <c r="D698" s="322" t="s">
        <v>1435</v>
      </c>
      <c r="E698" s="18" t="s">
        <v>1</v>
      </c>
      <c r="F698" s="323">
        <v>2.7000000000000002</v>
      </c>
      <c r="G698" s="39"/>
      <c r="H698" s="45"/>
    </row>
    <row r="699" s="2" customFormat="1" ht="16.8" customHeight="1">
      <c r="A699" s="39"/>
      <c r="B699" s="45"/>
      <c r="C699" s="322" t="s">
        <v>1</v>
      </c>
      <c r="D699" s="322" t="s">
        <v>1436</v>
      </c>
      <c r="E699" s="18" t="s">
        <v>1</v>
      </c>
      <c r="F699" s="323">
        <v>0</v>
      </c>
      <c r="G699" s="39"/>
      <c r="H699" s="45"/>
    </row>
    <row r="700" s="2" customFormat="1" ht="16.8" customHeight="1">
      <c r="A700" s="39"/>
      <c r="B700" s="45"/>
      <c r="C700" s="322" t="s">
        <v>1</v>
      </c>
      <c r="D700" s="322" t="s">
        <v>1437</v>
      </c>
      <c r="E700" s="18" t="s">
        <v>1</v>
      </c>
      <c r="F700" s="323">
        <v>0</v>
      </c>
      <c r="G700" s="39"/>
      <c r="H700" s="45"/>
    </row>
    <row r="701" s="2" customFormat="1" ht="16.8" customHeight="1">
      <c r="A701" s="39"/>
      <c r="B701" s="45"/>
      <c r="C701" s="322" t="s">
        <v>1</v>
      </c>
      <c r="D701" s="322" t="s">
        <v>1438</v>
      </c>
      <c r="E701" s="18" t="s">
        <v>1</v>
      </c>
      <c r="F701" s="323">
        <v>0</v>
      </c>
      <c r="G701" s="39"/>
      <c r="H701" s="45"/>
    </row>
    <row r="702" s="2" customFormat="1" ht="16.8" customHeight="1">
      <c r="A702" s="39"/>
      <c r="B702" s="45"/>
      <c r="C702" s="322" t="s">
        <v>1</v>
      </c>
      <c r="D702" s="322" t="s">
        <v>1439</v>
      </c>
      <c r="E702" s="18" t="s">
        <v>1</v>
      </c>
      <c r="F702" s="323">
        <v>15</v>
      </c>
      <c r="G702" s="39"/>
      <c r="H702" s="45"/>
    </row>
    <row r="703" s="2" customFormat="1" ht="16.8" customHeight="1">
      <c r="A703" s="39"/>
      <c r="B703" s="45"/>
      <c r="C703" s="322" t="s">
        <v>1</v>
      </c>
      <c r="D703" s="322" t="s">
        <v>1440</v>
      </c>
      <c r="E703" s="18" t="s">
        <v>1</v>
      </c>
      <c r="F703" s="323">
        <v>0</v>
      </c>
      <c r="G703" s="39"/>
      <c r="H703" s="45"/>
    </row>
    <row r="704" s="2" customFormat="1" ht="16.8" customHeight="1">
      <c r="A704" s="39"/>
      <c r="B704" s="45"/>
      <c r="C704" s="322" t="s">
        <v>1</v>
      </c>
      <c r="D704" s="322" t="s">
        <v>1441</v>
      </c>
      <c r="E704" s="18" t="s">
        <v>1</v>
      </c>
      <c r="F704" s="323">
        <v>18.375</v>
      </c>
      <c r="G704" s="39"/>
      <c r="H704" s="45"/>
    </row>
    <row r="705" s="2" customFormat="1" ht="16.8" customHeight="1">
      <c r="A705" s="39"/>
      <c r="B705" s="45"/>
      <c r="C705" s="322" t="s">
        <v>1</v>
      </c>
      <c r="D705" s="322" t="s">
        <v>1442</v>
      </c>
      <c r="E705" s="18" t="s">
        <v>1</v>
      </c>
      <c r="F705" s="323">
        <v>0</v>
      </c>
      <c r="G705" s="39"/>
      <c r="H705" s="45"/>
    </row>
    <row r="706" s="2" customFormat="1">
      <c r="A706" s="39"/>
      <c r="B706" s="45"/>
      <c r="C706" s="322" t="s">
        <v>1</v>
      </c>
      <c r="D706" s="322" t="s">
        <v>1443</v>
      </c>
      <c r="E706" s="18" t="s">
        <v>1</v>
      </c>
      <c r="F706" s="323">
        <v>280.66500000000002</v>
      </c>
      <c r="G706" s="39"/>
      <c r="H706" s="45"/>
    </row>
    <row r="707" s="2" customFormat="1" ht="16.8" customHeight="1">
      <c r="A707" s="39"/>
      <c r="B707" s="45"/>
      <c r="C707" s="322" t="s">
        <v>513</v>
      </c>
      <c r="D707" s="322" t="s">
        <v>261</v>
      </c>
      <c r="E707" s="18" t="s">
        <v>1</v>
      </c>
      <c r="F707" s="323">
        <v>472.92000000000002</v>
      </c>
      <c r="G707" s="39"/>
      <c r="H707" s="45"/>
    </row>
    <row r="708" s="2" customFormat="1" ht="16.8" customHeight="1">
      <c r="A708" s="39"/>
      <c r="B708" s="45"/>
      <c r="C708" s="324" t="s">
        <v>6372</v>
      </c>
      <c r="D708" s="39"/>
      <c r="E708" s="39"/>
      <c r="F708" s="39"/>
      <c r="G708" s="39"/>
      <c r="H708" s="45"/>
    </row>
    <row r="709" s="2" customFormat="1" ht="16.8" customHeight="1">
      <c r="A709" s="39"/>
      <c r="B709" s="45"/>
      <c r="C709" s="322" t="s">
        <v>820</v>
      </c>
      <c r="D709" s="322" t="s">
        <v>821</v>
      </c>
      <c r="E709" s="18" t="s">
        <v>246</v>
      </c>
      <c r="F709" s="323">
        <v>472.92000000000002</v>
      </c>
      <c r="G709" s="39"/>
      <c r="H709" s="45"/>
    </row>
    <row r="710" s="2" customFormat="1" ht="16.8" customHeight="1">
      <c r="A710" s="39"/>
      <c r="B710" s="45"/>
      <c r="C710" s="322" t="s">
        <v>244</v>
      </c>
      <c r="D710" s="322" t="s">
        <v>245</v>
      </c>
      <c r="E710" s="18" t="s">
        <v>246</v>
      </c>
      <c r="F710" s="323">
        <v>472.92000000000002</v>
      </c>
      <c r="G710" s="39"/>
      <c r="H710" s="45"/>
    </row>
    <row r="711" s="2" customFormat="1">
      <c r="A711" s="39"/>
      <c r="B711" s="45"/>
      <c r="C711" s="322" t="s">
        <v>671</v>
      </c>
      <c r="D711" s="322" t="s">
        <v>672</v>
      </c>
      <c r="E711" s="18" t="s">
        <v>255</v>
      </c>
      <c r="F711" s="323">
        <v>1460.847</v>
      </c>
      <c r="G711" s="39"/>
      <c r="H711" s="45"/>
    </row>
    <row r="712" s="2" customFormat="1" ht="16.8" customHeight="1">
      <c r="A712" s="39"/>
      <c r="B712" s="45"/>
      <c r="C712" s="322" t="s">
        <v>719</v>
      </c>
      <c r="D712" s="322" t="s">
        <v>720</v>
      </c>
      <c r="E712" s="18" t="s">
        <v>255</v>
      </c>
      <c r="F712" s="323">
        <v>1129.2270000000001</v>
      </c>
      <c r="G712" s="39"/>
      <c r="H712" s="45"/>
    </row>
    <row r="713" s="2" customFormat="1" ht="16.8" customHeight="1">
      <c r="A713" s="39"/>
      <c r="B713" s="45"/>
      <c r="C713" s="322" t="s">
        <v>262</v>
      </c>
      <c r="D713" s="322" t="s">
        <v>263</v>
      </c>
      <c r="E713" s="18" t="s">
        <v>255</v>
      </c>
      <c r="F713" s="323">
        <v>2716.6599999999999</v>
      </c>
      <c r="G713" s="39"/>
      <c r="H713" s="45"/>
    </row>
    <row r="714" s="2" customFormat="1" ht="16.8" customHeight="1">
      <c r="A714" s="39"/>
      <c r="B714" s="45"/>
      <c r="C714" s="322" t="s">
        <v>800</v>
      </c>
      <c r="D714" s="322" t="s">
        <v>801</v>
      </c>
      <c r="E714" s="18" t="s">
        <v>246</v>
      </c>
      <c r="F714" s="323">
        <v>472.92000000000002</v>
      </c>
      <c r="G714" s="39"/>
      <c r="H714" s="45"/>
    </row>
    <row r="715" s="2" customFormat="1" ht="16.8" customHeight="1">
      <c r="A715" s="39"/>
      <c r="B715" s="45"/>
      <c r="C715" s="322" t="s">
        <v>806</v>
      </c>
      <c r="D715" s="322" t="s">
        <v>807</v>
      </c>
      <c r="E715" s="18" t="s">
        <v>246</v>
      </c>
      <c r="F715" s="323">
        <v>236.46000000000001</v>
      </c>
      <c r="G715" s="39"/>
      <c r="H715" s="45"/>
    </row>
    <row r="716" s="2" customFormat="1" ht="16.8" customHeight="1">
      <c r="A716" s="39"/>
      <c r="B716" s="45"/>
      <c r="C716" s="318" t="s">
        <v>516</v>
      </c>
      <c r="D716" s="319" t="s">
        <v>516</v>
      </c>
      <c r="E716" s="320" t="s">
        <v>255</v>
      </c>
      <c r="F716" s="321">
        <v>1658.0989999999999</v>
      </c>
      <c r="G716" s="39"/>
      <c r="H716" s="45"/>
    </row>
    <row r="717" s="2" customFormat="1" ht="16.8" customHeight="1">
      <c r="A717" s="39"/>
      <c r="B717" s="45"/>
      <c r="C717" s="322" t="s">
        <v>1</v>
      </c>
      <c r="D717" s="322" t="s">
        <v>1411</v>
      </c>
      <c r="E717" s="18" t="s">
        <v>1</v>
      </c>
      <c r="F717" s="323">
        <v>2645.7220000000002</v>
      </c>
      <c r="G717" s="39"/>
      <c r="H717" s="45"/>
    </row>
    <row r="718" s="2" customFormat="1" ht="16.8" customHeight="1">
      <c r="A718" s="39"/>
      <c r="B718" s="45"/>
      <c r="C718" s="322" t="s">
        <v>1</v>
      </c>
      <c r="D718" s="322" t="s">
        <v>769</v>
      </c>
      <c r="E718" s="18" t="s">
        <v>1</v>
      </c>
      <c r="F718" s="323">
        <v>-220.41</v>
      </c>
      <c r="G718" s="39"/>
      <c r="H718" s="45"/>
    </row>
    <row r="719" s="2" customFormat="1" ht="16.8" customHeight="1">
      <c r="A719" s="39"/>
      <c r="B719" s="45"/>
      <c r="C719" s="322" t="s">
        <v>1</v>
      </c>
      <c r="D719" s="322" t="s">
        <v>770</v>
      </c>
      <c r="E719" s="18" t="s">
        <v>1</v>
      </c>
      <c r="F719" s="323">
        <v>-700.76099999999997</v>
      </c>
      <c r="G719" s="39"/>
      <c r="H719" s="45"/>
    </row>
    <row r="720" s="2" customFormat="1" ht="16.8" customHeight="1">
      <c r="A720" s="39"/>
      <c r="B720" s="45"/>
      <c r="C720" s="322" t="s">
        <v>1</v>
      </c>
      <c r="D720" s="322" t="s">
        <v>1418</v>
      </c>
      <c r="E720" s="18" t="s">
        <v>1</v>
      </c>
      <c r="F720" s="323">
        <v>-15.571999999999999</v>
      </c>
      <c r="G720" s="39"/>
      <c r="H720" s="45"/>
    </row>
    <row r="721" s="2" customFormat="1" ht="16.8" customHeight="1">
      <c r="A721" s="39"/>
      <c r="B721" s="45"/>
      <c r="C721" s="322" t="s">
        <v>1</v>
      </c>
      <c r="D721" s="322" t="s">
        <v>1419</v>
      </c>
      <c r="E721" s="18" t="s">
        <v>1</v>
      </c>
      <c r="F721" s="323">
        <v>-50.880000000000003</v>
      </c>
      <c r="G721" s="39"/>
      <c r="H721" s="45"/>
    </row>
    <row r="722" s="2" customFormat="1" ht="16.8" customHeight="1">
      <c r="A722" s="39"/>
      <c r="B722" s="45"/>
      <c r="C722" s="322" t="s">
        <v>516</v>
      </c>
      <c r="D722" s="322" t="s">
        <v>261</v>
      </c>
      <c r="E722" s="18" t="s">
        <v>1</v>
      </c>
      <c r="F722" s="323">
        <v>1658.0989999999999</v>
      </c>
      <c r="G722" s="39"/>
      <c r="H722" s="45"/>
    </row>
    <row r="723" s="2" customFormat="1" ht="16.8" customHeight="1">
      <c r="A723" s="39"/>
      <c r="B723" s="45"/>
      <c r="C723" s="324" t="s">
        <v>6372</v>
      </c>
      <c r="D723" s="39"/>
      <c r="E723" s="39"/>
      <c r="F723" s="39"/>
      <c r="G723" s="39"/>
      <c r="H723" s="45"/>
    </row>
    <row r="724" s="2" customFormat="1" ht="16.8" customHeight="1">
      <c r="A724" s="39"/>
      <c r="B724" s="45"/>
      <c r="C724" s="322" t="s">
        <v>764</v>
      </c>
      <c r="D724" s="322" t="s">
        <v>765</v>
      </c>
      <c r="E724" s="18" t="s">
        <v>255</v>
      </c>
      <c r="F724" s="323">
        <v>1658.0989999999999</v>
      </c>
      <c r="G724" s="39"/>
      <c r="H724" s="45"/>
    </row>
    <row r="725" s="2" customFormat="1">
      <c r="A725" s="39"/>
      <c r="B725" s="45"/>
      <c r="C725" s="322" t="s">
        <v>671</v>
      </c>
      <c r="D725" s="322" t="s">
        <v>672</v>
      </c>
      <c r="E725" s="18" t="s">
        <v>255</v>
      </c>
      <c r="F725" s="323">
        <v>1460.847</v>
      </c>
      <c r="G725" s="39"/>
      <c r="H725" s="45"/>
    </row>
    <row r="726" s="2" customFormat="1">
      <c r="A726" s="39"/>
      <c r="B726" s="45"/>
      <c r="C726" s="322" t="s">
        <v>688</v>
      </c>
      <c r="D726" s="322" t="s">
        <v>689</v>
      </c>
      <c r="E726" s="18" t="s">
        <v>255</v>
      </c>
      <c r="F726" s="323">
        <v>742.93700000000001</v>
      </c>
      <c r="G726" s="39"/>
      <c r="H726" s="45"/>
    </row>
    <row r="727" s="2" customFormat="1" ht="16.8" customHeight="1">
      <c r="A727" s="39"/>
      <c r="B727" s="45"/>
      <c r="C727" s="322" t="s">
        <v>773</v>
      </c>
      <c r="D727" s="322" t="s">
        <v>774</v>
      </c>
      <c r="E727" s="18" t="s">
        <v>487</v>
      </c>
      <c r="F727" s="323">
        <v>2719.826</v>
      </c>
      <c r="G727" s="39"/>
      <c r="H727" s="45"/>
    </row>
    <row r="728" s="2" customFormat="1" ht="16.8" customHeight="1">
      <c r="A728" s="39"/>
      <c r="B728" s="45"/>
      <c r="C728" s="318" t="s">
        <v>518</v>
      </c>
      <c r="D728" s="319" t="s">
        <v>518</v>
      </c>
      <c r="E728" s="320" t="s">
        <v>246</v>
      </c>
      <c r="F728" s="321">
        <v>236.46000000000001</v>
      </c>
      <c r="G728" s="39"/>
      <c r="H728" s="45"/>
    </row>
    <row r="729" s="2" customFormat="1" ht="16.8" customHeight="1">
      <c r="A729" s="39"/>
      <c r="B729" s="45"/>
      <c r="C729" s="322" t="s">
        <v>1</v>
      </c>
      <c r="D729" s="322" t="s">
        <v>811</v>
      </c>
      <c r="E729" s="18" t="s">
        <v>1</v>
      </c>
      <c r="F729" s="323">
        <v>0</v>
      </c>
      <c r="G729" s="39"/>
      <c r="H729" s="45"/>
    </row>
    <row r="730" s="2" customFormat="1" ht="16.8" customHeight="1">
      <c r="A730" s="39"/>
      <c r="B730" s="45"/>
      <c r="C730" s="322" t="s">
        <v>1</v>
      </c>
      <c r="D730" s="322" t="s">
        <v>812</v>
      </c>
      <c r="E730" s="18" t="s">
        <v>1</v>
      </c>
      <c r="F730" s="323">
        <v>236.46000000000001</v>
      </c>
      <c r="G730" s="39"/>
      <c r="H730" s="45"/>
    </row>
    <row r="731" s="2" customFormat="1" ht="16.8" customHeight="1">
      <c r="A731" s="39"/>
      <c r="B731" s="45"/>
      <c r="C731" s="322" t="s">
        <v>518</v>
      </c>
      <c r="D731" s="322" t="s">
        <v>261</v>
      </c>
      <c r="E731" s="18" t="s">
        <v>1</v>
      </c>
      <c r="F731" s="323">
        <v>236.46000000000001</v>
      </c>
      <c r="G731" s="39"/>
      <c r="H731" s="45"/>
    </row>
    <row r="732" s="2" customFormat="1" ht="16.8" customHeight="1">
      <c r="A732" s="39"/>
      <c r="B732" s="45"/>
      <c r="C732" s="324" t="s">
        <v>6372</v>
      </c>
      <c r="D732" s="39"/>
      <c r="E732" s="39"/>
      <c r="F732" s="39"/>
      <c r="G732" s="39"/>
      <c r="H732" s="45"/>
    </row>
    <row r="733" s="2" customFormat="1" ht="16.8" customHeight="1">
      <c r="A733" s="39"/>
      <c r="B733" s="45"/>
      <c r="C733" s="322" t="s">
        <v>806</v>
      </c>
      <c r="D733" s="322" t="s">
        <v>807</v>
      </c>
      <c r="E733" s="18" t="s">
        <v>246</v>
      </c>
      <c r="F733" s="323">
        <v>236.46000000000001</v>
      </c>
      <c r="G733" s="39"/>
      <c r="H733" s="45"/>
    </row>
    <row r="734" s="2" customFormat="1">
      <c r="A734" s="39"/>
      <c r="B734" s="45"/>
      <c r="C734" s="322" t="s">
        <v>838</v>
      </c>
      <c r="D734" s="322" t="s">
        <v>839</v>
      </c>
      <c r="E734" s="18" t="s">
        <v>246</v>
      </c>
      <c r="F734" s="323">
        <v>236.46000000000001</v>
      </c>
      <c r="G734" s="39"/>
      <c r="H734" s="45"/>
    </row>
    <row r="735" s="2" customFormat="1" ht="16.8" customHeight="1">
      <c r="A735" s="39"/>
      <c r="B735" s="45"/>
      <c r="C735" s="322" t="s">
        <v>844</v>
      </c>
      <c r="D735" s="322" t="s">
        <v>845</v>
      </c>
      <c r="E735" s="18" t="s">
        <v>246</v>
      </c>
      <c r="F735" s="323">
        <v>236.46000000000001</v>
      </c>
      <c r="G735" s="39"/>
      <c r="H735" s="45"/>
    </row>
    <row r="736" s="2" customFormat="1" ht="26.4" customHeight="1">
      <c r="A736" s="39"/>
      <c r="B736" s="45"/>
      <c r="C736" s="317" t="s">
        <v>6384</v>
      </c>
      <c r="D736" s="317" t="s">
        <v>105</v>
      </c>
      <c r="E736" s="39"/>
      <c r="F736" s="39"/>
      <c r="G736" s="39"/>
      <c r="H736" s="45"/>
    </row>
    <row r="737" s="2" customFormat="1" ht="16.8" customHeight="1">
      <c r="A737" s="39"/>
      <c r="B737" s="45"/>
      <c r="C737" s="318" t="s">
        <v>1687</v>
      </c>
      <c r="D737" s="319" t="s">
        <v>1688</v>
      </c>
      <c r="E737" s="320" t="s">
        <v>255</v>
      </c>
      <c r="F737" s="321">
        <v>84.941999999999993</v>
      </c>
      <c r="G737" s="39"/>
      <c r="H737" s="45"/>
    </row>
    <row r="738" s="2" customFormat="1" ht="16.8" customHeight="1">
      <c r="A738" s="39"/>
      <c r="B738" s="45"/>
      <c r="C738" s="322" t="s">
        <v>1</v>
      </c>
      <c r="D738" s="322" t="s">
        <v>1904</v>
      </c>
      <c r="E738" s="18" t="s">
        <v>1</v>
      </c>
      <c r="F738" s="323">
        <v>84.941999999999993</v>
      </c>
      <c r="G738" s="39"/>
      <c r="H738" s="45"/>
    </row>
    <row r="739" s="2" customFormat="1" ht="16.8" customHeight="1">
      <c r="A739" s="39"/>
      <c r="B739" s="45"/>
      <c r="C739" s="322" t="s">
        <v>1687</v>
      </c>
      <c r="D739" s="322" t="s">
        <v>261</v>
      </c>
      <c r="E739" s="18" t="s">
        <v>1</v>
      </c>
      <c r="F739" s="323">
        <v>84.941999999999993</v>
      </c>
      <c r="G739" s="39"/>
      <c r="H739" s="45"/>
    </row>
    <row r="740" s="2" customFormat="1" ht="16.8" customHeight="1">
      <c r="A740" s="39"/>
      <c r="B740" s="45"/>
      <c r="C740" s="324" t="s">
        <v>6372</v>
      </c>
      <c r="D740" s="39"/>
      <c r="E740" s="39"/>
      <c r="F740" s="39"/>
      <c r="G740" s="39"/>
      <c r="H740" s="45"/>
    </row>
    <row r="741" s="2" customFormat="1" ht="16.8" customHeight="1">
      <c r="A741" s="39"/>
      <c r="B741" s="45"/>
      <c r="C741" s="322" t="s">
        <v>1899</v>
      </c>
      <c r="D741" s="322" t="s">
        <v>1900</v>
      </c>
      <c r="E741" s="18" t="s">
        <v>255</v>
      </c>
      <c r="F741" s="323">
        <v>84.941999999999993</v>
      </c>
      <c r="G741" s="39"/>
      <c r="H741" s="45"/>
    </row>
    <row r="742" s="2" customFormat="1" ht="16.8" customHeight="1">
      <c r="A742" s="39"/>
      <c r="B742" s="45"/>
      <c r="C742" s="322" t="s">
        <v>764</v>
      </c>
      <c r="D742" s="322" t="s">
        <v>765</v>
      </c>
      <c r="E742" s="18" t="s">
        <v>255</v>
      </c>
      <c r="F742" s="323">
        <v>1092.0129999999999</v>
      </c>
      <c r="G742" s="39"/>
      <c r="H742" s="45"/>
    </row>
    <row r="743" s="2" customFormat="1" ht="16.8" customHeight="1">
      <c r="A743" s="39"/>
      <c r="B743" s="45"/>
      <c r="C743" s="318" t="s">
        <v>1188</v>
      </c>
      <c r="D743" s="319" t="s">
        <v>1189</v>
      </c>
      <c r="E743" s="320" t="s">
        <v>255</v>
      </c>
      <c r="F743" s="321">
        <v>1698.8399999999999</v>
      </c>
      <c r="G743" s="39"/>
      <c r="H743" s="45"/>
    </row>
    <row r="744" s="2" customFormat="1" ht="16.8" customHeight="1">
      <c r="A744" s="39"/>
      <c r="B744" s="45"/>
      <c r="C744" s="322" t="s">
        <v>1</v>
      </c>
      <c r="D744" s="322" t="s">
        <v>1828</v>
      </c>
      <c r="E744" s="18" t="s">
        <v>1</v>
      </c>
      <c r="F744" s="323">
        <v>0</v>
      </c>
      <c r="G744" s="39"/>
      <c r="H744" s="45"/>
    </row>
    <row r="745" s="2" customFormat="1" ht="16.8" customHeight="1">
      <c r="A745" s="39"/>
      <c r="B745" s="45"/>
      <c r="C745" s="322" t="s">
        <v>1</v>
      </c>
      <c r="D745" s="322" t="s">
        <v>1829</v>
      </c>
      <c r="E745" s="18" t="s">
        <v>1</v>
      </c>
      <c r="F745" s="323">
        <v>1698.8399999999999</v>
      </c>
      <c r="G745" s="39"/>
      <c r="H745" s="45"/>
    </row>
    <row r="746" s="2" customFormat="1" ht="16.8" customHeight="1">
      <c r="A746" s="39"/>
      <c r="B746" s="45"/>
      <c r="C746" s="322" t="s">
        <v>1188</v>
      </c>
      <c r="D746" s="322" t="s">
        <v>261</v>
      </c>
      <c r="E746" s="18" t="s">
        <v>1</v>
      </c>
      <c r="F746" s="323">
        <v>1698.8399999999999</v>
      </c>
      <c r="G746" s="39"/>
      <c r="H746" s="45"/>
    </row>
    <row r="747" s="2" customFormat="1" ht="16.8" customHeight="1">
      <c r="A747" s="39"/>
      <c r="B747" s="45"/>
      <c r="C747" s="324" t="s">
        <v>6372</v>
      </c>
      <c r="D747" s="39"/>
      <c r="E747" s="39"/>
      <c r="F747" s="39"/>
      <c r="G747" s="39"/>
      <c r="H747" s="45"/>
    </row>
    <row r="748" s="2" customFormat="1" ht="16.8" customHeight="1">
      <c r="A748" s="39"/>
      <c r="B748" s="45"/>
      <c r="C748" s="322" t="s">
        <v>634</v>
      </c>
      <c r="D748" s="322" t="s">
        <v>635</v>
      </c>
      <c r="E748" s="18" t="s">
        <v>255</v>
      </c>
      <c r="F748" s="323">
        <v>387.31700000000001</v>
      </c>
      <c r="G748" s="39"/>
      <c r="H748" s="45"/>
    </row>
    <row r="749" s="2" customFormat="1" ht="16.8" customHeight="1">
      <c r="A749" s="39"/>
      <c r="B749" s="45"/>
      <c r="C749" s="322" t="s">
        <v>1845</v>
      </c>
      <c r="D749" s="322" t="s">
        <v>1846</v>
      </c>
      <c r="E749" s="18" t="s">
        <v>255</v>
      </c>
      <c r="F749" s="323">
        <v>1698.8399999999999</v>
      </c>
      <c r="G749" s="39"/>
      <c r="H749" s="45"/>
    </row>
    <row r="750" s="2" customFormat="1" ht="16.8" customHeight="1">
      <c r="A750" s="39"/>
      <c r="B750" s="45"/>
      <c r="C750" s="322" t="s">
        <v>1850</v>
      </c>
      <c r="D750" s="322" t="s">
        <v>1851</v>
      </c>
      <c r="E750" s="18" t="s">
        <v>255</v>
      </c>
      <c r="F750" s="323">
        <v>1698.8399999999999</v>
      </c>
      <c r="G750" s="39"/>
      <c r="H750" s="45"/>
    </row>
    <row r="751" s="2" customFormat="1" ht="16.8" customHeight="1">
      <c r="A751" s="39"/>
      <c r="B751" s="45"/>
      <c r="C751" s="322" t="s">
        <v>764</v>
      </c>
      <c r="D751" s="322" t="s">
        <v>765</v>
      </c>
      <c r="E751" s="18" t="s">
        <v>255</v>
      </c>
      <c r="F751" s="323">
        <v>1092.0129999999999</v>
      </c>
      <c r="G751" s="39"/>
      <c r="H751" s="45"/>
    </row>
    <row r="752" s="2" customFormat="1" ht="16.8" customHeight="1">
      <c r="A752" s="39"/>
      <c r="B752" s="45"/>
      <c r="C752" s="318" t="s">
        <v>1191</v>
      </c>
      <c r="D752" s="319" t="s">
        <v>1192</v>
      </c>
      <c r="E752" s="320" t="s">
        <v>255</v>
      </c>
      <c r="F752" s="321">
        <v>271.81400000000002</v>
      </c>
      <c r="G752" s="39"/>
      <c r="H752" s="45"/>
    </row>
    <row r="753" s="2" customFormat="1" ht="16.8" customHeight="1">
      <c r="A753" s="39"/>
      <c r="B753" s="45"/>
      <c r="C753" s="322" t="s">
        <v>1191</v>
      </c>
      <c r="D753" s="322" t="s">
        <v>1831</v>
      </c>
      <c r="E753" s="18" t="s">
        <v>1</v>
      </c>
      <c r="F753" s="323">
        <v>271.81400000000002</v>
      </c>
      <c r="G753" s="39"/>
      <c r="H753" s="45"/>
    </row>
    <row r="754" s="2" customFormat="1" ht="16.8" customHeight="1">
      <c r="A754" s="39"/>
      <c r="B754" s="45"/>
      <c r="C754" s="324" t="s">
        <v>6372</v>
      </c>
      <c r="D754" s="39"/>
      <c r="E754" s="39"/>
      <c r="F754" s="39"/>
      <c r="G754" s="39"/>
      <c r="H754" s="45"/>
    </row>
    <row r="755" s="2" customFormat="1" ht="16.8" customHeight="1">
      <c r="A755" s="39"/>
      <c r="B755" s="45"/>
      <c r="C755" s="322" t="s">
        <v>634</v>
      </c>
      <c r="D755" s="322" t="s">
        <v>635</v>
      </c>
      <c r="E755" s="18" t="s">
        <v>255</v>
      </c>
      <c r="F755" s="323">
        <v>387.31700000000001</v>
      </c>
      <c r="G755" s="39"/>
      <c r="H755" s="45"/>
    </row>
    <row r="756" s="2" customFormat="1" ht="16.8" customHeight="1">
      <c r="A756" s="39"/>
      <c r="B756" s="45"/>
      <c r="C756" s="322" t="s">
        <v>1286</v>
      </c>
      <c r="D756" s="322" t="s">
        <v>1287</v>
      </c>
      <c r="E756" s="18" t="s">
        <v>255</v>
      </c>
      <c r="F756" s="323">
        <v>271.81400000000002</v>
      </c>
      <c r="G756" s="39"/>
      <c r="H756" s="45"/>
    </row>
    <row r="757" s="2" customFormat="1">
      <c r="A757" s="39"/>
      <c r="B757" s="45"/>
      <c r="C757" s="322" t="s">
        <v>671</v>
      </c>
      <c r="D757" s="322" t="s">
        <v>672</v>
      </c>
      <c r="E757" s="18" t="s">
        <v>255</v>
      </c>
      <c r="F757" s="323">
        <v>1183.73</v>
      </c>
      <c r="G757" s="39"/>
      <c r="H757" s="45"/>
    </row>
    <row r="758" s="2" customFormat="1">
      <c r="A758" s="39"/>
      <c r="B758" s="45"/>
      <c r="C758" s="322" t="s">
        <v>688</v>
      </c>
      <c r="D758" s="322" t="s">
        <v>689</v>
      </c>
      <c r="E758" s="18" t="s">
        <v>255</v>
      </c>
      <c r="F758" s="323">
        <v>710.52800000000002</v>
      </c>
      <c r="G758" s="39"/>
      <c r="H758" s="45"/>
    </row>
    <row r="759" s="2" customFormat="1" ht="16.8" customHeight="1">
      <c r="A759" s="39"/>
      <c r="B759" s="45"/>
      <c r="C759" s="322" t="s">
        <v>719</v>
      </c>
      <c r="D759" s="322" t="s">
        <v>720</v>
      </c>
      <c r="E759" s="18" t="s">
        <v>255</v>
      </c>
      <c r="F759" s="323">
        <v>965.327</v>
      </c>
      <c r="G759" s="39"/>
      <c r="H759" s="45"/>
    </row>
    <row r="760" s="2" customFormat="1" ht="16.8" customHeight="1">
      <c r="A760" s="39"/>
      <c r="B760" s="45"/>
      <c r="C760" s="322" t="s">
        <v>262</v>
      </c>
      <c r="D760" s="322" t="s">
        <v>263</v>
      </c>
      <c r="E760" s="18" t="s">
        <v>255</v>
      </c>
      <c r="F760" s="323">
        <v>2358.7240000000002</v>
      </c>
      <c r="G760" s="39"/>
      <c r="H760" s="45"/>
    </row>
    <row r="761" s="2" customFormat="1" ht="16.8" customHeight="1">
      <c r="A761" s="39"/>
      <c r="B761" s="45"/>
      <c r="C761" s="318" t="s">
        <v>1194</v>
      </c>
      <c r="D761" s="319" t="s">
        <v>1195</v>
      </c>
      <c r="E761" s="320" t="s">
        <v>255</v>
      </c>
      <c r="F761" s="321">
        <v>407.72199999999998</v>
      </c>
      <c r="G761" s="39"/>
      <c r="H761" s="45"/>
    </row>
    <row r="762" s="2" customFormat="1" ht="16.8" customHeight="1">
      <c r="A762" s="39"/>
      <c r="B762" s="45"/>
      <c r="C762" s="322" t="s">
        <v>1194</v>
      </c>
      <c r="D762" s="322" t="s">
        <v>1830</v>
      </c>
      <c r="E762" s="18" t="s">
        <v>1</v>
      </c>
      <c r="F762" s="323">
        <v>407.72199999999998</v>
      </c>
      <c r="G762" s="39"/>
      <c r="H762" s="45"/>
    </row>
    <row r="763" s="2" customFormat="1" ht="16.8" customHeight="1">
      <c r="A763" s="39"/>
      <c r="B763" s="45"/>
      <c r="C763" s="324" t="s">
        <v>6372</v>
      </c>
      <c r="D763" s="39"/>
      <c r="E763" s="39"/>
      <c r="F763" s="39"/>
      <c r="G763" s="39"/>
      <c r="H763" s="45"/>
    </row>
    <row r="764" s="2" customFormat="1" ht="16.8" customHeight="1">
      <c r="A764" s="39"/>
      <c r="B764" s="45"/>
      <c r="C764" s="322" t="s">
        <v>634</v>
      </c>
      <c r="D764" s="322" t="s">
        <v>635</v>
      </c>
      <c r="E764" s="18" t="s">
        <v>255</v>
      </c>
      <c r="F764" s="323">
        <v>387.31700000000001</v>
      </c>
      <c r="G764" s="39"/>
      <c r="H764" s="45"/>
    </row>
    <row r="765" s="2" customFormat="1" ht="16.8" customHeight="1">
      <c r="A765" s="39"/>
      <c r="B765" s="45"/>
      <c r="C765" s="322" t="s">
        <v>1796</v>
      </c>
      <c r="D765" s="322" t="s">
        <v>1797</v>
      </c>
      <c r="E765" s="18" t="s">
        <v>255</v>
      </c>
      <c r="F765" s="323">
        <v>407.72199999999998</v>
      </c>
      <c r="G765" s="39"/>
      <c r="H765" s="45"/>
    </row>
    <row r="766" s="2" customFormat="1">
      <c r="A766" s="39"/>
      <c r="B766" s="45"/>
      <c r="C766" s="322" t="s">
        <v>671</v>
      </c>
      <c r="D766" s="322" t="s">
        <v>672</v>
      </c>
      <c r="E766" s="18" t="s">
        <v>255</v>
      </c>
      <c r="F766" s="323">
        <v>1183.73</v>
      </c>
      <c r="G766" s="39"/>
      <c r="H766" s="45"/>
    </row>
    <row r="767" s="2" customFormat="1">
      <c r="A767" s="39"/>
      <c r="B767" s="45"/>
      <c r="C767" s="322" t="s">
        <v>688</v>
      </c>
      <c r="D767" s="322" t="s">
        <v>689</v>
      </c>
      <c r="E767" s="18" t="s">
        <v>255</v>
      </c>
      <c r="F767" s="323">
        <v>710.52800000000002</v>
      </c>
      <c r="G767" s="39"/>
      <c r="H767" s="45"/>
    </row>
    <row r="768" s="2" customFormat="1" ht="16.8" customHeight="1">
      <c r="A768" s="39"/>
      <c r="B768" s="45"/>
      <c r="C768" s="322" t="s">
        <v>719</v>
      </c>
      <c r="D768" s="322" t="s">
        <v>720</v>
      </c>
      <c r="E768" s="18" t="s">
        <v>255</v>
      </c>
      <c r="F768" s="323">
        <v>965.327</v>
      </c>
      <c r="G768" s="39"/>
      <c r="H768" s="45"/>
    </row>
    <row r="769" s="2" customFormat="1" ht="16.8" customHeight="1">
      <c r="A769" s="39"/>
      <c r="B769" s="45"/>
      <c r="C769" s="322" t="s">
        <v>262</v>
      </c>
      <c r="D769" s="322" t="s">
        <v>263</v>
      </c>
      <c r="E769" s="18" t="s">
        <v>255</v>
      </c>
      <c r="F769" s="323">
        <v>2358.7240000000002</v>
      </c>
      <c r="G769" s="39"/>
      <c r="H769" s="45"/>
    </row>
    <row r="770" s="2" customFormat="1" ht="16.8" customHeight="1">
      <c r="A770" s="39"/>
      <c r="B770" s="45"/>
      <c r="C770" s="318" t="s">
        <v>1197</v>
      </c>
      <c r="D770" s="319" t="s">
        <v>1198</v>
      </c>
      <c r="E770" s="320" t="s">
        <v>255</v>
      </c>
      <c r="F770" s="321">
        <v>407.72199999999998</v>
      </c>
      <c r="G770" s="39"/>
      <c r="H770" s="45"/>
    </row>
    <row r="771" s="2" customFormat="1" ht="16.8" customHeight="1">
      <c r="A771" s="39"/>
      <c r="B771" s="45"/>
      <c r="C771" s="322" t="s">
        <v>1197</v>
      </c>
      <c r="D771" s="322" t="s">
        <v>1833</v>
      </c>
      <c r="E771" s="18" t="s">
        <v>1</v>
      </c>
      <c r="F771" s="323">
        <v>407.72199999999998</v>
      </c>
      <c r="G771" s="39"/>
      <c r="H771" s="45"/>
    </row>
    <row r="772" s="2" customFormat="1" ht="16.8" customHeight="1">
      <c r="A772" s="39"/>
      <c r="B772" s="45"/>
      <c r="C772" s="324" t="s">
        <v>6372</v>
      </c>
      <c r="D772" s="39"/>
      <c r="E772" s="39"/>
      <c r="F772" s="39"/>
      <c r="G772" s="39"/>
      <c r="H772" s="45"/>
    </row>
    <row r="773" s="2" customFormat="1" ht="16.8" customHeight="1">
      <c r="A773" s="39"/>
      <c r="B773" s="45"/>
      <c r="C773" s="322" t="s">
        <v>634</v>
      </c>
      <c r="D773" s="322" t="s">
        <v>635</v>
      </c>
      <c r="E773" s="18" t="s">
        <v>255</v>
      </c>
      <c r="F773" s="323">
        <v>387.31700000000001</v>
      </c>
      <c r="G773" s="39"/>
      <c r="H773" s="45"/>
    </row>
    <row r="774" s="2" customFormat="1" ht="16.8" customHeight="1">
      <c r="A774" s="39"/>
      <c r="B774" s="45"/>
      <c r="C774" s="322" t="s">
        <v>1296</v>
      </c>
      <c r="D774" s="322" t="s">
        <v>1297</v>
      </c>
      <c r="E774" s="18" t="s">
        <v>255</v>
      </c>
      <c r="F774" s="323">
        <v>407.72199999999998</v>
      </c>
      <c r="G774" s="39"/>
      <c r="H774" s="45"/>
    </row>
    <row r="775" s="2" customFormat="1">
      <c r="A775" s="39"/>
      <c r="B775" s="45"/>
      <c r="C775" s="322" t="s">
        <v>682</v>
      </c>
      <c r="D775" s="322" t="s">
        <v>683</v>
      </c>
      <c r="E775" s="18" t="s">
        <v>255</v>
      </c>
      <c r="F775" s="323">
        <v>1393.3969999999999</v>
      </c>
      <c r="G775" s="39"/>
      <c r="H775" s="45"/>
    </row>
    <row r="776" s="2" customFormat="1">
      <c r="A776" s="39"/>
      <c r="B776" s="45"/>
      <c r="C776" s="322" t="s">
        <v>705</v>
      </c>
      <c r="D776" s="322" t="s">
        <v>706</v>
      </c>
      <c r="E776" s="18" t="s">
        <v>255</v>
      </c>
      <c r="F776" s="323">
        <v>1393.3969999999999</v>
      </c>
      <c r="G776" s="39"/>
      <c r="H776" s="45"/>
    </row>
    <row r="777" s="2" customFormat="1" ht="16.8" customHeight="1">
      <c r="A777" s="39"/>
      <c r="B777" s="45"/>
      <c r="C777" s="322" t="s">
        <v>726</v>
      </c>
      <c r="D777" s="322" t="s">
        <v>727</v>
      </c>
      <c r="E777" s="18" t="s">
        <v>255</v>
      </c>
      <c r="F777" s="323">
        <v>1393.3969999999999</v>
      </c>
      <c r="G777" s="39"/>
      <c r="H777" s="45"/>
    </row>
    <row r="778" s="2" customFormat="1" ht="16.8" customHeight="1">
      <c r="A778" s="39"/>
      <c r="B778" s="45"/>
      <c r="C778" s="322" t="s">
        <v>262</v>
      </c>
      <c r="D778" s="322" t="s">
        <v>263</v>
      </c>
      <c r="E778" s="18" t="s">
        <v>255</v>
      </c>
      <c r="F778" s="323">
        <v>2358.7240000000002</v>
      </c>
      <c r="G778" s="39"/>
      <c r="H778" s="45"/>
    </row>
    <row r="779" s="2" customFormat="1" ht="16.8" customHeight="1">
      <c r="A779" s="39"/>
      <c r="B779" s="45"/>
      <c r="C779" s="318" t="s">
        <v>1200</v>
      </c>
      <c r="D779" s="319" t="s">
        <v>1201</v>
      </c>
      <c r="E779" s="320" t="s">
        <v>255</v>
      </c>
      <c r="F779" s="321">
        <v>611.58199999999999</v>
      </c>
      <c r="G779" s="39"/>
      <c r="H779" s="45"/>
    </row>
    <row r="780" s="2" customFormat="1" ht="16.8" customHeight="1">
      <c r="A780" s="39"/>
      <c r="B780" s="45"/>
      <c r="C780" s="322" t="s">
        <v>1200</v>
      </c>
      <c r="D780" s="322" t="s">
        <v>1832</v>
      </c>
      <c r="E780" s="18" t="s">
        <v>1</v>
      </c>
      <c r="F780" s="323">
        <v>611.58199999999999</v>
      </c>
      <c r="G780" s="39"/>
      <c r="H780" s="45"/>
    </row>
    <row r="781" s="2" customFormat="1" ht="16.8" customHeight="1">
      <c r="A781" s="39"/>
      <c r="B781" s="45"/>
      <c r="C781" s="324" t="s">
        <v>6372</v>
      </c>
      <c r="D781" s="39"/>
      <c r="E781" s="39"/>
      <c r="F781" s="39"/>
      <c r="G781" s="39"/>
      <c r="H781" s="45"/>
    </row>
    <row r="782" s="2" customFormat="1" ht="16.8" customHeight="1">
      <c r="A782" s="39"/>
      <c r="B782" s="45"/>
      <c r="C782" s="322" t="s">
        <v>634</v>
      </c>
      <c r="D782" s="322" t="s">
        <v>635</v>
      </c>
      <c r="E782" s="18" t="s">
        <v>255</v>
      </c>
      <c r="F782" s="323">
        <v>387.31700000000001</v>
      </c>
      <c r="G782" s="39"/>
      <c r="H782" s="45"/>
    </row>
    <row r="783" s="2" customFormat="1" ht="16.8" customHeight="1">
      <c r="A783" s="39"/>
      <c r="B783" s="45"/>
      <c r="C783" s="322" t="s">
        <v>1802</v>
      </c>
      <c r="D783" s="322" t="s">
        <v>1803</v>
      </c>
      <c r="E783" s="18" t="s">
        <v>255</v>
      </c>
      <c r="F783" s="323">
        <v>611.58199999999999</v>
      </c>
      <c r="G783" s="39"/>
      <c r="H783" s="45"/>
    </row>
    <row r="784" s="2" customFormat="1">
      <c r="A784" s="39"/>
      <c r="B784" s="45"/>
      <c r="C784" s="322" t="s">
        <v>682</v>
      </c>
      <c r="D784" s="322" t="s">
        <v>683</v>
      </c>
      <c r="E784" s="18" t="s">
        <v>255</v>
      </c>
      <c r="F784" s="323">
        <v>1393.3969999999999</v>
      </c>
      <c r="G784" s="39"/>
      <c r="H784" s="45"/>
    </row>
    <row r="785" s="2" customFormat="1">
      <c r="A785" s="39"/>
      <c r="B785" s="45"/>
      <c r="C785" s="322" t="s">
        <v>705</v>
      </c>
      <c r="D785" s="322" t="s">
        <v>706</v>
      </c>
      <c r="E785" s="18" t="s">
        <v>255</v>
      </c>
      <c r="F785" s="323">
        <v>1393.3969999999999</v>
      </c>
      <c r="G785" s="39"/>
      <c r="H785" s="45"/>
    </row>
    <row r="786" s="2" customFormat="1" ht="16.8" customHeight="1">
      <c r="A786" s="39"/>
      <c r="B786" s="45"/>
      <c r="C786" s="322" t="s">
        <v>726</v>
      </c>
      <c r="D786" s="322" t="s">
        <v>727</v>
      </c>
      <c r="E786" s="18" t="s">
        <v>255</v>
      </c>
      <c r="F786" s="323">
        <v>1393.3969999999999</v>
      </c>
      <c r="G786" s="39"/>
      <c r="H786" s="45"/>
    </row>
    <row r="787" s="2" customFormat="1" ht="16.8" customHeight="1">
      <c r="A787" s="39"/>
      <c r="B787" s="45"/>
      <c r="C787" s="322" t="s">
        <v>262</v>
      </c>
      <c r="D787" s="322" t="s">
        <v>263</v>
      </c>
      <c r="E787" s="18" t="s">
        <v>255</v>
      </c>
      <c r="F787" s="323">
        <v>2358.7240000000002</v>
      </c>
      <c r="G787" s="39"/>
      <c r="H787" s="45"/>
    </row>
    <row r="788" s="2" customFormat="1" ht="16.8" customHeight="1">
      <c r="A788" s="39"/>
      <c r="B788" s="45"/>
      <c r="C788" s="318" t="s">
        <v>422</v>
      </c>
      <c r="D788" s="319" t="s">
        <v>423</v>
      </c>
      <c r="E788" s="320" t="s">
        <v>255</v>
      </c>
      <c r="F788" s="321">
        <v>623.48800000000006</v>
      </c>
      <c r="G788" s="39"/>
      <c r="H788" s="45"/>
    </row>
    <row r="789" s="2" customFormat="1" ht="16.8" customHeight="1">
      <c r="A789" s="39"/>
      <c r="B789" s="45"/>
      <c r="C789" s="322" t="s">
        <v>1</v>
      </c>
      <c r="D789" s="322" t="s">
        <v>242</v>
      </c>
      <c r="E789" s="18" t="s">
        <v>1</v>
      </c>
      <c r="F789" s="323">
        <v>0</v>
      </c>
      <c r="G789" s="39"/>
      <c r="H789" s="45"/>
    </row>
    <row r="790" s="2" customFormat="1" ht="16.8" customHeight="1">
      <c r="A790" s="39"/>
      <c r="B790" s="45"/>
      <c r="C790" s="322" t="s">
        <v>1</v>
      </c>
      <c r="D790" s="322" t="s">
        <v>1823</v>
      </c>
      <c r="E790" s="18" t="s">
        <v>1</v>
      </c>
      <c r="F790" s="323">
        <v>749.904</v>
      </c>
      <c r="G790" s="39"/>
      <c r="H790" s="45"/>
    </row>
    <row r="791" s="2" customFormat="1" ht="16.8" customHeight="1">
      <c r="A791" s="39"/>
      <c r="B791" s="45"/>
      <c r="C791" s="322" t="s">
        <v>1</v>
      </c>
      <c r="D791" s="322" t="s">
        <v>648</v>
      </c>
      <c r="E791" s="18" t="s">
        <v>1</v>
      </c>
      <c r="F791" s="323">
        <v>0</v>
      </c>
      <c r="G791" s="39"/>
      <c r="H791" s="45"/>
    </row>
    <row r="792" s="2" customFormat="1" ht="16.8" customHeight="1">
      <c r="A792" s="39"/>
      <c r="B792" s="45"/>
      <c r="C792" s="322" t="s">
        <v>1</v>
      </c>
      <c r="D792" s="322" t="s">
        <v>1824</v>
      </c>
      <c r="E792" s="18" t="s">
        <v>1</v>
      </c>
      <c r="F792" s="323">
        <v>-63.456000000000003</v>
      </c>
      <c r="G792" s="39"/>
      <c r="H792" s="45"/>
    </row>
    <row r="793" s="2" customFormat="1" ht="16.8" customHeight="1">
      <c r="A793" s="39"/>
      <c r="B793" s="45"/>
      <c r="C793" s="322" t="s">
        <v>1</v>
      </c>
      <c r="D793" s="322" t="s">
        <v>1825</v>
      </c>
      <c r="E793" s="18" t="s">
        <v>1</v>
      </c>
      <c r="F793" s="323">
        <v>-19.603999999999999</v>
      </c>
      <c r="G793" s="39"/>
      <c r="H793" s="45"/>
    </row>
    <row r="794" s="2" customFormat="1" ht="16.8" customHeight="1">
      <c r="A794" s="39"/>
      <c r="B794" s="45"/>
      <c r="C794" s="322" t="s">
        <v>1</v>
      </c>
      <c r="D794" s="322" t="s">
        <v>1826</v>
      </c>
      <c r="E794" s="18" t="s">
        <v>1</v>
      </c>
      <c r="F794" s="323">
        <v>-6.96</v>
      </c>
      <c r="G794" s="39"/>
      <c r="H794" s="45"/>
    </row>
    <row r="795" s="2" customFormat="1">
      <c r="A795" s="39"/>
      <c r="B795" s="45"/>
      <c r="C795" s="322" t="s">
        <v>1</v>
      </c>
      <c r="D795" s="322" t="s">
        <v>1827</v>
      </c>
      <c r="E795" s="18" t="s">
        <v>1</v>
      </c>
      <c r="F795" s="323">
        <v>-36.396000000000001</v>
      </c>
      <c r="G795" s="39"/>
      <c r="H795" s="45"/>
    </row>
    <row r="796" s="2" customFormat="1" ht="16.8" customHeight="1">
      <c r="A796" s="39"/>
      <c r="B796" s="45"/>
      <c r="C796" s="322" t="s">
        <v>422</v>
      </c>
      <c r="D796" s="322" t="s">
        <v>261</v>
      </c>
      <c r="E796" s="18" t="s">
        <v>1</v>
      </c>
      <c r="F796" s="323">
        <v>623.48800000000006</v>
      </c>
      <c r="G796" s="39"/>
      <c r="H796" s="45"/>
    </row>
    <row r="797" s="2" customFormat="1" ht="16.8" customHeight="1">
      <c r="A797" s="39"/>
      <c r="B797" s="45"/>
      <c r="C797" s="324" t="s">
        <v>6372</v>
      </c>
      <c r="D797" s="39"/>
      <c r="E797" s="39"/>
      <c r="F797" s="39"/>
      <c r="G797" s="39"/>
      <c r="H797" s="45"/>
    </row>
    <row r="798" s="2" customFormat="1" ht="16.8" customHeight="1">
      <c r="A798" s="39"/>
      <c r="B798" s="45"/>
      <c r="C798" s="322" t="s">
        <v>634</v>
      </c>
      <c r="D798" s="322" t="s">
        <v>635</v>
      </c>
      <c r="E798" s="18" t="s">
        <v>255</v>
      </c>
      <c r="F798" s="323">
        <v>387.31700000000001</v>
      </c>
      <c r="G798" s="39"/>
      <c r="H798" s="45"/>
    </row>
    <row r="799" s="2" customFormat="1" ht="16.8" customHeight="1">
      <c r="A799" s="39"/>
      <c r="B799" s="45"/>
      <c r="C799" s="322" t="s">
        <v>764</v>
      </c>
      <c r="D799" s="322" t="s">
        <v>765</v>
      </c>
      <c r="E799" s="18" t="s">
        <v>255</v>
      </c>
      <c r="F799" s="323">
        <v>1092.0129999999999</v>
      </c>
      <c r="G799" s="39"/>
      <c r="H799" s="45"/>
    </row>
    <row r="800" s="2" customFormat="1" ht="16.8" customHeight="1">
      <c r="A800" s="39"/>
      <c r="B800" s="45"/>
      <c r="C800" s="318" t="s">
        <v>425</v>
      </c>
      <c r="D800" s="319" t="s">
        <v>426</v>
      </c>
      <c r="E800" s="320" t="s">
        <v>255</v>
      </c>
      <c r="F800" s="321">
        <v>37.408999999999999</v>
      </c>
      <c r="G800" s="39"/>
      <c r="H800" s="45"/>
    </row>
    <row r="801" s="2" customFormat="1" ht="16.8" customHeight="1">
      <c r="A801" s="39"/>
      <c r="B801" s="45"/>
      <c r="C801" s="322" t="s">
        <v>425</v>
      </c>
      <c r="D801" s="322" t="s">
        <v>656</v>
      </c>
      <c r="E801" s="18" t="s">
        <v>1</v>
      </c>
      <c r="F801" s="323">
        <v>37.408999999999999</v>
      </c>
      <c r="G801" s="39"/>
      <c r="H801" s="45"/>
    </row>
    <row r="802" s="2" customFormat="1" ht="16.8" customHeight="1">
      <c r="A802" s="39"/>
      <c r="B802" s="45"/>
      <c r="C802" s="324" t="s">
        <v>6372</v>
      </c>
      <c r="D802" s="39"/>
      <c r="E802" s="39"/>
      <c r="F802" s="39"/>
      <c r="G802" s="39"/>
      <c r="H802" s="45"/>
    </row>
    <row r="803" s="2" customFormat="1" ht="16.8" customHeight="1">
      <c r="A803" s="39"/>
      <c r="B803" s="45"/>
      <c r="C803" s="322" t="s">
        <v>634</v>
      </c>
      <c r="D803" s="322" t="s">
        <v>635</v>
      </c>
      <c r="E803" s="18" t="s">
        <v>255</v>
      </c>
      <c r="F803" s="323">
        <v>387.31700000000001</v>
      </c>
      <c r="G803" s="39"/>
      <c r="H803" s="45"/>
    </row>
    <row r="804" s="2" customFormat="1" ht="16.8" customHeight="1">
      <c r="A804" s="39"/>
      <c r="B804" s="45"/>
      <c r="C804" s="322" t="s">
        <v>593</v>
      </c>
      <c r="D804" s="322" t="s">
        <v>594</v>
      </c>
      <c r="E804" s="18" t="s">
        <v>255</v>
      </c>
      <c r="F804" s="323">
        <v>37.408999999999999</v>
      </c>
      <c r="G804" s="39"/>
      <c r="H804" s="45"/>
    </row>
    <row r="805" s="2" customFormat="1">
      <c r="A805" s="39"/>
      <c r="B805" s="45"/>
      <c r="C805" s="322" t="s">
        <v>671</v>
      </c>
      <c r="D805" s="322" t="s">
        <v>672</v>
      </c>
      <c r="E805" s="18" t="s">
        <v>255</v>
      </c>
      <c r="F805" s="323">
        <v>1183.73</v>
      </c>
      <c r="G805" s="39"/>
      <c r="H805" s="45"/>
    </row>
    <row r="806" s="2" customFormat="1">
      <c r="A806" s="39"/>
      <c r="B806" s="45"/>
      <c r="C806" s="322" t="s">
        <v>688</v>
      </c>
      <c r="D806" s="322" t="s">
        <v>689</v>
      </c>
      <c r="E806" s="18" t="s">
        <v>255</v>
      </c>
      <c r="F806" s="323">
        <v>710.52800000000002</v>
      </c>
      <c r="G806" s="39"/>
      <c r="H806" s="45"/>
    </row>
    <row r="807" s="2" customFormat="1" ht="16.8" customHeight="1">
      <c r="A807" s="39"/>
      <c r="B807" s="45"/>
      <c r="C807" s="322" t="s">
        <v>719</v>
      </c>
      <c r="D807" s="322" t="s">
        <v>720</v>
      </c>
      <c r="E807" s="18" t="s">
        <v>255</v>
      </c>
      <c r="F807" s="323">
        <v>965.327</v>
      </c>
      <c r="G807" s="39"/>
      <c r="H807" s="45"/>
    </row>
    <row r="808" s="2" customFormat="1" ht="16.8" customHeight="1">
      <c r="A808" s="39"/>
      <c r="B808" s="45"/>
      <c r="C808" s="322" t="s">
        <v>262</v>
      </c>
      <c r="D808" s="322" t="s">
        <v>263</v>
      </c>
      <c r="E808" s="18" t="s">
        <v>255</v>
      </c>
      <c r="F808" s="323">
        <v>2358.7240000000002</v>
      </c>
      <c r="G808" s="39"/>
      <c r="H808" s="45"/>
    </row>
    <row r="809" s="2" customFormat="1" ht="16.8" customHeight="1">
      <c r="A809" s="39"/>
      <c r="B809" s="45"/>
      <c r="C809" s="318" t="s">
        <v>428</v>
      </c>
      <c r="D809" s="319" t="s">
        <v>429</v>
      </c>
      <c r="E809" s="320" t="s">
        <v>255</v>
      </c>
      <c r="F809" s="321">
        <v>211.98599999999999</v>
      </c>
      <c r="G809" s="39"/>
      <c r="H809" s="45"/>
    </row>
    <row r="810" s="2" customFormat="1" ht="16.8" customHeight="1">
      <c r="A810" s="39"/>
      <c r="B810" s="45"/>
      <c r="C810" s="322" t="s">
        <v>428</v>
      </c>
      <c r="D810" s="322" t="s">
        <v>655</v>
      </c>
      <c r="E810" s="18" t="s">
        <v>1</v>
      </c>
      <c r="F810" s="323">
        <v>211.98599999999999</v>
      </c>
      <c r="G810" s="39"/>
      <c r="H810" s="45"/>
    </row>
    <row r="811" s="2" customFormat="1" ht="16.8" customHeight="1">
      <c r="A811" s="39"/>
      <c r="B811" s="45"/>
      <c r="C811" s="324" t="s">
        <v>6372</v>
      </c>
      <c r="D811" s="39"/>
      <c r="E811" s="39"/>
      <c r="F811" s="39"/>
      <c r="G811" s="39"/>
      <c r="H811" s="45"/>
    </row>
    <row r="812" s="2" customFormat="1" ht="16.8" customHeight="1">
      <c r="A812" s="39"/>
      <c r="B812" s="45"/>
      <c r="C812" s="322" t="s">
        <v>634</v>
      </c>
      <c r="D812" s="322" t="s">
        <v>635</v>
      </c>
      <c r="E812" s="18" t="s">
        <v>255</v>
      </c>
      <c r="F812" s="323">
        <v>387.31700000000001</v>
      </c>
      <c r="G812" s="39"/>
      <c r="H812" s="45"/>
    </row>
    <row r="813" s="2" customFormat="1">
      <c r="A813" s="39"/>
      <c r="B813" s="45"/>
      <c r="C813" s="322" t="s">
        <v>1808</v>
      </c>
      <c r="D813" s="322" t="s">
        <v>1809</v>
      </c>
      <c r="E813" s="18" t="s">
        <v>255</v>
      </c>
      <c r="F813" s="323">
        <v>211.98599999999999</v>
      </c>
      <c r="G813" s="39"/>
      <c r="H813" s="45"/>
    </row>
    <row r="814" s="2" customFormat="1">
      <c r="A814" s="39"/>
      <c r="B814" s="45"/>
      <c r="C814" s="322" t="s">
        <v>671</v>
      </c>
      <c r="D814" s="322" t="s">
        <v>672</v>
      </c>
      <c r="E814" s="18" t="s">
        <v>255</v>
      </c>
      <c r="F814" s="323">
        <v>1183.73</v>
      </c>
      <c r="G814" s="39"/>
      <c r="H814" s="45"/>
    </row>
    <row r="815" s="2" customFormat="1">
      <c r="A815" s="39"/>
      <c r="B815" s="45"/>
      <c r="C815" s="322" t="s">
        <v>688</v>
      </c>
      <c r="D815" s="322" t="s">
        <v>689</v>
      </c>
      <c r="E815" s="18" t="s">
        <v>255</v>
      </c>
      <c r="F815" s="323">
        <v>710.52800000000002</v>
      </c>
      <c r="G815" s="39"/>
      <c r="H815" s="45"/>
    </row>
    <row r="816" s="2" customFormat="1" ht="16.8" customHeight="1">
      <c r="A816" s="39"/>
      <c r="B816" s="45"/>
      <c r="C816" s="322" t="s">
        <v>719</v>
      </c>
      <c r="D816" s="322" t="s">
        <v>720</v>
      </c>
      <c r="E816" s="18" t="s">
        <v>255</v>
      </c>
      <c r="F816" s="323">
        <v>965.327</v>
      </c>
      <c r="G816" s="39"/>
      <c r="H816" s="45"/>
    </row>
    <row r="817" s="2" customFormat="1" ht="16.8" customHeight="1">
      <c r="A817" s="39"/>
      <c r="B817" s="45"/>
      <c r="C817" s="322" t="s">
        <v>262</v>
      </c>
      <c r="D817" s="322" t="s">
        <v>263</v>
      </c>
      <c r="E817" s="18" t="s">
        <v>255</v>
      </c>
      <c r="F817" s="323">
        <v>2358.7240000000002</v>
      </c>
      <c r="G817" s="39"/>
      <c r="H817" s="45"/>
    </row>
    <row r="818" s="2" customFormat="1" ht="16.8" customHeight="1">
      <c r="A818" s="39"/>
      <c r="B818" s="45"/>
      <c r="C818" s="318" t="s">
        <v>431</v>
      </c>
      <c r="D818" s="319" t="s">
        <v>432</v>
      </c>
      <c r="E818" s="320" t="s">
        <v>255</v>
      </c>
      <c r="F818" s="321">
        <v>56.113999999999997</v>
      </c>
      <c r="G818" s="39"/>
      <c r="H818" s="45"/>
    </row>
    <row r="819" s="2" customFormat="1" ht="16.8" customHeight="1">
      <c r="A819" s="39"/>
      <c r="B819" s="45"/>
      <c r="C819" s="322" t="s">
        <v>431</v>
      </c>
      <c r="D819" s="322" t="s">
        <v>658</v>
      </c>
      <c r="E819" s="18" t="s">
        <v>1</v>
      </c>
      <c r="F819" s="323">
        <v>56.113999999999997</v>
      </c>
      <c r="G819" s="39"/>
      <c r="H819" s="45"/>
    </row>
    <row r="820" s="2" customFormat="1" ht="16.8" customHeight="1">
      <c r="A820" s="39"/>
      <c r="B820" s="45"/>
      <c r="C820" s="324" t="s">
        <v>6372</v>
      </c>
      <c r="D820" s="39"/>
      <c r="E820" s="39"/>
      <c r="F820" s="39"/>
      <c r="G820" s="39"/>
      <c r="H820" s="45"/>
    </row>
    <row r="821" s="2" customFormat="1" ht="16.8" customHeight="1">
      <c r="A821" s="39"/>
      <c r="B821" s="45"/>
      <c r="C821" s="322" t="s">
        <v>634</v>
      </c>
      <c r="D821" s="322" t="s">
        <v>635</v>
      </c>
      <c r="E821" s="18" t="s">
        <v>255</v>
      </c>
      <c r="F821" s="323">
        <v>387.31700000000001</v>
      </c>
      <c r="G821" s="39"/>
      <c r="H821" s="45"/>
    </row>
    <row r="822" s="2" customFormat="1" ht="16.8" customHeight="1">
      <c r="A822" s="39"/>
      <c r="B822" s="45"/>
      <c r="C822" s="322" t="s">
        <v>619</v>
      </c>
      <c r="D822" s="322" t="s">
        <v>620</v>
      </c>
      <c r="E822" s="18" t="s">
        <v>255</v>
      </c>
      <c r="F822" s="323">
        <v>56.113999999999997</v>
      </c>
      <c r="G822" s="39"/>
      <c r="H822" s="45"/>
    </row>
    <row r="823" s="2" customFormat="1">
      <c r="A823" s="39"/>
      <c r="B823" s="45"/>
      <c r="C823" s="322" t="s">
        <v>682</v>
      </c>
      <c r="D823" s="322" t="s">
        <v>683</v>
      </c>
      <c r="E823" s="18" t="s">
        <v>255</v>
      </c>
      <c r="F823" s="323">
        <v>1393.3969999999999</v>
      </c>
      <c r="G823" s="39"/>
      <c r="H823" s="45"/>
    </row>
    <row r="824" s="2" customFormat="1">
      <c r="A824" s="39"/>
      <c r="B824" s="45"/>
      <c r="C824" s="322" t="s">
        <v>705</v>
      </c>
      <c r="D824" s="322" t="s">
        <v>706</v>
      </c>
      <c r="E824" s="18" t="s">
        <v>255</v>
      </c>
      <c r="F824" s="323">
        <v>1393.3969999999999</v>
      </c>
      <c r="G824" s="39"/>
      <c r="H824" s="45"/>
    </row>
    <row r="825" s="2" customFormat="1" ht="16.8" customHeight="1">
      <c r="A825" s="39"/>
      <c r="B825" s="45"/>
      <c r="C825" s="322" t="s">
        <v>726</v>
      </c>
      <c r="D825" s="322" t="s">
        <v>727</v>
      </c>
      <c r="E825" s="18" t="s">
        <v>255</v>
      </c>
      <c r="F825" s="323">
        <v>1393.3969999999999</v>
      </c>
      <c r="G825" s="39"/>
      <c r="H825" s="45"/>
    </row>
    <row r="826" s="2" customFormat="1" ht="16.8" customHeight="1">
      <c r="A826" s="39"/>
      <c r="B826" s="45"/>
      <c r="C826" s="322" t="s">
        <v>262</v>
      </c>
      <c r="D826" s="322" t="s">
        <v>263</v>
      </c>
      <c r="E826" s="18" t="s">
        <v>255</v>
      </c>
      <c r="F826" s="323">
        <v>2358.7240000000002</v>
      </c>
      <c r="G826" s="39"/>
      <c r="H826" s="45"/>
    </row>
    <row r="827" s="2" customFormat="1" ht="16.8" customHeight="1">
      <c r="A827" s="39"/>
      <c r="B827" s="45"/>
      <c r="C827" s="318" t="s">
        <v>434</v>
      </c>
      <c r="D827" s="319" t="s">
        <v>435</v>
      </c>
      <c r="E827" s="320" t="s">
        <v>255</v>
      </c>
      <c r="F827" s="321">
        <v>317.97899999999998</v>
      </c>
      <c r="G827" s="39"/>
      <c r="H827" s="45"/>
    </row>
    <row r="828" s="2" customFormat="1" ht="16.8" customHeight="1">
      <c r="A828" s="39"/>
      <c r="B828" s="45"/>
      <c r="C828" s="322" t="s">
        <v>434</v>
      </c>
      <c r="D828" s="322" t="s">
        <v>657</v>
      </c>
      <c r="E828" s="18" t="s">
        <v>1</v>
      </c>
      <c r="F828" s="323">
        <v>317.97899999999998</v>
      </c>
      <c r="G828" s="39"/>
      <c r="H828" s="45"/>
    </row>
    <row r="829" s="2" customFormat="1" ht="16.8" customHeight="1">
      <c r="A829" s="39"/>
      <c r="B829" s="45"/>
      <c r="C829" s="324" t="s">
        <v>6372</v>
      </c>
      <c r="D829" s="39"/>
      <c r="E829" s="39"/>
      <c r="F829" s="39"/>
      <c r="G829" s="39"/>
      <c r="H829" s="45"/>
    </row>
    <row r="830" s="2" customFormat="1" ht="16.8" customHeight="1">
      <c r="A830" s="39"/>
      <c r="B830" s="45"/>
      <c r="C830" s="322" t="s">
        <v>634</v>
      </c>
      <c r="D830" s="322" t="s">
        <v>635</v>
      </c>
      <c r="E830" s="18" t="s">
        <v>255</v>
      </c>
      <c r="F830" s="323">
        <v>387.31700000000001</v>
      </c>
      <c r="G830" s="39"/>
      <c r="H830" s="45"/>
    </row>
    <row r="831" s="2" customFormat="1">
      <c r="A831" s="39"/>
      <c r="B831" s="45"/>
      <c r="C831" s="322" t="s">
        <v>1814</v>
      </c>
      <c r="D831" s="322" t="s">
        <v>1815</v>
      </c>
      <c r="E831" s="18" t="s">
        <v>255</v>
      </c>
      <c r="F831" s="323">
        <v>317.97899999999998</v>
      </c>
      <c r="G831" s="39"/>
      <c r="H831" s="45"/>
    </row>
    <row r="832" s="2" customFormat="1">
      <c r="A832" s="39"/>
      <c r="B832" s="45"/>
      <c r="C832" s="322" t="s">
        <v>682</v>
      </c>
      <c r="D832" s="322" t="s">
        <v>683</v>
      </c>
      <c r="E832" s="18" t="s">
        <v>255</v>
      </c>
      <c r="F832" s="323">
        <v>1393.3969999999999</v>
      </c>
      <c r="G832" s="39"/>
      <c r="H832" s="45"/>
    </row>
    <row r="833" s="2" customFormat="1">
      <c r="A833" s="39"/>
      <c r="B833" s="45"/>
      <c r="C833" s="322" t="s">
        <v>705</v>
      </c>
      <c r="D833" s="322" t="s">
        <v>706</v>
      </c>
      <c r="E833" s="18" t="s">
        <v>255</v>
      </c>
      <c r="F833" s="323">
        <v>1393.3969999999999</v>
      </c>
      <c r="G833" s="39"/>
      <c r="H833" s="45"/>
    </row>
    <row r="834" s="2" customFormat="1" ht="16.8" customHeight="1">
      <c r="A834" s="39"/>
      <c r="B834" s="45"/>
      <c r="C834" s="322" t="s">
        <v>726</v>
      </c>
      <c r="D834" s="322" t="s">
        <v>727</v>
      </c>
      <c r="E834" s="18" t="s">
        <v>255</v>
      </c>
      <c r="F834" s="323">
        <v>1393.3969999999999</v>
      </c>
      <c r="G834" s="39"/>
      <c r="H834" s="45"/>
    </row>
    <row r="835" s="2" customFormat="1" ht="16.8" customHeight="1">
      <c r="A835" s="39"/>
      <c r="B835" s="45"/>
      <c r="C835" s="322" t="s">
        <v>262</v>
      </c>
      <c r="D835" s="322" t="s">
        <v>263</v>
      </c>
      <c r="E835" s="18" t="s">
        <v>255</v>
      </c>
      <c r="F835" s="323">
        <v>2358.7240000000002</v>
      </c>
      <c r="G835" s="39"/>
      <c r="H835" s="45"/>
    </row>
    <row r="836" s="2" customFormat="1" ht="16.8" customHeight="1">
      <c r="A836" s="39"/>
      <c r="B836" s="45"/>
      <c r="C836" s="318" t="s">
        <v>437</v>
      </c>
      <c r="D836" s="319" t="s">
        <v>438</v>
      </c>
      <c r="E836" s="320" t="s">
        <v>255</v>
      </c>
      <c r="F836" s="321">
        <v>72.456000000000003</v>
      </c>
      <c r="G836" s="39"/>
      <c r="H836" s="45"/>
    </row>
    <row r="837" s="2" customFormat="1" ht="16.8" customHeight="1">
      <c r="A837" s="39"/>
      <c r="B837" s="45"/>
      <c r="C837" s="318" t="s">
        <v>440</v>
      </c>
      <c r="D837" s="319" t="s">
        <v>441</v>
      </c>
      <c r="E837" s="320" t="s">
        <v>255</v>
      </c>
      <c r="F837" s="321">
        <v>28.981999999999999</v>
      </c>
      <c r="G837" s="39"/>
      <c r="H837" s="45"/>
    </row>
    <row r="838" s="2" customFormat="1" ht="16.8" customHeight="1">
      <c r="A838" s="39"/>
      <c r="B838" s="45"/>
      <c r="C838" s="318" t="s">
        <v>443</v>
      </c>
      <c r="D838" s="319" t="s">
        <v>444</v>
      </c>
      <c r="E838" s="320" t="s">
        <v>255</v>
      </c>
      <c r="F838" s="321">
        <v>43.473999999999997</v>
      </c>
      <c r="G838" s="39"/>
      <c r="H838" s="45"/>
    </row>
    <row r="839" s="2" customFormat="1" ht="16.8" customHeight="1">
      <c r="A839" s="39"/>
      <c r="B839" s="45"/>
      <c r="C839" s="318" t="s">
        <v>446</v>
      </c>
      <c r="D839" s="319" t="s">
        <v>447</v>
      </c>
      <c r="E839" s="320" t="s">
        <v>296</v>
      </c>
      <c r="F839" s="321">
        <v>22.5</v>
      </c>
      <c r="G839" s="39"/>
      <c r="H839" s="45"/>
    </row>
    <row r="840" s="2" customFormat="1" ht="16.8" customHeight="1">
      <c r="A840" s="39"/>
      <c r="B840" s="45"/>
      <c r="C840" s="318" t="s">
        <v>449</v>
      </c>
      <c r="D840" s="319" t="s">
        <v>450</v>
      </c>
      <c r="E840" s="320" t="s">
        <v>255</v>
      </c>
      <c r="F840" s="321">
        <v>32.365000000000002</v>
      </c>
      <c r="G840" s="39"/>
      <c r="H840" s="45"/>
    </row>
    <row r="841" s="2" customFormat="1" ht="16.8" customHeight="1">
      <c r="A841" s="39"/>
      <c r="B841" s="45"/>
      <c r="C841" s="318" t="s">
        <v>452</v>
      </c>
      <c r="D841" s="319" t="s">
        <v>453</v>
      </c>
      <c r="E841" s="320" t="s">
        <v>255</v>
      </c>
      <c r="F841" s="321">
        <v>44.112000000000002</v>
      </c>
      <c r="G841" s="39"/>
      <c r="H841" s="45"/>
    </row>
    <row r="842" s="2" customFormat="1" ht="16.8" customHeight="1">
      <c r="A842" s="39"/>
      <c r="B842" s="45"/>
      <c r="C842" s="322" t="s">
        <v>1</v>
      </c>
      <c r="D842" s="322" t="s">
        <v>1898</v>
      </c>
      <c r="E842" s="18" t="s">
        <v>1</v>
      </c>
      <c r="F842" s="323">
        <v>44.112000000000002</v>
      </c>
      <c r="G842" s="39"/>
      <c r="H842" s="45"/>
    </row>
    <row r="843" s="2" customFormat="1" ht="16.8" customHeight="1">
      <c r="A843" s="39"/>
      <c r="B843" s="45"/>
      <c r="C843" s="322" t="s">
        <v>452</v>
      </c>
      <c r="D843" s="322" t="s">
        <v>261</v>
      </c>
      <c r="E843" s="18" t="s">
        <v>1</v>
      </c>
      <c r="F843" s="323">
        <v>44.112000000000002</v>
      </c>
      <c r="G843" s="39"/>
      <c r="H843" s="45"/>
    </row>
    <row r="844" s="2" customFormat="1" ht="16.8" customHeight="1">
      <c r="A844" s="39"/>
      <c r="B844" s="45"/>
      <c r="C844" s="324" t="s">
        <v>6372</v>
      </c>
      <c r="D844" s="39"/>
      <c r="E844" s="39"/>
      <c r="F844" s="39"/>
      <c r="G844" s="39"/>
      <c r="H844" s="45"/>
    </row>
    <row r="845" s="2" customFormat="1" ht="16.8" customHeight="1">
      <c r="A845" s="39"/>
      <c r="B845" s="45"/>
      <c r="C845" s="322" t="s">
        <v>850</v>
      </c>
      <c r="D845" s="322" t="s">
        <v>851</v>
      </c>
      <c r="E845" s="18" t="s">
        <v>255</v>
      </c>
      <c r="F845" s="323">
        <v>44.112000000000002</v>
      </c>
      <c r="G845" s="39"/>
      <c r="H845" s="45"/>
    </row>
    <row r="846" s="2" customFormat="1" ht="16.8" customHeight="1">
      <c r="A846" s="39"/>
      <c r="B846" s="45"/>
      <c r="C846" s="322" t="s">
        <v>764</v>
      </c>
      <c r="D846" s="322" t="s">
        <v>765</v>
      </c>
      <c r="E846" s="18" t="s">
        <v>255</v>
      </c>
      <c r="F846" s="323">
        <v>1092.0129999999999</v>
      </c>
      <c r="G846" s="39"/>
      <c r="H846" s="45"/>
    </row>
    <row r="847" s="2" customFormat="1" ht="16.8" customHeight="1">
      <c r="A847" s="39"/>
      <c r="B847" s="45"/>
      <c r="C847" s="318" t="s">
        <v>1701</v>
      </c>
      <c r="D847" s="319" t="s">
        <v>1702</v>
      </c>
      <c r="E847" s="320" t="s">
        <v>255</v>
      </c>
      <c r="F847" s="321">
        <v>84.941999999999993</v>
      </c>
      <c r="G847" s="39"/>
      <c r="H847" s="45"/>
    </row>
    <row r="848" s="2" customFormat="1" ht="16.8" customHeight="1">
      <c r="A848" s="39"/>
      <c r="B848" s="45"/>
      <c r="C848" s="322" t="s">
        <v>1</v>
      </c>
      <c r="D848" s="322" t="s">
        <v>1896</v>
      </c>
      <c r="E848" s="18" t="s">
        <v>1</v>
      </c>
      <c r="F848" s="323">
        <v>84.941999999999993</v>
      </c>
      <c r="G848" s="39"/>
      <c r="H848" s="45"/>
    </row>
    <row r="849" s="2" customFormat="1" ht="16.8" customHeight="1">
      <c r="A849" s="39"/>
      <c r="B849" s="45"/>
      <c r="C849" s="322" t="s">
        <v>1701</v>
      </c>
      <c r="D849" s="322" t="s">
        <v>261</v>
      </c>
      <c r="E849" s="18" t="s">
        <v>1</v>
      </c>
      <c r="F849" s="323">
        <v>84.941999999999993</v>
      </c>
      <c r="G849" s="39"/>
      <c r="H849" s="45"/>
    </row>
    <row r="850" s="2" customFormat="1" ht="16.8" customHeight="1">
      <c r="A850" s="39"/>
      <c r="B850" s="45"/>
      <c r="C850" s="324" t="s">
        <v>6372</v>
      </c>
      <c r="D850" s="39"/>
      <c r="E850" s="39"/>
      <c r="F850" s="39"/>
      <c r="G850" s="39"/>
      <c r="H850" s="45"/>
    </row>
    <row r="851" s="2" customFormat="1" ht="16.8" customHeight="1">
      <c r="A851" s="39"/>
      <c r="B851" s="45"/>
      <c r="C851" s="322" t="s">
        <v>1891</v>
      </c>
      <c r="D851" s="322" t="s">
        <v>1892</v>
      </c>
      <c r="E851" s="18" t="s">
        <v>255</v>
      </c>
      <c r="F851" s="323">
        <v>84.941999999999993</v>
      </c>
      <c r="G851" s="39"/>
      <c r="H851" s="45"/>
    </row>
    <row r="852" s="2" customFormat="1" ht="16.8" customHeight="1">
      <c r="A852" s="39"/>
      <c r="B852" s="45"/>
      <c r="C852" s="322" t="s">
        <v>764</v>
      </c>
      <c r="D852" s="322" t="s">
        <v>765</v>
      </c>
      <c r="E852" s="18" t="s">
        <v>255</v>
      </c>
      <c r="F852" s="323">
        <v>1092.0129999999999</v>
      </c>
      <c r="G852" s="39"/>
      <c r="H852" s="45"/>
    </row>
    <row r="853" s="2" customFormat="1" ht="16.8" customHeight="1">
      <c r="A853" s="39"/>
      <c r="B853" s="45"/>
      <c r="C853" s="318" t="s">
        <v>456</v>
      </c>
      <c r="D853" s="319" t="s">
        <v>457</v>
      </c>
      <c r="E853" s="320" t="s">
        <v>246</v>
      </c>
      <c r="F853" s="321">
        <v>67.599999999999994</v>
      </c>
      <c r="G853" s="39"/>
      <c r="H853" s="45"/>
    </row>
    <row r="854" s="2" customFormat="1" ht="16.8" customHeight="1">
      <c r="A854" s="39"/>
      <c r="B854" s="45"/>
      <c r="C854" s="322" t="s">
        <v>456</v>
      </c>
      <c r="D854" s="322" t="s">
        <v>1887</v>
      </c>
      <c r="E854" s="18" t="s">
        <v>1</v>
      </c>
      <c r="F854" s="323">
        <v>67.599999999999994</v>
      </c>
      <c r="G854" s="39"/>
      <c r="H854" s="45"/>
    </row>
    <row r="855" s="2" customFormat="1" ht="16.8" customHeight="1">
      <c r="A855" s="39"/>
      <c r="B855" s="45"/>
      <c r="C855" s="324" t="s">
        <v>6372</v>
      </c>
      <c r="D855" s="39"/>
      <c r="E855" s="39"/>
      <c r="F855" s="39"/>
      <c r="G855" s="39"/>
      <c r="H855" s="45"/>
    </row>
    <row r="856" s="2" customFormat="1" ht="16.8" customHeight="1">
      <c r="A856" s="39"/>
      <c r="B856" s="45"/>
      <c r="C856" s="322" t="s">
        <v>828</v>
      </c>
      <c r="D856" s="322" t="s">
        <v>829</v>
      </c>
      <c r="E856" s="18" t="s">
        <v>246</v>
      </c>
      <c r="F856" s="323">
        <v>196.56</v>
      </c>
      <c r="G856" s="39"/>
      <c r="H856" s="45"/>
    </row>
    <row r="857" s="2" customFormat="1" ht="16.8" customHeight="1">
      <c r="A857" s="39"/>
      <c r="B857" s="45"/>
      <c r="C857" s="322" t="s">
        <v>524</v>
      </c>
      <c r="D857" s="322" t="s">
        <v>525</v>
      </c>
      <c r="E857" s="18" t="s">
        <v>246</v>
      </c>
      <c r="F857" s="323">
        <v>130.02000000000001</v>
      </c>
      <c r="G857" s="39"/>
      <c r="H857" s="45"/>
    </row>
    <row r="858" s="2" customFormat="1" ht="16.8" customHeight="1">
      <c r="A858" s="39"/>
      <c r="B858" s="45"/>
      <c r="C858" s="322" t="s">
        <v>1739</v>
      </c>
      <c r="D858" s="322" t="s">
        <v>1740</v>
      </c>
      <c r="E858" s="18" t="s">
        <v>246</v>
      </c>
      <c r="F858" s="323">
        <v>298.88299999999998</v>
      </c>
      <c r="G858" s="39"/>
      <c r="H858" s="45"/>
    </row>
    <row r="859" s="2" customFormat="1" ht="16.8" customHeight="1">
      <c r="A859" s="39"/>
      <c r="B859" s="45"/>
      <c r="C859" s="322" t="s">
        <v>1759</v>
      </c>
      <c r="D859" s="322" t="s">
        <v>1760</v>
      </c>
      <c r="E859" s="18" t="s">
        <v>246</v>
      </c>
      <c r="F859" s="323">
        <v>43.340000000000003</v>
      </c>
      <c r="G859" s="39"/>
      <c r="H859" s="45"/>
    </row>
    <row r="860" s="2" customFormat="1" ht="16.8" customHeight="1">
      <c r="A860" s="39"/>
      <c r="B860" s="45"/>
      <c r="C860" s="322" t="s">
        <v>1769</v>
      </c>
      <c r="D860" s="322" t="s">
        <v>1770</v>
      </c>
      <c r="E860" s="18" t="s">
        <v>246</v>
      </c>
      <c r="F860" s="323">
        <v>99.628</v>
      </c>
      <c r="G860" s="39"/>
      <c r="H860" s="45"/>
    </row>
    <row r="861" s="2" customFormat="1" ht="16.8" customHeight="1">
      <c r="A861" s="39"/>
      <c r="B861" s="45"/>
      <c r="C861" s="322" t="s">
        <v>881</v>
      </c>
      <c r="D861" s="322" t="s">
        <v>882</v>
      </c>
      <c r="E861" s="18" t="s">
        <v>246</v>
      </c>
      <c r="F861" s="323">
        <v>67.599999999999994</v>
      </c>
      <c r="G861" s="39"/>
      <c r="H861" s="45"/>
    </row>
    <row r="862" s="2" customFormat="1" ht="16.8" customHeight="1">
      <c r="A862" s="39"/>
      <c r="B862" s="45"/>
      <c r="C862" s="322" t="s">
        <v>887</v>
      </c>
      <c r="D862" s="322" t="s">
        <v>888</v>
      </c>
      <c r="E862" s="18" t="s">
        <v>246</v>
      </c>
      <c r="F862" s="323">
        <v>67.599999999999994</v>
      </c>
      <c r="G862" s="39"/>
      <c r="H862" s="45"/>
    </row>
    <row r="863" s="2" customFormat="1" ht="16.8" customHeight="1">
      <c r="A863" s="39"/>
      <c r="B863" s="45"/>
      <c r="C863" s="318" t="s">
        <v>459</v>
      </c>
      <c r="D863" s="319" t="s">
        <v>460</v>
      </c>
      <c r="E863" s="320" t="s">
        <v>246</v>
      </c>
      <c r="F863" s="321">
        <v>92.950000000000003</v>
      </c>
      <c r="G863" s="39"/>
      <c r="H863" s="45"/>
    </row>
    <row r="864" s="2" customFormat="1">
      <c r="A864" s="39"/>
      <c r="B864" s="45"/>
      <c r="C864" s="322" t="s">
        <v>1</v>
      </c>
      <c r="D864" s="322" t="s">
        <v>898</v>
      </c>
      <c r="E864" s="18" t="s">
        <v>1</v>
      </c>
      <c r="F864" s="323">
        <v>0</v>
      </c>
      <c r="G864" s="39"/>
      <c r="H864" s="45"/>
    </row>
    <row r="865" s="2" customFormat="1" ht="16.8" customHeight="1">
      <c r="A865" s="39"/>
      <c r="B865" s="45"/>
      <c r="C865" s="322" t="s">
        <v>1</v>
      </c>
      <c r="D865" s="322" t="s">
        <v>1912</v>
      </c>
      <c r="E865" s="18" t="s">
        <v>1</v>
      </c>
      <c r="F865" s="323">
        <v>92.950000000000003</v>
      </c>
      <c r="G865" s="39"/>
      <c r="H865" s="45"/>
    </row>
    <row r="866" s="2" customFormat="1" ht="16.8" customHeight="1">
      <c r="A866" s="39"/>
      <c r="B866" s="45"/>
      <c r="C866" s="322" t="s">
        <v>459</v>
      </c>
      <c r="D866" s="322" t="s">
        <v>261</v>
      </c>
      <c r="E866" s="18" t="s">
        <v>1</v>
      </c>
      <c r="F866" s="323">
        <v>92.950000000000003</v>
      </c>
      <c r="G866" s="39"/>
      <c r="H866" s="45"/>
    </row>
    <row r="867" s="2" customFormat="1" ht="16.8" customHeight="1">
      <c r="A867" s="39"/>
      <c r="B867" s="45"/>
      <c r="C867" s="324" t="s">
        <v>6372</v>
      </c>
      <c r="D867" s="39"/>
      <c r="E867" s="39"/>
      <c r="F867" s="39"/>
      <c r="G867" s="39"/>
      <c r="H867" s="45"/>
    </row>
    <row r="868" s="2" customFormat="1">
      <c r="A868" s="39"/>
      <c r="B868" s="45"/>
      <c r="C868" s="322" t="s">
        <v>893</v>
      </c>
      <c r="D868" s="322" t="s">
        <v>894</v>
      </c>
      <c r="E868" s="18" t="s">
        <v>246</v>
      </c>
      <c r="F868" s="323">
        <v>92.950000000000003</v>
      </c>
      <c r="G868" s="39"/>
      <c r="H868" s="45"/>
    </row>
    <row r="869" s="2" customFormat="1" ht="16.8" customHeight="1">
      <c r="A869" s="39"/>
      <c r="B869" s="45"/>
      <c r="C869" s="322" t="s">
        <v>1739</v>
      </c>
      <c r="D869" s="322" t="s">
        <v>1740</v>
      </c>
      <c r="E869" s="18" t="s">
        <v>246</v>
      </c>
      <c r="F869" s="323">
        <v>298.88299999999998</v>
      </c>
      <c r="G869" s="39"/>
      <c r="H869" s="45"/>
    </row>
    <row r="870" s="2" customFormat="1" ht="16.8" customHeight="1">
      <c r="A870" s="39"/>
      <c r="B870" s="45"/>
      <c r="C870" s="322" t="s">
        <v>1769</v>
      </c>
      <c r="D870" s="322" t="s">
        <v>1770</v>
      </c>
      <c r="E870" s="18" t="s">
        <v>246</v>
      </c>
      <c r="F870" s="323">
        <v>99.628</v>
      </c>
      <c r="G870" s="39"/>
      <c r="H870" s="45"/>
    </row>
    <row r="871" s="2" customFormat="1" ht="16.8" customHeight="1">
      <c r="A871" s="39"/>
      <c r="B871" s="45"/>
      <c r="C871" s="318" t="s">
        <v>462</v>
      </c>
      <c r="D871" s="319" t="s">
        <v>463</v>
      </c>
      <c r="E871" s="320" t="s">
        <v>246</v>
      </c>
      <c r="F871" s="321">
        <v>23.199999999999999</v>
      </c>
      <c r="G871" s="39"/>
      <c r="H871" s="45"/>
    </row>
    <row r="872" s="2" customFormat="1" ht="16.8" customHeight="1">
      <c r="A872" s="39"/>
      <c r="B872" s="45"/>
      <c r="C872" s="322" t="s">
        <v>462</v>
      </c>
      <c r="D872" s="322" t="s">
        <v>1888</v>
      </c>
      <c r="E872" s="18" t="s">
        <v>1</v>
      </c>
      <c r="F872" s="323">
        <v>23.199999999999999</v>
      </c>
      <c r="G872" s="39"/>
      <c r="H872" s="45"/>
    </row>
    <row r="873" s="2" customFormat="1" ht="16.8" customHeight="1">
      <c r="A873" s="39"/>
      <c r="B873" s="45"/>
      <c r="C873" s="324" t="s">
        <v>6372</v>
      </c>
      <c r="D873" s="39"/>
      <c r="E873" s="39"/>
      <c r="F873" s="39"/>
      <c r="G873" s="39"/>
      <c r="H873" s="45"/>
    </row>
    <row r="874" s="2" customFormat="1" ht="16.8" customHeight="1">
      <c r="A874" s="39"/>
      <c r="B874" s="45"/>
      <c r="C874" s="322" t="s">
        <v>828</v>
      </c>
      <c r="D874" s="322" t="s">
        <v>829</v>
      </c>
      <c r="E874" s="18" t="s">
        <v>246</v>
      </c>
      <c r="F874" s="323">
        <v>196.56</v>
      </c>
      <c r="G874" s="39"/>
      <c r="H874" s="45"/>
    </row>
    <row r="875" s="2" customFormat="1" ht="16.8" customHeight="1">
      <c r="A875" s="39"/>
      <c r="B875" s="45"/>
      <c r="C875" s="322" t="s">
        <v>1247</v>
      </c>
      <c r="D875" s="322" t="s">
        <v>1248</v>
      </c>
      <c r="E875" s="18" t="s">
        <v>246</v>
      </c>
      <c r="F875" s="323">
        <v>96.719999999999999</v>
      </c>
      <c r="G875" s="39"/>
      <c r="H875" s="45"/>
    </row>
    <row r="876" s="2" customFormat="1" ht="16.8" customHeight="1">
      <c r="A876" s="39"/>
      <c r="B876" s="45"/>
      <c r="C876" s="322" t="s">
        <v>1764</v>
      </c>
      <c r="D876" s="322" t="s">
        <v>1765</v>
      </c>
      <c r="E876" s="18" t="s">
        <v>246</v>
      </c>
      <c r="F876" s="323">
        <v>32.240000000000002</v>
      </c>
      <c r="G876" s="39"/>
      <c r="H876" s="45"/>
    </row>
    <row r="877" s="2" customFormat="1" ht="16.8" customHeight="1">
      <c r="A877" s="39"/>
      <c r="B877" s="45"/>
      <c r="C877" s="318" t="s">
        <v>3946</v>
      </c>
      <c r="D877" s="319" t="s">
        <v>3947</v>
      </c>
      <c r="E877" s="320" t="s">
        <v>296</v>
      </c>
      <c r="F877" s="321">
        <v>1105</v>
      </c>
      <c r="G877" s="39"/>
      <c r="H877" s="45"/>
    </row>
    <row r="878" s="2" customFormat="1" ht="16.8" customHeight="1">
      <c r="A878" s="39"/>
      <c r="B878" s="45"/>
      <c r="C878" s="322" t="s">
        <v>1</v>
      </c>
      <c r="D878" s="322" t="s">
        <v>6385</v>
      </c>
      <c r="E878" s="18" t="s">
        <v>1</v>
      </c>
      <c r="F878" s="323">
        <v>1105</v>
      </c>
      <c r="G878" s="39"/>
      <c r="H878" s="45"/>
    </row>
    <row r="879" s="2" customFormat="1" ht="16.8" customHeight="1">
      <c r="A879" s="39"/>
      <c r="B879" s="45"/>
      <c r="C879" s="322" t="s">
        <v>3946</v>
      </c>
      <c r="D879" s="322" t="s">
        <v>261</v>
      </c>
      <c r="E879" s="18" t="s">
        <v>1</v>
      </c>
      <c r="F879" s="323">
        <v>1105</v>
      </c>
      <c r="G879" s="39"/>
      <c r="H879" s="45"/>
    </row>
    <row r="880" s="2" customFormat="1" ht="16.8" customHeight="1">
      <c r="A880" s="39"/>
      <c r="B880" s="45"/>
      <c r="C880" s="318" t="s">
        <v>465</v>
      </c>
      <c r="D880" s="319" t="s">
        <v>466</v>
      </c>
      <c r="E880" s="320" t="s">
        <v>255</v>
      </c>
      <c r="F880" s="321">
        <v>926.00900000000001</v>
      </c>
      <c r="G880" s="39"/>
      <c r="H880" s="45"/>
    </row>
    <row r="881" s="2" customFormat="1" ht="16.8" customHeight="1">
      <c r="A881" s="39"/>
      <c r="B881" s="45"/>
      <c r="C881" s="322" t="s">
        <v>1</v>
      </c>
      <c r="D881" s="322" t="s">
        <v>1876</v>
      </c>
      <c r="E881" s="18" t="s">
        <v>1</v>
      </c>
      <c r="F881" s="323">
        <v>146.452</v>
      </c>
      <c r="G881" s="39"/>
      <c r="H881" s="45"/>
    </row>
    <row r="882" s="2" customFormat="1" ht="16.8" customHeight="1">
      <c r="A882" s="39"/>
      <c r="B882" s="45"/>
      <c r="C882" s="322" t="s">
        <v>1</v>
      </c>
      <c r="D882" s="322" t="s">
        <v>1871</v>
      </c>
      <c r="E882" s="18" t="s">
        <v>1</v>
      </c>
      <c r="F882" s="323">
        <v>-0.443</v>
      </c>
      <c r="G882" s="39"/>
      <c r="H882" s="45"/>
    </row>
    <row r="883" s="2" customFormat="1" ht="16.8" customHeight="1">
      <c r="A883" s="39"/>
      <c r="B883" s="45"/>
      <c r="C883" s="322" t="s">
        <v>1</v>
      </c>
      <c r="D883" s="322" t="s">
        <v>1877</v>
      </c>
      <c r="E883" s="18" t="s">
        <v>1</v>
      </c>
      <c r="F883" s="323">
        <v>780</v>
      </c>
      <c r="G883" s="39"/>
      <c r="H883" s="45"/>
    </row>
    <row r="884" s="2" customFormat="1" ht="16.8" customHeight="1">
      <c r="A884" s="39"/>
      <c r="B884" s="45"/>
      <c r="C884" s="322" t="s">
        <v>465</v>
      </c>
      <c r="D884" s="322" t="s">
        <v>261</v>
      </c>
      <c r="E884" s="18" t="s">
        <v>1</v>
      </c>
      <c r="F884" s="323">
        <v>926.00900000000001</v>
      </c>
      <c r="G884" s="39"/>
      <c r="H884" s="45"/>
    </row>
    <row r="885" s="2" customFormat="1" ht="16.8" customHeight="1">
      <c r="A885" s="39"/>
      <c r="B885" s="45"/>
      <c r="C885" s="324" t="s">
        <v>6372</v>
      </c>
      <c r="D885" s="39"/>
      <c r="E885" s="39"/>
      <c r="F885" s="39"/>
      <c r="G885" s="39"/>
      <c r="H885" s="45"/>
    </row>
    <row r="886" s="2" customFormat="1" ht="16.8" customHeight="1">
      <c r="A886" s="39"/>
      <c r="B886" s="45"/>
      <c r="C886" s="322" t="s">
        <v>785</v>
      </c>
      <c r="D886" s="322" t="s">
        <v>786</v>
      </c>
      <c r="E886" s="18" t="s">
        <v>255</v>
      </c>
      <c r="F886" s="323">
        <v>555.60500000000002</v>
      </c>
      <c r="G886" s="39"/>
      <c r="H886" s="45"/>
    </row>
    <row r="887" s="2" customFormat="1" ht="16.8" customHeight="1">
      <c r="A887" s="39"/>
      <c r="B887" s="45"/>
      <c r="C887" s="322" t="s">
        <v>764</v>
      </c>
      <c r="D887" s="322" t="s">
        <v>765</v>
      </c>
      <c r="E887" s="18" t="s">
        <v>255</v>
      </c>
      <c r="F887" s="323">
        <v>1092.0129999999999</v>
      </c>
      <c r="G887" s="39"/>
      <c r="H887" s="45"/>
    </row>
    <row r="888" s="2" customFormat="1" ht="16.8" customHeight="1">
      <c r="A888" s="39"/>
      <c r="B888" s="45"/>
      <c r="C888" s="322" t="s">
        <v>795</v>
      </c>
      <c r="D888" s="322" t="s">
        <v>796</v>
      </c>
      <c r="E888" s="18" t="s">
        <v>487</v>
      </c>
      <c r="F888" s="323">
        <v>1898.6980000000001</v>
      </c>
      <c r="G888" s="39"/>
      <c r="H888" s="45"/>
    </row>
    <row r="889" s="2" customFormat="1" ht="16.8" customHeight="1">
      <c r="A889" s="39"/>
      <c r="B889" s="45"/>
      <c r="C889" s="318" t="s">
        <v>468</v>
      </c>
      <c r="D889" s="319" t="s">
        <v>469</v>
      </c>
      <c r="E889" s="320" t="s">
        <v>255</v>
      </c>
      <c r="F889" s="321">
        <v>370.404</v>
      </c>
      <c r="G889" s="39"/>
      <c r="H889" s="45"/>
    </row>
    <row r="890" s="2" customFormat="1" ht="16.8" customHeight="1">
      <c r="A890" s="39"/>
      <c r="B890" s="45"/>
      <c r="C890" s="322" t="s">
        <v>468</v>
      </c>
      <c r="D890" s="322" t="s">
        <v>793</v>
      </c>
      <c r="E890" s="18" t="s">
        <v>1</v>
      </c>
      <c r="F890" s="323">
        <v>370.404</v>
      </c>
      <c r="G890" s="39"/>
      <c r="H890" s="45"/>
    </row>
    <row r="891" s="2" customFormat="1" ht="16.8" customHeight="1">
      <c r="A891" s="39"/>
      <c r="B891" s="45"/>
      <c r="C891" s="324" t="s">
        <v>6372</v>
      </c>
      <c r="D891" s="39"/>
      <c r="E891" s="39"/>
      <c r="F891" s="39"/>
      <c r="G891" s="39"/>
      <c r="H891" s="45"/>
    </row>
    <row r="892" s="2" customFormat="1" ht="16.8" customHeight="1">
      <c r="A892" s="39"/>
      <c r="B892" s="45"/>
      <c r="C892" s="322" t="s">
        <v>785</v>
      </c>
      <c r="D892" s="322" t="s">
        <v>786</v>
      </c>
      <c r="E892" s="18" t="s">
        <v>255</v>
      </c>
      <c r="F892" s="323">
        <v>555.60500000000002</v>
      </c>
      <c r="G892" s="39"/>
      <c r="H892" s="45"/>
    </row>
    <row r="893" s="2" customFormat="1" ht="16.8" customHeight="1">
      <c r="A893" s="39"/>
      <c r="B893" s="45"/>
      <c r="C893" s="322" t="s">
        <v>779</v>
      </c>
      <c r="D893" s="322" t="s">
        <v>780</v>
      </c>
      <c r="E893" s="18" t="s">
        <v>255</v>
      </c>
      <c r="F893" s="323">
        <v>370.404</v>
      </c>
      <c r="G893" s="39"/>
      <c r="H893" s="45"/>
    </row>
    <row r="894" s="2" customFormat="1" ht="16.8" customHeight="1">
      <c r="A894" s="39"/>
      <c r="B894" s="45"/>
      <c r="C894" s="318" t="s">
        <v>791</v>
      </c>
      <c r="D894" s="319" t="s">
        <v>6374</v>
      </c>
      <c r="E894" s="320" t="s">
        <v>255</v>
      </c>
      <c r="F894" s="321">
        <v>555.60500000000002</v>
      </c>
      <c r="G894" s="39"/>
      <c r="H894" s="45"/>
    </row>
    <row r="895" s="2" customFormat="1" ht="16.8" customHeight="1">
      <c r="A895" s="39"/>
      <c r="B895" s="45"/>
      <c r="C895" s="322" t="s">
        <v>791</v>
      </c>
      <c r="D895" s="322" t="s">
        <v>792</v>
      </c>
      <c r="E895" s="18" t="s">
        <v>1</v>
      </c>
      <c r="F895" s="323">
        <v>555.60500000000002</v>
      </c>
      <c r="G895" s="39"/>
      <c r="H895" s="45"/>
    </row>
    <row r="896" s="2" customFormat="1" ht="16.8" customHeight="1">
      <c r="A896" s="39"/>
      <c r="B896" s="45"/>
      <c r="C896" s="318" t="s">
        <v>1708</v>
      </c>
      <c r="D896" s="319" t="s">
        <v>1708</v>
      </c>
      <c r="E896" s="320" t="s">
        <v>296</v>
      </c>
      <c r="F896" s="321">
        <v>1029.5999999999999</v>
      </c>
      <c r="G896" s="39"/>
      <c r="H896" s="45"/>
    </row>
    <row r="897" s="2" customFormat="1" ht="16.8" customHeight="1">
      <c r="A897" s="39"/>
      <c r="B897" s="45"/>
      <c r="C897" s="322" t="s">
        <v>1</v>
      </c>
      <c r="D897" s="322" t="s">
        <v>1788</v>
      </c>
      <c r="E897" s="18" t="s">
        <v>1</v>
      </c>
      <c r="F897" s="323">
        <v>1029.5999999999999</v>
      </c>
      <c r="G897" s="39"/>
      <c r="H897" s="45"/>
    </row>
    <row r="898" s="2" customFormat="1" ht="16.8" customHeight="1">
      <c r="A898" s="39"/>
      <c r="B898" s="45"/>
      <c r="C898" s="322" t="s">
        <v>1708</v>
      </c>
      <c r="D898" s="322" t="s">
        <v>261</v>
      </c>
      <c r="E898" s="18" t="s">
        <v>1</v>
      </c>
      <c r="F898" s="323">
        <v>1029.5999999999999</v>
      </c>
      <c r="G898" s="39"/>
      <c r="H898" s="45"/>
    </row>
    <row r="899" s="2" customFormat="1" ht="16.8" customHeight="1">
      <c r="A899" s="39"/>
      <c r="B899" s="45"/>
      <c r="C899" s="324" t="s">
        <v>6372</v>
      </c>
      <c r="D899" s="39"/>
      <c r="E899" s="39"/>
      <c r="F899" s="39"/>
      <c r="G899" s="39"/>
      <c r="H899" s="45"/>
    </row>
    <row r="900" s="2" customFormat="1" ht="16.8" customHeight="1">
      <c r="A900" s="39"/>
      <c r="B900" s="45"/>
      <c r="C900" s="322" t="s">
        <v>1783</v>
      </c>
      <c r="D900" s="322" t="s">
        <v>1784</v>
      </c>
      <c r="E900" s="18" t="s">
        <v>296</v>
      </c>
      <c r="F900" s="323">
        <v>1029.5999999999999</v>
      </c>
      <c r="G900" s="39"/>
      <c r="H900" s="45"/>
    </row>
    <row r="901" s="2" customFormat="1" ht="16.8" customHeight="1">
      <c r="A901" s="39"/>
      <c r="B901" s="45"/>
      <c r="C901" s="322" t="s">
        <v>1789</v>
      </c>
      <c r="D901" s="322" t="s">
        <v>1790</v>
      </c>
      <c r="E901" s="18" t="s">
        <v>296</v>
      </c>
      <c r="F901" s="323">
        <v>1029.5999999999999</v>
      </c>
      <c r="G901" s="39"/>
      <c r="H901" s="45"/>
    </row>
    <row r="902" s="2" customFormat="1" ht="16.8" customHeight="1">
      <c r="A902" s="39"/>
      <c r="B902" s="45"/>
      <c r="C902" s="318" t="s">
        <v>1710</v>
      </c>
      <c r="D902" s="319" t="s">
        <v>1711</v>
      </c>
      <c r="E902" s="320" t="s">
        <v>246</v>
      </c>
      <c r="F902" s="321">
        <v>2059.1999999999998</v>
      </c>
      <c r="G902" s="39"/>
      <c r="H902" s="45"/>
    </row>
    <row r="903" s="2" customFormat="1" ht="16.8" customHeight="1">
      <c r="A903" s="39"/>
      <c r="B903" s="45"/>
      <c r="C903" s="322" t="s">
        <v>1</v>
      </c>
      <c r="D903" s="322" t="s">
        <v>1839</v>
      </c>
      <c r="E903" s="18" t="s">
        <v>1</v>
      </c>
      <c r="F903" s="323">
        <v>2059.1999999999998</v>
      </c>
      <c r="G903" s="39"/>
      <c r="H903" s="45"/>
    </row>
    <row r="904" s="2" customFormat="1" ht="16.8" customHeight="1">
      <c r="A904" s="39"/>
      <c r="B904" s="45"/>
      <c r="C904" s="322" t="s">
        <v>1710</v>
      </c>
      <c r="D904" s="322" t="s">
        <v>261</v>
      </c>
      <c r="E904" s="18" t="s">
        <v>1</v>
      </c>
      <c r="F904" s="323">
        <v>2059.1999999999998</v>
      </c>
      <c r="G904" s="39"/>
      <c r="H904" s="45"/>
    </row>
    <row r="905" s="2" customFormat="1" ht="16.8" customHeight="1">
      <c r="A905" s="39"/>
      <c r="B905" s="45"/>
      <c r="C905" s="324" t="s">
        <v>6372</v>
      </c>
      <c r="D905" s="39"/>
      <c r="E905" s="39"/>
      <c r="F905" s="39"/>
      <c r="G905" s="39"/>
      <c r="H905" s="45"/>
    </row>
    <row r="906" s="2" customFormat="1" ht="16.8" customHeight="1">
      <c r="A906" s="39"/>
      <c r="B906" s="45"/>
      <c r="C906" s="322" t="s">
        <v>1834</v>
      </c>
      <c r="D906" s="322" t="s">
        <v>1835</v>
      </c>
      <c r="E906" s="18" t="s">
        <v>246</v>
      </c>
      <c r="F906" s="323">
        <v>2059.1999999999998</v>
      </c>
      <c r="G906" s="39"/>
      <c r="H906" s="45"/>
    </row>
    <row r="907" s="2" customFormat="1" ht="16.8" customHeight="1">
      <c r="A907" s="39"/>
      <c r="B907" s="45"/>
      <c r="C907" s="322" t="s">
        <v>1840</v>
      </c>
      <c r="D907" s="322" t="s">
        <v>1841</v>
      </c>
      <c r="E907" s="18" t="s">
        <v>246</v>
      </c>
      <c r="F907" s="323">
        <v>2059.1999999999998</v>
      </c>
      <c r="G907" s="39"/>
      <c r="H907" s="45"/>
    </row>
    <row r="908" s="2" customFormat="1" ht="16.8" customHeight="1">
      <c r="A908" s="39"/>
      <c r="B908" s="45"/>
      <c r="C908" s="318" t="s">
        <v>471</v>
      </c>
      <c r="D908" s="319" t="s">
        <v>472</v>
      </c>
      <c r="E908" s="320" t="s">
        <v>246</v>
      </c>
      <c r="F908" s="321">
        <v>1764.48</v>
      </c>
      <c r="G908" s="39"/>
      <c r="H908" s="45"/>
    </row>
    <row r="909" s="2" customFormat="1" ht="16.8" customHeight="1">
      <c r="A909" s="39"/>
      <c r="B909" s="45"/>
      <c r="C909" s="318" t="s">
        <v>1713</v>
      </c>
      <c r="D909" s="319" t="s">
        <v>1714</v>
      </c>
      <c r="E909" s="320" t="s">
        <v>296</v>
      </c>
      <c r="F909" s="321">
        <v>551.39999999999998</v>
      </c>
      <c r="G909" s="39"/>
      <c r="H909" s="45"/>
    </row>
    <row r="910" s="2" customFormat="1" ht="16.8" customHeight="1">
      <c r="A910" s="39"/>
      <c r="B910" s="45"/>
      <c r="C910" s="322" t="s">
        <v>1713</v>
      </c>
      <c r="D910" s="322" t="s">
        <v>1820</v>
      </c>
      <c r="E910" s="18" t="s">
        <v>1</v>
      </c>
      <c r="F910" s="323">
        <v>551.39999999999998</v>
      </c>
      <c r="G910" s="39"/>
      <c r="H910" s="45"/>
    </row>
    <row r="911" s="2" customFormat="1" ht="16.8" customHeight="1">
      <c r="A911" s="39"/>
      <c r="B911" s="45"/>
      <c r="C911" s="324" t="s">
        <v>6372</v>
      </c>
      <c r="D911" s="39"/>
      <c r="E911" s="39"/>
      <c r="F911" s="39"/>
      <c r="G911" s="39"/>
      <c r="H911" s="45"/>
    </row>
    <row r="912" s="2" customFormat="1" ht="16.8" customHeight="1">
      <c r="A912" s="39"/>
      <c r="B912" s="45"/>
      <c r="C912" s="322" t="s">
        <v>634</v>
      </c>
      <c r="D912" s="322" t="s">
        <v>635</v>
      </c>
      <c r="E912" s="18" t="s">
        <v>255</v>
      </c>
      <c r="F912" s="323">
        <v>387.31700000000001</v>
      </c>
      <c r="G912" s="39"/>
      <c r="H912" s="45"/>
    </row>
    <row r="913" s="2" customFormat="1" ht="16.8" customHeight="1">
      <c r="A913" s="39"/>
      <c r="B913" s="45"/>
      <c r="C913" s="322" t="s">
        <v>764</v>
      </c>
      <c r="D913" s="322" t="s">
        <v>765</v>
      </c>
      <c r="E913" s="18" t="s">
        <v>255</v>
      </c>
      <c r="F913" s="323">
        <v>1092.0129999999999</v>
      </c>
      <c r="G913" s="39"/>
      <c r="H913" s="45"/>
    </row>
    <row r="914" s="2" customFormat="1" ht="16.8" customHeight="1">
      <c r="A914" s="39"/>
      <c r="B914" s="45"/>
      <c r="C914" s="322" t="s">
        <v>785</v>
      </c>
      <c r="D914" s="322" t="s">
        <v>786</v>
      </c>
      <c r="E914" s="18" t="s">
        <v>255</v>
      </c>
      <c r="F914" s="323">
        <v>555.60500000000002</v>
      </c>
      <c r="G914" s="39"/>
      <c r="H914" s="45"/>
    </row>
    <row r="915" s="2" customFormat="1" ht="16.8" customHeight="1">
      <c r="A915" s="39"/>
      <c r="B915" s="45"/>
      <c r="C915" s="322" t="s">
        <v>850</v>
      </c>
      <c r="D915" s="322" t="s">
        <v>851</v>
      </c>
      <c r="E915" s="18" t="s">
        <v>255</v>
      </c>
      <c r="F915" s="323">
        <v>44.112000000000002</v>
      </c>
      <c r="G915" s="39"/>
      <c r="H915" s="45"/>
    </row>
    <row r="916" s="2" customFormat="1" ht="16.8" customHeight="1">
      <c r="A916" s="39"/>
      <c r="B916" s="45"/>
      <c r="C916" s="322" t="s">
        <v>1918</v>
      </c>
      <c r="D916" s="322" t="s">
        <v>1919</v>
      </c>
      <c r="E916" s="18" t="s">
        <v>296</v>
      </c>
      <c r="F916" s="323">
        <v>551.39999999999998</v>
      </c>
      <c r="G916" s="39"/>
      <c r="H916" s="45"/>
    </row>
    <row r="917" s="2" customFormat="1" ht="16.8" customHeight="1">
      <c r="A917" s="39"/>
      <c r="B917" s="45"/>
      <c r="C917" s="322" t="s">
        <v>1617</v>
      </c>
      <c r="D917" s="322" t="s">
        <v>1618</v>
      </c>
      <c r="E917" s="18" t="s">
        <v>296</v>
      </c>
      <c r="F917" s="323">
        <v>551.39999999999998</v>
      </c>
      <c r="G917" s="39"/>
      <c r="H917" s="45"/>
    </row>
    <row r="918" s="2" customFormat="1" ht="16.8" customHeight="1">
      <c r="A918" s="39"/>
      <c r="B918" s="45"/>
      <c r="C918" s="322" t="s">
        <v>1955</v>
      </c>
      <c r="D918" s="322" t="s">
        <v>1956</v>
      </c>
      <c r="E918" s="18" t="s">
        <v>296</v>
      </c>
      <c r="F918" s="323">
        <v>551.39999999999998</v>
      </c>
      <c r="G918" s="39"/>
      <c r="H918" s="45"/>
    </row>
    <row r="919" s="2" customFormat="1" ht="16.8" customHeight="1">
      <c r="A919" s="39"/>
      <c r="B919" s="45"/>
      <c r="C919" s="322" t="s">
        <v>1130</v>
      </c>
      <c r="D919" s="322" t="s">
        <v>1131</v>
      </c>
      <c r="E919" s="18" t="s">
        <v>296</v>
      </c>
      <c r="F919" s="323">
        <v>551.39999999999998</v>
      </c>
      <c r="G919" s="39"/>
      <c r="H919" s="45"/>
    </row>
    <row r="920" s="2" customFormat="1" ht="16.8" customHeight="1">
      <c r="A920" s="39"/>
      <c r="B920" s="45"/>
      <c r="C920" s="322" t="s">
        <v>1136</v>
      </c>
      <c r="D920" s="322" t="s">
        <v>1137</v>
      </c>
      <c r="E920" s="18" t="s">
        <v>296</v>
      </c>
      <c r="F920" s="323">
        <v>551.39999999999998</v>
      </c>
      <c r="G920" s="39"/>
      <c r="H920" s="45"/>
    </row>
    <row r="921" s="2" customFormat="1" ht="16.8" customHeight="1">
      <c r="A921" s="39"/>
      <c r="B921" s="45"/>
      <c r="C921" s="318" t="s">
        <v>1716</v>
      </c>
      <c r="D921" s="319" t="s">
        <v>1717</v>
      </c>
      <c r="E921" s="320" t="s">
        <v>296</v>
      </c>
      <c r="F921" s="321">
        <v>0.80000000000000004</v>
      </c>
      <c r="G921" s="39"/>
      <c r="H921" s="45"/>
    </row>
    <row r="922" s="2" customFormat="1" ht="16.8" customHeight="1">
      <c r="A922" s="39"/>
      <c r="B922" s="45"/>
      <c r="C922" s="322" t="s">
        <v>1716</v>
      </c>
      <c r="D922" s="322" t="s">
        <v>1822</v>
      </c>
      <c r="E922" s="18" t="s">
        <v>1</v>
      </c>
      <c r="F922" s="323">
        <v>0.80000000000000004</v>
      </c>
      <c r="G922" s="39"/>
      <c r="H922" s="45"/>
    </row>
    <row r="923" s="2" customFormat="1" ht="16.8" customHeight="1">
      <c r="A923" s="39"/>
      <c r="B923" s="45"/>
      <c r="C923" s="324" t="s">
        <v>6372</v>
      </c>
      <c r="D923" s="39"/>
      <c r="E923" s="39"/>
      <c r="F923" s="39"/>
      <c r="G923" s="39"/>
      <c r="H923" s="45"/>
    </row>
    <row r="924" s="2" customFormat="1" ht="16.8" customHeight="1">
      <c r="A924" s="39"/>
      <c r="B924" s="45"/>
      <c r="C924" s="322" t="s">
        <v>634</v>
      </c>
      <c r="D924" s="322" t="s">
        <v>635</v>
      </c>
      <c r="E924" s="18" t="s">
        <v>255</v>
      </c>
      <c r="F924" s="323">
        <v>387.31700000000001</v>
      </c>
      <c r="G924" s="39"/>
      <c r="H924" s="45"/>
    </row>
    <row r="925" s="2" customFormat="1" ht="16.8" customHeight="1">
      <c r="A925" s="39"/>
      <c r="B925" s="45"/>
      <c r="C925" s="322" t="s">
        <v>1729</v>
      </c>
      <c r="D925" s="322" t="s">
        <v>1730</v>
      </c>
      <c r="E925" s="18" t="s">
        <v>246</v>
      </c>
      <c r="F925" s="323">
        <v>130.02000000000001</v>
      </c>
      <c r="G925" s="39"/>
      <c r="H925" s="45"/>
    </row>
    <row r="926" s="2" customFormat="1" ht="16.8" customHeight="1">
      <c r="A926" s="39"/>
      <c r="B926" s="45"/>
      <c r="C926" s="322" t="s">
        <v>1751</v>
      </c>
      <c r="D926" s="322" t="s">
        <v>1752</v>
      </c>
      <c r="E926" s="18" t="s">
        <v>246</v>
      </c>
      <c r="F926" s="323">
        <v>43.340000000000003</v>
      </c>
      <c r="G926" s="39"/>
      <c r="H926" s="45"/>
    </row>
    <row r="927" s="2" customFormat="1" ht="16.8" customHeight="1">
      <c r="A927" s="39"/>
      <c r="B927" s="45"/>
      <c r="C927" s="322" t="s">
        <v>581</v>
      </c>
      <c r="D927" s="322" t="s">
        <v>582</v>
      </c>
      <c r="E927" s="18" t="s">
        <v>296</v>
      </c>
      <c r="F927" s="323">
        <v>64</v>
      </c>
      <c r="G927" s="39"/>
      <c r="H927" s="45"/>
    </row>
    <row r="928" s="2" customFormat="1" ht="16.8" customHeight="1">
      <c r="A928" s="39"/>
      <c r="B928" s="45"/>
      <c r="C928" s="322" t="s">
        <v>785</v>
      </c>
      <c r="D928" s="322" t="s">
        <v>786</v>
      </c>
      <c r="E928" s="18" t="s">
        <v>255</v>
      </c>
      <c r="F928" s="323">
        <v>555.60500000000002</v>
      </c>
      <c r="G928" s="39"/>
      <c r="H928" s="45"/>
    </row>
    <row r="929" s="2" customFormat="1" ht="16.8" customHeight="1">
      <c r="A929" s="39"/>
      <c r="B929" s="45"/>
      <c r="C929" s="322" t="s">
        <v>820</v>
      </c>
      <c r="D929" s="322" t="s">
        <v>821</v>
      </c>
      <c r="E929" s="18" t="s">
        <v>246</v>
      </c>
      <c r="F929" s="323">
        <v>242.63999999999999</v>
      </c>
      <c r="G929" s="39"/>
      <c r="H929" s="45"/>
    </row>
    <row r="930" s="2" customFormat="1" ht="16.8" customHeight="1">
      <c r="A930" s="39"/>
      <c r="B930" s="45"/>
      <c r="C930" s="322" t="s">
        <v>828</v>
      </c>
      <c r="D930" s="322" t="s">
        <v>829</v>
      </c>
      <c r="E930" s="18" t="s">
        <v>246</v>
      </c>
      <c r="F930" s="323">
        <v>196.56</v>
      </c>
      <c r="G930" s="39"/>
      <c r="H930" s="45"/>
    </row>
    <row r="931" s="2" customFormat="1" ht="16.8" customHeight="1">
      <c r="A931" s="39"/>
      <c r="B931" s="45"/>
      <c r="C931" s="322" t="s">
        <v>850</v>
      </c>
      <c r="D931" s="322" t="s">
        <v>851</v>
      </c>
      <c r="E931" s="18" t="s">
        <v>255</v>
      </c>
      <c r="F931" s="323">
        <v>44.112000000000002</v>
      </c>
      <c r="G931" s="39"/>
      <c r="H931" s="45"/>
    </row>
    <row r="932" s="2" customFormat="1" ht="16.8" customHeight="1">
      <c r="A932" s="39"/>
      <c r="B932" s="45"/>
      <c r="C932" s="322" t="s">
        <v>867</v>
      </c>
      <c r="D932" s="322" t="s">
        <v>868</v>
      </c>
      <c r="E932" s="18" t="s">
        <v>246</v>
      </c>
      <c r="F932" s="323">
        <v>137.66</v>
      </c>
      <c r="G932" s="39"/>
      <c r="H932" s="45"/>
    </row>
    <row r="933" s="2" customFormat="1" ht="16.8" customHeight="1">
      <c r="A933" s="39"/>
      <c r="B933" s="45"/>
      <c r="C933" s="322" t="s">
        <v>875</v>
      </c>
      <c r="D933" s="322" t="s">
        <v>876</v>
      </c>
      <c r="E933" s="18" t="s">
        <v>246</v>
      </c>
      <c r="F933" s="323">
        <v>67.599999999999994</v>
      </c>
      <c r="G933" s="39"/>
      <c r="H933" s="45"/>
    </row>
    <row r="934" s="2" customFormat="1" ht="16.8" customHeight="1">
      <c r="A934" s="39"/>
      <c r="B934" s="45"/>
      <c r="C934" s="322" t="s">
        <v>1473</v>
      </c>
      <c r="D934" s="322" t="s">
        <v>1474</v>
      </c>
      <c r="E934" s="18" t="s">
        <v>246</v>
      </c>
      <c r="F934" s="323">
        <v>211.52000000000001</v>
      </c>
      <c r="G934" s="39"/>
      <c r="H934" s="45"/>
    </row>
    <row r="935" s="2" customFormat="1">
      <c r="A935" s="39"/>
      <c r="B935" s="45"/>
      <c r="C935" s="322" t="s">
        <v>893</v>
      </c>
      <c r="D935" s="322" t="s">
        <v>894</v>
      </c>
      <c r="E935" s="18" t="s">
        <v>246</v>
      </c>
      <c r="F935" s="323">
        <v>92.950000000000003</v>
      </c>
      <c r="G935" s="39"/>
      <c r="H935" s="45"/>
    </row>
    <row r="936" s="2" customFormat="1">
      <c r="A936" s="39"/>
      <c r="B936" s="45"/>
      <c r="C936" s="322" t="s">
        <v>1487</v>
      </c>
      <c r="D936" s="322" t="s">
        <v>1488</v>
      </c>
      <c r="E936" s="18" t="s">
        <v>246</v>
      </c>
      <c r="F936" s="323">
        <v>237.96000000000001</v>
      </c>
      <c r="G936" s="39"/>
      <c r="H936" s="45"/>
    </row>
    <row r="937" s="2" customFormat="1">
      <c r="A937" s="39"/>
      <c r="B937" s="45"/>
      <c r="C937" s="322" t="s">
        <v>1142</v>
      </c>
      <c r="D937" s="322" t="s">
        <v>1143</v>
      </c>
      <c r="E937" s="18" t="s">
        <v>296</v>
      </c>
      <c r="F937" s="323">
        <v>517</v>
      </c>
      <c r="G937" s="39"/>
      <c r="H937" s="45"/>
    </row>
    <row r="938" s="2" customFormat="1" ht="16.8" customHeight="1">
      <c r="A938" s="39"/>
      <c r="B938" s="45"/>
      <c r="C938" s="318" t="s">
        <v>833</v>
      </c>
      <c r="D938" s="319" t="s">
        <v>1231</v>
      </c>
      <c r="E938" s="320" t="s">
        <v>246</v>
      </c>
      <c r="F938" s="321">
        <v>105.76000000000001</v>
      </c>
      <c r="G938" s="39"/>
      <c r="H938" s="45"/>
    </row>
    <row r="939" s="2" customFormat="1" ht="16.8" customHeight="1">
      <c r="A939" s="39"/>
      <c r="B939" s="45"/>
      <c r="C939" s="322" t="s">
        <v>833</v>
      </c>
      <c r="D939" s="322" t="s">
        <v>1886</v>
      </c>
      <c r="E939" s="18" t="s">
        <v>1</v>
      </c>
      <c r="F939" s="323">
        <v>105.76000000000001</v>
      </c>
      <c r="G939" s="39"/>
      <c r="H939" s="45"/>
    </row>
    <row r="940" s="2" customFormat="1" ht="16.8" customHeight="1">
      <c r="A940" s="39"/>
      <c r="B940" s="45"/>
      <c r="C940" s="324" t="s">
        <v>6372</v>
      </c>
      <c r="D940" s="39"/>
      <c r="E940" s="39"/>
      <c r="F940" s="39"/>
      <c r="G940" s="39"/>
      <c r="H940" s="45"/>
    </row>
    <row r="941" s="2" customFormat="1" ht="16.8" customHeight="1">
      <c r="A941" s="39"/>
      <c r="B941" s="45"/>
      <c r="C941" s="322" t="s">
        <v>828</v>
      </c>
      <c r="D941" s="322" t="s">
        <v>829</v>
      </c>
      <c r="E941" s="18" t="s">
        <v>246</v>
      </c>
      <c r="F941" s="323">
        <v>196.56</v>
      </c>
      <c r="G941" s="39"/>
      <c r="H941" s="45"/>
    </row>
    <row r="942" s="2" customFormat="1" ht="16.8" customHeight="1">
      <c r="A942" s="39"/>
      <c r="B942" s="45"/>
      <c r="C942" s="322" t="s">
        <v>524</v>
      </c>
      <c r="D942" s="322" t="s">
        <v>525</v>
      </c>
      <c r="E942" s="18" t="s">
        <v>246</v>
      </c>
      <c r="F942" s="323">
        <v>130.02000000000001</v>
      </c>
      <c r="G942" s="39"/>
      <c r="H942" s="45"/>
    </row>
    <row r="943" s="2" customFormat="1" ht="16.8" customHeight="1">
      <c r="A943" s="39"/>
      <c r="B943" s="45"/>
      <c r="C943" s="322" t="s">
        <v>1247</v>
      </c>
      <c r="D943" s="322" t="s">
        <v>1248</v>
      </c>
      <c r="E943" s="18" t="s">
        <v>246</v>
      </c>
      <c r="F943" s="323">
        <v>96.719999999999999</v>
      </c>
      <c r="G943" s="39"/>
      <c r="H943" s="45"/>
    </row>
    <row r="944" s="2" customFormat="1" ht="16.8" customHeight="1">
      <c r="A944" s="39"/>
      <c r="B944" s="45"/>
      <c r="C944" s="322" t="s">
        <v>1746</v>
      </c>
      <c r="D944" s="322" t="s">
        <v>1747</v>
      </c>
      <c r="E944" s="18" t="s">
        <v>246</v>
      </c>
      <c r="F944" s="323">
        <v>79.319999999999993</v>
      </c>
      <c r="G944" s="39"/>
      <c r="H944" s="45"/>
    </row>
    <row r="945" s="2" customFormat="1" ht="16.8" customHeight="1">
      <c r="A945" s="39"/>
      <c r="B945" s="45"/>
      <c r="C945" s="322" t="s">
        <v>1759</v>
      </c>
      <c r="D945" s="322" t="s">
        <v>1760</v>
      </c>
      <c r="E945" s="18" t="s">
        <v>246</v>
      </c>
      <c r="F945" s="323">
        <v>43.340000000000003</v>
      </c>
      <c r="G945" s="39"/>
      <c r="H945" s="45"/>
    </row>
    <row r="946" s="2" customFormat="1" ht="16.8" customHeight="1">
      <c r="A946" s="39"/>
      <c r="B946" s="45"/>
      <c r="C946" s="322" t="s">
        <v>1764</v>
      </c>
      <c r="D946" s="322" t="s">
        <v>1765</v>
      </c>
      <c r="E946" s="18" t="s">
        <v>246</v>
      </c>
      <c r="F946" s="323">
        <v>32.240000000000002</v>
      </c>
      <c r="G946" s="39"/>
      <c r="H946" s="45"/>
    </row>
    <row r="947" s="2" customFormat="1" ht="16.8" customHeight="1">
      <c r="A947" s="39"/>
      <c r="B947" s="45"/>
      <c r="C947" s="322" t="s">
        <v>1776</v>
      </c>
      <c r="D947" s="322" t="s">
        <v>1777</v>
      </c>
      <c r="E947" s="18" t="s">
        <v>246</v>
      </c>
      <c r="F947" s="323">
        <v>26.440000000000001</v>
      </c>
      <c r="G947" s="39"/>
      <c r="H947" s="45"/>
    </row>
    <row r="948" s="2" customFormat="1" ht="16.8" customHeight="1">
      <c r="A948" s="39"/>
      <c r="B948" s="45"/>
      <c r="C948" s="322" t="s">
        <v>867</v>
      </c>
      <c r="D948" s="322" t="s">
        <v>868</v>
      </c>
      <c r="E948" s="18" t="s">
        <v>246</v>
      </c>
      <c r="F948" s="323">
        <v>137.66</v>
      </c>
      <c r="G948" s="39"/>
      <c r="H948" s="45"/>
    </row>
    <row r="949" s="2" customFormat="1" ht="16.8" customHeight="1">
      <c r="A949" s="39"/>
      <c r="B949" s="45"/>
      <c r="C949" s="322" t="s">
        <v>1473</v>
      </c>
      <c r="D949" s="322" t="s">
        <v>1474</v>
      </c>
      <c r="E949" s="18" t="s">
        <v>246</v>
      </c>
      <c r="F949" s="323">
        <v>211.52000000000001</v>
      </c>
      <c r="G949" s="39"/>
      <c r="H949" s="45"/>
    </row>
    <row r="950" s="2" customFormat="1" ht="16.8" customHeight="1">
      <c r="A950" s="39"/>
      <c r="B950" s="45"/>
      <c r="C950" s="322" t="s">
        <v>1504</v>
      </c>
      <c r="D950" s="322" t="s">
        <v>1505</v>
      </c>
      <c r="E950" s="18" t="s">
        <v>246</v>
      </c>
      <c r="F950" s="323">
        <v>211.52000000000001</v>
      </c>
      <c r="G950" s="39"/>
      <c r="H950" s="45"/>
    </row>
    <row r="951" s="2" customFormat="1" ht="16.8" customHeight="1">
      <c r="A951" s="39"/>
      <c r="B951" s="45"/>
      <c r="C951" s="318" t="s">
        <v>1233</v>
      </c>
      <c r="D951" s="319" t="s">
        <v>1234</v>
      </c>
      <c r="E951" s="320" t="s">
        <v>246</v>
      </c>
      <c r="F951" s="321">
        <v>237.96000000000001</v>
      </c>
      <c r="G951" s="39"/>
      <c r="H951" s="45"/>
    </row>
    <row r="952" s="2" customFormat="1" ht="16.8" customHeight="1">
      <c r="A952" s="39"/>
      <c r="B952" s="45"/>
      <c r="C952" s="322" t="s">
        <v>1</v>
      </c>
      <c r="D952" s="322" t="s">
        <v>1914</v>
      </c>
      <c r="E952" s="18" t="s">
        <v>1</v>
      </c>
      <c r="F952" s="323">
        <v>0</v>
      </c>
      <c r="G952" s="39"/>
      <c r="H952" s="45"/>
    </row>
    <row r="953" s="2" customFormat="1" ht="16.8" customHeight="1">
      <c r="A953" s="39"/>
      <c r="B953" s="45"/>
      <c r="C953" s="322" t="s">
        <v>1</v>
      </c>
      <c r="D953" s="322" t="s">
        <v>1915</v>
      </c>
      <c r="E953" s="18" t="s">
        <v>1</v>
      </c>
      <c r="F953" s="323">
        <v>237.96000000000001</v>
      </c>
      <c r="G953" s="39"/>
      <c r="H953" s="45"/>
    </row>
    <row r="954" s="2" customFormat="1" ht="16.8" customHeight="1">
      <c r="A954" s="39"/>
      <c r="B954" s="45"/>
      <c r="C954" s="322" t="s">
        <v>1233</v>
      </c>
      <c r="D954" s="322" t="s">
        <v>261</v>
      </c>
      <c r="E954" s="18" t="s">
        <v>1</v>
      </c>
      <c r="F954" s="323">
        <v>237.96000000000001</v>
      </c>
      <c r="G954" s="39"/>
      <c r="H954" s="45"/>
    </row>
    <row r="955" s="2" customFormat="1" ht="16.8" customHeight="1">
      <c r="A955" s="39"/>
      <c r="B955" s="45"/>
      <c r="C955" s="324" t="s">
        <v>6372</v>
      </c>
      <c r="D955" s="39"/>
      <c r="E955" s="39"/>
      <c r="F955" s="39"/>
      <c r="G955" s="39"/>
      <c r="H955" s="45"/>
    </row>
    <row r="956" s="2" customFormat="1">
      <c r="A956" s="39"/>
      <c r="B956" s="45"/>
      <c r="C956" s="322" t="s">
        <v>1487</v>
      </c>
      <c r="D956" s="322" t="s">
        <v>1488</v>
      </c>
      <c r="E956" s="18" t="s">
        <v>246</v>
      </c>
      <c r="F956" s="323">
        <v>237.96000000000001</v>
      </c>
      <c r="G956" s="39"/>
      <c r="H956" s="45"/>
    </row>
    <row r="957" s="2" customFormat="1" ht="16.8" customHeight="1">
      <c r="A957" s="39"/>
      <c r="B957" s="45"/>
      <c r="C957" s="322" t="s">
        <v>1739</v>
      </c>
      <c r="D957" s="322" t="s">
        <v>1740</v>
      </c>
      <c r="E957" s="18" t="s">
        <v>246</v>
      </c>
      <c r="F957" s="323">
        <v>298.88299999999998</v>
      </c>
      <c r="G957" s="39"/>
      <c r="H957" s="45"/>
    </row>
    <row r="958" s="2" customFormat="1" ht="16.8" customHeight="1">
      <c r="A958" s="39"/>
      <c r="B958" s="45"/>
      <c r="C958" s="322" t="s">
        <v>1769</v>
      </c>
      <c r="D958" s="322" t="s">
        <v>1770</v>
      </c>
      <c r="E958" s="18" t="s">
        <v>246</v>
      </c>
      <c r="F958" s="323">
        <v>99.628</v>
      </c>
      <c r="G958" s="39"/>
      <c r="H958" s="45"/>
    </row>
    <row r="959" s="2" customFormat="1" ht="16.8" customHeight="1">
      <c r="A959" s="39"/>
      <c r="B959" s="45"/>
      <c r="C959" s="318" t="s">
        <v>479</v>
      </c>
      <c r="D959" s="319" t="s">
        <v>480</v>
      </c>
      <c r="E959" s="320" t="s">
        <v>255</v>
      </c>
      <c r="F959" s="321">
        <v>710.52800000000002</v>
      </c>
      <c r="G959" s="39"/>
      <c r="H959" s="45"/>
    </row>
    <row r="960" s="2" customFormat="1" ht="16.8" customHeight="1">
      <c r="A960" s="39"/>
      <c r="B960" s="45"/>
      <c r="C960" s="322" t="s">
        <v>1</v>
      </c>
      <c r="D960" s="322" t="s">
        <v>693</v>
      </c>
      <c r="E960" s="18" t="s">
        <v>1</v>
      </c>
      <c r="F960" s="323">
        <v>0</v>
      </c>
      <c r="G960" s="39"/>
      <c r="H960" s="45"/>
    </row>
    <row r="961" s="2" customFormat="1" ht="16.8" customHeight="1">
      <c r="A961" s="39"/>
      <c r="B961" s="45"/>
      <c r="C961" s="322" t="s">
        <v>1</v>
      </c>
      <c r="D961" s="322" t="s">
        <v>1858</v>
      </c>
      <c r="E961" s="18" t="s">
        <v>1</v>
      </c>
      <c r="F961" s="323">
        <v>928.93100000000004</v>
      </c>
      <c r="G961" s="39"/>
      <c r="H961" s="45"/>
    </row>
    <row r="962" s="2" customFormat="1" ht="16.8" customHeight="1">
      <c r="A962" s="39"/>
      <c r="B962" s="45"/>
      <c r="C962" s="322" t="s">
        <v>1</v>
      </c>
      <c r="D962" s="322" t="s">
        <v>696</v>
      </c>
      <c r="E962" s="18" t="s">
        <v>1</v>
      </c>
      <c r="F962" s="323">
        <v>0</v>
      </c>
      <c r="G962" s="39"/>
      <c r="H962" s="45"/>
    </row>
    <row r="963" s="2" customFormat="1" ht="16.8" customHeight="1">
      <c r="A963" s="39"/>
      <c r="B963" s="45"/>
      <c r="C963" s="322" t="s">
        <v>1</v>
      </c>
      <c r="D963" s="322" t="s">
        <v>697</v>
      </c>
      <c r="E963" s="18" t="s">
        <v>1</v>
      </c>
      <c r="F963" s="323">
        <v>-218.40299999999999</v>
      </c>
      <c r="G963" s="39"/>
      <c r="H963" s="45"/>
    </row>
    <row r="964" s="2" customFormat="1" ht="16.8" customHeight="1">
      <c r="A964" s="39"/>
      <c r="B964" s="45"/>
      <c r="C964" s="322" t="s">
        <v>479</v>
      </c>
      <c r="D964" s="322" t="s">
        <v>261</v>
      </c>
      <c r="E964" s="18" t="s">
        <v>1</v>
      </c>
      <c r="F964" s="323">
        <v>710.52800000000002</v>
      </c>
      <c r="G964" s="39"/>
      <c r="H964" s="45"/>
    </row>
    <row r="965" s="2" customFormat="1" ht="16.8" customHeight="1">
      <c r="A965" s="39"/>
      <c r="B965" s="45"/>
      <c r="C965" s="324" t="s">
        <v>6372</v>
      </c>
      <c r="D965" s="39"/>
      <c r="E965" s="39"/>
      <c r="F965" s="39"/>
      <c r="G965" s="39"/>
      <c r="H965" s="45"/>
    </row>
    <row r="966" s="2" customFormat="1">
      <c r="A966" s="39"/>
      <c r="B966" s="45"/>
      <c r="C966" s="322" t="s">
        <v>688</v>
      </c>
      <c r="D966" s="322" t="s">
        <v>689</v>
      </c>
      <c r="E966" s="18" t="s">
        <v>255</v>
      </c>
      <c r="F966" s="323">
        <v>710.52800000000002</v>
      </c>
      <c r="G966" s="39"/>
      <c r="H966" s="45"/>
    </row>
    <row r="967" s="2" customFormat="1">
      <c r="A967" s="39"/>
      <c r="B967" s="45"/>
      <c r="C967" s="322" t="s">
        <v>698</v>
      </c>
      <c r="D967" s="322" t="s">
        <v>699</v>
      </c>
      <c r="E967" s="18" t="s">
        <v>255</v>
      </c>
      <c r="F967" s="323">
        <v>9236.8639999999996</v>
      </c>
      <c r="G967" s="39"/>
      <c r="H967" s="45"/>
    </row>
    <row r="968" s="2" customFormat="1" ht="16.8" customHeight="1">
      <c r="A968" s="39"/>
      <c r="B968" s="45"/>
      <c r="C968" s="322" t="s">
        <v>732</v>
      </c>
      <c r="D968" s="322" t="s">
        <v>733</v>
      </c>
      <c r="E968" s="18" t="s">
        <v>255</v>
      </c>
      <c r="F968" s="323">
        <v>2103.9250000000002</v>
      </c>
      <c r="G968" s="39"/>
      <c r="H968" s="45"/>
    </row>
    <row r="969" s="2" customFormat="1">
      <c r="A969" s="39"/>
      <c r="B969" s="45"/>
      <c r="C969" s="322" t="s">
        <v>737</v>
      </c>
      <c r="D969" s="322" t="s">
        <v>738</v>
      </c>
      <c r="E969" s="18" t="s">
        <v>487</v>
      </c>
      <c r="F969" s="323">
        <v>3471.4760000000001</v>
      </c>
      <c r="G969" s="39"/>
      <c r="H969" s="45"/>
    </row>
    <row r="970" s="2" customFormat="1" ht="16.8" customHeight="1">
      <c r="A970" s="39"/>
      <c r="B970" s="45"/>
      <c r="C970" s="318" t="s">
        <v>482</v>
      </c>
      <c r="D970" s="319" t="s">
        <v>483</v>
      </c>
      <c r="E970" s="320" t="s">
        <v>255</v>
      </c>
      <c r="F970" s="321">
        <v>1393.3969999999999</v>
      </c>
      <c r="G970" s="39"/>
      <c r="H970" s="45"/>
    </row>
    <row r="971" s="2" customFormat="1" ht="16.8" customHeight="1">
      <c r="A971" s="39"/>
      <c r="B971" s="45"/>
      <c r="C971" s="322" t="s">
        <v>1</v>
      </c>
      <c r="D971" s="322" t="s">
        <v>710</v>
      </c>
      <c r="E971" s="18" t="s">
        <v>1</v>
      </c>
      <c r="F971" s="323">
        <v>0</v>
      </c>
      <c r="G971" s="39"/>
      <c r="H971" s="45"/>
    </row>
    <row r="972" s="2" customFormat="1" ht="16.8" customHeight="1">
      <c r="A972" s="39"/>
      <c r="B972" s="45"/>
      <c r="C972" s="322" t="s">
        <v>1</v>
      </c>
      <c r="D972" s="322" t="s">
        <v>1861</v>
      </c>
      <c r="E972" s="18" t="s">
        <v>1</v>
      </c>
      <c r="F972" s="323">
        <v>1393.3969999999999</v>
      </c>
      <c r="G972" s="39"/>
      <c r="H972" s="45"/>
    </row>
    <row r="973" s="2" customFormat="1" ht="16.8" customHeight="1">
      <c r="A973" s="39"/>
      <c r="B973" s="45"/>
      <c r="C973" s="322" t="s">
        <v>482</v>
      </c>
      <c r="D973" s="322" t="s">
        <v>261</v>
      </c>
      <c r="E973" s="18" t="s">
        <v>1</v>
      </c>
      <c r="F973" s="323">
        <v>1393.3969999999999</v>
      </c>
      <c r="G973" s="39"/>
      <c r="H973" s="45"/>
    </row>
    <row r="974" s="2" customFormat="1" ht="16.8" customHeight="1">
      <c r="A974" s="39"/>
      <c r="B974" s="45"/>
      <c r="C974" s="324" t="s">
        <v>6372</v>
      </c>
      <c r="D974" s="39"/>
      <c r="E974" s="39"/>
      <c r="F974" s="39"/>
      <c r="G974" s="39"/>
      <c r="H974" s="45"/>
    </row>
    <row r="975" s="2" customFormat="1">
      <c r="A975" s="39"/>
      <c r="B975" s="45"/>
      <c r="C975" s="322" t="s">
        <v>705</v>
      </c>
      <c r="D975" s="322" t="s">
        <v>706</v>
      </c>
      <c r="E975" s="18" t="s">
        <v>255</v>
      </c>
      <c r="F975" s="323">
        <v>1393.3969999999999</v>
      </c>
      <c r="G975" s="39"/>
      <c r="H975" s="45"/>
    </row>
    <row r="976" s="2" customFormat="1">
      <c r="A976" s="39"/>
      <c r="B976" s="45"/>
      <c r="C976" s="322" t="s">
        <v>713</v>
      </c>
      <c r="D976" s="322" t="s">
        <v>714</v>
      </c>
      <c r="E976" s="18" t="s">
        <v>255</v>
      </c>
      <c r="F976" s="323">
        <v>18114.161</v>
      </c>
      <c r="G976" s="39"/>
      <c r="H976" s="45"/>
    </row>
    <row r="977" s="2" customFormat="1" ht="16.8" customHeight="1">
      <c r="A977" s="39"/>
      <c r="B977" s="45"/>
      <c r="C977" s="322" t="s">
        <v>732</v>
      </c>
      <c r="D977" s="322" t="s">
        <v>733</v>
      </c>
      <c r="E977" s="18" t="s">
        <v>255</v>
      </c>
      <c r="F977" s="323">
        <v>2103.9250000000002</v>
      </c>
      <c r="G977" s="39"/>
      <c r="H977" s="45"/>
    </row>
    <row r="978" s="2" customFormat="1">
      <c r="A978" s="39"/>
      <c r="B978" s="45"/>
      <c r="C978" s="322" t="s">
        <v>737</v>
      </c>
      <c r="D978" s="322" t="s">
        <v>738</v>
      </c>
      <c r="E978" s="18" t="s">
        <v>487</v>
      </c>
      <c r="F978" s="323">
        <v>3471.4760000000001</v>
      </c>
      <c r="G978" s="39"/>
      <c r="H978" s="45"/>
    </row>
    <row r="979" s="2" customFormat="1" ht="16.8" customHeight="1">
      <c r="A979" s="39"/>
      <c r="B979" s="45"/>
      <c r="C979" s="318" t="s">
        <v>3948</v>
      </c>
      <c r="D979" s="319" t="s">
        <v>3949</v>
      </c>
      <c r="E979" s="320" t="s">
        <v>487</v>
      </c>
      <c r="F979" s="321">
        <v>0</v>
      </c>
      <c r="G979" s="39"/>
      <c r="H979" s="45"/>
    </row>
    <row r="980" s="2" customFormat="1" ht="16.8" customHeight="1">
      <c r="A980" s="39"/>
      <c r="B980" s="45"/>
      <c r="C980" s="322" t="s">
        <v>3948</v>
      </c>
      <c r="D980" s="322" t="s">
        <v>6375</v>
      </c>
      <c r="E980" s="18" t="s">
        <v>1</v>
      </c>
      <c r="F980" s="323">
        <v>0</v>
      </c>
      <c r="G980" s="39"/>
      <c r="H980" s="45"/>
    </row>
    <row r="981" s="2" customFormat="1" ht="16.8" customHeight="1">
      <c r="A981" s="39"/>
      <c r="B981" s="45"/>
      <c r="C981" s="318" t="s">
        <v>485</v>
      </c>
      <c r="D981" s="319" t="s">
        <v>486</v>
      </c>
      <c r="E981" s="320" t="s">
        <v>487</v>
      </c>
      <c r="F981" s="321">
        <v>198.81100000000001</v>
      </c>
      <c r="G981" s="39"/>
      <c r="H981" s="45"/>
    </row>
    <row r="982" s="2" customFormat="1" ht="16.8" customHeight="1">
      <c r="A982" s="39"/>
      <c r="B982" s="45"/>
      <c r="C982" s="322" t="s">
        <v>492</v>
      </c>
      <c r="D982" s="322" t="s">
        <v>6386</v>
      </c>
      <c r="E982" s="18" t="s">
        <v>1</v>
      </c>
      <c r="F982" s="323">
        <v>0</v>
      </c>
      <c r="G982" s="39"/>
      <c r="H982" s="45"/>
    </row>
    <row r="983" s="2" customFormat="1" ht="16.8" customHeight="1">
      <c r="A983" s="39"/>
      <c r="B983" s="45"/>
      <c r="C983" s="322" t="s">
        <v>489</v>
      </c>
      <c r="D983" s="322" t="s">
        <v>6387</v>
      </c>
      <c r="E983" s="18" t="s">
        <v>1</v>
      </c>
      <c r="F983" s="323">
        <v>136.489</v>
      </c>
      <c r="G983" s="39"/>
      <c r="H983" s="45"/>
    </row>
    <row r="984" s="2" customFormat="1" ht="16.8" customHeight="1">
      <c r="A984" s="39"/>
      <c r="B984" s="45"/>
      <c r="C984" s="322" t="s">
        <v>3948</v>
      </c>
      <c r="D984" s="322" t="s">
        <v>6375</v>
      </c>
      <c r="E984" s="18" t="s">
        <v>1</v>
      </c>
      <c r="F984" s="323">
        <v>0</v>
      </c>
      <c r="G984" s="39"/>
      <c r="H984" s="45"/>
    </row>
    <row r="985" s="2" customFormat="1" ht="16.8" customHeight="1">
      <c r="A985" s="39"/>
      <c r="B985" s="45"/>
      <c r="C985" s="322" t="s">
        <v>495</v>
      </c>
      <c r="D985" s="322" t="s">
        <v>6388</v>
      </c>
      <c r="E985" s="18" t="s">
        <v>1</v>
      </c>
      <c r="F985" s="323">
        <v>62.322000000000003</v>
      </c>
      <c r="G985" s="39"/>
      <c r="H985" s="45"/>
    </row>
    <row r="986" s="2" customFormat="1" ht="16.8" customHeight="1">
      <c r="A986" s="39"/>
      <c r="B986" s="45"/>
      <c r="C986" s="322" t="s">
        <v>485</v>
      </c>
      <c r="D986" s="322" t="s">
        <v>261</v>
      </c>
      <c r="E986" s="18" t="s">
        <v>1</v>
      </c>
      <c r="F986" s="323">
        <v>198.81100000000001</v>
      </c>
      <c r="G986" s="39"/>
      <c r="H986" s="45"/>
    </row>
    <row r="987" s="2" customFormat="1" ht="16.8" customHeight="1">
      <c r="A987" s="39"/>
      <c r="B987" s="45"/>
      <c r="C987" s="324" t="s">
        <v>6372</v>
      </c>
      <c r="D987" s="39"/>
      <c r="E987" s="39"/>
      <c r="F987" s="39"/>
      <c r="G987" s="39"/>
      <c r="H987" s="45"/>
    </row>
    <row r="988" s="2" customFormat="1">
      <c r="A988" s="39"/>
      <c r="B988" s="45"/>
      <c r="C988" s="322" t="s">
        <v>1153</v>
      </c>
      <c r="D988" s="322" t="s">
        <v>1154</v>
      </c>
      <c r="E988" s="18" t="s">
        <v>487</v>
      </c>
      <c r="F988" s="323">
        <v>198.81100000000001</v>
      </c>
      <c r="G988" s="39"/>
      <c r="H988" s="45"/>
    </row>
    <row r="989" s="2" customFormat="1" ht="16.8" customHeight="1">
      <c r="A989" s="39"/>
      <c r="B989" s="45"/>
      <c r="C989" s="322" t="s">
        <v>1159</v>
      </c>
      <c r="D989" s="322" t="s">
        <v>1160</v>
      </c>
      <c r="E989" s="18" t="s">
        <v>487</v>
      </c>
      <c r="F989" s="323">
        <v>4373.8419999999996</v>
      </c>
      <c r="G989" s="39"/>
      <c r="H989" s="45"/>
    </row>
    <row r="990" s="2" customFormat="1" ht="16.8" customHeight="1">
      <c r="A990" s="39"/>
      <c r="B990" s="45"/>
      <c r="C990" s="318" t="s">
        <v>489</v>
      </c>
      <c r="D990" s="319" t="s">
        <v>490</v>
      </c>
      <c r="E990" s="320" t="s">
        <v>487</v>
      </c>
      <c r="F990" s="321">
        <v>136.489</v>
      </c>
      <c r="G990" s="39"/>
      <c r="H990" s="45"/>
    </row>
    <row r="991" s="2" customFormat="1" ht="16.8" customHeight="1">
      <c r="A991" s="39"/>
      <c r="B991" s="45"/>
      <c r="C991" s="322" t="s">
        <v>489</v>
      </c>
      <c r="D991" s="322" t="s">
        <v>6387</v>
      </c>
      <c r="E991" s="18" t="s">
        <v>1</v>
      </c>
      <c r="F991" s="323">
        <v>136.489</v>
      </c>
      <c r="G991" s="39"/>
      <c r="H991" s="45"/>
    </row>
    <row r="992" s="2" customFormat="1" ht="16.8" customHeight="1">
      <c r="A992" s="39"/>
      <c r="B992" s="45"/>
      <c r="C992" s="324" t="s">
        <v>6372</v>
      </c>
      <c r="D992" s="39"/>
      <c r="E992" s="39"/>
      <c r="F992" s="39"/>
      <c r="G992" s="39"/>
      <c r="H992" s="45"/>
    </row>
    <row r="993" s="2" customFormat="1">
      <c r="A993" s="39"/>
      <c r="B993" s="45"/>
      <c r="C993" s="322" t="s">
        <v>1172</v>
      </c>
      <c r="D993" s="322" t="s">
        <v>740</v>
      </c>
      <c r="E993" s="18" t="s">
        <v>487</v>
      </c>
      <c r="F993" s="323">
        <v>136.489</v>
      </c>
      <c r="G993" s="39"/>
      <c r="H993" s="45"/>
    </row>
    <row r="994" s="2" customFormat="1" ht="16.8" customHeight="1">
      <c r="A994" s="39"/>
      <c r="B994" s="45"/>
      <c r="C994" s="318" t="s">
        <v>492</v>
      </c>
      <c r="D994" s="319" t="s">
        <v>493</v>
      </c>
      <c r="E994" s="320" t="s">
        <v>487</v>
      </c>
      <c r="F994" s="321">
        <v>0</v>
      </c>
      <c r="G994" s="39"/>
      <c r="H994" s="45"/>
    </row>
    <row r="995" s="2" customFormat="1" ht="16.8" customHeight="1">
      <c r="A995" s="39"/>
      <c r="B995" s="45"/>
      <c r="C995" s="322" t="s">
        <v>492</v>
      </c>
      <c r="D995" s="322" t="s">
        <v>6386</v>
      </c>
      <c r="E995" s="18" t="s">
        <v>1</v>
      </c>
      <c r="F995" s="323">
        <v>0</v>
      </c>
      <c r="G995" s="39"/>
      <c r="H995" s="45"/>
    </row>
    <row r="996" s="2" customFormat="1" ht="16.8" customHeight="1">
      <c r="A996" s="39"/>
      <c r="B996" s="45"/>
      <c r="C996" s="318" t="s">
        <v>495</v>
      </c>
      <c r="D996" s="319" t="s">
        <v>496</v>
      </c>
      <c r="E996" s="320" t="s">
        <v>487</v>
      </c>
      <c r="F996" s="321">
        <v>62.322000000000003</v>
      </c>
      <c r="G996" s="39"/>
      <c r="H996" s="45"/>
    </row>
    <row r="997" s="2" customFormat="1" ht="16.8" customHeight="1">
      <c r="A997" s="39"/>
      <c r="B997" s="45"/>
      <c r="C997" s="322" t="s">
        <v>495</v>
      </c>
      <c r="D997" s="322" t="s">
        <v>6388</v>
      </c>
      <c r="E997" s="18" t="s">
        <v>1</v>
      </c>
      <c r="F997" s="323">
        <v>62.322000000000003</v>
      </c>
      <c r="G997" s="39"/>
      <c r="H997" s="45"/>
    </row>
    <row r="998" s="2" customFormat="1" ht="16.8" customHeight="1">
      <c r="A998" s="39"/>
      <c r="B998" s="45"/>
      <c r="C998" s="324" t="s">
        <v>6372</v>
      </c>
      <c r="D998" s="39"/>
      <c r="E998" s="39"/>
      <c r="F998" s="39"/>
      <c r="G998" s="39"/>
      <c r="H998" s="45"/>
    </row>
    <row r="999" s="2" customFormat="1">
      <c r="A999" s="39"/>
      <c r="B999" s="45"/>
      <c r="C999" s="322" t="s">
        <v>1176</v>
      </c>
      <c r="D999" s="322" t="s">
        <v>1177</v>
      </c>
      <c r="E999" s="18" t="s">
        <v>487</v>
      </c>
      <c r="F999" s="323">
        <v>62.322000000000003</v>
      </c>
      <c r="G999" s="39"/>
      <c r="H999" s="45"/>
    </row>
    <row r="1000" s="2" customFormat="1" ht="16.8" customHeight="1">
      <c r="A1000" s="39"/>
      <c r="B1000" s="45"/>
      <c r="C1000" s="318" t="s">
        <v>498</v>
      </c>
      <c r="D1000" s="319" t="s">
        <v>499</v>
      </c>
      <c r="E1000" s="320" t="s">
        <v>296</v>
      </c>
      <c r="F1000" s="321">
        <v>0.28999999999999998</v>
      </c>
      <c r="G1000" s="39"/>
      <c r="H1000" s="45"/>
    </row>
    <row r="1001" s="2" customFormat="1" ht="16.8" customHeight="1">
      <c r="A1001" s="39"/>
      <c r="B1001" s="45"/>
      <c r="C1001" s="322" t="s">
        <v>498</v>
      </c>
      <c r="D1001" s="322" t="s">
        <v>643</v>
      </c>
      <c r="E1001" s="18" t="s">
        <v>1</v>
      </c>
      <c r="F1001" s="323">
        <v>0.28999999999999998</v>
      </c>
      <c r="G1001" s="39"/>
      <c r="H1001" s="45"/>
    </row>
    <row r="1002" s="2" customFormat="1" ht="16.8" customHeight="1">
      <c r="A1002" s="39"/>
      <c r="B1002" s="45"/>
      <c r="C1002" s="324" t="s">
        <v>6372</v>
      </c>
      <c r="D1002" s="39"/>
      <c r="E1002" s="39"/>
      <c r="F1002" s="39"/>
      <c r="G1002" s="39"/>
      <c r="H1002" s="45"/>
    </row>
    <row r="1003" s="2" customFormat="1" ht="16.8" customHeight="1">
      <c r="A1003" s="39"/>
      <c r="B1003" s="45"/>
      <c r="C1003" s="322" t="s">
        <v>634</v>
      </c>
      <c r="D1003" s="322" t="s">
        <v>635</v>
      </c>
      <c r="E1003" s="18" t="s">
        <v>255</v>
      </c>
      <c r="F1003" s="323">
        <v>387.31700000000001</v>
      </c>
      <c r="G1003" s="39"/>
      <c r="H1003" s="45"/>
    </row>
    <row r="1004" s="2" customFormat="1" ht="16.8" customHeight="1">
      <c r="A1004" s="39"/>
      <c r="B1004" s="45"/>
      <c r="C1004" s="318" t="s">
        <v>501</v>
      </c>
      <c r="D1004" s="319" t="s">
        <v>502</v>
      </c>
      <c r="E1004" s="320" t="s">
        <v>296</v>
      </c>
      <c r="F1004" s="321">
        <v>0.29999999999999999</v>
      </c>
      <c r="G1004" s="39"/>
      <c r="H1004" s="45"/>
    </row>
    <row r="1005" s="2" customFormat="1" ht="16.8" customHeight="1">
      <c r="A1005" s="39"/>
      <c r="B1005" s="45"/>
      <c r="C1005" s="322" t="s">
        <v>501</v>
      </c>
      <c r="D1005" s="322" t="s">
        <v>644</v>
      </c>
      <c r="E1005" s="18" t="s">
        <v>1</v>
      </c>
      <c r="F1005" s="323">
        <v>0.29999999999999999</v>
      </c>
      <c r="G1005" s="39"/>
      <c r="H1005" s="45"/>
    </row>
    <row r="1006" s="2" customFormat="1" ht="16.8" customHeight="1">
      <c r="A1006" s="39"/>
      <c r="B1006" s="45"/>
      <c r="C1006" s="324" t="s">
        <v>6372</v>
      </c>
      <c r="D1006" s="39"/>
      <c r="E1006" s="39"/>
      <c r="F1006" s="39"/>
      <c r="G1006" s="39"/>
      <c r="H1006" s="45"/>
    </row>
    <row r="1007" s="2" customFormat="1" ht="16.8" customHeight="1">
      <c r="A1007" s="39"/>
      <c r="B1007" s="45"/>
      <c r="C1007" s="322" t="s">
        <v>634</v>
      </c>
      <c r="D1007" s="322" t="s">
        <v>635</v>
      </c>
      <c r="E1007" s="18" t="s">
        <v>255</v>
      </c>
      <c r="F1007" s="323">
        <v>387.31700000000001</v>
      </c>
      <c r="G1007" s="39"/>
      <c r="H1007" s="45"/>
    </row>
    <row r="1008" s="2" customFormat="1" ht="16.8" customHeight="1">
      <c r="A1008" s="39"/>
      <c r="B1008" s="45"/>
      <c r="C1008" s="318" t="s">
        <v>504</v>
      </c>
      <c r="D1008" s="319" t="s">
        <v>505</v>
      </c>
      <c r="E1008" s="320" t="s">
        <v>296</v>
      </c>
      <c r="F1008" s="321">
        <v>0.59999999999999998</v>
      </c>
      <c r="G1008" s="39"/>
      <c r="H1008" s="45"/>
    </row>
    <row r="1009" s="2" customFormat="1" ht="16.8" customHeight="1">
      <c r="A1009" s="39"/>
      <c r="B1009" s="45"/>
      <c r="C1009" s="322" t="s">
        <v>504</v>
      </c>
      <c r="D1009" s="322" t="s">
        <v>642</v>
      </c>
      <c r="E1009" s="18" t="s">
        <v>1</v>
      </c>
      <c r="F1009" s="323">
        <v>0.59999999999999998</v>
      </c>
      <c r="G1009" s="39"/>
      <c r="H1009" s="45"/>
    </row>
    <row r="1010" s="2" customFormat="1" ht="16.8" customHeight="1">
      <c r="A1010" s="39"/>
      <c r="B1010" s="45"/>
      <c r="C1010" s="324" t="s">
        <v>6372</v>
      </c>
      <c r="D1010" s="39"/>
      <c r="E1010" s="39"/>
      <c r="F1010" s="39"/>
      <c r="G1010" s="39"/>
      <c r="H1010" s="45"/>
    </row>
    <row r="1011" s="2" customFormat="1" ht="16.8" customHeight="1">
      <c r="A1011" s="39"/>
      <c r="B1011" s="45"/>
      <c r="C1011" s="322" t="s">
        <v>634</v>
      </c>
      <c r="D1011" s="322" t="s">
        <v>635</v>
      </c>
      <c r="E1011" s="18" t="s">
        <v>255</v>
      </c>
      <c r="F1011" s="323">
        <v>387.31700000000001</v>
      </c>
      <c r="G1011" s="39"/>
      <c r="H1011" s="45"/>
    </row>
    <row r="1012" s="2" customFormat="1" ht="16.8" customHeight="1">
      <c r="A1012" s="39"/>
      <c r="B1012" s="45"/>
      <c r="C1012" s="318" t="s">
        <v>507</v>
      </c>
      <c r="D1012" s="319" t="s">
        <v>508</v>
      </c>
      <c r="E1012" s="320" t="s">
        <v>296</v>
      </c>
      <c r="F1012" s="321">
        <v>0.10000000000000001</v>
      </c>
      <c r="G1012" s="39"/>
      <c r="H1012" s="45"/>
    </row>
    <row r="1013" s="2" customFormat="1" ht="16.8" customHeight="1">
      <c r="A1013" s="39"/>
      <c r="B1013" s="45"/>
      <c r="C1013" s="322" t="s">
        <v>507</v>
      </c>
      <c r="D1013" s="322" t="s">
        <v>646</v>
      </c>
      <c r="E1013" s="18" t="s">
        <v>1</v>
      </c>
      <c r="F1013" s="323">
        <v>0.10000000000000001</v>
      </c>
      <c r="G1013" s="39"/>
      <c r="H1013" s="45"/>
    </row>
    <row r="1014" s="2" customFormat="1" ht="16.8" customHeight="1">
      <c r="A1014" s="39"/>
      <c r="B1014" s="45"/>
      <c r="C1014" s="324" t="s">
        <v>6372</v>
      </c>
      <c r="D1014" s="39"/>
      <c r="E1014" s="39"/>
      <c r="F1014" s="39"/>
      <c r="G1014" s="39"/>
      <c r="H1014" s="45"/>
    </row>
    <row r="1015" s="2" customFormat="1" ht="16.8" customHeight="1">
      <c r="A1015" s="39"/>
      <c r="B1015" s="45"/>
      <c r="C1015" s="322" t="s">
        <v>634</v>
      </c>
      <c r="D1015" s="322" t="s">
        <v>635</v>
      </c>
      <c r="E1015" s="18" t="s">
        <v>255</v>
      </c>
      <c r="F1015" s="323">
        <v>387.31700000000001</v>
      </c>
      <c r="G1015" s="39"/>
      <c r="H1015" s="45"/>
    </row>
    <row r="1016" s="2" customFormat="1" ht="16.8" customHeight="1">
      <c r="A1016" s="39"/>
      <c r="B1016" s="45"/>
      <c r="C1016" s="322" t="s">
        <v>850</v>
      </c>
      <c r="D1016" s="322" t="s">
        <v>851</v>
      </c>
      <c r="E1016" s="18" t="s">
        <v>255</v>
      </c>
      <c r="F1016" s="323">
        <v>44.112000000000002</v>
      </c>
      <c r="G1016" s="39"/>
      <c r="H1016" s="45"/>
    </row>
    <row r="1017" s="2" customFormat="1" ht="16.8" customHeight="1">
      <c r="A1017" s="39"/>
      <c r="B1017" s="45"/>
      <c r="C1017" s="318" t="s">
        <v>510</v>
      </c>
      <c r="D1017" s="319" t="s">
        <v>511</v>
      </c>
      <c r="E1017" s="320" t="s">
        <v>296</v>
      </c>
      <c r="F1017" s="321">
        <v>0.14999999999999999</v>
      </c>
      <c r="G1017" s="39"/>
      <c r="H1017" s="45"/>
    </row>
    <row r="1018" s="2" customFormat="1" ht="16.8" customHeight="1">
      <c r="A1018" s="39"/>
      <c r="B1018" s="45"/>
      <c r="C1018" s="322" t="s">
        <v>510</v>
      </c>
      <c r="D1018" s="322" t="s">
        <v>645</v>
      </c>
      <c r="E1018" s="18" t="s">
        <v>1</v>
      </c>
      <c r="F1018" s="323">
        <v>0.14999999999999999</v>
      </c>
      <c r="G1018" s="39"/>
      <c r="H1018" s="45"/>
    </row>
    <row r="1019" s="2" customFormat="1" ht="16.8" customHeight="1">
      <c r="A1019" s="39"/>
      <c r="B1019" s="45"/>
      <c r="C1019" s="324" t="s">
        <v>6372</v>
      </c>
      <c r="D1019" s="39"/>
      <c r="E1019" s="39"/>
      <c r="F1019" s="39"/>
      <c r="G1019" s="39"/>
      <c r="H1019" s="45"/>
    </row>
    <row r="1020" s="2" customFormat="1" ht="16.8" customHeight="1">
      <c r="A1020" s="39"/>
      <c r="B1020" s="45"/>
      <c r="C1020" s="322" t="s">
        <v>634</v>
      </c>
      <c r="D1020" s="322" t="s">
        <v>635</v>
      </c>
      <c r="E1020" s="18" t="s">
        <v>255</v>
      </c>
      <c r="F1020" s="323">
        <v>387.31700000000001</v>
      </c>
      <c r="G1020" s="39"/>
      <c r="H1020" s="45"/>
    </row>
    <row r="1021" s="2" customFormat="1">
      <c r="A1021" s="39"/>
      <c r="B1021" s="45"/>
      <c r="C1021" s="322" t="s">
        <v>671</v>
      </c>
      <c r="D1021" s="322" t="s">
        <v>672</v>
      </c>
      <c r="E1021" s="18" t="s">
        <v>255</v>
      </c>
      <c r="F1021" s="323">
        <v>1183.73</v>
      </c>
      <c r="G1021" s="39"/>
      <c r="H1021" s="45"/>
    </row>
    <row r="1022" s="2" customFormat="1" ht="16.8" customHeight="1">
      <c r="A1022" s="39"/>
      <c r="B1022" s="45"/>
      <c r="C1022" s="322" t="s">
        <v>719</v>
      </c>
      <c r="D1022" s="322" t="s">
        <v>720</v>
      </c>
      <c r="E1022" s="18" t="s">
        <v>255</v>
      </c>
      <c r="F1022" s="323">
        <v>965.327</v>
      </c>
      <c r="G1022" s="39"/>
      <c r="H1022" s="45"/>
    </row>
    <row r="1023" s="2" customFormat="1" ht="16.8" customHeight="1">
      <c r="A1023" s="39"/>
      <c r="B1023" s="45"/>
      <c r="C1023" s="322" t="s">
        <v>262</v>
      </c>
      <c r="D1023" s="322" t="s">
        <v>263</v>
      </c>
      <c r="E1023" s="18" t="s">
        <v>255</v>
      </c>
      <c r="F1023" s="323">
        <v>2358.7240000000002</v>
      </c>
      <c r="G1023" s="39"/>
      <c r="H1023" s="45"/>
    </row>
    <row r="1024" s="2" customFormat="1" ht="16.8" customHeight="1">
      <c r="A1024" s="39"/>
      <c r="B1024" s="45"/>
      <c r="C1024" s="318" t="s">
        <v>513</v>
      </c>
      <c r="D1024" s="319" t="s">
        <v>514</v>
      </c>
      <c r="E1024" s="320" t="s">
        <v>246</v>
      </c>
      <c r="F1024" s="321">
        <v>242.63999999999999</v>
      </c>
      <c r="G1024" s="39"/>
      <c r="H1024" s="45"/>
    </row>
    <row r="1025" s="2" customFormat="1" ht="16.8" customHeight="1">
      <c r="A1025" s="39"/>
      <c r="B1025" s="45"/>
      <c r="C1025" s="322" t="s">
        <v>1</v>
      </c>
      <c r="D1025" s="322" t="s">
        <v>1884</v>
      </c>
      <c r="E1025" s="18" t="s">
        <v>1</v>
      </c>
      <c r="F1025" s="323">
        <v>242.63999999999999</v>
      </c>
      <c r="G1025" s="39"/>
      <c r="H1025" s="45"/>
    </row>
    <row r="1026" s="2" customFormat="1" ht="16.8" customHeight="1">
      <c r="A1026" s="39"/>
      <c r="B1026" s="45"/>
      <c r="C1026" s="322" t="s">
        <v>513</v>
      </c>
      <c r="D1026" s="322" t="s">
        <v>261</v>
      </c>
      <c r="E1026" s="18" t="s">
        <v>1</v>
      </c>
      <c r="F1026" s="323">
        <v>242.63999999999999</v>
      </c>
      <c r="G1026" s="39"/>
      <c r="H1026" s="45"/>
    </row>
    <row r="1027" s="2" customFormat="1" ht="16.8" customHeight="1">
      <c r="A1027" s="39"/>
      <c r="B1027" s="45"/>
      <c r="C1027" s="324" t="s">
        <v>6372</v>
      </c>
      <c r="D1027" s="39"/>
      <c r="E1027" s="39"/>
      <c r="F1027" s="39"/>
      <c r="G1027" s="39"/>
      <c r="H1027" s="45"/>
    </row>
    <row r="1028" s="2" customFormat="1" ht="16.8" customHeight="1">
      <c r="A1028" s="39"/>
      <c r="B1028" s="45"/>
      <c r="C1028" s="322" t="s">
        <v>820</v>
      </c>
      <c r="D1028" s="322" t="s">
        <v>821</v>
      </c>
      <c r="E1028" s="18" t="s">
        <v>246</v>
      </c>
      <c r="F1028" s="323">
        <v>242.63999999999999</v>
      </c>
      <c r="G1028" s="39"/>
      <c r="H1028" s="45"/>
    </row>
    <row r="1029" s="2" customFormat="1" ht="16.8" customHeight="1">
      <c r="A1029" s="39"/>
      <c r="B1029" s="45"/>
      <c r="C1029" s="322" t="s">
        <v>244</v>
      </c>
      <c r="D1029" s="322" t="s">
        <v>245</v>
      </c>
      <c r="E1029" s="18" t="s">
        <v>246</v>
      </c>
      <c r="F1029" s="323">
        <v>242.63999999999999</v>
      </c>
      <c r="G1029" s="39"/>
      <c r="H1029" s="45"/>
    </row>
    <row r="1030" s="2" customFormat="1">
      <c r="A1030" s="39"/>
      <c r="B1030" s="45"/>
      <c r="C1030" s="322" t="s">
        <v>671</v>
      </c>
      <c r="D1030" s="322" t="s">
        <v>672</v>
      </c>
      <c r="E1030" s="18" t="s">
        <v>255</v>
      </c>
      <c r="F1030" s="323">
        <v>1183.73</v>
      </c>
      <c r="G1030" s="39"/>
      <c r="H1030" s="45"/>
    </row>
    <row r="1031" s="2" customFormat="1" ht="16.8" customHeight="1">
      <c r="A1031" s="39"/>
      <c r="B1031" s="45"/>
      <c r="C1031" s="322" t="s">
        <v>719</v>
      </c>
      <c r="D1031" s="322" t="s">
        <v>720</v>
      </c>
      <c r="E1031" s="18" t="s">
        <v>255</v>
      </c>
      <c r="F1031" s="323">
        <v>965.327</v>
      </c>
      <c r="G1031" s="39"/>
      <c r="H1031" s="45"/>
    </row>
    <row r="1032" s="2" customFormat="1" ht="16.8" customHeight="1">
      <c r="A1032" s="39"/>
      <c r="B1032" s="45"/>
      <c r="C1032" s="322" t="s">
        <v>262</v>
      </c>
      <c r="D1032" s="322" t="s">
        <v>263</v>
      </c>
      <c r="E1032" s="18" t="s">
        <v>255</v>
      </c>
      <c r="F1032" s="323">
        <v>2358.7240000000002</v>
      </c>
      <c r="G1032" s="39"/>
      <c r="H1032" s="45"/>
    </row>
    <row r="1033" s="2" customFormat="1" ht="16.8" customHeight="1">
      <c r="A1033" s="39"/>
      <c r="B1033" s="45"/>
      <c r="C1033" s="322" t="s">
        <v>800</v>
      </c>
      <c r="D1033" s="322" t="s">
        <v>801</v>
      </c>
      <c r="E1033" s="18" t="s">
        <v>246</v>
      </c>
      <c r="F1033" s="323">
        <v>242.63999999999999</v>
      </c>
      <c r="G1033" s="39"/>
      <c r="H1033" s="45"/>
    </row>
    <row r="1034" s="2" customFormat="1" ht="16.8" customHeight="1">
      <c r="A1034" s="39"/>
      <c r="B1034" s="45"/>
      <c r="C1034" s="322" t="s">
        <v>806</v>
      </c>
      <c r="D1034" s="322" t="s">
        <v>807</v>
      </c>
      <c r="E1034" s="18" t="s">
        <v>246</v>
      </c>
      <c r="F1034" s="323">
        <v>121.31999999999999</v>
      </c>
      <c r="G1034" s="39"/>
      <c r="H1034" s="45"/>
    </row>
    <row r="1035" s="2" customFormat="1" ht="16.8" customHeight="1">
      <c r="A1035" s="39"/>
      <c r="B1035" s="45"/>
      <c r="C1035" s="318" t="s">
        <v>516</v>
      </c>
      <c r="D1035" s="319" t="s">
        <v>516</v>
      </c>
      <c r="E1035" s="320" t="s">
        <v>255</v>
      </c>
      <c r="F1035" s="321">
        <v>1092.0129999999999</v>
      </c>
      <c r="G1035" s="39"/>
      <c r="H1035" s="45"/>
    </row>
    <row r="1036" s="2" customFormat="1" ht="16.8" customHeight="1">
      <c r="A1036" s="39"/>
      <c r="B1036" s="45"/>
      <c r="C1036" s="322" t="s">
        <v>1</v>
      </c>
      <c r="D1036" s="322" t="s">
        <v>1411</v>
      </c>
      <c r="E1036" s="18" t="s">
        <v>1</v>
      </c>
      <c r="F1036" s="323">
        <v>2322.328</v>
      </c>
      <c r="G1036" s="39"/>
      <c r="H1036" s="45"/>
    </row>
    <row r="1037" s="2" customFormat="1" ht="16.8" customHeight="1">
      <c r="A1037" s="39"/>
      <c r="B1037" s="45"/>
      <c r="C1037" s="322" t="s">
        <v>1</v>
      </c>
      <c r="D1037" s="322" t="s">
        <v>769</v>
      </c>
      <c r="E1037" s="18" t="s">
        <v>1</v>
      </c>
      <c r="F1037" s="323">
        <v>-44.112000000000002</v>
      </c>
      <c r="G1037" s="39"/>
      <c r="H1037" s="45"/>
    </row>
    <row r="1038" s="2" customFormat="1" ht="16.8" customHeight="1">
      <c r="A1038" s="39"/>
      <c r="B1038" s="45"/>
      <c r="C1038" s="322" t="s">
        <v>1</v>
      </c>
      <c r="D1038" s="322" t="s">
        <v>1869</v>
      </c>
      <c r="E1038" s="18" t="s">
        <v>1</v>
      </c>
      <c r="F1038" s="323">
        <v>-84.941999999999993</v>
      </c>
      <c r="G1038" s="39"/>
      <c r="H1038" s="45"/>
    </row>
    <row r="1039" s="2" customFormat="1" ht="16.8" customHeight="1">
      <c r="A1039" s="39"/>
      <c r="B1039" s="45"/>
      <c r="C1039" s="322" t="s">
        <v>1</v>
      </c>
      <c r="D1039" s="322" t="s">
        <v>1870</v>
      </c>
      <c r="E1039" s="18" t="s">
        <v>1</v>
      </c>
      <c r="F1039" s="323">
        <v>-84.941999999999993</v>
      </c>
      <c r="G1039" s="39"/>
      <c r="H1039" s="45"/>
    </row>
    <row r="1040" s="2" customFormat="1" ht="16.8" customHeight="1">
      <c r="A1040" s="39"/>
      <c r="B1040" s="45"/>
      <c r="C1040" s="322" t="s">
        <v>1</v>
      </c>
      <c r="D1040" s="322" t="s">
        <v>770</v>
      </c>
      <c r="E1040" s="18" t="s">
        <v>1</v>
      </c>
      <c r="F1040" s="323">
        <v>-926.00900000000001</v>
      </c>
      <c r="G1040" s="39"/>
      <c r="H1040" s="45"/>
    </row>
    <row r="1041" s="2" customFormat="1" ht="16.8" customHeight="1">
      <c r="A1041" s="39"/>
      <c r="B1041" s="45"/>
      <c r="C1041" s="322" t="s">
        <v>1</v>
      </c>
      <c r="D1041" s="322" t="s">
        <v>1871</v>
      </c>
      <c r="E1041" s="18" t="s">
        <v>1</v>
      </c>
      <c r="F1041" s="323">
        <v>-0.443</v>
      </c>
      <c r="G1041" s="39"/>
      <c r="H1041" s="45"/>
    </row>
    <row r="1042" s="2" customFormat="1" ht="16.8" customHeight="1">
      <c r="A1042" s="39"/>
      <c r="B1042" s="45"/>
      <c r="C1042" s="322" t="s">
        <v>1</v>
      </c>
      <c r="D1042" s="322" t="s">
        <v>1872</v>
      </c>
      <c r="E1042" s="18" t="s">
        <v>1</v>
      </c>
      <c r="F1042" s="323">
        <v>-89.867000000000004</v>
      </c>
      <c r="G1042" s="39"/>
      <c r="H1042" s="45"/>
    </row>
    <row r="1043" s="2" customFormat="1" ht="16.8" customHeight="1">
      <c r="A1043" s="39"/>
      <c r="B1043" s="45"/>
      <c r="C1043" s="322" t="s">
        <v>516</v>
      </c>
      <c r="D1043" s="322" t="s">
        <v>261</v>
      </c>
      <c r="E1043" s="18" t="s">
        <v>1</v>
      </c>
      <c r="F1043" s="323">
        <v>1092.0129999999999</v>
      </c>
      <c r="G1043" s="39"/>
      <c r="H1043" s="45"/>
    </row>
    <row r="1044" s="2" customFormat="1" ht="16.8" customHeight="1">
      <c r="A1044" s="39"/>
      <c r="B1044" s="45"/>
      <c r="C1044" s="324" t="s">
        <v>6372</v>
      </c>
      <c r="D1044" s="39"/>
      <c r="E1044" s="39"/>
      <c r="F1044" s="39"/>
      <c r="G1044" s="39"/>
      <c r="H1044" s="45"/>
    </row>
    <row r="1045" s="2" customFormat="1" ht="16.8" customHeight="1">
      <c r="A1045" s="39"/>
      <c r="B1045" s="45"/>
      <c r="C1045" s="322" t="s">
        <v>764</v>
      </c>
      <c r="D1045" s="322" t="s">
        <v>765</v>
      </c>
      <c r="E1045" s="18" t="s">
        <v>255</v>
      </c>
      <c r="F1045" s="323">
        <v>1092.0129999999999</v>
      </c>
      <c r="G1045" s="39"/>
      <c r="H1045" s="45"/>
    </row>
    <row r="1046" s="2" customFormat="1">
      <c r="A1046" s="39"/>
      <c r="B1046" s="45"/>
      <c r="C1046" s="322" t="s">
        <v>671</v>
      </c>
      <c r="D1046" s="322" t="s">
        <v>672</v>
      </c>
      <c r="E1046" s="18" t="s">
        <v>255</v>
      </c>
      <c r="F1046" s="323">
        <v>1183.73</v>
      </c>
      <c r="G1046" s="39"/>
      <c r="H1046" s="45"/>
    </row>
    <row r="1047" s="2" customFormat="1">
      <c r="A1047" s="39"/>
      <c r="B1047" s="45"/>
      <c r="C1047" s="322" t="s">
        <v>688</v>
      </c>
      <c r="D1047" s="322" t="s">
        <v>689</v>
      </c>
      <c r="E1047" s="18" t="s">
        <v>255</v>
      </c>
      <c r="F1047" s="323">
        <v>710.52800000000002</v>
      </c>
      <c r="G1047" s="39"/>
      <c r="H1047" s="45"/>
    </row>
    <row r="1048" s="2" customFormat="1" ht="16.8" customHeight="1">
      <c r="A1048" s="39"/>
      <c r="B1048" s="45"/>
      <c r="C1048" s="322" t="s">
        <v>773</v>
      </c>
      <c r="D1048" s="322" t="s">
        <v>774</v>
      </c>
      <c r="E1048" s="18" t="s">
        <v>487</v>
      </c>
      <c r="F1048" s="323">
        <v>1791.26</v>
      </c>
      <c r="G1048" s="39"/>
      <c r="H1048" s="45"/>
    </row>
    <row r="1049" s="2" customFormat="1" ht="16.8" customHeight="1">
      <c r="A1049" s="39"/>
      <c r="B1049" s="45"/>
      <c r="C1049" s="318" t="s">
        <v>518</v>
      </c>
      <c r="D1049" s="319" t="s">
        <v>518</v>
      </c>
      <c r="E1049" s="320" t="s">
        <v>246</v>
      </c>
      <c r="F1049" s="321">
        <v>121.31999999999999</v>
      </c>
      <c r="G1049" s="39"/>
      <c r="H1049" s="45"/>
    </row>
    <row r="1050" s="2" customFormat="1" ht="16.8" customHeight="1">
      <c r="A1050" s="39"/>
      <c r="B1050" s="45"/>
      <c r="C1050" s="322" t="s">
        <v>1</v>
      </c>
      <c r="D1050" s="322" t="s">
        <v>811</v>
      </c>
      <c r="E1050" s="18" t="s">
        <v>1</v>
      </c>
      <c r="F1050" s="323">
        <v>0</v>
      </c>
      <c r="G1050" s="39"/>
      <c r="H1050" s="45"/>
    </row>
    <row r="1051" s="2" customFormat="1" ht="16.8" customHeight="1">
      <c r="A1051" s="39"/>
      <c r="B1051" s="45"/>
      <c r="C1051" s="322" t="s">
        <v>1</v>
      </c>
      <c r="D1051" s="322" t="s">
        <v>812</v>
      </c>
      <c r="E1051" s="18" t="s">
        <v>1</v>
      </c>
      <c r="F1051" s="323">
        <v>121.31999999999999</v>
      </c>
      <c r="G1051" s="39"/>
      <c r="H1051" s="45"/>
    </row>
    <row r="1052" s="2" customFormat="1" ht="16.8" customHeight="1">
      <c r="A1052" s="39"/>
      <c r="B1052" s="45"/>
      <c r="C1052" s="322" t="s">
        <v>518</v>
      </c>
      <c r="D1052" s="322" t="s">
        <v>261</v>
      </c>
      <c r="E1052" s="18" t="s">
        <v>1</v>
      </c>
      <c r="F1052" s="323">
        <v>121.31999999999999</v>
      </c>
      <c r="G1052" s="39"/>
      <c r="H1052" s="45"/>
    </row>
    <row r="1053" s="2" customFormat="1" ht="16.8" customHeight="1">
      <c r="A1053" s="39"/>
      <c r="B1053" s="45"/>
      <c r="C1053" s="324" t="s">
        <v>6372</v>
      </c>
      <c r="D1053" s="39"/>
      <c r="E1053" s="39"/>
      <c r="F1053" s="39"/>
      <c r="G1053" s="39"/>
      <c r="H1053" s="45"/>
    </row>
    <row r="1054" s="2" customFormat="1" ht="16.8" customHeight="1">
      <c r="A1054" s="39"/>
      <c r="B1054" s="45"/>
      <c r="C1054" s="322" t="s">
        <v>806</v>
      </c>
      <c r="D1054" s="322" t="s">
        <v>807</v>
      </c>
      <c r="E1054" s="18" t="s">
        <v>246</v>
      </c>
      <c r="F1054" s="323">
        <v>121.31999999999999</v>
      </c>
      <c r="G1054" s="39"/>
      <c r="H1054" s="45"/>
    </row>
    <row r="1055" s="2" customFormat="1">
      <c r="A1055" s="39"/>
      <c r="B1055" s="45"/>
      <c r="C1055" s="322" t="s">
        <v>838</v>
      </c>
      <c r="D1055" s="322" t="s">
        <v>839</v>
      </c>
      <c r="E1055" s="18" t="s">
        <v>246</v>
      </c>
      <c r="F1055" s="323">
        <v>121.31999999999999</v>
      </c>
      <c r="G1055" s="39"/>
      <c r="H1055" s="45"/>
    </row>
    <row r="1056" s="2" customFormat="1" ht="16.8" customHeight="1">
      <c r="A1056" s="39"/>
      <c r="B1056" s="45"/>
      <c r="C1056" s="322" t="s">
        <v>844</v>
      </c>
      <c r="D1056" s="322" t="s">
        <v>845</v>
      </c>
      <c r="E1056" s="18" t="s">
        <v>246</v>
      </c>
      <c r="F1056" s="323">
        <v>121.31999999999999</v>
      </c>
      <c r="G1056" s="39"/>
      <c r="H1056" s="45"/>
    </row>
    <row r="1057" s="2" customFormat="1" ht="26.4" customHeight="1">
      <c r="A1057" s="39"/>
      <c r="B1057" s="45"/>
      <c r="C1057" s="317" t="s">
        <v>6389</v>
      </c>
      <c r="D1057" s="317" t="s">
        <v>111</v>
      </c>
      <c r="E1057" s="39"/>
      <c r="F1057" s="39"/>
      <c r="G1057" s="39"/>
      <c r="H1057" s="45"/>
    </row>
    <row r="1058" s="2" customFormat="1" ht="16.8" customHeight="1">
      <c r="A1058" s="39"/>
      <c r="B1058" s="45"/>
      <c r="C1058" s="318" t="s">
        <v>1188</v>
      </c>
      <c r="D1058" s="319" t="s">
        <v>1189</v>
      </c>
      <c r="E1058" s="320" t="s">
        <v>255</v>
      </c>
      <c r="F1058" s="321">
        <v>1189.02</v>
      </c>
      <c r="G1058" s="39"/>
      <c r="H1058" s="45"/>
    </row>
    <row r="1059" s="2" customFormat="1" ht="16.8" customHeight="1">
      <c r="A1059" s="39"/>
      <c r="B1059" s="45"/>
      <c r="C1059" s="322" t="s">
        <v>1</v>
      </c>
      <c r="D1059" s="322" t="s">
        <v>2061</v>
      </c>
      <c r="E1059" s="18" t="s">
        <v>1</v>
      </c>
      <c r="F1059" s="323">
        <v>1189.02</v>
      </c>
      <c r="G1059" s="39"/>
      <c r="H1059" s="45"/>
    </row>
    <row r="1060" s="2" customFormat="1" ht="16.8" customHeight="1">
      <c r="A1060" s="39"/>
      <c r="B1060" s="45"/>
      <c r="C1060" s="322" t="s">
        <v>1188</v>
      </c>
      <c r="D1060" s="322" t="s">
        <v>261</v>
      </c>
      <c r="E1060" s="18" t="s">
        <v>1</v>
      </c>
      <c r="F1060" s="323">
        <v>1189.02</v>
      </c>
      <c r="G1060" s="39"/>
      <c r="H1060" s="45"/>
    </row>
    <row r="1061" s="2" customFormat="1" ht="16.8" customHeight="1">
      <c r="A1061" s="39"/>
      <c r="B1061" s="45"/>
      <c r="C1061" s="324" t="s">
        <v>6372</v>
      </c>
      <c r="D1061" s="39"/>
      <c r="E1061" s="39"/>
      <c r="F1061" s="39"/>
      <c r="G1061" s="39"/>
      <c r="H1061" s="45"/>
    </row>
    <row r="1062" s="2" customFormat="1" ht="16.8" customHeight="1">
      <c r="A1062" s="39"/>
      <c r="B1062" s="45"/>
      <c r="C1062" s="322" t="s">
        <v>634</v>
      </c>
      <c r="D1062" s="322" t="s">
        <v>635</v>
      </c>
      <c r="E1062" s="18" t="s">
        <v>255</v>
      </c>
      <c r="F1062" s="323">
        <v>252.667</v>
      </c>
      <c r="G1062" s="39"/>
      <c r="H1062" s="45"/>
    </row>
    <row r="1063" s="2" customFormat="1" ht="16.8" customHeight="1">
      <c r="A1063" s="39"/>
      <c r="B1063" s="45"/>
      <c r="C1063" s="318" t="s">
        <v>1197</v>
      </c>
      <c r="D1063" s="319" t="s">
        <v>1198</v>
      </c>
      <c r="E1063" s="320" t="s">
        <v>255</v>
      </c>
      <c r="F1063" s="321">
        <v>71.340999999999994</v>
      </c>
      <c r="G1063" s="39"/>
      <c r="H1063" s="45"/>
    </row>
    <row r="1064" s="2" customFormat="1" ht="16.8" customHeight="1">
      <c r="A1064" s="39"/>
      <c r="B1064" s="45"/>
      <c r="C1064" s="322" t="s">
        <v>1197</v>
      </c>
      <c r="D1064" s="322" t="s">
        <v>2063</v>
      </c>
      <c r="E1064" s="18" t="s">
        <v>1</v>
      </c>
      <c r="F1064" s="323">
        <v>71.340999999999994</v>
      </c>
      <c r="G1064" s="39"/>
      <c r="H1064" s="45"/>
    </row>
    <row r="1065" s="2" customFormat="1" ht="16.8" customHeight="1">
      <c r="A1065" s="39"/>
      <c r="B1065" s="45"/>
      <c r="C1065" s="324" t="s">
        <v>6372</v>
      </c>
      <c r="D1065" s="39"/>
      <c r="E1065" s="39"/>
      <c r="F1065" s="39"/>
      <c r="G1065" s="39"/>
      <c r="H1065" s="45"/>
    </row>
    <row r="1066" s="2" customFormat="1" ht="16.8" customHeight="1">
      <c r="A1066" s="39"/>
      <c r="B1066" s="45"/>
      <c r="C1066" s="322" t="s">
        <v>634</v>
      </c>
      <c r="D1066" s="322" t="s">
        <v>635</v>
      </c>
      <c r="E1066" s="18" t="s">
        <v>255</v>
      </c>
      <c r="F1066" s="323">
        <v>252.667</v>
      </c>
      <c r="G1066" s="39"/>
      <c r="H1066" s="45"/>
    </row>
    <row r="1067" s="2" customFormat="1" ht="16.8" customHeight="1">
      <c r="A1067" s="39"/>
      <c r="B1067" s="45"/>
      <c r="C1067" s="322" t="s">
        <v>1296</v>
      </c>
      <c r="D1067" s="322" t="s">
        <v>1297</v>
      </c>
      <c r="E1067" s="18" t="s">
        <v>255</v>
      </c>
      <c r="F1067" s="323">
        <v>71.340999999999994</v>
      </c>
      <c r="G1067" s="39"/>
      <c r="H1067" s="45"/>
    </row>
    <row r="1068" s="2" customFormat="1">
      <c r="A1068" s="39"/>
      <c r="B1068" s="45"/>
      <c r="C1068" s="322" t="s">
        <v>682</v>
      </c>
      <c r="D1068" s="322" t="s">
        <v>683</v>
      </c>
      <c r="E1068" s="18" t="s">
        <v>255</v>
      </c>
      <c r="F1068" s="323">
        <v>1030.4159999999999</v>
      </c>
      <c r="G1068" s="39"/>
      <c r="H1068" s="45"/>
    </row>
    <row r="1069" s="2" customFormat="1">
      <c r="A1069" s="39"/>
      <c r="B1069" s="45"/>
      <c r="C1069" s="322" t="s">
        <v>705</v>
      </c>
      <c r="D1069" s="322" t="s">
        <v>706</v>
      </c>
      <c r="E1069" s="18" t="s">
        <v>255</v>
      </c>
      <c r="F1069" s="323">
        <v>872.01599999999996</v>
      </c>
      <c r="G1069" s="39"/>
      <c r="H1069" s="45"/>
    </row>
    <row r="1070" s="2" customFormat="1" ht="16.8" customHeight="1">
      <c r="A1070" s="39"/>
      <c r="B1070" s="45"/>
      <c r="C1070" s="322" t="s">
        <v>726</v>
      </c>
      <c r="D1070" s="322" t="s">
        <v>727</v>
      </c>
      <c r="E1070" s="18" t="s">
        <v>255</v>
      </c>
      <c r="F1070" s="323">
        <v>951.21600000000001</v>
      </c>
      <c r="G1070" s="39"/>
      <c r="H1070" s="45"/>
    </row>
    <row r="1071" s="2" customFormat="1" ht="16.8" customHeight="1">
      <c r="A1071" s="39"/>
      <c r="B1071" s="45"/>
      <c r="C1071" s="318" t="s">
        <v>1200</v>
      </c>
      <c r="D1071" s="319" t="s">
        <v>1201</v>
      </c>
      <c r="E1071" s="320" t="s">
        <v>255</v>
      </c>
      <c r="F1071" s="321">
        <v>404.267</v>
      </c>
      <c r="G1071" s="39"/>
      <c r="H1071" s="45"/>
    </row>
    <row r="1072" s="2" customFormat="1" ht="16.8" customHeight="1">
      <c r="A1072" s="39"/>
      <c r="B1072" s="45"/>
      <c r="C1072" s="322" t="s">
        <v>1200</v>
      </c>
      <c r="D1072" s="322" t="s">
        <v>2062</v>
      </c>
      <c r="E1072" s="18" t="s">
        <v>1</v>
      </c>
      <c r="F1072" s="323">
        <v>404.267</v>
      </c>
      <c r="G1072" s="39"/>
      <c r="H1072" s="45"/>
    </row>
    <row r="1073" s="2" customFormat="1" ht="16.8" customHeight="1">
      <c r="A1073" s="39"/>
      <c r="B1073" s="45"/>
      <c r="C1073" s="324" t="s">
        <v>6372</v>
      </c>
      <c r="D1073" s="39"/>
      <c r="E1073" s="39"/>
      <c r="F1073" s="39"/>
      <c r="G1073" s="39"/>
      <c r="H1073" s="45"/>
    </row>
    <row r="1074" s="2" customFormat="1" ht="16.8" customHeight="1">
      <c r="A1074" s="39"/>
      <c r="B1074" s="45"/>
      <c r="C1074" s="322" t="s">
        <v>634</v>
      </c>
      <c r="D1074" s="322" t="s">
        <v>635</v>
      </c>
      <c r="E1074" s="18" t="s">
        <v>255</v>
      </c>
      <c r="F1074" s="323">
        <v>252.667</v>
      </c>
      <c r="G1074" s="39"/>
      <c r="H1074" s="45"/>
    </row>
    <row r="1075" s="2" customFormat="1" ht="16.8" customHeight="1">
      <c r="A1075" s="39"/>
      <c r="B1075" s="45"/>
      <c r="C1075" s="322" t="s">
        <v>2035</v>
      </c>
      <c r="D1075" s="322" t="s">
        <v>2036</v>
      </c>
      <c r="E1075" s="18" t="s">
        <v>255</v>
      </c>
      <c r="F1075" s="323">
        <v>404.267</v>
      </c>
      <c r="G1075" s="39"/>
      <c r="H1075" s="45"/>
    </row>
    <row r="1076" s="2" customFormat="1">
      <c r="A1076" s="39"/>
      <c r="B1076" s="45"/>
      <c r="C1076" s="322" t="s">
        <v>682</v>
      </c>
      <c r="D1076" s="322" t="s">
        <v>683</v>
      </c>
      <c r="E1076" s="18" t="s">
        <v>255</v>
      </c>
      <c r="F1076" s="323">
        <v>1030.4159999999999</v>
      </c>
      <c r="G1076" s="39"/>
      <c r="H1076" s="45"/>
    </row>
    <row r="1077" s="2" customFormat="1">
      <c r="A1077" s="39"/>
      <c r="B1077" s="45"/>
      <c r="C1077" s="322" t="s">
        <v>705</v>
      </c>
      <c r="D1077" s="322" t="s">
        <v>706</v>
      </c>
      <c r="E1077" s="18" t="s">
        <v>255</v>
      </c>
      <c r="F1077" s="323">
        <v>872.01599999999996</v>
      </c>
      <c r="G1077" s="39"/>
      <c r="H1077" s="45"/>
    </row>
    <row r="1078" s="2" customFormat="1" ht="16.8" customHeight="1">
      <c r="A1078" s="39"/>
      <c r="B1078" s="45"/>
      <c r="C1078" s="322" t="s">
        <v>726</v>
      </c>
      <c r="D1078" s="322" t="s">
        <v>727</v>
      </c>
      <c r="E1078" s="18" t="s">
        <v>255</v>
      </c>
      <c r="F1078" s="323">
        <v>951.21600000000001</v>
      </c>
      <c r="G1078" s="39"/>
      <c r="H1078" s="45"/>
    </row>
    <row r="1079" s="2" customFormat="1" ht="16.8" customHeight="1">
      <c r="A1079" s="39"/>
      <c r="B1079" s="45"/>
      <c r="C1079" s="318" t="s">
        <v>1998</v>
      </c>
      <c r="D1079" s="319" t="s">
        <v>1999</v>
      </c>
      <c r="E1079" s="320" t="s">
        <v>255</v>
      </c>
      <c r="F1079" s="321">
        <v>71.340999999999994</v>
      </c>
      <c r="G1079" s="39"/>
      <c r="H1079" s="45"/>
    </row>
    <row r="1080" s="2" customFormat="1" ht="16.8" customHeight="1">
      <c r="A1080" s="39"/>
      <c r="B1080" s="45"/>
      <c r="C1080" s="322" t="s">
        <v>1998</v>
      </c>
      <c r="D1080" s="322" t="s">
        <v>2065</v>
      </c>
      <c r="E1080" s="18" t="s">
        <v>1</v>
      </c>
      <c r="F1080" s="323">
        <v>71.340999999999994</v>
      </c>
      <c r="G1080" s="39"/>
      <c r="H1080" s="45"/>
    </row>
    <row r="1081" s="2" customFormat="1" ht="16.8" customHeight="1">
      <c r="A1081" s="39"/>
      <c r="B1081" s="45"/>
      <c r="C1081" s="324" t="s">
        <v>6372</v>
      </c>
      <c r="D1081" s="39"/>
      <c r="E1081" s="39"/>
      <c r="F1081" s="39"/>
      <c r="G1081" s="39"/>
      <c r="H1081" s="45"/>
    </row>
    <row r="1082" s="2" customFormat="1" ht="16.8" customHeight="1">
      <c r="A1082" s="39"/>
      <c r="B1082" s="45"/>
      <c r="C1082" s="322" t="s">
        <v>634</v>
      </c>
      <c r="D1082" s="322" t="s">
        <v>635</v>
      </c>
      <c r="E1082" s="18" t="s">
        <v>255</v>
      </c>
      <c r="F1082" s="323">
        <v>252.667</v>
      </c>
      <c r="G1082" s="39"/>
      <c r="H1082" s="45"/>
    </row>
    <row r="1083" s="2" customFormat="1" ht="16.8" customHeight="1">
      <c r="A1083" s="39"/>
      <c r="B1083" s="45"/>
      <c r="C1083" s="322" t="s">
        <v>2040</v>
      </c>
      <c r="D1083" s="322" t="s">
        <v>2041</v>
      </c>
      <c r="E1083" s="18" t="s">
        <v>255</v>
      </c>
      <c r="F1083" s="323">
        <v>71.340999999999994</v>
      </c>
      <c r="G1083" s="39"/>
      <c r="H1083" s="45"/>
    </row>
    <row r="1084" s="2" customFormat="1">
      <c r="A1084" s="39"/>
      <c r="B1084" s="45"/>
      <c r="C1084" s="322" t="s">
        <v>682</v>
      </c>
      <c r="D1084" s="322" t="s">
        <v>683</v>
      </c>
      <c r="E1084" s="18" t="s">
        <v>255</v>
      </c>
      <c r="F1084" s="323">
        <v>1030.4159999999999</v>
      </c>
      <c r="G1084" s="39"/>
      <c r="H1084" s="45"/>
    </row>
    <row r="1085" s="2" customFormat="1">
      <c r="A1085" s="39"/>
      <c r="B1085" s="45"/>
      <c r="C1085" s="322" t="s">
        <v>705</v>
      </c>
      <c r="D1085" s="322" t="s">
        <v>706</v>
      </c>
      <c r="E1085" s="18" t="s">
        <v>255</v>
      </c>
      <c r="F1085" s="323">
        <v>872.01599999999996</v>
      </c>
      <c r="G1085" s="39"/>
      <c r="H1085" s="45"/>
    </row>
    <row r="1086" s="2" customFormat="1" ht="16.8" customHeight="1">
      <c r="A1086" s="39"/>
      <c r="B1086" s="45"/>
      <c r="C1086" s="322" t="s">
        <v>726</v>
      </c>
      <c r="D1086" s="322" t="s">
        <v>727</v>
      </c>
      <c r="E1086" s="18" t="s">
        <v>255</v>
      </c>
      <c r="F1086" s="323">
        <v>951.21600000000001</v>
      </c>
      <c r="G1086" s="39"/>
      <c r="H1086" s="45"/>
    </row>
    <row r="1087" s="2" customFormat="1" ht="16.8" customHeight="1">
      <c r="A1087" s="39"/>
      <c r="B1087" s="45"/>
      <c r="C1087" s="318" t="s">
        <v>2000</v>
      </c>
      <c r="D1087" s="319" t="s">
        <v>2001</v>
      </c>
      <c r="E1087" s="320" t="s">
        <v>255</v>
      </c>
      <c r="F1087" s="321">
        <v>404.267</v>
      </c>
      <c r="G1087" s="39"/>
      <c r="H1087" s="45"/>
    </row>
    <row r="1088" s="2" customFormat="1" ht="16.8" customHeight="1">
      <c r="A1088" s="39"/>
      <c r="B1088" s="45"/>
      <c r="C1088" s="322" t="s">
        <v>2000</v>
      </c>
      <c r="D1088" s="322" t="s">
        <v>2064</v>
      </c>
      <c r="E1088" s="18" t="s">
        <v>1</v>
      </c>
      <c r="F1088" s="323">
        <v>404.267</v>
      </c>
      <c r="G1088" s="39"/>
      <c r="H1088" s="45"/>
    </row>
    <row r="1089" s="2" customFormat="1" ht="16.8" customHeight="1">
      <c r="A1089" s="39"/>
      <c r="B1089" s="45"/>
      <c r="C1089" s="324" t="s">
        <v>6372</v>
      </c>
      <c r="D1089" s="39"/>
      <c r="E1089" s="39"/>
      <c r="F1089" s="39"/>
      <c r="G1089" s="39"/>
      <c r="H1089" s="45"/>
    </row>
    <row r="1090" s="2" customFormat="1" ht="16.8" customHeight="1">
      <c r="A1090" s="39"/>
      <c r="B1090" s="45"/>
      <c r="C1090" s="322" t="s">
        <v>634</v>
      </c>
      <c r="D1090" s="322" t="s">
        <v>635</v>
      </c>
      <c r="E1090" s="18" t="s">
        <v>255</v>
      </c>
      <c r="F1090" s="323">
        <v>252.667</v>
      </c>
      <c r="G1090" s="39"/>
      <c r="H1090" s="45"/>
    </row>
    <row r="1091" s="2" customFormat="1" ht="16.8" customHeight="1">
      <c r="A1091" s="39"/>
      <c r="B1091" s="45"/>
      <c r="C1091" s="322" t="s">
        <v>2045</v>
      </c>
      <c r="D1091" s="322" t="s">
        <v>2046</v>
      </c>
      <c r="E1091" s="18" t="s">
        <v>255</v>
      </c>
      <c r="F1091" s="323">
        <v>404.267</v>
      </c>
      <c r="G1091" s="39"/>
      <c r="H1091" s="45"/>
    </row>
    <row r="1092" s="2" customFormat="1">
      <c r="A1092" s="39"/>
      <c r="B1092" s="45"/>
      <c r="C1092" s="322" t="s">
        <v>682</v>
      </c>
      <c r="D1092" s="322" t="s">
        <v>683</v>
      </c>
      <c r="E1092" s="18" t="s">
        <v>255</v>
      </c>
      <c r="F1092" s="323">
        <v>1030.4159999999999</v>
      </c>
      <c r="G1092" s="39"/>
      <c r="H1092" s="45"/>
    </row>
    <row r="1093" s="2" customFormat="1">
      <c r="A1093" s="39"/>
      <c r="B1093" s="45"/>
      <c r="C1093" s="322" t="s">
        <v>705</v>
      </c>
      <c r="D1093" s="322" t="s">
        <v>706</v>
      </c>
      <c r="E1093" s="18" t="s">
        <v>255</v>
      </c>
      <c r="F1093" s="323">
        <v>872.01599999999996</v>
      </c>
      <c r="G1093" s="39"/>
      <c r="H1093" s="45"/>
    </row>
    <row r="1094" s="2" customFormat="1" ht="16.8" customHeight="1">
      <c r="A1094" s="39"/>
      <c r="B1094" s="45"/>
      <c r="C1094" s="322" t="s">
        <v>726</v>
      </c>
      <c r="D1094" s="322" t="s">
        <v>727</v>
      </c>
      <c r="E1094" s="18" t="s">
        <v>255</v>
      </c>
      <c r="F1094" s="323">
        <v>951.21600000000001</v>
      </c>
      <c r="G1094" s="39"/>
      <c r="H1094" s="45"/>
    </row>
    <row r="1095" s="2" customFormat="1" ht="16.8" customHeight="1">
      <c r="A1095" s="39"/>
      <c r="B1095" s="45"/>
      <c r="C1095" s="318" t="s">
        <v>2002</v>
      </c>
      <c r="D1095" s="319" t="s">
        <v>2003</v>
      </c>
      <c r="E1095" s="320" t="s">
        <v>255</v>
      </c>
      <c r="F1095" s="321">
        <v>35.670999999999999</v>
      </c>
      <c r="G1095" s="39"/>
      <c r="H1095" s="45"/>
    </row>
    <row r="1096" s="2" customFormat="1" ht="16.8" customHeight="1">
      <c r="A1096" s="39"/>
      <c r="B1096" s="45"/>
      <c r="C1096" s="322" t="s">
        <v>2002</v>
      </c>
      <c r="D1096" s="322" t="s">
        <v>2067</v>
      </c>
      <c r="E1096" s="18" t="s">
        <v>1</v>
      </c>
      <c r="F1096" s="323">
        <v>35.670999999999999</v>
      </c>
      <c r="G1096" s="39"/>
      <c r="H1096" s="45"/>
    </row>
    <row r="1097" s="2" customFormat="1" ht="16.8" customHeight="1">
      <c r="A1097" s="39"/>
      <c r="B1097" s="45"/>
      <c r="C1097" s="324" t="s">
        <v>6372</v>
      </c>
      <c r="D1097" s="39"/>
      <c r="E1097" s="39"/>
      <c r="F1097" s="39"/>
      <c r="G1097" s="39"/>
      <c r="H1097" s="45"/>
    </row>
    <row r="1098" s="2" customFormat="1" ht="16.8" customHeight="1">
      <c r="A1098" s="39"/>
      <c r="B1098" s="45"/>
      <c r="C1098" s="322" t="s">
        <v>634</v>
      </c>
      <c r="D1098" s="322" t="s">
        <v>635</v>
      </c>
      <c r="E1098" s="18" t="s">
        <v>255</v>
      </c>
      <c r="F1098" s="323">
        <v>252.667</v>
      </c>
      <c r="G1098" s="39"/>
      <c r="H1098" s="45"/>
    </row>
    <row r="1099" s="2" customFormat="1">
      <c r="A1099" s="39"/>
      <c r="B1099" s="45"/>
      <c r="C1099" s="322" t="s">
        <v>2055</v>
      </c>
      <c r="D1099" s="322" t="s">
        <v>2056</v>
      </c>
      <c r="E1099" s="18" t="s">
        <v>255</v>
      </c>
      <c r="F1099" s="323">
        <v>35.670999999999999</v>
      </c>
      <c r="G1099" s="39"/>
      <c r="H1099" s="45"/>
    </row>
    <row r="1100" s="2" customFormat="1">
      <c r="A1100" s="39"/>
      <c r="B1100" s="45"/>
      <c r="C1100" s="322" t="s">
        <v>2076</v>
      </c>
      <c r="D1100" s="322" t="s">
        <v>2077</v>
      </c>
      <c r="E1100" s="18" t="s">
        <v>255</v>
      </c>
      <c r="F1100" s="323">
        <v>237.804</v>
      </c>
      <c r="G1100" s="39"/>
      <c r="H1100" s="45"/>
    </row>
    <row r="1101" s="2" customFormat="1" ht="16.8" customHeight="1">
      <c r="A1101" s="39"/>
      <c r="B1101" s="45"/>
      <c r="C1101" s="322" t="s">
        <v>2090</v>
      </c>
      <c r="D1101" s="322" t="s">
        <v>2091</v>
      </c>
      <c r="E1101" s="18" t="s">
        <v>255</v>
      </c>
      <c r="F1101" s="323">
        <v>237.804</v>
      </c>
      <c r="G1101" s="39"/>
      <c r="H1101" s="45"/>
    </row>
    <row r="1102" s="2" customFormat="1" ht="16.8" customHeight="1">
      <c r="A1102" s="39"/>
      <c r="B1102" s="45"/>
      <c r="C1102" s="318" t="s">
        <v>2005</v>
      </c>
      <c r="D1102" s="319" t="s">
        <v>2006</v>
      </c>
      <c r="E1102" s="320" t="s">
        <v>255</v>
      </c>
      <c r="F1102" s="321">
        <v>202.13300000000001</v>
      </c>
      <c r="G1102" s="39"/>
      <c r="H1102" s="45"/>
    </row>
    <row r="1103" s="2" customFormat="1" ht="16.8" customHeight="1">
      <c r="A1103" s="39"/>
      <c r="B1103" s="45"/>
      <c r="C1103" s="322" t="s">
        <v>2005</v>
      </c>
      <c r="D1103" s="322" t="s">
        <v>2066</v>
      </c>
      <c r="E1103" s="18" t="s">
        <v>1</v>
      </c>
      <c r="F1103" s="323">
        <v>202.13300000000001</v>
      </c>
      <c r="G1103" s="39"/>
      <c r="H1103" s="45"/>
    </row>
    <row r="1104" s="2" customFormat="1" ht="16.8" customHeight="1">
      <c r="A1104" s="39"/>
      <c r="B1104" s="45"/>
      <c r="C1104" s="324" t="s">
        <v>6372</v>
      </c>
      <c r="D1104" s="39"/>
      <c r="E1104" s="39"/>
      <c r="F1104" s="39"/>
      <c r="G1104" s="39"/>
      <c r="H1104" s="45"/>
    </row>
    <row r="1105" s="2" customFormat="1" ht="16.8" customHeight="1">
      <c r="A1105" s="39"/>
      <c r="B1105" s="45"/>
      <c r="C1105" s="322" t="s">
        <v>634</v>
      </c>
      <c r="D1105" s="322" t="s">
        <v>635</v>
      </c>
      <c r="E1105" s="18" t="s">
        <v>255</v>
      </c>
      <c r="F1105" s="323">
        <v>252.667</v>
      </c>
      <c r="G1105" s="39"/>
      <c r="H1105" s="45"/>
    </row>
    <row r="1106" s="2" customFormat="1" ht="16.8" customHeight="1">
      <c r="A1106" s="39"/>
      <c r="B1106" s="45"/>
      <c r="C1106" s="322" t="s">
        <v>2050</v>
      </c>
      <c r="D1106" s="322" t="s">
        <v>2051</v>
      </c>
      <c r="E1106" s="18" t="s">
        <v>255</v>
      </c>
      <c r="F1106" s="323">
        <v>202.13300000000001</v>
      </c>
      <c r="G1106" s="39"/>
      <c r="H1106" s="45"/>
    </row>
    <row r="1107" s="2" customFormat="1">
      <c r="A1107" s="39"/>
      <c r="B1107" s="45"/>
      <c r="C1107" s="322" t="s">
        <v>2076</v>
      </c>
      <c r="D1107" s="322" t="s">
        <v>2077</v>
      </c>
      <c r="E1107" s="18" t="s">
        <v>255</v>
      </c>
      <c r="F1107" s="323">
        <v>237.804</v>
      </c>
      <c r="G1107" s="39"/>
      <c r="H1107" s="45"/>
    </row>
    <row r="1108" s="2" customFormat="1" ht="16.8" customHeight="1">
      <c r="A1108" s="39"/>
      <c r="B1108" s="45"/>
      <c r="C1108" s="322" t="s">
        <v>2090</v>
      </c>
      <c r="D1108" s="322" t="s">
        <v>2091</v>
      </c>
      <c r="E1108" s="18" t="s">
        <v>255</v>
      </c>
      <c r="F1108" s="323">
        <v>237.804</v>
      </c>
      <c r="G1108" s="39"/>
      <c r="H1108" s="45"/>
    </row>
    <row r="1109" s="2" customFormat="1" ht="16.8" customHeight="1">
      <c r="A1109" s="39"/>
      <c r="B1109" s="45"/>
      <c r="C1109" s="318" t="s">
        <v>2124</v>
      </c>
      <c r="D1109" s="319" t="s">
        <v>2124</v>
      </c>
      <c r="E1109" s="320" t="s">
        <v>255</v>
      </c>
      <c r="F1109" s="321">
        <v>33.017000000000003</v>
      </c>
      <c r="G1109" s="39"/>
      <c r="H1109" s="45"/>
    </row>
    <row r="1110" s="2" customFormat="1" ht="16.8" customHeight="1">
      <c r="A1110" s="39"/>
      <c r="B1110" s="45"/>
      <c r="C1110" s="322" t="s">
        <v>1</v>
      </c>
      <c r="D1110" s="322" t="s">
        <v>2123</v>
      </c>
      <c r="E1110" s="18" t="s">
        <v>1</v>
      </c>
      <c r="F1110" s="323">
        <v>33.017000000000003</v>
      </c>
      <c r="G1110" s="39"/>
      <c r="H1110" s="45"/>
    </row>
    <row r="1111" s="2" customFormat="1" ht="16.8" customHeight="1">
      <c r="A1111" s="39"/>
      <c r="B1111" s="45"/>
      <c r="C1111" s="322" t="s">
        <v>2124</v>
      </c>
      <c r="D1111" s="322" t="s">
        <v>261</v>
      </c>
      <c r="E1111" s="18" t="s">
        <v>1</v>
      </c>
      <c r="F1111" s="323">
        <v>33.017000000000003</v>
      </c>
      <c r="G1111" s="39"/>
      <c r="H1111" s="45"/>
    </row>
    <row r="1112" s="2" customFormat="1" ht="16.8" customHeight="1">
      <c r="A1112" s="39"/>
      <c r="B1112" s="45"/>
      <c r="C1112" s="318" t="s">
        <v>465</v>
      </c>
      <c r="D1112" s="319" t="s">
        <v>466</v>
      </c>
      <c r="E1112" s="320" t="s">
        <v>255</v>
      </c>
      <c r="F1112" s="321">
        <v>285</v>
      </c>
      <c r="G1112" s="39"/>
      <c r="H1112" s="45"/>
    </row>
    <row r="1113" s="2" customFormat="1" ht="16.8" customHeight="1">
      <c r="A1113" s="39"/>
      <c r="B1113" s="45"/>
      <c r="C1113" s="318" t="s">
        <v>468</v>
      </c>
      <c r="D1113" s="319" t="s">
        <v>469</v>
      </c>
      <c r="E1113" s="320" t="s">
        <v>255</v>
      </c>
      <c r="F1113" s="321">
        <v>114</v>
      </c>
      <c r="G1113" s="39"/>
      <c r="H1113" s="45"/>
    </row>
    <row r="1114" s="2" customFormat="1" ht="16.8" customHeight="1">
      <c r="A1114" s="39"/>
      <c r="B1114" s="45"/>
      <c r="C1114" s="318" t="s">
        <v>791</v>
      </c>
      <c r="D1114" s="319" t="s">
        <v>6374</v>
      </c>
      <c r="E1114" s="320" t="s">
        <v>255</v>
      </c>
      <c r="F1114" s="321">
        <v>171</v>
      </c>
      <c r="G1114" s="39"/>
      <c r="H1114" s="45"/>
    </row>
    <row r="1115" s="2" customFormat="1" ht="16.8" customHeight="1">
      <c r="A1115" s="39"/>
      <c r="B1115" s="45"/>
      <c r="C1115" s="318" t="s">
        <v>2008</v>
      </c>
      <c r="D1115" s="319" t="s">
        <v>2008</v>
      </c>
      <c r="E1115" s="320" t="s">
        <v>255</v>
      </c>
      <c r="F1115" s="321">
        <v>54.299999999999997</v>
      </c>
      <c r="G1115" s="39"/>
      <c r="H1115" s="45"/>
    </row>
    <row r="1116" s="2" customFormat="1" ht="16.8" customHeight="1">
      <c r="A1116" s="39"/>
      <c r="B1116" s="45"/>
      <c r="C1116" s="322" t="s">
        <v>1</v>
      </c>
      <c r="D1116" s="322" t="s">
        <v>2070</v>
      </c>
      <c r="E1116" s="18" t="s">
        <v>1</v>
      </c>
      <c r="F1116" s="323">
        <v>54.299999999999997</v>
      </c>
      <c r="G1116" s="39"/>
      <c r="H1116" s="45"/>
    </row>
    <row r="1117" s="2" customFormat="1" ht="16.8" customHeight="1">
      <c r="A1117" s="39"/>
      <c r="B1117" s="45"/>
      <c r="C1117" s="322" t="s">
        <v>2008</v>
      </c>
      <c r="D1117" s="322" t="s">
        <v>261</v>
      </c>
      <c r="E1117" s="18" t="s">
        <v>1</v>
      </c>
      <c r="F1117" s="323">
        <v>54.299999999999997</v>
      </c>
      <c r="G1117" s="39"/>
      <c r="H1117" s="45"/>
    </row>
    <row r="1118" s="2" customFormat="1" ht="16.8" customHeight="1">
      <c r="A1118" s="39"/>
      <c r="B1118" s="45"/>
      <c r="C1118" s="324" t="s">
        <v>6372</v>
      </c>
      <c r="D1118" s="39"/>
      <c r="E1118" s="39"/>
      <c r="F1118" s="39"/>
      <c r="G1118" s="39"/>
      <c r="H1118" s="45"/>
    </row>
    <row r="1119" s="2" customFormat="1">
      <c r="A1119" s="39"/>
      <c r="B1119" s="45"/>
      <c r="C1119" s="322" t="s">
        <v>253</v>
      </c>
      <c r="D1119" s="322" t="s">
        <v>254</v>
      </c>
      <c r="E1119" s="18" t="s">
        <v>255</v>
      </c>
      <c r="F1119" s="323">
        <v>54.299999999999997</v>
      </c>
      <c r="G1119" s="39"/>
      <c r="H1119" s="45"/>
    </row>
    <row r="1120" s="2" customFormat="1">
      <c r="A1120" s="39"/>
      <c r="B1120" s="45"/>
      <c r="C1120" s="322" t="s">
        <v>671</v>
      </c>
      <c r="D1120" s="322" t="s">
        <v>672</v>
      </c>
      <c r="E1120" s="18" t="s">
        <v>255</v>
      </c>
      <c r="F1120" s="323">
        <v>54.299999999999997</v>
      </c>
      <c r="G1120" s="39"/>
      <c r="H1120" s="45"/>
    </row>
    <row r="1121" s="2" customFormat="1" ht="16.8" customHeight="1">
      <c r="A1121" s="39"/>
      <c r="B1121" s="45"/>
      <c r="C1121" s="322" t="s">
        <v>719</v>
      </c>
      <c r="D1121" s="322" t="s">
        <v>720</v>
      </c>
      <c r="E1121" s="18" t="s">
        <v>255</v>
      </c>
      <c r="F1121" s="323">
        <v>54.299999999999997</v>
      </c>
      <c r="G1121" s="39"/>
      <c r="H1121" s="45"/>
    </row>
    <row r="1122" s="2" customFormat="1" ht="16.8" customHeight="1">
      <c r="A1122" s="39"/>
      <c r="B1122" s="45"/>
      <c r="C1122" s="318" t="s">
        <v>479</v>
      </c>
      <c r="D1122" s="319" t="s">
        <v>480</v>
      </c>
      <c r="E1122" s="320" t="s">
        <v>255</v>
      </c>
      <c r="F1122" s="321">
        <v>70.471000000000004</v>
      </c>
      <c r="G1122" s="39"/>
      <c r="H1122" s="45"/>
    </row>
    <row r="1123" s="2" customFormat="1" ht="16.8" customHeight="1">
      <c r="A1123" s="39"/>
      <c r="B1123" s="45"/>
      <c r="C1123" s="324" t="s">
        <v>6372</v>
      </c>
      <c r="D1123" s="39"/>
      <c r="E1123" s="39"/>
      <c r="F1123" s="39"/>
      <c r="G1123" s="39"/>
      <c r="H1123" s="45"/>
    </row>
    <row r="1124" s="2" customFormat="1" ht="16.8" customHeight="1">
      <c r="A1124" s="39"/>
      <c r="B1124" s="45"/>
      <c r="C1124" s="322" t="s">
        <v>732</v>
      </c>
      <c r="D1124" s="322" t="s">
        <v>733</v>
      </c>
      <c r="E1124" s="18" t="s">
        <v>255</v>
      </c>
      <c r="F1124" s="323">
        <v>1576.2909999999999</v>
      </c>
      <c r="G1124" s="39"/>
      <c r="H1124" s="45"/>
    </row>
    <row r="1125" s="2" customFormat="1" ht="16.8" customHeight="1">
      <c r="A1125" s="39"/>
      <c r="B1125" s="45"/>
      <c r="C1125" s="318" t="s">
        <v>482</v>
      </c>
      <c r="D1125" s="319" t="s">
        <v>483</v>
      </c>
      <c r="E1125" s="320" t="s">
        <v>255</v>
      </c>
      <c r="F1125" s="321">
        <v>872.01599999999996</v>
      </c>
      <c r="G1125" s="39"/>
      <c r="H1125" s="45"/>
    </row>
    <row r="1126" s="2" customFormat="1" ht="16.8" customHeight="1">
      <c r="A1126" s="39"/>
      <c r="B1126" s="45"/>
      <c r="C1126" s="322" t="s">
        <v>1</v>
      </c>
      <c r="D1126" s="322" t="s">
        <v>693</v>
      </c>
      <c r="E1126" s="18" t="s">
        <v>1</v>
      </c>
      <c r="F1126" s="323">
        <v>0</v>
      </c>
      <c r="G1126" s="39"/>
      <c r="H1126" s="45"/>
    </row>
    <row r="1127" s="2" customFormat="1" ht="16.8" customHeight="1">
      <c r="A1127" s="39"/>
      <c r="B1127" s="45"/>
      <c r="C1127" s="322" t="s">
        <v>1</v>
      </c>
      <c r="D1127" s="322" t="s">
        <v>2073</v>
      </c>
      <c r="E1127" s="18" t="s">
        <v>1</v>
      </c>
      <c r="F1127" s="323">
        <v>951.21600000000001</v>
      </c>
      <c r="G1127" s="39"/>
      <c r="H1127" s="45"/>
    </row>
    <row r="1128" s="2" customFormat="1" ht="16.8" customHeight="1">
      <c r="A1128" s="39"/>
      <c r="B1128" s="45"/>
      <c r="C1128" s="322" t="s">
        <v>1</v>
      </c>
      <c r="D1128" s="322" t="s">
        <v>696</v>
      </c>
      <c r="E1128" s="18" t="s">
        <v>1</v>
      </c>
      <c r="F1128" s="323">
        <v>0</v>
      </c>
      <c r="G1128" s="39"/>
      <c r="H1128" s="45"/>
    </row>
    <row r="1129" s="2" customFormat="1" ht="16.8" customHeight="1">
      <c r="A1129" s="39"/>
      <c r="B1129" s="45"/>
      <c r="C1129" s="322" t="s">
        <v>1</v>
      </c>
      <c r="D1129" s="322" t="s">
        <v>697</v>
      </c>
      <c r="E1129" s="18" t="s">
        <v>1</v>
      </c>
      <c r="F1129" s="323">
        <v>-79.200000000000003</v>
      </c>
      <c r="G1129" s="39"/>
      <c r="H1129" s="45"/>
    </row>
    <row r="1130" s="2" customFormat="1" ht="16.8" customHeight="1">
      <c r="A1130" s="39"/>
      <c r="B1130" s="45"/>
      <c r="C1130" s="322" t="s">
        <v>482</v>
      </c>
      <c r="D1130" s="322" t="s">
        <v>261</v>
      </c>
      <c r="E1130" s="18" t="s">
        <v>1</v>
      </c>
      <c r="F1130" s="323">
        <v>872.01599999999996</v>
      </c>
      <c r="G1130" s="39"/>
      <c r="H1130" s="45"/>
    </row>
    <row r="1131" s="2" customFormat="1" ht="16.8" customHeight="1">
      <c r="A1131" s="39"/>
      <c r="B1131" s="45"/>
      <c r="C1131" s="324" t="s">
        <v>6372</v>
      </c>
      <c r="D1131" s="39"/>
      <c r="E1131" s="39"/>
      <c r="F1131" s="39"/>
      <c r="G1131" s="39"/>
      <c r="H1131" s="45"/>
    </row>
    <row r="1132" s="2" customFormat="1">
      <c r="A1132" s="39"/>
      <c r="B1132" s="45"/>
      <c r="C1132" s="322" t="s">
        <v>705</v>
      </c>
      <c r="D1132" s="322" t="s">
        <v>706</v>
      </c>
      <c r="E1132" s="18" t="s">
        <v>255</v>
      </c>
      <c r="F1132" s="323">
        <v>872.01599999999996</v>
      </c>
      <c r="G1132" s="39"/>
      <c r="H1132" s="45"/>
    </row>
    <row r="1133" s="2" customFormat="1">
      <c r="A1133" s="39"/>
      <c r="B1133" s="45"/>
      <c r="C1133" s="322" t="s">
        <v>713</v>
      </c>
      <c r="D1133" s="322" t="s">
        <v>714</v>
      </c>
      <c r="E1133" s="18" t="s">
        <v>255</v>
      </c>
      <c r="F1133" s="323">
        <v>11336.208000000001</v>
      </c>
      <c r="G1133" s="39"/>
      <c r="H1133" s="45"/>
    </row>
    <row r="1134" s="2" customFormat="1" ht="16.8" customHeight="1">
      <c r="A1134" s="39"/>
      <c r="B1134" s="45"/>
      <c r="C1134" s="322" t="s">
        <v>732</v>
      </c>
      <c r="D1134" s="322" t="s">
        <v>733</v>
      </c>
      <c r="E1134" s="18" t="s">
        <v>255</v>
      </c>
      <c r="F1134" s="323">
        <v>1576.2909999999999</v>
      </c>
      <c r="G1134" s="39"/>
      <c r="H1134" s="45"/>
    </row>
    <row r="1135" s="2" customFormat="1">
      <c r="A1135" s="39"/>
      <c r="B1135" s="45"/>
      <c r="C1135" s="322" t="s">
        <v>737</v>
      </c>
      <c r="D1135" s="322" t="s">
        <v>738</v>
      </c>
      <c r="E1135" s="18" t="s">
        <v>487</v>
      </c>
      <c r="F1135" s="323">
        <v>1831.203</v>
      </c>
      <c r="G1135" s="39"/>
      <c r="H1135" s="45"/>
    </row>
    <row r="1136" s="2" customFormat="1" ht="16.8" customHeight="1">
      <c r="A1136" s="39"/>
      <c r="B1136" s="45"/>
      <c r="C1136" s="322" t="s">
        <v>262</v>
      </c>
      <c r="D1136" s="322" t="s">
        <v>263</v>
      </c>
      <c r="E1136" s="18" t="s">
        <v>255</v>
      </c>
      <c r="F1136" s="323">
        <v>1109.8199999999999</v>
      </c>
      <c r="G1136" s="39"/>
      <c r="H1136" s="45"/>
    </row>
    <row r="1137" s="2" customFormat="1" ht="16.8" customHeight="1">
      <c r="A1137" s="39"/>
      <c r="B1137" s="45"/>
      <c r="C1137" s="318" t="s">
        <v>2013</v>
      </c>
      <c r="D1137" s="319" t="s">
        <v>2014</v>
      </c>
      <c r="E1137" s="320" t="s">
        <v>255</v>
      </c>
      <c r="F1137" s="321">
        <v>237.804</v>
      </c>
      <c r="G1137" s="39"/>
      <c r="H1137" s="45"/>
    </row>
    <row r="1138" s="2" customFormat="1" ht="16.8" customHeight="1">
      <c r="A1138" s="39"/>
      <c r="B1138" s="45"/>
      <c r="C1138" s="322" t="s">
        <v>1</v>
      </c>
      <c r="D1138" s="322" t="s">
        <v>710</v>
      </c>
      <c r="E1138" s="18" t="s">
        <v>1</v>
      </c>
      <c r="F1138" s="323">
        <v>0</v>
      </c>
      <c r="G1138" s="39"/>
      <c r="H1138" s="45"/>
    </row>
    <row r="1139" s="2" customFormat="1" ht="16.8" customHeight="1">
      <c r="A1139" s="39"/>
      <c r="B1139" s="45"/>
      <c r="C1139" s="322" t="s">
        <v>1</v>
      </c>
      <c r="D1139" s="322" t="s">
        <v>2081</v>
      </c>
      <c r="E1139" s="18" t="s">
        <v>1</v>
      </c>
      <c r="F1139" s="323">
        <v>237.804</v>
      </c>
      <c r="G1139" s="39"/>
      <c r="H1139" s="45"/>
    </row>
    <row r="1140" s="2" customFormat="1" ht="16.8" customHeight="1">
      <c r="A1140" s="39"/>
      <c r="B1140" s="45"/>
      <c r="C1140" s="322" t="s">
        <v>2013</v>
      </c>
      <c r="D1140" s="322" t="s">
        <v>261</v>
      </c>
      <c r="E1140" s="18" t="s">
        <v>1</v>
      </c>
      <c r="F1140" s="323">
        <v>237.804</v>
      </c>
      <c r="G1140" s="39"/>
      <c r="H1140" s="45"/>
    </row>
    <row r="1141" s="2" customFormat="1" ht="16.8" customHeight="1">
      <c r="A1141" s="39"/>
      <c r="B1141" s="45"/>
      <c r="C1141" s="324" t="s">
        <v>6372</v>
      </c>
      <c r="D1141" s="39"/>
      <c r="E1141" s="39"/>
      <c r="F1141" s="39"/>
      <c r="G1141" s="39"/>
      <c r="H1141" s="45"/>
    </row>
    <row r="1142" s="2" customFormat="1">
      <c r="A1142" s="39"/>
      <c r="B1142" s="45"/>
      <c r="C1142" s="322" t="s">
        <v>2076</v>
      </c>
      <c r="D1142" s="322" t="s">
        <v>2077</v>
      </c>
      <c r="E1142" s="18" t="s">
        <v>255</v>
      </c>
      <c r="F1142" s="323">
        <v>237.804</v>
      </c>
      <c r="G1142" s="39"/>
      <c r="H1142" s="45"/>
    </row>
    <row r="1143" s="2" customFormat="1">
      <c r="A1143" s="39"/>
      <c r="B1143" s="45"/>
      <c r="C1143" s="322" t="s">
        <v>2082</v>
      </c>
      <c r="D1143" s="322" t="s">
        <v>2083</v>
      </c>
      <c r="E1143" s="18" t="s">
        <v>255</v>
      </c>
      <c r="F1143" s="323">
        <v>3091.4520000000002</v>
      </c>
      <c r="G1143" s="39"/>
      <c r="H1143" s="45"/>
    </row>
    <row r="1144" s="2" customFormat="1" ht="16.8" customHeight="1">
      <c r="A1144" s="39"/>
      <c r="B1144" s="45"/>
      <c r="C1144" s="322" t="s">
        <v>732</v>
      </c>
      <c r="D1144" s="322" t="s">
        <v>733</v>
      </c>
      <c r="E1144" s="18" t="s">
        <v>255</v>
      </c>
      <c r="F1144" s="323">
        <v>1576.2909999999999</v>
      </c>
      <c r="G1144" s="39"/>
      <c r="H1144" s="45"/>
    </row>
    <row r="1145" s="2" customFormat="1">
      <c r="A1145" s="39"/>
      <c r="B1145" s="45"/>
      <c r="C1145" s="322" t="s">
        <v>737</v>
      </c>
      <c r="D1145" s="322" t="s">
        <v>738</v>
      </c>
      <c r="E1145" s="18" t="s">
        <v>487</v>
      </c>
      <c r="F1145" s="323">
        <v>1831.203</v>
      </c>
      <c r="G1145" s="39"/>
      <c r="H1145" s="45"/>
    </row>
    <row r="1146" s="2" customFormat="1" ht="16.8" customHeight="1">
      <c r="A1146" s="39"/>
      <c r="B1146" s="45"/>
      <c r="C1146" s="322" t="s">
        <v>262</v>
      </c>
      <c r="D1146" s="322" t="s">
        <v>263</v>
      </c>
      <c r="E1146" s="18" t="s">
        <v>255</v>
      </c>
      <c r="F1146" s="323">
        <v>1109.8199999999999</v>
      </c>
      <c r="G1146" s="39"/>
      <c r="H1146" s="45"/>
    </row>
    <row r="1147" s="2" customFormat="1" ht="16.8" customHeight="1">
      <c r="A1147" s="39"/>
      <c r="B1147" s="45"/>
      <c r="C1147" s="318" t="s">
        <v>2111</v>
      </c>
      <c r="D1147" s="319" t="s">
        <v>2111</v>
      </c>
      <c r="E1147" s="320" t="s">
        <v>255</v>
      </c>
      <c r="F1147" s="321">
        <v>16.507999999999999</v>
      </c>
      <c r="G1147" s="39"/>
      <c r="H1147" s="45"/>
    </row>
    <row r="1148" s="2" customFormat="1" ht="16.8" customHeight="1">
      <c r="A1148" s="39"/>
      <c r="B1148" s="45"/>
      <c r="C1148" s="322" t="s">
        <v>1</v>
      </c>
      <c r="D1148" s="322" t="s">
        <v>2110</v>
      </c>
      <c r="E1148" s="18" t="s">
        <v>1</v>
      </c>
      <c r="F1148" s="323">
        <v>16.507999999999999</v>
      </c>
      <c r="G1148" s="39"/>
      <c r="H1148" s="45"/>
    </row>
    <row r="1149" s="2" customFormat="1" ht="16.8" customHeight="1">
      <c r="A1149" s="39"/>
      <c r="B1149" s="45"/>
      <c r="C1149" s="322" t="s">
        <v>2111</v>
      </c>
      <c r="D1149" s="322" t="s">
        <v>261</v>
      </c>
      <c r="E1149" s="18" t="s">
        <v>1</v>
      </c>
      <c r="F1149" s="323">
        <v>16.507999999999999</v>
      </c>
      <c r="G1149" s="39"/>
      <c r="H1149" s="45"/>
    </row>
    <row r="1150" s="2" customFormat="1" ht="16.8" customHeight="1">
      <c r="A1150" s="39"/>
      <c r="B1150" s="45"/>
      <c r="C1150" s="318" t="s">
        <v>516</v>
      </c>
      <c r="D1150" s="319" t="s">
        <v>516</v>
      </c>
      <c r="E1150" s="320" t="s">
        <v>255</v>
      </c>
      <c r="F1150" s="321">
        <v>396</v>
      </c>
      <c r="G1150" s="39"/>
      <c r="H1150" s="45"/>
    </row>
    <row r="1151" s="2" customFormat="1" ht="16.8" customHeight="1">
      <c r="A1151" s="39"/>
      <c r="B1151" s="45"/>
      <c r="C1151" s="322" t="s">
        <v>1</v>
      </c>
      <c r="D1151" s="322" t="s">
        <v>2100</v>
      </c>
      <c r="E1151" s="18" t="s">
        <v>1</v>
      </c>
      <c r="F1151" s="323">
        <v>396</v>
      </c>
      <c r="G1151" s="39"/>
      <c r="H1151" s="45"/>
    </row>
    <row r="1152" s="2" customFormat="1" ht="16.8" customHeight="1">
      <c r="A1152" s="39"/>
      <c r="B1152" s="45"/>
      <c r="C1152" s="322" t="s">
        <v>516</v>
      </c>
      <c r="D1152" s="322" t="s">
        <v>261</v>
      </c>
      <c r="E1152" s="18" t="s">
        <v>1</v>
      </c>
      <c r="F1152" s="323">
        <v>396</v>
      </c>
      <c r="G1152" s="39"/>
      <c r="H1152" s="45"/>
    </row>
    <row r="1153" s="2" customFormat="1" ht="16.8" customHeight="1">
      <c r="A1153" s="39"/>
      <c r="B1153" s="45"/>
      <c r="C1153" s="324" t="s">
        <v>6372</v>
      </c>
      <c r="D1153" s="39"/>
      <c r="E1153" s="39"/>
      <c r="F1153" s="39"/>
      <c r="G1153" s="39"/>
      <c r="H1153" s="45"/>
    </row>
    <row r="1154" s="2" customFormat="1" ht="16.8" customHeight="1">
      <c r="A1154" s="39"/>
      <c r="B1154" s="45"/>
      <c r="C1154" s="322" t="s">
        <v>764</v>
      </c>
      <c r="D1154" s="322" t="s">
        <v>765</v>
      </c>
      <c r="E1154" s="18" t="s">
        <v>255</v>
      </c>
      <c r="F1154" s="323">
        <v>396</v>
      </c>
      <c r="G1154" s="39"/>
      <c r="H1154" s="45"/>
    </row>
    <row r="1155" s="2" customFormat="1">
      <c r="A1155" s="39"/>
      <c r="B1155" s="45"/>
      <c r="C1155" s="322" t="s">
        <v>682</v>
      </c>
      <c r="D1155" s="322" t="s">
        <v>683</v>
      </c>
      <c r="E1155" s="18" t="s">
        <v>255</v>
      </c>
      <c r="F1155" s="323">
        <v>1030.4159999999999</v>
      </c>
      <c r="G1155" s="39"/>
      <c r="H1155" s="45"/>
    </row>
    <row r="1156" s="2" customFormat="1">
      <c r="A1156" s="39"/>
      <c r="B1156" s="45"/>
      <c r="C1156" s="322" t="s">
        <v>705</v>
      </c>
      <c r="D1156" s="322" t="s">
        <v>706</v>
      </c>
      <c r="E1156" s="18" t="s">
        <v>255</v>
      </c>
      <c r="F1156" s="323">
        <v>872.01599999999996</v>
      </c>
      <c r="G1156" s="39"/>
      <c r="H1156" s="45"/>
    </row>
    <row r="1157" s="2" customFormat="1" ht="16.8" customHeight="1">
      <c r="A1157" s="39"/>
      <c r="B1157" s="45"/>
      <c r="C1157" s="322" t="s">
        <v>732</v>
      </c>
      <c r="D1157" s="322" t="s">
        <v>733</v>
      </c>
      <c r="E1157" s="18" t="s">
        <v>255</v>
      </c>
      <c r="F1157" s="323">
        <v>1576.2909999999999</v>
      </c>
      <c r="G1157" s="39"/>
      <c r="H1157" s="45"/>
    </row>
    <row r="1158" s="2" customFormat="1" ht="16.8" customHeight="1">
      <c r="A1158" s="39"/>
      <c r="B1158" s="45"/>
      <c r="C1158" s="322" t="s">
        <v>773</v>
      </c>
      <c r="D1158" s="322" t="s">
        <v>774</v>
      </c>
      <c r="E1158" s="18" t="s">
        <v>487</v>
      </c>
      <c r="F1158" s="323">
        <v>649.57000000000005</v>
      </c>
      <c r="G1158" s="39"/>
      <c r="H1158" s="45"/>
    </row>
    <row r="1159" s="2" customFormat="1" ht="16.8" customHeight="1">
      <c r="A1159" s="39"/>
      <c r="B1159" s="45"/>
      <c r="C1159" s="318" t="s">
        <v>518</v>
      </c>
      <c r="D1159" s="319" t="s">
        <v>518</v>
      </c>
      <c r="E1159" s="320" t="s">
        <v>246</v>
      </c>
      <c r="F1159" s="321">
        <v>362</v>
      </c>
      <c r="G1159" s="39"/>
      <c r="H1159" s="45"/>
    </row>
    <row r="1160" s="2" customFormat="1" ht="16.8" customHeight="1">
      <c r="A1160" s="39"/>
      <c r="B1160" s="45"/>
      <c r="C1160" s="322" t="s">
        <v>1</v>
      </c>
      <c r="D1160" s="322" t="s">
        <v>2033</v>
      </c>
      <c r="E1160" s="18" t="s">
        <v>1</v>
      </c>
      <c r="F1160" s="323">
        <v>362</v>
      </c>
      <c r="G1160" s="39"/>
      <c r="H1160" s="45"/>
    </row>
    <row r="1161" s="2" customFormat="1" ht="16.8" customHeight="1">
      <c r="A1161" s="39"/>
      <c r="B1161" s="45"/>
      <c r="C1161" s="322" t="s">
        <v>518</v>
      </c>
      <c r="D1161" s="322" t="s">
        <v>261</v>
      </c>
      <c r="E1161" s="18" t="s">
        <v>1</v>
      </c>
      <c r="F1161" s="323">
        <v>362</v>
      </c>
      <c r="G1161" s="39"/>
      <c r="H1161" s="45"/>
    </row>
    <row r="1162" s="2" customFormat="1" ht="26.4" customHeight="1">
      <c r="A1162" s="39"/>
      <c r="B1162" s="45"/>
      <c r="C1162" s="317" t="s">
        <v>6390</v>
      </c>
      <c r="D1162" s="317" t="s">
        <v>114</v>
      </c>
      <c r="E1162" s="39"/>
      <c r="F1162" s="39"/>
      <c r="G1162" s="39"/>
      <c r="H1162" s="45"/>
    </row>
    <row r="1163" s="2" customFormat="1" ht="16.8" customHeight="1">
      <c r="A1163" s="39"/>
      <c r="B1163" s="45"/>
      <c r="C1163" s="318" t="s">
        <v>1188</v>
      </c>
      <c r="D1163" s="319" t="s">
        <v>1189</v>
      </c>
      <c r="E1163" s="320" t="s">
        <v>255</v>
      </c>
      <c r="F1163" s="321">
        <v>140.43000000000001</v>
      </c>
      <c r="G1163" s="39"/>
      <c r="H1163" s="45"/>
    </row>
    <row r="1164" s="2" customFormat="1" ht="16.8" customHeight="1">
      <c r="A1164" s="39"/>
      <c r="B1164" s="45"/>
      <c r="C1164" s="322" t="s">
        <v>1</v>
      </c>
      <c r="D1164" s="322" t="s">
        <v>2658</v>
      </c>
      <c r="E1164" s="18" t="s">
        <v>1</v>
      </c>
      <c r="F1164" s="323">
        <v>0</v>
      </c>
      <c r="G1164" s="39"/>
      <c r="H1164" s="45"/>
    </row>
    <row r="1165" s="2" customFormat="1" ht="16.8" customHeight="1">
      <c r="A1165" s="39"/>
      <c r="B1165" s="45"/>
      <c r="C1165" s="322" t="s">
        <v>1</v>
      </c>
      <c r="D1165" s="322" t="s">
        <v>2659</v>
      </c>
      <c r="E1165" s="18" t="s">
        <v>1</v>
      </c>
      <c r="F1165" s="323">
        <v>147.22499999999999</v>
      </c>
      <c r="G1165" s="39"/>
      <c r="H1165" s="45"/>
    </row>
    <row r="1166" s="2" customFormat="1" ht="16.8" customHeight="1">
      <c r="A1166" s="39"/>
      <c r="B1166" s="45"/>
      <c r="C1166" s="322" t="s">
        <v>1</v>
      </c>
      <c r="D1166" s="322" t="s">
        <v>2637</v>
      </c>
      <c r="E1166" s="18" t="s">
        <v>1</v>
      </c>
      <c r="F1166" s="323">
        <v>0</v>
      </c>
      <c r="G1166" s="39"/>
      <c r="H1166" s="45"/>
    </row>
    <row r="1167" s="2" customFormat="1" ht="16.8" customHeight="1">
      <c r="A1167" s="39"/>
      <c r="B1167" s="45"/>
      <c r="C1167" s="322" t="s">
        <v>1</v>
      </c>
      <c r="D1167" s="322" t="s">
        <v>2660</v>
      </c>
      <c r="E1167" s="18" t="s">
        <v>1</v>
      </c>
      <c r="F1167" s="323">
        <v>-6.7949999999999999</v>
      </c>
      <c r="G1167" s="39"/>
      <c r="H1167" s="45"/>
    </row>
    <row r="1168" s="2" customFormat="1" ht="16.8" customHeight="1">
      <c r="A1168" s="39"/>
      <c r="B1168" s="45"/>
      <c r="C1168" s="322" t="s">
        <v>1188</v>
      </c>
      <c r="D1168" s="322" t="s">
        <v>261</v>
      </c>
      <c r="E1168" s="18" t="s">
        <v>1</v>
      </c>
      <c r="F1168" s="323">
        <v>140.43000000000001</v>
      </c>
      <c r="G1168" s="39"/>
      <c r="H1168" s="45"/>
    </row>
    <row r="1169" s="2" customFormat="1" ht="16.8" customHeight="1">
      <c r="A1169" s="39"/>
      <c r="B1169" s="45"/>
      <c r="C1169" s="324" t="s">
        <v>6372</v>
      </c>
      <c r="D1169" s="39"/>
      <c r="E1169" s="39"/>
      <c r="F1169" s="39"/>
      <c r="G1169" s="39"/>
      <c r="H1169" s="45"/>
    </row>
    <row r="1170" s="2" customFormat="1" ht="16.8" customHeight="1">
      <c r="A1170" s="39"/>
      <c r="B1170" s="45"/>
      <c r="C1170" s="322" t="s">
        <v>634</v>
      </c>
      <c r="D1170" s="322" t="s">
        <v>635</v>
      </c>
      <c r="E1170" s="18" t="s">
        <v>255</v>
      </c>
      <c r="F1170" s="323">
        <v>36.835000000000001</v>
      </c>
      <c r="G1170" s="39"/>
      <c r="H1170" s="45"/>
    </row>
    <row r="1171" s="2" customFormat="1" ht="16.8" customHeight="1">
      <c r="A1171" s="39"/>
      <c r="B1171" s="45"/>
      <c r="C1171" s="322" t="s">
        <v>262</v>
      </c>
      <c r="D1171" s="322" t="s">
        <v>263</v>
      </c>
      <c r="E1171" s="18" t="s">
        <v>255</v>
      </c>
      <c r="F1171" s="323">
        <v>264.45999999999998</v>
      </c>
      <c r="G1171" s="39"/>
      <c r="H1171" s="45"/>
    </row>
    <row r="1172" s="2" customFormat="1" ht="16.8" customHeight="1">
      <c r="A1172" s="39"/>
      <c r="B1172" s="45"/>
      <c r="C1172" s="322" t="s">
        <v>764</v>
      </c>
      <c r="D1172" s="322" t="s">
        <v>765</v>
      </c>
      <c r="E1172" s="18" t="s">
        <v>255</v>
      </c>
      <c r="F1172" s="323">
        <v>70.436000000000007</v>
      </c>
      <c r="G1172" s="39"/>
      <c r="H1172" s="45"/>
    </row>
    <row r="1173" s="2" customFormat="1" ht="16.8" customHeight="1">
      <c r="A1173" s="39"/>
      <c r="B1173" s="45"/>
      <c r="C1173" s="322" t="s">
        <v>2105</v>
      </c>
      <c r="D1173" s="322" t="s">
        <v>2106</v>
      </c>
      <c r="E1173" s="18" t="s">
        <v>255</v>
      </c>
      <c r="F1173" s="323">
        <v>130.05799999999999</v>
      </c>
      <c r="G1173" s="39"/>
      <c r="H1173" s="45"/>
    </row>
    <row r="1174" s="2" customFormat="1" ht="16.8" customHeight="1">
      <c r="A1174" s="39"/>
      <c r="B1174" s="45"/>
      <c r="C1174" s="318" t="s">
        <v>1191</v>
      </c>
      <c r="D1174" s="319" t="s">
        <v>1192</v>
      </c>
      <c r="E1174" s="320" t="s">
        <v>255</v>
      </c>
      <c r="F1174" s="321">
        <v>4.2130000000000001</v>
      </c>
      <c r="G1174" s="39"/>
      <c r="H1174" s="45"/>
    </row>
    <row r="1175" s="2" customFormat="1" ht="16.8" customHeight="1">
      <c r="A1175" s="39"/>
      <c r="B1175" s="45"/>
      <c r="C1175" s="322" t="s">
        <v>1191</v>
      </c>
      <c r="D1175" s="322" t="s">
        <v>2662</v>
      </c>
      <c r="E1175" s="18" t="s">
        <v>1</v>
      </c>
      <c r="F1175" s="323">
        <v>4.2130000000000001</v>
      </c>
      <c r="G1175" s="39"/>
      <c r="H1175" s="45"/>
    </row>
    <row r="1176" s="2" customFormat="1" ht="16.8" customHeight="1">
      <c r="A1176" s="39"/>
      <c r="B1176" s="45"/>
      <c r="C1176" s="324" t="s">
        <v>6372</v>
      </c>
      <c r="D1176" s="39"/>
      <c r="E1176" s="39"/>
      <c r="F1176" s="39"/>
      <c r="G1176" s="39"/>
      <c r="H1176" s="45"/>
    </row>
    <row r="1177" s="2" customFormat="1" ht="16.8" customHeight="1">
      <c r="A1177" s="39"/>
      <c r="B1177" s="45"/>
      <c r="C1177" s="322" t="s">
        <v>634</v>
      </c>
      <c r="D1177" s="322" t="s">
        <v>635</v>
      </c>
      <c r="E1177" s="18" t="s">
        <v>255</v>
      </c>
      <c r="F1177" s="323">
        <v>36.835000000000001</v>
      </c>
      <c r="G1177" s="39"/>
      <c r="H1177" s="45"/>
    </row>
    <row r="1178" s="2" customFormat="1" ht="16.8" customHeight="1">
      <c r="A1178" s="39"/>
      <c r="B1178" s="45"/>
      <c r="C1178" s="322" t="s">
        <v>1286</v>
      </c>
      <c r="D1178" s="322" t="s">
        <v>1287</v>
      </c>
      <c r="E1178" s="18" t="s">
        <v>255</v>
      </c>
      <c r="F1178" s="323">
        <v>4.2130000000000001</v>
      </c>
      <c r="G1178" s="39"/>
      <c r="H1178" s="45"/>
    </row>
    <row r="1179" s="2" customFormat="1">
      <c r="A1179" s="39"/>
      <c r="B1179" s="45"/>
      <c r="C1179" s="322" t="s">
        <v>671</v>
      </c>
      <c r="D1179" s="322" t="s">
        <v>672</v>
      </c>
      <c r="E1179" s="18" t="s">
        <v>255</v>
      </c>
      <c r="F1179" s="323">
        <v>89.811000000000007</v>
      </c>
      <c r="G1179" s="39"/>
      <c r="H1179" s="45"/>
    </row>
    <row r="1180" s="2" customFormat="1">
      <c r="A1180" s="39"/>
      <c r="B1180" s="45"/>
      <c r="C1180" s="322" t="s">
        <v>682</v>
      </c>
      <c r="D1180" s="322" t="s">
        <v>683</v>
      </c>
      <c r="E1180" s="18" t="s">
        <v>255</v>
      </c>
      <c r="F1180" s="323">
        <v>63.637999999999998</v>
      </c>
      <c r="G1180" s="39"/>
      <c r="H1180" s="45"/>
    </row>
    <row r="1181" s="2" customFormat="1">
      <c r="A1181" s="39"/>
      <c r="B1181" s="45"/>
      <c r="C1181" s="322" t="s">
        <v>688</v>
      </c>
      <c r="D1181" s="322" t="s">
        <v>689</v>
      </c>
      <c r="E1181" s="18" t="s">
        <v>255</v>
      </c>
      <c r="F1181" s="323">
        <v>33.095999999999997</v>
      </c>
      <c r="G1181" s="39"/>
      <c r="H1181" s="45"/>
    </row>
    <row r="1182" s="2" customFormat="1" ht="16.8" customHeight="1">
      <c r="A1182" s="39"/>
      <c r="B1182" s="45"/>
      <c r="C1182" s="322" t="s">
        <v>719</v>
      </c>
      <c r="D1182" s="322" t="s">
        <v>720</v>
      </c>
      <c r="E1182" s="18" t="s">
        <v>255</v>
      </c>
      <c r="F1182" s="323">
        <v>75.724000000000004</v>
      </c>
      <c r="G1182" s="39"/>
      <c r="H1182" s="45"/>
    </row>
    <row r="1183" s="2" customFormat="1" ht="16.8" customHeight="1">
      <c r="A1183" s="39"/>
      <c r="B1183" s="45"/>
      <c r="C1183" s="318" t="s">
        <v>1194</v>
      </c>
      <c r="D1183" s="319" t="s">
        <v>1195</v>
      </c>
      <c r="E1183" s="320" t="s">
        <v>255</v>
      </c>
      <c r="F1183" s="321">
        <v>23.873000000000001</v>
      </c>
      <c r="G1183" s="39"/>
      <c r="H1183" s="45"/>
    </row>
    <row r="1184" s="2" customFormat="1" ht="16.8" customHeight="1">
      <c r="A1184" s="39"/>
      <c r="B1184" s="45"/>
      <c r="C1184" s="322" t="s">
        <v>1194</v>
      </c>
      <c r="D1184" s="322" t="s">
        <v>2661</v>
      </c>
      <c r="E1184" s="18" t="s">
        <v>1</v>
      </c>
      <c r="F1184" s="323">
        <v>23.873000000000001</v>
      </c>
      <c r="G1184" s="39"/>
      <c r="H1184" s="45"/>
    </row>
    <row r="1185" s="2" customFormat="1" ht="16.8" customHeight="1">
      <c r="A1185" s="39"/>
      <c r="B1185" s="45"/>
      <c r="C1185" s="324" t="s">
        <v>6372</v>
      </c>
      <c r="D1185" s="39"/>
      <c r="E1185" s="39"/>
      <c r="F1185" s="39"/>
      <c r="G1185" s="39"/>
      <c r="H1185" s="45"/>
    </row>
    <row r="1186" s="2" customFormat="1" ht="16.8" customHeight="1">
      <c r="A1186" s="39"/>
      <c r="B1186" s="45"/>
      <c r="C1186" s="322" t="s">
        <v>634</v>
      </c>
      <c r="D1186" s="322" t="s">
        <v>635</v>
      </c>
      <c r="E1186" s="18" t="s">
        <v>255</v>
      </c>
      <c r="F1186" s="323">
        <v>36.835000000000001</v>
      </c>
      <c r="G1186" s="39"/>
      <c r="H1186" s="45"/>
    </row>
    <row r="1187" s="2" customFormat="1" ht="16.8" customHeight="1">
      <c r="A1187" s="39"/>
      <c r="B1187" s="45"/>
      <c r="C1187" s="322" t="s">
        <v>1291</v>
      </c>
      <c r="D1187" s="322" t="s">
        <v>1292</v>
      </c>
      <c r="E1187" s="18" t="s">
        <v>255</v>
      </c>
      <c r="F1187" s="323">
        <v>23.873000000000001</v>
      </c>
      <c r="G1187" s="39"/>
      <c r="H1187" s="45"/>
    </row>
    <row r="1188" s="2" customFormat="1">
      <c r="A1188" s="39"/>
      <c r="B1188" s="45"/>
      <c r="C1188" s="322" t="s">
        <v>671</v>
      </c>
      <c r="D1188" s="322" t="s">
        <v>672</v>
      </c>
      <c r="E1188" s="18" t="s">
        <v>255</v>
      </c>
      <c r="F1188" s="323">
        <v>89.811000000000007</v>
      </c>
      <c r="G1188" s="39"/>
      <c r="H1188" s="45"/>
    </row>
    <row r="1189" s="2" customFormat="1">
      <c r="A1189" s="39"/>
      <c r="B1189" s="45"/>
      <c r="C1189" s="322" t="s">
        <v>682</v>
      </c>
      <c r="D1189" s="322" t="s">
        <v>683</v>
      </c>
      <c r="E1189" s="18" t="s">
        <v>255</v>
      </c>
      <c r="F1189" s="323">
        <v>63.637999999999998</v>
      </c>
      <c r="G1189" s="39"/>
      <c r="H1189" s="45"/>
    </row>
    <row r="1190" s="2" customFormat="1">
      <c r="A1190" s="39"/>
      <c r="B1190" s="45"/>
      <c r="C1190" s="322" t="s">
        <v>688</v>
      </c>
      <c r="D1190" s="322" t="s">
        <v>689</v>
      </c>
      <c r="E1190" s="18" t="s">
        <v>255</v>
      </c>
      <c r="F1190" s="323">
        <v>33.095999999999997</v>
      </c>
      <c r="G1190" s="39"/>
      <c r="H1190" s="45"/>
    </row>
    <row r="1191" s="2" customFormat="1" ht="16.8" customHeight="1">
      <c r="A1191" s="39"/>
      <c r="B1191" s="45"/>
      <c r="C1191" s="322" t="s">
        <v>719</v>
      </c>
      <c r="D1191" s="322" t="s">
        <v>720</v>
      </c>
      <c r="E1191" s="18" t="s">
        <v>255</v>
      </c>
      <c r="F1191" s="323">
        <v>75.724000000000004</v>
      </c>
      <c r="G1191" s="39"/>
      <c r="H1191" s="45"/>
    </row>
    <row r="1192" s="2" customFormat="1" ht="16.8" customHeight="1">
      <c r="A1192" s="39"/>
      <c r="B1192" s="45"/>
      <c r="C1192" s="318" t="s">
        <v>1197</v>
      </c>
      <c r="D1192" s="319" t="s">
        <v>1198</v>
      </c>
      <c r="E1192" s="320" t="s">
        <v>255</v>
      </c>
      <c r="F1192" s="321">
        <v>14.744999999999999</v>
      </c>
      <c r="G1192" s="39"/>
      <c r="H1192" s="45"/>
    </row>
    <row r="1193" s="2" customFormat="1" ht="16.8" customHeight="1">
      <c r="A1193" s="39"/>
      <c r="B1193" s="45"/>
      <c r="C1193" s="322" t="s">
        <v>1197</v>
      </c>
      <c r="D1193" s="322" t="s">
        <v>2664</v>
      </c>
      <c r="E1193" s="18" t="s">
        <v>1</v>
      </c>
      <c r="F1193" s="323">
        <v>14.744999999999999</v>
      </c>
      <c r="G1193" s="39"/>
      <c r="H1193" s="45"/>
    </row>
    <row r="1194" s="2" customFormat="1" ht="16.8" customHeight="1">
      <c r="A1194" s="39"/>
      <c r="B1194" s="45"/>
      <c r="C1194" s="324" t="s">
        <v>6372</v>
      </c>
      <c r="D1194" s="39"/>
      <c r="E1194" s="39"/>
      <c r="F1194" s="39"/>
      <c r="G1194" s="39"/>
      <c r="H1194" s="45"/>
    </row>
    <row r="1195" s="2" customFormat="1" ht="16.8" customHeight="1">
      <c r="A1195" s="39"/>
      <c r="B1195" s="45"/>
      <c r="C1195" s="322" t="s">
        <v>634</v>
      </c>
      <c r="D1195" s="322" t="s">
        <v>635</v>
      </c>
      <c r="E1195" s="18" t="s">
        <v>255</v>
      </c>
      <c r="F1195" s="323">
        <v>36.835000000000001</v>
      </c>
      <c r="G1195" s="39"/>
      <c r="H1195" s="45"/>
    </row>
    <row r="1196" s="2" customFormat="1" ht="16.8" customHeight="1">
      <c r="A1196" s="39"/>
      <c r="B1196" s="45"/>
      <c r="C1196" s="322" t="s">
        <v>1296</v>
      </c>
      <c r="D1196" s="322" t="s">
        <v>1297</v>
      </c>
      <c r="E1196" s="18" t="s">
        <v>255</v>
      </c>
      <c r="F1196" s="323">
        <v>14.744999999999999</v>
      </c>
      <c r="G1196" s="39"/>
      <c r="H1196" s="45"/>
    </row>
    <row r="1197" s="2" customFormat="1">
      <c r="A1197" s="39"/>
      <c r="B1197" s="45"/>
      <c r="C1197" s="322" t="s">
        <v>705</v>
      </c>
      <c r="D1197" s="322" t="s">
        <v>706</v>
      </c>
      <c r="E1197" s="18" t="s">
        <v>255</v>
      </c>
      <c r="F1197" s="323">
        <v>176.94</v>
      </c>
      <c r="G1197" s="39"/>
      <c r="H1197" s="45"/>
    </row>
    <row r="1198" s="2" customFormat="1" ht="16.8" customHeight="1">
      <c r="A1198" s="39"/>
      <c r="B1198" s="45"/>
      <c r="C1198" s="322" t="s">
        <v>726</v>
      </c>
      <c r="D1198" s="322" t="s">
        <v>727</v>
      </c>
      <c r="E1198" s="18" t="s">
        <v>255</v>
      </c>
      <c r="F1198" s="323">
        <v>176.94</v>
      </c>
      <c r="G1198" s="39"/>
      <c r="H1198" s="45"/>
    </row>
    <row r="1199" s="2" customFormat="1" ht="16.8" customHeight="1">
      <c r="A1199" s="39"/>
      <c r="B1199" s="45"/>
      <c r="C1199" s="318" t="s">
        <v>1200</v>
      </c>
      <c r="D1199" s="319" t="s">
        <v>1201</v>
      </c>
      <c r="E1199" s="320" t="s">
        <v>255</v>
      </c>
      <c r="F1199" s="321">
        <v>83.555999999999997</v>
      </c>
      <c r="G1199" s="39"/>
      <c r="H1199" s="45"/>
    </row>
    <row r="1200" s="2" customFormat="1" ht="16.8" customHeight="1">
      <c r="A1200" s="39"/>
      <c r="B1200" s="45"/>
      <c r="C1200" s="322" t="s">
        <v>1200</v>
      </c>
      <c r="D1200" s="322" t="s">
        <v>2663</v>
      </c>
      <c r="E1200" s="18" t="s">
        <v>1</v>
      </c>
      <c r="F1200" s="323">
        <v>83.555999999999997</v>
      </c>
      <c r="G1200" s="39"/>
      <c r="H1200" s="45"/>
    </row>
    <row r="1201" s="2" customFormat="1" ht="16.8" customHeight="1">
      <c r="A1201" s="39"/>
      <c r="B1201" s="45"/>
      <c r="C1201" s="324" t="s">
        <v>6372</v>
      </c>
      <c r="D1201" s="39"/>
      <c r="E1201" s="39"/>
      <c r="F1201" s="39"/>
      <c r="G1201" s="39"/>
      <c r="H1201" s="45"/>
    </row>
    <row r="1202" s="2" customFormat="1" ht="16.8" customHeight="1">
      <c r="A1202" s="39"/>
      <c r="B1202" s="45"/>
      <c r="C1202" s="322" t="s">
        <v>634</v>
      </c>
      <c r="D1202" s="322" t="s">
        <v>635</v>
      </c>
      <c r="E1202" s="18" t="s">
        <v>255</v>
      </c>
      <c r="F1202" s="323">
        <v>36.835000000000001</v>
      </c>
      <c r="G1202" s="39"/>
      <c r="H1202" s="45"/>
    </row>
    <row r="1203" s="2" customFormat="1" ht="16.8" customHeight="1">
      <c r="A1203" s="39"/>
      <c r="B1203" s="45"/>
      <c r="C1203" s="322" t="s">
        <v>1301</v>
      </c>
      <c r="D1203" s="322" t="s">
        <v>1302</v>
      </c>
      <c r="E1203" s="18" t="s">
        <v>255</v>
      </c>
      <c r="F1203" s="323">
        <v>83.555999999999997</v>
      </c>
      <c r="G1203" s="39"/>
      <c r="H1203" s="45"/>
    </row>
    <row r="1204" s="2" customFormat="1">
      <c r="A1204" s="39"/>
      <c r="B1204" s="45"/>
      <c r="C1204" s="322" t="s">
        <v>705</v>
      </c>
      <c r="D1204" s="322" t="s">
        <v>706</v>
      </c>
      <c r="E1204" s="18" t="s">
        <v>255</v>
      </c>
      <c r="F1204" s="323">
        <v>176.94</v>
      </c>
      <c r="G1204" s="39"/>
      <c r="H1204" s="45"/>
    </row>
    <row r="1205" s="2" customFormat="1" ht="16.8" customHeight="1">
      <c r="A1205" s="39"/>
      <c r="B1205" s="45"/>
      <c r="C1205" s="322" t="s">
        <v>726</v>
      </c>
      <c r="D1205" s="322" t="s">
        <v>727</v>
      </c>
      <c r="E1205" s="18" t="s">
        <v>255</v>
      </c>
      <c r="F1205" s="323">
        <v>176.94</v>
      </c>
      <c r="G1205" s="39"/>
      <c r="H1205" s="45"/>
    </row>
    <row r="1206" s="2" customFormat="1" ht="16.8" customHeight="1">
      <c r="A1206" s="39"/>
      <c r="B1206" s="45"/>
      <c r="C1206" s="318" t="s">
        <v>1998</v>
      </c>
      <c r="D1206" s="319" t="s">
        <v>1999</v>
      </c>
      <c r="E1206" s="320" t="s">
        <v>255</v>
      </c>
      <c r="F1206" s="321">
        <v>1.0529999999999999</v>
      </c>
      <c r="G1206" s="39"/>
      <c r="H1206" s="45"/>
    </row>
    <row r="1207" s="2" customFormat="1" ht="16.8" customHeight="1">
      <c r="A1207" s="39"/>
      <c r="B1207" s="45"/>
      <c r="C1207" s="322" t="s">
        <v>1998</v>
      </c>
      <c r="D1207" s="322" t="s">
        <v>2666</v>
      </c>
      <c r="E1207" s="18" t="s">
        <v>1</v>
      </c>
      <c r="F1207" s="323">
        <v>1.0529999999999999</v>
      </c>
      <c r="G1207" s="39"/>
      <c r="H1207" s="45"/>
    </row>
    <row r="1208" s="2" customFormat="1" ht="16.8" customHeight="1">
      <c r="A1208" s="39"/>
      <c r="B1208" s="45"/>
      <c r="C1208" s="324" t="s">
        <v>6372</v>
      </c>
      <c r="D1208" s="39"/>
      <c r="E1208" s="39"/>
      <c r="F1208" s="39"/>
      <c r="G1208" s="39"/>
      <c r="H1208" s="45"/>
    </row>
    <row r="1209" s="2" customFormat="1" ht="16.8" customHeight="1">
      <c r="A1209" s="39"/>
      <c r="B1209" s="45"/>
      <c r="C1209" s="322" t="s">
        <v>634</v>
      </c>
      <c r="D1209" s="322" t="s">
        <v>635</v>
      </c>
      <c r="E1209" s="18" t="s">
        <v>255</v>
      </c>
      <c r="F1209" s="323">
        <v>36.835000000000001</v>
      </c>
      <c r="G1209" s="39"/>
      <c r="H1209" s="45"/>
    </row>
    <row r="1210" s="2" customFormat="1" ht="16.8" customHeight="1">
      <c r="A1210" s="39"/>
      <c r="B1210" s="45"/>
      <c r="C1210" s="322" t="s">
        <v>2040</v>
      </c>
      <c r="D1210" s="322" t="s">
        <v>2041</v>
      </c>
      <c r="E1210" s="18" t="s">
        <v>255</v>
      </c>
      <c r="F1210" s="323">
        <v>1.0529999999999999</v>
      </c>
      <c r="G1210" s="39"/>
      <c r="H1210" s="45"/>
    </row>
    <row r="1211" s="2" customFormat="1">
      <c r="A1211" s="39"/>
      <c r="B1211" s="45"/>
      <c r="C1211" s="322" t="s">
        <v>705</v>
      </c>
      <c r="D1211" s="322" t="s">
        <v>706</v>
      </c>
      <c r="E1211" s="18" t="s">
        <v>255</v>
      </c>
      <c r="F1211" s="323">
        <v>176.94</v>
      </c>
      <c r="G1211" s="39"/>
      <c r="H1211" s="45"/>
    </row>
    <row r="1212" s="2" customFormat="1" ht="16.8" customHeight="1">
      <c r="A1212" s="39"/>
      <c r="B1212" s="45"/>
      <c r="C1212" s="322" t="s">
        <v>726</v>
      </c>
      <c r="D1212" s="322" t="s">
        <v>727</v>
      </c>
      <c r="E1212" s="18" t="s">
        <v>255</v>
      </c>
      <c r="F1212" s="323">
        <v>176.94</v>
      </c>
      <c r="G1212" s="39"/>
      <c r="H1212" s="45"/>
    </row>
    <row r="1213" s="2" customFormat="1" ht="16.8" customHeight="1">
      <c r="A1213" s="39"/>
      <c r="B1213" s="45"/>
      <c r="C1213" s="318" t="s">
        <v>2000</v>
      </c>
      <c r="D1213" s="319" t="s">
        <v>2001</v>
      </c>
      <c r="E1213" s="320" t="s">
        <v>255</v>
      </c>
      <c r="F1213" s="321">
        <v>5.968</v>
      </c>
      <c r="G1213" s="39"/>
      <c r="H1213" s="45"/>
    </row>
    <row r="1214" s="2" customFormat="1" ht="16.8" customHeight="1">
      <c r="A1214" s="39"/>
      <c r="B1214" s="45"/>
      <c r="C1214" s="322" t="s">
        <v>2000</v>
      </c>
      <c r="D1214" s="322" t="s">
        <v>2665</v>
      </c>
      <c r="E1214" s="18" t="s">
        <v>1</v>
      </c>
      <c r="F1214" s="323">
        <v>5.968</v>
      </c>
      <c r="G1214" s="39"/>
      <c r="H1214" s="45"/>
    </row>
    <row r="1215" s="2" customFormat="1" ht="16.8" customHeight="1">
      <c r="A1215" s="39"/>
      <c r="B1215" s="45"/>
      <c r="C1215" s="324" t="s">
        <v>6372</v>
      </c>
      <c r="D1215" s="39"/>
      <c r="E1215" s="39"/>
      <c r="F1215" s="39"/>
      <c r="G1215" s="39"/>
      <c r="H1215" s="45"/>
    </row>
    <row r="1216" s="2" customFormat="1" ht="16.8" customHeight="1">
      <c r="A1216" s="39"/>
      <c r="B1216" s="45"/>
      <c r="C1216" s="322" t="s">
        <v>634</v>
      </c>
      <c r="D1216" s="322" t="s">
        <v>635</v>
      </c>
      <c r="E1216" s="18" t="s">
        <v>255</v>
      </c>
      <c r="F1216" s="323">
        <v>36.835000000000001</v>
      </c>
      <c r="G1216" s="39"/>
      <c r="H1216" s="45"/>
    </row>
    <row r="1217" s="2" customFormat="1" ht="16.8" customHeight="1">
      <c r="A1217" s="39"/>
      <c r="B1217" s="45"/>
      <c r="C1217" s="322" t="s">
        <v>2550</v>
      </c>
      <c r="D1217" s="322" t="s">
        <v>2551</v>
      </c>
      <c r="E1217" s="18" t="s">
        <v>255</v>
      </c>
      <c r="F1217" s="323">
        <v>5.968</v>
      </c>
      <c r="G1217" s="39"/>
      <c r="H1217" s="45"/>
    </row>
    <row r="1218" s="2" customFormat="1">
      <c r="A1218" s="39"/>
      <c r="B1218" s="45"/>
      <c r="C1218" s="322" t="s">
        <v>705</v>
      </c>
      <c r="D1218" s="322" t="s">
        <v>706</v>
      </c>
      <c r="E1218" s="18" t="s">
        <v>255</v>
      </c>
      <c r="F1218" s="323">
        <v>176.94</v>
      </c>
      <c r="G1218" s="39"/>
      <c r="H1218" s="45"/>
    </row>
    <row r="1219" s="2" customFormat="1" ht="16.8" customHeight="1">
      <c r="A1219" s="39"/>
      <c r="B1219" s="45"/>
      <c r="C1219" s="322" t="s">
        <v>726</v>
      </c>
      <c r="D1219" s="322" t="s">
        <v>727</v>
      </c>
      <c r="E1219" s="18" t="s">
        <v>255</v>
      </c>
      <c r="F1219" s="323">
        <v>176.94</v>
      </c>
      <c r="G1219" s="39"/>
      <c r="H1219" s="45"/>
    </row>
    <row r="1220" s="2" customFormat="1" ht="16.8" customHeight="1">
      <c r="A1220" s="39"/>
      <c r="B1220" s="45"/>
      <c r="C1220" s="318" t="s">
        <v>2002</v>
      </c>
      <c r="D1220" s="319" t="s">
        <v>2003</v>
      </c>
      <c r="E1220" s="320" t="s">
        <v>255</v>
      </c>
      <c r="F1220" s="321">
        <v>1.0529999999999999</v>
      </c>
      <c r="G1220" s="39"/>
      <c r="H1220" s="45"/>
    </row>
    <row r="1221" s="2" customFormat="1" ht="16.8" customHeight="1">
      <c r="A1221" s="39"/>
      <c r="B1221" s="45"/>
      <c r="C1221" s="322" t="s">
        <v>2002</v>
      </c>
      <c r="D1221" s="322" t="s">
        <v>2668</v>
      </c>
      <c r="E1221" s="18" t="s">
        <v>1</v>
      </c>
      <c r="F1221" s="323">
        <v>1.0529999999999999</v>
      </c>
      <c r="G1221" s="39"/>
      <c r="H1221" s="45"/>
    </row>
    <row r="1222" s="2" customFormat="1" ht="16.8" customHeight="1">
      <c r="A1222" s="39"/>
      <c r="B1222" s="45"/>
      <c r="C1222" s="324" t="s">
        <v>6372</v>
      </c>
      <c r="D1222" s="39"/>
      <c r="E1222" s="39"/>
      <c r="F1222" s="39"/>
      <c r="G1222" s="39"/>
      <c r="H1222" s="45"/>
    </row>
    <row r="1223" s="2" customFormat="1" ht="16.8" customHeight="1">
      <c r="A1223" s="39"/>
      <c r="B1223" s="45"/>
      <c r="C1223" s="322" t="s">
        <v>634</v>
      </c>
      <c r="D1223" s="322" t="s">
        <v>635</v>
      </c>
      <c r="E1223" s="18" t="s">
        <v>255</v>
      </c>
      <c r="F1223" s="323">
        <v>36.835000000000001</v>
      </c>
      <c r="G1223" s="39"/>
      <c r="H1223" s="45"/>
    </row>
    <row r="1224" s="2" customFormat="1">
      <c r="A1224" s="39"/>
      <c r="B1224" s="45"/>
      <c r="C1224" s="322" t="s">
        <v>2055</v>
      </c>
      <c r="D1224" s="322" t="s">
        <v>2056</v>
      </c>
      <c r="E1224" s="18" t="s">
        <v>255</v>
      </c>
      <c r="F1224" s="323">
        <v>1.0529999999999999</v>
      </c>
      <c r="G1224" s="39"/>
      <c r="H1224" s="45"/>
    </row>
    <row r="1225" s="2" customFormat="1">
      <c r="A1225" s="39"/>
      <c r="B1225" s="45"/>
      <c r="C1225" s="322" t="s">
        <v>2076</v>
      </c>
      <c r="D1225" s="322" t="s">
        <v>2077</v>
      </c>
      <c r="E1225" s="18" t="s">
        <v>255</v>
      </c>
      <c r="F1225" s="323">
        <v>11.795999999999999</v>
      </c>
      <c r="G1225" s="39"/>
      <c r="H1225" s="45"/>
    </row>
    <row r="1226" s="2" customFormat="1" ht="16.8" customHeight="1">
      <c r="A1226" s="39"/>
      <c r="B1226" s="45"/>
      <c r="C1226" s="318" t="s">
        <v>2005</v>
      </c>
      <c r="D1226" s="319" t="s">
        <v>2006</v>
      </c>
      <c r="E1226" s="320" t="s">
        <v>255</v>
      </c>
      <c r="F1226" s="321">
        <v>5.968</v>
      </c>
      <c r="G1226" s="39"/>
      <c r="H1226" s="45"/>
    </row>
    <row r="1227" s="2" customFormat="1" ht="16.8" customHeight="1">
      <c r="A1227" s="39"/>
      <c r="B1227" s="45"/>
      <c r="C1227" s="322" t="s">
        <v>2005</v>
      </c>
      <c r="D1227" s="322" t="s">
        <v>2667</v>
      </c>
      <c r="E1227" s="18" t="s">
        <v>1</v>
      </c>
      <c r="F1227" s="323">
        <v>5.968</v>
      </c>
      <c r="G1227" s="39"/>
      <c r="H1227" s="45"/>
    </row>
    <row r="1228" s="2" customFormat="1" ht="16.8" customHeight="1">
      <c r="A1228" s="39"/>
      <c r="B1228" s="45"/>
      <c r="C1228" s="324" t="s">
        <v>6372</v>
      </c>
      <c r="D1228" s="39"/>
      <c r="E1228" s="39"/>
      <c r="F1228" s="39"/>
      <c r="G1228" s="39"/>
      <c r="H1228" s="45"/>
    </row>
    <row r="1229" s="2" customFormat="1" ht="16.8" customHeight="1">
      <c r="A1229" s="39"/>
      <c r="B1229" s="45"/>
      <c r="C1229" s="322" t="s">
        <v>634</v>
      </c>
      <c r="D1229" s="322" t="s">
        <v>635</v>
      </c>
      <c r="E1229" s="18" t="s">
        <v>255</v>
      </c>
      <c r="F1229" s="323">
        <v>36.835000000000001</v>
      </c>
      <c r="G1229" s="39"/>
      <c r="H1229" s="45"/>
    </row>
    <row r="1230" s="2" customFormat="1" ht="16.8" customHeight="1">
      <c r="A1230" s="39"/>
      <c r="B1230" s="45"/>
      <c r="C1230" s="322" t="s">
        <v>2555</v>
      </c>
      <c r="D1230" s="322" t="s">
        <v>2556</v>
      </c>
      <c r="E1230" s="18" t="s">
        <v>255</v>
      </c>
      <c r="F1230" s="323">
        <v>5.968</v>
      </c>
      <c r="G1230" s="39"/>
      <c r="H1230" s="45"/>
    </row>
    <row r="1231" s="2" customFormat="1">
      <c r="A1231" s="39"/>
      <c r="B1231" s="45"/>
      <c r="C1231" s="322" t="s">
        <v>2076</v>
      </c>
      <c r="D1231" s="322" t="s">
        <v>2077</v>
      </c>
      <c r="E1231" s="18" t="s">
        <v>255</v>
      </c>
      <c r="F1231" s="323">
        <v>11.795999999999999</v>
      </c>
      <c r="G1231" s="39"/>
      <c r="H1231" s="45"/>
    </row>
    <row r="1232" s="2" customFormat="1" ht="16.8" customHeight="1">
      <c r="A1232" s="39"/>
      <c r="B1232" s="45"/>
      <c r="C1232" s="318" t="s">
        <v>422</v>
      </c>
      <c r="D1232" s="319" t="s">
        <v>423</v>
      </c>
      <c r="E1232" s="320" t="s">
        <v>255</v>
      </c>
      <c r="F1232" s="321">
        <v>32.909999999999997</v>
      </c>
      <c r="G1232" s="39"/>
      <c r="H1232" s="45"/>
    </row>
    <row r="1233" s="2" customFormat="1" ht="16.8" customHeight="1">
      <c r="A1233" s="39"/>
      <c r="B1233" s="45"/>
      <c r="C1233" s="322" t="s">
        <v>1</v>
      </c>
      <c r="D1233" s="322" t="s">
        <v>2626</v>
      </c>
      <c r="E1233" s="18" t="s">
        <v>1</v>
      </c>
      <c r="F1233" s="323">
        <v>0</v>
      </c>
      <c r="G1233" s="39"/>
      <c r="H1233" s="45"/>
    </row>
    <row r="1234" s="2" customFormat="1" ht="16.8" customHeight="1">
      <c r="A1234" s="39"/>
      <c r="B1234" s="45"/>
      <c r="C1234" s="322" t="s">
        <v>1</v>
      </c>
      <c r="D1234" s="322" t="s">
        <v>2627</v>
      </c>
      <c r="E1234" s="18" t="s">
        <v>1</v>
      </c>
      <c r="F1234" s="323">
        <v>17.149999999999999</v>
      </c>
      <c r="G1234" s="39"/>
      <c r="H1234" s="45"/>
    </row>
    <row r="1235" s="2" customFormat="1" ht="16.8" customHeight="1">
      <c r="A1235" s="39"/>
      <c r="B1235" s="45"/>
      <c r="C1235" s="322" t="s">
        <v>1</v>
      </c>
      <c r="D1235" s="322" t="s">
        <v>2628</v>
      </c>
      <c r="E1235" s="18" t="s">
        <v>1</v>
      </c>
      <c r="F1235" s="323">
        <v>0</v>
      </c>
      <c r="G1235" s="39"/>
      <c r="H1235" s="45"/>
    </row>
    <row r="1236" s="2" customFormat="1" ht="16.8" customHeight="1">
      <c r="A1236" s="39"/>
      <c r="B1236" s="45"/>
      <c r="C1236" s="322" t="s">
        <v>1</v>
      </c>
      <c r="D1236" s="322" t="s">
        <v>2629</v>
      </c>
      <c r="E1236" s="18" t="s">
        <v>1</v>
      </c>
      <c r="F1236" s="323">
        <v>13</v>
      </c>
      <c r="G1236" s="39"/>
      <c r="H1236" s="45"/>
    </row>
    <row r="1237" s="2" customFormat="1" ht="16.8" customHeight="1">
      <c r="A1237" s="39"/>
      <c r="B1237" s="45"/>
      <c r="C1237" s="322" t="s">
        <v>1</v>
      </c>
      <c r="D1237" s="322" t="s">
        <v>2630</v>
      </c>
      <c r="E1237" s="18" t="s">
        <v>1</v>
      </c>
      <c r="F1237" s="323">
        <v>3</v>
      </c>
      <c r="G1237" s="39"/>
      <c r="H1237" s="45"/>
    </row>
    <row r="1238" s="2" customFormat="1" ht="16.8" customHeight="1">
      <c r="A1238" s="39"/>
      <c r="B1238" s="45"/>
      <c r="C1238" s="322" t="s">
        <v>1</v>
      </c>
      <c r="D1238" s="322" t="s">
        <v>2631</v>
      </c>
      <c r="E1238" s="18" t="s">
        <v>1</v>
      </c>
      <c r="F1238" s="323">
        <v>0</v>
      </c>
      <c r="G1238" s="39"/>
      <c r="H1238" s="45"/>
    </row>
    <row r="1239" s="2" customFormat="1" ht="16.8" customHeight="1">
      <c r="A1239" s="39"/>
      <c r="B1239" s="45"/>
      <c r="C1239" s="322" t="s">
        <v>1</v>
      </c>
      <c r="D1239" s="322" t="s">
        <v>2632</v>
      </c>
      <c r="E1239" s="18" t="s">
        <v>1</v>
      </c>
      <c r="F1239" s="323">
        <v>1.5</v>
      </c>
      <c r="G1239" s="39"/>
      <c r="H1239" s="45"/>
    </row>
    <row r="1240" s="2" customFormat="1" ht="16.8" customHeight="1">
      <c r="A1240" s="39"/>
      <c r="B1240" s="45"/>
      <c r="C1240" s="322" t="s">
        <v>1</v>
      </c>
      <c r="D1240" s="322" t="s">
        <v>2633</v>
      </c>
      <c r="E1240" s="18" t="s">
        <v>1</v>
      </c>
      <c r="F1240" s="323">
        <v>0</v>
      </c>
      <c r="G1240" s="39"/>
      <c r="H1240" s="45"/>
    </row>
    <row r="1241" s="2" customFormat="1" ht="16.8" customHeight="1">
      <c r="A1241" s="39"/>
      <c r="B1241" s="45"/>
      <c r="C1241" s="322" t="s">
        <v>1</v>
      </c>
      <c r="D1241" s="322" t="s">
        <v>2634</v>
      </c>
      <c r="E1241" s="18" t="s">
        <v>1</v>
      </c>
      <c r="F1241" s="323">
        <v>-0.73499999999999999</v>
      </c>
      <c r="G1241" s="39"/>
      <c r="H1241" s="45"/>
    </row>
    <row r="1242" s="2" customFormat="1" ht="16.8" customHeight="1">
      <c r="A1242" s="39"/>
      <c r="B1242" s="45"/>
      <c r="C1242" s="322" t="s">
        <v>1</v>
      </c>
      <c r="D1242" s="322" t="s">
        <v>2635</v>
      </c>
      <c r="E1242" s="18" t="s">
        <v>1</v>
      </c>
      <c r="F1242" s="323">
        <v>0</v>
      </c>
      <c r="G1242" s="39"/>
      <c r="H1242" s="45"/>
    </row>
    <row r="1243" s="2" customFormat="1" ht="16.8" customHeight="1">
      <c r="A1243" s="39"/>
      <c r="B1243" s="45"/>
      <c r="C1243" s="322" t="s">
        <v>1</v>
      </c>
      <c r="D1243" s="322" t="s">
        <v>2636</v>
      </c>
      <c r="E1243" s="18" t="s">
        <v>1</v>
      </c>
      <c r="F1243" s="323">
        <v>-0.78000000000000003</v>
      </c>
      <c r="G1243" s="39"/>
      <c r="H1243" s="45"/>
    </row>
    <row r="1244" s="2" customFormat="1" ht="16.8" customHeight="1">
      <c r="A1244" s="39"/>
      <c r="B1244" s="45"/>
      <c r="C1244" s="322" t="s">
        <v>1</v>
      </c>
      <c r="D1244" s="322" t="s">
        <v>2637</v>
      </c>
      <c r="E1244" s="18" t="s">
        <v>1</v>
      </c>
      <c r="F1244" s="323">
        <v>0</v>
      </c>
      <c r="G1244" s="39"/>
      <c r="H1244" s="45"/>
    </row>
    <row r="1245" s="2" customFormat="1" ht="16.8" customHeight="1">
      <c r="A1245" s="39"/>
      <c r="B1245" s="45"/>
      <c r="C1245" s="322" t="s">
        <v>1</v>
      </c>
      <c r="D1245" s="322" t="s">
        <v>2638</v>
      </c>
      <c r="E1245" s="18" t="s">
        <v>1</v>
      </c>
      <c r="F1245" s="323">
        <v>-0.22500000000000001</v>
      </c>
      <c r="G1245" s="39"/>
      <c r="H1245" s="45"/>
    </row>
    <row r="1246" s="2" customFormat="1" ht="16.8" customHeight="1">
      <c r="A1246" s="39"/>
      <c r="B1246" s="45"/>
      <c r="C1246" s="322" t="s">
        <v>422</v>
      </c>
      <c r="D1246" s="322" t="s">
        <v>261</v>
      </c>
      <c r="E1246" s="18" t="s">
        <v>1</v>
      </c>
      <c r="F1246" s="323">
        <v>32.909999999999997</v>
      </c>
      <c r="G1246" s="39"/>
      <c r="H1246" s="45"/>
    </row>
    <row r="1247" s="2" customFormat="1" ht="16.8" customHeight="1">
      <c r="A1247" s="39"/>
      <c r="B1247" s="45"/>
      <c r="C1247" s="324" t="s">
        <v>6372</v>
      </c>
      <c r="D1247" s="39"/>
      <c r="E1247" s="39"/>
      <c r="F1247" s="39"/>
      <c r="G1247" s="39"/>
      <c r="H1247" s="45"/>
    </row>
    <row r="1248" s="2" customFormat="1" ht="16.8" customHeight="1">
      <c r="A1248" s="39"/>
      <c r="B1248" s="45"/>
      <c r="C1248" s="322" t="s">
        <v>634</v>
      </c>
      <c r="D1248" s="322" t="s">
        <v>635</v>
      </c>
      <c r="E1248" s="18" t="s">
        <v>255</v>
      </c>
      <c r="F1248" s="323">
        <v>36.835000000000001</v>
      </c>
      <c r="G1248" s="39"/>
      <c r="H1248" s="45"/>
    </row>
    <row r="1249" s="2" customFormat="1" ht="16.8" customHeight="1">
      <c r="A1249" s="39"/>
      <c r="B1249" s="45"/>
      <c r="C1249" s="322" t="s">
        <v>262</v>
      </c>
      <c r="D1249" s="322" t="s">
        <v>263</v>
      </c>
      <c r="E1249" s="18" t="s">
        <v>255</v>
      </c>
      <c r="F1249" s="323">
        <v>264.45999999999998</v>
      </c>
      <c r="G1249" s="39"/>
      <c r="H1249" s="45"/>
    </row>
    <row r="1250" s="2" customFormat="1" ht="16.8" customHeight="1">
      <c r="A1250" s="39"/>
      <c r="B1250" s="45"/>
      <c r="C1250" s="322" t="s">
        <v>764</v>
      </c>
      <c r="D1250" s="322" t="s">
        <v>765</v>
      </c>
      <c r="E1250" s="18" t="s">
        <v>255</v>
      </c>
      <c r="F1250" s="323">
        <v>70.436000000000007</v>
      </c>
      <c r="G1250" s="39"/>
      <c r="H1250" s="45"/>
    </row>
    <row r="1251" s="2" customFormat="1" ht="16.8" customHeight="1">
      <c r="A1251" s="39"/>
      <c r="B1251" s="45"/>
      <c r="C1251" s="318" t="s">
        <v>425</v>
      </c>
      <c r="D1251" s="319" t="s">
        <v>426</v>
      </c>
      <c r="E1251" s="320" t="s">
        <v>255</v>
      </c>
      <c r="F1251" s="321">
        <v>0.98699999999999999</v>
      </c>
      <c r="G1251" s="39"/>
      <c r="H1251" s="45"/>
    </row>
    <row r="1252" s="2" customFormat="1" ht="16.8" customHeight="1">
      <c r="A1252" s="39"/>
      <c r="B1252" s="45"/>
      <c r="C1252" s="322" t="s">
        <v>425</v>
      </c>
      <c r="D1252" s="322" t="s">
        <v>2640</v>
      </c>
      <c r="E1252" s="18" t="s">
        <v>1</v>
      </c>
      <c r="F1252" s="323">
        <v>0.98699999999999999</v>
      </c>
      <c r="G1252" s="39"/>
      <c r="H1252" s="45"/>
    </row>
    <row r="1253" s="2" customFormat="1" ht="16.8" customHeight="1">
      <c r="A1253" s="39"/>
      <c r="B1253" s="45"/>
      <c r="C1253" s="324" t="s">
        <v>6372</v>
      </c>
      <c r="D1253" s="39"/>
      <c r="E1253" s="39"/>
      <c r="F1253" s="39"/>
      <c r="G1253" s="39"/>
      <c r="H1253" s="45"/>
    </row>
    <row r="1254" s="2" customFormat="1" ht="16.8" customHeight="1">
      <c r="A1254" s="39"/>
      <c r="B1254" s="45"/>
      <c r="C1254" s="322" t="s">
        <v>634</v>
      </c>
      <c r="D1254" s="322" t="s">
        <v>635</v>
      </c>
      <c r="E1254" s="18" t="s">
        <v>255</v>
      </c>
      <c r="F1254" s="323">
        <v>36.835000000000001</v>
      </c>
      <c r="G1254" s="39"/>
      <c r="H1254" s="45"/>
    </row>
    <row r="1255" s="2" customFormat="1" ht="16.8" customHeight="1">
      <c r="A1255" s="39"/>
      <c r="B1255" s="45"/>
      <c r="C1255" s="322" t="s">
        <v>593</v>
      </c>
      <c r="D1255" s="322" t="s">
        <v>594</v>
      </c>
      <c r="E1255" s="18" t="s">
        <v>255</v>
      </c>
      <c r="F1255" s="323">
        <v>0.98699999999999999</v>
      </c>
      <c r="G1255" s="39"/>
      <c r="H1255" s="45"/>
    </row>
    <row r="1256" s="2" customFormat="1">
      <c r="A1256" s="39"/>
      <c r="B1256" s="45"/>
      <c r="C1256" s="322" t="s">
        <v>671</v>
      </c>
      <c r="D1256" s="322" t="s">
        <v>672</v>
      </c>
      <c r="E1256" s="18" t="s">
        <v>255</v>
      </c>
      <c r="F1256" s="323">
        <v>89.811000000000007</v>
      </c>
      <c r="G1256" s="39"/>
      <c r="H1256" s="45"/>
    </row>
    <row r="1257" s="2" customFormat="1">
      <c r="A1257" s="39"/>
      <c r="B1257" s="45"/>
      <c r="C1257" s="322" t="s">
        <v>688</v>
      </c>
      <c r="D1257" s="322" t="s">
        <v>689</v>
      </c>
      <c r="E1257" s="18" t="s">
        <v>255</v>
      </c>
      <c r="F1257" s="323">
        <v>33.095999999999997</v>
      </c>
      <c r="G1257" s="39"/>
      <c r="H1257" s="45"/>
    </row>
    <row r="1258" s="2" customFormat="1" ht="16.8" customHeight="1">
      <c r="A1258" s="39"/>
      <c r="B1258" s="45"/>
      <c r="C1258" s="322" t="s">
        <v>719</v>
      </c>
      <c r="D1258" s="322" t="s">
        <v>720</v>
      </c>
      <c r="E1258" s="18" t="s">
        <v>255</v>
      </c>
      <c r="F1258" s="323">
        <v>75.724000000000004</v>
      </c>
      <c r="G1258" s="39"/>
      <c r="H1258" s="45"/>
    </row>
    <row r="1259" s="2" customFormat="1" ht="16.8" customHeight="1">
      <c r="A1259" s="39"/>
      <c r="B1259" s="45"/>
      <c r="C1259" s="318" t="s">
        <v>428</v>
      </c>
      <c r="D1259" s="319" t="s">
        <v>429</v>
      </c>
      <c r="E1259" s="320" t="s">
        <v>255</v>
      </c>
      <c r="F1259" s="321">
        <v>5.5949999999999998</v>
      </c>
      <c r="G1259" s="39"/>
      <c r="H1259" s="45"/>
    </row>
    <row r="1260" s="2" customFormat="1" ht="16.8" customHeight="1">
      <c r="A1260" s="39"/>
      <c r="B1260" s="45"/>
      <c r="C1260" s="322" t="s">
        <v>428</v>
      </c>
      <c r="D1260" s="322" t="s">
        <v>2639</v>
      </c>
      <c r="E1260" s="18" t="s">
        <v>1</v>
      </c>
      <c r="F1260" s="323">
        <v>5.5949999999999998</v>
      </c>
      <c r="G1260" s="39"/>
      <c r="H1260" s="45"/>
    </row>
    <row r="1261" s="2" customFormat="1" ht="16.8" customHeight="1">
      <c r="A1261" s="39"/>
      <c r="B1261" s="45"/>
      <c r="C1261" s="324" t="s">
        <v>6372</v>
      </c>
      <c r="D1261" s="39"/>
      <c r="E1261" s="39"/>
      <c r="F1261" s="39"/>
      <c r="G1261" s="39"/>
      <c r="H1261" s="45"/>
    </row>
    <row r="1262" s="2" customFormat="1" ht="16.8" customHeight="1">
      <c r="A1262" s="39"/>
      <c r="B1262" s="45"/>
      <c r="C1262" s="322" t="s">
        <v>634</v>
      </c>
      <c r="D1262" s="322" t="s">
        <v>635</v>
      </c>
      <c r="E1262" s="18" t="s">
        <v>255</v>
      </c>
      <c r="F1262" s="323">
        <v>36.835000000000001</v>
      </c>
      <c r="G1262" s="39"/>
      <c r="H1262" s="45"/>
    </row>
    <row r="1263" s="2" customFormat="1">
      <c r="A1263" s="39"/>
      <c r="B1263" s="45"/>
      <c r="C1263" s="322" t="s">
        <v>1808</v>
      </c>
      <c r="D1263" s="322" t="s">
        <v>1809</v>
      </c>
      <c r="E1263" s="18" t="s">
        <v>255</v>
      </c>
      <c r="F1263" s="323">
        <v>5.5949999999999998</v>
      </c>
      <c r="G1263" s="39"/>
      <c r="H1263" s="45"/>
    </row>
    <row r="1264" s="2" customFormat="1">
      <c r="A1264" s="39"/>
      <c r="B1264" s="45"/>
      <c r="C1264" s="322" t="s">
        <v>671</v>
      </c>
      <c r="D1264" s="322" t="s">
        <v>672</v>
      </c>
      <c r="E1264" s="18" t="s">
        <v>255</v>
      </c>
      <c r="F1264" s="323">
        <v>89.811000000000007</v>
      </c>
      <c r="G1264" s="39"/>
      <c r="H1264" s="45"/>
    </row>
    <row r="1265" s="2" customFormat="1">
      <c r="A1265" s="39"/>
      <c r="B1265" s="45"/>
      <c r="C1265" s="322" t="s">
        <v>688</v>
      </c>
      <c r="D1265" s="322" t="s">
        <v>689</v>
      </c>
      <c r="E1265" s="18" t="s">
        <v>255</v>
      </c>
      <c r="F1265" s="323">
        <v>33.095999999999997</v>
      </c>
      <c r="G1265" s="39"/>
      <c r="H1265" s="45"/>
    </row>
    <row r="1266" s="2" customFormat="1" ht="16.8" customHeight="1">
      <c r="A1266" s="39"/>
      <c r="B1266" s="45"/>
      <c r="C1266" s="322" t="s">
        <v>719</v>
      </c>
      <c r="D1266" s="322" t="s">
        <v>720</v>
      </c>
      <c r="E1266" s="18" t="s">
        <v>255</v>
      </c>
      <c r="F1266" s="323">
        <v>75.724000000000004</v>
      </c>
      <c r="G1266" s="39"/>
      <c r="H1266" s="45"/>
    </row>
    <row r="1267" s="2" customFormat="1" ht="16.8" customHeight="1">
      <c r="A1267" s="39"/>
      <c r="B1267" s="45"/>
      <c r="C1267" s="318" t="s">
        <v>431</v>
      </c>
      <c r="D1267" s="319" t="s">
        <v>432</v>
      </c>
      <c r="E1267" s="320" t="s">
        <v>255</v>
      </c>
      <c r="F1267" s="321">
        <v>3.456</v>
      </c>
      <c r="G1267" s="39"/>
      <c r="H1267" s="45"/>
    </row>
    <row r="1268" s="2" customFormat="1" ht="16.8" customHeight="1">
      <c r="A1268" s="39"/>
      <c r="B1268" s="45"/>
      <c r="C1268" s="322" t="s">
        <v>431</v>
      </c>
      <c r="D1268" s="322" t="s">
        <v>2642</v>
      </c>
      <c r="E1268" s="18" t="s">
        <v>1</v>
      </c>
      <c r="F1268" s="323">
        <v>3.456</v>
      </c>
      <c r="G1268" s="39"/>
      <c r="H1268" s="45"/>
    </row>
    <row r="1269" s="2" customFormat="1" ht="16.8" customHeight="1">
      <c r="A1269" s="39"/>
      <c r="B1269" s="45"/>
      <c r="C1269" s="324" t="s">
        <v>6372</v>
      </c>
      <c r="D1269" s="39"/>
      <c r="E1269" s="39"/>
      <c r="F1269" s="39"/>
      <c r="G1269" s="39"/>
      <c r="H1269" s="45"/>
    </row>
    <row r="1270" s="2" customFormat="1" ht="16.8" customHeight="1">
      <c r="A1270" s="39"/>
      <c r="B1270" s="45"/>
      <c r="C1270" s="322" t="s">
        <v>634</v>
      </c>
      <c r="D1270" s="322" t="s">
        <v>635</v>
      </c>
      <c r="E1270" s="18" t="s">
        <v>255</v>
      </c>
      <c r="F1270" s="323">
        <v>36.835000000000001</v>
      </c>
      <c r="G1270" s="39"/>
      <c r="H1270" s="45"/>
    </row>
    <row r="1271" s="2" customFormat="1" ht="16.8" customHeight="1">
      <c r="A1271" s="39"/>
      <c r="B1271" s="45"/>
      <c r="C1271" s="322" t="s">
        <v>619</v>
      </c>
      <c r="D1271" s="322" t="s">
        <v>620</v>
      </c>
      <c r="E1271" s="18" t="s">
        <v>255</v>
      </c>
      <c r="F1271" s="323">
        <v>3.456</v>
      </c>
      <c r="G1271" s="39"/>
      <c r="H1271" s="45"/>
    </row>
    <row r="1272" s="2" customFormat="1">
      <c r="A1272" s="39"/>
      <c r="B1272" s="45"/>
      <c r="C1272" s="322" t="s">
        <v>682</v>
      </c>
      <c r="D1272" s="322" t="s">
        <v>683</v>
      </c>
      <c r="E1272" s="18" t="s">
        <v>255</v>
      </c>
      <c r="F1272" s="323">
        <v>63.637999999999998</v>
      </c>
      <c r="G1272" s="39"/>
      <c r="H1272" s="45"/>
    </row>
    <row r="1273" s="2" customFormat="1">
      <c r="A1273" s="39"/>
      <c r="B1273" s="45"/>
      <c r="C1273" s="322" t="s">
        <v>705</v>
      </c>
      <c r="D1273" s="322" t="s">
        <v>706</v>
      </c>
      <c r="E1273" s="18" t="s">
        <v>255</v>
      </c>
      <c r="F1273" s="323">
        <v>176.94</v>
      </c>
      <c r="G1273" s="39"/>
      <c r="H1273" s="45"/>
    </row>
    <row r="1274" s="2" customFormat="1" ht="16.8" customHeight="1">
      <c r="A1274" s="39"/>
      <c r="B1274" s="45"/>
      <c r="C1274" s="322" t="s">
        <v>726</v>
      </c>
      <c r="D1274" s="322" t="s">
        <v>727</v>
      </c>
      <c r="E1274" s="18" t="s">
        <v>255</v>
      </c>
      <c r="F1274" s="323">
        <v>176.94</v>
      </c>
      <c r="G1274" s="39"/>
      <c r="H1274" s="45"/>
    </row>
    <row r="1275" s="2" customFormat="1" ht="16.8" customHeight="1">
      <c r="A1275" s="39"/>
      <c r="B1275" s="45"/>
      <c r="C1275" s="318" t="s">
        <v>434</v>
      </c>
      <c r="D1275" s="319" t="s">
        <v>435</v>
      </c>
      <c r="E1275" s="320" t="s">
        <v>255</v>
      </c>
      <c r="F1275" s="321">
        <v>19.581</v>
      </c>
      <c r="G1275" s="39"/>
      <c r="H1275" s="45"/>
    </row>
    <row r="1276" s="2" customFormat="1" ht="16.8" customHeight="1">
      <c r="A1276" s="39"/>
      <c r="B1276" s="45"/>
      <c r="C1276" s="322" t="s">
        <v>434</v>
      </c>
      <c r="D1276" s="322" t="s">
        <v>2641</v>
      </c>
      <c r="E1276" s="18" t="s">
        <v>1</v>
      </c>
      <c r="F1276" s="323">
        <v>19.581</v>
      </c>
      <c r="G1276" s="39"/>
      <c r="H1276" s="45"/>
    </row>
    <row r="1277" s="2" customFormat="1" ht="16.8" customHeight="1">
      <c r="A1277" s="39"/>
      <c r="B1277" s="45"/>
      <c r="C1277" s="324" t="s">
        <v>6372</v>
      </c>
      <c r="D1277" s="39"/>
      <c r="E1277" s="39"/>
      <c r="F1277" s="39"/>
      <c r="G1277" s="39"/>
      <c r="H1277" s="45"/>
    </row>
    <row r="1278" s="2" customFormat="1" ht="16.8" customHeight="1">
      <c r="A1278" s="39"/>
      <c r="B1278" s="45"/>
      <c r="C1278" s="322" t="s">
        <v>634</v>
      </c>
      <c r="D1278" s="322" t="s">
        <v>635</v>
      </c>
      <c r="E1278" s="18" t="s">
        <v>255</v>
      </c>
      <c r="F1278" s="323">
        <v>36.835000000000001</v>
      </c>
      <c r="G1278" s="39"/>
      <c r="H1278" s="45"/>
    </row>
    <row r="1279" s="2" customFormat="1">
      <c r="A1279" s="39"/>
      <c r="B1279" s="45"/>
      <c r="C1279" s="322" t="s">
        <v>1814</v>
      </c>
      <c r="D1279" s="322" t="s">
        <v>1815</v>
      </c>
      <c r="E1279" s="18" t="s">
        <v>255</v>
      </c>
      <c r="F1279" s="323">
        <v>19.581</v>
      </c>
      <c r="G1279" s="39"/>
      <c r="H1279" s="45"/>
    </row>
    <row r="1280" s="2" customFormat="1">
      <c r="A1280" s="39"/>
      <c r="B1280" s="45"/>
      <c r="C1280" s="322" t="s">
        <v>682</v>
      </c>
      <c r="D1280" s="322" t="s">
        <v>683</v>
      </c>
      <c r="E1280" s="18" t="s">
        <v>255</v>
      </c>
      <c r="F1280" s="323">
        <v>63.637999999999998</v>
      </c>
      <c r="G1280" s="39"/>
      <c r="H1280" s="45"/>
    </row>
    <row r="1281" s="2" customFormat="1">
      <c r="A1281" s="39"/>
      <c r="B1281" s="45"/>
      <c r="C1281" s="322" t="s">
        <v>705</v>
      </c>
      <c r="D1281" s="322" t="s">
        <v>706</v>
      </c>
      <c r="E1281" s="18" t="s">
        <v>255</v>
      </c>
      <c r="F1281" s="323">
        <v>176.94</v>
      </c>
      <c r="G1281" s="39"/>
      <c r="H1281" s="45"/>
    </row>
    <row r="1282" s="2" customFormat="1" ht="16.8" customHeight="1">
      <c r="A1282" s="39"/>
      <c r="B1282" s="45"/>
      <c r="C1282" s="322" t="s">
        <v>726</v>
      </c>
      <c r="D1282" s="322" t="s">
        <v>727</v>
      </c>
      <c r="E1282" s="18" t="s">
        <v>255</v>
      </c>
      <c r="F1282" s="323">
        <v>176.94</v>
      </c>
      <c r="G1282" s="39"/>
      <c r="H1282" s="45"/>
    </row>
    <row r="1283" s="2" customFormat="1" ht="16.8" customHeight="1">
      <c r="A1283" s="39"/>
      <c r="B1283" s="45"/>
      <c r="C1283" s="318" t="s">
        <v>2494</v>
      </c>
      <c r="D1283" s="319" t="s">
        <v>2495</v>
      </c>
      <c r="E1283" s="320" t="s">
        <v>255</v>
      </c>
      <c r="F1283" s="321">
        <v>0.247</v>
      </c>
      <c r="G1283" s="39"/>
      <c r="H1283" s="45"/>
    </row>
    <row r="1284" s="2" customFormat="1" ht="16.8" customHeight="1">
      <c r="A1284" s="39"/>
      <c r="B1284" s="45"/>
      <c r="C1284" s="322" t="s">
        <v>2494</v>
      </c>
      <c r="D1284" s="322" t="s">
        <v>2644</v>
      </c>
      <c r="E1284" s="18" t="s">
        <v>1</v>
      </c>
      <c r="F1284" s="323">
        <v>0.247</v>
      </c>
      <c r="G1284" s="39"/>
      <c r="H1284" s="45"/>
    </row>
    <row r="1285" s="2" customFormat="1" ht="16.8" customHeight="1">
      <c r="A1285" s="39"/>
      <c r="B1285" s="45"/>
      <c r="C1285" s="324" t="s">
        <v>6372</v>
      </c>
      <c r="D1285" s="39"/>
      <c r="E1285" s="39"/>
      <c r="F1285" s="39"/>
      <c r="G1285" s="39"/>
      <c r="H1285" s="45"/>
    </row>
    <row r="1286" s="2" customFormat="1" ht="16.8" customHeight="1">
      <c r="A1286" s="39"/>
      <c r="B1286" s="45"/>
      <c r="C1286" s="322" t="s">
        <v>634</v>
      </c>
      <c r="D1286" s="322" t="s">
        <v>635</v>
      </c>
      <c r="E1286" s="18" t="s">
        <v>255</v>
      </c>
      <c r="F1286" s="323">
        <v>36.835000000000001</v>
      </c>
      <c r="G1286" s="39"/>
      <c r="H1286" s="45"/>
    </row>
    <row r="1287" s="2" customFormat="1" ht="16.8" customHeight="1">
      <c r="A1287" s="39"/>
      <c r="B1287" s="45"/>
      <c r="C1287" s="322" t="s">
        <v>2564</v>
      </c>
      <c r="D1287" s="322" t="s">
        <v>2565</v>
      </c>
      <c r="E1287" s="18" t="s">
        <v>255</v>
      </c>
      <c r="F1287" s="323">
        <v>0.247</v>
      </c>
      <c r="G1287" s="39"/>
      <c r="H1287" s="45"/>
    </row>
    <row r="1288" s="2" customFormat="1">
      <c r="A1288" s="39"/>
      <c r="B1288" s="45"/>
      <c r="C1288" s="322" t="s">
        <v>705</v>
      </c>
      <c r="D1288" s="322" t="s">
        <v>706</v>
      </c>
      <c r="E1288" s="18" t="s">
        <v>255</v>
      </c>
      <c r="F1288" s="323">
        <v>176.94</v>
      </c>
      <c r="G1288" s="39"/>
      <c r="H1288" s="45"/>
    </row>
    <row r="1289" s="2" customFormat="1" ht="16.8" customHeight="1">
      <c r="A1289" s="39"/>
      <c r="B1289" s="45"/>
      <c r="C1289" s="322" t="s">
        <v>726</v>
      </c>
      <c r="D1289" s="322" t="s">
        <v>727</v>
      </c>
      <c r="E1289" s="18" t="s">
        <v>255</v>
      </c>
      <c r="F1289" s="323">
        <v>176.94</v>
      </c>
      <c r="G1289" s="39"/>
      <c r="H1289" s="45"/>
    </row>
    <row r="1290" s="2" customFormat="1" ht="16.8" customHeight="1">
      <c r="A1290" s="39"/>
      <c r="B1290" s="45"/>
      <c r="C1290" s="318" t="s">
        <v>2497</v>
      </c>
      <c r="D1290" s="319" t="s">
        <v>2498</v>
      </c>
      <c r="E1290" s="320" t="s">
        <v>255</v>
      </c>
      <c r="F1290" s="321">
        <v>1.399</v>
      </c>
      <c r="G1290" s="39"/>
      <c r="H1290" s="45"/>
    </row>
    <row r="1291" s="2" customFormat="1" ht="16.8" customHeight="1">
      <c r="A1291" s="39"/>
      <c r="B1291" s="45"/>
      <c r="C1291" s="322" t="s">
        <v>2497</v>
      </c>
      <c r="D1291" s="322" t="s">
        <v>2643</v>
      </c>
      <c r="E1291" s="18" t="s">
        <v>1</v>
      </c>
      <c r="F1291" s="323">
        <v>1.399</v>
      </c>
      <c r="G1291" s="39"/>
      <c r="H1291" s="45"/>
    </row>
    <row r="1292" s="2" customFormat="1" ht="16.8" customHeight="1">
      <c r="A1292" s="39"/>
      <c r="B1292" s="45"/>
      <c r="C1292" s="324" t="s">
        <v>6372</v>
      </c>
      <c r="D1292" s="39"/>
      <c r="E1292" s="39"/>
      <c r="F1292" s="39"/>
      <c r="G1292" s="39"/>
      <c r="H1292" s="45"/>
    </row>
    <row r="1293" s="2" customFormat="1" ht="16.8" customHeight="1">
      <c r="A1293" s="39"/>
      <c r="B1293" s="45"/>
      <c r="C1293" s="322" t="s">
        <v>634</v>
      </c>
      <c r="D1293" s="322" t="s">
        <v>635</v>
      </c>
      <c r="E1293" s="18" t="s">
        <v>255</v>
      </c>
      <c r="F1293" s="323">
        <v>36.835000000000001</v>
      </c>
      <c r="G1293" s="39"/>
      <c r="H1293" s="45"/>
    </row>
    <row r="1294" s="2" customFormat="1">
      <c r="A1294" s="39"/>
      <c r="B1294" s="45"/>
      <c r="C1294" s="322" t="s">
        <v>2569</v>
      </c>
      <c r="D1294" s="322" t="s">
        <v>2570</v>
      </c>
      <c r="E1294" s="18" t="s">
        <v>255</v>
      </c>
      <c r="F1294" s="323">
        <v>1.399</v>
      </c>
      <c r="G1294" s="39"/>
      <c r="H1294" s="45"/>
    </row>
    <row r="1295" s="2" customFormat="1">
      <c r="A1295" s="39"/>
      <c r="B1295" s="45"/>
      <c r="C1295" s="322" t="s">
        <v>705</v>
      </c>
      <c r="D1295" s="322" t="s">
        <v>706</v>
      </c>
      <c r="E1295" s="18" t="s">
        <v>255</v>
      </c>
      <c r="F1295" s="323">
        <v>176.94</v>
      </c>
      <c r="G1295" s="39"/>
      <c r="H1295" s="45"/>
    </row>
    <row r="1296" s="2" customFormat="1" ht="16.8" customHeight="1">
      <c r="A1296" s="39"/>
      <c r="B1296" s="45"/>
      <c r="C1296" s="322" t="s">
        <v>726</v>
      </c>
      <c r="D1296" s="322" t="s">
        <v>727</v>
      </c>
      <c r="E1296" s="18" t="s">
        <v>255</v>
      </c>
      <c r="F1296" s="323">
        <v>176.94</v>
      </c>
      <c r="G1296" s="39"/>
      <c r="H1296" s="45"/>
    </row>
    <row r="1297" s="2" customFormat="1" ht="16.8" customHeight="1">
      <c r="A1297" s="39"/>
      <c r="B1297" s="45"/>
      <c r="C1297" s="318" t="s">
        <v>2500</v>
      </c>
      <c r="D1297" s="319" t="s">
        <v>2501</v>
      </c>
      <c r="E1297" s="320" t="s">
        <v>255</v>
      </c>
      <c r="F1297" s="321">
        <v>0.247</v>
      </c>
      <c r="G1297" s="39"/>
      <c r="H1297" s="45"/>
    </row>
    <row r="1298" s="2" customFormat="1" ht="16.8" customHeight="1">
      <c r="A1298" s="39"/>
      <c r="B1298" s="45"/>
      <c r="C1298" s="322" t="s">
        <v>2500</v>
      </c>
      <c r="D1298" s="322" t="s">
        <v>2646</v>
      </c>
      <c r="E1298" s="18" t="s">
        <v>1</v>
      </c>
      <c r="F1298" s="323">
        <v>0.247</v>
      </c>
      <c r="G1298" s="39"/>
      <c r="H1298" s="45"/>
    </row>
    <row r="1299" s="2" customFormat="1" ht="16.8" customHeight="1">
      <c r="A1299" s="39"/>
      <c r="B1299" s="45"/>
      <c r="C1299" s="324" t="s">
        <v>6372</v>
      </c>
      <c r="D1299" s="39"/>
      <c r="E1299" s="39"/>
      <c r="F1299" s="39"/>
      <c r="G1299" s="39"/>
      <c r="H1299" s="45"/>
    </row>
    <row r="1300" s="2" customFormat="1" ht="16.8" customHeight="1">
      <c r="A1300" s="39"/>
      <c r="B1300" s="45"/>
      <c r="C1300" s="322" t="s">
        <v>634</v>
      </c>
      <c r="D1300" s="322" t="s">
        <v>635</v>
      </c>
      <c r="E1300" s="18" t="s">
        <v>255</v>
      </c>
      <c r="F1300" s="323">
        <v>36.835000000000001</v>
      </c>
      <c r="G1300" s="39"/>
      <c r="H1300" s="45"/>
    </row>
    <row r="1301" s="2" customFormat="1">
      <c r="A1301" s="39"/>
      <c r="B1301" s="45"/>
      <c r="C1301" s="322" t="s">
        <v>2615</v>
      </c>
      <c r="D1301" s="322" t="s">
        <v>2616</v>
      </c>
      <c r="E1301" s="18" t="s">
        <v>255</v>
      </c>
      <c r="F1301" s="323">
        <v>0.247</v>
      </c>
      <c r="G1301" s="39"/>
      <c r="H1301" s="45"/>
    </row>
    <row r="1302" s="2" customFormat="1">
      <c r="A1302" s="39"/>
      <c r="B1302" s="45"/>
      <c r="C1302" s="322" t="s">
        <v>2076</v>
      </c>
      <c r="D1302" s="322" t="s">
        <v>2077</v>
      </c>
      <c r="E1302" s="18" t="s">
        <v>255</v>
      </c>
      <c r="F1302" s="323">
        <v>11.795999999999999</v>
      </c>
      <c r="G1302" s="39"/>
      <c r="H1302" s="45"/>
    </row>
    <row r="1303" s="2" customFormat="1" ht="16.8" customHeight="1">
      <c r="A1303" s="39"/>
      <c r="B1303" s="45"/>
      <c r="C1303" s="318" t="s">
        <v>2502</v>
      </c>
      <c r="D1303" s="319" t="s">
        <v>2503</v>
      </c>
      <c r="E1303" s="320" t="s">
        <v>255</v>
      </c>
      <c r="F1303" s="321">
        <v>1.399</v>
      </c>
      <c r="G1303" s="39"/>
      <c r="H1303" s="45"/>
    </row>
    <row r="1304" s="2" customFormat="1" ht="16.8" customHeight="1">
      <c r="A1304" s="39"/>
      <c r="B1304" s="45"/>
      <c r="C1304" s="322" t="s">
        <v>2502</v>
      </c>
      <c r="D1304" s="322" t="s">
        <v>2645</v>
      </c>
      <c r="E1304" s="18" t="s">
        <v>1</v>
      </c>
      <c r="F1304" s="323">
        <v>1.399</v>
      </c>
      <c r="G1304" s="39"/>
      <c r="H1304" s="45"/>
    </row>
    <row r="1305" s="2" customFormat="1" ht="16.8" customHeight="1">
      <c r="A1305" s="39"/>
      <c r="B1305" s="45"/>
      <c r="C1305" s="324" t="s">
        <v>6372</v>
      </c>
      <c r="D1305" s="39"/>
      <c r="E1305" s="39"/>
      <c r="F1305" s="39"/>
      <c r="G1305" s="39"/>
      <c r="H1305" s="45"/>
    </row>
    <row r="1306" s="2" customFormat="1" ht="16.8" customHeight="1">
      <c r="A1306" s="39"/>
      <c r="B1306" s="45"/>
      <c r="C1306" s="322" t="s">
        <v>634</v>
      </c>
      <c r="D1306" s="322" t="s">
        <v>635</v>
      </c>
      <c r="E1306" s="18" t="s">
        <v>255</v>
      </c>
      <c r="F1306" s="323">
        <v>36.835000000000001</v>
      </c>
      <c r="G1306" s="39"/>
      <c r="H1306" s="45"/>
    </row>
    <row r="1307" s="2" customFormat="1">
      <c r="A1307" s="39"/>
      <c r="B1307" s="45"/>
      <c r="C1307" s="322" t="s">
        <v>2574</v>
      </c>
      <c r="D1307" s="322" t="s">
        <v>2575</v>
      </c>
      <c r="E1307" s="18" t="s">
        <v>255</v>
      </c>
      <c r="F1307" s="323">
        <v>1.399</v>
      </c>
      <c r="G1307" s="39"/>
      <c r="H1307" s="45"/>
    </row>
    <row r="1308" s="2" customFormat="1">
      <c r="A1308" s="39"/>
      <c r="B1308" s="45"/>
      <c r="C1308" s="322" t="s">
        <v>2076</v>
      </c>
      <c r="D1308" s="322" t="s">
        <v>2077</v>
      </c>
      <c r="E1308" s="18" t="s">
        <v>255</v>
      </c>
      <c r="F1308" s="323">
        <v>11.795999999999999</v>
      </c>
      <c r="G1308" s="39"/>
      <c r="H1308" s="45"/>
    </row>
    <row r="1309" s="2" customFormat="1" ht="16.8" customHeight="1">
      <c r="A1309" s="39"/>
      <c r="B1309" s="45"/>
      <c r="C1309" s="318" t="s">
        <v>2504</v>
      </c>
      <c r="D1309" s="319" t="s">
        <v>2505</v>
      </c>
      <c r="E1309" s="320" t="s">
        <v>255</v>
      </c>
      <c r="F1309" s="321">
        <v>62.579000000000001</v>
      </c>
      <c r="G1309" s="39"/>
      <c r="H1309" s="45"/>
    </row>
    <row r="1310" s="2" customFormat="1" ht="16.8" customHeight="1">
      <c r="A1310" s="39"/>
      <c r="B1310" s="45"/>
      <c r="C1310" s="322" t="s">
        <v>1</v>
      </c>
      <c r="D1310" s="322" t="s">
        <v>2647</v>
      </c>
      <c r="E1310" s="18" t="s">
        <v>1</v>
      </c>
      <c r="F1310" s="323">
        <v>0</v>
      </c>
      <c r="G1310" s="39"/>
      <c r="H1310" s="45"/>
    </row>
    <row r="1311" s="2" customFormat="1" ht="16.8" customHeight="1">
      <c r="A1311" s="39"/>
      <c r="B1311" s="45"/>
      <c r="C1311" s="322" t="s">
        <v>1</v>
      </c>
      <c r="D1311" s="322" t="s">
        <v>2648</v>
      </c>
      <c r="E1311" s="18" t="s">
        <v>1</v>
      </c>
      <c r="F1311" s="323">
        <v>64.688000000000002</v>
      </c>
      <c r="G1311" s="39"/>
      <c r="H1311" s="45"/>
    </row>
    <row r="1312" s="2" customFormat="1" ht="16.8" customHeight="1">
      <c r="A1312" s="39"/>
      <c r="B1312" s="45"/>
      <c r="C1312" s="322" t="s">
        <v>1</v>
      </c>
      <c r="D1312" s="322" t="s">
        <v>2633</v>
      </c>
      <c r="E1312" s="18" t="s">
        <v>1</v>
      </c>
      <c r="F1312" s="323">
        <v>0</v>
      </c>
      <c r="G1312" s="39"/>
      <c r="H1312" s="45"/>
    </row>
    <row r="1313" s="2" customFormat="1" ht="16.8" customHeight="1">
      <c r="A1313" s="39"/>
      <c r="B1313" s="45"/>
      <c r="C1313" s="322" t="s">
        <v>1</v>
      </c>
      <c r="D1313" s="322" t="s">
        <v>2649</v>
      </c>
      <c r="E1313" s="18" t="s">
        <v>1</v>
      </c>
      <c r="F1313" s="323">
        <v>-2.109</v>
      </c>
      <c r="G1313" s="39"/>
      <c r="H1313" s="45"/>
    </row>
    <row r="1314" s="2" customFormat="1" ht="16.8" customHeight="1">
      <c r="A1314" s="39"/>
      <c r="B1314" s="45"/>
      <c r="C1314" s="322" t="s">
        <v>2504</v>
      </c>
      <c r="D1314" s="322" t="s">
        <v>261</v>
      </c>
      <c r="E1314" s="18" t="s">
        <v>1</v>
      </c>
      <c r="F1314" s="323">
        <v>62.579000000000001</v>
      </c>
      <c r="G1314" s="39"/>
      <c r="H1314" s="45"/>
    </row>
    <row r="1315" s="2" customFormat="1" ht="16.8" customHeight="1">
      <c r="A1315" s="39"/>
      <c r="B1315" s="45"/>
      <c r="C1315" s="324" t="s">
        <v>6372</v>
      </c>
      <c r="D1315" s="39"/>
      <c r="E1315" s="39"/>
      <c r="F1315" s="39"/>
      <c r="G1315" s="39"/>
      <c r="H1315" s="45"/>
    </row>
    <row r="1316" s="2" customFormat="1" ht="16.8" customHeight="1">
      <c r="A1316" s="39"/>
      <c r="B1316" s="45"/>
      <c r="C1316" s="322" t="s">
        <v>634</v>
      </c>
      <c r="D1316" s="322" t="s">
        <v>635</v>
      </c>
      <c r="E1316" s="18" t="s">
        <v>255</v>
      </c>
      <c r="F1316" s="323">
        <v>36.835000000000001</v>
      </c>
      <c r="G1316" s="39"/>
      <c r="H1316" s="45"/>
    </row>
    <row r="1317" s="2" customFormat="1" ht="16.8" customHeight="1">
      <c r="A1317" s="39"/>
      <c r="B1317" s="45"/>
      <c r="C1317" s="322" t="s">
        <v>262</v>
      </c>
      <c r="D1317" s="322" t="s">
        <v>263</v>
      </c>
      <c r="E1317" s="18" t="s">
        <v>255</v>
      </c>
      <c r="F1317" s="323">
        <v>264.45999999999998</v>
      </c>
      <c r="G1317" s="39"/>
      <c r="H1317" s="45"/>
    </row>
    <row r="1318" s="2" customFormat="1" ht="16.8" customHeight="1">
      <c r="A1318" s="39"/>
      <c r="B1318" s="45"/>
      <c r="C1318" s="322" t="s">
        <v>764</v>
      </c>
      <c r="D1318" s="322" t="s">
        <v>765</v>
      </c>
      <c r="E1318" s="18" t="s">
        <v>255</v>
      </c>
      <c r="F1318" s="323">
        <v>70.436000000000007</v>
      </c>
      <c r="G1318" s="39"/>
      <c r="H1318" s="45"/>
    </row>
    <row r="1319" s="2" customFormat="1" ht="16.8" customHeight="1">
      <c r="A1319" s="39"/>
      <c r="B1319" s="45"/>
      <c r="C1319" s="318" t="s">
        <v>2507</v>
      </c>
      <c r="D1319" s="319" t="s">
        <v>2508</v>
      </c>
      <c r="E1319" s="320" t="s">
        <v>255</v>
      </c>
      <c r="F1319" s="321">
        <v>1.877</v>
      </c>
      <c r="G1319" s="39"/>
      <c r="H1319" s="45"/>
    </row>
    <row r="1320" s="2" customFormat="1" ht="16.8" customHeight="1">
      <c r="A1320" s="39"/>
      <c r="B1320" s="45"/>
      <c r="C1320" s="322" t="s">
        <v>2507</v>
      </c>
      <c r="D1320" s="322" t="s">
        <v>2651</v>
      </c>
      <c r="E1320" s="18" t="s">
        <v>1</v>
      </c>
      <c r="F1320" s="323">
        <v>1.877</v>
      </c>
      <c r="G1320" s="39"/>
      <c r="H1320" s="45"/>
    </row>
    <row r="1321" s="2" customFormat="1" ht="16.8" customHeight="1">
      <c r="A1321" s="39"/>
      <c r="B1321" s="45"/>
      <c r="C1321" s="324" t="s">
        <v>6372</v>
      </c>
      <c r="D1321" s="39"/>
      <c r="E1321" s="39"/>
      <c r="F1321" s="39"/>
      <c r="G1321" s="39"/>
      <c r="H1321" s="45"/>
    </row>
    <row r="1322" s="2" customFormat="1" ht="16.8" customHeight="1">
      <c r="A1322" s="39"/>
      <c r="B1322" s="45"/>
      <c r="C1322" s="322" t="s">
        <v>634</v>
      </c>
      <c r="D1322" s="322" t="s">
        <v>635</v>
      </c>
      <c r="E1322" s="18" t="s">
        <v>255</v>
      </c>
      <c r="F1322" s="323">
        <v>36.835000000000001</v>
      </c>
      <c r="G1322" s="39"/>
      <c r="H1322" s="45"/>
    </row>
    <row r="1323" s="2" customFormat="1" ht="16.8" customHeight="1">
      <c r="A1323" s="39"/>
      <c r="B1323" s="45"/>
      <c r="C1323" s="322" t="s">
        <v>2579</v>
      </c>
      <c r="D1323" s="322" t="s">
        <v>2580</v>
      </c>
      <c r="E1323" s="18" t="s">
        <v>255</v>
      </c>
      <c r="F1323" s="323">
        <v>1.877</v>
      </c>
      <c r="G1323" s="39"/>
      <c r="H1323" s="45"/>
    </row>
    <row r="1324" s="2" customFormat="1">
      <c r="A1324" s="39"/>
      <c r="B1324" s="45"/>
      <c r="C1324" s="322" t="s">
        <v>671</v>
      </c>
      <c r="D1324" s="322" t="s">
        <v>672</v>
      </c>
      <c r="E1324" s="18" t="s">
        <v>255</v>
      </c>
      <c r="F1324" s="323">
        <v>89.811000000000007</v>
      </c>
      <c r="G1324" s="39"/>
      <c r="H1324" s="45"/>
    </row>
    <row r="1325" s="2" customFormat="1">
      <c r="A1325" s="39"/>
      <c r="B1325" s="45"/>
      <c r="C1325" s="322" t="s">
        <v>682</v>
      </c>
      <c r="D1325" s="322" t="s">
        <v>683</v>
      </c>
      <c r="E1325" s="18" t="s">
        <v>255</v>
      </c>
      <c r="F1325" s="323">
        <v>63.637999999999998</v>
      </c>
      <c r="G1325" s="39"/>
      <c r="H1325" s="45"/>
    </row>
    <row r="1326" s="2" customFormat="1">
      <c r="A1326" s="39"/>
      <c r="B1326" s="45"/>
      <c r="C1326" s="322" t="s">
        <v>688</v>
      </c>
      <c r="D1326" s="322" t="s">
        <v>689</v>
      </c>
      <c r="E1326" s="18" t="s">
        <v>255</v>
      </c>
      <c r="F1326" s="323">
        <v>33.095999999999997</v>
      </c>
      <c r="G1326" s="39"/>
      <c r="H1326" s="45"/>
    </row>
    <row r="1327" s="2" customFormat="1" ht="16.8" customHeight="1">
      <c r="A1327" s="39"/>
      <c r="B1327" s="45"/>
      <c r="C1327" s="322" t="s">
        <v>719</v>
      </c>
      <c r="D1327" s="322" t="s">
        <v>720</v>
      </c>
      <c r="E1327" s="18" t="s">
        <v>255</v>
      </c>
      <c r="F1327" s="323">
        <v>75.724000000000004</v>
      </c>
      <c r="G1327" s="39"/>
      <c r="H1327" s="45"/>
    </row>
    <row r="1328" s="2" customFormat="1" ht="16.8" customHeight="1">
      <c r="A1328" s="39"/>
      <c r="B1328" s="45"/>
      <c r="C1328" s="318" t="s">
        <v>2510</v>
      </c>
      <c r="D1328" s="319" t="s">
        <v>2511</v>
      </c>
      <c r="E1328" s="320" t="s">
        <v>255</v>
      </c>
      <c r="F1328" s="321">
        <v>10.638</v>
      </c>
      <c r="G1328" s="39"/>
      <c r="H1328" s="45"/>
    </row>
    <row r="1329" s="2" customFormat="1" ht="16.8" customHeight="1">
      <c r="A1329" s="39"/>
      <c r="B1329" s="45"/>
      <c r="C1329" s="322" t="s">
        <v>2510</v>
      </c>
      <c r="D1329" s="322" t="s">
        <v>2650</v>
      </c>
      <c r="E1329" s="18" t="s">
        <v>1</v>
      </c>
      <c r="F1329" s="323">
        <v>10.638</v>
      </c>
      <c r="G1329" s="39"/>
      <c r="H1329" s="45"/>
    </row>
    <row r="1330" s="2" customFormat="1" ht="16.8" customHeight="1">
      <c r="A1330" s="39"/>
      <c r="B1330" s="45"/>
      <c r="C1330" s="324" t="s">
        <v>6372</v>
      </c>
      <c r="D1330" s="39"/>
      <c r="E1330" s="39"/>
      <c r="F1330" s="39"/>
      <c r="G1330" s="39"/>
      <c r="H1330" s="45"/>
    </row>
    <row r="1331" s="2" customFormat="1" ht="16.8" customHeight="1">
      <c r="A1331" s="39"/>
      <c r="B1331" s="45"/>
      <c r="C1331" s="322" t="s">
        <v>634</v>
      </c>
      <c r="D1331" s="322" t="s">
        <v>635</v>
      </c>
      <c r="E1331" s="18" t="s">
        <v>255</v>
      </c>
      <c r="F1331" s="323">
        <v>36.835000000000001</v>
      </c>
      <c r="G1331" s="39"/>
      <c r="H1331" s="45"/>
    </row>
    <row r="1332" s="2" customFormat="1" ht="16.8" customHeight="1">
      <c r="A1332" s="39"/>
      <c r="B1332" s="45"/>
      <c r="C1332" s="322" t="s">
        <v>2584</v>
      </c>
      <c r="D1332" s="322" t="s">
        <v>2585</v>
      </c>
      <c r="E1332" s="18" t="s">
        <v>255</v>
      </c>
      <c r="F1332" s="323">
        <v>10.638</v>
      </c>
      <c r="G1332" s="39"/>
      <c r="H1332" s="45"/>
    </row>
    <row r="1333" s="2" customFormat="1">
      <c r="A1333" s="39"/>
      <c r="B1333" s="45"/>
      <c r="C1333" s="322" t="s">
        <v>671</v>
      </c>
      <c r="D1333" s="322" t="s">
        <v>672</v>
      </c>
      <c r="E1333" s="18" t="s">
        <v>255</v>
      </c>
      <c r="F1333" s="323">
        <v>89.811000000000007</v>
      </c>
      <c r="G1333" s="39"/>
      <c r="H1333" s="45"/>
    </row>
    <row r="1334" s="2" customFormat="1">
      <c r="A1334" s="39"/>
      <c r="B1334" s="45"/>
      <c r="C1334" s="322" t="s">
        <v>682</v>
      </c>
      <c r="D1334" s="322" t="s">
        <v>683</v>
      </c>
      <c r="E1334" s="18" t="s">
        <v>255</v>
      </c>
      <c r="F1334" s="323">
        <v>63.637999999999998</v>
      </c>
      <c r="G1334" s="39"/>
      <c r="H1334" s="45"/>
    </row>
    <row r="1335" s="2" customFormat="1">
      <c r="A1335" s="39"/>
      <c r="B1335" s="45"/>
      <c r="C1335" s="322" t="s">
        <v>688</v>
      </c>
      <c r="D1335" s="322" t="s">
        <v>689</v>
      </c>
      <c r="E1335" s="18" t="s">
        <v>255</v>
      </c>
      <c r="F1335" s="323">
        <v>33.095999999999997</v>
      </c>
      <c r="G1335" s="39"/>
      <c r="H1335" s="45"/>
    </row>
    <row r="1336" s="2" customFormat="1" ht="16.8" customHeight="1">
      <c r="A1336" s="39"/>
      <c r="B1336" s="45"/>
      <c r="C1336" s="322" t="s">
        <v>719</v>
      </c>
      <c r="D1336" s="322" t="s">
        <v>720</v>
      </c>
      <c r="E1336" s="18" t="s">
        <v>255</v>
      </c>
      <c r="F1336" s="323">
        <v>75.724000000000004</v>
      </c>
      <c r="G1336" s="39"/>
      <c r="H1336" s="45"/>
    </row>
    <row r="1337" s="2" customFormat="1" ht="16.8" customHeight="1">
      <c r="A1337" s="39"/>
      <c r="B1337" s="45"/>
      <c r="C1337" s="318" t="s">
        <v>2513</v>
      </c>
      <c r="D1337" s="319" t="s">
        <v>2514</v>
      </c>
      <c r="E1337" s="320" t="s">
        <v>255</v>
      </c>
      <c r="F1337" s="321">
        <v>6.5709999999999997</v>
      </c>
      <c r="G1337" s="39"/>
      <c r="H1337" s="45"/>
    </row>
    <row r="1338" s="2" customFormat="1" ht="16.8" customHeight="1">
      <c r="A1338" s="39"/>
      <c r="B1338" s="45"/>
      <c r="C1338" s="322" t="s">
        <v>2513</v>
      </c>
      <c r="D1338" s="322" t="s">
        <v>2653</v>
      </c>
      <c r="E1338" s="18" t="s">
        <v>1</v>
      </c>
      <c r="F1338" s="323">
        <v>6.5709999999999997</v>
      </c>
      <c r="G1338" s="39"/>
      <c r="H1338" s="45"/>
    </row>
    <row r="1339" s="2" customFormat="1" ht="16.8" customHeight="1">
      <c r="A1339" s="39"/>
      <c r="B1339" s="45"/>
      <c r="C1339" s="324" t="s">
        <v>6372</v>
      </c>
      <c r="D1339" s="39"/>
      <c r="E1339" s="39"/>
      <c r="F1339" s="39"/>
      <c r="G1339" s="39"/>
      <c r="H1339" s="45"/>
    </row>
    <row r="1340" s="2" customFormat="1" ht="16.8" customHeight="1">
      <c r="A1340" s="39"/>
      <c r="B1340" s="45"/>
      <c r="C1340" s="322" t="s">
        <v>634</v>
      </c>
      <c r="D1340" s="322" t="s">
        <v>635</v>
      </c>
      <c r="E1340" s="18" t="s">
        <v>255</v>
      </c>
      <c r="F1340" s="323">
        <v>36.835000000000001</v>
      </c>
      <c r="G1340" s="39"/>
      <c r="H1340" s="45"/>
    </row>
    <row r="1341" s="2" customFormat="1" ht="16.8" customHeight="1">
      <c r="A1341" s="39"/>
      <c r="B1341" s="45"/>
      <c r="C1341" s="322" t="s">
        <v>2589</v>
      </c>
      <c r="D1341" s="322" t="s">
        <v>2590</v>
      </c>
      <c r="E1341" s="18" t="s">
        <v>255</v>
      </c>
      <c r="F1341" s="323">
        <v>6.5709999999999997</v>
      </c>
      <c r="G1341" s="39"/>
      <c r="H1341" s="45"/>
    </row>
    <row r="1342" s="2" customFormat="1">
      <c r="A1342" s="39"/>
      <c r="B1342" s="45"/>
      <c r="C1342" s="322" t="s">
        <v>705</v>
      </c>
      <c r="D1342" s="322" t="s">
        <v>706</v>
      </c>
      <c r="E1342" s="18" t="s">
        <v>255</v>
      </c>
      <c r="F1342" s="323">
        <v>176.94</v>
      </c>
      <c r="G1342" s="39"/>
      <c r="H1342" s="45"/>
    </row>
    <row r="1343" s="2" customFormat="1" ht="16.8" customHeight="1">
      <c r="A1343" s="39"/>
      <c r="B1343" s="45"/>
      <c r="C1343" s="322" t="s">
        <v>726</v>
      </c>
      <c r="D1343" s="322" t="s">
        <v>727</v>
      </c>
      <c r="E1343" s="18" t="s">
        <v>255</v>
      </c>
      <c r="F1343" s="323">
        <v>176.94</v>
      </c>
      <c r="G1343" s="39"/>
      <c r="H1343" s="45"/>
    </row>
    <row r="1344" s="2" customFormat="1" ht="16.8" customHeight="1">
      <c r="A1344" s="39"/>
      <c r="B1344" s="45"/>
      <c r="C1344" s="318" t="s">
        <v>2516</v>
      </c>
      <c r="D1344" s="319" t="s">
        <v>2517</v>
      </c>
      <c r="E1344" s="320" t="s">
        <v>255</v>
      </c>
      <c r="F1344" s="321">
        <v>37.234999999999999</v>
      </c>
      <c r="G1344" s="39"/>
      <c r="H1344" s="45"/>
    </row>
    <row r="1345" s="2" customFormat="1" ht="16.8" customHeight="1">
      <c r="A1345" s="39"/>
      <c r="B1345" s="45"/>
      <c r="C1345" s="322" t="s">
        <v>2516</v>
      </c>
      <c r="D1345" s="322" t="s">
        <v>2652</v>
      </c>
      <c r="E1345" s="18" t="s">
        <v>1</v>
      </c>
      <c r="F1345" s="323">
        <v>37.234999999999999</v>
      </c>
      <c r="G1345" s="39"/>
      <c r="H1345" s="45"/>
    </row>
    <row r="1346" s="2" customFormat="1" ht="16.8" customHeight="1">
      <c r="A1346" s="39"/>
      <c r="B1346" s="45"/>
      <c r="C1346" s="324" t="s">
        <v>6372</v>
      </c>
      <c r="D1346" s="39"/>
      <c r="E1346" s="39"/>
      <c r="F1346" s="39"/>
      <c r="G1346" s="39"/>
      <c r="H1346" s="45"/>
    </row>
    <row r="1347" s="2" customFormat="1" ht="16.8" customHeight="1">
      <c r="A1347" s="39"/>
      <c r="B1347" s="45"/>
      <c r="C1347" s="322" t="s">
        <v>634</v>
      </c>
      <c r="D1347" s="322" t="s">
        <v>635</v>
      </c>
      <c r="E1347" s="18" t="s">
        <v>255</v>
      </c>
      <c r="F1347" s="323">
        <v>36.835000000000001</v>
      </c>
      <c r="G1347" s="39"/>
      <c r="H1347" s="45"/>
    </row>
    <row r="1348" s="2" customFormat="1" ht="16.8" customHeight="1">
      <c r="A1348" s="39"/>
      <c r="B1348" s="45"/>
      <c r="C1348" s="322" t="s">
        <v>2594</v>
      </c>
      <c r="D1348" s="322" t="s">
        <v>2595</v>
      </c>
      <c r="E1348" s="18" t="s">
        <v>255</v>
      </c>
      <c r="F1348" s="323">
        <v>37.234999999999999</v>
      </c>
      <c r="G1348" s="39"/>
      <c r="H1348" s="45"/>
    </row>
    <row r="1349" s="2" customFormat="1">
      <c r="A1349" s="39"/>
      <c r="B1349" s="45"/>
      <c r="C1349" s="322" t="s">
        <v>705</v>
      </c>
      <c r="D1349" s="322" t="s">
        <v>706</v>
      </c>
      <c r="E1349" s="18" t="s">
        <v>255</v>
      </c>
      <c r="F1349" s="323">
        <v>176.94</v>
      </c>
      <c r="G1349" s="39"/>
      <c r="H1349" s="45"/>
    </row>
    <row r="1350" s="2" customFormat="1" ht="16.8" customHeight="1">
      <c r="A1350" s="39"/>
      <c r="B1350" s="45"/>
      <c r="C1350" s="322" t="s">
        <v>726</v>
      </c>
      <c r="D1350" s="322" t="s">
        <v>727</v>
      </c>
      <c r="E1350" s="18" t="s">
        <v>255</v>
      </c>
      <c r="F1350" s="323">
        <v>176.94</v>
      </c>
      <c r="G1350" s="39"/>
      <c r="H1350" s="45"/>
    </row>
    <row r="1351" s="2" customFormat="1" ht="16.8" customHeight="1">
      <c r="A1351" s="39"/>
      <c r="B1351" s="45"/>
      <c r="C1351" s="318" t="s">
        <v>2519</v>
      </c>
      <c r="D1351" s="319" t="s">
        <v>2520</v>
      </c>
      <c r="E1351" s="320" t="s">
        <v>255</v>
      </c>
      <c r="F1351" s="321">
        <v>0.46899999999999997</v>
      </c>
      <c r="G1351" s="39"/>
      <c r="H1351" s="45"/>
    </row>
    <row r="1352" s="2" customFormat="1" ht="16.8" customHeight="1">
      <c r="A1352" s="39"/>
      <c r="B1352" s="45"/>
      <c r="C1352" s="322" t="s">
        <v>2519</v>
      </c>
      <c r="D1352" s="322" t="s">
        <v>2655</v>
      </c>
      <c r="E1352" s="18" t="s">
        <v>1</v>
      </c>
      <c r="F1352" s="323">
        <v>0.46899999999999997</v>
      </c>
      <c r="G1352" s="39"/>
      <c r="H1352" s="45"/>
    </row>
    <row r="1353" s="2" customFormat="1" ht="16.8" customHeight="1">
      <c r="A1353" s="39"/>
      <c r="B1353" s="45"/>
      <c r="C1353" s="324" t="s">
        <v>6372</v>
      </c>
      <c r="D1353" s="39"/>
      <c r="E1353" s="39"/>
      <c r="F1353" s="39"/>
      <c r="G1353" s="39"/>
      <c r="H1353" s="45"/>
    </row>
    <row r="1354" s="2" customFormat="1" ht="16.8" customHeight="1">
      <c r="A1354" s="39"/>
      <c r="B1354" s="45"/>
      <c r="C1354" s="322" t="s">
        <v>634</v>
      </c>
      <c r="D1354" s="322" t="s">
        <v>635</v>
      </c>
      <c r="E1354" s="18" t="s">
        <v>255</v>
      </c>
      <c r="F1354" s="323">
        <v>36.835000000000001</v>
      </c>
      <c r="G1354" s="39"/>
      <c r="H1354" s="45"/>
    </row>
    <row r="1355" s="2" customFormat="1" ht="16.8" customHeight="1">
      <c r="A1355" s="39"/>
      <c r="B1355" s="45"/>
      <c r="C1355" s="322" t="s">
        <v>2599</v>
      </c>
      <c r="D1355" s="322" t="s">
        <v>2600</v>
      </c>
      <c r="E1355" s="18" t="s">
        <v>255</v>
      </c>
      <c r="F1355" s="323">
        <v>0.46899999999999997</v>
      </c>
      <c r="G1355" s="39"/>
      <c r="H1355" s="45"/>
    </row>
    <row r="1356" s="2" customFormat="1">
      <c r="A1356" s="39"/>
      <c r="B1356" s="45"/>
      <c r="C1356" s="322" t="s">
        <v>705</v>
      </c>
      <c r="D1356" s="322" t="s">
        <v>706</v>
      </c>
      <c r="E1356" s="18" t="s">
        <v>255</v>
      </c>
      <c r="F1356" s="323">
        <v>176.94</v>
      </c>
      <c r="G1356" s="39"/>
      <c r="H1356" s="45"/>
    </row>
    <row r="1357" s="2" customFormat="1" ht="16.8" customHeight="1">
      <c r="A1357" s="39"/>
      <c r="B1357" s="45"/>
      <c r="C1357" s="322" t="s">
        <v>726</v>
      </c>
      <c r="D1357" s="322" t="s">
        <v>727</v>
      </c>
      <c r="E1357" s="18" t="s">
        <v>255</v>
      </c>
      <c r="F1357" s="323">
        <v>176.94</v>
      </c>
      <c r="G1357" s="39"/>
      <c r="H1357" s="45"/>
    </row>
    <row r="1358" s="2" customFormat="1" ht="16.8" customHeight="1">
      <c r="A1358" s="39"/>
      <c r="B1358" s="45"/>
      <c r="C1358" s="318" t="s">
        <v>2522</v>
      </c>
      <c r="D1358" s="319" t="s">
        <v>2523</v>
      </c>
      <c r="E1358" s="320" t="s">
        <v>255</v>
      </c>
      <c r="F1358" s="321">
        <v>2.6600000000000001</v>
      </c>
      <c r="G1358" s="39"/>
      <c r="H1358" s="45"/>
    </row>
    <row r="1359" s="2" customFormat="1" ht="16.8" customHeight="1">
      <c r="A1359" s="39"/>
      <c r="B1359" s="45"/>
      <c r="C1359" s="322" t="s">
        <v>2522</v>
      </c>
      <c r="D1359" s="322" t="s">
        <v>2654</v>
      </c>
      <c r="E1359" s="18" t="s">
        <v>1</v>
      </c>
      <c r="F1359" s="323">
        <v>2.6600000000000001</v>
      </c>
      <c r="G1359" s="39"/>
      <c r="H1359" s="45"/>
    </row>
    <row r="1360" s="2" customFormat="1" ht="16.8" customHeight="1">
      <c r="A1360" s="39"/>
      <c r="B1360" s="45"/>
      <c r="C1360" s="324" t="s">
        <v>6372</v>
      </c>
      <c r="D1360" s="39"/>
      <c r="E1360" s="39"/>
      <c r="F1360" s="39"/>
      <c r="G1360" s="39"/>
      <c r="H1360" s="45"/>
    </row>
    <row r="1361" s="2" customFormat="1" ht="16.8" customHeight="1">
      <c r="A1361" s="39"/>
      <c r="B1361" s="45"/>
      <c r="C1361" s="322" t="s">
        <v>634</v>
      </c>
      <c r="D1361" s="322" t="s">
        <v>635</v>
      </c>
      <c r="E1361" s="18" t="s">
        <v>255</v>
      </c>
      <c r="F1361" s="323">
        <v>36.835000000000001</v>
      </c>
      <c r="G1361" s="39"/>
      <c r="H1361" s="45"/>
    </row>
    <row r="1362" s="2" customFormat="1" ht="16.8" customHeight="1">
      <c r="A1362" s="39"/>
      <c r="B1362" s="45"/>
      <c r="C1362" s="322" t="s">
        <v>2604</v>
      </c>
      <c r="D1362" s="322" t="s">
        <v>2605</v>
      </c>
      <c r="E1362" s="18" t="s">
        <v>255</v>
      </c>
      <c r="F1362" s="323">
        <v>2.6600000000000001</v>
      </c>
      <c r="G1362" s="39"/>
      <c r="H1362" s="45"/>
    </row>
    <row r="1363" s="2" customFormat="1">
      <c r="A1363" s="39"/>
      <c r="B1363" s="45"/>
      <c r="C1363" s="322" t="s">
        <v>705</v>
      </c>
      <c r="D1363" s="322" t="s">
        <v>706</v>
      </c>
      <c r="E1363" s="18" t="s">
        <v>255</v>
      </c>
      <c r="F1363" s="323">
        <v>176.94</v>
      </c>
      <c r="G1363" s="39"/>
      <c r="H1363" s="45"/>
    </row>
    <row r="1364" s="2" customFormat="1" ht="16.8" customHeight="1">
      <c r="A1364" s="39"/>
      <c r="B1364" s="45"/>
      <c r="C1364" s="322" t="s">
        <v>726</v>
      </c>
      <c r="D1364" s="322" t="s">
        <v>727</v>
      </c>
      <c r="E1364" s="18" t="s">
        <v>255</v>
      </c>
      <c r="F1364" s="323">
        <v>176.94</v>
      </c>
      <c r="G1364" s="39"/>
      <c r="H1364" s="45"/>
    </row>
    <row r="1365" s="2" customFormat="1" ht="16.8" customHeight="1">
      <c r="A1365" s="39"/>
      <c r="B1365" s="45"/>
      <c r="C1365" s="318" t="s">
        <v>2525</v>
      </c>
      <c r="D1365" s="319" t="s">
        <v>2526</v>
      </c>
      <c r="E1365" s="320" t="s">
        <v>255</v>
      </c>
      <c r="F1365" s="321">
        <v>0.46899999999999997</v>
      </c>
      <c r="G1365" s="39"/>
      <c r="H1365" s="45"/>
    </row>
    <row r="1366" s="2" customFormat="1" ht="16.8" customHeight="1">
      <c r="A1366" s="39"/>
      <c r="B1366" s="45"/>
      <c r="C1366" s="322" t="s">
        <v>2525</v>
      </c>
      <c r="D1366" s="322" t="s">
        <v>2657</v>
      </c>
      <c r="E1366" s="18" t="s">
        <v>1</v>
      </c>
      <c r="F1366" s="323">
        <v>0.46899999999999997</v>
      </c>
      <c r="G1366" s="39"/>
      <c r="H1366" s="45"/>
    </row>
    <row r="1367" s="2" customFormat="1" ht="16.8" customHeight="1">
      <c r="A1367" s="39"/>
      <c r="B1367" s="45"/>
      <c r="C1367" s="324" t="s">
        <v>6372</v>
      </c>
      <c r="D1367" s="39"/>
      <c r="E1367" s="39"/>
      <c r="F1367" s="39"/>
      <c r="G1367" s="39"/>
      <c r="H1367" s="45"/>
    </row>
    <row r="1368" s="2" customFormat="1" ht="16.8" customHeight="1">
      <c r="A1368" s="39"/>
      <c r="B1368" s="45"/>
      <c r="C1368" s="322" t="s">
        <v>634</v>
      </c>
      <c r="D1368" s="322" t="s">
        <v>635</v>
      </c>
      <c r="E1368" s="18" t="s">
        <v>255</v>
      </c>
      <c r="F1368" s="323">
        <v>36.835000000000001</v>
      </c>
      <c r="G1368" s="39"/>
      <c r="H1368" s="45"/>
    </row>
    <row r="1369" s="2" customFormat="1">
      <c r="A1369" s="39"/>
      <c r="B1369" s="45"/>
      <c r="C1369" s="322" t="s">
        <v>2620</v>
      </c>
      <c r="D1369" s="322" t="s">
        <v>2621</v>
      </c>
      <c r="E1369" s="18" t="s">
        <v>255</v>
      </c>
      <c r="F1369" s="323">
        <v>0.46899999999999997</v>
      </c>
      <c r="G1369" s="39"/>
      <c r="H1369" s="45"/>
    </row>
    <row r="1370" s="2" customFormat="1">
      <c r="A1370" s="39"/>
      <c r="B1370" s="45"/>
      <c r="C1370" s="322" t="s">
        <v>2076</v>
      </c>
      <c r="D1370" s="322" t="s">
        <v>2077</v>
      </c>
      <c r="E1370" s="18" t="s">
        <v>255</v>
      </c>
      <c r="F1370" s="323">
        <v>11.795999999999999</v>
      </c>
      <c r="G1370" s="39"/>
      <c r="H1370" s="45"/>
    </row>
    <row r="1371" s="2" customFormat="1" ht="16.8" customHeight="1">
      <c r="A1371" s="39"/>
      <c r="B1371" s="45"/>
      <c r="C1371" s="318" t="s">
        <v>2527</v>
      </c>
      <c r="D1371" s="319" t="s">
        <v>2528</v>
      </c>
      <c r="E1371" s="320" t="s">
        <v>255</v>
      </c>
      <c r="F1371" s="321">
        <v>2.6600000000000001</v>
      </c>
      <c r="G1371" s="39"/>
      <c r="H1371" s="45"/>
    </row>
    <row r="1372" s="2" customFormat="1" ht="16.8" customHeight="1">
      <c r="A1372" s="39"/>
      <c r="B1372" s="45"/>
      <c r="C1372" s="322" t="s">
        <v>2527</v>
      </c>
      <c r="D1372" s="322" t="s">
        <v>2656</v>
      </c>
      <c r="E1372" s="18" t="s">
        <v>1</v>
      </c>
      <c r="F1372" s="323">
        <v>2.6600000000000001</v>
      </c>
      <c r="G1372" s="39"/>
      <c r="H1372" s="45"/>
    </row>
    <row r="1373" s="2" customFormat="1" ht="16.8" customHeight="1">
      <c r="A1373" s="39"/>
      <c r="B1373" s="45"/>
      <c r="C1373" s="324" t="s">
        <v>6372</v>
      </c>
      <c r="D1373" s="39"/>
      <c r="E1373" s="39"/>
      <c r="F1373" s="39"/>
      <c r="G1373" s="39"/>
      <c r="H1373" s="45"/>
    </row>
    <row r="1374" s="2" customFormat="1" ht="16.8" customHeight="1">
      <c r="A1374" s="39"/>
      <c r="B1374" s="45"/>
      <c r="C1374" s="322" t="s">
        <v>634</v>
      </c>
      <c r="D1374" s="322" t="s">
        <v>635</v>
      </c>
      <c r="E1374" s="18" t="s">
        <v>255</v>
      </c>
      <c r="F1374" s="323">
        <v>36.835000000000001</v>
      </c>
      <c r="G1374" s="39"/>
      <c r="H1374" s="45"/>
    </row>
    <row r="1375" s="2" customFormat="1" ht="16.8" customHeight="1">
      <c r="A1375" s="39"/>
      <c r="B1375" s="45"/>
      <c r="C1375" s="322" t="s">
        <v>2609</v>
      </c>
      <c r="D1375" s="322" t="s">
        <v>2610</v>
      </c>
      <c r="E1375" s="18" t="s">
        <v>255</v>
      </c>
      <c r="F1375" s="323">
        <v>2.6600000000000001</v>
      </c>
      <c r="G1375" s="39"/>
      <c r="H1375" s="45"/>
    </row>
    <row r="1376" s="2" customFormat="1">
      <c r="A1376" s="39"/>
      <c r="B1376" s="45"/>
      <c r="C1376" s="322" t="s">
        <v>2076</v>
      </c>
      <c r="D1376" s="322" t="s">
        <v>2077</v>
      </c>
      <c r="E1376" s="18" t="s">
        <v>255</v>
      </c>
      <c r="F1376" s="323">
        <v>11.795999999999999</v>
      </c>
      <c r="G1376" s="39"/>
      <c r="H1376" s="45"/>
    </row>
    <row r="1377" s="2" customFormat="1" ht="16.8" customHeight="1">
      <c r="A1377" s="39"/>
      <c r="B1377" s="45"/>
      <c r="C1377" s="318" t="s">
        <v>465</v>
      </c>
      <c r="D1377" s="319" t="s">
        <v>466</v>
      </c>
      <c r="E1377" s="320" t="s">
        <v>255</v>
      </c>
      <c r="F1377" s="321">
        <v>5.0149999999999997</v>
      </c>
      <c r="G1377" s="39"/>
      <c r="H1377" s="45"/>
    </row>
    <row r="1378" s="2" customFormat="1" ht="16.8" customHeight="1">
      <c r="A1378" s="39"/>
      <c r="B1378" s="45"/>
      <c r="C1378" s="322" t="s">
        <v>1</v>
      </c>
      <c r="D1378" s="322" t="s">
        <v>2626</v>
      </c>
      <c r="E1378" s="18" t="s">
        <v>1</v>
      </c>
      <c r="F1378" s="323">
        <v>0</v>
      </c>
      <c r="G1378" s="39"/>
      <c r="H1378" s="45"/>
    </row>
    <row r="1379" s="2" customFormat="1" ht="16.8" customHeight="1">
      <c r="A1379" s="39"/>
      <c r="B1379" s="45"/>
      <c r="C1379" s="322" t="s">
        <v>1</v>
      </c>
      <c r="D1379" s="322" t="s">
        <v>2725</v>
      </c>
      <c r="E1379" s="18" t="s">
        <v>1</v>
      </c>
      <c r="F1379" s="323">
        <v>2.2050000000000001</v>
      </c>
      <c r="G1379" s="39"/>
      <c r="H1379" s="45"/>
    </row>
    <row r="1380" s="2" customFormat="1" ht="16.8" customHeight="1">
      <c r="A1380" s="39"/>
      <c r="B1380" s="45"/>
      <c r="C1380" s="322" t="s">
        <v>1</v>
      </c>
      <c r="D1380" s="322" t="s">
        <v>2628</v>
      </c>
      <c r="E1380" s="18" t="s">
        <v>1</v>
      </c>
      <c r="F1380" s="323">
        <v>0</v>
      </c>
      <c r="G1380" s="39"/>
      <c r="H1380" s="45"/>
    </row>
    <row r="1381" s="2" customFormat="1" ht="16.8" customHeight="1">
      <c r="A1381" s="39"/>
      <c r="B1381" s="45"/>
      <c r="C1381" s="322" t="s">
        <v>1</v>
      </c>
      <c r="D1381" s="322" t="s">
        <v>2726</v>
      </c>
      <c r="E1381" s="18" t="s">
        <v>1</v>
      </c>
      <c r="F1381" s="323">
        <v>2.3399999999999999</v>
      </c>
      <c r="G1381" s="39"/>
      <c r="H1381" s="45"/>
    </row>
    <row r="1382" s="2" customFormat="1" ht="16.8" customHeight="1">
      <c r="A1382" s="39"/>
      <c r="B1382" s="45"/>
      <c r="C1382" s="322" t="s">
        <v>1</v>
      </c>
      <c r="D1382" s="322" t="s">
        <v>2631</v>
      </c>
      <c r="E1382" s="18" t="s">
        <v>1</v>
      </c>
      <c r="F1382" s="323">
        <v>0</v>
      </c>
      <c r="G1382" s="39"/>
      <c r="H1382" s="45"/>
    </row>
    <row r="1383" s="2" customFormat="1" ht="16.8" customHeight="1">
      <c r="A1383" s="39"/>
      <c r="B1383" s="45"/>
      <c r="C1383" s="322" t="s">
        <v>1</v>
      </c>
      <c r="D1383" s="322" t="s">
        <v>2727</v>
      </c>
      <c r="E1383" s="18" t="s">
        <v>1</v>
      </c>
      <c r="F1383" s="323">
        <v>0.67500000000000004</v>
      </c>
      <c r="G1383" s="39"/>
      <c r="H1383" s="45"/>
    </row>
    <row r="1384" s="2" customFormat="1" ht="16.8" customHeight="1">
      <c r="A1384" s="39"/>
      <c r="B1384" s="45"/>
      <c r="C1384" s="322" t="s">
        <v>1</v>
      </c>
      <c r="D1384" s="322" t="s">
        <v>2728</v>
      </c>
      <c r="E1384" s="18" t="s">
        <v>1</v>
      </c>
      <c r="F1384" s="323">
        <v>-0.20499999999999999</v>
      </c>
      <c r="G1384" s="39"/>
      <c r="H1384" s="45"/>
    </row>
    <row r="1385" s="2" customFormat="1" ht="16.8" customHeight="1">
      <c r="A1385" s="39"/>
      <c r="B1385" s="45"/>
      <c r="C1385" s="322" t="s">
        <v>465</v>
      </c>
      <c r="D1385" s="322" t="s">
        <v>261</v>
      </c>
      <c r="E1385" s="18" t="s">
        <v>1</v>
      </c>
      <c r="F1385" s="323">
        <v>5.0149999999999997</v>
      </c>
      <c r="G1385" s="39"/>
      <c r="H1385" s="45"/>
    </row>
    <row r="1386" s="2" customFormat="1" ht="16.8" customHeight="1">
      <c r="A1386" s="39"/>
      <c r="B1386" s="45"/>
      <c r="C1386" s="324" t="s">
        <v>6372</v>
      </c>
      <c r="D1386" s="39"/>
      <c r="E1386" s="39"/>
      <c r="F1386" s="39"/>
      <c r="G1386" s="39"/>
      <c r="H1386" s="45"/>
    </row>
    <row r="1387" s="2" customFormat="1" ht="16.8" customHeight="1">
      <c r="A1387" s="39"/>
      <c r="B1387" s="45"/>
      <c r="C1387" s="322" t="s">
        <v>785</v>
      </c>
      <c r="D1387" s="322" t="s">
        <v>786</v>
      </c>
      <c r="E1387" s="18" t="s">
        <v>255</v>
      </c>
      <c r="F1387" s="323">
        <v>3.0089999999999999</v>
      </c>
      <c r="G1387" s="39"/>
      <c r="H1387" s="45"/>
    </row>
    <row r="1388" s="2" customFormat="1" ht="16.8" customHeight="1">
      <c r="A1388" s="39"/>
      <c r="B1388" s="45"/>
      <c r="C1388" s="322" t="s">
        <v>764</v>
      </c>
      <c r="D1388" s="322" t="s">
        <v>765</v>
      </c>
      <c r="E1388" s="18" t="s">
        <v>255</v>
      </c>
      <c r="F1388" s="323">
        <v>70.436000000000007</v>
      </c>
      <c r="G1388" s="39"/>
      <c r="H1388" s="45"/>
    </row>
    <row r="1389" s="2" customFormat="1" ht="16.8" customHeight="1">
      <c r="A1389" s="39"/>
      <c r="B1389" s="45"/>
      <c r="C1389" s="322" t="s">
        <v>795</v>
      </c>
      <c r="D1389" s="322" t="s">
        <v>796</v>
      </c>
      <c r="E1389" s="18" t="s">
        <v>487</v>
      </c>
      <c r="F1389" s="323">
        <v>10.283</v>
      </c>
      <c r="G1389" s="39"/>
      <c r="H1389" s="45"/>
    </row>
    <row r="1390" s="2" customFormat="1" ht="16.8" customHeight="1">
      <c r="A1390" s="39"/>
      <c r="B1390" s="45"/>
      <c r="C1390" s="318" t="s">
        <v>468</v>
      </c>
      <c r="D1390" s="319" t="s">
        <v>469</v>
      </c>
      <c r="E1390" s="320" t="s">
        <v>255</v>
      </c>
      <c r="F1390" s="321">
        <v>2.0059999999999998</v>
      </c>
      <c r="G1390" s="39"/>
      <c r="H1390" s="45"/>
    </row>
    <row r="1391" s="2" customFormat="1" ht="16.8" customHeight="1">
      <c r="A1391" s="39"/>
      <c r="B1391" s="45"/>
      <c r="C1391" s="322" t="s">
        <v>468</v>
      </c>
      <c r="D1391" s="322" t="s">
        <v>793</v>
      </c>
      <c r="E1391" s="18" t="s">
        <v>1</v>
      </c>
      <c r="F1391" s="323">
        <v>2.0059999999999998</v>
      </c>
      <c r="G1391" s="39"/>
      <c r="H1391" s="45"/>
    </row>
    <row r="1392" s="2" customFormat="1" ht="16.8" customHeight="1">
      <c r="A1392" s="39"/>
      <c r="B1392" s="45"/>
      <c r="C1392" s="324" t="s">
        <v>6372</v>
      </c>
      <c r="D1392" s="39"/>
      <c r="E1392" s="39"/>
      <c r="F1392" s="39"/>
      <c r="G1392" s="39"/>
      <c r="H1392" s="45"/>
    </row>
    <row r="1393" s="2" customFormat="1" ht="16.8" customHeight="1">
      <c r="A1393" s="39"/>
      <c r="B1393" s="45"/>
      <c r="C1393" s="322" t="s">
        <v>785</v>
      </c>
      <c r="D1393" s="322" t="s">
        <v>786</v>
      </c>
      <c r="E1393" s="18" t="s">
        <v>255</v>
      </c>
      <c r="F1393" s="323">
        <v>3.0089999999999999</v>
      </c>
      <c r="G1393" s="39"/>
      <c r="H1393" s="45"/>
    </row>
    <row r="1394" s="2" customFormat="1" ht="16.8" customHeight="1">
      <c r="A1394" s="39"/>
      <c r="B1394" s="45"/>
      <c r="C1394" s="322" t="s">
        <v>779</v>
      </c>
      <c r="D1394" s="322" t="s">
        <v>780</v>
      </c>
      <c r="E1394" s="18" t="s">
        <v>255</v>
      </c>
      <c r="F1394" s="323">
        <v>2.0059999999999998</v>
      </c>
      <c r="G1394" s="39"/>
      <c r="H1394" s="45"/>
    </row>
    <row r="1395" s="2" customFormat="1" ht="16.8" customHeight="1">
      <c r="A1395" s="39"/>
      <c r="B1395" s="45"/>
      <c r="C1395" s="318" t="s">
        <v>791</v>
      </c>
      <c r="D1395" s="319" t="s">
        <v>6374</v>
      </c>
      <c r="E1395" s="320" t="s">
        <v>255</v>
      </c>
      <c r="F1395" s="321">
        <v>3.0089999999999999</v>
      </c>
      <c r="G1395" s="39"/>
      <c r="H1395" s="45"/>
    </row>
    <row r="1396" s="2" customFormat="1" ht="16.8" customHeight="1">
      <c r="A1396" s="39"/>
      <c r="B1396" s="45"/>
      <c r="C1396" s="322" t="s">
        <v>791</v>
      </c>
      <c r="D1396" s="322" t="s">
        <v>792</v>
      </c>
      <c r="E1396" s="18" t="s">
        <v>1</v>
      </c>
      <c r="F1396" s="323">
        <v>3.0089999999999999</v>
      </c>
      <c r="G1396" s="39"/>
      <c r="H1396" s="45"/>
    </row>
    <row r="1397" s="2" customFormat="1" ht="16.8" customHeight="1">
      <c r="A1397" s="39"/>
      <c r="B1397" s="45"/>
      <c r="C1397" s="318" t="s">
        <v>2531</v>
      </c>
      <c r="D1397" s="319" t="s">
        <v>2532</v>
      </c>
      <c r="E1397" s="320" t="s">
        <v>246</v>
      </c>
      <c r="F1397" s="321">
        <v>3</v>
      </c>
      <c r="G1397" s="39"/>
      <c r="H1397" s="45"/>
    </row>
    <row r="1398" s="2" customFormat="1" ht="16.8" customHeight="1">
      <c r="A1398" s="39"/>
      <c r="B1398" s="45"/>
      <c r="C1398" s="322" t="s">
        <v>1</v>
      </c>
      <c r="D1398" s="322" t="s">
        <v>2631</v>
      </c>
      <c r="E1398" s="18" t="s">
        <v>1</v>
      </c>
      <c r="F1398" s="323">
        <v>0</v>
      </c>
      <c r="G1398" s="39"/>
      <c r="H1398" s="45"/>
    </row>
    <row r="1399" s="2" customFormat="1" ht="16.8" customHeight="1">
      <c r="A1399" s="39"/>
      <c r="B1399" s="45"/>
      <c r="C1399" s="322" t="s">
        <v>1</v>
      </c>
      <c r="D1399" s="322" t="s">
        <v>2672</v>
      </c>
      <c r="E1399" s="18" t="s">
        <v>1</v>
      </c>
      <c r="F1399" s="323">
        <v>3</v>
      </c>
      <c r="G1399" s="39"/>
      <c r="H1399" s="45"/>
    </row>
    <row r="1400" s="2" customFormat="1" ht="16.8" customHeight="1">
      <c r="A1400" s="39"/>
      <c r="B1400" s="45"/>
      <c r="C1400" s="322" t="s">
        <v>2531</v>
      </c>
      <c r="D1400" s="322" t="s">
        <v>261</v>
      </c>
      <c r="E1400" s="18" t="s">
        <v>1</v>
      </c>
      <c r="F1400" s="323">
        <v>3</v>
      </c>
      <c r="G1400" s="39"/>
      <c r="H1400" s="45"/>
    </row>
    <row r="1401" s="2" customFormat="1" ht="16.8" customHeight="1">
      <c r="A1401" s="39"/>
      <c r="B1401" s="45"/>
      <c r="C1401" s="324" t="s">
        <v>6372</v>
      </c>
      <c r="D1401" s="39"/>
      <c r="E1401" s="39"/>
      <c r="F1401" s="39"/>
      <c r="G1401" s="39"/>
      <c r="H1401" s="45"/>
    </row>
    <row r="1402" s="2" customFormat="1" ht="16.8" customHeight="1">
      <c r="A1402" s="39"/>
      <c r="B1402" s="45"/>
      <c r="C1402" s="322" t="s">
        <v>660</v>
      </c>
      <c r="D1402" s="322" t="s">
        <v>661</v>
      </c>
      <c r="E1402" s="18" t="s">
        <v>246</v>
      </c>
      <c r="F1402" s="323">
        <v>3</v>
      </c>
      <c r="G1402" s="39"/>
      <c r="H1402" s="45"/>
    </row>
    <row r="1403" s="2" customFormat="1" ht="16.8" customHeight="1">
      <c r="A1403" s="39"/>
      <c r="B1403" s="45"/>
      <c r="C1403" s="322" t="s">
        <v>666</v>
      </c>
      <c r="D1403" s="322" t="s">
        <v>667</v>
      </c>
      <c r="E1403" s="18" t="s">
        <v>246</v>
      </c>
      <c r="F1403" s="323">
        <v>3</v>
      </c>
      <c r="G1403" s="39"/>
      <c r="H1403" s="45"/>
    </row>
    <row r="1404" s="2" customFormat="1" ht="16.8" customHeight="1">
      <c r="A1404" s="39"/>
      <c r="B1404" s="45"/>
      <c r="C1404" s="318" t="s">
        <v>2533</v>
      </c>
      <c r="D1404" s="319" t="s">
        <v>2534</v>
      </c>
      <c r="E1404" s="320" t="s">
        <v>246</v>
      </c>
      <c r="F1404" s="321">
        <v>60.299999999999997</v>
      </c>
      <c r="G1404" s="39"/>
      <c r="H1404" s="45"/>
    </row>
    <row r="1405" s="2" customFormat="1" ht="16.8" customHeight="1">
      <c r="A1405" s="39"/>
      <c r="B1405" s="45"/>
      <c r="C1405" s="322" t="s">
        <v>1</v>
      </c>
      <c r="D1405" s="322" t="s">
        <v>2626</v>
      </c>
      <c r="E1405" s="18" t="s">
        <v>1</v>
      </c>
      <c r="F1405" s="323">
        <v>0</v>
      </c>
      <c r="G1405" s="39"/>
      <c r="H1405" s="45"/>
    </row>
    <row r="1406" s="2" customFormat="1" ht="16.8" customHeight="1">
      <c r="A1406" s="39"/>
      <c r="B1406" s="45"/>
      <c r="C1406" s="322" t="s">
        <v>1</v>
      </c>
      <c r="D1406" s="322" t="s">
        <v>2678</v>
      </c>
      <c r="E1406" s="18" t="s">
        <v>1</v>
      </c>
      <c r="F1406" s="323">
        <v>34.299999999999997</v>
      </c>
      <c r="G1406" s="39"/>
      <c r="H1406" s="45"/>
    </row>
    <row r="1407" s="2" customFormat="1" ht="16.8" customHeight="1">
      <c r="A1407" s="39"/>
      <c r="B1407" s="45"/>
      <c r="C1407" s="322" t="s">
        <v>1</v>
      </c>
      <c r="D1407" s="322" t="s">
        <v>2628</v>
      </c>
      <c r="E1407" s="18" t="s">
        <v>1</v>
      </c>
      <c r="F1407" s="323">
        <v>0</v>
      </c>
      <c r="G1407" s="39"/>
      <c r="H1407" s="45"/>
    </row>
    <row r="1408" s="2" customFormat="1" ht="16.8" customHeight="1">
      <c r="A1408" s="39"/>
      <c r="B1408" s="45"/>
      <c r="C1408" s="322" t="s">
        <v>1</v>
      </c>
      <c r="D1408" s="322" t="s">
        <v>2679</v>
      </c>
      <c r="E1408" s="18" t="s">
        <v>1</v>
      </c>
      <c r="F1408" s="323">
        <v>26</v>
      </c>
      <c r="G1408" s="39"/>
      <c r="H1408" s="45"/>
    </row>
    <row r="1409" s="2" customFormat="1" ht="16.8" customHeight="1">
      <c r="A1409" s="39"/>
      <c r="B1409" s="45"/>
      <c r="C1409" s="322" t="s">
        <v>2533</v>
      </c>
      <c r="D1409" s="322" t="s">
        <v>261</v>
      </c>
      <c r="E1409" s="18" t="s">
        <v>1</v>
      </c>
      <c r="F1409" s="323">
        <v>60.299999999999997</v>
      </c>
      <c r="G1409" s="39"/>
      <c r="H1409" s="45"/>
    </row>
    <row r="1410" s="2" customFormat="1" ht="16.8" customHeight="1">
      <c r="A1410" s="39"/>
      <c r="B1410" s="45"/>
      <c r="C1410" s="324" t="s">
        <v>6372</v>
      </c>
      <c r="D1410" s="39"/>
      <c r="E1410" s="39"/>
      <c r="F1410" s="39"/>
      <c r="G1410" s="39"/>
      <c r="H1410" s="45"/>
    </row>
    <row r="1411" s="2" customFormat="1" ht="16.8" customHeight="1">
      <c r="A1411" s="39"/>
      <c r="B1411" s="45"/>
      <c r="C1411" s="322" t="s">
        <v>2673</v>
      </c>
      <c r="D1411" s="322" t="s">
        <v>2674</v>
      </c>
      <c r="E1411" s="18" t="s">
        <v>246</v>
      </c>
      <c r="F1411" s="323">
        <v>60.299999999999997</v>
      </c>
      <c r="G1411" s="39"/>
      <c r="H1411" s="45"/>
    </row>
    <row r="1412" s="2" customFormat="1" ht="16.8" customHeight="1">
      <c r="A1412" s="39"/>
      <c r="B1412" s="45"/>
      <c r="C1412" s="322" t="s">
        <v>2681</v>
      </c>
      <c r="D1412" s="322" t="s">
        <v>2682</v>
      </c>
      <c r="E1412" s="18" t="s">
        <v>246</v>
      </c>
      <c r="F1412" s="323">
        <v>60.299999999999997</v>
      </c>
      <c r="G1412" s="39"/>
      <c r="H1412" s="45"/>
    </row>
    <row r="1413" s="2" customFormat="1" ht="16.8" customHeight="1">
      <c r="A1413" s="39"/>
      <c r="B1413" s="45"/>
      <c r="C1413" s="318" t="s">
        <v>479</v>
      </c>
      <c r="D1413" s="319" t="s">
        <v>480</v>
      </c>
      <c r="E1413" s="320" t="s">
        <v>255</v>
      </c>
      <c r="F1413" s="321">
        <v>33.095999999999997</v>
      </c>
      <c r="G1413" s="39"/>
      <c r="H1413" s="45"/>
    </row>
    <row r="1414" s="2" customFormat="1" ht="16.8" customHeight="1">
      <c r="A1414" s="39"/>
      <c r="B1414" s="45"/>
      <c r="C1414" s="322" t="s">
        <v>1</v>
      </c>
      <c r="D1414" s="322" t="s">
        <v>693</v>
      </c>
      <c r="E1414" s="18" t="s">
        <v>1</v>
      </c>
      <c r="F1414" s="323">
        <v>0</v>
      </c>
      <c r="G1414" s="39"/>
      <c r="H1414" s="45"/>
    </row>
    <row r="1415" s="2" customFormat="1">
      <c r="A1415" s="39"/>
      <c r="B1415" s="45"/>
      <c r="C1415" s="322" t="s">
        <v>1</v>
      </c>
      <c r="D1415" s="322" t="s">
        <v>2687</v>
      </c>
      <c r="E1415" s="18" t="s">
        <v>1</v>
      </c>
      <c r="F1415" s="323">
        <v>47.183</v>
      </c>
      <c r="G1415" s="39"/>
      <c r="H1415" s="45"/>
    </row>
    <row r="1416" s="2" customFormat="1" ht="16.8" customHeight="1">
      <c r="A1416" s="39"/>
      <c r="B1416" s="45"/>
      <c r="C1416" s="322" t="s">
        <v>1</v>
      </c>
      <c r="D1416" s="322" t="s">
        <v>696</v>
      </c>
      <c r="E1416" s="18" t="s">
        <v>1</v>
      </c>
      <c r="F1416" s="323">
        <v>0</v>
      </c>
      <c r="G1416" s="39"/>
      <c r="H1416" s="45"/>
    </row>
    <row r="1417" s="2" customFormat="1" ht="16.8" customHeight="1">
      <c r="A1417" s="39"/>
      <c r="B1417" s="45"/>
      <c r="C1417" s="322" t="s">
        <v>1</v>
      </c>
      <c r="D1417" s="322" t="s">
        <v>697</v>
      </c>
      <c r="E1417" s="18" t="s">
        <v>1</v>
      </c>
      <c r="F1417" s="323">
        <v>-14.087</v>
      </c>
      <c r="G1417" s="39"/>
      <c r="H1417" s="45"/>
    </row>
    <row r="1418" s="2" customFormat="1" ht="16.8" customHeight="1">
      <c r="A1418" s="39"/>
      <c r="B1418" s="45"/>
      <c r="C1418" s="322" t="s">
        <v>479</v>
      </c>
      <c r="D1418" s="322" t="s">
        <v>261</v>
      </c>
      <c r="E1418" s="18" t="s">
        <v>1</v>
      </c>
      <c r="F1418" s="323">
        <v>33.095999999999997</v>
      </c>
      <c r="G1418" s="39"/>
      <c r="H1418" s="45"/>
    </row>
    <row r="1419" s="2" customFormat="1" ht="16.8" customHeight="1">
      <c r="A1419" s="39"/>
      <c r="B1419" s="45"/>
      <c r="C1419" s="324" t="s">
        <v>6372</v>
      </c>
      <c r="D1419" s="39"/>
      <c r="E1419" s="39"/>
      <c r="F1419" s="39"/>
      <c r="G1419" s="39"/>
      <c r="H1419" s="45"/>
    </row>
    <row r="1420" s="2" customFormat="1">
      <c r="A1420" s="39"/>
      <c r="B1420" s="45"/>
      <c r="C1420" s="322" t="s">
        <v>688</v>
      </c>
      <c r="D1420" s="322" t="s">
        <v>689</v>
      </c>
      <c r="E1420" s="18" t="s">
        <v>255</v>
      </c>
      <c r="F1420" s="323">
        <v>33.095999999999997</v>
      </c>
      <c r="G1420" s="39"/>
      <c r="H1420" s="45"/>
    </row>
    <row r="1421" s="2" customFormat="1">
      <c r="A1421" s="39"/>
      <c r="B1421" s="45"/>
      <c r="C1421" s="322" t="s">
        <v>698</v>
      </c>
      <c r="D1421" s="322" t="s">
        <v>699</v>
      </c>
      <c r="E1421" s="18" t="s">
        <v>255</v>
      </c>
      <c r="F1421" s="323">
        <v>430.24799999999999</v>
      </c>
      <c r="G1421" s="39"/>
      <c r="H1421" s="45"/>
    </row>
    <row r="1422" s="2" customFormat="1" ht="16.8" customHeight="1">
      <c r="A1422" s="39"/>
      <c r="B1422" s="45"/>
      <c r="C1422" s="322" t="s">
        <v>732</v>
      </c>
      <c r="D1422" s="322" t="s">
        <v>733</v>
      </c>
      <c r="E1422" s="18" t="s">
        <v>255</v>
      </c>
      <c r="F1422" s="323">
        <v>221.83199999999999</v>
      </c>
      <c r="G1422" s="39"/>
      <c r="H1422" s="45"/>
    </row>
    <row r="1423" s="2" customFormat="1">
      <c r="A1423" s="39"/>
      <c r="B1423" s="45"/>
      <c r="C1423" s="322" t="s">
        <v>737</v>
      </c>
      <c r="D1423" s="322" t="s">
        <v>738</v>
      </c>
      <c r="E1423" s="18" t="s">
        <v>487</v>
      </c>
      <c r="F1423" s="323">
        <v>366.02300000000002</v>
      </c>
      <c r="G1423" s="39"/>
      <c r="H1423" s="45"/>
    </row>
    <row r="1424" s="2" customFormat="1" ht="16.8" customHeight="1">
      <c r="A1424" s="39"/>
      <c r="B1424" s="45"/>
      <c r="C1424" s="318" t="s">
        <v>482</v>
      </c>
      <c r="D1424" s="319" t="s">
        <v>483</v>
      </c>
      <c r="E1424" s="320" t="s">
        <v>255</v>
      </c>
      <c r="F1424" s="321">
        <v>176.94</v>
      </c>
      <c r="G1424" s="39"/>
      <c r="H1424" s="45"/>
    </row>
    <row r="1425" s="2" customFormat="1" ht="16.8" customHeight="1">
      <c r="A1425" s="39"/>
      <c r="B1425" s="45"/>
      <c r="C1425" s="322" t="s">
        <v>1</v>
      </c>
      <c r="D1425" s="322" t="s">
        <v>710</v>
      </c>
      <c r="E1425" s="18" t="s">
        <v>1</v>
      </c>
      <c r="F1425" s="323">
        <v>0</v>
      </c>
      <c r="G1425" s="39"/>
      <c r="H1425" s="45"/>
    </row>
    <row r="1426" s="2" customFormat="1" ht="16.8" customHeight="1">
      <c r="A1426" s="39"/>
      <c r="B1426" s="45"/>
      <c r="C1426" s="322" t="s">
        <v>1</v>
      </c>
      <c r="D1426" s="322" t="s">
        <v>711</v>
      </c>
      <c r="E1426" s="18" t="s">
        <v>1</v>
      </c>
      <c r="F1426" s="323">
        <v>23.036999999999999</v>
      </c>
      <c r="G1426" s="39"/>
      <c r="H1426" s="45"/>
    </row>
    <row r="1427" s="2" customFormat="1" ht="16.8" customHeight="1">
      <c r="A1427" s="39"/>
      <c r="B1427" s="45"/>
      <c r="C1427" s="322" t="s">
        <v>1</v>
      </c>
      <c r="D1427" s="322" t="s">
        <v>2693</v>
      </c>
      <c r="E1427" s="18" t="s">
        <v>1</v>
      </c>
      <c r="F1427" s="323">
        <v>1.6459999999999999</v>
      </c>
      <c r="G1427" s="39"/>
      <c r="H1427" s="45"/>
    </row>
    <row r="1428" s="2" customFormat="1" ht="16.8" customHeight="1">
      <c r="A1428" s="39"/>
      <c r="B1428" s="45"/>
      <c r="C1428" s="322" t="s">
        <v>1</v>
      </c>
      <c r="D1428" s="322" t="s">
        <v>2694</v>
      </c>
      <c r="E1428" s="18" t="s">
        <v>1</v>
      </c>
      <c r="F1428" s="323">
        <v>43.805999999999997</v>
      </c>
      <c r="G1428" s="39"/>
      <c r="H1428" s="45"/>
    </row>
    <row r="1429" s="2" customFormat="1" ht="16.8" customHeight="1">
      <c r="A1429" s="39"/>
      <c r="B1429" s="45"/>
      <c r="C1429" s="322" t="s">
        <v>1</v>
      </c>
      <c r="D1429" s="322" t="s">
        <v>2695</v>
      </c>
      <c r="E1429" s="18" t="s">
        <v>1</v>
      </c>
      <c r="F1429" s="323">
        <v>3.129</v>
      </c>
      <c r="G1429" s="39"/>
      <c r="H1429" s="45"/>
    </row>
    <row r="1430" s="2" customFormat="1" ht="16.8" customHeight="1">
      <c r="A1430" s="39"/>
      <c r="B1430" s="45"/>
      <c r="C1430" s="322" t="s">
        <v>1</v>
      </c>
      <c r="D1430" s="322" t="s">
        <v>1404</v>
      </c>
      <c r="E1430" s="18" t="s">
        <v>1</v>
      </c>
      <c r="F1430" s="323">
        <v>98.301000000000002</v>
      </c>
      <c r="G1430" s="39"/>
      <c r="H1430" s="45"/>
    </row>
    <row r="1431" s="2" customFormat="1" ht="16.8" customHeight="1">
      <c r="A1431" s="39"/>
      <c r="B1431" s="45"/>
      <c r="C1431" s="322" t="s">
        <v>1</v>
      </c>
      <c r="D1431" s="322" t="s">
        <v>2696</v>
      </c>
      <c r="E1431" s="18" t="s">
        <v>1</v>
      </c>
      <c r="F1431" s="323">
        <v>7.0209999999999999</v>
      </c>
      <c r="G1431" s="39"/>
      <c r="H1431" s="45"/>
    </row>
    <row r="1432" s="2" customFormat="1" ht="16.8" customHeight="1">
      <c r="A1432" s="39"/>
      <c r="B1432" s="45"/>
      <c r="C1432" s="322" t="s">
        <v>482</v>
      </c>
      <c r="D1432" s="322" t="s">
        <v>261</v>
      </c>
      <c r="E1432" s="18" t="s">
        <v>1</v>
      </c>
      <c r="F1432" s="323">
        <v>176.94</v>
      </c>
      <c r="G1432" s="39"/>
      <c r="H1432" s="45"/>
    </row>
    <row r="1433" s="2" customFormat="1" ht="16.8" customHeight="1">
      <c r="A1433" s="39"/>
      <c r="B1433" s="45"/>
      <c r="C1433" s="324" t="s">
        <v>6372</v>
      </c>
      <c r="D1433" s="39"/>
      <c r="E1433" s="39"/>
      <c r="F1433" s="39"/>
      <c r="G1433" s="39"/>
      <c r="H1433" s="45"/>
    </row>
    <row r="1434" s="2" customFormat="1">
      <c r="A1434" s="39"/>
      <c r="B1434" s="45"/>
      <c r="C1434" s="322" t="s">
        <v>705</v>
      </c>
      <c r="D1434" s="322" t="s">
        <v>706</v>
      </c>
      <c r="E1434" s="18" t="s">
        <v>255</v>
      </c>
      <c r="F1434" s="323">
        <v>176.94</v>
      </c>
      <c r="G1434" s="39"/>
      <c r="H1434" s="45"/>
    </row>
    <row r="1435" s="2" customFormat="1">
      <c r="A1435" s="39"/>
      <c r="B1435" s="45"/>
      <c r="C1435" s="322" t="s">
        <v>713</v>
      </c>
      <c r="D1435" s="322" t="s">
        <v>714</v>
      </c>
      <c r="E1435" s="18" t="s">
        <v>255</v>
      </c>
      <c r="F1435" s="323">
        <v>2300.2199999999998</v>
      </c>
      <c r="G1435" s="39"/>
      <c r="H1435" s="45"/>
    </row>
    <row r="1436" s="2" customFormat="1" ht="16.8" customHeight="1">
      <c r="A1436" s="39"/>
      <c r="B1436" s="45"/>
      <c r="C1436" s="322" t="s">
        <v>732</v>
      </c>
      <c r="D1436" s="322" t="s">
        <v>733</v>
      </c>
      <c r="E1436" s="18" t="s">
        <v>255</v>
      </c>
      <c r="F1436" s="323">
        <v>221.83199999999999</v>
      </c>
      <c r="G1436" s="39"/>
      <c r="H1436" s="45"/>
    </row>
    <row r="1437" s="2" customFormat="1">
      <c r="A1437" s="39"/>
      <c r="B1437" s="45"/>
      <c r="C1437" s="322" t="s">
        <v>737</v>
      </c>
      <c r="D1437" s="322" t="s">
        <v>738</v>
      </c>
      <c r="E1437" s="18" t="s">
        <v>487</v>
      </c>
      <c r="F1437" s="323">
        <v>366.02300000000002</v>
      </c>
      <c r="G1437" s="39"/>
      <c r="H1437" s="45"/>
    </row>
    <row r="1438" s="2" customFormat="1" ht="16.8" customHeight="1">
      <c r="A1438" s="39"/>
      <c r="B1438" s="45"/>
      <c r="C1438" s="318" t="s">
        <v>2013</v>
      </c>
      <c r="D1438" s="319" t="s">
        <v>2014</v>
      </c>
      <c r="E1438" s="320" t="s">
        <v>255</v>
      </c>
      <c r="F1438" s="321">
        <v>11.795999999999999</v>
      </c>
      <c r="G1438" s="39"/>
      <c r="H1438" s="45"/>
    </row>
    <row r="1439" s="2" customFormat="1" ht="16.8" customHeight="1">
      <c r="A1439" s="39"/>
      <c r="B1439" s="45"/>
      <c r="C1439" s="322" t="s">
        <v>1</v>
      </c>
      <c r="D1439" s="322" t="s">
        <v>710</v>
      </c>
      <c r="E1439" s="18" t="s">
        <v>1</v>
      </c>
      <c r="F1439" s="323">
        <v>0</v>
      </c>
      <c r="G1439" s="39"/>
      <c r="H1439" s="45"/>
    </row>
    <row r="1440" s="2" customFormat="1" ht="16.8" customHeight="1">
      <c r="A1440" s="39"/>
      <c r="B1440" s="45"/>
      <c r="C1440" s="322" t="s">
        <v>1</v>
      </c>
      <c r="D1440" s="322" t="s">
        <v>2699</v>
      </c>
      <c r="E1440" s="18" t="s">
        <v>1</v>
      </c>
      <c r="F1440" s="323">
        <v>1.6459999999999999</v>
      </c>
      <c r="G1440" s="39"/>
      <c r="H1440" s="45"/>
    </row>
    <row r="1441" s="2" customFormat="1" ht="16.8" customHeight="1">
      <c r="A1441" s="39"/>
      <c r="B1441" s="45"/>
      <c r="C1441" s="322" t="s">
        <v>1</v>
      </c>
      <c r="D1441" s="322" t="s">
        <v>2700</v>
      </c>
      <c r="E1441" s="18" t="s">
        <v>1</v>
      </c>
      <c r="F1441" s="323">
        <v>3.129</v>
      </c>
      <c r="G1441" s="39"/>
      <c r="H1441" s="45"/>
    </row>
    <row r="1442" s="2" customFormat="1" ht="16.8" customHeight="1">
      <c r="A1442" s="39"/>
      <c r="B1442" s="45"/>
      <c r="C1442" s="322" t="s">
        <v>1</v>
      </c>
      <c r="D1442" s="322" t="s">
        <v>2701</v>
      </c>
      <c r="E1442" s="18" t="s">
        <v>1</v>
      </c>
      <c r="F1442" s="323">
        <v>7.0209999999999999</v>
      </c>
      <c r="G1442" s="39"/>
      <c r="H1442" s="45"/>
    </row>
    <row r="1443" s="2" customFormat="1" ht="16.8" customHeight="1">
      <c r="A1443" s="39"/>
      <c r="B1443" s="45"/>
      <c r="C1443" s="322" t="s">
        <v>2013</v>
      </c>
      <c r="D1443" s="322" t="s">
        <v>261</v>
      </c>
      <c r="E1443" s="18" t="s">
        <v>1</v>
      </c>
      <c r="F1443" s="323">
        <v>11.795999999999999</v>
      </c>
      <c r="G1443" s="39"/>
      <c r="H1443" s="45"/>
    </row>
    <row r="1444" s="2" customFormat="1" ht="16.8" customHeight="1">
      <c r="A1444" s="39"/>
      <c r="B1444" s="45"/>
      <c r="C1444" s="324" t="s">
        <v>6372</v>
      </c>
      <c r="D1444" s="39"/>
      <c r="E1444" s="39"/>
      <c r="F1444" s="39"/>
      <c r="G1444" s="39"/>
      <c r="H1444" s="45"/>
    </row>
    <row r="1445" s="2" customFormat="1">
      <c r="A1445" s="39"/>
      <c r="B1445" s="45"/>
      <c r="C1445" s="322" t="s">
        <v>2076</v>
      </c>
      <c r="D1445" s="322" t="s">
        <v>2077</v>
      </c>
      <c r="E1445" s="18" t="s">
        <v>255</v>
      </c>
      <c r="F1445" s="323">
        <v>11.795999999999999</v>
      </c>
      <c r="G1445" s="39"/>
      <c r="H1445" s="45"/>
    </row>
    <row r="1446" s="2" customFormat="1">
      <c r="A1446" s="39"/>
      <c r="B1446" s="45"/>
      <c r="C1446" s="322" t="s">
        <v>2082</v>
      </c>
      <c r="D1446" s="322" t="s">
        <v>2083</v>
      </c>
      <c r="E1446" s="18" t="s">
        <v>255</v>
      </c>
      <c r="F1446" s="323">
        <v>153.34800000000001</v>
      </c>
      <c r="G1446" s="39"/>
      <c r="H1446" s="45"/>
    </row>
    <row r="1447" s="2" customFormat="1" ht="16.8" customHeight="1">
      <c r="A1447" s="39"/>
      <c r="B1447" s="45"/>
      <c r="C1447" s="322" t="s">
        <v>732</v>
      </c>
      <c r="D1447" s="322" t="s">
        <v>733</v>
      </c>
      <c r="E1447" s="18" t="s">
        <v>255</v>
      </c>
      <c r="F1447" s="323">
        <v>221.83199999999999</v>
      </c>
      <c r="G1447" s="39"/>
      <c r="H1447" s="45"/>
    </row>
    <row r="1448" s="2" customFormat="1">
      <c r="A1448" s="39"/>
      <c r="B1448" s="45"/>
      <c r="C1448" s="322" t="s">
        <v>737</v>
      </c>
      <c r="D1448" s="322" t="s">
        <v>738</v>
      </c>
      <c r="E1448" s="18" t="s">
        <v>487</v>
      </c>
      <c r="F1448" s="323">
        <v>366.02300000000002</v>
      </c>
      <c r="G1448" s="39"/>
      <c r="H1448" s="45"/>
    </row>
    <row r="1449" s="2" customFormat="1" ht="16.8" customHeight="1">
      <c r="A1449" s="39"/>
      <c r="B1449" s="45"/>
      <c r="C1449" s="318" t="s">
        <v>507</v>
      </c>
      <c r="D1449" s="319" t="s">
        <v>508</v>
      </c>
      <c r="E1449" s="320" t="s">
        <v>296</v>
      </c>
      <c r="F1449" s="321">
        <v>0.10000000000000001</v>
      </c>
      <c r="G1449" s="39"/>
      <c r="H1449" s="45"/>
    </row>
    <row r="1450" s="2" customFormat="1" ht="16.8" customHeight="1">
      <c r="A1450" s="39"/>
      <c r="B1450" s="45"/>
      <c r="C1450" s="322" t="s">
        <v>507</v>
      </c>
      <c r="D1450" s="322" t="s">
        <v>646</v>
      </c>
      <c r="E1450" s="18" t="s">
        <v>1</v>
      </c>
      <c r="F1450" s="323">
        <v>0.10000000000000001</v>
      </c>
      <c r="G1450" s="39"/>
      <c r="H1450" s="45"/>
    </row>
    <row r="1451" s="2" customFormat="1" ht="16.8" customHeight="1">
      <c r="A1451" s="39"/>
      <c r="B1451" s="45"/>
      <c r="C1451" s="318" t="s">
        <v>510</v>
      </c>
      <c r="D1451" s="319" t="s">
        <v>511</v>
      </c>
      <c r="E1451" s="320" t="s">
        <v>296</v>
      </c>
      <c r="F1451" s="321">
        <v>0.14999999999999999</v>
      </c>
      <c r="G1451" s="39"/>
      <c r="H1451" s="45"/>
    </row>
    <row r="1452" s="2" customFormat="1" ht="16.8" customHeight="1">
      <c r="A1452" s="39"/>
      <c r="B1452" s="45"/>
      <c r="C1452" s="322" t="s">
        <v>510</v>
      </c>
      <c r="D1452" s="322" t="s">
        <v>645</v>
      </c>
      <c r="E1452" s="18" t="s">
        <v>1</v>
      </c>
      <c r="F1452" s="323">
        <v>0.14999999999999999</v>
      </c>
      <c r="G1452" s="39"/>
      <c r="H1452" s="45"/>
    </row>
    <row r="1453" s="2" customFormat="1" ht="16.8" customHeight="1">
      <c r="A1453" s="39"/>
      <c r="B1453" s="45"/>
      <c r="C1453" s="324" t="s">
        <v>6372</v>
      </c>
      <c r="D1453" s="39"/>
      <c r="E1453" s="39"/>
      <c r="F1453" s="39"/>
      <c r="G1453" s="39"/>
      <c r="H1453" s="45"/>
    </row>
    <row r="1454" s="2" customFormat="1" ht="16.8" customHeight="1">
      <c r="A1454" s="39"/>
      <c r="B1454" s="45"/>
      <c r="C1454" s="322" t="s">
        <v>634</v>
      </c>
      <c r="D1454" s="322" t="s">
        <v>635</v>
      </c>
      <c r="E1454" s="18" t="s">
        <v>255</v>
      </c>
      <c r="F1454" s="323">
        <v>36.835000000000001</v>
      </c>
      <c r="G1454" s="39"/>
      <c r="H1454" s="45"/>
    </row>
    <row r="1455" s="2" customFormat="1">
      <c r="A1455" s="39"/>
      <c r="B1455" s="45"/>
      <c r="C1455" s="322" t="s">
        <v>671</v>
      </c>
      <c r="D1455" s="322" t="s">
        <v>672</v>
      </c>
      <c r="E1455" s="18" t="s">
        <v>255</v>
      </c>
      <c r="F1455" s="323">
        <v>89.811000000000007</v>
      </c>
      <c r="G1455" s="39"/>
      <c r="H1455" s="45"/>
    </row>
    <row r="1456" s="2" customFormat="1" ht="16.8" customHeight="1">
      <c r="A1456" s="39"/>
      <c r="B1456" s="45"/>
      <c r="C1456" s="322" t="s">
        <v>719</v>
      </c>
      <c r="D1456" s="322" t="s">
        <v>720</v>
      </c>
      <c r="E1456" s="18" t="s">
        <v>255</v>
      </c>
      <c r="F1456" s="323">
        <v>75.724000000000004</v>
      </c>
      <c r="G1456" s="39"/>
      <c r="H1456" s="45"/>
    </row>
    <row r="1457" s="2" customFormat="1" ht="16.8" customHeight="1">
      <c r="A1457" s="39"/>
      <c r="B1457" s="45"/>
      <c r="C1457" s="322" t="s">
        <v>262</v>
      </c>
      <c r="D1457" s="322" t="s">
        <v>263</v>
      </c>
      <c r="E1457" s="18" t="s">
        <v>255</v>
      </c>
      <c r="F1457" s="323">
        <v>264.45999999999998</v>
      </c>
      <c r="G1457" s="39"/>
      <c r="H1457" s="45"/>
    </row>
    <row r="1458" s="2" customFormat="1" ht="16.8" customHeight="1">
      <c r="A1458" s="39"/>
      <c r="B1458" s="45"/>
      <c r="C1458" s="318" t="s">
        <v>513</v>
      </c>
      <c r="D1458" s="319" t="s">
        <v>514</v>
      </c>
      <c r="E1458" s="320" t="s">
        <v>246</v>
      </c>
      <c r="F1458" s="321">
        <v>190.27500000000001</v>
      </c>
      <c r="G1458" s="39"/>
      <c r="H1458" s="45"/>
    </row>
    <row r="1459" s="2" customFormat="1" ht="16.8" customHeight="1">
      <c r="A1459" s="39"/>
      <c r="B1459" s="45"/>
      <c r="C1459" s="322" t="s">
        <v>1</v>
      </c>
      <c r="D1459" s="322" t="s">
        <v>2735</v>
      </c>
      <c r="E1459" s="18" t="s">
        <v>1</v>
      </c>
      <c r="F1459" s="323">
        <v>0</v>
      </c>
      <c r="G1459" s="39"/>
      <c r="H1459" s="45"/>
    </row>
    <row r="1460" s="2" customFormat="1" ht="16.8" customHeight="1">
      <c r="A1460" s="39"/>
      <c r="B1460" s="45"/>
      <c r="C1460" s="322" t="s">
        <v>1</v>
      </c>
      <c r="D1460" s="322" t="s">
        <v>2736</v>
      </c>
      <c r="E1460" s="18" t="s">
        <v>1</v>
      </c>
      <c r="F1460" s="323">
        <v>4.9000000000000004</v>
      </c>
      <c r="G1460" s="39"/>
      <c r="H1460" s="45"/>
    </row>
    <row r="1461" s="2" customFormat="1" ht="16.8" customHeight="1">
      <c r="A1461" s="39"/>
      <c r="B1461" s="45"/>
      <c r="C1461" s="322" t="s">
        <v>1</v>
      </c>
      <c r="D1461" s="322" t="s">
        <v>2628</v>
      </c>
      <c r="E1461" s="18" t="s">
        <v>1</v>
      </c>
      <c r="F1461" s="323">
        <v>0</v>
      </c>
      <c r="G1461" s="39"/>
      <c r="H1461" s="45"/>
    </row>
    <row r="1462" s="2" customFormat="1" ht="16.8" customHeight="1">
      <c r="A1462" s="39"/>
      <c r="B1462" s="45"/>
      <c r="C1462" s="322" t="s">
        <v>1</v>
      </c>
      <c r="D1462" s="322" t="s">
        <v>2737</v>
      </c>
      <c r="E1462" s="18" t="s">
        <v>1</v>
      </c>
      <c r="F1462" s="323">
        <v>5.2000000000000002</v>
      </c>
      <c r="G1462" s="39"/>
      <c r="H1462" s="45"/>
    </row>
    <row r="1463" s="2" customFormat="1" ht="16.8" customHeight="1">
      <c r="A1463" s="39"/>
      <c r="B1463" s="45"/>
      <c r="C1463" s="322" t="s">
        <v>1</v>
      </c>
      <c r="D1463" s="322" t="s">
        <v>2631</v>
      </c>
      <c r="E1463" s="18" t="s">
        <v>1</v>
      </c>
      <c r="F1463" s="323">
        <v>0</v>
      </c>
      <c r="G1463" s="39"/>
      <c r="H1463" s="45"/>
    </row>
    <row r="1464" s="2" customFormat="1" ht="16.8" customHeight="1">
      <c r="A1464" s="39"/>
      <c r="B1464" s="45"/>
      <c r="C1464" s="322" t="s">
        <v>1</v>
      </c>
      <c r="D1464" s="322" t="s">
        <v>2738</v>
      </c>
      <c r="E1464" s="18" t="s">
        <v>1</v>
      </c>
      <c r="F1464" s="323">
        <v>1.5</v>
      </c>
      <c r="G1464" s="39"/>
      <c r="H1464" s="45"/>
    </row>
    <row r="1465" s="2" customFormat="1" ht="16.8" customHeight="1">
      <c r="A1465" s="39"/>
      <c r="B1465" s="45"/>
      <c r="C1465" s="322" t="s">
        <v>1</v>
      </c>
      <c r="D1465" s="322" t="s">
        <v>2735</v>
      </c>
      <c r="E1465" s="18" t="s">
        <v>1</v>
      </c>
      <c r="F1465" s="323">
        <v>0</v>
      </c>
      <c r="G1465" s="39"/>
      <c r="H1465" s="45"/>
    </row>
    <row r="1466" s="2" customFormat="1" ht="16.8" customHeight="1">
      <c r="A1466" s="39"/>
      <c r="B1466" s="45"/>
      <c r="C1466" s="322" t="s">
        <v>1</v>
      </c>
      <c r="D1466" s="322" t="s">
        <v>2739</v>
      </c>
      <c r="E1466" s="18" t="s">
        <v>1</v>
      </c>
      <c r="F1466" s="323">
        <v>125.44</v>
      </c>
      <c r="G1466" s="39"/>
      <c r="H1466" s="45"/>
    </row>
    <row r="1467" s="2" customFormat="1" ht="16.8" customHeight="1">
      <c r="A1467" s="39"/>
      <c r="B1467" s="45"/>
      <c r="C1467" s="322" t="s">
        <v>1</v>
      </c>
      <c r="D1467" s="322" t="s">
        <v>2631</v>
      </c>
      <c r="E1467" s="18" t="s">
        <v>1</v>
      </c>
      <c r="F1467" s="323">
        <v>0</v>
      </c>
      <c r="G1467" s="39"/>
      <c r="H1467" s="45"/>
    </row>
    <row r="1468" s="2" customFormat="1" ht="16.8" customHeight="1">
      <c r="A1468" s="39"/>
      <c r="B1468" s="45"/>
      <c r="C1468" s="322" t="s">
        <v>1</v>
      </c>
      <c r="D1468" s="322" t="s">
        <v>2740</v>
      </c>
      <c r="E1468" s="18" t="s">
        <v>1</v>
      </c>
      <c r="F1468" s="323">
        <v>53.234999999999999</v>
      </c>
      <c r="G1468" s="39"/>
      <c r="H1468" s="45"/>
    </row>
    <row r="1469" s="2" customFormat="1" ht="16.8" customHeight="1">
      <c r="A1469" s="39"/>
      <c r="B1469" s="45"/>
      <c r="C1469" s="322" t="s">
        <v>513</v>
      </c>
      <c r="D1469" s="322" t="s">
        <v>261</v>
      </c>
      <c r="E1469" s="18" t="s">
        <v>1</v>
      </c>
      <c r="F1469" s="323">
        <v>190.27500000000001</v>
      </c>
      <c r="G1469" s="39"/>
      <c r="H1469" s="45"/>
    </row>
    <row r="1470" s="2" customFormat="1" ht="16.8" customHeight="1">
      <c r="A1470" s="39"/>
      <c r="B1470" s="45"/>
      <c r="C1470" s="324" t="s">
        <v>6372</v>
      </c>
      <c r="D1470" s="39"/>
      <c r="E1470" s="39"/>
      <c r="F1470" s="39"/>
      <c r="G1470" s="39"/>
      <c r="H1470" s="45"/>
    </row>
    <row r="1471" s="2" customFormat="1" ht="16.8" customHeight="1">
      <c r="A1471" s="39"/>
      <c r="B1471" s="45"/>
      <c r="C1471" s="322" t="s">
        <v>820</v>
      </c>
      <c r="D1471" s="322" t="s">
        <v>821</v>
      </c>
      <c r="E1471" s="18" t="s">
        <v>246</v>
      </c>
      <c r="F1471" s="323">
        <v>190.27500000000001</v>
      </c>
      <c r="G1471" s="39"/>
      <c r="H1471" s="45"/>
    </row>
    <row r="1472" s="2" customFormat="1" ht="16.8" customHeight="1">
      <c r="A1472" s="39"/>
      <c r="B1472" s="45"/>
      <c r="C1472" s="322" t="s">
        <v>244</v>
      </c>
      <c r="D1472" s="322" t="s">
        <v>245</v>
      </c>
      <c r="E1472" s="18" t="s">
        <v>246</v>
      </c>
      <c r="F1472" s="323">
        <v>190.27500000000001</v>
      </c>
      <c r="G1472" s="39"/>
      <c r="H1472" s="45"/>
    </row>
    <row r="1473" s="2" customFormat="1">
      <c r="A1473" s="39"/>
      <c r="B1473" s="45"/>
      <c r="C1473" s="322" t="s">
        <v>671</v>
      </c>
      <c r="D1473" s="322" t="s">
        <v>672</v>
      </c>
      <c r="E1473" s="18" t="s">
        <v>255</v>
      </c>
      <c r="F1473" s="323">
        <v>89.811000000000007</v>
      </c>
      <c r="G1473" s="39"/>
      <c r="H1473" s="45"/>
    </row>
    <row r="1474" s="2" customFormat="1" ht="16.8" customHeight="1">
      <c r="A1474" s="39"/>
      <c r="B1474" s="45"/>
      <c r="C1474" s="322" t="s">
        <v>719</v>
      </c>
      <c r="D1474" s="322" t="s">
        <v>720</v>
      </c>
      <c r="E1474" s="18" t="s">
        <v>255</v>
      </c>
      <c r="F1474" s="323">
        <v>75.724000000000004</v>
      </c>
      <c r="G1474" s="39"/>
      <c r="H1474" s="45"/>
    </row>
    <row r="1475" s="2" customFormat="1" ht="16.8" customHeight="1">
      <c r="A1475" s="39"/>
      <c r="B1475" s="45"/>
      <c r="C1475" s="322" t="s">
        <v>262</v>
      </c>
      <c r="D1475" s="322" t="s">
        <v>263</v>
      </c>
      <c r="E1475" s="18" t="s">
        <v>255</v>
      </c>
      <c r="F1475" s="323">
        <v>264.45999999999998</v>
      </c>
      <c r="G1475" s="39"/>
      <c r="H1475" s="45"/>
    </row>
    <row r="1476" s="2" customFormat="1" ht="16.8" customHeight="1">
      <c r="A1476" s="39"/>
      <c r="B1476" s="45"/>
      <c r="C1476" s="322" t="s">
        <v>800</v>
      </c>
      <c r="D1476" s="322" t="s">
        <v>801</v>
      </c>
      <c r="E1476" s="18" t="s">
        <v>246</v>
      </c>
      <c r="F1476" s="323">
        <v>190.27500000000001</v>
      </c>
      <c r="G1476" s="39"/>
      <c r="H1476" s="45"/>
    </row>
    <row r="1477" s="2" customFormat="1" ht="16.8" customHeight="1">
      <c r="A1477" s="39"/>
      <c r="B1477" s="45"/>
      <c r="C1477" s="322" t="s">
        <v>806</v>
      </c>
      <c r="D1477" s="322" t="s">
        <v>807</v>
      </c>
      <c r="E1477" s="18" t="s">
        <v>246</v>
      </c>
      <c r="F1477" s="323">
        <v>95.138000000000005</v>
      </c>
      <c r="G1477" s="39"/>
      <c r="H1477" s="45"/>
    </row>
    <row r="1478" s="2" customFormat="1" ht="16.8" customHeight="1">
      <c r="A1478" s="39"/>
      <c r="B1478" s="45"/>
      <c r="C1478" s="318" t="s">
        <v>516</v>
      </c>
      <c r="D1478" s="319" t="s">
        <v>516</v>
      </c>
      <c r="E1478" s="320" t="s">
        <v>255</v>
      </c>
      <c r="F1478" s="321">
        <v>70.436000000000007</v>
      </c>
      <c r="G1478" s="39"/>
      <c r="H1478" s="45"/>
    </row>
    <row r="1479" s="2" customFormat="1" ht="16.8" customHeight="1">
      <c r="A1479" s="39"/>
      <c r="B1479" s="45"/>
      <c r="C1479" s="322" t="s">
        <v>1</v>
      </c>
      <c r="D1479" s="322" t="s">
        <v>2714</v>
      </c>
      <c r="E1479" s="18" t="s">
        <v>1</v>
      </c>
      <c r="F1479" s="323">
        <v>235.91900000000001</v>
      </c>
      <c r="G1479" s="39"/>
      <c r="H1479" s="45"/>
    </row>
    <row r="1480" s="2" customFormat="1" ht="16.8" customHeight="1">
      <c r="A1480" s="39"/>
      <c r="B1480" s="45"/>
      <c r="C1480" s="322" t="s">
        <v>1</v>
      </c>
      <c r="D1480" s="322" t="s">
        <v>2716</v>
      </c>
      <c r="E1480" s="18" t="s">
        <v>1</v>
      </c>
      <c r="F1480" s="323">
        <v>-0.48399999999999999</v>
      </c>
      <c r="G1480" s="39"/>
      <c r="H1480" s="45"/>
    </row>
    <row r="1481" s="2" customFormat="1" ht="16.8" customHeight="1">
      <c r="A1481" s="39"/>
      <c r="B1481" s="45"/>
      <c r="C1481" s="322" t="s">
        <v>1</v>
      </c>
      <c r="D1481" s="322" t="s">
        <v>2717</v>
      </c>
      <c r="E1481" s="18" t="s">
        <v>1</v>
      </c>
      <c r="F1481" s="323">
        <v>-0.48999999999999999</v>
      </c>
      <c r="G1481" s="39"/>
      <c r="H1481" s="45"/>
    </row>
    <row r="1482" s="2" customFormat="1" ht="16.8" customHeight="1">
      <c r="A1482" s="39"/>
      <c r="B1482" s="45"/>
      <c r="C1482" s="322" t="s">
        <v>1</v>
      </c>
      <c r="D1482" s="322" t="s">
        <v>2716</v>
      </c>
      <c r="E1482" s="18" t="s">
        <v>1</v>
      </c>
      <c r="F1482" s="323">
        <v>-0.48399999999999999</v>
      </c>
      <c r="G1482" s="39"/>
      <c r="H1482" s="45"/>
    </row>
    <row r="1483" s="2" customFormat="1" ht="16.8" customHeight="1">
      <c r="A1483" s="39"/>
      <c r="B1483" s="45"/>
      <c r="C1483" s="322" t="s">
        <v>1</v>
      </c>
      <c r="D1483" s="322" t="s">
        <v>2718</v>
      </c>
      <c r="E1483" s="18" t="s">
        <v>1</v>
      </c>
      <c r="F1483" s="323">
        <v>-154.65700000000001</v>
      </c>
      <c r="G1483" s="39"/>
      <c r="H1483" s="45"/>
    </row>
    <row r="1484" s="2" customFormat="1" ht="16.8" customHeight="1">
      <c r="A1484" s="39"/>
      <c r="B1484" s="45"/>
      <c r="C1484" s="322" t="s">
        <v>1</v>
      </c>
      <c r="D1484" s="322" t="s">
        <v>770</v>
      </c>
      <c r="E1484" s="18" t="s">
        <v>1</v>
      </c>
      <c r="F1484" s="323">
        <v>-5.0149999999999997</v>
      </c>
      <c r="G1484" s="39"/>
      <c r="H1484" s="45"/>
    </row>
    <row r="1485" s="2" customFormat="1" ht="16.8" customHeight="1">
      <c r="A1485" s="39"/>
      <c r="B1485" s="45"/>
      <c r="C1485" s="322" t="s">
        <v>1</v>
      </c>
      <c r="D1485" s="322" t="s">
        <v>2719</v>
      </c>
      <c r="E1485" s="18" t="s">
        <v>1</v>
      </c>
      <c r="F1485" s="323">
        <v>-0.81999999999999995</v>
      </c>
      <c r="G1485" s="39"/>
      <c r="H1485" s="45"/>
    </row>
    <row r="1486" s="2" customFormat="1" ht="16.8" customHeight="1">
      <c r="A1486" s="39"/>
      <c r="B1486" s="45"/>
      <c r="C1486" s="322" t="s">
        <v>1</v>
      </c>
      <c r="D1486" s="322" t="s">
        <v>2720</v>
      </c>
      <c r="E1486" s="18" t="s">
        <v>1</v>
      </c>
      <c r="F1486" s="323">
        <v>-3.1400000000000001</v>
      </c>
      <c r="G1486" s="39"/>
      <c r="H1486" s="45"/>
    </row>
    <row r="1487" s="2" customFormat="1" ht="16.8" customHeight="1">
      <c r="A1487" s="39"/>
      <c r="B1487" s="45"/>
      <c r="C1487" s="322" t="s">
        <v>1</v>
      </c>
      <c r="D1487" s="322" t="s">
        <v>2721</v>
      </c>
      <c r="E1487" s="18" t="s">
        <v>1</v>
      </c>
      <c r="F1487" s="323">
        <v>-0.39300000000000002</v>
      </c>
      <c r="G1487" s="39"/>
      <c r="H1487" s="45"/>
    </row>
    <row r="1488" s="2" customFormat="1" ht="16.8" customHeight="1">
      <c r="A1488" s="39"/>
      <c r="B1488" s="45"/>
      <c r="C1488" s="322" t="s">
        <v>516</v>
      </c>
      <c r="D1488" s="322" t="s">
        <v>261</v>
      </c>
      <c r="E1488" s="18" t="s">
        <v>1</v>
      </c>
      <c r="F1488" s="323">
        <v>70.436000000000007</v>
      </c>
      <c r="G1488" s="39"/>
      <c r="H1488" s="45"/>
    </row>
    <row r="1489" s="2" customFormat="1" ht="16.8" customHeight="1">
      <c r="A1489" s="39"/>
      <c r="B1489" s="45"/>
      <c r="C1489" s="324" t="s">
        <v>6372</v>
      </c>
      <c r="D1489" s="39"/>
      <c r="E1489" s="39"/>
      <c r="F1489" s="39"/>
      <c r="G1489" s="39"/>
      <c r="H1489" s="45"/>
    </row>
    <row r="1490" s="2" customFormat="1" ht="16.8" customHeight="1">
      <c r="A1490" s="39"/>
      <c r="B1490" s="45"/>
      <c r="C1490" s="322" t="s">
        <v>764</v>
      </c>
      <c r="D1490" s="322" t="s">
        <v>765</v>
      </c>
      <c r="E1490" s="18" t="s">
        <v>255</v>
      </c>
      <c r="F1490" s="323">
        <v>70.436000000000007</v>
      </c>
      <c r="G1490" s="39"/>
      <c r="H1490" s="45"/>
    </row>
    <row r="1491" s="2" customFormat="1">
      <c r="A1491" s="39"/>
      <c r="B1491" s="45"/>
      <c r="C1491" s="322" t="s">
        <v>671</v>
      </c>
      <c r="D1491" s="322" t="s">
        <v>672</v>
      </c>
      <c r="E1491" s="18" t="s">
        <v>255</v>
      </c>
      <c r="F1491" s="323">
        <v>89.811000000000007</v>
      </c>
      <c r="G1491" s="39"/>
      <c r="H1491" s="45"/>
    </row>
    <row r="1492" s="2" customFormat="1">
      <c r="A1492" s="39"/>
      <c r="B1492" s="45"/>
      <c r="C1492" s="322" t="s">
        <v>688</v>
      </c>
      <c r="D1492" s="322" t="s">
        <v>689</v>
      </c>
      <c r="E1492" s="18" t="s">
        <v>255</v>
      </c>
      <c r="F1492" s="323">
        <v>33.095999999999997</v>
      </c>
      <c r="G1492" s="39"/>
      <c r="H1492" s="45"/>
    </row>
    <row r="1493" s="2" customFormat="1" ht="16.8" customHeight="1">
      <c r="A1493" s="39"/>
      <c r="B1493" s="45"/>
      <c r="C1493" s="322" t="s">
        <v>773</v>
      </c>
      <c r="D1493" s="322" t="s">
        <v>774</v>
      </c>
      <c r="E1493" s="18" t="s">
        <v>487</v>
      </c>
      <c r="F1493" s="323">
        <v>115.538</v>
      </c>
      <c r="G1493" s="39"/>
      <c r="H1493" s="45"/>
    </row>
    <row r="1494" s="2" customFormat="1" ht="16.8" customHeight="1">
      <c r="A1494" s="39"/>
      <c r="B1494" s="45"/>
      <c r="C1494" s="318" t="s">
        <v>518</v>
      </c>
      <c r="D1494" s="319" t="s">
        <v>518</v>
      </c>
      <c r="E1494" s="320" t="s">
        <v>246</v>
      </c>
      <c r="F1494" s="321">
        <v>95.138000000000005</v>
      </c>
      <c r="G1494" s="39"/>
      <c r="H1494" s="45"/>
    </row>
    <row r="1495" s="2" customFormat="1" ht="16.8" customHeight="1">
      <c r="A1495" s="39"/>
      <c r="B1495" s="45"/>
      <c r="C1495" s="322" t="s">
        <v>1</v>
      </c>
      <c r="D1495" s="322" t="s">
        <v>811</v>
      </c>
      <c r="E1495" s="18" t="s">
        <v>1</v>
      </c>
      <c r="F1495" s="323">
        <v>0</v>
      </c>
      <c r="G1495" s="39"/>
      <c r="H1495" s="45"/>
    </row>
    <row r="1496" s="2" customFormat="1" ht="16.8" customHeight="1">
      <c r="A1496" s="39"/>
      <c r="B1496" s="45"/>
      <c r="C1496" s="322" t="s">
        <v>1</v>
      </c>
      <c r="D1496" s="322" t="s">
        <v>812</v>
      </c>
      <c r="E1496" s="18" t="s">
        <v>1</v>
      </c>
      <c r="F1496" s="323">
        <v>95.138000000000005</v>
      </c>
      <c r="G1496" s="39"/>
      <c r="H1496" s="45"/>
    </row>
    <row r="1497" s="2" customFormat="1" ht="16.8" customHeight="1">
      <c r="A1497" s="39"/>
      <c r="B1497" s="45"/>
      <c r="C1497" s="322" t="s">
        <v>518</v>
      </c>
      <c r="D1497" s="322" t="s">
        <v>261</v>
      </c>
      <c r="E1497" s="18" t="s">
        <v>1</v>
      </c>
      <c r="F1497" s="323">
        <v>95.138000000000005</v>
      </c>
      <c r="G1497" s="39"/>
      <c r="H1497" s="45"/>
    </row>
    <row r="1498" s="2" customFormat="1" ht="16.8" customHeight="1">
      <c r="A1498" s="39"/>
      <c r="B1498" s="45"/>
      <c r="C1498" s="324" t="s">
        <v>6372</v>
      </c>
      <c r="D1498" s="39"/>
      <c r="E1498" s="39"/>
      <c r="F1498" s="39"/>
      <c r="G1498" s="39"/>
      <c r="H1498" s="45"/>
    </row>
    <row r="1499" s="2" customFormat="1" ht="16.8" customHeight="1">
      <c r="A1499" s="39"/>
      <c r="B1499" s="45"/>
      <c r="C1499" s="322" t="s">
        <v>806</v>
      </c>
      <c r="D1499" s="322" t="s">
        <v>807</v>
      </c>
      <c r="E1499" s="18" t="s">
        <v>246</v>
      </c>
      <c r="F1499" s="323">
        <v>95.138000000000005</v>
      </c>
      <c r="G1499" s="39"/>
      <c r="H1499" s="45"/>
    </row>
    <row r="1500" s="2" customFormat="1">
      <c r="A1500" s="39"/>
      <c r="B1500" s="45"/>
      <c r="C1500" s="322" t="s">
        <v>838</v>
      </c>
      <c r="D1500" s="322" t="s">
        <v>839</v>
      </c>
      <c r="E1500" s="18" t="s">
        <v>246</v>
      </c>
      <c r="F1500" s="323">
        <v>95.138000000000005</v>
      </c>
      <c r="G1500" s="39"/>
      <c r="H1500" s="45"/>
    </row>
    <row r="1501" s="2" customFormat="1" ht="16.8" customHeight="1">
      <c r="A1501" s="39"/>
      <c r="B1501" s="45"/>
      <c r="C1501" s="322" t="s">
        <v>844</v>
      </c>
      <c r="D1501" s="322" t="s">
        <v>845</v>
      </c>
      <c r="E1501" s="18" t="s">
        <v>246</v>
      </c>
      <c r="F1501" s="323">
        <v>95.138000000000005</v>
      </c>
      <c r="G1501" s="39"/>
      <c r="H1501" s="45"/>
    </row>
    <row r="1502" s="2" customFormat="1" ht="26.4" customHeight="1">
      <c r="A1502" s="39"/>
      <c r="B1502" s="45"/>
      <c r="C1502" s="317" t="s">
        <v>6391</v>
      </c>
      <c r="D1502" s="317" t="s">
        <v>117</v>
      </c>
      <c r="E1502" s="39"/>
      <c r="F1502" s="39"/>
      <c r="G1502" s="39"/>
      <c r="H1502" s="45"/>
    </row>
    <row r="1503" s="2" customFormat="1" ht="16.8" customHeight="1">
      <c r="A1503" s="39"/>
      <c r="B1503" s="45"/>
      <c r="C1503" s="318" t="s">
        <v>425</v>
      </c>
      <c r="D1503" s="319" t="s">
        <v>426</v>
      </c>
      <c r="E1503" s="320" t="s">
        <v>255</v>
      </c>
      <c r="F1503" s="321">
        <v>47.460999999999999</v>
      </c>
      <c r="G1503" s="39"/>
      <c r="H1503" s="45"/>
    </row>
    <row r="1504" s="2" customFormat="1" ht="16.8" customHeight="1">
      <c r="A1504" s="39"/>
      <c r="B1504" s="45"/>
      <c r="C1504" s="318" t="s">
        <v>428</v>
      </c>
      <c r="D1504" s="319" t="s">
        <v>429</v>
      </c>
      <c r="E1504" s="320" t="s">
        <v>255</v>
      </c>
      <c r="F1504" s="321">
        <v>268.94600000000003</v>
      </c>
      <c r="G1504" s="39"/>
      <c r="H1504" s="45"/>
    </row>
    <row r="1505" s="2" customFormat="1" ht="16.8" customHeight="1">
      <c r="A1505" s="39"/>
      <c r="B1505" s="45"/>
      <c r="C1505" s="318" t="s">
        <v>431</v>
      </c>
      <c r="D1505" s="319" t="s">
        <v>432</v>
      </c>
      <c r="E1505" s="320" t="s">
        <v>255</v>
      </c>
      <c r="F1505" s="321">
        <v>166.114</v>
      </c>
      <c r="G1505" s="39"/>
      <c r="H1505" s="45"/>
    </row>
    <row r="1506" s="2" customFormat="1" ht="16.8" customHeight="1">
      <c r="A1506" s="39"/>
      <c r="B1506" s="45"/>
      <c r="C1506" s="318" t="s">
        <v>434</v>
      </c>
      <c r="D1506" s="319" t="s">
        <v>435</v>
      </c>
      <c r="E1506" s="320" t="s">
        <v>255</v>
      </c>
      <c r="F1506" s="321">
        <v>941.31100000000004</v>
      </c>
      <c r="G1506" s="39"/>
      <c r="H1506" s="45"/>
    </row>
    <row r="1507" s="2" customFormat="1" ht="16.8" customHeight="1">
      <c r="A1507" s="39"/>
      <c r="B1507" s="45"/>
      <c r="C1507" s="318" t="s">
        <v>2494</v>
      </c>
      <c r="D1507" s="319" t="s">
        <v>2495</v>
      </c>
      <c r="E1507" s="320" t="s">
        <v>255</v>
      </c>
      <c r="F1507" s="321">
        <v>11.865</v>
      </c>
      <c r="G1507" s="39"/>
      <c r="H1507" s="45"/>
    </row>
    <row r="1508" s="2" customFormat="1" ht="16.8" customHeight="1">
      <c r="A1508" s="39"/>
      <c r="B1508" s="45"/>
      <c r="C1508" s="318" t="s">
        <v>2497</v>
      </c>
      <c r="D1508" s="319" t="s">
        <v>2498</v>
      </c>
      <c r="E1508" s="320" t="s">
        <v>255</v>
      </c>
      <c r="F1508" s="321">
        <v>67.236000000000004</v>
      </c>
      <c r="G1508" s="39"/>
      <c r="H1508" s="45"/>
    </row>
    <row r="1509" s="2" customFormat="1" ht="16.8" customHeight="1">
      <c r="A1509" s="39"/>
      <c r="B1509" s="45"/>
      <c r="C1509" s="318" t="s">
        <v>2500</v>
      </c>
      <c r="D1509" s="319" t="s">
        <v>2501</v>
      </c>
      <c r="E1509" s="320" t="s">
        <v>255</v>
      </c>
      <c r="F1509" s="321">
        <v>11.865</v>
      </c>
      <c r="G1509" s="39"/>
      <c r="H1509" s="45"/>
    </row>
    <row r="1510" s="2" customFormat="1" ht="16.8" customHeight="1">
      <c r="A1510" s="39"/>
      <c r="B1510" s="45"/>
      <c r="C1510" s="318" t="s">
        <v>2502</v>
      </c>
      <c r="D1510" s="319" t="s">
        <v>2503</v>
      </c>
      <c r="E1510" s="320" t="s">
        <v>255</v>
      </c>
      <c r="F1510" s="321">
        <v>67.236000000000004</v>
      </c>
      <c r="G1510" s="39"/>
      <c r="H1510" s="45"/>
    </row>
    <row r="1511" s="2" customFormat="1" ht="16.8" customHeight="1">
      <c r="A1511" s="39"/>
      <c r="B1511" s="45"/>
      <c r="C1511" s="318" t="s">
        <v>2891</v>
      </c>
      <c r="D1511" s="319" t="s">
        <v>2891</v>
      </c>
      <c r="E1511" s="320" t="s">
        <v>255</v>
      </c>
      <c r="F1511" s="321">
        <v>17.324999999999999</v>
      </c>
      <c r="G1511" s="39"/>
      <c r="H1511" s="45"/>
    </row>
    <row r="1512" s="2" customFormat="1" ht="16.8" customHeight="1">
      <c r="A1512" s="39"/>
      <c r="B1512" s="45"/>
      <c r="C1512" s="322" t="s">
        <v>1</v>
      </c>
      <c r="D1512" s="322" t="s">
        <v>2899</v>
      </c>
      <c r="E1512" s="18" t="s">
        <v>1</v>
      </c>
      <c r="F1512" s="323">
        <v>17.324999999999999</v>
      </c>
      <c r="G1512" s="39"/>
      <c r="H1512" s="45"/>
    </row>
    <row r="1513" s="2" customFormat="1" ht="16.8" customHeight="1">
      <c r="A1513" s="39"/>
      <c r="B1513" s="45"/>
      <c r="C1513" s="322" t="s">
        <v>2891</v>
      </c>
      <c r="D1513" s="322" t="s">
        <v>261</v>
      </c>
      <c r="E1513" s="18" t="s">
        <v>1</v>
      </c>
      <c r="F1513" s="323">
        <v>17.324999999999999</v>
      </c>
      <c r="G1513" s="39"/>
      <c r="H1513" s="45"/>
    </row>
    <row r="1514" s="2" customFormat="1" ht="16.8" customHeight="1">
      <c r="A1514" s="39"/>
      <c r="B1514" s="45"/>
      <c r="C1514" s="324" t="s">
        <v>6372</v>
      </c>
      <c r="D1514" s="39"/>
      <c r="E1514" s="39"/>
      <c r="F1514" s="39"/>
      <c r="G1514" s="39"/>
      <c r="H1514" s="45"/>
    </row>
    <row r="1515" s="2" customFormat="1">
      <c r="A1515" s="39"/>
      <c r="B1515" s="45"/>
      <c r="C1515" s="322" t="s">
        <v>2894</v>
      </c>
      <c r="D1515" s="322" t="s">
        <v>2895</v>
      </c>
      <c r="E1515" s="18" t="s">
        <v>255</v>
      </c>
      <c r="F1515" s="323">
        <v>17.324999999999999</v>
      </c>
      <c r="G1515" s="39"/>
      <c r="H1515" s="45"/>
    </row>
    <row r="1516" s="2" customFormat="1">
      <c r="A1516" s="39"/>
      <c r="B1516" s="45"/>
      <c r="C1516" s="322" t="s">
        <v>688</v>
      </c>
      <c r="D1516" s="322" t="s">
        <v>689</v>
      </c>
      <c r="E1516" s="18" t="s">
        <v>255</v>
      </c>
      <c r="F1516" s="323">
        <v>17.324999999999999</v>
      </c>
      <c r="G1516" s="39"/>
      <c r="H1516" s="45"/>
    </row>
    <row r="1517" s="2" customFormat="1" ht="16.8" customHeight="1">
      <c r="A1517" s="39"/>
      <c r="B1517" s="45"/>
      <c r="C1517" s="322" t="s">
        <v>262</v>
      </c>
      <c r="D1517" s="322" t="s">
        <v>263</v>
      </c>
      <c r="E1517" s="18" t="s">
        <v>255</v>
      </c>
      <c r="F1517" s="323">
        <v>17.324999999999999</v>
      </c>
      <c r="G1517" s="39"/>
      <c r="H1517" s="45"/>
    </row>
    <row r="1518" s="2" customFormat="1" ht="16.8" customHeight="1">
      <c r="A1518" s="39"/>
      <c r="B1518" s="45"/>
      <c r="C1518" s="318" t="s">
        <v>479</v>
      </c>
      <c r="D1518" s="319" t="s">
        <v>480</v>
      </c>
      <c r="E1518" s="320" t="s">
        <v>255</v>
      </c>
      <c r="F1518" s="321">
        <v>17.324999999999999</v>
      </c>
      <c r="G1518" s="39"/>
      <c r="H1518" s="45"/>
    </row>
    <row r="1519" s="2" customFormat="1" ht="16.8" customHeight="1">
      <c r="A1519" s="39"/>
      <c r="B1519" s="45"/>
      <c r="C1519" s="322" t="s">
        <v>1</v>
      </c>
      <c r="D1519" s="322" t="s">
        <v>693</v>
      </c>
      <c r="E1519" s="18" t="s">
        <v>1</v>
      </c>
      <c r="F1519" s="323">
        <v>0</v>
      </c>
      <c r="G1519" s="39"/>
      <c r="H1519" s="45"/>
    </row>
    <row r="1520" s="2" customFormat="1" ht="16.8" customHeight="1">
      <c r="A1520" s="39"/>
      <c r="B1520" s="45"/>
      <c r="C1520" s="322" t="s">
        <v>1</v>
      </c>
      <c r="D1520" s="322" t="s">
        <v>2891</v>
      </c>
      <c r="E1520" s="18" t="s">
        <v>1</v>
      </c>
      <c r="F1520" s="323">
        <v>17.324999999999999</v>
      </c>
      <c r="G1520" s="39"/>
      <c r="H1520" s="45"/>
    </row>
    <row r="1521" s="2" customFormat="1" ht="16.8" customHeight="1">
      <c r="A1521" s="39"/>
      <c r="B1521" s="45"/>
      <c r="C1521" s="322" t="s">
        <v>479</v>
      </c>
      <c r="D1521" s="322" t="s">
        <v>261</v>
      </c>
      <c r="E1521" s="18" t="s">
        <v>1</v>
      </c>
      <c r="F1521" s="323">
        <v>17.324999999999999</v>
      </c>
      <c r="G1521" s="39"/>
      <c r="H1521" s="45"/>
    </row>
    <row r="1522" s="2" customFormat="1" ht="16.8" customHeight="1">
      <c r="A1522" s="39"/>
      <c r="B1522" s="45"/>
      <c r="C1522" s="324" t="s">
        <v>6372</v>
      </c>
      <c r="D1522" s="39"/>
      <c r="E1522" s="39"/>
      <c r="F1522" s="39"/>
      <c r="G1522" s="39"/>
      <c r="H1522" s="45"/>
    </row>
    <row r="1523" s="2" customFormat="1">
      <c r="A1523" s="39"/>
      <c r="B1523" s="45"/>
      <c r="C1523" s="322" t="s">
        <v>688</v>
      </c>
      <c r="D1523" s="322" t="s">
        <v>689</v>
      </c>
      <c r="E1523" s="18" t="s">
        <v>255</v>
      </c>
      <c r="F1523" s="323">
        <v>17.324999999999999</v>
      </c>
      <c r="G1523" s="39"/>
      <c r="H1523" s="45"/>
    </row>
    <row r="1524" s="2" customFormat="1">
      <c r="A1524" s="39"/>
      <c r="B1524" s="45"/>
      <c r="C1524" s="322" t="s">
        <v>698</v>
      </c>
      <c r="D1524" s="322" t="s">
        <v>699</v>
      </c>
      <c r="E1524" s="18" t="s">
        <v>255</v>
      </c>
      <c r="F1524" s="323">
        <v>225.22499999999999</v>
      </c>
      <c r="G1524" s="39"/>
      <c r="H1524" s="45"/>
    </row>
    <row r="1525" s="2" customFormat="1">
      <c r="A1525" s="39"/>
      <c r="B1525" s="45"/>
      <c r="C1525" s="322" t="s">
        <v>737</v>
      </c>
      <c r="D1525" s="322" t="s">
        <v>738</v>
      </c>
      <c r="E1525" s="18" t="s">
        <v>487</v>
      </c>
      <c r="F1525" s="323">
        <v>28.585999999999999</v>
      </c>
      <c r="G1525" s="39"/>
      <c r="H1525" s="45"/>
    </row>
    <row r="1526" s="2" customFormat="1" ht="16.8" customHeight="1">
      <c r="A1526" s="39"/>
      <c r="B1526" s="45"/>
      <c r="C1526" s="318" t="s">
        <v>482</v>
      </c>
      <c r="D1526" s="319" t="s">
        <v>483</v>
      </c>
      <c r="E1526" s="320" t="s">
        <v>255</v>
      </c>
      <c r="F1526" s="321">
        <v>1186.5260000000001</v>
      </c>
      <c r="G1526" s="39"/>
      <c r="H1526" s="45"/>
    </row>
    <row r="1527" s="2" customFormat="1" ht="16.8" customHeight="1">
      <c r="A1527" s="39"/>
      <c r="B1527" s="45"/>
      <c r="C1527" s="318" t="s">
        <v>2013</v>
      </c>
      <c r="D1527" s="319" t="s">
        <v>2014</v>
      </c>
      <c r="E1527" s="320" t="s">
        <v>255</v>
      </c>
      <c r="F1527" s="321">
        <v>79.100999999999999</v>
      </c>
      <c r="G1527" s="39"/>
      <c r="H1527" s="45"/>
    </row>
    <row r="1528" s="2" customFormat="1" ht="16.8" customHeight="1">
      <c r="A1528" s="39"/>
      <c r="B1528" s="45"/>
      <c r="C1528" s="318" t="s">
        <v>510</v>
      </c>
      <c r="D1528" s="319" t="s">
        <v>511</v>
      </c>
      <c r="E1528" s="320" t="s">
        <v>296</v>
      </c>
      <c r="F1528" s="321">
        <v>0.14999999999999999</v>
      </c>
      <c r="G1528" s="39"/>
      <c r="H1528" s="45"/>
    </row>
    <row r="1529" s="2" customFormat="1" ht="16.8" customHeight="1">
      <c r="A1529" s="39"/>
      <c r="B1529" s="45"/>
      <c r="C1529" s="318" t="s">
        <v>513</v>
      </c>
      <c r="D1529" s="319" t="s">
        <v>514</v>
      </c>
      <c r="E1529" s="320" t="s">
        <v>246</v>
      </c>
      <c r="F1529" s="321">
        <v>39.997</v>
      </c>
      <c r="G1529" s="39"/>
      <c r="H1529" s="45"/>
    </row>
    <row r="1530" s="2" customFormat="1" ht="16.8" customHeight="1">
      <c r="A1530" s="39"/>
      <c r="B1530" s="45"/>
      <c r="C1530" s="318" t="s">
        <v>516</v>
      </c>
      <c r="D1530" s="319" t="s">
        <v>516</v>
      </c>
      <c r="E1530" s="320" t="s">
        <v>255</v>
      </c>
      <c r="F1530" s="321">
        <v>1229.6790000000001</v>
      </c>
      <c r="G1530" s="39"/>
      <c r="H1530" s="45"/>
    </row>
    <row r="1531" s="2" customFormat="1" ht="26.4" customHeight="1">
      <c r="A1531" s="39"/>
      <c r="B1531" s="45"/>
      <c r="C1531" s="317" t="s">
        <v>6392</v>
      </c>
      <c r="D1531" s="317" t="s">
        <v>129</v>
      </c>
      <c r="E1531" s="39"/>
      <c r="F1531" s="39"/>
      <c r="G1531" s="39"/>
      <c r="H1531" s="45"/>
    </row>
    <row r="1532" s="2" customFormat="1" ht="16.8" customHeight="1">
      <c r="A1532" s="39"/>
      <c r="B1532" s="45"/>
      <c r="C1532" s="318" t="s">
        <v>422</v>
      </c>
      <c r="D1532" s="319" t="s">
        <v>423</v>
      </c>
      <c r="E1532" s="320" t="s">
        <v>255</v>
      </c>
      <c r="F1532" s="321">
        <v>3436.6999999999998</v>
      </c>
      <c r="G1532" s="39"/>
      <c r="H1532" s="45"/>
    </row>
    <row r="1533" s="2" customFormat="1" ht="16.8" customHeight="1">
      <c r="A1533" s="39"/>
      <c r="B1533" s="45"/>
      <c r="C1533" s="322" t="s">
        <v>1</v>
      </c>
      <c r="D1533" s="322" t="s">
        <v>3263</v>
      </c>
      <c r="E1533" s="18" t="s">
        <v>1</v>
      </c>
      <c r="F1533" s="323">
        <v>0</v>
      </c>
      <c r="G1533" s="39"/>
      <c r="H1533" s="45"/>
    </row>
    <row r="1534" s="2" customFormat="1" ht="16.8" customHeight="1">
      <c r="A1534" s="39"/>
      <c r="B1534" s="45"/>
      <c r="C1534" s="322" t="s">
        <v>1</v>
      </c>
      <c r="D1534" s="322" t="s">
        <v>3264</v>
      </c>
      <c r="E1534" s="18" t="s">
        <v>1</v>
      </c>
      <c r="F1534" s="323">
        <v>96</v>
      </c>
      <c r="G1534" s="39"/>
      <c r="H1534" s="45"/>
    </row>
    <row r="1535" s="2" customFormat="1" ht="16.8" customHeight="1">
      <c r="A1535" s="39"/>
      <c r="B1535" s="45"/>
      <c r="C1535" s="322" t="s">
        <v>1</v>
      </c>
      <c r="D1535" s="322" t="s">
        <v>3265</v>
      </c>
      <c r="E1535" s="18" t="s">
        <v>1</v>
      </c>
      <c r="F1535" s="323">
        <v>744.58600000000001</v>
      </c>
      <c r="G1535" s="39"/>
      <c r="H1535" s="45"/>
    </row>
    <row r="1536" s="2" customFormat="1" ht="16.8" customHeight="1">
      <c r="A1536" s="39"/>
      <c r="B1536" s="45"/>
      <c r="C1536" s="322" t="s">
        <v>1</v>
      </c>
      <c r="D1536" s="322" t="s">
        <v>3266</v>
      </c>
      <c r="E1536" s="18" t="s">
        <v>1</v>
      </c>
      <c r="F1536" s="323">
        <v>298.61000000000001</v>
      </c>
      <c r="G1536" s="39"/>
      <c r="H1536" s="45"/>
    </row>
    <row r="1537" s="2" customFormat="1" ht="16.8" customHeight="1">
      <c r="A1537" s="39"/>
      <c r="B1537" s="45"/>
      <c r="C1537" s="322" t="s">
        <v>1</v>
      </c>
      <c r="D1537" s="322" t="s">
        <v>3267</v>
      </c>
      <c r="E1537" s="18" t="s">
        <v>1</v>
      </c>
      <c r="F1537" s="323">
        <v>346.38</v>
      </c>
      <c r="G1537" s="39"/>
      <c r="H1537" s="45"/>
    </row>
    <row r="1538" s="2" customFormat="1" ht="16.8" customHeight="1">
      <c r="A1538" s="39"/>
      <c r="B1538" s="45"/>
      <c r="C1538" s="322" t="s">
        <v>1</v>
      </c>
      <c r="D1538" s="322" t="s">
        <v>3268</v>
      </c>
      <c r="E1538" s="18" t="s">
        <v>1</v>
      </c>
      <c r="F1538" s="323">
        <v>239.31999999999999</v>
      </c>
      <c r="G1538" s="39"/>
      <c r="H1538" s="45"/>
    </row>
    <row r="1539" s="2" customFormat="1" ht="16.8" customHeight="1">
      <c r="A1539" s="39"/>
      <c r="B1539" s="45"/>
      <c r="C1539" s="322" t="s">
        <v>1</v>
      </c>
      <c r="D1539" s="322" t="s">
        <v>3269</v>
      </c>
      <c r="E1539" s="18" t="s">
        <v>1</v>
      </c>
      <c r="F1539" s="323">
        <v>65.837999999999994</v>
      </c>
      <c r="G1539" s="39"/>
      <c r="H1539" s="45"/>
    </row>
    <row r="1540" s="2" customFormat="1" ht="16.8" customHeight="1">
      <c r="A1540" s="39"/>
      <c r="B1540" s="45"/>
      <c r="C1540" s="322" t="s">
        <v>1</v>
      </c>
      <c r="D1540" s="322" t="s">
        <v>3270</v>
      </c>
      <c r="E1540" s="18" t="s">
        <v>1</v>
      </c>
      <c r="F1540" s="323">
        <v>39.186999999999998</v>
      </c>
      <c r="G1540" s="39"/>
      <c r="H1540" s="45"/>
    </row>
    <row r="1541" s="2" customFormat="1" ht="16.8" customHeight="1">
      <c r="A1541" s="39"/>
      <c r="B1541" s="45"/>
      <c r="C1541" s="322" t="s">
        <v>1</v>
      </c>
      <c r="D1541" s="322" t="s">
        <v>3271</v>
      </c>
      <c r="E1541" s="18" t="s">
        <v>1</v>
      </c>
      <c r="F1541" s="323">
        <v>70.882000000000005</v>
      </c>
      <c r="G1541" s="39"/>
      <c r="H1541" s="45"/>
    </row>
    <row r="1542" s="2" customFormat="1" ht="16.8" customHeight="1">
      <c r="A1542" s="39"/>
      <c r="B1542" s="45"/>
      <c r="C1542" s="322" t="s">
        <v>1</v>
      </c>
      <c r="D1542" s="322" t="s">
        <v>3272</v>
      </c>
      <c r="E1542" s="18" t="s">
        <v>1</v>
      </c>
      <c r="F1542" s="323">
        <v>319.00099999999998</v>
      </c>
      <c r="G1542" s="39"/>
      <c r="H1542" s="45"/>
    </row>
    <row r="1543" s="2" customFormat="1" ht="16.8" customHeight="1">
      <c r="A1543" s="39"/>
      <c r="B1543" s="45"/>
      <c r="C1543" s="322" t="s">
        <v>1</v>
      </c>
      <c r="D1543" s="322" t="s">
        <v>3273</v>
      </c>
      <c r="E1543" s="18" t="s">
        <v>1</v>
      </c>
      <c r="F1543" s="323">
        <v>183.994</v>
      </c>
      <c r="G1543" s="39"/>
      <c r="H1543" s="45"/>
    </row>
    <row r="1544" s="2" customFormat="1" ht="16.8" customHeight="1">
      <c r="A1544" s="39"/>
      <c r="B1544" s="45"/>
      <c r="C1544" s="322" t="s">
        <v>1</v>
      </c>
      <c r="D1544" s="322" t="s">
        <v>3274</v>
      </c>
      <c r="E1544" s="18" t="s">
        <v>1</v>
      </c>
      <c r="F1544" s="323">
        <v>88.147000000000006</v>
      </c>
      <c r="G1544" s="39"/>
      <c r="H1544" s="45"/>
    </row>
    <row r="1545" s="2" customFormat="1" ht="16.8" customHeight="1">
      <c r="A1545" s="39"/>
      <c r="B1545" s="45"/>
      <c r="C1545" s="322" t="s">
        <v>1</v>
      </c>
      <c r="D1545" s="322" t="s">
        <v>3275</v>
      </c>
      <c r="E1545" s="18" t="s">
        <v>1</v>
      </c>
      <c r="F1545" s="323">
        <v>341.23099999999999</v>
      </c>
      <c r="G1545" s="39"/>
      <c r="H1545" s="45"/>
    </row>
    <row r="1546" s="2" customFormat="1" ht="16.8" customHeight="1">
      <c r="A1546" s="39"/>
      <c r="B1546" s="45"/>
      <c r="C1546" s="322" t="s">
        <v>1</v>
      </c>
      <c r="D1546" s="322" t="s">
        <v>3276</v>
      </c>
      <c r="E1546" s="18" t="s">
        <v>1</v>
      </c>
      <c r="F1546" s="323">
        <v>48.493000000000002</v>
      </c>
      <c r="G1546" s="39"/>
      <c r="H1546" s="45"/>
    </row>
    <row r="1547" s="2" customFormat="1" ht="16.8" customHeight="1">
      <c r="A1547" s="39"/>
      <c r="B1547" s="45"/>
      <c r="C1547" s="322" t="s">
        <v>1</v>
      </c>
      <c r="D1547" s="322" t="s">
        <v>3277</v>
      </c>
      <c r="E1547" s="18" t="s">
        <v>1</v>
      </c>
      <c r="F1547" s="323">
        <v>211</v>
      </c>
      <c r="G1547" s="39"/>
      <c r="H1547" s="45"/>
    </row>
    <row r="1548" s="2" customFormat="1" ht="16.8" customHeight="1">
      <c r="A1548" s="39"/>
      <c r="B1548" s="45"/>
      <c r="C1548" s="322" t="s">
        <v>1</v>
      </c>
      <c r="D1548" s="322" t="s">
        <v>3278</v>
      </c>
      <c r="E1548" s="18" t="s">
        <v>1</v>
      </c>
      <c r="F1548" s="323">
        <v>169.99199999999999</v>
      </c>
      <c r="G1548" s="39"/>
      <c r="H1548" s="45"/>
    </row>
    <row r="1549" s="2" customFormat="1" ht="16.8" customHeight="1">
      <c r="A1549" s="39"/>
      <c r="B1549" s="45"/>
      <c r="C1549" s="322" t="s">
        <v>1</v>
      </c>
      <c r="D1549" s="322" t="s">
        <v>3279</v>
      </c>
      <c r="E1549" s="18" t="s">
        <v>1</v>
      </c>
      <c r="F1549" s="323">
        <v>418.88</v>
      </c>
      <c r="G1549" s="39"/>
      <c r="H1549" s="45"/>
    </row>
    <row r="1550" s="2" customFormat="1" ht="16.8" customHeight="1">
      <c r="A1550" s="39"/>
      <c r="B1550" s="45"/>
      <c r="C1550" s="322" t="s">
        <v>1</v>
      </c>
      <c r="D1550" s="322" t="s">
        <v>3280</v>
      </c>
      <c r="E1550" s="18" t="s">
        <v>1</v>
      </c>
      <c r="F1550" s="323">
        <v>0</v>
      </c>
      <c r="G1550" s="39"/>
      <c r="H1550" s="45"/>
    </row>
    <row r="1551" s="2" customFormat="1" ht="16.8" customHeight="1">
      <c r="A1551" s="39"/>
      <c r="B1551" s="45"/>
      <c r="C1551" s="322" t="s">
        <v>1</v>
      </c>
      <c r="D1551" s="322" t="s">
        <v>3281</v>
      </c>
      <c r="E1551" s="18" t="s">
        <v>1</v>
      </c>
      <c r="F1551" s="323">
        <v>87.034999999999997</v>
      </c>
      <c r="G1551" s="39"/>
      <c r="H1551" s="45"/>
    </row>
    <row r="1552" s="2" customFormat="1" ht="16.8" customHeight="1">
      <c r="A1552" s="39"/>
      <c r="B1552" s="45"/>
      <c r="C1552" s="322" t="s">
        <v>1</v>
      </c>
      <c r="D1552" s="322" t="s">
        <v>3282</v>
      </c>
      <c r="E1552" s="18" t="s">
        <v>1</v>
      </c>
      <c r="F1552" s="323">
        <v>29.131</v>
      </c>
      <c r="G1552" s="39"/>
      <c r="H1552" s="45"/>
    </row>
    <row r="1553" s="2" customFormat="1" ht="16.8" customHeight="1">
      <c r="A1553" s="39"/>
      <c r="B1553" s="45"/>
      <c r="C1553" s="322" t="s">
        <v>1</v>
      </c>
      <c r="D1553" s="322" t="s">
        <v>3283</v>
      </c>
      <c r="E1553" s="18" t="s">
        <v>1</v>
      </c>
      <c r="F1553" s="323">
        <v>143.55000000000001</v>
      </c>
      <c r="G1553" s="39"/>
      <c r="H1553" s="45"/>
    </row>
    <row r="1554" s="2" customFormat="1" ht="16.8" customHeight="1">
      <c r="A1554" s="39"/>
      <c r="B1554" s="45"/>
      <c r="C1554" s="322" t="s">
        <v>1</v>
      </c>
      <c r="D1554" s="322" t="s">
        <v>3284</v>
      </c>
      <c r="E1554" s="18" t="s">
        <v>1</v>
      </c>
      <c r="F1554" s="323">
        <v>0</v>
      </c>
      <c r="G1554" s="39"/>
      <c r="H1554" s="45"/>
    </row>
    <row r="1555" s="2" customFormat="1" ht="16.8" customHeight="1">
      <c r="A1555" s="39"/>
      <c r="B1555" s="45"/>
      <c r="C1555" s="322" t="s">
        <v>1</v>
      </c>
      <c r="D1555" s="322" t="s">
        <v>3285</v>
      </c>
      <c r="E1555" s="18" t="s">
        <v>1</v>
      </c>
      <c r="F1555" s="323">
        <v>10.010999999999999</v>
      </c>
      <c r="G1555" s="39"/>
      <c r="H1555" s="45"/>
    </row>
    <row r="1556" s="2" customFormat="1" ht="16.8" customHeight="1">
      <c r="A1556" s="39"/>
      <c r="B1556" s="45"/>
      <c r="C1556" s="322" t="s">
        <v>1</v>
      </c>
      <c r="D1556" s="322" t="s">
        <v>3286</v>
      </c>
      <c r="E1556" s="18" t="s">
        <v>1</v>
      </c>
      <c r="F1556" s="323">
        <v>13.262000000000001</v>
      </c>
      <c r="G1556" s="39"/>
      <c r="H1556" s="45"/>
    </row>
    <row r="1557" s="2" customFormat="1" ht="16.8" customHeight="1">
      <c r="A1557" s="39"/>
      <c r="B1557" s="45"/>
      <c r="C1557" s="322" t="s">
        <v>1</v>
      </c>
      <c r="D1557" s="322" t="s">
        <v>3287</v>
      </c>
      <c r="E1557" s="18" t="s">
        <v>1</v>
      </c>
      <c r="F1557" s="323">
        <v>0</v>
      </c>
      <c r="G1557" s="39"/>
      <c r="H1557" s="45"/>
    </row>
    <row r="1558" s="2" customFormat="1" ht="16.8" customHeight="1">
      <c r="A1558" s="39"/>
      <c r="B1558" s="45"/>
      <c r="C1558" s="322" t="s">
        <v>1</v>
      </c>
      <c r="D1558" s="322" t="s">
        <v>3288</v>
      </c>
      <c r="E1558" s="18" t="s">
        <v>1</v>
      </c>
      <c r="F1558" s="323">
        <v>52.649999999999999</v>
      </c>
      <c r="G1558" s="39"/>
      <c r="H1558" s="45"/>
    </row>
    <row r="1559" s="2" customFormat="1" ht="16.8" customHeight="1">
      <c r="A1559" s="39"/>
      <c r="B1559" s="45"/>
      <c r="C1559" s="322" t="s">
        <v>1</v>
      </c>
      <c r="D1559" s="322" t="s">
        <v>3289</v>
      </c>
      <c r="E1559" s="18" t="s">
        <v>1</v>
      </c>
      <c r="F1559" s="323">
        <v>0</v>
      </c>
      <c r="G1559" s="39"/>
      <c r="H1559" s="45"/>
    </row>
    <row r="1560" s="2" customFormat="1" ht="16.8" customHeight="1">
      <c r="A1560" s="39"/>
      <c r="B1560" s="45"/>
      <c r="C1560" s="322" t="s">
        <v>1</v>
      </c>
      <c r="D1560" s="322" t="s">
        <v>3290</v>
      </c>
      <c r="E1560" s="18" t="s">
        <v>1</v>
      </c>
      <c r="F1560" s="323">
        <v>140.70099999999999</v>
      </c>
      <c r="G1560" s="39"/>
      <c r="H1560" s="45"/>
    </row>
    <row r="1561" s="2" customFormat="1" ht="16.8" customHeight="1">
      <c r="A1561" s="39"/>
      <c r="B1561" s="45"/>
      <c r="C1561" s="322" t="s">
        <v>1</v>
      </c>
      <c r="D1561" s="322" t="s">
        <v>3291</v>
      </c>
      <c r="E1561" s="18" t="s">
        <v>1</v>
      </c>
      <c r="F1561" s="323">
        <v>61.585999999999999</v>
      </c>
      <c r="G1561" s="39"/>
      <c r="H1561" s="45"/>
    </row>
    <row r="1562" s="2" customFormat="1" ht="16.8" customHeight="1">
      <c r="A1562" s="39"/>
      <c r="B1562" s="45"/>
      <c r="C1562" s="322" t="s">
        <v>1</v>
      </c>
      <c r="D1562" s="322" t="s">
        <v>3292</v>
      </c>
      <c r="E1562" s="18" t="s">
        <v>1</v>
      </c>
      <c r="F1562" s="323">
        <v>420.10899999999998</v>
      </c>
      <c r="G1562" s="39"/>
      <c r="H1562" s="45"/>
    </row>
    <row r="1563" s="2" customFormat="1" ht="16.8" customHeight="1">
      <c r="A1563" s="39"/>
      <c r="B1563" s="45"/>
      <c r="C1563" s="322" t="s">
        <v>1</v>
      </c>
      <c r="D1563" s="322" t="s">
        <v>3293</v>
      </c>
      <c r="E1563" s="18" t="s">
        <v>1</v>
      </c>
      <c r="F1563" s="323">
        <v>17.699999999999999</v>
      </c>
      <c r="G1563" s="39"/>
      <c r="H1563" s="45"/>
    </row>
    <row r="1564" s="2" customFormat="1" ht="16.8" customHeight="1">
      <c r="A1564" s="39"/>
      <c r="B1564" s="45"/>
      <c r="C1564" s="322" t="s">
        <v>1</v>
      </c>
      <c r="D1564" s="322" t="s">
        <v>3294</v>
      </c>
      <c r="E1564" s="18" t="s">
        <v>1</v>
      </c>
      <c r="F1564" s="323">
        <v>0</v>
      </c>
      <c r="G1564" s="39"/>
      <c r="H1564" s="45"/>
    </row>
    <row r="1565" s="2" customFormat="1" ht="16.8" customHeight="1">
      <c r="A1565" s="39"/>
      <c r="B1565" s="45"/>
      <c r="C1565" s="322" t="s">
        <v>1</v>
      </c>
      <c r="D1565" s="322" t="s">
        <v>3295</v>
      </c>
      <c r="E1565" s="18" t="s">
        <v>1</v>
      </c>
      <c r="F1565" s="323">
        <v>44.045000000000002</v>
      </c>
      <c r="G1565" s="39"/>
      <c r="H1565" s="45"/>
    </row>
    <row r="1566" s="2" customFormat="1" ht="16.8" customHeight="1">
      <c r="A1566" s="39"/>
      <c r="B1566" s="45"/>
      <c r="C1566" s="322" t="s">
        <v>1</v>
      </c>
      <c r="D1566" s="322" t="s">
        <v>3296</v>
      </c>
      <c r="E1566" s="18" t="s">
        <v>1</v>
      </c>
      <c r="F1566" s="323">
        <v>0</v>
      </c>
      <c r="G1566" s="39"/>
      <c r="H1566" s="45"/>
    </row>
    <row r="1567" s="2" customFormat="1" ht="16.8" customHeight="1">
      <c r="A1567" s="39"/>
      <c r="B1567" s="45"/>
      <c r="C1567" s="322" t="s">
        <v>1</v>
      </c>
      <c r="D1567" s="322" t="s">
        <v>3297</v>
      </c>
      <c r="E1567" s="18" t="s">
        <v>1</v>
      </c>
      <c r="F1567" s="323">
        <v>96.900000000000006</v>
      </c>
      <c r="G1567" s="39"/>
      <c r="H1567" s="45"/>
    </row>
    <row r="1568" s="2" customFormat="1" ht="16.8" customHeight="1">
      <c r="A1568" s="39"/>
      <c r="B1568" s="45"/>
      <c r="C1568" s="322" t="s">
        <v>1</v>
      </c>
      <c r="D1568" s="322" t="s">
        <v>1</v>
      </c>
      <c r="E1568" s="18" t="s">
        <v>1</v>
      </c>
      <c r="F1568" s="323">
        <v>0</v>
      </c>
      <c r="G1568" s="39"/>
      <c r="H1568" s="45"/>
    </row>
    <row r="1569" s="2" customFormat="1">
      <c r="A1569" s="39"/>
      <c r="B1569" s="45"/>
      <c r="C1569" s="322" t="s">
        <v>1</v>
      </c>
      <c r="D1569" s="322" t="s">
        <v>3298</v>
      </c>
      <c r="E1569" s="18" t="s">
        <v>1</v>
      </c>
      <c r="F1569" s="323">
        <v>260.779</v>
      </c>
      <c r="G1569" s="39"/>
      <c r="H1569" s="45"/>
    </row>
    <row r="1570" s="2" customFormat="1">
      <c r="A1570" s="39"/>
      <c r="B1570" s="45"/>
      <c r="C1570" s="322" t="s">
        <v>1</v>
      </c>
      <c r="D1570" s="322" t="s">
        <v>3299</v>
      </c>
      <c r="E1570" s="18" t="s">
        <v>1</v>
      </c>
      <c r="F1570" s="323">
        <v>96.037999999999997</v>
      </c>
      <c r="G1570" s="39"/>
      <c r="H1570" s="45"/>
    </row>
    <row r="1571" s="2" customFormat="1">
      <c r="A1571" s="39"/>
      <c r="B1571" s="45"/>
      <c r="C1571" s="322" t="s">
        <v>1</v>
      </c>
      <c r="D1571" s="322" t="s">
        <v>3300</v>
      </c>
      <c r="E1571" s="18" t="s">
        <v>1</v>
      </c>
      <c r="F1571" s="323">
        <v>24.050000000000001</v>
      </c>
      <c r="G1571" s="39"/>
      <c r="H1571" s="45"/>
    </row>
    <row r="1572" s="2" customFormat="1">
      <c r="A1572" s="39"/>
      <c r="B1572" s="45"/>
      <c r="C1572" s="322" t="s">
        <v>1</v>
      </c>
      <c r="D1572" s="322" t="s">
        <v>3301</v>
      </c>
      <c r="E1572" s="18" t="s">
        <v>1</v>
      </c>
      <c r="F1572" s="323">
        <v>37.350000000000001</v>
      </c>
      <c r="G1572" s="39"/>
      <c r="H1572" s="45"/>
    </row>
    <row r="1573" s="2" customFormat="1">
      <c r="A1573" s="39"/>
      <c r="B1573" s="45"/>
      <c r="C1573" s="322" t="s">
        <v>1</v>
      </c>
      <c r="D1573" s="322" t="s">
        <v>3302</v>
      </c>
      <c r="E1573" s="18" t="s">
        <v>1</v>
      </c>
      <c r="F1573" s="323">
        <v>0</v>
      </c>
      <c r="G1573" s="39"/>
      <c r="H1573" s="45"/>
    </row>
    <row r="1574" s="2" customFormat="1">
      <c r="A1574" s="39"/>
      <c r="B1574" s="45"/>
      <c r="C1574" s="322" t="s">
        <v>1</v>
      </c>
      <c r="D1574" s="322" t="s">
        <v>3303</v>
      </c>
      <c r="E1574" s="18" t="s">
        <v>1</v>
      </c>
      <c r="F1574" s="323">
        <v>0</v>
      </c>
      <c r="G1574" s="39"/>
      <c r="H1574" s="45"/>
    </row>
    <row r="1575" s="2" customFormat="1">
      <c r="A1575" s="39"/>
      <c r="B1575" s="45"/>
      <c r="C1575" s="322" t="s">
        <v>1</v>
      </c>
      <c r="D1575" s="322" t="s">
        <v>3304</v>
      </c>
      <c r="E1575" s="18" t="s">
        <v>1</v>
      </c>
      <c r="F1575" s="323">
        <v>10.692</v>
      </c>
      <c r="G1575" s="39"/>
      <c r="H1575" s="45"/>
    </row>
    <row r="1576" s="2" customFormat="1">
      <c r="A1576" s="39"/>
      <c r="B1576" s="45"/>
      <c r="C1576" s="322" t="s">
        <v>1</v>
      </c>
      <c r="D1576" s="322" t="s">
        <v>3305</v>
      </c>
      <c r="E1576" s="18" t="s">
        <v>1</v>
      </c>
      <c r="F1576" s="323">
        <v>0</v>
      </c>
      <c r="G1576" s="39"/>
      <c r="H1576" s="45"/>
    </row>
    <row r="1577" s="2" customFormat="1">
      <c r="A1577" s="39"/>
      <c r="B1577" s="45"/>
      <c r="C1577" s="322" t="s">
        <v>1</v>
      </c>
      <c r="D1577" s="322" t="s">
        <v>3306</v>
      </c>
      <c r="E1577" s="18" t="s">
        <v>1</v>
      </c>
      <c r="F1577" s="323">
        <v>53.433999999999998</v>
      </c>
      <c r="G1577" s="39"/>
      <c r="H1577" s="45"/>
    </row>
    <row r="1578" s="2" customFormat="1">
      <c r="A1578" s="39"/>
      <c r="B1578" s="45"/>
      <c r="C1578" s="322" t="s">
        <v>1</v>
      </c>
      <c r="D1578" s="322" t="s">
        <v>3307</v>
      </c>
      <c r="E1578" s="18" t="s">
        <v>1</v>
      </c>
      <c r="F1578" s="323">
        <v>0</v>
      </c>
      <c r="G1578" s="39"/>
      <c r="H1578" s="45"/>
    </row>
    <row r="1579" s="2" customFormat="1">
      <c r="A1579" s="39"/>
      <c r="B1579" s="45"/>
      <c r="C1579" s="322" t="s">
        <v>1</v>
      </c>
      <c r="D1579" s="322" t="s">
        <v>3308</v>
      </c>
      <c r="E1579" s="18" t="s">
        <v>1</v>
      </c>
      <c r="F1579" s="323">
        <v>10.666</v>
      </c>
      <c r="G1579" s="39"/>
      <c r="H1579" s="45"/>
    </row>
    <row r="1580" s="2" customFormat="1">
      <c r="A1580" s="39"/>
      <c r="B1580" s="45"/>
      <c r="C1580" s="322" t="s">
        <v>1</v>
      </c>
      <c r="D1580" s="322" t="s">
        <v>3309</v>
      </c>
      <c r="E1580" s="18" t="s">
        <v>1</v>
      </c>
      <c r="F1580" s="323">
        <v>0</v>
      </c>
      <c r="G1580" s="39"/>
      <c r="H1580" s="45"/>
    </row>
    <row r="1581" s="2" customFormat="1">
      <c r="A1581" s="39"/>
      <c r="B1581" s="45"/>
      <c r="C1581" s="322" t="s">
        <v>1</v>
      </c>
      <c r="D1581" s="322" t="s">
        <v>3310</v>
      </c>
      <c r="E1581" s="18" t="s">
        <v>1</v>
      </c>
      <c r="F1581" s="323">
        <v>21.437000000000001</v>
      </c>
      <c r="G1581" s="39"/>
      <c r="H1581" s="45"/>
    </row>
    <row r="1582" s="2" customFormat="1">
      <c r="A1582" s="39"/>
      <c r="B1582" s="45"/>
      <c r="C1582" s="322" t="s">
        <v>1</v>
      </c>
      <c r="D1582" s="322" t="s">
        <v>3311</v>
      </c>
      <c r="E1582" s="18" t="s">
        <v>1</v>
      </c>
      <c r="F1582" s="323">
        <v>0</v>
      </c>
      <c r="G1582" s="39"/>
      <c r="H1582" s="45"/>
    </row>
    <row r="1583" s="2" customFormat="1" ht="16.8" customHeight="1">
      <c r="A1583" s="39"/>
      <c r="B1583" s="45"/>
      <c r="C1583" s="322" t="s">
        <v>1</v>
      </c>
      <c r="D1583" s="322" t="s">
        <v>1</v>
      </c>
      <c r="E1583" s="18" t="s">
        <v>1</v>
      </c>
      <c r="F1583" s="323">
        <v>0</v>
      </c>
      <c r="G1583" s="39"/>
      <c r="H1583" s="45"/>
    </row>
    <row r="1584" s="2" customFormat="1" ht="16.8" customHeight="1">
      <c r="A1584" s="39"/>
      <c r="B1584" s="45"/>
      <c r="C1584" s="322" t="s">
        <v>1</v>
      </c>
      <c r="D1584" s="322" t="s">
        <v>3312</v>
      </c>
      <c r="E1584" s="18" t="s">
        <v>1</v>
      </c>
      <c r="F1584" s="323">
        <v>0</v>
      </c>
      <c r="G1584" s="39"/>
      <c r="H1584" s="45"/>
    </row>
    <row r="1585" s="2" customFormat="1">
      <c r="A1585" s="39"/>
      <c r="B1585" s="45"/>
      <c r="C1585" s="322" t="s">
        <v>1</v>
      </c>
      <c r="D1585" s="322" t="s">
        <v>3313</v>
      </c>
      <c r="E1585" s="18" t="s">
        <v>1</v>
      </c>
      <c r="F1585" s="323">
        <v>-729.64200000000005</v>
      </c>
      <c r="G1585" s="39"/>
      <c r="H1585" s="45"/>
    </row>
    <row r="1586" s="2" customFormat="1" ht="16.8" customHeight="1">
      <c r="A1586" s="39"/>
      <c r="B1586" s="45"/>
      <c r="C1586" s="322" t="s">
        <v>1</v>
      </c>
      <c r="D1586" s="322" t="s">
        <v>3314</v>
      </c>
      <c r="E1586" s="18" t="s">
        <v>1</v>
      </c>
      <c r="F1586" s="323">
        <v>-29.388999999999999</v>
      </c>
      <c r="G1586" s="39"/>
      <c r="H1586" s="45"/>
    </row>
    <row r="1587" s="2" customFormat="1" ht="16.8" customHeight="1">
      <c r="A1587" s="39"/>
      <c r="B1587" s="45"/>
      <c r="C1587" s="322" t="s">
        <v>1</v>
      </c>
      <c r="D1587" s="322" t="s">
        <v>3315</v>
      </c>
      <c r="E1587" s="18" t="s">
        <v>1</v>
      </c>
      <c r="F1587" s="323">
        <v>0</v>
      </c>
      <c r="G1587" s="39"/>
      <c r="H1587" s="45"/>
    </row>
    <row r="1588" s="2" customFormat="1">
      <c r="A1588" s="39"/>
      <c r="B1588" s="45"/>
      <c r="C1588" s="322" t="s">
        <v>1</v>
      </c>
      <c r="D1588" s="322" t="s">
        <v>3316</v>
      </c>
      <c r="E1588" s="18" t="s">
        <v>1</v>
      </c>
      <c r="F1588" s="323">
        <v>-28.027999999999999</v>
      </c>
      <c r="G1588" s="39"/>
      <c r="H1588" s="45"/>
    </row>
    <row r="1589" s="2" customFormat="1" ht="16.8" customHeight="1">
      <c r="A1589" s="39"/>
      <c r="B1589" s="45"/>
      <c r="C1589" s="322" t="s">
        <v>1</v>
      </c>
      <c r="D1589" s="322" t="s">
        <v>3317</v>
      </c>
      <c r="E1589" s="18" t="s">
        <v>1</v>
      </c>
      <c r="F1589" s="323">
        <v>0</v>
      </c>
      <c r="G1589" s="39"/>
      <c r="H1589" s="45"/>
    </row>
    <row r="1590" s="2" customFormat="1" ht="16.8" customHeight="1">
      <c r="A1590" s="39"/>
      <c r="B1590" s="45"/>
      <c r="C1590" s="322" t="s">
        <v>1</v>
      </c>
      <c r="D1590" s="322" t="s">
        <v>3318</v>
      </c>
      <c r="E1590" s="18" t="s">
        <v>1</v>
      </c>
      <c r="F1590" s="323">
        <v>0</v>
      </c>
      <c r="G1590" s="39"/>
      <c r="H1590" s="45"/>
    </row>
    <row r="1591" s="2" customFormat="1" ht="16.8" customHeight="1">
      <c r="A1591" s="39"/>
      <c r="B1591" s="45"/>
      <c r="C1591" s="322" t="s">
        <v>1</v>
      </c>
      <c r="D1591" s="322" t="s">
        <v>3319</v>
      </c>
      <c r="E1591" s="18" t="s">
        <v>1</v>
      </c>
      <c r="F1591" s="323">
        <v>-8.6880000000000006</v>
      </c>
      <c r="G1591" s="39"/>
      <c r="H1591" s="45"/>
    </row>
    <row r="1592" s="2" customFormat="1" ht="16.8" customHeight="1">
      <c r="A1592" s="39"/>
      <c r="B1592" s="45"/>
      <c r="C1592" s="322" t="s">
        <v>1</v>
      </c>
      <c r="D1592" s="322" t="s">
        <v>3320</v>
      </c>
      <c r="E1592" s="18" t="s">
        <v>1</v>
      </c>
      <c r="F1592" s="323">
        <v>-16.82</v>
      </c>
      <c r="G1592" s="39"/>
      <c r="H1592" s="45"/>
    </row>
    <row r="1593" s="2" customFormat="1" ht="16.8" customHeight="1">
      <c r="A1593" s="39"/>
      <c r="B1593" s="45"/>
      <c r="C1593" s="322" t="s">
        <v>1</v>
      </c>
      <c r="D1593" s="322" t="s">
        <v>3321</v>
      </c>
      <c r="E1593" s="18" t="s">
        <v>1</v>
      </c>
      <c r="F1593" s="323">
        <v>-4.2960000000000003</v>
      </c>
      <c r="G1593" s="39"/>
      <c r="H1593" s="45"/>
    </row>
    <row r="1594" s="2" customFormat="1">
      <c r="A1594" s="39"/>
      <c r="B1594" s="45"/>
      <c r="C1594" s="322" t="s">
        <v>1</v>
      </c>
      <c r="D1594" s="322" t="s">
        <v>3322</v>
      </c>
      <c r="E1594" s="18" t="s">
        <v>1</v>
      </c>
      <c r="F1594" s="323">
        <v>-0.67500000000000004</v>
      </c>
      <c r="G1594" s="39"/>
      <c r="H1594" s="45"/>
    </row>
    <row r="1595" s="2" customFormat="1" ht="16.8" customHeight="1">
      <c r="A1595" s="39"/>
      <c r="B1595" s="45"/>
      <c r="C1595" s="322" t="s">
        <v>1</v>
      </c>
      <c r="D1595" s="322" t="s">
        <v>3323</v>
      </c>
      <c r="E1595" s="18" t="s">
        <v>1</v>
      </c>
      <c r="F1595" s="323">
        <v>0</v>
      </c>
      <c r="G1595" s="39"/>
      <c r="H1595" s="45"/>
    </row>
    <row r="1596" s="2" customFormat="1" ht="16.8" customHeight="1">
      <c r="A1596" s="39"/>
      <c r="B1596" s="45"/>
      <c r="C1596" s="322" t="s">
        <v>1</v>
      </c>
      <c r="D1596" s="322" t="s">
        <v>3324</v>
      </c>
      <c r="E1596" s="18" t="s">
        <v>1</v>
      </c>
      <c r="F1596" s="323">
        <v>0</v>
      </c>
      <c r="G1596" s="39"/>
      <c r="H1596" s="45"/>
    </row>
    <row r="1597" s="2" customFormat="1" ht="16.8" customHeight="1">
      <c r="A1597" s="39"/>
      <c r="B1597" s="45"/>
      <c r="C1597" s="322" t="s">
        <v>1</v>
      </c>
      <c r="D1597" s="322" t="s">
        <v>3325</v>
      </c>
      <c r="E1597" s="18" t="s">
        <v>1</v>
      </c>
      <c r="F1597" s="323">
        <v>-3</v>
      </c>
      <c r="G1597" s="39"/>
      <c r="H1597" s="45"/>
    </row>
    <row r="1598" s="2" customFormat="1" ht="16.8" customHeight="1">
      <c r="A1598" s="39"/>
      <c r="B1598" s="45"/>
      <c r="C1598" s="322" t="s">
        <v>1</v>
      </c>
      <c r="D1598" s="322" t="s">
        <v>3326</v>
      </c>
      <c r="E1598" s="18" t="s">
        <v>1</v>
      </c>
      <c r="F1598" s="323">
        <v>0</v>
      </c>
      <c r="G1598" s="39"/>
      <c r="H1598" s="45"/>
    </row>
    <row r="1599" s="2" customFormat="1" ht="16.8" customHeight="1">
      <c r="A1599" s="39"/>
      <c r="B1599" s="45"/>
      <c r="C1599" s="322" t="s">
        <v>1</v>
      </c>
      <c r="D1599" s="322" t="s">
        <v>3327</v>
      </c>
      <c r="E1599" s="18" t="s">
        <v>1</v>
      </c>
      <c r="F1599" s="323">
        <v>0</v>
      </c>
      <c r="G1599" s="39"/>
      <c r="H1599" s="45"/>
    </row>
    <row r="1600" s="2" customFormat="1" ht="16.8" customHeight="1">
      <c r="A1600" s="39"/>
      <c r="B1600" s="45"/>
      <c r="C1600" s="322" t="s">
        <v>1</v>
      </c>
      <c r="D1600" s="322" t="s">
        <v>3328</v>
      </c>
      <c r="E1600" s="18" t="s">
        <v>1</v>
      </c>
      <c r="F1600" s="323">
        <v>-0.75</v>
      </c>
      <c r="G1600" s="39"/>
      <c r="H1600" s="45"/>
    </row>
    <row r="1601" s="2" customFormat="1" ht="16.8" customHeight="1">
      <c r="A1601" s="39"/>
      <c r="B1601" s="45"/>
      <c r="C1601" s="322" t="s">
        <v>1</v>
      </c>
      <c r="D1601" s="322" t="s">
        <v>3329</v>
      </c>
      <c r="E1601" s="18" t="s">
        <v>1</v>
      </c>
      <c r="F1601" s="323">
        <v>0</v>
      </c>
      <c r="G1601" s="39"/>
      <c r="H1601" s="45"/>
    </row>
    <row r="1602" s="2" customFormat="1" ht="16.8" customHeight="1">
      <c r="A1602" s="39"/>
      <c r="B1602" s="45"/>
      <c r="C1602" s="322" t="s">
        <v>1</v>
      </c>
      <c r="D1602" s="322" t="s">
        <v>3330</v>
      </c>
      <c r="E1602" s="18" t="s">
        <v>1</v>
      </c>
      <c r="F1602" s="323">
        <v>0</v>
      </c>
      <c r="G1602" s="39"/>
      <c r="H1602" s="45"/>
    </row>
    <row r="1603" s="2" customFormat="1" ht="16.8" customHeight="1">
      <c r="A1603" s="39"/>
      <c r="B1603" s="45"/>
      <c r="C1603" s="322" t="s">
        <v>1</v>
      </c>
      <c r="D1603" s="322" t="s">
        <v>3331</v>
      </c>
      <c r="E1603" s="18" t="s">
        <v>1</v>
      </c>
      <c r="F1603" s="323">
        <v>-3.3359999999999999</v>
      </c>
      <c r="G1603" s="39"/>
      <c r="H1603" s="45"/>
    </row>
    <row r="1604" s="2" customFormat="1" ht="16.8" customHeight="1">
      <c r="A1604" s="39"/>
      <c r="B1604" s="45"/>
      <c r="C1604" s="322" t="s">
        <v>1</v>
      </c>
      <c r="D1604" s="322" t="s">
        <v>3332</v>
      </c>
      <c r="E1604" s="18" t="s">
        <v>1</v>
      </c>
      <c r="F1604" s="323">
        <v>-6.218</v>
      </c>
      <c r="G1604" s="39"/>
      <c r="H1604" s="45"/>
    </row>
    <row r="1605" s="2" customFormat="1" ht="16.8" customHeight="1">
      <c r="A1605" s="39"/>
      <c r="B1605" s="45"/>
      <c r="C1605" s="322" t="s">
        <v>1</v>
      </c>
      <c r="D1605" s="322" t="s">
        <v>3333</v>
      </c>
      <c r="E1605" s="18" t="s">
        <v>1</v>
      </c>
      <c r="F1605" s="323">
        <v>0</v>
      </c>
      <c r="G1605" s="39"/>
      <c r="H1605" s="45"/>
    </row>
    <row r="1606" s="2" customFormat="1" ht="16.8" customHeight="1">
      <c r="A1606" s="39"/>
      <c r="B1606" s="45"/>
      <c r="C1606" s="322" t="s">
        <v>1</v>
      </c>
      <c r="D1606" s="322" t="s">
        <v>3334</v>
      </c>
      <c r="E1606" s="18" t="s">
        <v>1</v>
      </c>
      <c r="F1606" s="323">
        <v>0</v>
      </c>
      <c r="G1606" s="39"/>
      <c r="H1606" s="45"/>
    </row>
    <row r="1607" s="2" customFormat="1" ht="16.8" customHeight="1">
      <c r="A1607" s="39"/>
      <c r="B1607" s="45"/>
      <c r="C1607" s="322" t="s">
        <v>1</v>
      </c>
      <c r="D1607" s="322" t="s">
        <v>3329</v>
      </c>
      <c r="E1607" s="18" t="s">
        <v>1</v>
      </c>
      <c r="F1607" s="323">
        <v>0</v>
      </c>
      <c r="G1607" s="39"/>
      <c r="H1607" s="45"/>
    </row>
    <row r="1608" s="2" customFormat="1" ht="16.8" customHeight="1">
      <c r="A1608" s="39"/>
      <c r="B1608" s="45"/>
      <c r="C1608" s="322" t="s">
        <v>1</v>
      </c>
      <c r="D1608" s="322" t="s">
        <v>3335</v>
      </c>
      <c r="E1608" s="18" t="s">
        <v>1</v>
      </c>
      <c r="F1608" s="323">
        <v>0</v>
      </c>
      <c r="G1608" s="39"/>
      <c r="H1608" s="45"/>
    </row>
    <row r="1609" s="2" customFormat="1" ht="16.8" customHeight="1">
      <c r="A1609" s="39"/>
      <c r="B1609" s="45"/>
      <c r="C1609" s="322" t="s">
        <v>1</v>
      </c>
      <c r="D1609" s="322" t="s">
        <v>3336</v>
      </c>
      <c r="E1609" s="18" t="s">
        <v>1</v>
      </c>
      <c r="F1609" s="323">
        <v>-3</v>
      </c>
      <c r="G1609" s="39"/>
      <c r="H1609" s="45"/>
    </row>
    <row r="1610" s="2" customFormat="1" ht="16.8" customHeight="1">
      <c r="A1610" s="39"/>
      <c r="B1610" s="45"/>
      <c r="C1610" s="322" t="s">
        <v>1</v>
      </c>
      <c r="D1610" s="322" t="s">
        <v>3337</v>
      </c>
      <c r="E1610" s="18" t="s">
        <v>1</v>
      </c>
      <c r="F1610" s="323">
        <v>-91.495000000000005</v>
      </c>
      <c r="G1610" s="39"/>
      <c r="H1610" s="45"/>
    </row>
    <row r="1611" s="2" customFormat="1" ht="16.8" customHeight="1">
      <c r="A1611" s="39"/>
      <c r="B1611" s="45"/>
      <c r="C1611" s="322" t="s">
        <v>1</v>
      </c>
      <c r="D1611" s="322" t="s">
        <v>3333</v>
      </c>
      <c r="E1611" s="18" t="s">
        <v>1</v>
      </c>
      <c r="F1611" s="323">
        <v>0</v>
      </c>
      <c r="G1611" s="39"/>
      <c r="H1611" s="45"/>
    </row>
    <row r="1612" s="2" customFormat="1" ht="16.8" customHeight="1">
      <c r="A1612" s="39"/>
      <c r="B1612" s="45"/>
      <c r="C1612" s="322" t="s">
        <v>1</v>
      </c>
      <c r="D1612" s="322" t="s">
        <v>3334</v>
      </c>
      <c r="E1612" s="18" t="s">
        <v>1</v>
      </c>
      <c r="F1612" s="323">
        <v>0</v>
      </c>
      <c r="G1612" s="39"/>
      <c r="H1612" s="45"/>
    </row>
    <row r="1613" s="2" customFormat="1" ht="16.8" customHeight="1">
      <c r="A1613" s="39"/>
      <c r="B1613" s="45"/>
      <c r="C1613" s="322" t="s">
        <v>1</v>
      </c>
      <c r="D1613" s="322" t="s">
        <v>3329</v>
      </c>
      <c r="E1613" s="18" t="s">
        <v>1</v>
      </c>
      <c r="F1613" s="323">
        <v>0</v>
      </c>
      <c r="G1613" s="39"/>
      <c r="H1613" s="45"/>
    </row>
    <row r="1614" s="2" customFormat="1" ht="16.8" customHeight="1">
      <c r="A1614" s="39"/>
      <c r="B1614" s="45"/>
      <c r="C1614" s="322" t="s">
        <v>1</v>
      </c>
      <c r="D1614" s="322" t="s">
        <v>3338</v>
      </c>
      <c r="E1614" s="18" t="s">
        <v>1</v>
      </c>
      <c r="F1614" s="323">
        <v>0</v>
      </c>
      <c r="G1614" s="39"/>
      <c r="H1614" s="45"/>
    </row>
    <row r="1615" s="2" customFormat="1" ht="16.8" customHeight="1">
      <c r="A1615" s="39"/>
      <c r="B1615" s="45"/>
      <c r="C1615" s="322" t="s">
        <v>1</v>
      </c>
      <c r="D1615" s="322" t="s">
        <v>3339</v>
      </c>
      <c r="E1615" s="18" t="s">
        <v>1</v>
      </c>
      <c r="F1615" s="323">
        <v>0</v>
      </c>
      <c r="G1615" s="39"/>
      <c r="H1615" s="45"/>
    </row>
    <row r="1616" s="2" customFormat="1" ht="16.8" customHeight="1">
      <c r="A1616" s="39"/>
      <c r="B1616" s="45"/>
      <c r="C1616" s="322" t="s">
        <v>1</v>
      </c>
      <c r="D1616" s="322" t="s">
        <v>3340</v>
      </c>
      <c r="E1616" s="18" t="s">
        <v>1</v>
      </c>
      <c r="F1616" s="323">
        <v>-1.1399999999999999</v>
      </c>
      <c r="G1616" s="39"/>
      <c r="H1616" s="45"/>
    </row>
    <row r="1617" s="2" customFormat="1" ht="16.8" customHeight="1">
      <c r="A1617" s="39"/>
      <c r="B1617" s="45"/>
      <c r="C1617" s="322" t="s">
        <v>1</v>
      </c>
      <c r="D1617" s="322" t="s">
        <v>3341</v>
      </c>
      <c r="E1617" s="18" t="s">
        <v>1</v>
      </c>
      <c r="F1617" s="323">
        <v>-5.7210000000000001</v>
      </c>
      <c r="G1617" s="39"/>
      <c r="H1617" s="45"/>
    </row>
    <row r="1618" s="2" customFormat="1" ht="16.8" customHeight="1">
      <c r="A1618" s="39"/>
      <c r="B1618" s="45"/>
      <c r="C1618" s="322" t="s">
        <v>1</v>
      </c>
      <c r="D1618" s="322" t="s">
        <v>3334</v>
      </c>
      <c r="E1618" s="18" t="s">
        <v>1</v>
      </c>
      <c r="F1618" s="323">
        <v>0</v>
      </c>
      <c r="G1618" s="39"/>
      <c r="H1618" s="45"/>
    </row>
    <row r="1619" s="2" customFormat="1" ht="16.8" customHeight="1">
      <c r="A1619" s="39"/>
      <c r="B1619" s="45"/>
      <c r="C1619" s="322" t="s">
        <v>1</v>
      </c>
      <c r="D1619" s="322" t="s">
        <v>3329</v>
      </c>
      <c r="E1619" s="18" t="s">
        <v>1</v>
      </c>
      <c r="F1619" s="323">
        <v>0</v>
      </c>
      <c r="G1619" s="39"/>
      <c r="H1619" s="45"/>
    </row>
    <row r="1620" s="2" customFormat="1" ht="16.8" customHeight="1">
      <c r="A1620" s="39"/>
      <c r="B1620" s="45"/>
      <c r="C1620" s="322" t="s">
        <v>1</v>
      </c>
      <c r="D1620" s="322" t="s">
        <v>3342</v>
      </c>
      <c r="E1620" s="18" t="s">
        <v>1</v>
      </c>
      <c r="F1620" s="323">
        <v>0</v>
      </c>
      <c r="G1620" s="39"/>
      <c r="H1620" s="45"/>
    </row>
    <row r="1621" s="2" customFormat="1" ht="16.8" customHeight="1">
      <c r="A1621" s="39"/>
      <c r="B1621" s="45"/>
      <c r="C1621" s="322" t="s">
        <v>1</v>
      </c>
      <c r="D1621" s="322" t="s">
        <v>3343</v>
      </c>
      <c r="E1621" s="18" t="s">
        <v>1</v>
      </c>
      <c r="F1621" s="323">
        <v>-15.6</v>
      </c>
      <c r="G1621" s="39"/>
      <c r="H1621" s="45"/>
    </row>
    <row r="1622" s="2" customFormat="1" ht="16.8" customHeight="1">
      <c r="A1622" s="39"/>
      <c r="B1622" s="45"/>
      <c r="C1622" s="322" t="s">
        <v>1</v>
      </c>
      <c r="D1622" s="322" t="s">
        <v>3344</v>
      </c>
      <c r="E1622" s="18" t="s">
        <v>1</v>
      </c>
      <c r="F1622" s="323">
        <v>-7.25</v>
      </c>
      <c r="G1622" s="39"/>
      <c r="H1622" s="45"/>
    </row>
    <row r="1623" s="2" customFormat="1" ht="16.8" customHeight="1">
      <c r="A1623" s="39"/>
      <c r="B1623" s="45"/>
      <c r="C1623" s="322" t="s">
        <v>1</v>
      </c>
      <c r="D1623" s="322" t="s">
        <v>3333</v>
      </c>
      <c r="E1623" s="18" t="s">
        <v>1</v>
      </c>
      <c r="F1623" s="323">
        <v>0</v>
      </c>
      <c r="G1623" s="39"/>
      <c r="H1623" s="45"/>
    </row>
    <row r="1624" s="2" customFormat="1" ht="16.8" customHeight="1">
      <c r="A1624" s="39"/>
      <c r="B1624" s="45"/>
      <c r="C1624" s="322" t="s">
        <v>1</v>
      </c>
      <c r="D1624" s="322" t="s">
        <v>3334</v>
      </c>
      <c r="E1624" s="18" t="s">
        <v>1</v>
      </c>
      <c r="F1624" s="323">
        <v>0</v>
      </c>
      <c r="G1624" s="39"/>
      <c r="H1624" s="45"/>
    </row>
    <row r="1625" s="2" customFormat="1" ht="16.8" customHeight="1">
      <c r="A1625" s="39"/>
      <c r="B1625" s="45"/>
      <c r="C1625" s="322" t="s">
        <v>1</v>
      </c>
      <c r="D1625" s="322" t="s">
        <v>3329</v>
      </c>
      <c r="E1625" s="18" t="s">
        <v>1</v>
      </c>
      <c r="F1625" s="323">
        <v>0</v>
      </c>
      <c r="G1625" s="39"/>
      <c r="H1625" s="45"/>
    </row>
    <row r="1626" s="2" customFormat="1" ht="16.8" customHeight="1">
      <c r="A1626" s="39"/>
      <c r="B1626" s="45"/>
      <c r="C1626" s="322" t="s">
        <v>1</v>
      </c>
      <c r="D1626" s="322" t="s">
        <v>3345</v>
      </c>
      <c r="E1626" s="18" t="s">
        <v>1</v>
      </c>
      <c r="F1626" s="323">
        <v>-920.91899999999998</v>
      </c>
      <c r="G1626" s="39"/>
      <c r="H1626" s="45"/>
    </row>
    <row r="1627" s="2" customFormat="1" ht="16.8" customHeight="1">
      <c r="A1627" s="39"/>
      <c r="B1627" s="45"/>
      <c r="C1627" s="322" t="s">
        <v>422</v>
      </c>
      <c r="D1627" s="322" t="s">
        <v>261</v>
      </c>
      <c r="E1627" s="18" t="s">
        <v>1</v>
      </c>
      <c r="F1627" s="323">
        <v>3436.6999999999998</v>
      </c>
      <c r="G1627" s="39"/>
      <c r="H1627" s="45"/>
    </row>
    <row r="1628" s="2" customFormat="1" ht="16.8" customHeight="1">
      <c r="A1628" s="39"/>
      <c r="B1628" s="45"/>
      <c r="C1628" s="324" t="s">
        <v>6372</v>
      </c>
      <c r="D1628" s="39"/>
      <c r="E1628" s="39"/>
      <c r="F1628" s="39"/>
      <c r="G1628" s="39"/>
      <c r="H1628" s="45"/>
    </row>
    <row r="1629" s="2" customFormat="1" ht="16.8" customHeight="1">
      <c r="A1629" s="39"/>
      <c r="B1629" s="45"/>
      <c r="C1629" s="322" t="s">
        <v>634</v>
      </c>
      <c r="D1629" s="322" t="s">
        <v>635</v>
      </c>
      <c r="E1629" s="18" t="s">
        <v>255</v>
      </c>
      <c r="F1629" s="323">
        <v>730.29899999999998</v>
      </c>
      <c r="G1629" s="39"/>
      <c r="H1629" s="45"/>
    </row>
    <row r="1630" s="2" customFormat="1" ht="16.8" customHeight="1">
      <c r="A1630" s="39"/>
      <c r="B1630" s="45"/>
      <c r="C1630" s="322" t="s">
        <v>764</v>
      </c>
      <c r="D1630" s="322" t="s">
        <v>765</v>
      </c>
      <c r="E1630" s="18" t="s">
        <v>255</v>
      </c>
      <c r="F1630" s="323">
        <v>2675.3910000000001</v>
      </c>
      <c r="G1630" s="39"/>
      <c r="H1630" s="45"/>
    </row>
    <row r="1631" s="2" customFormat="1" ht="16.8" customHeight="1">
      <c r="A1631" s="39"/>
      <c r="B1631" s="45"/>
      <c r="C1631" s="318" t="s">
        <v>425</v>
      </c>
      <c r="D1631" s="319" t="s">
        <v>426</v>
      </c>
      <c r="E1631" s="320" t="s">
        <v>255</v>
      </c>
      <c r="F1631" s="321">
        <v>103.101</v>
      </c>
      <c r="G1631" s="39"/>
      <c r="H1631" s="45"/>
    </row>
    <row r="1632" s="2" customFormat="1" ht="16.8" customHeight="1">
      <c r="A1632" s="39"/>
      <c r="B1632" s="45"/>
      <c r="C1632" s="322" t="s">
        <v>425</v>
      </c>
      <c r="D1632" s="322" t="s">
        <v>2640</v>
      </c>
      <c r="E1632" s="18" t="s">
        <v>1</v>
      </c>
      <c r="F1632" s="323">
        <v>103.101</v>
      </c>
      <c r="G1632" s="39"/>
      <c r="H1632" s="45"/>
    </row>
    <row r="1633" s="2" customFormat="1" ht="16.8" customHeight="1">
      <c r="A1633" s="39"/>
      <c r="B1633" s="45"/>
      <c r="C1633" s="324" t="s">
        <v>6372</v>
      </c>
      <c r="D1633" s="39"/>
      <c r="E1633" s="39"/>
      <c r="F1633" s="39"/>
      <c r="G1633" s="39"/>
      <c r="H1633" s="45"/>
    </row>
    <row r="1634" s="2" customFormat="1" ht="16.8" customHeight="1">
      <c r="A1634" s="39"/>
      <c r="B1634" s="45"/>
      <c r="C1634" s="322" t="s">
        <v>634</v>
      </c>
      <c r="D1634" s="322" t="s">
        <v>635</v>
      </c>
      <c r="E1634" s="18" t="s">
        <v>255</v>
      </c>
      <c r="F1634" s="323">
        <v>730.29899999999998</v>
      </c>
      <c r="G1634" s="39"/>
      <c r="H1634" s="45"/>
    </row>
    <row r="1635" s="2" customFormat="1" ht="16.8" customHeight="1">
      <c r="A1635" s="39"/>
      <c r="B1635" s="45"/>
      <c r="C1635" s="322" t="s">
        <v>593</v>
      </c>
      <c r="D1635" s="322" t="s">
        <v>594</v>
      </c>
      <c r="E1635" s="18" t="s">
        <v>255</v>
      </c>
      <c r="F1635" s="323">
        <v>103.101</v>
      </c>
      <c r="G1635" s="39"/>
      <c r="H1635" s="45"/>
    </row>
    <row r="1636" s="2" customFormat="1">
      <c r="A1636" s="39"/>
      <c r="B1636" s="45"/>
      <c r="C1636" s="322" t="s">
        <v>671</v>
      </c>
      <c r="D1636" s="322" t="s">
        <v>672</v>
      </c>
      <c r="E1636" s="18" t="s">
        <v>255</v>
      </c>
      <c r="F1636" s="323">
        <v>1436.0550000000001</v>
      </c>
      <c r="G1636" s="39"/>
      <c r="H1636" s="45"/>
    </row>
    <row r="1637" s="2" customFormat="1">
      <c r="A1637" s="39"/>
      <c r="B1637" s="45"/>
      <c r="C1637" s="322" t="s">
        <v>688</v>
      </c>
      <c r="D1637" s="322" t="s">
        <v>689</v>
      </c>
      <c r="E1637" s="18" t="s">
        <v>255</v>
      </c>
      <c r="F1637" s="323">
        <v>366.63900000000001</v>
      </c>
      <c r="G1637" s="39"/>
      <c r="H1637" s="45"/>
    </row>
    <row r="1638" s="2" customFormat="1" ht="16.8" customHeight="1">
      <c r="A1638" s="39"/>
      <c r="B1638" s="45"/>
      <c r="C1638" s="322" t="s">
        <v>719</v>
      </c>
      <c r="D1638" s="322" t="s">
        <v>720</v>
      </c>
      <c r="E1638" s="18" t="s">
        <v>255</v>
      </c>
      <c r="F1638" s="323">
        <v>900.97699999999998</v>
      </c>
      <c r="G1638" s="39"/>
      <c r="H1638" s="45"/>
    </row>
    <row r="1639" s="2" customFormat="1" ht="16.8" customHeight="1">
      <c r="A1639" s="39"/>
      <c r="B1639" s="45"/>
      <c r="C1639" s="322" t="s">
        <v>262</v>
      </c>
      <c r="D1639" s="322" t="s">
        <v>263</v>
      </c>
      <c r="E1639" s="18" t="s">
        <v>255</v>
      </c>
      <c r="F1639" s="323">
        <v>4387.0730000000003</v>
      </c>
      <c r="G1639" s="39"/>
      <c r="H1639" s="45"/>
    </row>
    <row r="1640" s="2" customFormat="1" ht="16.8" customHeight="1">
      <c r="A1640" s="39"/>
      <c r="B1640" s="45"/>
      <c r="C1640" s="318" t="s">
        <v>428</v>
      </c>
      <c r="D1640" s="319" t="s">
        <v>429</v>
      </c>
      <c r="E1640" s="320" t="s">
        <v>255</v>
      </c>
      <c r="F1640" s="321">
        <v>584.23900000000003</v>
      </c>
      <c r="G1640" s="39"/>
      <c r="H1640" s="45"/>
    </row>
    <row r="1641" s="2" customFormat="1" ht="16.8" customHeight="1">
      <c r="A1641" s="39"/>
      <c r="B1641" s="45"/>
      <c r="C1641" s="322" t="s">
        <v>428</v>
      </c>
      <c r="D1641" s="322" t="s">
        <v>2639</v>
      </c>
      <c r="E1641" s="18" t="s">
        <v>1</v>
      </c>
      <c r="F1641" s="323">
        <v>584.23900000000003</v>
      </c>
      <c r="G1641" s="39"/>
      <c r="H1641" s="45"/>
    </row>
    <row r="1642" s="2" customFormat="1" ht="16.8" customHeight="1">
      <c r="A1642" s="39"/>
      <c r="B1642" s="45"/>
      <c r="C1642" s="324" t="s">
        <v>6372</v>
      </c>
      <c r="D1642" s="39"/>
      <c r="E1642" s="39"/>
      <c r="F1642" s="39"/>
      <c r="G1642" s="39"/>
      <c r="H1642" s="45"/>
    </row>
    <row r="1643" s="2" customFormat="1" ht="16.8" customHeight="1">
      <c r="A1643" s="39"/>
      <c r="B1643" s="45"/>
      <c r="C1643" s="322" t="s">
        <v>634</v>
      </c>
      <c r="D1643" s="322" t="s">
        <v>635</v>
      </c>
      <c r="E1643" s="18" t="s">
        <v>255</v>
      </c>
      <c r="F1643" s="323">
        <v>730.29899999999998</v>
      </c>
      <c r="G1643" s="39"/>
      <c r="H1643" s="45"/>
    </row>
    <row r="1644" s="2" customFormat="1">
      <c r="A1644" s="39"/>
      <c r="B1644" s="45"/>
      <c r="C1644" s="322" t="s">
        <v>614</v>
      </c>
      <c r="D1644" s="322" t="s">
        <v>615</v>
      </c>
      <c r="E1644" s="18" t="s">
        <v>255</v>
      </c>
      <c r="F1644" s="323">
        <v>584.23900000000003</v>
      </c>
      <c r="G1644" s="39"/>
      <c r="H1644" s="45"/>
    </row>
    <row r="1645" s="2" customFormat="1">
      <c r="A1645" s="39"/>
      <c r="B1645" s="45"/>
      <c r="C1645" s="322" t="s">
        <v>671</v>
      </c>
      <c r="D1645" s="322" t="s">
        <v>672</v>
      </c>
      <c r="E1645" s="18" t="s">
        <v>255</v>
      </c>
      <c r="F1645" s="323">
        <v>1436.0550000000001</v>
      </c>
      <c r="G1645" s="39"/>
      <c r="H1645" s="45"/>
    </row>
    <row r="1646" s="2" customFormat="1">
      <c r="A1646" s="39"/>
      <c r="B1646" s="45"/>
      <c r="C1646" s="322" t="s">
        <v>688</v>
      </c>
      <c r="D1646" s="322" t="s">
        <v>689</v>
      </c>
      <c r="E1646" s="18" t="s">
        <v>255</v>
      </c>
      <c r="F1646" s="323">
        <v>366.63900000000001</v>
      </c>
      <c r="G1646" s="39"/>
      <c r="H1646" s="45"/>
    </row>
    <row r="1647" s="2" customFormat="1" ht="16.8" customHeight="1">
      <c r="A1647" s="39"/>
      <c r="B1647" s="45"/>
      <c r="C1647" s="322" t="s">
        <v>719</v>
      </c>
      <c r="D1647" s="322" t="s">
        <v>720</v>
      </c>
      <c r="E1647" s="18" t="s">
        <v>255</v>
      </c>
      <c r="F1647" s="323">
        <v>900.97699999999998</v>
      </c>
      <c r="G1647" s="39"/>
      <c r="H1647" s="45"/>
    </row>
    <row r="1648" s="2" customFormat="1" ht="16.8" customHeight="1">
      <c r="A1648" s="39"/>
      <c r="B1648" s="45"/>
      <c r="C1648" s="322" t="s">
        <v>262</v>
      </c>
      <c r="D1648" s="322" t="s">
        <v>263</v>
      </c>
      <c r="E1648" s="18" t="s">
        <v>255</v>
      </c>
      <c r="F1648" s="323">
        <v>4387.0730000000003</v>
      </c>
      <c r="G1648" s="39"/>
      <c r="H1648" s="45"/>
    </row>
    <row r="1649" s="2" customFormat="1" ht="16.8" customHeight="1">
      <c r="A1649" s="39"/>
      <c r="B1649" s="45"/>
      <c r="C1649" s="318" t="s">
        <v>431</v>
      </c>
      <c r="D1649" s="319" t="s">
        <v>432</v>
      </c>
      <c r="E1649" s="320" t="s">
        <v>255</v>
      </c>
      <c r="F1649" s="321">
        <v>360.85399999999998</v>
      </c>
      <c r="G1649" s="39"/>
      <c r="H1649" s="45"/>
    </row>
    <row r="1650" s="2" customFormat="1" ht="16.8" customHeight="1">
      <c r="A1650" s="39"/>
      <c r="B1650" s="45"/>
      <c r="C1650" s="322" t="s">
        <v>431</v>
      </c>
      <c r="D1650" s="322" t="s">
        <v>2642</v>
      </c>
      <c r="E1650" s="18" t="s">
        <v>1</v>
      </c>
      <c r="F1650" s="323">
        <v>360.85399999999998</v>
      </c>
      <c r="G1650" s="39"/>
      <c r="H1650" s="45"/>
    </row>
    <row r="1651" s="2" customFormat="1" ht="16.8" customHeight="1">
      <c r="A1651" s="39"/>
      <c r="B1651" s="45"/>
      <c r="C1651" s="324" t="s">
        <v>6372</v>
      </c>
      <c r="D1651" s="39"/>
      <c r="E1651" s="39"/>
      <c r="F1651" s="39"/>
      <c r="G1651" s="39"/>
      <c r="H1651" s="45"/>
    </row>
    <row r="1652" s="2" customFormat="1" ht="16.8" customHeight="1">
      <c r="A1652" s="39"/>
      <c r="B1652" s="45"/>
      <c r="C1652" s="322" t="s">
        <v>634</v>
      </c>
      <c r="D1652" s="322" t="s">
        <v>635</v>
      </c>
      <c r="E1652" s="18" t="s">
        <v>255</v>
      </c>
      <c r="F1652" s="323">
        <v>730.29899999999998</v>
      </c>
      <c r="G1652" s="39"/>
      <c r="H1652" s="45"/>
    </row>
    <row r="1653" s="2" customFormat="1" ht="16.8" customHeight="1">
      <c r="A1653" s="39"/>
      <c r="B1653" s="45"/>
      <c r="C1653" s="322" t="s">
        <v>619</v>
      </c>
      <c r="D1653" s="322" t="s">
        <v>620</v>
      </c>
      <c r="E1653" s="18" t="s">
        <v>255</v>
      </c>
      <c r="F1653" s="323">
        <v>360.85399999999998</v>
      </c>
      <c r="G1653" s="39"/>
      <c r="H1653" s="45"/>
    </row>
    <row r="1654" s="2" customFormat="1">
      <c r="A1654" s="39"/>
      <c r="B1654" s="45"/>
      <c r="C1654" s="322" t="s">
        <v>682</v>
      </c>
      <c r="D1654" s="322" t="s">
        <v>683</v>
      </c>
      <c r="E1654" s="18" t="s">
        <v>255</v>
      </c>
      <c r="F1654" s="323">
        <v>3050.3339999999998</v>
      </c>
      <c r="G1654" s="39"/>
      <c r="H1654" s="45"/>
    </row>
    <row r="1655" s="2" customFormat="1">
      <c r="A1655" s="39"/>
      <c r="B1655" s="45"/>
      <c r="C1655" s="322" t="s">
        <v>705</v>
      </c>
      <c r="D1655" s="322" t="s">
        <v>706</v>
      </c>
      <c r="E1655" s="18" t="s">
        <v>255</v>
      </c>
      <c r="F1655" s="323">
        <v>3313.5039999999999</v>
      </c>
      <c r="G1655" s="39"/>
      <c r="H1655" s="45"/>
    </row>
    <row r="1656" s="2" customFormat="1" ht="16.8" customHeight="1">
      <c r="A1656" s="39"/>
      <c r="B1656" s="45"/>
      <c r="C1656" s="322" t="s">
        <v>726</v>
      </c>
      <c r="D1656" s="322" t="s">
        <v>727</v>
      </c>
      <c r="E1656" s="18" t="s">
        <v>255</v>
      </c>
      <c r="F1656" s="323">
        <v>3268.2150000000001</v>
      </c>
      <c r="G1656" s="39"/>
      <c r="H1656" s="45"/>
    </row>
    <row r="1657" s="2" customFormat="1" ht="16.8" customHeight="1">
      <c r="A1657" s="39"/>
      <c r="B1657" s="45"/>
      <c r="C1657" s="322" t="s">
        <v>262</v>
      </c>
      <c r="D1657" s="322" t="s">
        <v>263</v>
      </c>
      <c r="E1657" s="18" t="s">
        <v>255</v>
      </c>
      <c r="F1657" s="323">
        <v>4387.0730000000003</v>
      </c>
      <c r="G1657" s="39"/>
      <c r="H1657" s="45"/>
    </row>
    <row r="1658" s="2" customFormat="1" ht="16.8" customHeight="1">
      <c r="A1658" s="39"/>
      <c r="B1658" s="45"/>
      <c r="C1658" s="318" t="s">
        <v>434</v>
      </c>
      <c r="D1658" s="319" t="s">
        <v>435</v>
      </c>
      <c r="E1658" s="320" t="s">
        <v>255</v>
      </c>
      <c r="F1658" s="321">
        <v>2044.837</v>
      </c>
      <c r="G1658" s="39"/>
      <c r="H1658" s="45"/>
    </row>
    <row r="1659" s="2" customFormat="1" ht="16.8" customHeight="1">
      <c r="A1659" s="39"/>
      <c r="B1659" s="45"/>
      <c r="C1659" s="322" t="s">
        <v>434</v>
      </c>
      <c r="D1659" s="322" t="s">
        <v>2641</v>
      </c>
      <c r="E1659" s="18" t="s">
        <v>1</v>
      </c>
      <c r="F1659" s="323">
        <v>2044.837</v>
      </c>
      <c r="G1659" s="39"/>
      <c r="H1659" s="45"/>
    </row>
    <row r="1660" s="2" customFormat="1" ht="16.8" customHeight="1">
      <c r="A1660" s="39"/>
      <c r="B1660" s="45"/>
      <c r="C1660" s="324" t="s">
        <v>6372</v>
      </c>
      <c r="D1660" s="39"/>
      <c r="E1660" s="39"/>
      <c r="F1660" s="39"/>
      <c r="G1660" s="39"/>
      <c r="H1660" s="45"/>
    </row>
    <row r="1661" s="2" customFormat="1" ht="16.8" customHeight="1">
      <c r="A1661" s="39"/>
      <c r="B1661" s="45"/>
      <c r="C1661" s="322" t="s">
        <v>634</v>
      </c>
      <c r="D1661" s="322" t="s">
        <v>635</v>
      </c>
      <c r="E1661" s="18" t="s">
        <v>255</v>
      </c>
      <c r="F1661" s="323">
        <v>730.29899999999998</v>
      </c>
      <c r="G1661" s="39"/>
      <c r="H1661" s="45"/>
    </row>
    <row r="1662" s="2" customFormat="1">
      <c r="A1662" s="39"/>
      <c r="B1662" s="45"/>
      <c r="C1662" s="322" t="s">
        <v>629</v>
      </c>
      <c r="D1662" s="322" t="s">
        <v>630</v>
      </c>
      <c r="E1662" s="18" t="s">
        <v>255</v>
      </c>
      <c r="F1662" s="323">
        <v>2044.837</v>
      </c>
      <c r="G1662" s="39"/>
      <c r="H1662" s="45"/>
    </row>
    <row r="1663" s="2" customFormat="1">
      <c r="A1663" s="39"/>
      <c r="B1663" s="45"/>
      <c r="C1663" s="322" t="s">
        <v>682</v>
      </c>
      <c r="D1663" s="322" t="s">
        <v>683</v>
      </c>
      <c r="E1663" s="18" t="s">
        <v>255</v>
      </c>
      <c r="F1663" s="323">
        <v>3050.3339999999998</v>
      </c>
      <c r="G1663" s="39"/>
      <c r="H1663" s="45"/>
    </row>
    <row r="1664" s="2" customFormat="1">
      <c r="A1664" s="39"/>
      <c r="B1664" s="45"/>
      <c r="C1664" s="322" t="s">
        <v>705</v>
      </c>
      <c r="D1664" s="322" t="s">
        <v>706</v>
      </c>
      <c r="E1664" s="18" t="s">
        <v>255</v>
      </c>
      <c r="F1664" s="323">
        <v>3313.5039999999999</v>
      </c>
      <c r="G1664" s="39"/>
      <c r="H1664" s="45"/>
    </row>
    <row r="1665" s="2" customFormat="1" ht="16.8" customHeight="1">
      <c r="A1665" s="39"/>
      <c r="B1665" s="45"/>
      <c r="C1665" s="322" t="s">
        <v>726</v>
      </c>
      <c r="D1665" s="322" t="s">
        <v>727</v>
      </c>
      <c r="E1665" s="18" t="s">
        <v>255</v>
      </c>
      <c r="F1665" s="323">
        <v>3268.2150000000001</v>
      </c>
      <c r="G1665" s="39"/>
      <c r="H1665" s="45"/>
    </row>
    <row r="1666" s="2" customFormat="1" ht="16.8" customHeight="1">
      <c r="A1666" s="39"/>
      <c r="B1666" s="45"/>
      <c r="C1666" s="322" t="s">
        <v>262</v>
      </c>
      <c r="D1666" s="322" t="s">
        <v>263</v>
      </c>
      <c r="E1666" s="18" t="s">
        <v>255</v>
      </c>
      <c r="F1666" s="323">
        <v>4387.0730000000003</v>
      </c>
      <c r="G1666" s="39"/>
      <c r="H1666" s="45"/>
    </row>
    <row r="1667" s="2" customFormat="1" ht="16.8" customHeight="1">
      <c r="A1667" s="39"/>
      <c r="B1667" s="45"/>
      <c r="C1667" s="318" t="s">
        <v>2494</v>
      </c>
      <c r="D1667" s="319" t="s">
        <v>2495</v>
      </c>
      <c r="E1667" s="320" t="s">
        <v>255</v>
      </c>
      <c r="F1667" s="321">
        <v>25.774999999999999</v>
      </c>
      <c r="G1667" s="39"/>
      <c r="H1667" s="45"/>
    </row>
    <row r="1668" s="2" customFormat="1" ht="16.8" customHeight="1">
      <c r="A1668" s="39"/>
      <c r="B1668" s="45"/>
      <c r="C1668" s="322" t="s">
        <v>2494</v>
      </c>
      <c r="D1668" s="322" t="s">
        <v>2644</v>
      </c>
      <c r="E1668" s="18" t="s">
        <v>1</v>
      </c>
      <c r="F1668" s="323">
        <v>25.774999999999999</v>
      </c>
      <c r="G1668" s="39"/>
      <c r="H1668" s="45"/>
    </row>
    <row r="1669" s="2" customFormat="1" ht="16.8" customHeight="1">
      <c r="A1669" s="39"/>
      <c r="B1669" s="45"/>
      <c r="C1669" s="324" t="s">
        <v>6372</v>
      </c>
      <c r="D1669" s="39"/>
      <c r="E1669" s="39"/>
      <c r="F1669" s="39"/>
      <c r="G1669" s="39"/>
      <c r="H1669" s="45"/>
    </row>
    <row r="1670" s="2" customFormat="1" ht="16.8" customHeight="1">
      <c r="A1670" s="39"/>
      <c r="B1670" s="45"/>
      <c r="C1670" s="322" t="s">
        <v>634</v>
      </c>
      <c r="D1670" s="322" t="s">
        <v>635</v>
      </c>
      <c r="E1670" s="18" t="s">
        <v>255</v>
      </c>
      <c r="F1670" s="323">
        <v>730.29899999999998</v>
      </c>
      <c r="G1670" s="39"/>
      <c r="H1670" s="45"/>
    </row>
    <row r="1671" s="2" customFormat="1" ht="16.8" customHeight="1">
      <c r="A1671" s="39"/>
      <c r="B1671" s="45"/>
      <c r="C1671" s="322" t="s">
        <v>2564</v>
      </c>
      <c r="D1671" s="322" t="s">
        <v>2565</v>
      </c>
      <c r="E1671" s="18" t="s">
        <v>255</v>
      </c>
      <c r="F1671" s="323">
        <v>25.774999999999999</v>
      </c>
      <c r="G1671" s="39"/>
      <c r="H1671" s="45"/>
    </row>
    <row r="1672" s="2" customFormat="1">
      <c r="A1672" s="39"/>
      <c r="B1672" s="45"/>
      <c r="C1672" s="322" t="s">
        <v>705</v>
      </c>
      <c r="D1672" s="322" t="s">
        <v>706</v>
      </c>
      <c r="E1672" s="18" t="s">
        <v>255</v>
      </c>
      <c r="F1672" s="323">
        <v>3313.5039999999999</v>
      </c>
      <c r="G1672" s="39"/>
      <c r="H1672" s="45"/>
    </row>
    <row r="1673" s="2" customFormat="1" ht="16.8" customHeight="1">
      <c r="A1673" s="39"/>
      <c r="B1673" s="45"/>
      <c r="C1673" s="322" t="s">
        <v>726</v>
      </c>
      <c r="D1673" s="322" t="s">
        <v>727</v>
      </c>
      <c r="E1673" s="18" t="s">
        <v>255</v>
      </c>
      <c r="F1673" s="323">
        <v>3268.2150000000001</v>
      </c>
      <c r="G1673" s="39"/>
      <c r="H1673" s="45"/>
    </row>
    <row r="1674" s="2" customFormat="1" ht="16.8" customHeight="1">
      <c r="A1674" s="39"/>
      <c r="B1674" s="45"/>
      <c r="C1674" s="322" t="s">
        <v>262</v>
      </c>
      <c r="D1674" s="322" t="s">
        <v>263</v>
      </c>
      <c r="E1674" s="18" t="s">
        <v>255</v>
      </c>
      <c r="F1674" s="323">
        <v>4387.0730000000003</v>
      </c>
      <c r="G1674" s="39"/>
      <c r="H1674" s="45"/>
    </row>
    <row r="1675" s="2" customFormat="1" ht="16.8" customHeight="1">
      <c r="A1675" s="39"/>
      <c r="B1675" s="45"/>
      <c r="C1675" s="318" t="s">
        <v>2497</v>
      </c>
      <c r="D1675" s="319" t="s">
        <v>2498</v>
      </c>
      <c r="E1675" s="320" t="s">
        <v>255</v>
      </c>
      <c r="F1675" s="321">
        <v>146.06</v>
      </c>
      <c r="G1675" s="39"/>
      <c r="H1675" s="45"/>
    </row>
    <row r="1676" s="2" customFormat="1" ht="16.8" customHeight="1">
      <c r="A1676" s="39"/>
      <c r="B1676" s="45"/>
      <c r="C1676" s="322" t="s">
        <v>2497</v>
      </c>
      <c r="D1676" s="322" t="s">
        <v>2643</v>
      </c>
      <c r="E1676" s="18" t="s">
        <v>1</v>
      </c>
      <c r="F1676" s="323">
        <v>146.06</v>
      </c>
      <c r="G1676" s="39"/>
      <c r="H1676" s="45"/>
    </row>
    <row r="1677" s="2" customFormat="1" ht="16.8" customHeight="1">
      <c r="A1677" s="39"/>
      <c r="B1677" s="45"/>
      <c r="C1677" s="324" t="s">
        <v>6372</v>
      </c>
      <c r="D1677" s="39"/>
      <c r="E1677" s="39"/>
      <c r="F1677" s="39"/>
      <c r="G1677" s="39"/>
      <c r="H1677" s="45"/>
    </row>
    <row r="1678" s="2" customFormat="1" ht="16.8" customHeight="1">
      <c r="A1678" s="39"/>
      <c r="B1678" s="45"/>
      <c r="C1678" s="322" t="s">
        <v>634</v>
      </c>
      <c r="D1678" s="322" t="s">
        <v>635</v>
      </c>
      <c r="E1678" s="18" t="s">
        <v>255</v>
      </c>
      <c r="F1678" s="323">
        <v>730.29899999999998</v>
      </c>
      <c r="G1678" s="39"/>
      <c r="H1678" s="45"/>
    </row>
    <row r="1679" s="2" customFormat="1">
      <c r="A1679" s="39"/>
      <c r="B1679" s="45"/>
      <c r="C1679" s="322" t="s">
        <v>3228</v>
      </c>
      <c r="D1679" s="322" t="s">
        <v>3229</v>
      </c>
      <c r="E1679" s="18" t="s">
        <v>255</v>
      </c>
      <c r="F1679" s="323">
        <v>146.06</v>
      </c>
      <c r="G1679" s="39"/>
      <c r="H1679" s="45"/>
    </row>
    <row r="1680" s="2" customFormat="1">
      <c r="A1680" s="39"/>
      <c r="B1680" s="45"/>
      <c r="C1680" s="322" t="s">
        <v>705</v>
      </c>
      <c r="D1680" s="322" t="s">
        <v>706</v>
      </c>
      <c r="E1680" s="18" t="s">
        <v>255</v>
      </c>
      <c r="F1680" s="323">
        <v>3313.5039999999999</v>
      </c>
      <c r="G1680" s="39"/>
      <c r="H1680" s="45"/>
    </row>
    <row r="1681" s="2" customFormat="1" ht="16.8" customHeight="1">
      <c r="A1681" s="39"/>
      <c r="B1681" s="45"/>
      <c r="C1681" s="322" t="s">
        <v>726</v>
      </c>
      <c r="D1681" s="322" t="s">
        <v>727</v>
      </c>
      <c r="E1681" s="18" t="s">
        <v>255</v>
      </c>
      <c r="F1681" s="323">
        <v>3268.2150000000001</v>
      </c>
      <c r="G1681" s="39"/>
      <c r="H1681" s="45"/>
    </row>
    <row r="1682" s="2" customFormat="1" ht="16.8" customHeight="1">
      <c r="A1682" s="39"/>
      <c r="B1682" s="45"/>
      <c r="C1682" s="322" t="s">
        <v>262</v>
      </c>
      <c r="D1682" s="322" t="s">
        <v>263</v>
      </c>
      <c r="E1682" s="18" t="s">
        <v>255</v>
      </c>
      <c r="F1682" s="323">
        <v>4387.0730000000003</v>
      </c>
      <c r="G1682" s="39"/>
      <c r="H1682" s="45"/>
    </row>
    <row r="1683" s="2" customFormat="1" ht="16.8" customHeight="1">
      <c r="A1683" s="39"/>
      <c r="B1683" s="45"/>
      <c r="C1683" s="318" t="s">
        <v>2500</v>
      </c>
      <c r="D1683" s="319" t="s">
        <v>2501</v>
      </c>
      <c r="E1683" s="320" t="s">
        <v>255</v>
      </c>
      <c r="F1683" s="321">
        <v>25.774999999999999</v>
      </c>
      <c r="G1683" s="39"/>
      <c r="H1683" s="45"/>
    </row>
    <row r="1684" s="2" customFormat="1" ht="16.8" customHeight="1">
      <c r="A1684" s="39"/>
      <c r="B1684" s="45"/>
      <c r="C1684" s="322" t="s">
        <v>2500</v>
      </c>
      <c r="D1684" s="322" t="s">
        <v>2646</v>
      </c>
      <c r="E1684" s="18" t="s">
        <v>1</v>
      </c>
      <c r="F1684" s="323">
        <v>25.774999999999999</v>
      </c>
      <c r="G1684" s="39"/>
      <c r="H1684" s="45"/>
    </row>
    <row r="1685" s="2" customFormat="1" ht="16.8" customHeight="1">
      <c r="A1685" s="39"/>
      <c r="B1685" s="45"/>
      <c r="C1685" s="324" t="s">
        <v>6372</v>
      </c>
      <c r="D1685" s="39"/>
      <c r="E1685" s="39"/>
      <c r="F1685" s="39"/>
      <c r="G1685" s="39"/>
      <c r="H1685" s="45"/>
    </row>
    <row r="1686" s="2" customFormat="1" ht="16.8" customHeight="1">
      <c r="A1686" s="39"/>
      <c r="B1686" s="45"/>
      <c r="C1686" s="322" t="s">
        <v>634</v>
      </c>
      <c r="D1686" s="322" t="s">
        <v>635</v>
      </c>
      <c r="E1686" s="18" t="s">
        <v>255</v>
      </c>
      <c r="F1686" s="323">
        <v>730.29899999999998</v>
      </c>
      <c r="G1686" s="39"/>
      <c r="H1686" s="45"/>
    </row>
    <row r="1687" s="2" customFormat="1">
      <c r="A1687" s="39"/>
      <c r="B1687" s="45"/>
      <c r="C1687" s="322" t="s">
        <v>2615</v>
      </c>
      <c r="D1687" s="322" t="s">
        <v>2616</v>
      </c>
      <c r="E1687" s="18" t="s">
        <v>255</v>
      </c>
      <c r="F1687" s="323">
        <v>25.774999999999999</v>
      </c>
      <c r="G1687" s="39"/>
      <c r="H1687" s="45"/>
    </row>
    <row r="1688" s="2" customFormat="1">
      <c r="A1688" s="39"/>
      <c r="B1688" s="45"/>
      <c r="C1688" s="322" t="s">
        <v>2076</v>
      </c>
      <c r="D1688" s="322" t="s">
        <v>2077</v>
      </c>
      <c r="E1688" s="18" t="s">
        <v>255</v>
      </c>
      <c r="F1688" s="323">
        <v>217.881</v>
      </c>
      <c r="G1688" s="39"/>
      <c r="H1688" s="45"/>
    </row>
    <row r="1689" s="2" customFormat="1" ht="16.8" customHeight="1">
      <c r="A1689" s="39"/>
      <c r="B1689" s="45"/>
      <c r="C1689" s="322" t="s">
        <v>262</v>
      </c>
      <c r="D1689" s="322" t="s">
        <v>263</v>
      </c>
      <c r="E1689" s="18" t="s">
        <v>255</v>
      </c>
      <c r="F1689" s="323">
        <v>4387.0730000000003</v>
      </c>
      <c r="G1689" s="39"/>
      <c r="H1689" s="45"/>
    </row>
    <row r="1690" s="2" customFormat="1" ht="16.8" customHeight="1">
      <c r="A1690" s="39"/>
      <c r="B1690" s="45"/>
      <c r="C1690" s="318" t="s">
        <v>2502</v>
      </c>
      <c r="D1690" s="319" t="s">
        <v>2503</v>
      </c>
      <c r="E1690" s="320" t="s">
        <v>255</v>
      </c>
      <c r="F1690" s="321">
        <v>146.06</v>
      </c>
      <c r="G1690" s="39"/>
      <c r="H1690" s="45"/>
    </row>
    <row r="1691" s="2" customFormat="1" ht="16.8" customHeight="1">
      <c r="A1691" s="39"/>
      <c r="B1691" s="45"/>
      <c r="C1691" s="322" t="s">
        <v>2502</v>
      </c>
      <c r="D1691" s="322" t="s">
        <v>2645</v>
      </c>
      <c r="E1691" s="18" t="s">
        <v>1</v>
      </c>
      <c r="F1691" s="323">
        <v>146.06</v>
      </c>
      <c r="G1691" s="39"/>
      <c r="H1691" s="45"/>
    </row>
    <row r="1692" s="2" customFormat="1" ht="16.8" customHeight="1">
      <c r="A1692" s="39"/>
      <c r="B1692" s="45"/>
      <c r="C1692" s="324" t="s">
        <v>6372</v>
      </c>
      <c r="D1692" s="39"/>
      <c r="E1692" s="39"/>
      <c r="F1692" s="39"/>
      <c r="G1692" s="39"/>
      <c r="H1692" s="45"/>
    </row>
    <row r="1693" s="2" customFormat="1" ht="16.8" customHeight="1">
      <c r="A1693" s="39"/>
      <c r="B1693" s="45"/>
      <c r="C1693" s="322" t="s">
        <v>634</v>
      </c>
      <c r="D1693" s="322" t="s">
        <v>635</v>
      </c>
      <c r="E1693" s="18" t="s">
        <v>255</v>
      </c>
      <c r="F1693" s="323">
        <v>730.29899999999998</v>
      </c>
      <c r="G1693" s="39"/>
      <c r="H1693" s="45"/>
    </row>
    <row r="1694" s="2" customFormat="1">
      <c r="A1694" s="39"/>
      <c r="B1694" s="45"/>
      <c r="C1694" s="322" t="s">
        <v>3233</v>
      </c>
      <c r="D1694" s="322" t="s">
        <v>3234</v>
      </c>
      <c r="E1694" s="18" t="s">
        <v>255</v>
      </c>
      <c r="F1694" s="323">
        <v>146.06</v>
      </c>
      <c r="G1694" s="39"/>
      <c r="H1694" s="45"/>
    </row>
    <row r="1695" s="2" customFormat="1">
      <c r="A1695" s="39"/>
      <c r="B1695" s="45"/>
      <c r="C1695" s="322" t="s">
        <v>2076</v>
      </c>
      <c r="D1695" s="322" t="s">
        <v>2077</v>
      </c>
      <c r="E1695" s="18" t="s">
        <v>255</v>
      </c>
      <c r="F1695" s="323">
        <v>217.881</v>
      </c>
      <c r="G1695" s="39"/>
      <c r="H1695" s="45"/>
    </row>
    <row r="1696" s="2" customFormat="1" ht="16.8" customHeight="1">
      <c r="A1696" s="39"/>
      <c r="B1696" s="45"/>
      <c r="C1696" s="322" t="s">
        <v>262</v>
      </c>
      <c r="D1696" s="322" t="s">
        <v>263</v>
      </c>
      <c r="E1696" s="18" t="s">
        <v>255</v>
      </c>
      <c r="F1696" s="323">
        <v>4387.0730000000003</v>
      </c>
      <c r="G1696" s="39"/>
      <c r="H1696" s="45"/>
    </row>
    <row r="1697" s="2" customFormat="1" ht="16.8" customHeight="1">
      <c r="A1697" s="39"/>
      <c r="B1697" s="45"/>
      <c r="C1697" s="318" t="s">
        <v>437</v>
      </c>
      <c r="D1697" s="319" t="s">
        <v>438</v>
      </c>
      <c r="E1697" s="320" t="s">
        <v>255</v>
      </c>
      <c r="F1697" s="321">
        <v>75.481999999999999</v>
      </c>
      <c r="G1697" s="39"/>
      <c r="H1697" s="45"/>
    </row>
    <row r="1698" s="2" customFormat="1" ht="16.8" customHeight="1">
      <c r="A1698" s="39"/>
      <c r="B1698" s="45"/>
      <c r="C1698" s="322" t="s">
        <v>1</v>
      </c>
      <c r="D1698" s="322" t="s">
        <v>3218</v>
      </c>
      <c r="E1698" s="18" t="s">
        <v>1</v>
      </c>
      <c r="F1698" s="323">
        <v>0</v>
      </c>
      <c r="G1698" s="39"/>
      <c r="H1698" s="45"/>
    </row>
    <row r="1699" s="2" customFormat="1" ht="16.8" customHeight="1">
      <c r="A1699" s="39"/>
      <c r="B1699" s="45"/>
      <c r="C1699" s="322" t="s">
        <v>1</v>
      </c>
      <c r="D1699" s="322" t="s">
        <v>3219</v>
      </c>
      <c r="E1699" s="18" t="s">
        <v>1</v>
      </c>
      <c r="F1699" s="323">
        <v>18.535</v>
      </c>
      <c r="G1699" s="39"/>
      <c r="H1699" s="45"/>
    </row>
    <row r="1700" s="2" customFormat="1" ht="16.8" customHeight="1">
      <c r="A1700" s="39"/>
      <c r="B1700" s="45"/>
      <c r="C1700" s="322" t="s">
        <v>1</v>
      </c>
      <c r="D1700" s="322" t="s">
        <v>3220</v>
      </c>
      <c r="E1700" s="18" t="s">
        <v>1</v>
      </c>
      <c r="F1700" s="323">
        <v>0</v>
      </c>
      <c r="G1700" s="39"/>
      <c r="H1700" s="45"/>
    </row>
    <row r="1701" s="2" customFormat="1" ht="16.8" customHeight="1">
      <c r="A1701" s="39"/>
      <c r="B1701" s="45"/>
      <c r="C1701" s="322" t="s">
        <v>1</v>
      </c>
      <c r="D1701" s="322" t="s">
        <v>3221</v>
      </c>
      <c r="E1701" s="18" t="s">
        <v>1</v>
      </c>
      <c r="F1701" s="323">
        <v>14.612</v>
      </c>
      <c r="G1701" s="39"/>
      <c r="H1701" s="45"/>
    </row>
    <row r="1702" s="2" customFormat="1" ht="16.8" customHeight="1">
      <c r="A1702" s="39"/>
      <c r="B1702" s="45"/>
      <c r="C1702" s="322" t="s">
        <v>1</v>
      </c>
      <c r="D1702" s="322" t="s">
        <v>609</v>
      </c>
      <c r="E1702" s="18" t="s">
        <v>1</v>
      </c>
      <c r="F1702" s="323">
        <v>0</v>
      </c>
      <c r="G1702" s="39"/>
      <c r="H1702" s="45"/>
    </row>
    <row r="1703" s="2" customFormat="1" ht="16.8" customHeight="1">
      <c r="A1703" s="39"/>
      <c r="B1703" s="45"/>
      <c r="C1703" s="322" t="s">
        <v>1</v>
      </c>
      <c r="D1703" s="322" t="s">
        <v>449</v>
      </c>
      <c r="E1703" s="18" t="s">
        <v>1</v>
      </c>
      <c r="F1703" s="323">
        <v>24.835000000000001</v>
      </c>
      <c r="G1703" s="39"/>
      <c r="H1703" s="45"/>
    </row>
    <row r="1704" s="2" customFormat="1">
      <c r="A1704" s="39"/>
      <c r="B1704" s="45"/>
      <c r="C1704" s="322" t="s">
        <v>1</v>
      </c>
      <c r="D1704" s="322" t="s">
        <v>3222</v>
      </c>
      <c r="E1704" s="18" t="s">
        <v>1</v>
      </c>
      <c r="F1704" s="323">
        <v>0</v>
      </c>
      <c r="G1704" s="39"/>
      <c r="H1704" s="45"/>
    </row>
    <row r="1705" s="2" customFormat="1" ht="16.8" customHeight="1">
      <c r="A1705" s="39"/>
      <c r="B1705" s="45"/>
      <c r="C1705" s="322" t="s">
        <v>1</v>
      </c>
      <c r="D1705" s="322" t="s">
        <v>1313</v>
      </c>
      <c r="E1705" s="18" t="s">
        <v>1</v>
      </c>
      <c r="F1705" s="323">
        <v>17.5</v>
      </c>
      <c r="G1705" s="39"/>
      <c r="H1705" s="45"/>
    </row>
    <row r="1706" s="2" customFormat="1" ht="16.8" customHeight="1">
      <c r="A1706" s="39"/>
      <c r="B1706" s="45"/>
      <c r="C1706" s="322" t="s">
        <v>437</v>
      </c>
      <c r="D1706" s="322" t="s">
        <v>261</v>
      </c>
      <c r="E1706" s="18" t="s">
        <v>1</v>
      </c>
      <c r="F1706" s="323">
        <v>75.481999999999999</v>
      </c>
      <c r="G1706" s="39"/>
      <c r="H1706" s="45"/>
    </row>
    <row r="1707" s="2" customFormat="1" ht="16.8" customHeight="1">
      <c r="A1707" s="39"/>
      <c r="B1707" s="45"/>
      <c r="C1707" s="324" t="s">
        <v>6372</v>
      </c>
      <c r="D1707" s="39"/>
      <c r="E1707" s="39"/>
      <c r="F1707" s="39"/>
      <c r="G1707" s="39"/>
      <c r="H1707" s="45"/>
    </row>
    <row r="1708" s="2" customFormat="1" ht="16.8" customHeight="1">
      <c r="A1708" s="39"/>
      <c r="B1708" s="45"/>
      <c r="C1708" s="322" t="s">
        <v>598</v>
      </c>
      <c r="D1708" s="322" t="s">
        <v>599</v>
      </c>
      <c r="E1708" s="18" t="s">
        <v>255</v>
      </c>
      <c r="F1708" s="323">
        <v>30.193000000000001</v>
      </c>
      <c r="G1708" s="39"/>
      <c r="H1708" s="45"/>
    </row>
    <row r="1709" s="2" customFormat="1" ht="16.8" customHeight="1">
      <c r="A1709" s="39"/>
      <c r="B1709" s="45"/>
      <c r="C1709" s="318" t="s">
        <v>440</v>
      </c>
      <c r="D1709" s="319" t="s">
        <v>441</v>
      </c>
      <c r="E1709" s="320" t="s">
        <v>255</v>
      </c>
      <c r="F1709" s="321">
        <v>30.193000000000001</v>
      </c>
      <c r="G1709" s="39"/>
      <c r="H1709" s="45"/>
    </row>
    <row r="1710" s="2" customFormat="1">
      <c r="A1710" s="39"/>
      <c r="B1710" s="45"/>
      <c r="C1710" s="322" t="s">
        <v>440</v>
      </c>
      <c r="D1710" s="322" t="s">
        <v>612</v>
      </c>
      <c r="E1710" s="18" t="s">
        <v>1</v>
      </c>
      <c r="F1710" s="323">
        <v>30.193000000000001</v>
      </c>
      <c r="G1710" s="39"/>
      <c r="H1710" s="45"/>
    </row>
    <row r="1711" s="2" customFormat="1" ht="16.8" customHeight="1">
      <c r="A1711" s="39"/>
      <c r="B1711" s="45"/>
      <c r="C1711" s="324" t="s">
        <v>6372</v>
      </c>
      <c r="D1711" s="39"/>
      <c r="E1711" s="39"/>
      <c r="F1711" s="39"/>
      <c r="G1711" s="39"/>
      <c r="H1711" s="45"/>
    </row>
    <row r="1712" s="2" customFormat="1" ht="16.8" customHeight="1">
      <c r="A1712" s="39"/>
      <c r="B1712" s="45"/>
      <c r="C1712" s="322" t="s">
        <v>598</v>
      </c>
      <c r="D1712" s="322" t="s">
        <v>599</v>
      </c>
      <c r="E1712" s="18" t="s">
        <v>255</v>
      </c>
      <c r="F1712" s="323">
        <v>30.193000000000001</v>
      </c>
      <c r="G1712" s="39"/>
      <c r="H1712" s="45"/>
    </row>
    <row r="1713" s="2" customFormat="1">
      <c r="A1713" s="39"/>
      <c r="B1713" s="45"/>
      <c r="C1713" s="322" t="s">
        <v>688</v>
      </c>
      <c r="D1713" s="322" t="s">
        <v>689</v>
      </c>
      <c r="E1713" s="18" t="s">
        <v>255</v>
      </c>
      <c r="F1713" s="323">
        <v>366.63900000000001</v>
      </c>
      <c r="G1713" s="39"/>
      <c r="H1713" s="45"/>
    </row>
    <row r="1714" s="2" customFormat="1" ht="16.8" customHeight="1">
      <c r="A1714" s="39"/>
      <c r="B1714" s="45"/>
      <c r="C1714" s="318" t="s">
        <v>443</v>
      </c>
      <c r="D1714" s="319" t="s">
        <v>444</v>
      </c>
      <c r="E1714" s="320" t="s">
        <v>255</v>
      </c>
      <c r="F1714" s="321">
        <v>45.289000000000001</v>
      </c>
      <c r="G1714" s="39"/>
      <c r="H1714" s="45"/>
    </row>
    <row r="1715" s="2" customFormat="1">
      <c r="A1715" s="39"/>
      <c r="B1715" s="45"/>
      <c r="C1715" s="322" t="s">
        <v>443</v>
      </c>
      <c r="D1715" s="322" t="s">
        <v>613</v>
      </c>
      <c r="E1715" s="18" t="s">
        <v>1</v>
      </c>
      <c r="F1715" s="323">
        <v>45.289000000000001</v>
      </c>
      <c r="G1715" s="39"/>
      <c r="H1715" s="45"/>
    </row>
    <row r="1716" s="2" customFormat="1" ht="16.8" customHeight="1">
      <c r="A1716" s="39"/>
      <c r="B1716" s="45"/>
      <c r="C1716" s="324" t="s">
        <v>6372</v>
      </c>
      <c r="D1716" s="39"/>
      <c r="E1716" s="39"/>
      <c r="F1716" s="39"/>
      <c r="G1716" s="39"/>
      <c r="H1716" s="45"/>
    </row>
    <row r="1717" s="2" customFormat="1" ht="16.8" customHeight="1">
      <c r="A1717" s="39"/>
      <c r="B1717" s="45"/>
      <c r="C1717" s="322" t="s">
        <v>598</v>
      </c>
      <c r="D1717" s="322" t="s">
        <v>599</v>
      </c>
      <c r="E1717" s="18" t="s">
        <v>255</v>
      </c>
      <c r="F1717" s="323">
        <v>30.193000000000001</v>
      </c>
      <c r="G1717" s="39"/>
      <c r="H1717" s="45"/>
    </row>
    <row r="1718" s="2" customFormat="1" ht="16.8" customHeight="1">
      <c r="A1718" s="39"/>
      <c r="B1718" s="45"/>
      <c r="C1718" s="322" t="s">
        <v>624</v>
      </c>
      <c r="D1718" s="322" t="s">
        <v>625</v>
      </c>
      <c r="E1718" s="18" t="s">
        <v>255</v>
      </c>
      <c r="F1718" s="323">
        <v>45.289000000000001</v>
      </c>
      <c r="G1718" s="39"/>
      <c r="H1718" s="45"/>
    </row>
    <row r="1719" s="2" customFormat="1">
      <c r="A1719" s="39"/>
      <c r="B1719" s="45"/>
      <c r="C1719" s="322" t="s">
        <v>705</v>
      </c>
      <c r="D1719" s="322" t="s">
        <v>706</v>
      </c>
      <c r="E1719" s="18" t="s">
        <v>255</v>
      </c>
      <c r="F1719" s="323">
        <v>3313.5039999999999</v>
      </c>
      <c r="G1719" s="39"/>
      <c r="H1719" s="45"/>
    </row>
    <row r="1720" s="2" customFormat="1" ht="16.8" customHeight="1">
      <c r="A1720" s="39"/>
      <c r="B1720" s="45"/>
      <c r="C1720" s="318" t="s">
        <v>2504</v>
      </c>
      <c r="D1720" s="319" t="s">
        <v>2505</v>
      </c>
      <c r="E1720" s="320" t="s">
        <v>255</v>
      </c>
      <c r="F1720" s="321">
        <v>920.91899999999998</v>
      </c>
      <c r="G1720" s="39"/>
      <c r="H1720" s="45"/>
    </row>
    <row r="1721" s="2" customFormat="1" ht="16.8" customHeight="1">
      <c r="A1721" s="39"/>
      <c r="B1721" s="45"/>
      <c r="C1721" s="322" t="s">
        <v>1</v>
      </c>
      <c r="D1721" s="322" t="s">
        <v>3346</v>
      </c>
      <c r="E1721" s="18" t="s">
        <v>1</v>
      </c>
      <c r="F1721" s="323">
        <v>478.09500000000003</v>
      </c>
      <c r="G1721" s="39"/>
      <c r="H1721" s="45"/>
    </row>
    <row r="1722" s="2" customFormat="1" ht="16.8" customHeight="1">
      <c r="A1722" s="39"/>
      <c r="B1722" s="45"/>
      <c r="C1722" s="322" t="s">
        <v>1</v>
      </c>
      <c r="D1722" s="322" t="s">
        <v>3347</v>
      </c>
      <c r="E1722" s="18" t="s">
        <v>1</v>
      </c>
      <c r="F1722" s="323">
        <v>160.06299999999999</v>
      </c>
      <c r="G1722" s="39"/>
      <c r="H1722" s="45"/>
    </row>
    <row r="1723" s="2" customFormat="1" ht="16.8" customHeight="1">
      <c r="A1723" s="39"/>
      <c r="B1723" s="45"/>
      <c r="C1723" s="322" t="s">
        <v>1</v>
      </c>
      <c r="D1723" s="322" t="s">
        <v>3348</v>
      </c>
      <c r="E1723" s="18" t="s">
        <v>1</v>
      </c>
      <c r="F1723" s="323">
        <v>44.091999999999999</v>
      </c>
      <c r="G1723" s="39"/>
      <c r="H1723" s="45"/>
    </row>
    <row r="1724" s="2" customFormat="1" ht="16.8" customHeight="1">
      <c r="A1724" s="39"/>
      <c r="B1724" s="45"/>
      <c r="C1724" s="322" t="s">
        <v>1</v>
      </c>
      <c r="D1724" s="322" t="s">
        <v>3349</v>
      </c>
      <c r="E1724" s="18" t="s">
        <v>1</v>
      </c>
      <c r="F1724" s="323">
        <v>62.25</v>
      </c>
      <c r="G1724" s="39"/>
      <c r="H1724" s="45"/>
    </row>
    <row r="1725" s="2" customFormat="1" ht="16.8" customHeight="1">
      <c r="A1725" s="39"/>
      <c r="B1725" s="45"/>
      <c r="C1725" s="322" t="s">
        <v>1</v>
      </c>
      <c r="D1725" s="322" t="s">
        <v>3350</v>
      </c>
      <c r="E1725" s="18" t="s">
        <v>1</v>
      </c>
      <c r="F1725" s="323">
        <v>0</v>
      </c>
      <c r="G1725" s="39"/>
      <c r="H1725" s="45"/>
    </row>
    <row r="1726" s="2" customFormat="1" ht="16.8" customHeight="1">
      <c r="A1726" s="39"/>
      <c r="B1726" s="45"/>
      <c r="C1726" s="322" t="s">
        <v>1</v>
      </c>
      <c r="D1726" s="322" t="s">
        <v>3351</v>
      </c>
      <c r="E1726" s="18" t="s">
        <v>1</v>
      </c>
      <c r="F1726" s="323">
        <v>0</v>
      </c>
      <c r="G1726" s="39"/>
      <c r="H1726" s="45"/>
    </row>
    <row r="1727" s="2" customFormat="1" ht="16.8" customHeight="1">
      <c r="A1727" s="39"/>
      <c r="B1727" s="45"/>
      <c r="C1727" s="322" t="s">
        <v>1</v>
      </c>
      <c r="D1727" s="322" t="s">
        <v>3352</v>
      </c>
      <c r="E1727" s="18" t="s">
        <v>1</v>
      </c>
      <c r="F1727" s="323">
        <v>19.602</v>
      </c>
      <c r="G1727" s="39"/>
      <c r="H1727" s="45"/>
    </row>
    <row r="1728" s="2" customFormat="1" ht="16.8" customHeight="1">
      <c r="A1728" s="39"/>
      <c r="B1728" s="45"/>
      <c r="C1728" s="322" t="s">
        <v>1</v>
      </c>
      <c r="D1728" s="322" t="s">
        <v>3353</v>
      </c>
      <c r="E1728" s="18" t="s">
        <v>1</v>
      </c>
      <c r="F1728" s="323">
        <v>0</v>
      </c>
      <c r="G1728" s="39"/>
      <c r="H1728" s="45"/>
    </row>
    <row r="1729" s="2" customFormat="1" ht="16.8" customHeight="1">
      <c r="A1729" s="39"/>
      <c r="B1729" s="45"/>
      <c r="C1729" s="322" t="s">
        <v>1</v>
      </c>
      <c r="D1729" s="322" t="s">
        <v>3354</v>
      </c>
      <c r="E1729" s="18" t="s">
        <v>1</v>
      </c>
      <c r="F1729" s="323">
        <v>97.962000000000003</v>
      </c>
      <c r="G1729" s="39"/>
      <c r="H1729" s="45"/>
    </row>
    <row r="1730" s="2" customFormat="1" ht="16.8" customHeight="1">
      <c r="A1730" s="39"/>
      <c r="B1730" s="45"/>
      <c r="C1730" s="322" t="s">
        <v>1</v>
      </c>
      <c r="D1730" s="322" t="s">
        <v>3355</v>
      </c>
      <c r="E1730" s="18" t="s">
        <v>1</v>
      </c>
      <c r="F1730" s="323">
        <v>0</v>
      </c>
      <c r="G1730" s="39"/>
      <c r="H1730" s="45"/>
    </row>
    <row r="1731" s="2" customFormat="1" ht="16.8" customHeight="1">
      <c r="A1731" s="39"/>
      <c r="B1731" s="45"/>
      <c r="C1731" s="322" t="s">
        <v>1</v>
      </c>
      <c r="D1731" s="322" t="s">
        <v>3356</v>
      </c>
      <c r="E1731" s="18" t="s">
        <v>1</v>
      </c>
      <c r="F1731" s="323">
        <v>19.553999999999998</v>
      </c>
      <c r="G1731" s="39"/>
      <c r="H1731" s="45"/>
    </row>
    <row r="1732" s="2" customFormat="1" ht="16.8" customHeight="1">
      <c r="A1732" s="39"/>
      <c r="B1732" s="45"/>
      <c r="C1732" s="322" t="s">
        <v>1</v>
      </c>
      <c r="D1732" s="322" t="s">
        <v>3357</v>
      </c>
      <c r="E1732" s="18" t="s">
        <v>1</v>
      </c>
      <c r="F1732" s="323">
        <v>0</v>
      </c>
      <c r="G1732" s="39"/>
      <c r="H1732" s="45"/>
    </row>
    <row r="1733" s="2" customFormat="1" ht="16.8" customHeight="1">
      <c r="A1733" s="39"/>
      <c r="B1733" s="45"/>
      <c r="C1733" s="322" t="s">
        <v>1</v>
      </c>
      <c r="D1733" s="322" t="s">
        <v>3358</v>
      </c>
      <c r="E1733" s="18" t="s">
        <v>1</v>
      </c>
      <c r="F1733" s="323">
        <v>39.301000000000002</v>
      </c>
      <c r="G1733" s="39"/>
      <c r="H1733" s="45"/>
    </row>
    <row r="1734" s="2" customFormat="1" ht="16.8" customHeight="1">
      <c r="A1734" s="39"/>
      <c r="B1734" s="45"/>
      <c r="C1734" s="322" t="s">
        <v>1</v>
      </c>
      <c r="D1734" s="322" t="s">
        <v>3359</v>
      </c>
      <c r="E1734" s="18" t="s">
        <v>1</v>
      </c>
      <c r="F1734" s="323">
        <v>0</v>
      </c>
      <c r="G1734" s="39"/>
      <c r="H1734" s="45"/>
    </row>
    <row r="1735" s="2" customFormat="1" ht="16.8" customHeight="1">
      <c r="A1735" s="39"/>
      <c r="B1735" s="45"/>
      <c r="C1735" s="322" t="s">
        <v>2504</v>
      </c>
      <c r="D1735" s="322" t="s">
        <v>261</v>
      </c>
      <c r="E1735" s="18" t="s">
        <v>1</v>
      </c>
      <c r="F1735" s="323">
        <v>920.91899999999998</v>
      </c>
      <c r="G1735" s="39"/>
      <c r="H1735" s="45"/>
    </row>
    <row r="1736" s="2" customFormat="1" ht="16.8" customHeight="1">
      <c r="A1736" s="39"/>
      <c r="B1736" s="45"/>
      <c r="C1736" s="324" t="s">
        <v>6372</v>
      </c>
      <c r="D1736" s="39"/>
      <c r="E1736" s="39"/>
      <c r="F1736" s="39"/>
      <c r="G1736" s="39"/>
      <c r="H1736" s="45"/>
    </row>
    <row r="1737" s="2" customFormat="1" ht="16.8" customHeight="1">
      <c r="A1737" s="39"/>
      <c r="B1737" s="45"/>
      <c r="C1737" s="322" t="s">
        <v>634</v>
      </c>
      <c r="D1737" s="322" t="s">
        <v>635</v>
      </c>
      <c r="E1737" s="18" t="s">
        <v>255</v>
      </c>
      <c r="F1737" s="323">
        <v>730.29899999999998</v>
      </c>
      <c r="G1737" s="39"/>
      <c r="H1737" s="45"/>
    </row>
    <row r="1738" s="2" customFormat="1" ht="16.8" customHeight="1">
      <c r="A1738" s="39"/>
      <c r="B1738" s="45"/>
      <c r="C1738" s="322" t="s">
        <v>764</v>
      </c>
      <c r="D1738" s="322" t="s">
        <v>765</v>
      </c>
      <c r="E1738" s="18" t="s">
        <v>255</v>
      </c>
      <c r="F1738" s="323">
        <v>2675.3910000000001</v>
      </c>
      <c r="G1738" s="39"/>
      <c r="H1738" s="45"/>
    </row>
    <row r="1739" s="2" customFormat="1" ht="16.8" customHeight="1">
      <c r="A1739" s="39"/>
      <c r="B1739" s="45"/>
      <c r="C1739" s="318" t="s">
        <v>2507</v>
      </c>
      <c r="D1739" s="319" t="s">
        <v>2508</v>
      </c>
      <c r="E1739" s="320" t="s">
        <v>255</v>
      </c>
      <c r="F1739" s="321">
        <v>27.628</v>
      </c>
      <c r="G1739" s="39"/>
      <c r="H1739" s="45"/>
    </row>
    <row r="1740" s="2" customFormat="1" ht="16.8" customHeight="1">
      <c r="A1740" s="39"/>
      <c r="B1740" s="45"/>
      <c r="C1740" s="322" t="s">
        <v>2507</v>
      </c>
      <c r="D1740" s="322" t="s">
        <v>2651</v>
      </c>
      <c r="E1740" s="18" t="s">
        <v>1</v>
      </c>
      <c r="F1740" s="323">
        <v>27.628</v>
      </c>
      <c r="G1740" s="39"/>
      <c r="H1740" s="45"/>
    </row>
    <row r="1741" s="2" customFormat="1" ht="16.8" customHeight="1">
      <c r="A1741" s="39"/>
      <c r="B1741" s="45"/>
      <c r="C1741" s="324" t="s">
        <v>6372</v>
      </c>
      <c r="D1741" s="39"/>
      <c r="E1741" s="39"/>
      <c r="F1741" s="39"/>
      <c r="G1741" s="39"/>
      <c r="H1741" s="45"/>
    </row>
    <row r="1742" s="2" customFormat="1" ht="16.8" customHeight="1">
      <c r="A1742" s="39"/>
      <c r="B1742" s="45"/>
      <c r="C1742" s="322" t="s">
        <v>634</v>
      </c>
      <c r="D1742" s="322" t="s">
        <v>635</v>
      </c>
      <c r="E1742" s="18" t="s">
        <v>255</v>
      </c>
      <c r="F1742" s="323">
        <v>730.29899999999998</v>
      </c>
      <c r="G1742" s="39"/>
      <c r="H1742" s="45"/>
    </row>
    <row r="1743" s="2" customFormat="1" ht="16.8" customHeight="1">
      <c r="A1743" s="39"/>
      <c r="B1743" s="45"/>
      <c r="C1743" s="322" t="s">
        <v>2579</v>
      </c>
      <c r="D1743" s="322" t="s">
        <v>2580</v>
      </c>
      <c r="E1743" s="18" t="s">
        <v>255</v>
      </c>
      <c r="F1743" s="323">
        <v>27.628</v>
      </c>
      <c r="G1743" s="39"/>
      <c r="H1743" s="45"/>
    </row>
    <row r="1744" s="2" customFormat="1">
      <c r="A1744" s="39"/>
      <c r="B1744" s="45"/>
      <c r="C1744" s="322" t="s">
        <v>671</v>
      </c>
      <c r="D1744" s="322" t="s">
        <v>672</v>
      </c>
      <c r="E1744" s="18" t="s">
        <v>255</v>
      </c>
      <c r="F1744" s="323">
        <v>1436.0550000000001</v>
      </c>
      <c r="G1744" s="39"/>
      <c r="H1744" s="45"/>
    </row>
    <row r="1745" s="2" customFormat="1">
      <c r="A1745" s="39"/>
      <c r="B1745" s="45"/>
      <c r="C1745" s="322" t="s">
        <v>688</v>
      </c>
      <c r="D1745" s="322" t="s">
        <v>689</v>
      </c>
      <c r="E1745" s="18" t="s">
        <v>255</v>
      </c>
      <c r="F1745" s="323">
        <v>366.63900000000001</v>
      </c>
      <c r="G1745" s="39"/>
      <c r="H1745" s="45"/>
    </row>
    <row r="1746" s="2" customFormat="1" ht="16.8" customHeight="1">
      <c r="A1746" s="39"/>
      <c r="B1746" s="45"/>
      <c r="C1746" s="322" t="s">
        <v>719</v>
      </c>
      <c r="D1746" s="322" t="s">
        <v>720</v>
      </c>
      <c r="E1746" s="18" t="s">
        <v>255</v>
      </c>
      <c r="F1746" s="323">
        <v>900.97699999999998</v>
      </c>
      <c r="G1746" s="39"/>
      <c r="H1746" s="45"/>
    </row>
    <row r="1747" s="2" customFormat="1" ht="16.8" customHeight="1">
      <c r="A1747" s="39"/>
      <c r="B1747" s="45"/>
      <c r="C1747" s="322" t="s">
        <v>262</v>
      </c>
      <c r="D1747" s="322" t="s">
        <v>263</v>
      </c>
      <c r="E1747" s="18" t="s">
        <v>255</v>
      </c>
      <c r="F1747" s="323">
        <v>4387.0730000000003</v>
      </c>
      <c r="G1747" s="39"/>
      <c r="H1747" s="45"/>
    </row>
    <row r="1748" s="2" customFormat="1" ht="16.8" customHeight="1">
      <c r="A1748" s="39"/>
      <c r="B1748" s="45"/>
      <c r="C1748" s="318" t="s">
        <v>2510</v>
      </c>
      <c r="D1748" s="319" t="s">
        <v>2511</v>
      </c>
      <c r="E1748" s="320" t="s">
        <v>255</v>
      </c>
      <c r="F1748" s="321">
        <v>156.55600000000001</v>
      </c>
      <c r="G1748" s="39"/>
      <c r="H1748" s="45"/>
    </row>
    <row r="1749" s="2" customFormat="1" ht="16.8" customHeight="1">
      <c r="A1749" s="39"/>
      <c r="B1749" s="45"/>
      <c r="C1749" s="322" t="s">
        <v>2510</v>
      </c>
      <c r="D1749" s="322" t="s">
        <v>2650</v>
      </c>
      <c r="E1749" s="18" t="s">
        <v>1</v>
      </c>
      <c r="F1749" s="323">
        <v>156.55600000000001</v>
      </c>
      <c r="G1749" s="39"/>
      <c r="H1749" s="45"/>
    </row>
    <row r="1750" s="2" customFormat="1" ht="16.8" customHeight="1">
      <c r="A1750" s="39"/>
      <c r="B1750" s="45"/>
      <c r="C1750" s="324" t="s">
        <v>6372</v>
      </c>
      <c r="D1750" s="39"/>
      <c r="E1750" s="39"/>
      <c r="F1750" s="39"/>
      <c r="G1750" s="39"/>
      <c r="H1750" s="45"/>
    </row>
    <row r="1751" s="2" customFormat="1" ht="16.8" customHeight="1">
      <c r="A1751" s="39"/>
      <c r="B1751" s="45"/>
      <c r="C1751" s="322" t="s">
        <v>634</v>
      </c>
      <c r="D1751" s="322" t="s">
        <v>635</v>
      </c>
      <c r="E1751" s="18" t="s">
        <v>255</v>
      </c>
      <c r="F1751" s="323">
        <v>730.29899999999998</v>
      </c>
      <c r="G1751" s="39"/>
      <c r="H1751" s="45"/>
    </row>
    <row r="1752" s="2" customFormat="1" ht="16.8" customHeight="1">
      <c r="A1752" s="39"/>
      <c r="B1752" s="45"/>
      <c r="C1752" s="322" t="s">
        <v>3239</v>
      </c>
      <c r="D1752" s="322" t="s">
        <v>3240</v>
      </c>
      <c r="E1752" s="18" t="s">
        <v>255</v>
      </c>
      <c r="F1752" s="323">
        <v>156.55600000000001</v>
      </c>
      <c r="G1752" s="39"/>
      <c r="H1752" s="45"/>
    </row>
    <row r="1753" s="2" customFormat="1" ht="16.8" customHeight="1">
      <c r="A1753" s="39"/>
      <c r="B1753" s="45"/>
      <c r="C1753" s="322" t="s">
        <v>3252</v>
      </c>
      <c r="D1753" s="322" t="s">
        <v>3253</v>
      </c>
      <c r="E1753" s="18" t="s">
        <v>255</v>
      </c>
      <c r="F1753" s="323">
        <v>156.55600000000001</v>
      </c>
      <c r="G1753" s="39"/>
      <c r="H1753" s="45"/>
    </row>
    <row r="1754" s="2" customFormat="1">
      <c r="A1754" s="39"/>
      <c r="B1754" s="45"/>
      <c r="C1754" s="322" t="s">
        <v>671</v>
      </c>
      <c r="D1754" s="322" t="s">
        <v>672</v>
      </c>
      <c r="E1754" s="18" t="s">
        <v>255</v>
      </c>
      <c r="F1754" s="323">
        <v>1436.0550000000001</v>
      </c>
      <c r="G1754" s="39"/>
      <c r="H1754" s="45"/>
    </row>
    <row r="1755" s="2" customFormat="1">
      <c r="A1755" s="39"/>
      <c r="B1755" s="45"/>
      <c r="C1755" s="322" t="s">
        <v>688</v>
      </c>
      <c r="D1755" s="322" t="s">
        <v>689</v>
      </c>
      <c r="E1755" s="18" t="s">
        <v>255</v>
      </c>
      <c r="F1755" s="323">
        <v>366.63900000000001</v>
      </c>
      <c r="G1755" s="39"/>
      <c r="H1755" s="45"/>
    </row>
    <row r="1756" s="2" customFormat="1" ht="16.8" customHeight="1">
      <c r="A1756" s="39"/>
      <c r="B1756" s="45"/>
      <c r="C1756" s="322" t="s">
        <v>719</v>
      </c>
      <c r="D1756" s="322" t="s">
        <v>720</v>
      </c>
      <c r="E1756" s="18" t="s">
        <v>255</v>
      </c>
      <c r="F1756" s="323">
        <v>900.97699999999998</v>
      </c>
      <c r="G1756" s="39"/>
      <c r="H1756" s="45"/>
    </row>
    <row r="1757" s="2" customFormat="1" ht="16.8" customHeight="1">
      <c r="A1757" s="39"/>
      <c r="B1757" s="45"/>
      <c r="C1757" s="322" t="s">
        <v>262</v>
      </c>
      <c r="D1757" s="322" t="s">
        <v>263</v>
      </c>
      <c r="E1757" s="18" t="s">
        <v>255</v>
      </c>
      <c r="F1757" s="323">
        <v>4387.0730000000003</v>
      </c>
      <c r="G1757" s="39"/>
      <c r="H1757" s="45"/>
    </row>
    <row r="1758" s="2" customFormat="1" ht="16.8" customHeight="1">
      <c r="A1758" s="39"/>
      <c r="B1758" s="45"/>
      <c r="C1758" s="318" t="s">
        <v>2513</v>
      </c>
      <c r="D1758" s="319" t="s">
        <v>2514</v>
      </c>
      <c r="E1758" s="320" t="s">
        <v>255</v>
      </c>
      <c r="F1758" s="321">
        <v>96.695999999999998</v>
      </c>
      <c r="G1758" s="39"/>
      <c r="H1758" s="45"/>
    </row>
    <row r="1759" s="2" customFormat="1" ht="16.8" customHeight="1">
      <c r="A1759" s="39"/>
      <c r="B1759" s="45"/>
      <c r="C1759" s="322" t="s">
        <v>2513</v>
      </c>
      <c r="D1759" s="322" t="s">
        <v>2653</v>
      </c>
      <c r="E1759" s="18" t="s">
        <v>1</v>
      </c>
      <c r="F1759" s="323">
        <v>96.695999999999998</v>
      </c>
      <c r="G1759" s="39"/>
      <c r="H1759" s="45"/>
    </row>
    <row r="1760" s="2" customFormat="1" ht="16.8" customHeight="1">
      <c r="A1760" s="39"/>
      <c r="B1760" s="45"/>
      <c r="C1760" s="324" t="s">
        <v>6372</v>
      </c>
      <c r="D1760" s="39"/>
      <c r="E1760" s="39"/>
      <c r="F1760" s="39"/>
      <c r="G1760" s="39"/>
      <c r="H1760" s="45"/>
    </row>
    <row r="1761" s="2" customFormat="1" ht="16.8" customHeight="1">
      <c r="A1761" s="39"/>
      <c r="B1761" s="45"/>
      <c r="C1761" s="322" t="s">
        <v>634</v>
      </c>
      <c r="D1761" s="322" t="s">
        <v>635</v>
      </c>
      <c r="E1761" s="18" t="s">
        <v>255</v>
      </c>
      <c r="F1761" s="323">
        <v>730.29899999999998</v>
      </c>
      <c r="G1761" s="39"/>
      <c r="H1761" s="45"/>
    </row>
    <row r="1762" s="2" customFormat="1" ht="16.8" customHeight="1">
      <c r="A1762" s="39"/>
      <c r="B1762" s="45"/>
      <c r="C1762" s="322" t="s">
        <v>2589</v>
      </c>
      <c r="D1762" s="322" t="s">
        <v>2590</v>
      </c>
      <c r="E1762" s="18" t="s">
        <v>255</v>
      </c>
      <c r="F1762" s="323">
        <v>96.695999999999998</v>
      </c>
      <c r="G1762" s="39"/>
      <c r="H1762" s="45"/>
    </row>
    <row r="1763" s="2" customFormat="1">
      <c r="A1763" s="39"/>
      <c r="B1763" s="45"/>
      <c r="C1763" s="322" t="s">
        <v>682</v>
      </c>
      <c r="D1763" s="322" t="s">
        <v>683</v>
      </c>
      <c r="E1763" s="18" t="s">
        <v>255</v>
      </c>
      <c r="F1763" s="323">
        <v>3050.3339999999998</v>
      </c>
      <c r="G1763" s="39"/>
      <c r="H1763" s="45"/>
    </row>
    <row r="1764" s="2" customFormat="1">
      <c r="A1764" s="39"/>
      <c r="B1764" s="45"/>
      <c r="C1764" s="322" t="s">
        <v>705</v>
      </c>
      <c r="D1764" s="322" t="s">
        <v>706</v>
      </c>
      <c r="E1764" s="18" t="s">
        <v>255</v>
      </c>
      <c r="F1764" s="323">
        <v>3313.5039999999999</v>
      </c>
      <c r="G1764" s="39"/>
      <c r="H1764" s="45"/>
    </row>
    <row r="1765" s="2" customFormat="1" ht="16.8" customHeight="1">
      <c r="A1765" s="39"/>
      <c r="B1765" s="45"/>
      <c r="C1765" s="322" t="s">
        <v>726</v>
      </c>
      <c r="D1765" s="322" t="s">
        <v>727</v>
      </c>
      <c r="E1765" s="18" t="s">
        <v>255</v>
      </c>
      <c r="F1765" s="323">
        <v>3268.2150000000001</v>
      </c>
      <c r="G1765" s="39"/>
      <c r="H1765" s="45"/>
    </row>
    <row r="1766" s="2" customFormat="1" ht="16.8" customHeight="1">
      <c r="A1766" s="39"/>
      <c r="B1766" s="45"/>
      <c r="C1766" s="322" t="s">
        <v>262</v>
      </c>
      <c r="D1766" s="322" t="s">
        <v>263</v>
      </c>
      <c r="E1766" s="18" t="s">
        <v>255</v>
      </c>
      <c r="F1766" s="323">
        <v>4387.0730000000003</v>
      </c>
      <c r="G1766" s="39"/>
      <c r="H1766" s="45"/>
    </row>
    <row r="1767" s="2" customFormat="1" ht="16.8" customHeight="1">
      <c r="A1767" s="39"/>
      <c r="B1767" s="45"/>
      <c r="C1767" s="318" t="s">
        <v>2516</v>
      </c>
      <c r="D1767" s="319" t="s">
        <v>2517</v>
      </c>
      <c r="E1767" s="320" t="s">
        <v>255</v>
      </c>
      <c r="F1767" s="321">
        <v>547.947</v>
      </c>
      <c r="G1767" s="39"/>
      <c r="H1767" s="45"/>
    </row>
    <row r="1768" s="2" customFormat="1" ht="16.8" customHeight="1">
      <c r="A1768" s="39"/>
      <c r="B1768" s="45"/>
      <c r="C1768" s="322" t="s">
        <v>2516</v>
      </c>
      <c r="D1768" s="322" t="s">
        <v>2652</v>
      </c>
      <c r="E1768" s="18" t="s">
        <v>1</v>
      </c>
      <c r="F1768" s="323">
        <v>547.947</v>
      </c>
      <c r="G1768" s="39"/>
      <c r="H1768" s="45"/>
    </row>
    <row r="1769" s="2" customFormat="1" ht="16.8" customHeight="1">
      <c r="A1769" s="39"/>
      <c r="B1769" s="45"/>
      <c r="C1769" s="324" t="s">
        <v>6372</v>
      </c>
      <c r="D1769" s="39"/>
      <c r="E1769" s="39"/>
      <c r="F1769" s="39"/>
      <c r="G1769" s="39"/>
      <c r="H1769" s="45"/>
    </row>
    <row r="1770" s="2" customFormat="1" ht="16.8" customHeight="1">
      <c r="A1770" s="39"/>
      <c r="B1770" s="45"/>
      <c r="C1770" s="322" t="s">
        <v>634</v>
      </c>
      <c r="D1770" s="322" t="s">
        <v>635</v>
      </c>
      <c r="E1770" s="18" t="s">
        <v>255</v>
      </c>
      <c r="F1770" s="323">
        <v>730.29899999999998</v>
      </c>
      <c r="G1770" s="39"/>
      <c r="H1770" s="45"/>
    </row>
    <row r="1771" s="2" customFormat="1" ht="16.8" customHeight="1">
      <c r="A1771" s="39"/>
      <c r="B1771" s="45"/>
      <c r="C1771" s="322" t="s">
        <v>2594</v>
      </c>
      <c r="D1771" s="322" t="s">
        <v>2595</v>
      </c>
      <c r="E1771" s="18" t="s">
        <v>255</v>
      </c>
      <c r="F1771" s="323">
        <v>547.947</v>
      </c>
      <c r="G1771" s="39"/>
      <c r="H1771" s="45"/>
    </row>
    <row r="1772" s="2" customFormat="1">
      <c r="A1772" s="39"/>
      <c r="B1772" s="45"/>
      <c r="C1772" s="322" t="s">
        <v>682</v>
      </c>
      <c r="D1772" s="322" t="s">
        <v>683</v>
      </c>
      <c r="E1772" s="18" t="s">
        <v>255</v>
      </c>
      <c r="F1772" s="323">
        <v>3050.3339999999998</v>
      </c>
      <c r="G1772" s="39"/>
      <c r="H1772" s="45"/>
    </row>
    <row r="1773" s="2" customFormat="1">
      <c r="A1773" s="39"/>
      <c r="B1773" s="45"/>
      <c r="C1773" s="322" t="s">
        <v>705</v>
      </c>
      <c r="D1773" s="322" t="s">
        <v>706</v>
      </c>
      <c r="E1773" s="18" t="s">
        <v>255</v>
      </c>
      <c r="F1773" s="323">
        <v>3313.5039999999999</v>
      </c>
      <c r="G1773" s="39"/>
      <c r="H1773" s="45"/>
    </row>
    <row r="1774" s="2" customFormat="1" ht="16.8" customHeight="1">
      <c r="A1774" s="39"/>
      <c r="B1774" s="45"/>
      <c r="C1774" s="322" t="s">
        <v>726</v>
      </c>
      <c r="D1774" s="322" t="s">
        <v>727</v>
      </c>
      <c r="E1774" s="18" t="s">
        <v>255</v>
      </c>
      <c r="F1774" s="323">
        <v>3268.2150000000001</v>
      </c>
      <c r="G1774" s="39"/>
      <c r="H1774" s="45"/>
    </row>
    <row r="1775" s="2" customFormat="1" ht="16.8" customHeight="1">
      <c r="A1775" s="39"/>
      <c r="B1775" s="45"/>
      <c r="C1775" s="322" t="s">
        <v>262</v>
      </c>
      <c r="D1775" s="322" t="s">
        <v>263</v>
      </c>
      <c r="E1775" s="18" t="s">
        <v>255</v>
      </c>
      <c r="F1775" s="323">
        <v>4387.0730000000003</v>
      </c>
      <c r="G1775" s="39"/>
      <c r="H1775" s="45"/>
    </row>
    <row r="1776" s="2" customFormat="1" ht="16.8" customHeight="1">
      <c r="A1776" s="39"/>
      <c r="B1776" s="45"/>
      <c r="C1776" s="318" t="s">
        <v>2519</v>
      </c>
      <c r="D1776" s="319" t="s">
        <v>2520</v>
      </c>
      <c r="E1776" s="320" t="s">
        <v>255</v>
      </c>
      <c r="F1776" s="321">
        <v>6.907</v>
      </c>
      <c r="G1776" s="39"/>
      <c r="H1776" s="45"/>
    </row>
    <row r="1777" s="2" customFormat="1" ht="16.8" customHeight="1">
      <c r="A1777" s="39"/>
      <c r="B1777" s="45"/>
      <c r="C1777" s="322" t="s">
        <v>2519</v>
      </c>
      <c r="D1777" s="322" t="s">
        <v>2655</v>
      </c>
      <c r="E1777" s="18" t="s">
        <v>1</v>
      </c>
      <c r="F1777" s="323">
        <v>6.907</v>
      </c>
      <c r="G1777" s="39"/>
      <c r="H1777" s="45"/>
    </row>
    <row r="1778" s="2" customFormat="1" ht="16.8" customHeight="1">
      <c r="A1778" s="39"/>
      <c r="B1778" s="45"/>
      <c r="C1778" s="324" t="s">
        <v>6372</v>
      </c>
      <c r="D1778" s="39"/>
      <c r="E1778" s="39"/>
      <c r="F1778" s="39"/>
      <c r="G1778" s="39"/>
      <c r="H1778" s="45"/>
    </row>
    <row r="1779" s="2" customFormat="1" ht="16.8" customHeight="1">
      <c r="A1779" s="39"/>
      <c r="B1779" s="45"/>
      <c r="C1779" s="322" t="s">
        <v>634</v>
      </c>
      <c r="D1779" s="322" t="s">
        <v>635</v>
      </c>
      <c r="E1779" s="18" t="s">
        <v>255</v>
      </c>
      <c r="F1779" s="323">
        <v>730.29899999999998</v>
      </c>
      <c r="G1779" s="39"/>
      <c r="H1779" s="45"/>
    </row>
    <row r="1780" s="2" customFormat="1" ht="16.8" customHeight="1">
      <c r="A1780" s="39"/>
      <c r="B1780" s="45"/>
      <c r="C1780" s="322" t="s">
        <v>2599</v>
      </c>
      <c r="D1780" s="322" t="s">
        <v>2600</v>
      </c>
      <c r="E1780" s="18" t="s">
        <v>255</v>
      </c>
      <c r="F1780" s="323">
        <v>6.907</v>
      </c>
      <c r="G1780" s="39"/>
      <c r="H1780" s="45"/>
    </row>
    <row r="1781" s="2" customFormat="1">
      <c r="A1781" s="39"/>
      <c r="B1781" s="45"/>
      <c r="C1781" s="322" t="s">
        <v>705</v>
      </c>
      <c r="D1781" s="322" t="s">
        <v>706</v>
      </c>
      <c r="E1781" s="18" t="s">
        <v>255</v>
      </c>
      <c r="F1781" s="323">
        <v>3313.5039999999999</v>
      </c>
      <c r="G1781" s="39"/>
      <c r="H1781" s="45"/>
    </row>
    <row r="1782" s="2" customFormat="1" ht="16.8" customHeight="1">
      <c r="A1782" s="39"/>
      <c r="B1782" s="45"/>
      <c r="C1782" s="322" t="s">
        <v>726</v>
      </c>
      <c r="D1782" s="322" t="s">
        <v>727</v>
      </c>
      <c r="E1782" s="18" t="s">
        <v>255</v>
      </c>
      <c r="F1782" s="323">
        <v>3268.2150000000001</v>
      </c>
      <c r="G1782" s="39"/>
      <c r="H1782" s="45"/>
    </row>
    <row r="1783" s="2" customFormat="1" ht="16.8" customHeight="1">
      <c r="A1783" s="39"/>
      <c r="B1783" s="45"/>
      <c r="C1783" s="322" t="s">
        <v>262</v>
      </c>
      <c r="D1783" s="322" t="s">
        <v>263</v>
      </c>
      <c r="E1783" s="18" t="s">
        <v>255</v>
      </c>
      <c r="F1783" s="323">
        <v>4387.0730000000003</v>
      </c>
      <c r="G1783" s="39"/>
      <c r="H1783" s="45"/>
    </row>
    <row r="1784" s="2" customFormat="1" ht="16.8" customHeight="1">
      <c r="A1784" s="39"/>
      <c r="B1784" s="45"/>
      <c r="C1784" s="318" t="s">
        <v>2522</v>
      </c>
      <c r="D1784" s="319" t="s">
        <v>2523</v>
      </c>
      <c r="E1784" s="320" t="s">
        <v>255</v>
      </c>
      <c r="F1784" s="321">
        <v>39.139000000000003</v>
      </c>
      <c r="G1784" s="39"/>
      <c r="H1784" s="45"/>
    </row>
    <row r="1785" s="2" customFormat="1" ht="16.8" customHeight="1">
      <c r="A1785" s="39"/>
      <c r="B1785" s="45"/>
      <c r="C1785" s="322" t="s">
        <v>2522</v>
      </c>
      <c r="D1785" s="322" t="s">
        <v>2654</v>
      </c>
      <c r="E1785" s="18" t="s">
        <v>1</v>
      </c>
      <c r="F1785" s="323">
        <v>39.139000000000003</v>
      </c>
      <c r="G1785" s="39"/>
      <c r="H1785" s="45"/>
    </row>
    <row r="1786" s="2" customFormat="1" ht="16.8" customHeight="1">
      <c r="A1786" s="39"/>
      <c r="B1786" s="45"/>
      <c r="C1786" s="324" t="s">
        <v>6372</v>
      </c>
      <c r="D1786" s="39"/>
      <c r="E1786" s="39"/>
      <c r="F1786" s="39"/>
      <c r="G1786" s="39"/>
      <c r="H1786" s="45"/>
    </row>
    <row r="1787" s="2" customFormat="1" ht="16.8" customHeight="1">
      <c r="A1787" s="39"/>
      <c r="B1787" s="45"/>
      <c r="C1787" s="322" t="s">
        <v>634</v>
      </c>
      <c r="D1787" s="322" t="s">
        <v>635</v>
      </c>
      <c r="E1787" s="18" t="s">
        <v>255</v>
      </c>
      <c r="F1787" s="323">
        <v>730.29899999999998</v>
      </c>
      <c r="G1787" s="39"/>
      <c r="H1787" s="45"/>
    </row>
    <row r="1788" s="2" customFormat="1" ht="16.8" customHeight="1">
      <c r="A1788" s="39"/>
      <c r="B1788" s="45"/>
      <c r="C1788" s="322" t="s">
        <v>3247</v>
      </c>
      <c r="D1788" s="322" t="s">
        <v>3248</v>
      </c>
      <c r="E1788" s="18" t="s">
        <v>255</v>
      </c>
      <c r="F1788" s="323">
        <v>39.139000000000003</v>
      </c>
      <c r="G1788" s="39"/>
      <c r="H1788" s="45"/>
    </row>
    <row r="1789" s="2" customFormat="1">
      <c r="A1789" s="39"/>
      <c r="B1789" s="45"/>
      <c r="C1789" s="322" t="s">
        <v>705</v>
      </c>
      <c r="D1789" s="322" t="s">
        <v>706</v>
      </c>
      <c r="E1789" s="18" t="s">
        <v>255</v>
      </c>
      <c r="F1789" s="323">
        <v>3313.5039999999999</v>
      </c>
      <c r="G1789" s="39"/>
      <c r="H1789" s="45"/>
    </row>
    <row r="1790" s="2" customFormat="1" ht="16.8" customHeight="1">
      <c r="A1790" s="39"/>
      <c r="B1790" s="45"/>
      <c r="C1790" s="322" t="s">
        <v>726</v>
      </c>
      <c r="D1790" s="322" t="s">
        <v>727</v>
      </c>
      <c r="E1790" s="18" t="s">
        <v>255</v>
      </c>
      <c r="F1790" s="323">
        <v>3268.2150000000001</v>
      </c>
      <c r="G1790" s="39"/>
      <c r="H1790" s="45"/>
    </row>
    <row r="1791" s="2" customFormat="1" ht="16.8" customHeight="1">
      <c r="A1791" s="39"/>
      <c r="B1791" s="45"/>
      <c r="C1791" s="322" t="s">
        <v>262</v>
      </c>
      <c r="D1791" s="322" t="s">
        <v>263</v>
      </c>
      <c r="E1791" s="18" t="s">
        <v>255</v>
      </c>
      <c r="F1791" s="323">
        <v>4387.0730000000003</v>
      </c>
      <c r="G1791" s="39"/>
      <c r="H1791" s="45"/>
    </row>
    <row r="1792" s="2" customFormat="1" ht="16.8" customHeight="1">
      <c r="A1792" s="39"/>
      <c r="B1792" s="45"/>
      <c r="C1792" s="318" t="s">
        <v>2525</v>
      </c>
      <c r="D1792" s="319" t="s">
        <v>2526</v>
      </c>
      <c r="E1792" s="320" t="s">
        <v>255</v>
      </c>
      <c r="F1792" s="321">
        <v>6.907</v>
      </c>
      <c r="G1792" s="39"/>
      <c r="H1792" s="45"/>
    </row>
    <row r="1793" s="2" customFormat="1" ht="16.8" customHeight="1">
      <c r="A1793" s="39"/>
      <c r="B1793" s="45"/>
      <c r="C1793" s="322" t="s">
        <v>2525</v>
      </c>
      <c r="D1793" s="322" t="s">
        <v>2657</v>
      </c>
      <c r="E1793" s="18" t="s">
        <v>1</v>
      </c>
      <c r="F1793" s="323">
        <v>6.907</v>
      </c>
      <c r="G1793" s="39"/>
      <c r="H1793" s="45"/>
    </row>
    <row r="1794" s="2" customFormat="1" ht="16.8" customHeight="1">
      <c r="A1794" s="39"/>
      <c r="B1794" s="45"/>
      <c r="C1794" s="324" t="s">
        <v>6372</v>
      </c>
      <c r="D1794" s="39"/>
      <c r="E1794" s="39"/>
      <c r="F1794" s="39"/>
      <c r="G1794" s="39"/>
      <c r="H1794" s="45"/>
    </row>
    <row r="1795" s="2" customFormat="1" ht="16.8" customHeight="1">
      <c r="A1795" s="39"/>
      <c r="B1795" s="45"/>
      <c r="C1795" s="322" t="s">
        <v>634</v>
      </c>
      <c r="D1795" s="322" t="s">
        <v>635</v>
      </c>
      <c r="E1795" s="18" t="s">
        <v>255</v>
      </c>
      <c r="F1795" s="323">
        <v>730.29899999999998</v>
      </c>
      <c r="G1795" s="39"/>
      <c r="H1795" s="45"/>
    </row>
    <row r="1796" s="2" customFormat="1">
      <c r="A1796" s="39"/>
      <c r="B1796" s="45"/>
      <c r="C1796" s="322" t="s">
        <v>2620</v>
      </c>
      <c r="D1796" s="322" t="s">
        <v>2621</v>
      </c>
      <c r="E1796" s="18" t="s">
        <v>255</v>
      </c>
      <c r="F1796" s="323">
        <v>6.907</v>
      </c>
      <c r="G1796" s="39"/>
      <c r="H1796" s="45"/>
    </row>
    <row r="1797" s="2" customFormat="1">
      <c r="A1797" s="39"/>
      <c r="B1797" s="45"/>
      <c r="C1797" s="322" t="s">
        <v>2076</v>
      </c>
      <c r="D1797" s="322" t="s">
        <v>2077</v>
      </c>
      <c r="E1797" s="18" t="s">
        <v>255</v>
      </c>
      <c r="F1797" s="323">
        <v>217.881</v>
      </c>
      <c r="G1797" s="39"/>
      <c r="H1797" s="45"/>
    </row>
    <row r="1798" s="2" customFormat="1" ht="16.8" customHeight="1">
      <c r="A1798" s="39"/>
      <c r="B1798" s="45"/>
      <c r="C1798" s="322" t="s">
        <v>262</v>
      </c>
      <c r="D1798" s="322" t="s">
        <v>263</v>
      </c>
      <c r="E1798" s="18" t="s">
        <v>255</v>
      </c>
      <c r="F1798" s="323">
        <v>4387.0730000000003</v>
      </c>
      <c r="G1798" s="39"/>
      <c r="H1798" s="45"/>
    </row>
    <row r="1799" s="2" customFormat="1" ht="16.8" customHeight="1">
      <c r="A1799" s="39"/>
      <c r="B1799" s="45"/>
      <c r="C1799" s="318" t="s">
        <v>2527</v>
      </c>
      <c r="D1799" s="319" t="s">
        <v>2528</v>
      </c>
      <c r="E1799" s="320" t="s">
        <v>255</v>
      </c>
      <c r="F1799" s="321">
        <v>39.139000000000003</v>
      </c>
      <c r="G1799" s="39"/>
      <c r="H1799" s="45"/>
    </row>
    <row r="1800" s="2" customFormat="1" ht="16.8" customHeight="1">
      <c r="A1800" s="39"/>
      <c r="B1800" s="45"/>
      <c r="C1800" s="322" t="s">
        <v>2527</v>
      </c>
      <c r="D1800" s="322" t="s">
        <v>2656</v>
      </c>
      <c r="E1800" s="18" t="s">
        <v>1</v>
      </c>
      <c r="F1800" s="323">
        <v>39.139000000000003</v>
      </c>
      <c r="G1800" s="39"/>
      <c r="H1800" s="45"/>
    </row>
    <row r="1801" s="2" customFormat="1" ht="16.8" customHeight="1">
      <c r="A1801" s="39"/>
      <c r="B1801" s="45"/>
      <c r="C1801" s="324" t="s">
        <v>6372</v>
      </c>
      <c r="D1801" s="39"/>
      <c r="E1801" s="39"/>
      <c r="F1801" s="39"/>
      <c r="G1801" s="39"/>
      <c r="H1801" s="45"/>
    </row>
    <row r="1802" s="2" customFormat="1" ht="16.8" customHeight="1">
      <c r="A1802" s="39"/>
      <c r="B1802" s="45"/>
      <c r="C1802" s="322" t="s">
        <v>634</v>
      </c>
      <c r="D1802" s="322" t="s">
        <v>635</v>
      </c>
      <c r="E1802" s="18" t="s">
        <v>255</v>
      </c>
      <c r="F1802" s="323">
        <v>730.29899999999998</v>
      </c>
      <c r="G1802" s="39"/>
      <c r="H1802" s="45"/>
    </row>
    <row r="1803" s="2" customFormat="1">
      <c r="A1803" s="39"/>
      <c r="B1803" s="45"/>
      <c r="C1803" s="322" t="s">
        <v>2076</v>
      </c>
      <c r="D1803" s="322" t="s">
        <v>2077</v>
      </c>
      <c r="E1803" s="18" t="s">
        <v>255</v>
      </c>
      <c r="F1803" s="323">
        <v>217.881</v>
      </c>
      <c r="G1803" s="39"/>
      <c r="H1803" s="45"/>
    </row>
    <row r="1804" s="2" customFormat="1" ht="16.8" customHeight="1">
      <c r="A1804" s="39"/>
      <c r="B1804" s="45"/>
      <c r="C1804" s="322" t="s">
        <v>262</v>
      </c>
      <c r="D1804" s="322" t="s">
        <v>263</v>
      </c>
      <c r="E1804" s="18" t="s">
        <v>255</v>
      </c>
      <c r="F1804" s="323">
        <v>4387.0730000000003</v>
      </c>
      <c r="G1804" s="39"/>
      <c r="H1804" s="45"/>
    </row>
    <row r="1805" s="2" customFormat="1" ht="16.8" customHeight="1">
      <c r="A1805" s="39"/>
      <c r="B1805" s="45"/>
      <c r="C1805" s="318" t="s">
        <v>446</v>
      </c>
      <c r="D1805" s="319" t="s">
        <v>1212</v>
      </c>
      <c r="E1805" s="320" t="s">
        <v>1213</v>
      </c>
      <c r="F1805" s="321">
        <v>11</v>
      </c>
      <c r="G1805" s="39"/>
      <c r="H1805" s="45"/>
    </row>
    <row r="1806" s="2" customFormat="1" ht="16.8" customHeight="1">
      <c r="A1806" s="39"/>
      <c r="B1806" s="45"/>
      <c r="C1806" s="318" t="s">
        <v>449</v>
      </c>
      <c r="D1806" s="319" t="s">
        <v>450</v>
      </c>
      <c r="E1806" s="320" t="s">
        <v>255</v>
      </c>
      <c r="F1806" s="321">
        <v>24.835000000000001</v>
      </c>
      <c r="G1806" s="39"/>
      <c r="H1806" s="45"/>
    </row>
    <row r="1807" s="2" customFormat="1" ht="16.8" customHeight="1">
      <c r="A1807" s="39"/>
      <c r="B1807" s="45"/>
      <c r="C1807" s="322" t="s">
        <v>1</v>
      </c>
      <c r="D1807" s="322" t="s">
        <v>753</v>
      </c>
      <c r="E1807" s="18" t="s">
        <v>1</v>
      </c>
      <c r="F1807" s="323">
        <v>0</v>
      </c>
      <c r="G1807" s="39"/>
      <c r="H1807" s="45"/>
    </row>
    <row r="1808" s="2" customFormat="1" ht="16.8" customHeight="1">
      <c r="A1808" s="39"/>
      <c r="B1808" s="45"/>
      <c r="C1808" s="322" t="s">
        <v>1</v>
      </c>
      <c r="D1808" s="322" t="s">
        <v>3440</v>
      </c>
      <c r="E1808" s="18" t="s">
        <v>1</v>
      </c>
      <c r="F1808" s="323">
        <v>0</v>
      </c>
      <c r="G1808" s="39"/>
      <c r="H1808" s="45"/>
    </row>
    <row r="1809" s="2" customFormat="1" ht="16.8" customHeight="1">
      <c r="A1809" s="39"/>
      <c r="B1809" s="45"/>
      <c r="C1809" s="322" t="s">
        <v>1</v>
      </c>
      <c r="D1809" s="322" t="s">
        <v>3441</v>
      </c>
      <c r="E1809" s="18" t="s">
        <v>1</v>
      </c>
      <c r="F1809" s="323">
        <v>14.019</v>
      </c>
      <c r="G1809" s="39"/>
      <c r="H1809" s="45"/>
    </row>
    <row r="1810" s="2" customFormat="1" ht="16.8" customHeight="1">
      <c r="A1810" s="39"/>
      <c r="B1810" s="45"/>
      <c r="C1810" s="322" t="s">
        <v>1</v>
      </c>
      <c r="D1810" s="322" t="s">
        <v>3440</v>
      </c>
      <c r="E1810" s="18" t="s">
        <v>1</v>
      </c>
      <c r="F1810" s="323">
        <v>0</v>
      </c>
      <c r="G1810" s="39"/>
      <c r="H1810" s="45"/>
    </row>
    <row r="1811" s="2" customFormat="1" ht="16.8" customHeight="1">
      <c r="A1811" s="39"/>
      <c r="B1811" s="45"/>
      <c r="C1811" s="322" t="s">
        <v>1</v>
      </c>
      <c r="D1811" s="322" t="s">
        <v>3442</v>
      </c>
      <c r="E1811" s="18" t="s">
        <v>1</v>
      </c>
      <c r="F1811" s="323">
        <v>10.816000000000001</v>
      </c>
      <c r="G1811" s="39"/>
      <c r="H1811" s="45"/>
    </row>
    <row r="1812" s="2" customFormat="1" ht="16.8" customHeight="1">
      <c r="A1812" s="39"/>
      <c r="B1812" s="45"/>
      <c r="C1812" s="322" t="s">
        <v>449</v>
      </c>
      <c r="D1812" s="322" t="s">
        <v>261</v>
      </c>
      <c r="E1812" s="18" t="s">
        <v>1</v>
      </c>
      <c r="F1812" s="323">
        <v>24.835000000000001</v>
      </c>
      <c r="G1812" s="39"/>
      <c r="H1812" s="45"/>
    </row>
    <row r="1813" s="2" customFormat="1" ht="16.8" customHeight="1">
      <c r="A1813" s="39"/>
      <c r="B1813" s="45"/>
      <c r="C1813" s="324" t="s">
        <v>6372</v>
      </c>
      <c r="D1813" s="39"/>
      <c r="E1813" s="39"/>
      <c r="F1813" s="39"/>
      <c r="G1813" s="39"/>
      <c r="H1813" s="45"/>
    </row>
    <row r="1814" s="2" customFormat="1">
      <c r="A1814" s="39"/>
      <c r="B1814" s="45"/>
      <c r="C1814" s="322" t="s">
        <v>748</v>
      </c>
      <c r="D1814" s="322" t="s">
        <v>749</v>
      </c>
      <c r="E1814" s="18" t="s">
        <v>255</v>
      </c>
      <c r="F1814" s="323">
        <v>24.835000000000001</v>
      </c>
      <c r="G1814" s="39"/>
      <c r="H1814" s="45"/>
    </row>
    <row r="1815" s="2" customFormat="1" ht="16.8" customHeight="1">
      <c r="A1815" s="39"/>
      <c r="B1815" s="45"/>
      <c r="C1815" s="322" t="s">
        <v>598</v>
      </c>
      <c r="D1815" s="322" t="s">
        <v>599</v>
      </c>
      <c r="E1815" s="18" t="s">
        <v>255</v>
      </c>
      <c r="F1815" s="323">
        <v>30.193000000000001</v>
      </c>
      <c r="G1815" s="39"/>
      <c r="H1815" s="45"/>
    </row>
    <row r="1816" s="2" customFormat="1" ht="16.8" customHeight="1">
      <c r="A1816" s="39"/>
      <c r="B1816" s="45"/>
      <c r="C1816" s="318" t="s">
        <v>452</v>
      </c>
      <c r="D1816" s="319" t="s">
        <v>453</v>
      </c>
      <c r="E1816" s="320" t="s">
        <v>255</v>
      </c>
      <c r="F1816" s="321">
        <v>292.678</v>
      </c>
      <c r="G1816" s="39"/>
      <c r="H1816" s="45"/>
    </row>
    <row r="1817" s="2" customFormat="1" ht="16.8" customHeight="1">
      <c r="A1817" s="39"/>
      <c r="B1817" s="45"/>
      <c r="C1817" s="322" t="s">
        <v>1</v>
      </c>
      <c r="D1817" s="322" t="s">
        <v>3502</v>
      </c>
      <c r="E1817" s="18" t="s">
        <v>1</v>
      </c>
      <c r="F1817" s="323">
        <v>254.625</v>
      </c>
      <c r="G1817" s="39"/>
      <c r="H1817" s="45"/>
    </row>
    <row r="1818" s="2" customFormat="1" ht="16.8" customHeight="1">
      <c r="A1818" s="39"/>
      <c r="B1818" s="45"/>
      <c r="C1818" s="322" t="s">
        <v>1</v>
      </c>
      <c r="D1818" s="322" t="s">
        <v>3503</v>
      </c>
      <c r="E1818" s="18" t="s">
        <v>1</v>
      </c>
      <c r="F1818" s="323">
        <v>38.052999999999997</v>
      </c>
      <c r="G1818" s="39"/>
      <c r="H1818" s="45"/>
    </row>
    <row r="1819" s="2" customFormat="1" ht="16.8" customHeight="1">
      <c r="A1819" s="39"/>
      <c r="B1819" s="45"/>
      <c r="C1819" s="322" t="s">
        <v>452</v>
      </c>
      <c r="D1819" s="322" t="s">
        <v>261</v>
      </c>
      <c r="E1819" s="18" t="s">
        <v>1</v>
      </c>
      <c r="F1819" s="323">
        <v>292.678</v>
      </c>
      <c r="G1819" s="39"/>
      <c r="H1819" s="45"/>
    </row>
    <row r="1820" s="2" customFormat="1" ht="16.8" customHeight="1">
      <c r="A1820" s="39"/>
      <c r="B1820" s="45"/>
      <c r="C1820" s="324" t="s">
        <v>6372</v>
      </c>
      <c r="D1820" s="39"/>
      <c r="E1820" s="39"/>
      <c r="F1820" s="39"/>
      <c r="G1820" s="39"/>
      <c r="H1820" s="45"/>
    </row>
    <row r="1821" s="2" customFormat="1" ht="16.8" customHeight="1">
      <c r="A1821" s="39"/>
      <c r="B1821" s="45"/>
      <c r="C1821" s="322" t="s">
        <v>850</v>
      </c>
      <c r="D1821" s="322" t="s">
        <v>851</v>
      </c>
      <c r="E1821" s="18" t="s">
        <v>255</v>
      </c>
      <c r="F1821" s="323">
        <v>292.678</v>
      </c>
      <c r="G1821" s="39"/>
      <c r="H1821" s="45"/>
    </row>
    <row r="1822" s="2" customFormat="1" ht="16.8" customHeight="1">
      <c r="A1822" s="39"/>
      <c r="B1822" s="45"/>
      <c r="C1822" s="322" t="s">
        <v>764</v>
      </c>
      <c r="D1822" s="322" t="s">
        <v>765</v>
      </c>
      <c r="E1822" s="18" t="s">
        <v>255</v>
      </c>
      <c r="F1822" s="323">
        <v>2675.3910000000001</v>
      </c>
      <c r="G1822" s="39"/>
      <c r="H1822" s="45"/>
    </row>
    <row r="1823" s="2" customFormat="1" ht="16.8" customHeight="1">
      <c r="A1823" s="39"/>
      <c r="B1823" s="45"/>
      <c r="C1823" s="318" t="s">
        <v>456</v>
      </c>
      <c r="D1823" s="319" t="s">
        <v>457</v>
      </c>
      <c r="E1823" s="320" t="s">
        <v>246</v>
      </c>
      <c r="F1823" s="321">
        <v>525.21000000000004</v>
      </c>
      <c r="G1823" s="39"/>
      <c r="H1823" s="45"/>
    </row>
    <row r="1824" s="2" customFormat="1" ht="16.8" customHeight="1">
      <c r="A1824" s="39"/>
      <c r="B1824" s="45"/>
      <c r="C1824" s="322" t="s">
        <v>456</v>
      </c>
      <c r="D1824" s="322" t="s">
        <v>3493</v>
      </c>
      <c r="E1824" s="18" t="s">
        <v>1</v>
      </c>
      <c r="F1824" s="323">
        <v>525.21000000000004</v>
      </c>
      <c r="G1824" s="39"/>
      <c r="H1824" s="45"/>
    </row>
    <row r="1825" s="2" customFormat="1" ht="16.8" customHeight="1">
      <c r="A1825" s="39"/>
      <c r="B1825" s="45"/>
      <c r="C1825" s="324" t="s">
        <v>6372</v>
      </c>
      <c r="D1825" s="39"/>
      <c r="E1825" s="39"/>
      <c r="F1825" s="39"/>
      <c r="G1825" s="39"/>
      <c r="H1825" s="45"/>
    </row>
    <row r="1826" s="2" customFormat="1" ht="16.8" customHeight="1">
      <c r="A1826" s="39"/>
      <c r="B1826" s="45"/>
      <c r="C1826" s="322" t="s">
        <v>828</v>
      </c>
      <c r="D1826" s="322" t="s">
        <v>829</v>
      </c>
      <c r="E1826" s="18" t="s">
        <v>246</v>
      </c>
      <c r="F1826" s="323">
        <v>1830.71</v>
      </c>
      <c r="G1826" s="39"/>
      <c r="H1826" s="45"/>
    </row>
    <row r="1827" s="2" customFormat="1" ht="16.8" customHeight="1">
      <c r="A1827" s="39"/>
      <c r="B1827" s="45"/>
      <c r="C1827" s="322" t="s">
        <v>524</v>
      </c>
      <c r="D1827" s="322" t="s">
        <v>525</v>
      </c>
      <c r="E1827" s="18" t="s">
        <v>246</v>
      </c>
      <c r="F1827" s="323">
        <v>449.33100000000002</v>
      </c>
      <c r="G1827" s="39"/>
      <c r="H1827" s="45"/>
    </row>
    <row r="1828" s="2" customFormat="1" ht="16.8" customHeight="1">
      <c r="A1828" s="39"/>
      <c r="B1828" s="45"/>
      <c r="C1828" s="322" t="s">
        <v>531</v>
      </c>
      <c r="D1828" s="322" t="s">
        <v>532</v>
      </c>
      <c r="E1828" s="18" t="s">
        <v>246</v>
      </c>
      <c r="F1828" s="323">
        <v>1797.3199999999999</v>
      </c>
      <c r="G1828" s="39"/>
      <c r="H1828" s="45"/>
    </row>
    <row r="1829" s="2" customFormat="1" ht="16.8" customHeight="1">
      <c r="A1829" s="39"/>
      <c r="B1829" s="45"/>
      <c r="C1829" s="322" t="s">
        <v>538</v>
      </c>
      <c r="D1829" s="322" t="s">
        <v>539</v>
      </c>
      <c r="E1829" s="18" t="s">
        <v>246</v>
      </c>
      <c r="F1829" s="323">
        <v>1347.991</v>
      </c>
      <c r="G1829" s="39"/>
      <c r="H1829" s="45"/>
    </row>
    <row r="1830" s="2" customFormat="1" ht="16.8" customHeight="1">
      <c r="A1830" s="39"/>
      <c r="B1830" s="45"/>
      <c r="C1830" s="322" t="s">
        <v>551</v>
      </c>
      <c r="D1830" s="322" t="s">
        <v>552</v>
      </c>
      <c r="E1830" s="18" t="s">
        <v>246</v>
      </c>
      <c r="F1830" s="323">
        <v>525.21000000000004</v>
      </c>
      <c r="G1830" s="39"/>
      <c r="H1830" s="45"/>
    </row>
    <row r="1831" s="2" customFormat="1" ht="16.8" customHeight="1">
      <c r="A1831" s="39"/>
      <c r="B1831" s="45"/>
      <c r="C1831" s="322" t="s">
        <v>875</v>
      </c>
      <c r="D1831" s="322" t="s">
        <v>876</v>
      </c>
      <c r="E1831" s="18" t="s">
        <v>246</v>
      </c>
      <c r="F1831" s="323">
        <v>525.21000000000004</v>
      </c>
      <c r="G1831" s="39"/>
      <c r="H1831" s="45"/>
    </row>
    <row r="1832" s="2" customFormat="1" ht="16.8" customHeight="1">
      <c r="A1832" s="39"/>
      <c r="B1832" s="45"/>
      <c r="C1832" s="322" t="s">
        <v>881</v>
      </c>
      <c r="D1832" s="322" t="s">
        <v>882</v>
      </c>
      <c r="E1832" s="18" t="s">
        <v>246</v>
      </c>
      <c r="F1832" s="323">
        <v>525.21000000000004</v>
      </c>
      <c r="G1832" s="39"/>
      <c r="H1832" s="45"/>
    </row>
    <row r="1833" s="2" customFormat="1" ht="16.8" customHeight="1">
      <c r="A1833" s="39"/>
      <c r="B1833" s="45"/>
      <c r="C1833" s="322" t="s">
        <v>887</v>
      </c>
      <c r="D1833" s="322" t="s">
        <v>888</v>
      </c>
      <c r="E1833" s="18" t="s">
        <v>246</v>
      </c>
      <c r="F1833" s="323">
        <v>525.21000000000004</v>
      </c>
      <c r="G1833" s="39"/>
      <c r="H1833" s="45"/>
    </row>
    <row r="1834" s="2" customFormat="1" ht="16.8" customHeight="1">
      <c r="A1834" s="39"/>
      <c r="B1834" s="45"/>
      <c r="C1834" s="318" t="s">
        <v>459</v>
      </c>
      <c r="D1834" s="319" t="s">
        <v>460</v>
      </c>
      <c r="E1834" s="320" t="s">
        <v>246</v>
      </c>
      <c r="F1834" s="321">
        <v>603.99199999999996</v>
      </c>
      <c r="G1834" s="39"/>
      <c r="H1834" s="45"/>
    </row>
    <row r="1835" s="2" customFormat="1">
      <c r="A1835" s="39"/>
      <c r="B1835" s="45"/>
      <c r="C1835" s="322" t="s">
        <v>1</v>
      </c>
      <c r="D1835" s="322" t="s">
        <v>898</v>
      </c>
      <c r="E1835" s="18" t="s">
        <v>1</v>
      </c>
      <c r="F1835" s="323">
        <v>0</v>
      </c>
      <c r="G1835" s="39"/>
      <c r="H1835" s="45"/>
    </row>
    <row r="1836" s="2" customFormat="1" ht="16.8" customHeight="1">
      <c r="A1836" s="39"/>
      <c r="B1836" s="45"/>
      <c r="C1836" s="322" t="s">
        <v>1</v>
      </c>
      <c r="D1836" s="322" t="s">
        <v>3461</v>
      </c>
      <c r="E1836" s="18" t="s">
        <v>1</v>
      </c>
      <c r="F1836" s="323">
        <v>0</v>
      </c>
      <c r="G1836" s="39"/>
      <c r="H1836" s="45"/>
    </row>
    <row r="1837" s="2" customFormat="1" ht="16.8" customHeight="1">
      <c r="A1837" s="39"/>
      <c r="B1837" s="45"/>
      <c r="C1837" s="322" t="s">
        <v>1</v>
      </c>
      <c r="D1837" s="322" t="s">
        <v>3520</v>
      </c>
      <c r="E1837" s="18" t="s">
        <v>1</v>
      </c>
      <c r="F1837" s="323">
        <v>116.541</v>
      </c>
      <c r="G1837" s="39"/>
      <c r="H1837" s="45"/>
    </row>
    <row r="1838" s="2" customFormat="1" ht="16.8" customHeight="1">
      <c r="A1838" s="39"/>
      <c r="B1838" s="45"/>
      <c r="C1838" s="322" t="s">
        <v>1</v>
      </c>
      <c r="D1838" s="322" t="s">
        <v>3318</v>
      </c>
      <c r="E1838" s="18" t="s">
        <v>1</v>
      </c>
      <c r="F1838" s="323">
        <v>0</v>
      </c>
      <c r="G1838" s="39"/>
      <c r="H1838" s="45"/>
    </row>
    <row r="1839" s="2" customFormat="1" ht="16.8" customHeight="1">
      <c r="A1839" s="39"/>
      <c r="B1839" s="45"/>
      <c r="C1839" s="322" t="s">
        <v>1</v>
      </c>
      <c r="D1839" s="322" t="s">
        <v>3521</v>
      </c>
      <c r="E1839" s="18" t="s">
        <v>1</v>
      </c>
      <c r="F1839" s="323">
        <v>66.700000000000003</v>
      </c>
      <c r="G1839" s="39"/>
      <c r="H1839" s="45"/>
    </row>
    <row r="1840" s="2" customFormat="1" ht="16.8" customHeight="1">
      <c r="A1840" s="39"/>
      <c r="B1840" s="45"/>
      <c r="C1840" s="322" t="s">
        <v>1</v>
      </c>
      <c r="D1840" s="322" t="s">
        <v>3465</v>
      </c>
      <c r="E1840" s="18" t="s">
        <v>1</v>
      </c>
      <c r="F1840" s="323">
        <v>0</v>
      </c>
      <c r="G1840" s="39"/>
      <c r="H1840" s="45"/>
    </row>
    <row r="1841" s="2" customFormat="1" ht="16.8" customHeight="1">
      <c r="A1841" s="39"/>
      <c r="B1841" s="45"/>
      <c r="C1841" s="322" t="s">
        <v>1</v>
      </c>
      <c r="D1841" s="322" t="s">
        <v>3522</v>
      </c>
      <c r="E1841" s="18" t="s">
        <v>1</v>
      </c>
      <c r="F1841" s="323">
        <v>0</v>
      </c>
      <c r="G1841" s="39"/>
      <c r="H1841" s="45"/>
    </row>
    <row r="1842" s="2" customFormat="1" ht="16.8" customHeight="1">
      <c r="A1842" s="39"/>
      <c r="B1842" s="45"/>
      <c r="C1842" s="322" t="s">
        <v>1</v>
      </c>
      <c r="D1842" s="322" t="s">
        <v>3467</v>
      </c>
      <c r="E1842" s="18" t="s">
        <v>1</v>
      </c>
      <c r="F1842" s="323">
        <v>0</v>
      </c>
      <c r="G1842" s="39"/>
      <c r="H1842" s="45"/>
    </row>
    <row r="1843" s="2" customFormat="1" ht="16.8" customHeight="1">
      <c r="A1843" s="39"/>
      <c r="B1843" s="45"/>
      <c r="C1843" s="322" t="s">
        <v>1</v>
      </c>
      <c r="D1843" s="322" t="s">
        <v>3523</v>
      </c>
      <c r="E1843" s="18" t="s">
        <v>1</v>
      </c>
      <c r="F1843" s="323">
        <v>24.655999999999999</v>
      </c>
      <c r="G1843" s="39"/>
      <c r="H1843" s="45"/>
    </row>
    <row r="1844" s="2" customFormat="1" ht="16.8" customHeight="1">
      <c r="A1844" s="39"/>
      <c r="B1844" s="45"/>
      <c r="C1844" s="322" t="s">
        <v>1</v>
      </c>
      <c r="D1844" s="322" t="s">
        <v>3469</v>
      </c>
      <c r="E1844" s="18" t="s">
        <v>1</v>
      </c>
      <c r="F1844" s="323">
        <v>0</v>
      </c>
      <c r="G1844" s="39"/>
      <c r="H1844" s="45"/>
    </row>
    <row r="1845" s="2" customFormat="1" ht="16.8" customHeight="1">
      <c r="A1845" s="39"/>
      <c r="B1845" s="45"/>
      <c r="C1845" s="322" t="s">
        <v>1</v>
      </c>
      <c r="D1845" s="322" t="s">
        <v>3524</v>
      </c>
      <c r="E1845" s="18" t="s">
        <v>1</v>
      </c>
      <c r="F1845" s="323">
        <v>362.82499999999999</v>
      </c>
      <c r="G1845" s="39"/>
      <c r="H1845" s="45"/>
    </row>
    <row r="1846" s="2" customFormat="1" ht="16.8" customHeight="1">
      <c r="A1846" s="39"/>
      <c r="B1846" s="45"/>
      <c r="C1846" s="322" t="s">
        <v>1</v>
      </c>
      <c r="D1846" s="322" t="s">
        <v>3486</v>
      </c>
      <c r="E1846" s="18" t="s">
        <v>1</v>
      </c>
      <c r="F1846" s="323">
        <v>0</v>
      </c>
      <c r="G1846" s="39"/>
      <c r="H1846" s="45"/>
    </row>
    <row r="1847" s="2" customFormat="1" ht="16.8" customHeight="1">
      <c r="A1847" s="39"/>
      <c r="B1847" s="45"/>
      <c r="C1847" s="322" t="s">
        <v>1</v>
      </c>
      <c r="D1847" s="322" t="s">
        <v>3525</v>
      </c>
      <c r="E1847" s="18" t="s">
        <v>1</v>
      </c>
      <c r="F1847" s="323">
        <v>4.5199999999999996</v>
      </c>
      <c r="G1847" s="39"/>
      <c r="H1847" s="45"/>
    </row>
    <row r="1848" s="2" customFormat="1" ht="16.8" customHeight="1">
      <c r="A1848" s="39"/>
      <c r="B1848" s="45"/>
      <c r="C1848" s="322" t="s">
        <v>1</v>
      </c>
      <c r="D1848" s="322" t="s">
        <v>3470</v>
      </c>
      <c r="E1848" s="18" t="s">
        <v>1</v>
      </c>
      <c r="F1848" s="323">
        <v>0</v>
      </c>
      <c r="G1848" s="39"/>
      <c r="H1848" s="45"/>
    </row>
    <row r="1849" s="2" customFormat="1" ht="16.8" customHeight="1">
      <c r="A1849" s="39"/>
      <c r="B1849" s="45"/>
      <c r="C1849" s="322" t="s">
        <v>1</v>
      </c>
      <c r="D1849" s="322" t="s">
        <v>3526</v>
      </c>
      <c r="E1849" s="18" t="s">
        <v>1</v>
      </c>
      <c r="F1849" s="323">
        <v>28.75</v>
      </c>
      <c r="G1849" s="39"/>
      <c r="H1849" s="45"/>
    </row>
    <row r="1850" s="2" customFormat="1" ht="16.8" customHeight="1">
      <c r="A1850" s="39"/>
      <c r="B1850" s="45"/>
      <c r="C1850" s="322" t="s">
        <v>459</v>
      </c>
      <c r="D1850" s="322" t="s">
        <v>261</v>
      </c>
      <c r="E1850" s="18" t="s">
        <v>1</v>
      </c>
      <c r="F1850" s="323">
        <v>603.99199999999996</v>
      </c>
      <c r="G1850" s="39"/>
      <c r="H1850" s="45"/>
    </row>
    <row r="1851" s="2" customFormat="1" ht="16.8" customHeight="1">
      <c r="A1851" s="39"/>
      <c r="B1851" s="45"/>
      <c r="C1851" s="324" t="s">
        <v>6372</v>
      </c>
      <c r="D1851" s="39"/>
      <c r="E1851" s="39"/>
      <c r="F1851" s="39"/>
      <c r="G1851" s="39"/>
      <c r="H1851" s="45"/>
    </row>
    <row r="1852" s="2" customFormat="1">
      <c r="A1852" s="39"/>
      <c r="B1852" s="45"/>
      <c r="C1852" s="322" t="s">
        <v>893</v>
      </c>
      <c r="D1852" s="322" t="s">
        <v>894</v>
      </c>
      <c r="E1852" s="18" t="s">
        <v>246</v>
      </c>
      <c r="F1852" s="323">
        <v>603.99199999999996</v>
      </c>
      <c r="G1852" s="39"/>
      <c r="H1852" s="45"/>
    </row>
    <row r="1853" s="2" customFormat="1">
      <c r="A1853" s="39"/>
      <c r="B1853" s="45"/>
      <c r="C1853" s="322" t="s">
        <v>556</v>
      </c>
      <c r="D1853" s="322" t="s">
        <v>557</v>
      </c>
      <c r="E1853" s="18" t="s">
        <v>246</v>
      </c>
      <c r="F1853" s="323">
        <v>603.99199999999996</v>
      </c>
      <c r="G1853" s="39"/>
      <c r="H1853" s="45"/>
    </row>
    <row r="1854" s="2" customFormat="1" ht="16.8" customHeight="1">
      <c r="A1854" s="39"/>
      <c r="B1854" s="45"/>
      <c r="C1854" s="318" t="s">
        <v>462</v>
      </c>
      <c r="D1854" s="319" t="s">
        <v>463</v>
      </c>
      <c r="E1854" s="320" t="s">
        <v>246</v>
      </c>
      <c r="F1854" s="321">
        <v>33.390000000000001</v>
      </c>
      <c r="G1854" s="39"/>
      <c r="H1854" s="45"/>
    </row>
    <row r="1855" s="2" customFormat="1" ht="16.8" customHeight="1">
      <c r="A1855" s="39"/>
      <c r="B1855" s="45"/>
      <c r="C1855" s="322" t="s">
        <v>462</v>
      </c>
      <c r="D1855" s="322" t="s">
        <v>3494</v>
      </c>
      <c r="E1855" s="18" t="s">
        <v>1</v>
      </c>
      <c r="F1855" s="323">
        <v>33.390000000000001</v>
      </c>
      <c r="G1855" s="39"/>
      <c r="H1855" s="45"/>
    </row>
    <row r="1856" s="2" customFormat="1" ht="16.8" customHeight="1">
      <c r="A1856" s="39"/>
      <c r="B1856" s="45"/>
      <c r="C1856" s="324" t="s">
        <v>6372</v>
      </c>
      <c r="D1856" s="39"/>
      <c r="E1856" s="39"/>
      <c r="F1856" s="39"/>
      <c r="G1856" s="39"/>
      <c r="H1856" s="45"/>
    </row>
    <row r="1857" s="2" customFormat="1" ht="16.8" customHeight="1">
      <c r="A1857" s="39"/>
      <c r="B1857" s="45"/>
      <c r="C1857" s="322" t="s">
        <v>828</v>
      </c>
      <c r="D1857" s="322" t="s">
        <v>829</v>
      </c>
      <c r="E1857" s="18" t="s">
        <v>246</v>
      </c>
      <c r="F1857" s="323">
        <v>1830.71</v>
      </c>
      <c r="G1857" s="39"/>
      <c r="H1857" s="45"/>
    </row>
    <row r="1858" s="2" customFormat="1" ht="16.8" customHeight="1">
      <c r="A1858" s="39"/>
      <c r="B1858" s="45"/>
      <c r="C1858" s="322" t="s">
        <v>1247</v>
      </c>
      <c r="D1858" s="322" t="s">
        <v>1248</v>
      </c>
      <c r="E1858" s="18" t="s">
        <v>246</v>
      </c>
      <c r="F1858" s="323">
        <v>326.37599999999998</v>
      </c>
      <c r="G1858" s="39"/>
      <c r="H1858" s="45"/>
    </row>
    <row r="1859" s="2" customFormat="1" ht="16.8" customHeight="1">
      <c r="A1859" s="39"/>
      <c r="B1859" s="45"/>
      <c r="C1859" s="322" t="s">
        <v>546</v>
      </c>
      <c r="D1859" s="322" t="s">
        <v>547</v>
      </c>
      <c r="E1859" s="18" t="s">
        <v>246</v>
      </c>
      <c r="F1859" s="323">
        <v>979.12599999999998</v>
      </c>
      <c r="G1859" s="39"/>
      <c r="H1859" s="45"/>
    </row>
    <row r="1860" s="2" customFormat="1" ht="16.8" customHeight="1">
      <c r="A1860" s="39"/>
      <c r="B1860" s="45"/>
      <c r="C1860" s="318" t="s">
        <v>3946</v>
      </c>
      <c r="D1860" s="319" t="s">
        <v>3947</v>
      </c>
      <c r="E1860" s="320" t="s">
        <v>296</v>
      </c>
      <c r="F1860" s="321">
        <v>4077.9000000000001</v>
      </c>
      <c r="G1860" s="39"/>
      <c r="H1860" s="45"/>
    </row>
    <row r="1861" s="2" customFormat="1" ht="16.8" customHeight="1">
      <c r="A1861" s="39"/>
      <c r="B1861" s="45"/>
      <c r="C1861" s="322" t="s">
        <v>1</v>
      </c>
      <c r="D1861" s="322" t="s">
        <v>6393</v>
      </c>
      <c r="E1861" s="18" t="s">
        <v>1</v>
      </c>
      <c r="F1861" s="323">
        <v>4077.9000000000001</v>
      </c>
      <c r="G1861" s="39"/>
      <c r="H1861" s="45"/>
    </row>
    <row r="1862" s="2" customFormat="1" ht="16.8" customHeight="1">
      <c r="A1862" s="39"/>
      <c r="B1862" s="45"/>
      <c r="C1862" s="322" t="s">
        <v>3946</v>
      </c>
      <c r="D1862" s="322" t="s">
        <v>261</v>
      </c>
      <c r="E1862" s="18" t="s">
        <v>1</v>
      </c>
      <c r="F1862" s="323">
        <v>4077.9000000000001</v>
      </c>
      <c r="G1862" s="39"/>
      <c r="H1862" s="45"/>
    </row>
    <row r="1863" s="2" customFormat="1" ht="16.8" customHeight="1">
      <c r="A1863" s="39"/>
      <c r="B1863" s="45"/>
      <c r="C1863" s="318" t="s">
        <v>465</v>
      </c>
      <c r="D1863" s="319" t="s">
        <v>466</v>
      </c>
      <c r="E1863" s="320" t="s">
        <v>255</v>
      </c>
      <c r="F1863" s="321">
        <v>1078.2860000000001</v>
      </c>
      <c r="G1863" s="39"/>
      <c r="H1863" s="45"/>
    </row>
    <row r="1864" s="2" customFormat="1" ht="16.8" customHeight="1">
      <c r="A1864" s="39"/>
      <c r="B1864" s="45"/>
      <c r="C1864" s="322" t="s">
        <v>1</v>
      </c>
      <c r="D1864" s="322" t="s">
        <v>3453</v>
      </c>
      <c r="E1864" s="18" t="s">
        <v>1</v>
      </c>
      <c r="F1864" s="323">
        <v>1222.2000000000001</v>
      </c>
      <c r="G1864" s="39"/>
      <c r="H1864" s="45"/>
    </row>
    <row r="1865" s="2" customFormat="1" ht="16.8" customHeight="1">
      <c r="A1865" s="39"/>
      <c r="B1865" s="45"/>
      <c r="C1865" s="322" t="s">
        <v>1</v>
      </c>
      <c r="D1865" s="322" t="s">
        <v>3454</v>
      </c>
      <c r="E1865" s="18" t="s">
        <v>1</v>
      </c>
      <c r="F1865" s="323">
        <v>-143.91399999999999</v>
      </c>
      <c r="G1865" s="39"/>
      <c r="H1865" s="45"/>
    </row>
    <row r="1866" s="2" customFormat="1" ht="16.8" customHeight="1">
      <c r="A1866" s="39"/>
      <c r="B1866" s="45"/>
      <c r="C1866" s="322" t="s">
        <v>465</v>
      </c>
      <c r="D1866" s="322" t="s">
        <v>261</v>
      </c>
      <c r="E1866" s="18" t="s">
        <v>1</v>
      </c>
      <c r="F1866" s="323">
        <v>1078.2860000000001</v>
      </c>
      <c r="G1866" s="39"/>
      <c r="H1866" s="45"/>
    </row>
    <row r="1867" s="2" customFormat="1" ht="16.8" customHeight="1">
      <c r="A1867" s="39"/>
      <c r="B1867" s="45"/>
      <c r="C1867" s="324" t="s">
        <v>6372</v>
      </c>
      <c r="D1867" s="39"/>
      <c r="E1867" s="39"/>
      <c r="F1867" s="39"/>
      <c r="G1867" s="39"/>
      <c r="H1867" s="45"/>
    </row>
    <row r="1868" s="2" customFormat="1" ht="16.8" customHeight="1">
      <c r="A1868" s="39"/>
      <c r="B1868" s="45"/>
      <c r="C1868" s="322" t="s">
        <v>785</v>
      </c>
      <c r="D1868" s="322" t="s">
        <v>786</v>
      </c>
      <c r="E1868" s="18" t="s">
        <v>255</v>
      </c>
      <c r="F1868" s="323">
        <v>646.97199999999998</v>
      </c>
      <c r="G1868" s="39"/>
      <c r="H1868" s="45"/>
    </row>
    <row r="1869" s="2" customFormat="1" ht="16.8" customHeight="1">
      <c r="A1869" s="39"/>
      <c r="B1869" s="45"/>
      <c r="C1869" s="322" t="s">
        <v>764</v>
      </c>
      <c r="D1869" s="322" t="s">
        <v>765</v>
      </c>
      <c r="E1869" s="18" t="s">
        <v>255</v>
      </c>
      <c r="F1869" s="323">
        <v>2675.3910000000001</v>
      </c>
      <c r="G1869" s="39"/>
      <c r="H1869" s="45"/>
    </row>
    <row r="1870" s="2" customFormat="1" ht="16.8" customHeight="1">
      <c r="A1870" s="39"/>
      <c r="B1870" s="45"/>
      <c r="C1870" s="322" t="s">
        <v>795</v>
      </c>
      <c r="D1870" s="322" t="s">
        <v>796</v>
      </c>
      <c r="E1870" s="18" t="s">
        <v>487</v>
      </c>
      <c r="F1870" s="323">
        <v>2210.9279999999999</v>
      </c>
      <c r="G1870" s="39"/>
      <c r="H1870" s="45"/>
    </row>
    <row r="1871" s="2" customFormat="1" ht="16.8" customHeight="1">
      <c r="A1871" s="39"/>
      <c r="B1871" s="45"/>
      <c r="C1871" s="318" t="s">
        <v>468</v>
      </c>
      <c r="D1871" s="319" t="s">
        <v>469</v>
      </c>
      <c r="E1871" s="320" t="s">
        <v>255</v>
      </c>
      <c r="F1871" s="321">
        <v>431.31400000000002</v>
      </c>
      <c r="G1871" s="39"/>
      <c r="H1871" s="45"/>
    </row>
    <row r="1872" s="2" customFormat="1" ht="16.8" customHeight="1">
      <c r="A1872" s="39"/>
      <c r="B1872" s="45"/>
      <c r="C1872" s="322" t="s">
        <v>468</v>
      </c>
      <c r="D1872" s="322" t="s">
        <v>793</v>
      </c>
      <c r="E1872" s="18" t="s">
        <v>1</v>
      </c>
      <c r="F1872" s="323">
        <v>431.31400000000002</v>
      </c>
      <c r="G1872" s="39"/>
      <c r="H1872" s="45"/>
    </row>
    <row r="1873" s="2" customFormat="1" ht="16.8" customHeight="1">
      <c r="A1873" s="39"/>
      <c r="B1873" s="45"/>
      <c r="C1873" s="324" t="s">
        <v>6372</v>
      </c>
      <c r="D1873" s="39"/>
      <c r="E1873" s="39"/>
      <c r="F1873" s="39"/>
      <c r="G1873" s="39"/>
      <c r="H1873" s="45"/>
    </row>
    <row r="1874" s="2" customFormat="1" ht="16.8" customHeight="1">
      <c r="A1874" s="39"/>
      <c r="B1874" s="45"/>
      <c r="C1874" s="322" t="s">
        <v>785</v>
      </c>
      <c r="D1874" s="322" t="s">
        <v>786</v>
      </c>
      <c r="E1874" s="18" t="s">
        <v>255</v>
      </c>
      <c r="F1874" s="323">
        <v>646.97199999999998</v>
      </c>
      <c r="G1874" s="39"/>
      <c r="H1874" s="45"/>
    </row>
    <row r="1875" s="2" customFormat="1" ht="16.8" customHeight="1">
      <c r="A1875" s="39"/>
      <c r="B1875" s="45"/>
      <c r="C1875" s="322" t="s">
        <v>779</v>
      </c>
      <c r="D1875" s="322" t="s">
        <v>780</v>
      </c>
      <c r="E1875" s="18" t="s">
        <v>255</v>
      </c>
      <c r="F1875" s="323">
        <v>431.31400000000002</v>
      </c>
      <c r="G1875" s="39"/>
      <c r="H1875" s="45"/>
    </row>
    <row r="1876" s="2" customFormat="1" ht="16.8" customHeight="1">
      <c r="A1876" s="39"/>
      <c r="B1876" s="45"/>
      <c r="C1876" s="318" t="s">
        <v>791</v>
      </c>
      <c r="D1876" s="319" t="s">
        <v>6374</v>
      </c>
      <c r="E1876" s="320" t="s">
        <v>255</v>
      </c>
      <c r="F1876" s="321">
        <v>646.97199999999998</v>
      </c>
      <c r="G1876" s="39"/>
      <c r="H1876" s="45"/>
    </row>
    <row r="1877" s="2" customFormat="1" ht="16.8" customHeight="1">
      <c r="A1877" s="39"/>
      <c r="B1877" s="45"/>
      <c r="C1877" s="322" t="s">
        <v>791</v>
      </c>
      <c r="D1877" s="322" t="s">
        <v>792</v>
      </c>
      <c r="E1877" s="18" t="s">
        <v>1</v>
      </c>
      <c r="F1877" s="323">
        <v>646.97199999999998</v>
      </c>
      <c r="G1877" s="39"/>
      <c r="H1877" s="45"/>
    </row>
    <row r="1878" s="2" customFormat="1" ht="16.8" customHeight="1">
      <c r="A1878" s="39"/>
      <c r="B1878" s="45"/>
      <c r="C1878" s="318" t="s">
        <v>471</v>
      </c>
      <c r="D1878" s="319" t="s">
        <v>472</v>
      </c>
      <c r="E1878" s="320" t="s">
        <v>246</v>
      </c>
      <c r="F1878" s="321">
        <v>1693.691</v>
      </c>
      <c r="G1878" s="39"/>
      <c r="H1878" s="45"/>
    </row>
    <row r="1879" s="2" customFormat="1" ht="16.8" customHeight="1">
      <c r="A1879" s="39"/>
      <c r="B1879" s="45"/>
      <c r="C1879" s="322" t="s">
        <v>1</v>
      </c>
      <c r="D1879" s="322" t="s">
        <v>3263</v>
      </c>
      <c r="E1879" s="18" t="s">
        <v>1</v>
      </c>
      <c r="F1879" s="323">
        <v>0</v>
      </c>
      <c r="G1879" s="39"/>
      <c r="H1879" s="45"/>
    </row>
    <row r="1880" s="2" customFormat="1" ht="16.8" customHeight="1">
      <c r="A1880" s="39"/>
      <c r="B1880" s="45"/>
      <c r="C1880" s="322" t="s">
        <v>1</v>
      </c>
      <c r="D1880" s="322" t="s">
        <v>3361</v>
      </c>
      <c r="E1880" s="18" t="s">
        <v>1</v>
      </c>
      <c r="F1880" s="323">
        <v>96</v>
      </c>
      <c r="G1880" s="39"/>
      <c r="H1880" s="45"/>
    </row>
    <row r="1881" s="2" customFormat="1" ht="16.8" customHeight="1">
      <c r="A1881" s="39"/>
      <c r="B1881" s="45"/>
      <c r="C1881" s="322" t="s">
        <v>1</v>
      </c>
      <c r="D1881" s="322" t="s">
        <v>3362</v>
      </c>
      <c r="E1881" s="18" t="s">
        <v>1</v>
      </c>
      <c r="F1881" s="323">
        <v>346.38</v>
      </c>
      <c r="G1881" s="39"/>
      <c r="H1881" s="45"/>
    </row>
    <row r="1882" s="2" customFormat="1" ht="16.8" customHeight="1">
      <c r="A1882" s="39"/>
      <c r="B1882" s="45"/>
      <c r="C1882" s="322" t="s">
        <v>1</v>
      </c>
      <c r="D1882" s="322" t="s">
        <v>3363</v>
      </c>
      <c r="E1882" s="18" t="s">
        <v>1</v>
      </c>
      <c r="F1882" s="323">
        <v>239.31999999999999</v>
      </c>
      <c r="G1882" s="39"/>
      <c r="H1882" s="45"/>
    </row>
    <row r="1883" s="2" customFormat="1" ht="16.8" customHeight="1">
      <c r="A1883" s="39"/>
      <c r="B1883" s="45"/>
      <c r="C1883" s="322" t="s">
        <v>1</v>
      </c>
      <c r="D1883" s="322" t="s">
        <v>3364</v>
      </c>
      <c r="E1883" s="18" t="s">
        <v>1</v>
      </c>
      <c r="F1883" s="323">
        <v>319.00099999999998</v>
      </c>
      <c r="G1883" s="39"/>
      <c r="H1883" s="45"/>
    </row>
    <row r="1884" s="2" customFormat="1" ht="16.8" customHeight="1">
      <c r="A1884" s="39"/>
      <c r="B1884" s="45"/>
      <c r="C1884" s="322" t="s">
        <v>1</v>
      </c>
      <c r="D1884" s="322" t="s">
        <v>3287</v>
      </c>
      <c r="E1884" s="18" t="s">
        <v>1</v>
      </c>
      <c r="F1884" s="323">
        <v>0</v>
      </c>
      <c r="G1884" s="39"/>
      <c r="H1884" s="45"/>
    </row>
    <row r="1885" s="2" customFormat="1" ht="16.8" customHeight="1">
      <c r="A1885" s="39"/>
      <c r="B1885" s="45"/>
      <c r="C1885" s="322" t="s">
        <v>1</v>
      </c>
      <c r="D1885" s="322" t="s">
        <v>3365</v>
      </c>
      <c r="E1885" s="18" t="s">
        <v>1</v>
      </c>
      <c r="F1885" s="323">
        <v>52.649999999999999</v>
      </c>
      <c r="G1885" s="39"/>
      <c r="H1885" s="45"/>
    </row>
    <row r="1886" s="2" customFormat="1" ht="16.8" customHeight="1">
      <c r="A1886" s="39"/>
      <c r="B1886" s="45"/>
      <c r="C1886" s="322" t="s">
        <v>1</v>
      </c>
      <c r="D1886" s="322" t="s">
        <v>3289</v>
      </c>
      <c r="E1886" s="18" t="s">
        <v>1</v>
      </c>
      <c r="F1886" s="323">
        <v>0</v>
      </c>
      <c r="G1886" s="39"/>
      <c r="H1886" s="45"/>
    </row>
    <row r="1887" s="2" customFormat="1" ht="16.8" customHeight="1">
      <c r="A1887" s="39"/>
      <c r="B1887" s="45"/>
      <c r="C1887" s="322" t="s">
        <v>1</v>
      </c>
      <c r="D1887" s="322" t="s">
        <v>3366</v>
      </c>
      <c r="E1887" s="18" t="s">
        <v>1</v>
      </c>
      <c r="F1887" s="323">
        <v>61.585999999999999</v>
      </c>
      <c r="G1887" s="39"/>
      <c r="H1887" s="45"/>
    </row>
    <row r="1888" s="2" customFormat="1" ht="16.8" customHeight="1">
      <c r="A1888" s="39"/>
      <c r="B1888" s="45"/>
      <c r="C1888" s="322" t="s">
        <v>1</v>
      </c>
      <c r="D1888" s="322" t="s">
        <v>3367</v>
      </c>
      <c r="E1888" s="18" t="s">
        <v>1</v>
      </c>
      <c r="F1888" s="323">
        <v>420.10899999999998</v>
      </c>
      <c r="G1888" s="39"/>
      <c r="H1888" s="45"/>
    </row>
    <row r="1889" s="2" customFormat="1" ht="16.8" customHeight="1">
      <c r="A1889" s="39"/>
      <c r="B1889" s="45"/>
      <c r="C1889" s="322" t="s">
        <v>1</v>
      </c>
      <c r="D1889" s="322" t="s">
        <v>3368</v>
      </c>
      <c r="E1889" s="18" t="s">
        <v>1</v>
      </c>
      <c r="F1889" s="323">
        <v>17.699999999999999</v>
      </c>
      <c r="G1889" s="39"/>
      <c r="H1889" s="45"/>
    </row>
    <row r="1890" s="2" customFormat="1" ht="16.8" customHeight="1">
      <c r="A1890" s="39"/>
      <c r="B1890" s="45"/>
      <c r="C1890" s="322" t="s">
        <v>1</v>
      </c>
      <c r="D1890" s="322" t="s">
        <v>3294</v>
      </c>
      <c r="E1890" s="18" t="s">
        <v>1</v>
      </c>
      <c r="F1890" s="323">
        <v>0</v>
      </c>
      <c r="G1890" s="39"/>
      <c r="H1890" s="45"/>
    </row>
    <row r="1891" s="2" customFormat="1" ht="16.8" customHeight="1">
      <c r="A1891" s="39"/>
      <c r="B1891" s="45"/>
      <c r="C1891" s="322" t="s">
        <v>1</v>
      </c>
      <c r="D1891" s="322" t="s">
        <v>3369</v>
      </c>
      <c r="E1891" s="18" t="s">
        <v>1</v>
      </c>
      <c r="F1891" s="323">
        <v>44.045000000000002</v>
      </c>
      <c r="G1891" s="39"/>
      <c r="H1891" s="45"/>
    </row>
    <row r="1892" s="2" customFormat="1" ht="16.8" customHeight="1">
      <c r="A1892" s="39"/>
      <c r="B1892" s="45"/>
      <c r="C1892" s="322" t="s">
        <v>1</v>
      </c>
      <c r="D1892" s="322" t="s">
        <v>3296</v>
      </c>
      <c r="E1892" s="18" t="s">
        <v>1</v>
      </c>
      <c r="F1892" s="323">
        <v>0</v>
      </c>
      <c r="G1892" s="39"/>
      <c r="H1892" s="45"/>
    </row>
    <row r="1893" s="2" customFormat="1" ht="16.8" customHeight="1">
      <c r="A1893" s="39"/>
      <c r="B1893" s="45"/>
      <c r="C1893" s="322" t="s">
        <v>1</v>
      </c>
      <c r="D1893" s="322" t="s">
        <v>3370</v>
      </c>
      <c r="E1893" s="18" t="s">
        <v>1</v>
      </c>
      <c r="F1893" s="323">
        <v>96.900000000000006</v>
      </c>
      <c r="G1893" s="39"/>
      <c r="H1893" s="45"/>
    </row>
    <row r="1894" s="2" customFormat="1" ht="16.8" customHeight="1">
      <c r="A1894" s="39"/>
      <c r="B1894" s="45"/>
      <c r="C1894" s="322" t="s">
        <v>471</v>
      </c>
      <c r="D1894" s="322" t="s">
        <v>261</v>
      </c>
      <c r="E1894" s="18" t="s">
        <v>1</v>
      </c>
      <c r="F1894" s="323">
        <v>1693.691</v>
      </c>
      <c r="G1894" s="39"/>
      <c r="H1894" s="45"/>
    </row>
    <row r="1895" s="2" customFormat="1" ht="16.8" customHeight="1">
      <c r="A1895" s="39"/>
      <c r="B1895" s="45"/>
      <c r="C1895" s="324" t="s">
        <v>6372</v>
      </c>
      <c r="D1895" s="39"/>
      <c r="E1895" s="39"/>
      <c r="F1895" s="39"/>
      <c r="G1895" s="39"/>
      <c r="H1895" s="45"/>
    </row>
    <row r="1896" s="2" customFormat="1" ht="16.8" customHeight="1">
      <c r="A1896" s="39"/>
      <c r="B1896" s="45"/>
      <c r="C1896" s="322" t="s">
        <v>660</v>
      </c>
      <c r="D1896" s="322" t="s">
        <v>661</v>
      </c>
      <c r="E1896" s="18" t="s">
        <v>246</v>
      </c>
      <c r="F1896" s="323">
        <v>1693.691</v>
      </c>
      <c r="G1896" s="39"/>
      <c r="H1896" s="45"/>
    </row>
    <row r="1897" s="2" customFormat="1" ht="16.8" customHeight="1">
      <c r="A1897" s="39"/>
      <c r="B1897" s="45"/>
      <c r="C1897" s="322" t="s">
        <v>666</v>
      </c>
      <c r="D1897" s="322" t="s">
        <v>667</v>
      </c>
      <c r="E1897" s="18" t="s">
        <v>246</v>
      </c>
      <c r="F1897" s="323">
        <v>1693.691</v>
      </c>
      <c r="G1897" s="39"/>
      <c r="H1897" s="45"/>
    </row>
    <row r="1898" s="2" customFormat="1" ht="16.8" customHeight="1">
      <c r="A1898" s="39"/>
      <c r="B1898" s="45"/>
      <c r="C1898" s="318" t="s">
        <v>2533</v>
      </c>
      <c r="D1898" s="319" t="s">
        <v>2534</v>
      </c>
      <c r="E1898" s="320" t="s">
        <v>246</v>
      </c>
      <c r="F1898" s="321">
        <v>2689.1170000000002</v>
      </c>
      <c r="G1898" s="39"/>
      <c r="H1898" s="45"/>
    </row>
    <row r="1899" s="2" customFormat="1" ht="16.8" customHeight="1">
      <c r="A1899" s="39"/>
      <c r="B1899" s="45"/>
      <c r="C1899" s="322" t="s">
        <v>1</v>
      </c>
      <c r="D1899" s="322" t="s">
        <v>3263</v>
      </c>
      <c r="E1899" s="18" t="s">
        <v>1</v>
      </c>
      <c r="F1899" s="323">
        <v>0</v>
      </c>
      <c r="G1899" s="39"/>
      <c r="H1899" s="45"/>
    </row>
    <row r="1900" s="2" customFormat="1" ht="16.8" customHeight="1">
      <c r="A1900" s="39"/>
      <c r="B1900" s="45"/>
      <c r="C1900" s="322" t="s">
        <v>1</v>
      </c>
      <c r="D1900" s="322" t="s">
        <v>3372</v>
      </c>
      <c r="E1900" s="18" t="s">
        <v>1</v>
      </c>
      <c r="F1900" s="323">
        <v>744.58600000000001</v>
      </c>
      <c r="G1900" s="39"/>
      <c r="H1900" s="45"/>
    </row>
    <row r="1901" s="2" customFormat="1" ht="16.8" customHeight="1">
      <c r="A1901" s="39"/>
      <c r="B1901" s="45"/>
      <c r="C1901" s="322" t="s">
        <v>1</v>
      </c>
      <c r="D1901" s="322" t="s">
        <v>3373</v>
      </c>
      <c r="E1901" s="18" t="s">
        <v>1</v>
      </c>
      <c r="F1901" s="323">
        <v>298.61000000000001</v>
      </c>
      <c r="G1901" s="39"/>
      <c r="H1901" s="45"/>
    </row>
    <row r="1902" s="2" customFormat="1" ht="16.8" customHeight="1">
      <c r="A1902" s="39"/>
      <c r="B1902" s="45"/>
      <c r="C1902" s="322" t="s">
        <v>1</v>
      </c>
      <c r="D1902" s="322" t="s">
        <v>3374</v>
      </c>
      <c r="E1902" s="18" t="s">
        <v>1</v>
      </c>
      <c r="F1902" s="323">
        <v>65.837999999999994</v>
      </c>
      <c r="G1902" s="39"/>
      <c r="H1902" s="45"/>
    </row>
    <row r="1903" s="2" customFormat="1" ht="16.8" customHeight="1">
      <c r="A1903" s="39"/>
      <c r="B1903" s="45"/>
      <c r="C1903" s="322" t="s">
        <v>1</v>
      </c>
      <c r="D1903" s="322" t="s">
        <v>3375</v>
      </c>
      <c r="E1903" s="18" t="s">
        <v>1</v>
      </c>
      <c r="F1903" s="323">
        <v>39.186999999999998</v>
      </c>
      <c r="G1903" s="39"/>
      <c r="H1903" s="45"/>
    </row>
    <row r="1904" s="2" customFormat="1" ht="16.8" customHeight="1">
      <c r="A1904" s="39"/>
      <c r="B1904" s="45"/>
      <c r="C1904" s="322" t="s">
        <v>1</v>
      </c>
      <c r="D1904" s="322" t="s">
        <v>3376</v>
      </c>
      <c r="E1904" s="18" t="s">
        <v>1</v>
      </c>
      <c r="F1904" s="323">
        <v>70.882000000000005</v>
      </c>
      <c r="G1904" s="39"/>
      <c r="H1904" s="45"/>
    </row>
    <row r="1905" s="2" customFormat="1" ht="16.8" customHeight="1">
      <c r="A1905" s="39"/>
      <c r="B1905" s="45"/>
      <c r="C1905" s="322" t="s">
        <v>1</v>
      </c>
      <c r="D1905" s="322" t="s">
        <v>3377</v>
      </c>
      <c r="E1905" s="18" t="s">
        <v>1</v>
      </c>
      <c r="F1905" s="323">
        <v>183.994</v>
      </c>
      <c r="G1905" s="39"/>
      <c r="H1905" s="45"/>
    </row>
    <row r="1906" s="2" customFormat="1" ht="16.8" customHeight="1">
      <c r="A1906" s="39"/>
      <c r="B1906" s="45"/>
      <c r="C1906" s="322" t="s">
        <v>1</v>
      </c>
      <c r="D1906" s="322" t="s">
        <v>3378</v>
      </c>
      <c r="E1906" s="18" t="s">
        <v>1</v>
      </c>
      <c r="F1906" s="323">
        <v>48.493000000000002</v>
      </c>
      <c r="G1906" s="39"/>
      <c r="H1906" s="45"/>
    </row>
    <row r="1907" s="2" customFormat="1" ht="16.8" customHeight="1">
      <c r="A1907" s="39"/>
      <c r="B1907" s="45"/>
      <c r="C1907" s="322" t="s">
        <v>1</v>
      </c>
      <c r="D1907" s="322" t="s">
        <v>3379</v>
      </c>
      <c r="E1907" s="18" t="s">
        <v>1</v>
      </c>
      <c r="F1907" s="323">
        <v>211</v>
      </c>
      <c r="G1907" s="39"/>
      <c r="H1907" s="45"/>
    </row>
    <row r="1908" s="2" customFormat="1" ht="16.8" customHeight="1">
      <c r="A1908" s="39"/>
      <c r="B1908" s="45"/>
      <c r="C1908" s="322" t="s">
        <v>1</v>
      </c>
      <c r="D1908" s="322" t="s">
        <v>3380</v>
      </c>
      <c r="E1908" s="18" t="s">
        <v>1</v>
      </c>
      <c r="F1908" s="323">
        <v>169.99199999999999</v>
      </c>
      <c r="G1908" s="39"/>
      <c r="H1908" s="45"/>
    </row>
    <row r="1909" s="2" customFormat="1" ht="16.8" customHeight="1">
      <c r="A1909" s="39"/>
      <c r="B1909" s="45"/>
      <c r="C1909" s="322" t="s">
        <v>1</v>
      </c>
      <c r="D1909" s="322" t="s">
        <v>3381</v>
      </c>
      <c r="E1909" s="18" t="s">
        <v>1</v>
      </c>
      <c r="F1909" s="323">
        <v>418.88</v>
      </c>
      <c r="G1909" s="39"/>
      <c r="H1909" s="45"/>
    </row>
    <row r="1910" s="2" customFormat="1" ht="16.8" customHeight="1">
      <c r="A1910" s="39"/>
      <c r="B1910" s="45"/>
      <c r="C1910" s="322" t="s">
        <v>1</v>
      </c>
      <c r="D1910" s="322" t="s">
        <v>3280</v>
      </c>
      <c r="E1910" s="18" t="s">
        <v>1</v>
      </c>
      <c r="F1910" s="323">
        <v>0</v>
      </c>
      <c r="G1910" s="39"/>
      <c r="H1910" s="45"/>
    </row>
    <row r="1911" s="2" customFormat="1" ht="16.8" customHeight="1">
      <c r="A1911" s="39"/>
      <c r="B1911" s="45"/>
      <c r="C1911" s="322" t="s">
        <v>1</v>
      </c>
      <c r="D1911" s="322" t="s">
        <v>3382</v>
      </c>
      <c r="E1911" s="18" t="s">
        <v>1</v>
      </c>
      <c r="F1911" s="323">
        <v>87.034999999999997</v>
      </c>
      <c r="G1911" s="39"/>
      <c r="H1911" s="45"/>
    </row>
    <row r="1912" s="2" customFormat="1" ht="16.8" customHeight="1">
      <c r="A1912" s="39"/>
      <c r="B1912" s="45"/>
      <c r="C1912" s="322" t="s">
        <v>1</v>
      </c>
      <c r="D1912" s="322" t="s">
        <v>3383</v>
      </c>
      <c r="E1912" s="18" t="s">
        <v>1</v>
      </c>
      <c r="F1912" s="323">
        <v>29.131</v>
      </c>
      <c r="G1912" s="39"/>
      <c r="H1912" s="45"/>
    </row>
    <row r="1913" s="2" customFormat="1" ht="16.8" customHeight="1">
      <c r="A1913" s="39"/>
      <c r="B1913" s="45"/>
      <c r="C1913" s="322" t="s">
        <v>1</v>
      </c>
      <c r="D1913" s="322" t="s">
        <v>3384</v>
      </c>
      <c r="E1913" s="18" t="s">
        <v>1</v>
      </c>
      <c r="F1913" s="323">
        <v>143.55000000000001</v>
      </c>
      <c r="G1913" s="39"/>
      <c r="H1913" s="45"/>
    </row>
    <row r="1914" s="2" customFormat="1" ht="16.8" customHeight="1">
      <c r="A1914" s="39"/>
      <c r="B1914" s="45"/>
      <c r="C1914" s="322" t="s">
        <v>1</v>
      </c>
      <c r="D1914" s="322" t="s">
        <v>3284</v>
      </c>
      <c r="E1914" s="18" t="s">
        <v>1</v>
      </c>
      <c r="F1914" s="323">
        <v>0</v>
      </c>
      <c r="G1914" s="39"/>
      <c r="H1914" s="45"/>
    </row>
    <row r="1915" s="2" customFormat="1" ht="16.8" customHeight="1">
      <c r="A1915" s="39"/>
      <c r="B1915" s="45"/>
      <c r="C1915" s="322" t="s">
        <v>1</v>
      </c>
      <c r="D1915" s="322" t="s">
        <v>3385</v>
      </c>
      <c r="E1915" s="18" t="s">
        <v>1</v>
      </c>
      <c r="F1915" s="323">
        <v>16.018000000000001</v>
      </c>
      <c r="G1915" s="39"/>
      <c r="H1915" s="45"/>
    </row>
    <row r="1916" s="2" customFormat="1" ht="16.8" customHeight="1">
      <c r="A1916" s="39"/>
      <c r="B1916" s="45"/>
      <c r="C1916" s="322" t="s">
        <v>1</v>
      </c>
      <c r="D1916" s="322" t="s">
        <v>3386</v>
      </c>
      <c r="E1916" s="18" t="s">
        <v>1</v>
      </c>
      <c r="F1916" s="323">
        <v>21.219999999999999</v>
      </c>
      <c r="G1916" s="39"/>
      <c r="H1916" s="45"/>
    </row>
    <row r="1917" s="2" customFormat="1" ht="16.8" customHeight="1">
      <c r="A1917" s="39"/>
      <c r="B1917" s="45"/>
      <c r="C1917" s="322" t="s">
        <v>1</v>
      </c>
      <c r="D1917" s="322" t="s">
        <v>3289</v>
      </c>
      <c r="E1917" s="18" t="s">
        <v>1</v>
      </c>
      <c r="F1917" s="323">
        <v>0</v>
      </c>
      <c r="G1917" s="39"/>
      <c r="H1917" s="45"/>
    </row>
    <row r="1918" s="2" customFormat="1" ht="16.8" customHeight="1">
      <c r="A1918" s="39"/>
      <c r="B1918" s="45"/>
      <c r="C1918" s="322" t="s">
        <v>1</v>
      </c>
      <c r="D1918" s="322" t="s">
        <v>3387</v>
      </c>
      <c r="E1918" s="18" t="s">
        <v>1</v>
      </c>
      <c r="F1918" s="323">
        <v>140.70099999999999</v>
      </c>
      <c r="G1918" s="39"/>
      <c r="H1918" s="45"/>
    </row>
    <row r="1919" s="2" customFormat="1" ht="16.8" customHeight="1">
      <c r="A1919" s="39"/>
      <c r="B1919" s="45"/>
      <c r="C1919" s="322" t="s">
        <v>2533</v>
      </c>
      <c r="D1919" s="322" t="s">
        <v>261</v>
      </c>
      <c r="E1919" s="18" t="s">
        <v>1</v>
      </c>
      <c r="F1919" s="323">
        <v>2689.1170000000002</v>
      </c>
      <c r="G1919" s="39"/>
      <c r="H1919" s="45"/>
    </row>
    <row r="1920" s="2" customFormat="1" ht="16.8" customHeight="1">
      <c r="A1920" s="39"/>
      <c r="B1920" s="45"/>
      <c r="C1920" s="324" t="s">
        <v>6372</v>
      </c>
      <c r="D1920" s="39"/>
      <c r="E1920" s="39"/>
      <c r="F1920" s="39"/>
      <c r="G1920" s="39"/>
      <c r="H1920" s="45"/>
    </row>
    <row r="1921" s="2" customFormat="1" ht="16.8" customHeight="1">
      <c r="A1921" s="39"/>
      <c r="B1921" s="45"/>
      <c r="C1921" s="322" t="s">
        <v>2673</v>
      </c>
      <c r="D1921" s="322" t="s">
        <v>2674</v>
      </c>
      <c r="E1921" s="18" t="s">
        <v>246</v>
      </c>
      <c r="F1921" s="323">
        <v>2689.1170000000002</v>
      </c>
      <c r="G1921" s="39"/>
      <c r="H1921" s="45"/>
    </row>
    <row r="1922" s="2" customFormat="1" ht="16.8" customHeight="1">
      <c r="A1922" s="39"/>
      <c r="B1922" s="45"/>
      <c r="C1922" s="322" t="s">
        <v>2681</v>
      </c>
      <c r="D1922" s="322" t="s">
        <v>2682</v>
      </c>
      <c r="E1922" s="18" t="s">
        <v>246</v>
      </c>
      <c r="F1922" s="323">
        <v>2689.1170000000002</v>
      </c>
      <c r="G1922" s="39"/>
      <c r="H1922" s="45"/>
    </row>
    <row r="1923" s="2" customFormat="1" ht="16.8" customHeight="1">
      <c r="A1923" s="39"/>
      <c r="B1923" s="45"/>
      <c r="C1923" s="318" t="s">
        <v>3168</v>
      </c>
      <c r="D1923" s="319" t="s">
        <v>3169</v>
      </c>
      <c r="E1923" s="320" t="s">
        <v>246</v>
      </c>
      <c r="F1923" s="321">
        <v>429.37799999999999</v>
      </c>
      <c r="G1923" s="39"/>
      <c r="H1923" s="45"/>
    </row>
    <row r="1924" s="2" customFormat="1" ht="16.8" customHeight="1">
      <c r="A1924" s="39"/>
      <c r="B1924" s="45"/>
      <c r="C1924" s="322" t="s">
        <v>1</v>
      </c>
      <c r="D1924" s="322" t="s">
        <v>3263</v>
      </c>
      <c r="E1924" s="18" t="s">
        <v>1</v>
      </c>
      <c r="F1924" s="323">
        <v>0</v>
      </c>
      <c r="G1924" s="39"/>
      <c r="H1924" s="45"/>
    </row>
    <row r="1925" s="2" customFormat="1" ht="16.8" customHeight="1">
      <c r="A1925" s="39"/>
      <c r="B1925" s="45"/>
      <c r="C1925" s="322" t="s">
        <v>1</v>
      </c>
      <c r="D1925" s="322" t="s">
        <v>3274</v>
      </c>
      <c r="E1925" s="18" t="s">
        <v>1</v>
      </c>
      <c r="F1925" s="323">
        <v>88.147000000000006</v>
      </c>
      <c r="G1925" s="39"/>
      <c r="H1925" s="45"/>
    </row>
    <row r="1926" s="2" customFormat="1" ht="16.8" customHeight="1">
      <c r="A1926" s="39"/>
      <c r="B1926" s="45"/>
      <c r="C1926" s="322" t="s">
        <v>1</v>
      </c>
      <c r="D1926" s="322" t="s">
        <v>3275</v>
      </c>
      <c r="E1926" s="18" t="s">
        <v>1</v>
      </c>
      <c r="F1926" s="323">
        <v>341.23099999999999</v>
      </c>
      <c r="G1926" s="39"/>
      <c r="H1926" s="45"/>
    </row>
    <row r="1927" s="2" customFormat="1" ht="16.8" customHeight="1">
      <c r="A1927" s="39"/>
      <c r="B1927" s="45"/>
      <c r="C1927" s="322" t="s">
        <v>3168</v>
      </c>
      <c r="D1927" s="322" t="s">
        <v>261</v>
      </c>
      <c r="E1927" s="18" t="s">
        <v>1</v>
      </c>
      <c r="F1927" s="323">
        <v>429.37799999999999</v>
      </c>
      <c r="G1927" s="39"/>
      <c r="H1927" s="45"/>
    </row>
    <row r="1928" s="2" customFormat="1" ht="16.8" customHeight="1">
      <c r="A1928" s="39"/>
      <c r="B1928" s="45"/>
      <c r="C1928" s="324" t="s">
        <v>6372</v>
      </c>
      <c r="D1928" s="39"/>
      <c r="E1928" s="39"/>
      <c r="F1928" s="39"/>
      <c r="G1928" s="39"/>
      <c r="H1928" s="45"/>
    </row>
    <row r="1929" s="2" customFormat="1" ht="16.8" customHeight="1">
      <c r="A1929" s="39"/>
      <c r="B1929" s="45"/>
      <c r="C1929" s="322" t="s">
        <v>3388</v>
      </c>
      <c r="D1929" s="322" t="s">
        <v>3389</v>
      </c>
      <c r="E1929" s="18" t="s">
        <v>246</v>
      </c>
      <c r="F1929" s="323">
        <v>429.37799999999999</v>
      </c>
      <c r="G1929" s="39"/>
      <c r="H1929" s="45"/>
    </row>
    <row r="1930" s="2" customFormat="1" ht="16.8" customHeight="1">
      <c r="A1930" s="39"/>
      <c r="B1930" s="45"/>
      <c r="C1930" s="322" t="s">
        <v>3395</v>
      </c>
      <c r="D1930" s="322" t="s">
        <v>3396</v>
      </c>
      <c r="E1930" s="18" t="s">
        <v>246</v>
      </c>
      <c r="F1930" s="323">
        <v>429.37799999999999</v>
      </c>
      <c r="G1930" s="39"/>
      <c r="H1930" s="45"/>
    </row>
    <row r="1931" s="2" customFormat="1" ht="16.8" customHeight="1">
      <c r="A1931" s="39"/>
      <c r="B1931" s="45"/>
      <c r="C1931" s="318" t="s">
        <v>6394</v>
      </c>
      <c r="D1931" s="319" t="s">
        <v>6395</v>
      </c>
      <c r="E1931" s="320" t="s">
        <v>246</v>
      </c>
      <c r="F1931" s="321">
        <v>355.69999999999999</v>
      </c>
      <c r="G1931" s="39"/>
      <c r="H1931" s="45"/>
    </row>
    <row r="1932" s="2" customFormat="1" ht="16.8" customHeight="1">
      <c r="A1932" s="39"/>
      <c r="B1932" s="45"/>
      <c r="C1932" s="322" t="s">
        <v>1</v>
      </c>
      <c r="D1932" s="322" t="s">
        <v>6396</v>
      </c>
      <c r="E1932" s="18" t="s">
        <v>1</v>
      </c>
      <c r="F1932" s="323">
        <v>256.10000000000002</v>
      </c>
      <c r="G1932" s="39"/>
      <c r="H1932" s="45"/>
    </row>
    <row r="1933" s="2" customFormat="1" ht="16.8" customHeight="1">
      <c r="A1933" s="39"/>
      <c r="B1933" s="45"/>
      <c r="C1933" s="322" t="s">
        <v>1</v>
      </c>
      <c r="D1933" s="322" t="s">
        <v>6397</v>
      </c>
      <c r="E1933" s="18" t="s">
        <v>1</v>
      </c>
      <c r="F1933" s="323">
        <v>99.599999999999994</v>
      </c>
      <c r="G1933" s="39"/>
      <c r="H1933" s="45"/>
    </row>
    <row r="1934" s="2" customFormat="1" ht="16.8" customHeight="1">
      <c r="A1934" s="39"/>
      <c r="B1934" s="45"/>
      <c r="C1934" s="322" t="s">
        <v>1</v>
      </c>
      <c r="D1934" s="322" t="s">
        <v>6398</v>
      </c>
      <c r="E1934" s="18" t="s">
        <v>1</v>
      </c>
      <c r="F1934" s="323">
        <v>0</v>
      </c>
      <c r="G1934" s="39"/>
      <c r="H1934" s="45"/>
    </row>
    <row r="1935" s="2" customFormat="1" ht="16.8" customHeight="1">
      <c r="A1935" s="39"/>
      <c r="B1935" s="45"/>
      <c r="C1935" s="322" t="s">
        <v>1</v>
      </c>
      <c r="D1935" s="322" t="s">
        <v>6399</v>
      </c>
      <c r="E1935" s="18" t="s">
        <v>1</v>
      </c>
      <c r="F1935" s="323">
        <v>0</v>
      </c>
      <c r="G1935" s="39"/>
      <c r="H1935" s="45"/>
    </row>
    <row r="1936" s="2" customFormat="1" ht="16.8" customHeight="1">
      <c r="A1936" s="39"/>
      <c r="B1936" s="45"/>
      <c r="C1936" s="322" t="s">
        <v>1</v>
      </c>
      <c r="D1936" s="322" t="s">
        <v>6400</v>
      </c>
      <c r="E1936" s="18" t="s">
        <v>1</v>
      </c>
      <c r="F1936" s="323">
        <v>0</v>
      </c>
      <c r="G1936" s="39"/>
      <c r="H1936" s="45"/>
    </row>
    <row r="1937" s="2" customFormat="1" ht="16.8" customHeight="1">
      <c r="A1937" s="39"/>
      <c r="B1937" s="45"/>
      <c r="C1937" s="322" t="s">
        <v>1</v>
      </c>
      <c r="D1937" s="322" t="s">
        <v>6401</v>
      </c>
      <c r="E1937" s="18" t="s">
        <v>1</v>
      </c>
      <c r="F1937" s="323">
        <v>0</v>
      </c>
      <c r="G1937" s="39"/>
      <c r="H1937" s="45"/>
    </row>
    <row r="1938" s="2" customFormat="1" ht="16.8" customHeight="1">
      <c r="A1938" s="39"/>
      <c r="B1938" s="45"/>
      <c r="C1938" s="322" t="s">
        <v>1</v>
      </c>
      <c r="D1938" s="322" t="s">
        <v>6402</v>
      </c>
      <c r="E1938" s="18" t="s">
        <v>1</v>
      </c>
      <c r="F1938" s="323">
        <v>0</v>
      </c>
      <c r="G1938" s="39"/>
      <c r="H1938" s="45"/>
    </row>
    <row r="1939" s="2" customFormat="1" ht="16.8" customHeight="1">
      <c r="A1939" s="39"/>
      <c r="B1939" s="45"/>
      <c r="C1939" s="322" t="s">
        <v>6394</v>
      </c>
      <c r="D1939" s="322" t="s">
        <v>261</v>
      </c>
      <c r="E1939" s="18" t="s">
        <v>1</v>
      </c>
      <c r="F1939" s="323">
        <v>355.69999999999999</v>
      </c>
      <c r="G1939" s="39"/>
      <c r="H1939" s="45"/>
    </row>
    <row r="1940" s="2" customFormat="1" ht="16.8" customHeight="1">
      <c r="A1940" s="39"/>
      <c r="B1940" s="45"/>
      <c r="C1940" s="318" t="s">
        <v>3171</v>
      </c>
      <c r="D1940" s="319" t="s">
        <v>3172</v>
      </c>
      <c r="E1940" s="320" t="s">
        <v>246</v>
      </c>
      <c r="F1940" s="321">
        <v>1270.192</v>
      </c>
      <c r="G1940" s="39"/>
      <c r="H1940" s="45"/>
    </row>
    <row r="1941" s="2" customFormat="1" ht="16.8" customHeight="1">
      <c r="A1941" s="39"/>
      <c r="B1941" s="45"/>
      <c r="C1941" s="322" t="s">
        <v>1</v>
      </c>
      <c r="D1941" s="322" t="s">
        <v>3401</v>
      </c>
      <c r="E1941" s="18" t="s">
        <v>1</v>
      </c>
      <c r="F1941" s="323">
        <v>869.26400000000001</v>
      </c>
      <c r="G1941" s="39"/>
      <c r="H1941" s="45"/>
    </row>
    <row r="1942" s="2" customFormat="1" ht="16.8" customHeight="1">
      <c r="A1942" s="39"/>
      <c r="B1942" s="45"/>
      <c r="C1942" s="322" t="s">
        <v>1</v>
      </c>
      <c r="D1942" s="322" t="s">
        <v>3402</v>
      </c>
      <c r="E1942" s="18" t="s">
        <v>1</v>
      </c>
      <c r="F1942" s="323">
        <v>80.168000000000006</v>
      </c>
      <c r="G1942" s="39"/>
      <c r="H1942" s="45"/>
    </row>
    <row r="1943" s="2" customFormat="1" ht="16.8" customHeight="1">
      <c r="A1943" s="39"/>
      <c r="B1943" s="45"/>
      <c r="C1943" s="322" t="s">
        <v>1</v>
      </c>
      <c r="D1943" s="322" t="s">
        <v>3403</v>
      </c>
      <c r="E1943" s="18" t="s">
        <v>1</v>
      </c>
      <c r="F1943" s="323">
        <v>0</v>
      </c>
      <c r="G1943" s="39"/>
      <c r="H1943" s="45"/>
    </row>
    <row r="1944" s="2" customFormat="1" ht="16.8" customHeight="1">
      <c r="A1944" s="39"/>
      <c r="B1944" s="45"/>
      <c r="C1944" s="322" t="s">
        <v>1</v>
      </c>
      <c r="D1944" s="322" t="s">
        <v>3404</v>
      </c>
      <c r="E1944" s="18" t="s">
        <v>1</v>
      </c>
      <c r="F1944" s="323">
        <v>35.640000000000001</v>
      </c>
      <c r="G1944" s="39"/>
      <c r="H1944" s="45"/>
    </row>
    <row r="1945" s="2" customFormat="1" ht="16.8" customHeight="1">
      <c r="A1945" s="39"/>
      <c r="B1945" s="45"/>
      <c r="C1945" s="322" t="s">
        <v>1</v>
      </c>
      <c r="D1945" s="322" t="s">
        <v>3405</v>
      </c>
      <c r="E1945" s="18" t="s">
        <v>1</v>
      </c>
      <c r="F1945" s="323">
        <v>178.112</v>
      </c>
      <c r="G1945" s="39"/>
      <c r="H1945" s="45"/>
    </row>
    <row r="1946" s="2" customFormat="1" ht="16.8" customHeight="1">
      <c r="A1946" s="39"/>
      <c r="B1946" s="45"/>
      <c r="C1946" s="322" t="s">
        <v>1</v>
      </c>
      <c r="D1946" s="322" t="s">
        <v>3406</v>
      </c>
      <c r="E1946" s="18" t="s">
        <v>1</v>
      </c>
      <c r="F1946" s="323">
        <v>35.552</v>
      </c>
      <c r="G1946" s="39"/>
      <c r="H1946" s="45"/>
    </row>
    <row r="1947" s="2" customFormat="1" ht="16.8" customHeight="1">
      <c r="A1947" s="39"/>
      <c r="B1947" s="45"/>
      <c r="C1947" s="322" t="s">
        <v>1</v>
      </c>
      <c r="D1947" s="322" t="s">
        <v>3407</v>
      </c>
      <c r="E1947" s="18" t="s">
        <v>1</v>
      </c>
      <c r="F1947" s="323">
        <v>71.456000000000003</v>
      </c>
      <c r="G1947" s="39"/>
      <c r="H1947" s="45"/>
    </row>
    <row r="1948" s="2" customFormat="1" ht="16.8" customHeight="1">
      <c r="A1948" s="39"/>
      <c r="B1948" s="45"/>
      <c r="C1948" s="322" t="s">
        <v>3171</v>
      </c>
      <c r="D1948" s="322" t="s">
        <v>261</v>
      </c>
      <c r="E1948" s="18" t="s">
        <v>1</v>
      </c>
      <c r="F1948" s="323">
        <v>1270.192</v>
      </c>
      <c r="G1948" s="39"/>
      <c r="H1948" s="45"/>
    </row>
    <row r="1949" s="2" customFormat="1" ht="16.8" customHeight="1">
      <c r="A1949" s="39"/>
      <c r="B1949" s="45"/>
      <c r="C1949" s="324" t="s">
        <v>6372</v>
      </c>
      <c r="D1949" s="39"/>
      <c r="E1949" s="39"/>
      <c r="F1949" s="39"/>
      <c r="G1949" s="39"/>
      <c r="H1949" s="45"/>
    </row>
    <row r="1950" s="2" customFormat="1" ht="16.8" customHeight="1">
      <c r="A1950" s="39"/>
      <c r="B1950" s="45"/>
      <c r="C1950" s="322" t="s">
        <v>1834</v>
      </c>
      <c r="D1950" s="322" t="s">
        <v>1835</v>
      </c>
      <c r="E1950" s="18" t="s">
        <v>246</v>
      </c>
      <c r="F1950" s="323">
        <v>1270.192</v>
      </c>
      <c r="G1950" s="39"/>
      <c r="H1950" s="45"/>
    </row>
    <row r="1951" s="2" customFormat="1" ht="16.8" customHeight="1">
      <c r="A1951" s="39"/>
      <c r="B1951" s="45"/>
      <c r="C1951" s="322" t="s">
        <v>1840</v>
      </c>
      <c r="D1951" s="322" t="s">
        <v>1841</v>
      </c>
      <c r="E1951" s="18" t="s">
        <v>246</v>
      </c>
      <c r="F1951" s="323">
        <v>1270.192</v>
      </c>
      <c r="G1951" s="39"/>
      <c r="H1951" s="45"/>
    </row>
    <row r="1952" s="2" customFormat="1" ht="16.8" customHeight="1">
      <c r="A1952" s="39"/>
      <c r="B1952" s="45"/>
      <c r="C1952" s="318" t="s">
        <v>3174</v>
      </c>
      <c r="D1952" s="319" t="s">
        <v>3175</v>
      </c>
      <c r="E1952" s="320" t="s">
        <v>255</v>
      </c>
      <c r="F1952" s="321">
        <v>38.052999999999997</v>
      </c>
      <c r="G1952" s="39"/>
      <c r="H1952" s="45"/>
    </row>
    <row r="1953" s="2" customFormat="1" ht="16.8" customHeight="1">
      <c r="A1953" s="39"/>
      <c r="B1953" s="45"/>
      <c r="C1953" s="322" t="s">
        <v>1</v>
      </c>
      <c r="D1953" s="322" t="s">
        <v>3505</v>
      </c>
      <c r="E1953" s="18" t="s">
        <v>1</v>
      </c>
      <c r="F1953" s="323">
        <v>38.052999999999997</v>
      </c>
      <c r="G1953" s="39"/>
      <c r="H1953" s="45"/>
    </row>
    <row r="1954" s="2" customFormat="1" ht="16.8" customHeight="1">
      <c r="A1954" s="39"/>
      <c r="B1954" s="45"/>
      <c r="C1954" s="322" t="s">
        <v>3174</v>
      </c>
      <c r="D1954" s="322" t="s">
        <v>261</v>
      </c>
      <c r="E1954" s="18" t="s">
        <v>1</v>
      </c>
      <c r="F1954" s="323">
        <v>38.052999999999997</v>
      </c>
      <c r="G1954" s="39"/>
      <c r="H1954" s="45"/>
    </row>
    <row r="1955" s="2" customFormat="1" ht="16.8" customHeight="1">
      <c r="A1955" s="39"/>
      <c r="B1955" s="45"/>
      <c r="C1955" s="324" t="s">
        <v>6372</v>
      </c>
      <c r="D1955" s="39"/>
      <c r="E1955" s="39"/>
      <c r="F1955" s="39"/>
      <c r="G1955" s="39"/>
      <c r="H1955" s="45"/>
    </row>
    <row r="1956" s="2" customFormat="1" ht="16.8" customHeight="1">
      <c r="A1956" s="39"/>
      <c r="B1956" s="45"/>
      <c r="C1956" s="322" t="s">
        <v>2788</v>
      </c>
      <c r="D1956" s="322" t="s">
        <v>2789</v>
      </c>
      <c r="E1956" s="18" t="s">
        <v>255</v>
      </c>
      <c r="F1956" s="323">
        <v>38.052999999999997</v>
      </c>
      <c r="G1956" s="39"/>
      <c r="H1956" s="45"/>
    </row>
    <row r="1957" s="2" customFormat="1" ht="16.8" customHeight="1">
      <c r="A1957" s="39"/>
      <c r="B1957" s="45"/>
      <c r="C1957" s="322" t="s">
        <v>764</v>
      </c>
      <c r="D1957" s="322" t="s">
        <v>765</v>
      </c>
      <c r="E1957" s="18" t="s">
        <v>255</v>
      </c>
      <c r="F1957" s="323">
        <v>2675.3910000000001</v>
      </c>
      <c r="G1957" s="39"/>
      <c r="H1957" s="45"/>
    </row>
    <row r="1958" s="2" customFormat="1" ht="16.8" customHeight="1">
      <c r="A1958" s="39"/>
      <c r="B1958" s="45"/>
      <c r="C1958" s="318" t="s">
        <v>3177</v>
      </c>
      <c r="D1958" s="319" t="s">
        <v>3178</v>
      </c>
      <c r="E1958" s="320" t="s">
        <v>296</v>
      </c>
      <c r="F1958" s="321">
        <v>2037</v>
      </c>
      <c r="G1958" s="39"/>
      <c r="H1958" s="45"/>
    </row>
    <row r="1959" s="2" customFormat="1" ht="16.8" customHeight="1">
      <c r="A1959" s="39"/>
      <c r="B1959" s="45"/>
      <c r="C1959" s="322" t="s">
        <v>3177</v>
      </c>
      <c r="D1959" s="322" t="s">
        <v>3260</v>
      </c>
      <c r="E1959" s="18" t="s">
        <v>1</v>
      </c>
      <c r="F1959" s="323">
        <v>2037</v>
      </c>
      <c r="G1959" s="39"/>
      <c r="H1959" s="45"/>
    </row>
    <row r="1960" s="2" customFormat="1" ht="16.8" customHeight="1">
      <c r="A1960" s="39"/>
      <c r="B1960" s="45"/>
      <c r="C1960" s="324" t="s">
        <v>6372</v>
      </c>
      <c r="D1960" s="39"/>
      <c r="E1960" s="39"/>
      <c r="F1960" s="39"/>
      <c r="G1960" s="39"/>
      <c r="H1960" s="45"/>
    </row>
    <row r="1961" s="2" customFormat="1" ht="16.8" customHeight="1">
      <c r="A1961" s="39"/>
      <c r="B1961" s="45"/>
      <c r="C1961" s="322" t="s">
        <v>634</v>
      </c>
      <c r="D1961" s="322" t="s">
        <v>635</v>
      </c>
      <c r="E1961" s="18" t="s">
        <v>255</v>
      </c>
      <c r="F1961" s="323">
        <v>730.29899999999998</v>
      </c>
      <c r="G1961" s="39"/>
      <c r="H1961" s="45"/>
    </row>
    <row r="1962" s="2" customFormat="1" ht="16.8" customHeight="1">
      <c r="A1962" s="39"/>
      <c r="B1962" s="45"/>
      <c r="C1962" s="322" t="s">
        <v>764</v>
      </c>
      <c r="D1962" s="322" t="s">
        <v>765</v>
      </c>
      <c r="E1962" s="18" t="s">
        <v>255</v>
      </c>
      <c r="F1962" s="323">
        <v>2675.3910000000001</v>
      </c>
      <c r="G1962" s="39"/>
      <c r="H1962" s="45"/>
    </row>
    <row r="1963" s="2" customFormat="1" ht="16.8" customHeight="1">
      <c r="A1963" s="39"/>
      <c r="B1963" s="45"/>
      <c r="C1963" s="322" t="s">
        <v>785</v>
      </c>
      <c r="D1963" s="322" t="s">
        <v>786</v>
      </c>
      <c r="E1963" s="18" t="s">
        <v>255</v>
      </c>
      <c r="F1963" s="323">
        <v>646.97199999999998</v>
      </c>
      <c r="G1963" s="39"/>
      <c r="H1963" s="45"/>
    </row>
    <row r="1964" s="2" customFormat="1" ht="16.8" customHeight="1">
      <c r="A1964" s="39"/>
      <c r="B1964" s="45"/>
      <c r="C1964" s="322" t="s">
        <v>2772</v>
      </c>
      <c r="D1964" s="322" t="s">
        <v>2773</v>
      </c>
      <c r="E1964" s="18" t="s">
        <v>296</v>
      </c>
      <c r="F1964" s="323">
        <v>2037</v>
      </c>
      <c r="G1964" s="39"/>
      <c r="H1964" s="45"/>
    </row>
    <row r="1965" s="2" customFormat="1" ht="16.8" customHeight="1">
      <c r="A1965" s="39"/>
      <c r="B1965" s="45"/>
      <c r="C1965" s="322" t="s">
        <v>2778</v>
      </c>
      <c r="D1965" s="322" t="s">
        <v>2779</v>
      </c>
      <c r="E1965" s="18" t="s">
        <v>296</v>
      </c>
      <c r="F1965" s="323">
        <v>2037</v>
      </c>
      <c r="G1965" s="39"/>
      <c r="H1965" s="45"/>
    </row>
    <row r="1966" s="2" customFormat="1" ht="16.8" customHeight="1">
      <c r="A1966" s="39"/>
      <c r="B1966" s="45"/>
      <c r="C1966" s="322" t="s">
        <v>850</v>
      </c>
      <c r="D1966" s="322" t="s">
        <v>851</v>
      </c>
      <c r="E1966" s="18" t="s">
        <v>255</v>
      </c>
      <c r="F1966" s="323">
        <v>292.678</v>
      </c>
      <c r="G1966" s="39"/>
      <c r="H1966" s="45"/>
    </row>
    <row r="1967" s="2" customFormat="1" ht="16.8" customHeight="1">
      <c r="A1967" s="39"/>
      <c r="B1967" s="45"/>
      <c r="C1967" s="322" t="s">
        <v>3533</v>
      </c>
      <c r="D1967" s="322" t="s">
        <v>3534</v>
      </c>
      <c r="E1967" s="18" t="s">
        <v>296</v>
      </c>
      <c r="F1967" s="323">
        <v>2037</v>
      </c>
      <c r="G1967" s="39"/>
      <c r="H1967" s="45"/>
    </row>
    <row r="1968" s="2" customFormat="1" ht="16.8" customHeight="1">
      <c r="A1968" s="39"/>
      <c r="B1968" s="45"/>
      <c r="C1968" s="322" t="s">
        <v>3587</v>
      </c>
      <c r="D1968" s="322" t="s">
        <v>3588</v>
      </c>
      <c r="E1968" s="18" t="s">
        <v>296</v>
      </c>
      <c r="F1968" s="323">
        <v>2037</v>
      </c>
      <c r="G1968" s="39"/>
      <c r="H1968" s="45"/>
    </row>
    <row r="1969" s="2" customFormat="1" ht="16.8" customHeight="1">
      <c r="A1969" s="39"/>
      <c r="B1969" s="45"/>
      <c r="C1969" s="318" t="s">
        <v>3180</v>
      </c>
      <c r="D1969" s="319" t="s">
        <v>3181</v>
      </c>
      <c r="E1969" s="320" t="s">
        <v>255</v>
      </c>
      <c r="F1969" s="321">
        <v>698.60599999999999</v>
      </c>
      <c r="G1969" s="39"/>
      <c r="H1969" s="45"/>
    </row>
    <row r="1970" s="2" customFormat="1" ht="16.8" customHeight="1">
      <c r="A1970" s="39"/>
      <c r="B1970" s="45"/>
      <c r="C1970" s="322" t="s">
        <v>1</v>
      </c>
      <c r="D1970" s="322" t="s">
        <v>3346</v>
      </c>
      <c r="E1970" s="18" t="s">
        <v>1</v>
      </c>
      <c r="F1970" s="323">
        <v>478.09500000000003</v>
      </c>
      <c r="G1970" s="39"/>
      <c r="H1970" s="45"/>
    </row>
    <row r="1971" s="2" customFormat="1" ht="16.8" customHeight="1">
      <c r="A1971" s="39"/>
      <c r="B1971" s="45"/>
      <c r="C1971" s="322" t="s">
        <v>1</v>
      </c>
      <c r="D1971" s="322" t="s">
        <v>3348</v>
      </c>
      <c r="E1971" s="18" t="s">
        <v>1</v>
      </c>
      <c r="F1971" s="323">
        <v>44.091999999999999</v>
      </c>
      <c r="G1971" s="39"/>
      <c r="H1971" s="45"/>
    </row>
    <row r="1972" s="2" customFormat="1" ht="16.8" customHeight="1">
      <c r="A1972" s="39"/>
      <c r="B1972" s="45"/>
      <c r="C1972" s="322" t="s">
        <v>1</v>
      </c>
      <c r="D1972" s="322" t="s">
        <v>3350</v>
      </c>
      <c r="E1972" s="18" t="s">
        <v>1</v>
      </c>
      <c r="F1972" s="323">
        <v>0</v>
      </c>
      <c r="G1972" s="39"/>
      <c r="H1972" s="45"/>
    </row>
    <row r="1973" s="2" customFormat="1" ht="16.8" customHeight="1">
      <c r="A1973" s="39"/>
      <c r="B1973" s="45"/>
      <c r="C1973" s="322" t="s">
        <v>1</v>
      </c>
      <c r="D1973" s="322" t="s">
        <v>3352</v>
      </c>
      <c r="E1973" s="18" t="s">
        <v>1</v>
      </c>
      <c r="F1973" s="323">
        <v>19.602</v>
      </c>
      <c r="G1973" s="39"/>
      <c r="H1973" s="45"/>
    </row>
    <row r="1974" s="2" customFormat="1" ht="16.8" customHeight="1">
      <c r="A1974" s="39"/>
      <c r="B1974" s="45"/>
      <c r="C1974" s="322" t="s">
        <v>1</v>
      </c>
      <c r="D1974" s="322" t="s">
        <v>3354</v>
      </c>
      <c r="E1974" s="18" t="s">
        <v>1</v>
      </c>
      <c r="F1974" s="323">
        <v>97.962000000000003</v>
      </c>
      <c r="G1974" s="39"/>
      <c r="H1974" s="45"/>
    </row>
    <row r="1975" s="2" customFormat="1" ht="16.8" customHeight="1">
      <c r="A1975" s="39"/>
      <c r="B1975" s="45"/>
      <c r="C1975" s="322" t="s">
        <v>1</v>
      </c>
      <c r="D1975" s="322" t="s">
        <v>3356</v>
      </c>
      <c r="E1975" s="18" t="s">
        <v>1</v>
      </c>
      <c r="F1975" s="323">
        <v>19.553999999999998</v>
      </c>
      <c r="G1975" s="39"/>
      <c r="H1975" s="45"/>
    </row>
    <row r="1976" s="2" customFormat="1" ht="16.8" customHeight="1">
      <c r="A1976" s="39"/>
      <c r="B1976" s="45"/>
      <c r="C1976" s="322" t="s">
        <v>1</v>
      </c>
      <c r="D1976" s="322" t="s">
        <v>3358</v>
      </c>
      <c r="E1976" s="18" t="s">
        <v>1</v>
      </c>
      <c r="F1976" s="323">
        <v>39.301000000000002</v>
      </c>
      <c r="G1976" s="39"/>
      <c r="H1976" s="45"/>
    </row>
    <row r="1977" s="2" customFormat="1" ht="16.8" customHeight="1">
      <c r="A1977" s="39"/>
      <c r="B1977" s="45"/>
      <c r="C1977" s="322" t="s">
        <v>3180</v>
      </c>
      <c r="D1977" s="322" t="s">
        <v>261</v>
      </c>
      <c r="E1977" s="18" t="s">
        <v>1</v>
      </c>
      <c r="F1977" s="323">
        <v>698.60599999999999</v>
      </c>
      <c r="G1977" s="39"/>
      <c r="H1977" s="45"/>
    </row>
    <row r="1978" s="2" customFormat="1" ht="16.8" customHeight="1">
      <c r="A1978" s="39"/>
      <c r="B1978" s="45"/>
      <c r="C1978" s="324" t="s">
        <v>6372</v>
      </c>
      <c r="D1978" s="39"/>
      <c r="E1978" s="39"/>
      <c r="F1978" s="39"/>
      <c r="G1978" s="39"/>
      <c r="H1978" s="45"/>
    </row>
    <row r="1979" s="2" customFormat="1" ht="16.8" customHeight="1">
      <c r="A1979" s="39"/>
      <c r="B1979" s="45"/>
      <c r="C1979" s="322" t="s">
        <v>1845</v>
      </c>
      <c r="D1979" s="322" t="s">
        <v>1846</v>
      </c>
      <c r="E1979" s="18" t="s">
        <v>255</v>
      </c>
      <c r="F1979" s="323">
        <v>698.60599999999999</v>
      </c>
      <c r="G1979" s="39"/>
      <c r="H1979" s="45"/>
    </row>
    <row r="1980" s="2" customFormat="1" ht="16.8" customHeight="1">
      <c r="A1980" s="39"/>
      <c r="B1980" s="45"/>
      <c r="C1980" s="322" t="s">
        <v>1850</v>
      </c>
      <c r="D1980" s="322" t="s">
        <v>1851</v>
      </c>
      <c r="E1980" s="18" t="s">
        <v>255</v>
      </c>
      <c r="F1980" s="323">
        <v>698.60599999999999</v>
      </c>
      <c r="G1980" s="39"/>
      <c r="H1980" s="45"/>
    </row>
    <row r="1981" s="2" customFormat="1" ht="16.8" customHeight="1">
      <c r="A1981" s="39"/>
      <c r="B1981" s="45"/>
      <c r="C1981" s="322" t="s">
        <v>3411</v>
      </c>
      <c r="D1981" s="322" t="s">
        <v>3412</v>
      </c>
      <c r="E1981" s="18" t="s">
        <v>255</v>
      </c>
      <c r="F1981" s="323">
        <v>698.60599999999999</v>
      </c>
      <c r="G1981" s="39"/>
      <c r="H1981" s="45"/>
    </row>
    <row r="1982" s="2" customFormat="1" ht="16.8" customHeight="1">
      <c r="A1982" s="39"/>
      <c r="B1982" s="45"/>
      <c r="C1982" s="318" t="s">
        <v>3183</v>
      </c>
      <c r="D1982" s="319" t="s">
        <v>3184</v>
      </c>
      <c r="E1982" s="320" t="s">
        <v>296</v>
      </c>
      <c r="F1982" s="321">
        <v>1.25</v>
      </c>
      <c r="G1982" s="39"/>
      <c r="H1982" s="45"/>
    </row>
    <row r="1983" s="2" customFormat="1" ht="16.8" customHeight="1">
      <c r="A1983" s="39"/>
      <c r="B1983" s="45"/>
      <c r="C1983" s="322" t="s">
        <v>3183</v>
      </c>
      <c r="D1983" s="322" t="s">
        <v>3261</v>
      </c>
      <c r="E1983" s="18" t="s">
        <v>1</v>
      </c>
      <c r="F1983" s="323">
        <v>1.25</v>
      </c>
      <c r="G1983" s="39"/>
      <c r="H1983" s="45"/>
    </row>
    <row r="1984" s="2" customFormat="1" ht="16.8" customHeight="1">
      <c r="A1984" s="39"/>
      <c r="B1984" s="45"/>
      <c r="C1984" s="324" t="s">
        <v>6372</v>
      </c>
      <c r="D1984" s="39"/>
      <c r="E1984" s="39"/>
      <c r="F1984" s="39"/>
      <c r="G1984" s="39"/>
      <c r="H1984" s="45"/>
    </row>
    <row r="1985" s="2" customFormat="1" ht="16.8" customHeight="1">
      <c r="A1985" s="39"/>
      <c r="B1985" s="45"/>
      <c r="C1985" s="322" t="s">
        <v>634</v>
      </c>
      <c r="D1985" s="322" t="s">
        <v>635</v>
      </c>
      <c r="E1985" s="18" t="s">
        <v>255</v>
      </c>
      <c r="F1985" s="323">
        <v>730.29899999999998</v>
      </c>
      <c r="G1985" s="39"/>
      <c r="H1985" s="45"/>
    </row>
    <row r="1986" s="2" customFormat="1" ht="16.8" customHeight="1">
      <c r="A1986" s="39"/>
      <c r="B1986" s="45"/>
      <c r="C1986" s="322" t="s">
        <v>820</v>
      </c>
      <c r="D1986" s="322" t="s">
        <v>821</v>
      </c>
      <c r="E1986" s="18" t="s">
        <v>246</v>
      </c>
      <c r="F1986" s="323">
        <v>196.34999999999999</v>
      </c>
      <c r="G1986" s="39"/>
      <c r="H1986" s="45"/>
    </row>
    <row r="1987" s="2" customFormat="1" ht="16.8" customHeight="1">
      <c r="A1987" s="39"/>
      <c r="B1987" s="45"/>
      <c r="C1987" s="322" t="s">
        <v>828</v>
      </c>
      <c r="D1987" s="322" t="s">
        <v>829</v>
      </c>
      <c r="E1987" s="18" t="s">
        <v>246</v>
      </c>
      <c r="F1987" s="323">
        <v>1830.71</v>
      </c>
      <c r="G1987" s="39"/>
      <c r="H1987" s="45"/>
    </row>
    <row r="1988" s="2" customFormat="1" ht="16.8" customHeight="1">
      <c r="A1988" s="39"/>
      <c r="B1988" s="45"/>
      <c r="C1988" s="322" t="s">
        <v>850</v>
      </c>
      <c r="D1988" s="322" t="s">
        <v>851</v>
      </c>
      <c r="E1988" s="18" t="s">
        <v>255</v>
      </c>
      <c r="F1988" s="323">
        <v>292.678</v>
      </c>
      <c r="G1988" s="39"/>
      <c r="H1988" s="45"/>
    </row>
    <row r="1989" s="2" customFormat="1" ht="16.8" customHeight="1">
      <c r="A1989" s="39"/>
      <c r="B1989" s="45"/>
      <c r="C1989" s="322" t="s">
        <v>867</v>
      </c>
      <c r="D1989" s="322" t="s">
        <v>868</v>
      </c>
      <c r="E1989" s="18" t="s">
        <v>246</v>
      </c>
      <c r="F1989" s="323">
        <v>1310.509</v>
      </c>
      <c r="G1989" s="39"/>
      <c r="H1989" s="45"/>
    </row>
    <row r="1990" s="2" customFormat="1">
      <c r="A1990" s="39"/>
      <c r="B1990" s="45"/>
      <c r="C1990" s="322" t="s">
        <v>893</v>
      </c>
      <c r="D1990" s="322" t="s">
        <v>894</v>
      </c>
      <c r="E1990" s="18" t="s">
        <v>246</v>
      </c>
      <c r="F1990" s="323">
        <v>603.99199999999996</v>
      </c>
      <c r="G1990" s="39"/>
      <c r="H1990" s="45"/>
    </row>
    <row r="1991" s="2" customFormat="1" ht="16.8" customHeight="1">
      <c r="A1991" s="39"/>
      <c r="B1991" s="45"/>
      <c r="C1991" s="318" t="s">
        <v>3186</v>
      </c>
      <c r="D1991" s="319" t="s">
        <v>3187</v>
      </c>
      <c r="E1991" s="320" t="s">
        <v>296</v>
      </c>
      <c r="F1991" s="321">
        <v>1</v>
      </c>
      <c r="G1991" s="39"/>
      <c r="H1991" s="45"/>
    </row>
    <row r="1992" s="2" customFormat="1">
      <c r="A1992" s="39"/>
      <c r="B1992" s="45"/>
      <c r="C1992" s="322" t="s">
        <v>3186</v>
      </c>
      <c r="D1992" s="322" t="s">
        <v>3262</v>
      </c>
      <c r="E1992" s="18" t="s">
        <v>1</v>
      </c>
      <c r="F1992" s="323">
        <v>1</v>
      </c>
      <c r="G1992" s="39"/>
      <c r="H1992" s="45"/>
    </row>
    <row r="1993" s="2" customFormat="1" ht="16.8" customHeight="1">
      <c r="A1993" s="39"/>
      <c r="B1993" s="45"/>
      <c r="C1993" s="324" t="s">
        <v>6372</v>
      </c>
      <c r="D1993" s="39"/>
      <c r="E1993" s="39"/>
      <c r="F1993" s="39"/>
      <c r="G1993" s="39"/>
      <c r="H1993" s="45"/>
    </row>
    <row r="1994" s="2" customFormat="1" ht="16.8" customHeight="1">
      <c r="A1994" s="39"/>
      <c r="B1994" s="45"/>
      <c r="C1994" s="322" t="s">
        <v>634</v>
      </c>
      <c r="D1994" s="322" t="s">
        <v>635</v>
      </c>
      <c r="E1994" s="18" t="s">
        <v>255</v>
      </c>
      <c r="F1994" s="323">
        <v>730.29899999999998</v>
      </c>
      <c r="G1994" s="39"/>
      <c r="H1994" s="45"/>
    </row>
    <row r="1995" s="2" customFormat="1" ht="16.8" customHeight="1">
      <c r="A1995" s="39"/>
      <c r="B1995" s="45"/>
      <c r="C1995" s="322" t="s">
        <v>598</v>
      </c>
      <c r="D1995" s="322" t="s">
        <v>599</v>
      </c>
      <c r="E1995" s="18" t="s">
        <v>255</v>
      </c>
      <c r="F1995" s="323">
        <v>30.193000000000001</v>
      </c>
      <c r="G1995" s="39"/>
      <c r="H1995" s="45"/>
    </row>
    <row r="1996" s="2" customFormat="1" ht="16.8" customHeight="1">
      <c r="A1996" s="39"/>
      <c r="B1996" s="45"/>
      <c r="C1996" s="322" t="s">
        <v>3388</v>
      </c>
      <c r="D1996" s="322" t="s">
        <v>3389</v>
      </c>
      <c r="E1996" s="18" t="s">
        <v>246</v>
      </c>
      <c r="F1996" s="323">
        <v>429.37799999999999</v>
      </c>
      <c r="G1996" s="39"/>
      <c r="H1996" s="45"/>
    </row>
    <row r="1997" s="2" customFormat="1" ht="16.8" customHeight="1">
      <c r="A1997" s="39"/>
      <c r="B1997" s="45"/>
      <c r="C1997" s="322" t="s">
        <v>785</v>
      </c>
      <c r="D1997" s="322" t="s">
        <v>786</v>
      </c>
      <c r="E1997" s="18" t="s">
        <v>255</v>
      </c>
      <c r="F1997" s="323">
        <v>646.97199999999998</v>
      </c>
      <c r="G1997" s="39"/>
      <c r="H1997" s="45"/>
    </row>
    <row r="1998" s="2" customFormat="1" ht="16.8" customHeight="1">
      <c r="A1998" s="39"/>
      <c r="B1998" s="45"/>
      <c r="C1998" s="322" t="s">
        <v>820</v>
      </c>
      <c r="D1998" s="322" t="s">
        <v>821</v>
      </c>
      <c r="E1998" s="18" t="s">
        <v>246</v>
      </c>
      <c r="F1998" s="323">
        <v>196.34999999999999</v>
      </c>
      <c r="G1998" s="39"/>
      <c r="H1998" s="45"/>
    </row>
    <row r="1999" s="2" customFormat="1" ht="16.8" customHeight="1">
      <c r="A1999" s="39"/>
      <c r="B1999" s="45"/>
      <c r="C1999" s="322" t="s">
        <v>828</v>
      </c>
      <c r="D1999" s="322" t="s">
        <v>829</v>
      </c>
      <c r="E1999" s="18" t="s">
        <v>246</v>
      </c>
      <c r="F1999" s="323">
        <v>1830.71</v>
      </c>
      <c r="G1999" s="39"/>
      <c r="H1999" s="45"/>
    </row>
    <row r="2000" s="2" customFormat="1" ht="16.8" customHeight="1">
      <c r="A2000" s="39"/>
      <c r="B2000" s="45"/>
      <c r="C2000" s="322" t="s">
        <v>857</v>
      </c>
      <c r="D2000" s="322" t="s">
        <v>858</v>
      </c>
      <c r="E2000" s="18" t="s">
        <v>255</v>
      </c>
      <c r="F2000" s="323">
        <v>14.355</v>
      </c>
      <c r="G2000" s="39"/>
      <c r="H2000" s="45"/>
    </row>
    <row r="2001" s="2" customFormat="1" ht="16.8" customHeight="1">
      <c r="A2001" s="39"/>
      <c r="B2001" s="45"/>
      <c r="C2001" s="322" t="s">
        <v>867</v>
      </c>
      <c r="D2001" s="322" t="s">
        <v>868</v>
      </c>
      <c r="E2001" s="18" t="s">
        <v>246</v>
      </c>
      <c r="F2001" s="323">
        <v>1310.509</v>
      </c>
      <c r="G2001" s="39"/>
      <c r="H2001" s="45"/>
    </row>
    <row r="2002" s="2" customFormat="1">
      <c r="A2002" s="39"/>
      <c r="B2002" s="45"/>
      <c r="C2002" s="322" t="s">
        <v>893</v>
      </c>
      <c r="D2002" s="322" t="s">
        <v>894</v>
      </c>
      <c r="E2002" s="18" t="s">
        <v>246</v>
      </c>
      <c r="F2002" s="323">
        <v>603.99199999999996</v>
      </c>
      <c r="G2002" s="39"/>
      <c r="H2002" s="45"/>
    </row>
    <row r="2003" s="2" customFormat="1">
      <c r="A2003" s="39"/>
      <c r="B2003" s="45"/>
      <c r="C2003" s="322" t="s">
        <v>1142</v>
      </c>
      <c r="D2003" s="322" t="s">
        <v>1143</v>
      </c>
      <c r="E2003" s="18" t="s">
        <v>296</v>
      </c>
      <c r="F2003" s="323">
        <v>1798.6199999999999</v>
      </c>
      <c r="G2003" s="39"/>
      <c r="H2003" s="45"/>
    </row>
    <row r="2004" s="2" customFormat="1" ht="16.8" customHeight="1">
      <c r="A2004" s="39"/>
      <c r="B2004" s="45"/>
      <c r="C2004" s="318" t="s">
        <v>833</v>
      </c>
      <c r="D2004" s="319" t="s">
        <v>1231</v>
      </c>
      <c r="E2004" s="320" t="s">
        <v>246</v>
      </c>
      <c r="F2004" s="321">
        <v>1272.1099999999999</v>
      </c>
      <c r="G2004" s="39"/>
      <c r="H2004" s="45"/>
    </row>
    <row r="2005" s="2" customFormat="1" ht="16.8" customHeight="1">
      <c r="A2005" s="39"/>
      <c r="B2005" s="45"/>
      <c r="C2005" s="322" t="s">
        <v>833</v>
      </c>
      <c r="D2005" s="322" t="s">
        <v>3492</v>
      </c>
      <c r="E2005" s="18" t="s">
        <v>1</v>
      </c>
      <c r="F2005" s="323">
        <v>1272.1099999999999</v>
      </c>
      <c r="G2005" s="39"/>
      <c r="H2005" s="45"/>
    </row>
    <row r="2006" s="2" customFormat="1" ht="16.8" customHeight="1">
      <c r="A2006" s="39"/>
      <c r="B2006" s="45"/>
      <c r="C2006" s="324" t="s">
        <v>6372</v>
      </c>
      <c r="D2006" s="39"/>
      <c r="E2006" s="39"/>
      <c r="F2006" s="39"/>
      <c r="G2006" s="39"/>
      <c r="H2006" s="45"/>
    </row>
    <row r="2007" s="2" customFormat="1" ht="16.8" customHeight="1">
      <c r="A2007" s="39"/>
      <c r="B2007" s="45"/>
      <c r="C2007" s="322" t="s">
        <v>828</v>
      </c>
      <c r="D2007" s="322" t="s">
        <v>829</v>
      </c>
      <c r="E2007" s="18" t="s">
        <v>246</v>
      </c>
      <c r="F2007" s="323">
        <v>1830.71</v>
      </c>
      <c r="G2007" s="39"/>
      <c r="H2007" s="45"/>
    </row>
    <row r="2008" s="2" customFormat="1" ht="16.8" customHeight="1">
      <c r="A2008" s="39"/>
      <c r="B2008" s="45"/>
      <c r="C2008" s="322" t="s">
        <v>524</v>
      </c>
      <c r="D2008" s="322" t="s">
        <v>525</v>
      </c>
      <c r="E2008" s="18" t="s">
        <v>246</v>
      </c>
      <c r="F2008" s="323">
        <v>449.33100000000002</v>
      </c>
      <c r="G2008" s="39"/>
      <c r="H2008" s="45"/>
    </row>
    <row r="2009" s="2" customFormat="1" ht="16.8" customHeight="1">
      <c r="A2009" s="39"/>
      <c r="B2009" s="45"/>
      <c r="C2009" s="322" t="s">
        <v>1247</v>
      </c>
      <c r="D2009" s="322" t="s">
        <v>1248</v>
      </c>
      <c r="E2009" s="18" t="s">
        <v>246</v>
      </c>
      <c r="F2009" s="323">
        <v>326.37599999999998</v>
      </c>
      <c r="G2009" s="39"/>
      <c r="H2009" s="45"/>
    </row>
    <row r="2010" s="2" customFormat="1" ht="16.8" customHeight="1">
      <c r="A2010" s="39"/>
      <c r="B2010" s="45"/>
      <c r="C2010" s="322" t="s">
        <v>531</v>
      </c>
      <c r="D2010" s="322" t="s">
        <v>532</v>
      </c>
      <c r="E2010" s="18" t="s">
        <v>246</v>
      </c>
      <c r="F2010" s="323">
        <v>1797.3199999999999</v>
      </c>
      <c r="G2010" s="39"/>
      <c r="H2010" s="45"/>
    </row>
    <row r="2011" s="2" customFormat="1" ht="16.8" customHeight="1">
      <c r="A2011" s="39"/>
      <c r="B2011" s="45"/>
      <c r="C2011" s="322" t="s">
        <v>538</v>
      </c>
      <c r="D2011" s="322" t="s">
        <v>539</v>
      </c>
      <c r="E2011" s="18" t="s">
        <v>246</v>
      </c>
      <c r="F2011" s="323">
        <v>1347.991</v>
      </c>
      <c r="G2011" s="39"/>
      <c r="H2011" s="45"/>
    </row>
    <row r="2012" s="2" customFormat="1" ht="16.8" customHeight="1">
      <c r="A2012" s="39"/>
      <c r="B2012" s="45"/>
      <c r="C2012" s="322" t="s">
        <v>546</v>
      </c>
      <c r="D2012" s="322" t="s">
        <v>547</v>
      </c>
      <c r="E2012" s="18" t="s">
        <v>246</v>
      </c>
      <c r="F2012" s="323">
        <v>979.12599999999998</v>
      </c>
      <c r="G2012" s="39"/>
      <c r="H2012" s="45"/>
    </row>
    <row r="2013" s="2" customFormat="1">
      <c r="A2013" s="39"/>
      <c r="B2013" s="45"/>
      <c r="C2013" s="322" t="s">
        <v>1260</v>
      </c>
      <c r="D2013" s="322" t="s">
        <v>1261</v>
      </c>
      <c r="E2013" s="18" t="s">
        <v>246</v>
      </c>
      <c r="F2013" s="323">
        <v>1272.1099999999999</v>
      </c>
      <c r="G2013" s="39"/>
      <c r="H2013" s="45"/>
    </row>
    <row r="2014" s="2" customFormat="1" ht="16.8" customHeight="1">
      <c r="A2014" s="39"/>
      <c r="B2014" s="45"/>
      <c r="C2014" s="322" t="s">
        <v>867</v>
      </c>
      <c r="D2014" s="322" t="s">
        <v>868</v>
      </c>
      <c r="E2014" s="18" t="s">
        <v>246</v>
      </c>
      <c r="F2014" s="323">
        <v>1310.509</v>
      </c>
      <c r="G2014" s="39"/>
      <c r="H2014" s="45"/>
    </row>
    <row r="2015" s="2" customFormat="1" ht="16.8" customHeight="1">
      <c r="A2015" s="39"/>
      <c r="B2015" s="45"/>
      <c r="C2015" s="322" t="s">
        <v>1473</v>
      </c>
      <c r="D2015" s="322" t="s">
        <v>1474</v>
      </c>
      <c r="E2015" s="18" t="s">
        <v>246</v>
      </c>
      <c r="F2015" s="323">
        <v>2544.2199999999998</v>
      </c>
      <c r="G2015" s="39"/>
      <c r="H2015" s="45"/>
    </row>
    <row r="2016" s="2" customFormat="1" ht="16.8" customHeight="1">
      <c r="A2016" s="39"/>
      <c r="B2016" s="45"/>
      <c r="C2016" s="322" t="s">
        <v>1504</v>
      </c>
      <c r="D2016" s="322" t="s">
        <v>1505</v>
      </c>
      <c r="E2016" s="18" t="s">
        <v>246</v>
      </c>
      <c r="F2016" s="323">
        <v>1272.1099999999999</v>
      </c>
      <c r="G2016" s="39"/>
      <c r="H2016" s="45"/>
    </row>
    <row r="2017" s="2" customFormat="1" ht="16.8" customHeight="1">
      <c r="A2017" s="39"/>
      <c r="B2017" s="45"/>
      <c r="C2017" s="318" t="s">
        <v>1233</v>
      </c>
      <c r="D2017" s="319" t="s">
        <v>1234</v>
      </c>
      <c r="E2017" s="320" t="s">
        <v>246</v>
      </c>
      <c r="F2017" s="321">
        <v>1911.2850000000001</v>
      </c>
      <c r="G2017" s="39"/>
      <c r="H2017" s="45"/>
    </row>
    <row r="2018" s="2" customFormat="1">
      <c r="A2018" s="39"/>
      <c r="B2018" s="45"/>
      <c r="C2018" s="322" t="s">
        <v>1</v>
      </c>
      <c r="D2018" s="322" t="s">
        <v>1492</v>
      </c>
      <c r="E2018" s="18" t="s">
        <v>1</v>
      </c>
      <c r="F2018" s="323">
        <v>0</v>
      </c>
      <c r="G2018" s="39"/>
      <c r="H2018" s="45"/>
    </row>
    <row r="2019" s="2" customFormat="1" ht="16.8" customHeight="1">
      <c r="A2019" s="39"/>
      <c r="B2019" s="45"/>
      <c r="C2019" s="322" t="s">
        <v>1</v>
      </c>
      <c r="D2019" s="322" t="s">
        <v>3528</v>
      </c>
      <c r="E2019" s="18" t="s">
        <v>1</v>
      </c>
      <c r="F2019" s="323">
        <v>0</v>
      </c>
      <c r="G2019" s="39"/>
      <c r="H2019" s="45"/>
    </row>
    <row r="2020" s="2" customFormat="1" ht="16.8" customHeight="1">
      <c r="A2020" s="39"/>
      <c r="B2020" s="45"/>
      <c r="C2020" s="322" t="s">
        <v>1</v>
      </c>
      <c r="D2020" s="322" t="s">
        <v>1348</v>
      </c>
      <c r="E2020" s="18" t="s">
        <v>1</v>
      </c>
      <c r="F2020" s="323">
        <v>0</v>
      </c>
      <c r="G2020" s="39"/>
      <c r="H2020" s="45"/>
    </row>
    <row r="2021" s="2" customFormat="1" ht="16.8" customHeight="1">
      <c r="A2021" s="39"/>
      <c r="B2021" s="45"/>
      <c r="C2021" s="322" t="s">
        <v>1</v>
      </c>
      <c r="D2021" s="322" t="s">
        <v>1494</v>
      </c>
      <c r="E2021" s="18" t="s">
        <v>1</v>
      </c>
      <c r="F2021" s="323">
        <v>1524.75</v>
      </c>
      <c r="G2021" s="39"/>
      <c r="H2021" s="45"/>
    </row>
    <row r="2022" s="2" customFormat="1" ht="16.8" customHeight="1">
      <c r="A2022" s="39"/>
      <c r="B2022" s="45"/>
      <c r="C2022" s="322" t="s">
        <v>1</v>
      </c>
      <c r="D2022" s="322" t="s">
        <v>1432</v>
      </c>
      <c r="E2022" s="18" t="s">
        <v>1</v>
      </c>
      <c r="F2022" s="323">
        <v>0</v>
      </c>
      <c r="G2022" s="39"/>
      <c r="H2022" s="45"/>
    </row>
    <row r="2023" s="2" customFormat="1" ht="16.8" customHeight="1">
      <c r="A2023" s="39"/>
      <c r="B2023" s="45"/>
      <c r="C2023" s="322" t="s">
        <v>1</v>
      </c>
      <c r="D2023" s="322" t="s">
        <v>1495</v>
      </c>
      <c r="E2023" s="18" t="s">
        <v>1</v>
      </c>
      <c r="F2023" s="323">
        <v>305.685</v>
      </c>
      <c r="G2023" s="39"/>
      <c r="H2023" s="45"/>
    </row>
    <row r="2024" s="2" customFormat="1" ht="16.8" customHeight="1">
      <c r="A2024" s="39"/>
      <c r="B2024" s="45"/>
      <c r="C2024" s="322" t="s">
        <v>1</v>
      </c>
      <c r="D2024" s="322" t="s">
        <v>1434</v>
      </c>
      <c r="E2024" s="18" t="s">
        <v>1</v>
      </c>
      <c r="F2024" s="323">
        <v>0</v>
      </c>
      <c r="G2024" s="39"/>
      <c r="H2024" s="45"/>
    </row>
    <row r="2025" s="2" customFormat="1" ht="16.8" customHeight="1">
      <c r="A2025" s="39"/>
      <c r="B2025" s="45"/>
      <c r="C2025" s="322" t="s">
        <v>1</v>
      </c>
      <c r="D2025" s="322" t="s">
        <v>1496</v>
      </c>
      <c r="E2025" s="18" t="s">
        <v>1</v>
      </c>
      <c r="F2025" s="323">
        <v>4.5</v>
      </c>
      <c r="G2025" s="39"/>
      <c r="H2025" s="45"/>
    </row>
    <row r="2026" s="2" customFormat="1" ht="16.8" customHeight="1">
      <c r="A2026" s="39"/>
      <c r="B2026" s="45"/>
      <c r="C2026" s="322" t="s">
        <v>1</v>
      </c>
      <c r="D2026" s="322" t="s">
        <v>1436</v>
      </c>
      <c r="E2026" s="18" t="s">
        <v>1</v>
      </c>
      <c r="F2026" s="323">
        <v>0</v>
      </c>
      <c r="G2026" s="39"/>
      <c r="H2026" s="45"/>
    </row>
    <row r="2027" s="2" customFormat="1" ht="16.8" customHeight="1">
      <c r="A2027" s="39"/>
      <c r="B2027" s="45"/>
      <c r="C2027" s="322" t="s">
        <v>1</v>
      </c>
      <c r="D2027" s="322" t="s">
        <v>1497</v>
      </c>
      <c r="E2027" s="18" t="s">
        <v>1</v>
      </c>
      <c r="F2027" s="323">
        <v>45</v>
      </c>
      <c r="G2027" s="39"/>
      <c r="H2027" s="45"/>
    </row>
    <row r="2028" s="2" customFormat="1" ht="16.8" customHeight="1">
      <c r="A2028" s="39"/>
      <c r="B2028" s="45"/>
      <c r="C2028" s="322" t="s">
        <v>1</v>
      </c>
      <c r="D2028" s="322" t="s">
        <v>1438</v>
      </c>
      <c r="E2028" s="18" t="s">
        <v>1</v>
      </c>
      <c r="F2028" s="323">
        <v>0</v>
      </c>
      <c r="G2028" s="39"/>
      <c r="H2028" s="45"/>
    </row>
    <row r="2029" s="2" customFormat="1" ht="16.8" customHeight="1">
      <c r="A2029" s="39"/>
      <c r="B2029" s="45"/>
      <c r="C2029" s="322" t="s">
        <v>1</v>
      </c>
      <c r="D2029" s="322" t="s">
        <v>1498</v>
      </c>
      <c r="E2029" s="18" t="s">
        <v>1</v>
      </c>
      <c r="F2029" s="323">
        <v>0</v>
      </c>
      <c r="G2029" s="39"/>
      <c r="H2029" s="45"/>
    </row>
    <row r="2030" s="2" customFormat="1" ht="16.8" customHeight="1">
      <c r="A2030" s="39"/>
      <c r="B2030" s="45"/>
      <c r="C2030" s="322" t="s">
        <v>1</v>
      </c>
      <c r="D2030" s="322" t="s">
        <v>1440</v>
      </c>
      <c r="E2030" s="18" t="s">
        <v>1</v>
      </c>
      <c r="F2030" s="323">
        <v>0</v>
      </c>
      <c r="G2030" s="39"/>
      <c r="H2030" s="45"/>
    </row>
    <row r="2031" s="2" customFormat="1" ht="16.8" customHeight="1">
      <c r="A2031" s="39"/>
      <c r="B2031" s="45"/>
      <c r="C2031" s="322" t="s">
        <v>1</v>
      </c>
      <c r="D2031" s="322" t="s">
        <v>1499</v>
      </c>
      <c r="E2031" s="18" t="s">
        <v>1</v>
      </c>
      <c r="F2031" s="323">
        <v>5.25</v>
      </c>
      <c r="G2031" s="39"/>
      <c r="H2031" s="45"/>
    </row>
    <row r="2032" s="2" customFormat="1" ht="16.8" customHeight="1">
      <c r="A2032" s="39"/>
      <c r="B2032" s="45"/>
      <c r="C2032" s="322" t="s">
        <v>1</v>
      </c>
      <c r="D2032" s="322" t="s">
        <v>1442</v>
      </c>
      <c r="E2032" s="18" t="s">
        <v>1</v>
      </c>
      <c r="F2032" s="323">
        <v>0</v>
      </c>
      <c r="G2032" s="39"/>
      <c r="H2032" s="45"/>
    </row>
    <row r="2033" s="2" customFormat="1" ht="16.8" customHeight="1">
      <c r="A2033" s="39"/>
      <c r="B2033" s="45"/>
      <c r="C2033" s="322" t="s">
        <v>1</v>
      </c>
      <c r="D2033" s="322" t="s">
        <v>1500</v>
      </c>
      <c r="E2033" s="18" t="s">
        <v>1</v>
      </c>
      <c r="F2033" s="323">
        <v>14.1</v>
      </c>
      <c r="G2033" s="39"/>
      <c r="H2033" s="45"/>
    </row>
    <row r="2034" s="2" customFormat="1" ht="16.8" customHeight="1">
      <c r="A2034" s="39"/>
      <c r="B2034" s="45"/>
      <c r="C2034" s="322" t="s">
        <v>1</v>
      </c>
      <c r="D2034" s="322" t="s">
        <v>1</v>
      </c>
      <c r="E2034" s="18" t="s">
        <v>1</v>
      </c>
      <c r="F2034" s="323">
        <v>0</v>
      </c>
      <c r="G2034" s="39"/>
      <c r="H2034" s="45"/>
    </row>
    <row r="2035" s="2" customFormat="1" ht="16.8" customHeight="1">
      <c r="A2035" s="39"/>
      <c r="B2035" s="45"/>
      <c r="C2035" s="322" t="s">
        <v>1</v>
      </c>
      <c r="D2035" s="322" t="s">
        <v>3529</v>
      </c>
      <c r="E2035" s="18" t="s">
        <v>1</v>
      </c>
      <c r="F2035" s="323">
        <v>0</v>
      </c>
      <c r="G2035" s="39"/>
      <c r="H2035" s="45"/>
    </row>
    <row r="2036" s="2" customFormat="1" ht="16.8" customHeight="1">
      <c r="A2036" s="39"/>
      <c r="B2036" s="45"/>
      <c r="C2036" s="322" t="s">
        <v>1</v>
      </c>
      <c r="D2036" s="322" t="s">
        <v>3530</v>
      </c>
      <c r="E2036" s="18" t="s">
        <v>1</v>
      </c>
      <c r="F2036" s="323">
        <v>12</v>
      </c>
      <c r="G2036" s="39"/>
      <c r="H2036" s="45"/>
    </row>
    <row r="2037" s="2" customFormat="1" ht="16.8" customHeight="1">
      <c r="A2037" s="39"/>
      <c r="B2037" s="45"/>
      <c r="C2037" s="322" t="s">
        <v>1233</v>
      </c>
      <c r="D2037" s="322" t="s">
        <v>261</v>
      </c>
      <c r="E2037" s="18" t="s">
        <v>1</v>
      </c>
      <c r="F2037" s="323">
        <v>1911.2850000000001</v>
      </c>
      <c r="G2037" s="39"/>
      <c r="H2037" s="45"/>
    </row>
    <row r="2038" s="2" customFormat="1" ht="16.8" customHeight="1">
      <c r="A2038" s="39"/>
      <c r="B2038" s="45"/>
      <c r="C2038" s="324" t="s">
        <v>6372</v>
      </c>
      <c r="D2038" s="39"/>
      <c r="E2038" s="39"/>
      <c r="F2038" s="39"/>
      <c r="G2038" s="39"/>
      <c r="H2038" s="45"/>
    </row>
    <row r="2039" s="2" customFormat="1">
      <c r="A2039" s="39"/>
      <c r="B2039" s="45"/>
      <c r="C2039" s="322" t="s">
        <v>1487</v>
      </c>
      <c r="D2039" s="322" t="s">
        <v>1488</v>
      </c>
      <c r="E2039" s="18" t="s">
        <v>246</v>
      </c>
      <c r="F2039" s="323">
        <v>1911.2850000000001</v>
      </c>
      <c r="G2039" s="39"/>
      <c r="H2039" s="45"/>
    </row>
    <row r="2040" s="2" customFormat="1">
      <c r="A2040" s="39"/>
      <c r="B2040" s="45"/>
      <c r="C2040" s="322" t="s">
        <v>1265</v>
      </c>
      <c r="D2040" s="322" t="s">
        <v>1266</v>
      </c>
      <c r="E2040" s="18" t="s">
        <v>246</v>
      </c>
      <c r="F2040" s="323">
        <v>1911.2850000000001</v>
      </c>
      <c r="G2040" s="39"/>
      <c r="H2040" s="45"/>
    </row>
    <row r="2041" s="2" customFormat="1" ht="16.8" customHeight="1">
      <c r="A2041" s="39"/>
      <c r="B2041" s="45"/>
      <c r="C2041" s="322" t="s">
        <v>1501</v>
      </c>
      <c r="D2041" s="322" t="s">
        <v>1502</v>
      </c>
      <c r="E2041" s="18" t="s">
        <v>246</v>
      </c>
      <c r="F2041" s="323">
        <v>1911.2850000000001</v>
      </c>
      <c r="G2041" s="39"/>
      <c r="H2041" s="45"/>
    </row>
    <row r="2042" s="2" customFormat="1" ht="16.8" customHeight="1">
      <c r="A2042" s="39"/>
      <c r="B2042" s="45"/>
      <c r="C2042" s="318" t="s">
        <v>479</v>
      </c>
      <c r="D2042" s="319" t="s">
        <v>480</v>
      </c>
      <c r="E2042" s="320" t="s">
        <v>255</v>
      </c>
      <c r="F2042" s="321">
        <v>366.63900000000001</v>
      </c>
      <c r="G2042" s="39"/>
      <c r="H2042" s="45"/>
    </row>
    <row r="2043" s="2" customFormat="1" ht="16.8" customHeight="1">
      <c r="A2043" s="39"/>
      <c r="B2043" s="45"/>
      <c r="C2043" s="322" t="s">
        <v>1</v>
      </c>
      <c r="D2043" s="322" t="s">
        <v>693</v>
      </c>
      <c r="E2043" s="18" t="s">
        <v>1</v>
      </c>
      <c r="F2043" s="323">
        <v>0</v>
      </c>
      <c r="G2043" s="39"/>
      <c r="H2043" s="45"/>
    </row>
    <row r="2044" s="2" customFormat="1" ht="16.8" customHeight="1">
      <c r="A2044" s="39"/>
      <c r="B2044" s="45"/>
      <c r="C2044" s="322" t="s">
        <v>1</v>
      </c>
      <c r="D2044" s="322" t="s">
        <v>3417</v>
      </c>
      <c r="E2044" s="18" t="s">
        <v>1</v>
      </c>
      <c r="F2044" s="323">
        <v>871.524</v>
      </c>
      <c r="G2044" s="39"/>
      <c r="H2044" s="45"/>
    </row>
    <row r="2045" s="2" customFormat="1" ht="16.8" customHeight="1">
      <c r="A2045" s="39"/>
      <c r="B2045" s="45"/>
      <c r="C2045" s="322" t="s">
        <v>1</v>
      </c>
      <c r="D2045" s="322" t="s">
        <v>695</v>
      </c>
      <c r="E2045" s="18" t="s">
        <v>1</v>
      </c>
      <c r="F2045" s="323">
        <v>0</v>
      </c>
      <c r="G2045" s="39"/>
      <c r="H2045" s="45"/>
    </row>
    <row r="2046" s="2" customFormat="1" ht="16.8" customHeight="1">
      <c r="A2046" s="39"/>
      <c r="B2046" s="45"/>
      <c r="C2046" s="322" t="s">
        <v>1</v>
      </c>
      <c r="D2046" s="322" t="s">
        <v>440</v>
      </c>
      <c r="E2046" s="18" t="s">
        <v>1</v>
      </c>
      <c r="F2046" s="323">
        <v>30.193000000000001</v>
      </c>
      <c r="G2046" s="39"/>
      <c r="H2046" s="45"/>
    </row>
    <row r="2047" s="2" customFormat="1" ht="16.8" customHeight="1">
      <c r="A2047" s="39"/>
      <c r="B2047" s="45"/>
      <c r="C2047" s="322" t="s">
        <v>1</v>
      </c>
      <c r="D2047" s="322" t="s">
        <v>696</v>
      </c>
      <c r="E2047" s="18" t="s">
        <v>1</v>
      </c>
      <c r="F2047" s="323">
        <v>0</v>
      </c>
      <c r="G2047" s="39"/>
      <c r="H2047" s="45"/>
    </row>
    <row r="2048" s="2" customFormat="1" ht="16.8" customHeight="1">
      <c r="A2048" s="39"/>
      <c r="B2048" s="45"/>
      <c r="C2048" s="322" t="s">
        <v>1</v>
      </c>
      <c r="D2048" s="322" t="s">
        <v>697</v>
      </c>
      <c r="E2048" s="18" t="s">
        <v>1</v>
      </c>
      <c r="F2048" s="323">
        <v>-535.07799999999997</v>
      </c>
      <c r="G2048" s="39"/>
      <c r="H2048" s="45"/>
    </row>
    <row r="2049" s="2" customFormat="1" ht="16.8" customHeight="1">
      <c r="A2049" s="39"/>
      <c r="B2049" s="45"/>
      <c r="C2049" s="322" t="s">
        <v>479</v>
      </c>
      <c r="D2049" s="322" t="s">
        <v>261</v>
      </c>
      <c r="E2049" s="18" t="s">
        <v>1</v>
      </c>
      <c r="F2049" s="323">
        <v>366.63900000000001</v>
      </c>
      <c r="G2049" s="39"/>
      <c r="H2049" s="45"/>
    </row>
    <row r="2050" s="2" customFormat="1" ht="16.8" customHeight="1">
      <c r="A2050" s="39"/>
      <c r="B2050" s="45"/>
      <c r="C2050" s="324" t="s">
        <v>6372</v>
      </c>
      <c r="D2050" s="39"/>
      <c r="E2050" s="39"/>
      <c r="F2050" s="39"/>
      <c r="G2050" s="39"/>
      <c r="H2050" s="45"/>
    </row>
    <row r="2051" s="2" customFormat="1">
      <c r="A2051" s="39"/>
      <c r="B2051" s="45"/>
      <c r="C2051" s="322" t="s">
        <v>688</v>
      </c>
      <c r="D2051" s="322" t="s">
        <v>689</v>
      </c>
      <c r="E2051" s="18" t="s">
        <v>255</v>
      </c>
      <c r="F2051" s="323">
        <v>366.63900000000001</v>
      </c>
      <c r="G2051" s="39"/>
      <c r="H2051" s="45"/>
    </row>
    <row r="2052" s="2" customFormat="1">
      <c r="A2052" s="39"/>
      <c r="B2052" s="45"/>
      <c r="C2052" s="322" t="s">
        <v>698</v>
      </c>
      <c r="D2052" s="322" t="s">
        <v>699</v>
      </c>
      <c r="E2052" s="18" t="s">
        <v>255</v>
      </c>
      <c r="F2052" s="323">
        <v>4766.3069999999998</v>
      </c>
      <c r="G2052" s="39"/>
      <c r="H2052" s="45"/>
    </row>
    <row r="2053" s="2" customFormat="1" ht="16.8" customHeight="1">
      <c r="A2053" s="39"/>
      <c r="B2053" s="45"/>
      <c r="C2053" s="322" t="s">
        <v>732</v>
      </c>
      <c r="D2053" s="322" t="s">
        <v>733</v>
      </c>
      <c r="E2053" s="18" t="s">
        <v>255</v>
      </c>
      <c r="F2053" s="323">
        <v>3898.0239999999999</v>
      </c>
      <c r="G2053" s="39"/>
      <c r="H2053" s="45"/>
    </row>
    <row r="2054" s="2" customFormat="1">
      <c r="A2054" s="39"/>
      <c r="B2054" s="45"/>
      <c r="C2054" s="322" t="s">
        <v>737</v>
      </c>
      <c r="D2054" s="322" t="s">
        <v>738</v>
      </c>
      <c r="E2054" s="18" t="s">
        <v>487</v>
      </c>
      <c r="F2054" s="323">
        <v>6431.7399999999998</v>
      </c>
      <c r="G2054" s="39"/>
      <c r="H2054" s="45"/>
    </row>
    <row r="2055" s="2" customFormat="1" ht="16.8" customHeight="1">
      <c r="A2055" s="39"/>
      <c r="B2055" s="45"/>
      <c r="C2055" s="318" t="s">
        <v>482</v>
      </c>
      <c r="D2055" s="319" t="s">
        <v>483</v>
      </c>
      <c r="E2055" s="320" t="s">
        <v>255</v>
      </c>
      <c r="F2055" s="321">
        <v>3313.5039999999999</v>
      </c>
      <c r="G2055" s="39"/>
      <c r="H2055" s="45"/>
    </row>
    <row r="2056" s="2" customFormat="1" ht="16.8" customHeight="1">
      <c r="A2056" s="39"/>
      <c r="B2056" s="45"/>
      <c r="C2056" s="322" t="s">
        <v>1</v>
      </c>
      <c r="D2056" s="322" t="s">
        <v>710</v>
      </c>
      <c r="E2056" s="18" t="s">
        <v>1</v>
      </c>
      <c r="F2056" s="323">
        <v>0</v>
      </c>
      <c r="G2056" s="39"/>
      <c r="H2056" s="45"/>
    </row>
    <row r="2057" s="2" customFormat="1" ht="16.8" customHeight="1">
      <c r="A2057" s="39"/>
      <c r="B2057" s="45"/>
      <c r="C2057" s="322" t="s">
        <v>1</v>
      </c>
      <c r="D2057" s="322" t="s">
        <v>3423</v>
      </c>
      <c r="E2057" s="18" t="s">
        <v>1</v>
      </c>
      <c r="F2057" s="323">
        <v>3050.3339999999998</v>
      </c>
      <c r="G2057" s="39"/>
      <c r="H2057" s="45"/>
    </row>
    <row r="2058" s="2" customFormat="1" ht="16.8" customHeight="1">
      <c r="A2058" s="39"/>
      <c r="B2058" s="45"/>
      <c r="C2058" s="322" t="s">
        <v>1</v>
      </c>
      <c r="D2058" s="322" t="s">
        <v>3424</v>
      </c>
      <c r="E2058" s="18" t="s">
        <v>1</v>
      </c>
      <c r="F2058" s="323">
        <v>217.881</v>
      </c>
      <c r="G2058" s="39"/>
      <c r="H2058" s="45"/>
    </row>
    <row r="2059" s="2" customFormat="1" ht="16.8" customHeight="1">
      <c r="A2059" s="39"/>
      <c r="B2059" s="45"/>
      <c r="C2059" s="322" t="s">
        <v>1</v>
      </c>
      <c r="D2059" s="322" t="s">
        <v>712</v>
      </c>
      <c r="E2059" s="18" t="s">
        <v>1</v>
      </c>
      <c r="F2059" s="323">
        <v>0</v>
      </c>
      <c r="G2059" s="39"/>
      <c r="H2059" s="45"/>
    </row>
    <row r="2060" s="2" customFormat="1" ht="16.8" customHeight="1">
      <c r="A2060" s="39"/>
      <c r="B2060" s="45"/>
      <c r="C2060" s="322" t="s">
        <v>1</v>
      </c>
      <c r="D2060" s="322" t="s">
        <v>443</v>
      </c>
      <c r="E2060" s="18" t="s">
        <v>1</v>
      </c>
      <c r="F2060" s="323">
        <v>45.289000000000001</v>
      </c>
      <c r="G2060" s="39"/>
      <c r="H2060" s="45"/>
    </row>
    <row r="2061" s="2" customFormat="1" ht="16.8" customHeight="1">
      <c r="A2061" s="39"/>
      <c r="B2061" s="45"/>
      <c r="C2061" s="322" t="s">
        <v>482</v>
      </c>
      <c r="D2061" s="322" t="s">
        <v>261</v>
      </c>
      <c r="E2061" s="18" t="s">
        <v>1</v>
      </c>
      <c r="F2061" s="323">
        <v>3313.5039999999999</v>
      </c>
      <c r="G2061" s="39"/>
      <c r="H2061" s="45"/>
    </row>
    <row r="2062" s="2" customFormat="1" ht="16.8" customHeight="1">
      <c r="A2062" s="39"/>
      <c r="B2062" s="45"/>
      <c r="C2062" s="324" t="s">
        <v>6372</v>
      </c>
      <c r="D2062" s="39"/>
      <c r="E2062" s="39"/>
      <c r="F2062" s="39"/>
      <c r="G2062" s="39"/>
      <c r="H2062" s="45"/>
    </row>
    <row r="2063" s="2" customFormat="1">
      <c r="A2063" s="39"/>
      <c r="B2063" s="45"/>
      <c r="C2063" s="322" t="s">
        <v>705</v>
      </c>
      <c r="D2063" s="322" t="s">
        <v>706</v>
      </c>
      <c r="E2063" s="18" t="s">
        <v>255</v>
      </c>
      <c r="F2063" s="323">
        <v>3313.5039999999999</v>
      </c>
      <c r="G2063" s="39"/>
      <c r="H2063" s="45"/>
    </row>
    <row r="2064" s="2" customFormat="1">
      <c r="A2064" s="39"/>
      <c r="B2064" s="45"/>
      <c r="C2064" s="322" t="s">
        <v>713</v>
      </c>
      <c r="D2064" s="322" t="s">
        <v>714</v>
      </c>
      <c r="E2064" s="18" t="s">
        <v>255</v>
      </c>
      <c r="F2064" s="323">
        <v>43075.552000000003</v>
      </c>
      <c r="G2064" s="39"/>
      <c r="H2064" s="45"/>
    </row>
    <row r="2065" s="2" customFormat="1" ht="16.8" customHeight="1">
      <c r="A2065" s="39"/>
      <c r="B2065" s="45"/>
      <c r="C2065" s="322" t="s">
        <v>732</v>
      </c>
      <c r="D2065" s="322" t="s">
        <v>733</v>
      </c>
      <c r="E2065" s="18" t="s">
        <v>255</v>
      </c>
      <c r="F2065" s="323">
        <v>3898.0239999999999</v>
      </c>
      <c r="G2065" s="39"/>
      <c r="H2065" s="45"/>
    </row>
    <row r="2066" s="2" customFormat="1">
      <c r="A2066" s="39"/>
      <c r="B2066" s="45"/>
      <c r="C2066" s="322" t="s">
        <v>737</v>
      </c>
      <c r="D2066" s="322" t="s">
        <v>738</v>
      </c>
      <c r="E2066" s="18" t="s">
        <v>487</v>
      </c>
      <c r="F2066" s="323">
        <v>6431.7399999999998</v>
      </c>
      <c r="G2066" s="39"/>
      <c r="H2066" s="45"/>
    </row>
    <row r="2067" s="2" customFormat="1" ht="16.8" customHeight="1">
      <c r="A2067" s="39"/>
      <c r="B2067" s="45"/>
      <c r="C2067" s="318" t="s">
        <v>2013</v>
      </c>
      <c r="D2067" s="319" t="s">
        <v>2014</v>
      </c>
      <c r="E2067" s="320" t="s">
        <v>255</v>
      </c>
      <c r="F2067" s="321">
        <v>217.881</v>
      </c>
      <c r="G2067" s="39"/>
      <c r="H2067" s="45"/>
    </row>
    <row r="2068" s="2" customFormat="1" ht="16.8" customHeight="1">
      <c r="A2068" s="39"/>
      <c r="B2068" s="45"/>
      <c r="C2068" s="322" t="s">
        <v>1</v>
      </c>
      <c r="D2068" s="322" t="s">
        <v>710</v>
      </c>
      <c r="E2068" s="18" t="s">
        <v>1</v>
      </c>
      <c r="F2068" s="323">
        <v>0</v>
      </c>
      <c r="G2068" s="39"/>
      <c r="H2068" s="45"/>
    </row>
    <row r="2069" s="2" customFormat="1" ht="16.8" customHeight="1">
      <c r="A2069" s="39"/>
      <c r="B2069" s="45"/>
      <c r="C2069" s="322" t="s">
        <v>1</v>
      </c>
      <c r="D2069" s="322" t="s">
        <v>3427</v>
      </c>
      <c r="E2069" s="18" t="s">
        <v>1</v>
      </c>
      <c r="F2069" s="323">
        <v>217.881</v>
      </c>
      <c r="G2069" s="39"/>
      <c r="H2069" s="45"/>
    </row>
    <row r="2070" s="2" customFormat="1" ht="16.8" customHeight="1">
      <c r="A2070" s="39"/>
      <c r="B2070" s="45"/>
      <c r="C2070" s="322" t="s">
        <v>2013</v>
      </c>
      <c r="D2070" s="322" t="s">
        <v>261</v>
      </c>
      <c r="E2070" s="18" t="s">
        <v>1</v>
      </c>
      <c r="F2070" s="323">
        <v>217.881</v>
      </c>
      <c r="G2070" s="39"/>
      <c r="H2070" s="45"/>
    </row>
    <row r="2071" s="2" customFormat="1" ht="16.8" customHeight="1">
      <c r="A2071" s="39"/>
      <c r="B2071" s="45"/>
      <c r="C2071" s="324" t="s">
        <v>6372</v>
      </c>
      <c r="D2071" s="39"/>
      <c r="E2071" s="39"/>
      <c r="F2071" s="39"/>
      <c r="G2071" s="39"/>
      <c r="H2071" s="45"/>
    </row>
    <row r="2072" s="2" customFormat="1">
      <c r="A2072" s="39"/>
      <c r="B2072" s="45"/>
      <c r="C2072" s="322" t="s">
        <v>2076</v>
      </c>
      <c r="D2072" s="322" t="s">
        <v>2077</v>
      </c>
      <c r="E2072" s="18" t="s">
        <v>255</v>
      </c>
      <c r="F2072" s="323">
        <v>217.881</v>
      </c>
      <c r="G2072" s="39"/>
      <c r="H2072" s="45"/>
    </row>
    <row r="2073" s="2" customFormat="1">
      <c r="A2073" s="39"/>
      <c r="B2073" s="45"/>
      <c r="C2073" s="322" t="s">
        <v>2082</v>
      </c>
      <c r="D2073" s="322" t="s">
        <v>2083</v>
      </c>
      <c r="E2073" s="18" t="s">
        <v>255</v>
      </c>
      <c r="F2073" s="323">
        <v>2832.453</v>
      </c>
      <c r="G2073" s="39"/>
      <c r="H2073" s="45"/>
    </row>
    <row r="2074" s="2" customFormat="1" ht="16.8" customHeight="1">
      <c r="A2074" s="39"/>
      <c r="B2074" s="45"/>
      <c r="C2074" s="322" t="s">
        <v>732</v>
      </c>
      <c r="D2074" s="322" t="s">
        <v>733</v>
      </c>
      <c r="E2074" s="18" t="s">
        <v>255</v>
      </c>
      <c r="F2074" s="323">
        <v>3898.0239999999999</v>
      </c>
      <c r="G2074" s="39"/>
      <c r="H2074" s="45"/>
    </row>
    <row r="2075" s="2" customFormat="1">
      <c r="A2075" s="39"/>
      <c r="B2075" s="45"/>
      <c r="C2075" s="322" t="s">
        <v>737</v>
      </c>
      <c r="D2075" s="322" t="s">
        <v>738</v>
      </c>
      <c r="E2075" s="18" t="s">
        <v>487</v>
      </c>
      <c r="F2075" s="323">
        <v>6431.7399999999998</v>
      </c>
      <c r="G2075" s="39"/>
      <c r="H2075" s="45"/>
    </row>
    <row r="2076" s="2" customFormat="1" ht="16.8" customHeight="1">
      <c r="A2076" s="39"/>
      <c r="B2076" s="45"/>
      <c r="C2076" s="318" t="s">
        <v>3948</v>
      </c>
      <c r="D2076" s="319" t="s">
        <v>3949</v>
      </c>
      <c r="E2076" s="320" t="s">
        <v>487</v>
      </c>
      <c r="F2076" s="321">
        <v>0</v>
      </c>
      <c r="G2076" s="39"/>
      <c r="H2076" s="45"/>
    </row>
    <row r="2077" s="2" customFormat="1" ht="16.8" customHeight="1">
      <c r="A2077" s="39"/>
      <c r="B2077" s="45"/>
      <c r="C2077" s="322" t="s">
        <v>3948</v>
      </c>
      <c r="D2077" s="322" t="s">
        <v>6375</v>
      </c>
      <c r="E2077" s="18" t="s">
        <v>1</v>
      </c>
      <c r="F2077" s="323">
        <v>0</v>
      </c>
      <c r="G2077" s="39"/>
      <c r="H2077" s="45"/>
    </row>
    <row r="2078" s="2" customFormat="1" ht="16.8" customHeight="1">
      <c r="A2078" s="39"/>
      <c r="B2078" s="45"/>
      <c r="C2078" s="318" t="s">
        <v>485</v>
      </c>
      <c r="D2078" s="319" t="s">
        <v>486</v>
      </c>
      <c r="E2078" s="320" t="s">
        <v>487</v>
      </c>
      <c r="F2078" s="321">
        <v>2030.306</v>
      </c>
      <c r="G2078" s="39"/>
      <c r="H2078" s="45"/>
    </row>
    <row r="2079" s="2" customFormat="1" ht="16.8" customHeight="1">
      <c r="A2079" s="39"/>
      <c r="B2079" s="45"/>
      <c r="C2079" s="322" t="s">
        <v>492</v>
      </c>
      <c r="D2079" s="322" t="s">
        <v>6403</v>
      </c>
      <c r="E2079" s="18" t="s">
        <v>1</v>
      </c>
      <c r="F2079" s="323">
        <v>0.77000000000000002</v>
      </c>
      <c r="G2079" s="39"/>
      <c r="H2079" s="45"/>
    </row>
    <row r="2080" s="2" customFormat="1" ht="16.8" customHeight="1">
      <c r="A2080" s="39"/>
      <c r="B2080" s="45"/>
      <c r="C2080" s="322" t="s">
        <v>489</v>
      </c>
      <c r="D2080" s="322" t="s">
        <v>6404</v>
      </c>
      <c r="E2080" s="18" t="s">
        <v>1</v>
      </c>
      <c r="F2080" s="323">
        <v>1401.1869999999999</v>
      </c>
      <c r="G2080" s="39"/>
      <c r="H2080" s="45"/>
    </row>
    <row r="2081" s="2" customFormat="1" ht="16.8" customHeight="1">
      <c r="A2081" s="39"/>
      <c r="B2081" s="45"/>
      <c r="C2081" s="322" t="s">
        <v>3948</v>
      </c>
      <c r="D2081" s="322" t="s">
        <v>6375</v>
      </c>
      <c r="E2081" s="18" t="s">
        <v>1</v>
      </c>
      <c r="F2081" s="323">
        <v>0</v>
      </c>
      <c r="G2081" s="39"/>
      <c r="H2081" s="45"/>
    </row>
    <row r="2082" s="2" customFormat="1" ht="16.8" customHeight="1">
      <c r="A2082" s="39"/>
      <c r="B2082" s="45"/>
      <c r="C2082" s="322" t="s">
        <v>495</v>
      </c>
      <c r="D2082" s="322" t="s">
        <v>6405</v>
      </c>
      <c r="E2082" s="18" t="s">
        <v>1</v>
      </c>
      <c r="F2082" s="323">
        <v>628.34900000000005</v>
      </c>
      <c r="G2082" s="39"/>
      <c r="H2082" s="45"/>
    </row>
    <row r="2083" s="2" customFormat="1" ht="16.8" customHeight="1">
      <c r="A2083" s="39"/>
      <c r="B2083" s="45"/>
      <c r="C2083" s="322" t="s">
        <v>485</v>
      </c>
      <c r="D2083" s="322" t="s">
        <v>261</v>
      </c>
      <c r="E2083" s="18" t="s">
        <v>1</v>
      </c>
      <c r="F2083" s="323">
        <v>2030.306</v>
      </c>
      <c r="G2083" s="39"/>
      <c r="H2083" s="45"/>
    </row>
    <row r="2084" s="2" customFormat="1" ht="16.8" customHeight="1">
      <c r="A2084" s="39"/>
      <c r="B2084" s="45"/>
      <c r="C2084" s="324" t="s">
        <v>6372</v>
      </c>
      <c r="D2084" s="39"/>
      <c r="E2084" s="39"/>
      <c r="F2084" s="39"/>
      <c r="G2084" s="39"/>
      <c r="H2084" s="45"/>
    </row>
    <row r="2085" s="2" customFormat="1">
      <c r="A2085" s="39"/>
      <c r="B2085" s="45"/>
      <c r="C2085" s="322" t="s">
        <v>1153</v>
      </c>
      <c r="D2085" s="322" t="s">
        <v>1154</v>
      </c>
      <c r="E2085" s="18" t="s">
        <v>487</v>
      </c>
      <c r="F2085" s="323">
        <v>2030.306</v>
      </c>
      <c r="G2085" s="39"/>
      <c r="H2085" s="45"/>
    </row>
    <row r="2086" s="2" customFormat="1" ht="16.8" customHeight="1">
      <c r="A2086" s="39"/>
      <c r="B2086" s="45"/>
      <c r="C2086" s="322" t="s">
        <v>1159</v>
      </c>
      <c r="D2086" s="322" t="s">
        <v>1160</v>
      </c>
      <c r="E2086" s="18" t="s">
        <v>487</v>
      </c>
      <c r="F2086" s="323">
        <v>44666.732000000004</v>
      </c>
      <c r="G2086" s="39"/>
      <c r="H2086" s="45"/>
    </row>
    <row r="2087" s="2" customFormat="1" ht="16.8" customHeight="1">
      <c r="A2087" s="39"/>
      <c r="B2087" s="45"/>
      <c r="C2087" s="318" t="s">
        <v>489</v>
      </c>
      <c r="D2087" s="319" t="s">
        <v>490</v>
      </c>
      <c r="E2087" s="320" t="s">
        <v>487</v>
      </c>
      <c r="F2087" s="321">
        <v>1401.1869999999999</v>
      </c>
      <c r="G2087" s="39"/>
      <c r="H2087" s="45"/>
    </row>
    <row r="2088" s="2" customFormat="1" ht="16.8" customHeight="1">
      <c r="A2088" s="39"/>
      <c r="B2088" s="45"/>
      <c r="C2088" s="322" t="s">
        <v>489</v>
      </c>
      <c r="D2088" s="322" t="s">
        <v>6404</v>
      </c>
      <c r="E2088" s="18" t="s">
        <v>1</v>
      </c>
      <c r="F2088" s="323">
        <v>1401.1869999999999</v>
      </c>
      <c r="G2088" s="39"/>
      <c r="H2088" s="45"/>
    </row>
    <row r="2089" s="2" customFormat="1" ht="16.8" customHeight="1">
      <c r="A2089" s="39"/>
      <c r="B2089" s="45"/>
      <c r="C2089" s="324" t="s">
        <v>6372</v>
      </c>
      <c r="D2089" s="39"/>
      <c r="E2089" s="39"/>
      <c r="F2089" s="39"/>
      <c r="G2089" s="39"/>
      <c r="H2089" s="45"/>
    </row>
    <row r="2090" s="2" customFormat="1">
      <c r="A2090" s="39"/>
      <c r="B2090" s="45"/>
      <c r="C2090" s="322" t="s">
        <v>1172</v>
      </c>
      <c r="D2090" s="322" t="s">
        <v>740</v>
      </c>
      <c r="E2090" s="18" t="s">
        <v>487</v>
      </c>
      <c r="F2090" s="323">
        <v>1401.1869999999999</v>
      </c>
      <c r="G2090" s="39"/>
      <c r="H2090" s="45"/>
    </row>
    <row r="2091" s="2" customFormat="1" ht="16.8" customHeight="1">
      <c r="A2091" s="39"/>
      <c r="B2091" s="45"/>
      <c r="C2091" s="318" t="s">
        <v>492</v>
      </c>
      <c r="D2091" s="319" t="s">
        <v>493</v>
      </c>
      <c r="E2091" s="320" t="s">
        <v>487</v>
      </c>
      <c r="F2091" s="321">
        <v>0.77000000000000002</v>
      </c>
      <c r="G2091" s="39"/>
      <c r="H2091" s="45"/>
    </row>
    <row r="2092" s="2" customFormat="1" ht="16.8" customHeight="1">
      <c r="A2092" s="39"/>
      <c r="B2092" s="45"/>
      <c r="C2092" s="322" t="s">
        <v>492</v>
      </c>
      <c r="D2092" s="322" t="s">
        <v>6403</v>
      </c>
      <c r="E2092" s="18" t="s">
        <v>1</v>
      </c>
      <c r="F2092" s="323">
        <v>0.77000000000000002</v>
      </c>
      <c r="G2092" s="39"/>
      <c r="H2092" s="45"/>
    </row>
    <row r="2093" s="2" customFormat="1" ht="16.8" customHeight="1">
      <c r="A2093" s="39"/>
      <c r="B2093" s="45"/>
      <c r="C2093" s="324" t="s">
        <v>6372</v>
      </c>
      <c r="D2093" s="39"/>
      <c r="E2093" s="39"/>
      <c r="F2093" s="39"/>
      <c r="G2093" s="39"/>
      <c r="H2093" s="45"/>
    </row>
    <row r="2094" s="2" customFormat="1">
      <c r="A2094" s="39"/>
      <c r="B2094" s="45"/>
      <c r="C2094" s="322" t="s">
        <v>1166</v>
      </c>
      <c r="D2094" s="322" t="s">
        <v>1167</v>
      </c>
      <c r="E2094" s="18" t="s">
        <v>487</v>
      </c>
      <c r="F2094" s="323">
        <v>0.77000000000000002</v>
      </c>
      <c r="G2094" s="39"/>
      <c r="H2094" s="45"/>
    </row>
    <row r="2095" s="2" customFormat="1" ht="16.8" customHeight="1">
      <c r="A2095" s="39"/>
      <c r="B2095" s="45"/>
      <c r="C2095" s="318" t="s">
        <v>495</v>
      </c>
      <c r="D2095" s="319" t="s">
        <v>496</v>
      </c>
      <c r="E2095" s="320" t="s">
        <v>487</v>
      </c>
      <c r="F2095" s="321">
        <v>628.34900000000005</v>
      </c>
      <c r="G2095" s="39"/>
      <c r="H2095" s="45"/>
    </row>
    <row r="2096" s="2" customFormat="1" ht="16.8" customHeight="1">
      <c r="A2096" s="39"/>
      <c r="B2096" s="45"/>
      <c r="C2096" s="322" t="s">
        <v>495</v>
      </c>
      <c r="D2096" s="322" t="s">
        <v>6405</v>
      </c>
      <c r="E2096" s="18" t="s">
        <v>1</v>
      </c>
      <c r="F2096" s="323">
        <v>628.34900000000005</v>
      </c>
      <c r="G2096" s="39"/>
      <c r="H2096" s="45"/>
    </row>
    <row r="2097" s="2" customFormat="1" ht="16.8" customHeight="1">
      <c r="A2097" s="39"/>
      <c r="B2097" s="45"/>
      <c r="C2097" s="324" t="s">
        <v>6372</v>
      </c>
      <c r="D2097" s="39"/>
      <c r="E2097" s="39"/>
      <c r="F2097" s="39"/>
      <c r="G2097" s="39"/>
      <c r="H2097" s="45"/>
    </row>
    <row r="2098" s="2" customFormat="1">
      <c r="A2098" s="39"/>
      <c r="B2098" s="45"/>
      <c r="C2098" s="322" t="s">
        <v>1176</v>
      </c>
      <c r="D2098" s="322" t="s">
        <v>1177</v>
      </c>
      <c r="E2098" s="18" t="s">
        <v>487</v>
      </c>
      <c r="F2098" s="323">
        <v>628.34900000000005</v>
      </c>
      <c r="G2098" s="39"/>
      <c r="H2098" s="45"/>
    </row>
    <row r="2099" s="2" customFormat="1" ht="16.8" customHeight="1">
      <c r="A2099" s="39"/>
      <c r="B2099" s="45"/>
      <c r="C2099" s="318" t="s">
        <v>498</v>
      </c>
      <c r="D2099" s="319" t="s">
        <v>499</v>
      </c>
      <c r="E2099" s="320" t="s">
        <v>296</v>
      </c>
      <c r="F2099" s="321">
        <v>0.28999999999999998</v>
      </c>
      <c r="G2099" s="39"/>
      <c r="H2099" s="45"/>
    </row>
    <row r="2100" s="2" customFormat="1" ht="16.8" customHeight="1">
      <c r="A2100" s="39"/>
      <c r="B2100" s="45"/>
      <c r="C2100" s="322" t="s">
        <v>498</v>
      </c>
      <c r="D2100" s="322" t="s">
        <v>643</v>
      </c>
      <c r="E2100" s="18" t="s">
        <v>1</v>
      </c>
      <c r="F2100" s="323">
        <v>0.28999999999999998</v>
      </c>
      <c r="G2100" s="39"/>
      <c r="H2100" s="45"/>
    </row>
    <row r="2101" s="2" customFormat="1" ht="16.8" customHeight="1">
      <c r="A2101" s="39"/>
      <c r="B2101" s="45"/>
      <c r="C2101" s="324" t="s">
        <v>6372</v>
      </c>
      <c r="D2101" s="39"/>
      <c r="E2101" s="39"/>
      <c r="F2101" s="39"/>
      <c r="G2101" s="39"/>
      <c r="H2101" s="45"/>
    </row>
    <row r="2102" s="2" customFormat="1" ht="16.8" customHeight="1">
      <c r="A2102" s="39"/>
      <c r="B2102" s="45"/>
      <c r="C2102" s="322" t="s">
        <v>634</v>
      </c>
      <c r="D2102" s="322" t="s">
        <v>635</v>
      </c>
      <c r="E2102" s="18" t="s">
        <v>255</v>
      </c>
      <c r="F2102" s="323">
        <v>730.29899999999998</v>
      </c>
      <c r="G2102" s="39"/>
      <c r="H2102" s="45"/>
    </row>
    <row r="2103" s="2" customFormat="1" ht="16.8" customHeight="1">
      <c r="A2103" s="39"/>
      <c r="B2103" s="45"/>
      <c r="C2103" s="318" t="s">
        <v>501</v>
      </c>
      <c r="D2103" s="319" t="s">
        <v>502</v>
      </c>
      <c r="E2103" s="320" t="s">
        <v>296</v>
      </c>
      <c r="F2103" s="321">
        <v>0.29999999999999999</v>
      </c>
      <c r="G2103" s="39"/>
      <c r="H2103" s="45"/>
    </row>
    <row r="2104" s="2" customFormat="1" ht="16.8" customHeight="1">
      <c r="A2104" s="39"/>
      <c r="B2104" s="45"/>
      <c r="C2104" s="322" t="s">
        <v>501</v>
      </c>
      <c r="D2104" s="322" t="s">
        <v>644</v>
      </c>
      <c r="E2104" s="18" t="s">
        <v>1</v>
      </c>
      <c r="F2104" s="323">
        <v>0.29999999999999999</v>
      </c>
      <c r="G2104" s="39"/>
      <c r="H2104" s="45"/>
    </row>
    <row r="2105" s="2" customFormat="1" ht="16.8" customHeight="1">
      <c r="A2105" s="39"/>
      <c r="B2105" s="45"/>
      <c r="C2105" s="324" t="s">
        <v>6372</v>
      </c>
      <c r="D2105" s="39"/>
      <c r="E2105" s="39"/>
      <c r="F2105" s="39"/>
      <c r="G2105" s="39"/>
      <c r="H2105" s="45"/>
    </row>
    <row r="2106" s="2" customFormat="1" ht="16.8" customHeight="1">
      <c r="A2106" s="39"/>
      <c r="B2106" s="45"/>
      <c r="C2106" s="322" t="s">
        <v>634</v>
      </c>
      <c r="D2106" s="322" t="s">
        <v>635</v>
      </c>
      <c r="E2106" s="18" t="s">
        <v>255</v>
      </c>
      <c r="F2106" s="323">
        <v>730.29899999999998</v>
      </c>
      <c r="G2106" s="39"/>
      <c r="H2106" s="45"/>
    </row>
    <row r="2107" s="2" customFormat="1" ht="16.8" customHeight="1">
      <c r="A2107" s="39"/>
      <c r="B2107" s="45"/>
      <c r="C2107" s="318" t="s">
        <v>504</v>
      </c>
      <c r="D2107" s="319" t="s">
        <v>505</v>
      </c>
      <c r="E2107" s="320" t="s">
        <v>296</v>
      </c>
      <c r="F2107" s="321">
        <v>0.59999999999999998</v>
      </c>
      <c r="G2107" s="39"/>
      <c r="H2107" s="45"/>
    </row>
    <row r="2108" s="2" customFormat="1" ht="16.8" customHeight="1">
      <c r="A2108" s="39"/>
      <c r="B2108" s="45"/>
      <c r="C2108" s="322" t="s">
        <v>504</v>
      </c>
      <c r="D2108" s="322" t="s">
        <v>642</v>
      </c>
      <c r="E2108" s="18" t="s">
        <v>1</v>
      </c>
      <c r="F2108" s="323">
        <v>0.59999999999999998</v>
      </c>
      <c r="G2108" s="39"/>
      <c r="H2108" s="45"/>
    </row>
    <row r="2109" s="2" customFormat="1" ht="16.8" customHeight="1">
      <c r="A2109" s="39"/>
      <c r="B2109" s="45"/>
      <c r="C2109" s="324" t="s">
        <v>6372</v>
      </c>
      <c r="D2109" s="39"/>
      <c r="E2109" s="39"/>
      <c r="F2109" s="39"/>
      <c r="G2109" s="39"/>
      <c r="H2109" s="45"/>
    </row>
    <row r="2110" s="2" customFormat="1" ht="16.8" customHeight="1">
      <c r="A2110" s="39"/>
      <c r="B2110" s="45"/>
      <c r="C2110" s="322" t="s">
        <v>634</v>
      </c>
      <c r="D2110" s="322" t="s">
        <v>635</v>
      </c>
      <c r="E2110" s="18" t="s">
        <v>255</v>
      </c>
      <c r="F2110" s="323">
        <v>730.29899999999998</v>
      </c>
      <c r="G2110" s="39"/>
      <c r="H2110" s="45"/>
    </row>
    <row r="2111" s="2" customFormat="1" ht="16.8" customHeight="1">
      <c r="A2111" s="39"/>
      <c r="B2111" s="45"/>
      <c r="C2111" s="318" t="s">
        <v>507</v>
      </c>
      <c r="D2111" s="319" t="s">
        <v>508</v>
      </c>
      <c r="E2111" s="320" t="s">
        <v>296</v>
      </c>
      <c r="F2111" s="321">
        <v>0.10000000000000001</v>
      </c>
      <c r="G2111" s="39"/>
      <c r="H2111" s="45"/>
    </row>
    <row r="2112" s="2" customFormat="1" ht="16.8" customHeight="1">
      <c r="A2112" s="39"/>
      <c r="B2112" s="45"/>
      <c r="C2112" s="322" t="s">
        <v>507</v>
      </c>
      <c r="D2112" s="322" t="s">
        <v>646</v>
      </c>
      <c r="E2112" s="18" t="s">
        <v>1</v>
      </c>
      <c r="F2112" s="323">
        <v>0.10000000000000001</v>
      </c>
      <c r="G2112" s="39"/>
      <c r="H2112" s="45"/>
    </row>
    <row r="2113" s="2" customFormat="1" ht="16.8" customHeight="1">
      <c r="A2113" s="39"/>
      <c r="B2113" s="45"/>
      <c r="C2113" s="324" t="s">
        <v>6372</v>
      </c>
      <c r="D2113" s="39"/>
      <c r="E2113" s="39"/>
      <c r="F2113" s="39"/>
      <c r="G2113" s="39"/>
      <c r="H2113" s="45"/>
    </row>
    <row r="2114" s="2" customFormat="1" ht="16.8" customHeight="1">
      <c r="A2114" s="39"/>
      <c r="B2114" s="45"/>
      <c r="C2114" s="322" t="s">
        <v>634</v>
      </c>
      <c r="D2114" s="322" t="s">
        <v>635</v>
      </c>
      <c r="E2114" s="18" t="s">
        <v>255</v>
      </c>
      <c r="F2114" s="323">
        <v>730.29899999999998</v>
      </c>
      <c r="G2114" s="39"/>
      <c r="H2114" s="45"/>
    </row>
    <row r="2115" s="2" customFormat="1" ht="16.8" customHeight="1">
      <c r="A2115" s="39"/>
      <c r="B2115" s="45"/>
      <c r="C2115" s="322" t="s">
        <v>598</v>
      </c>
      <c r="D2115" s="322" t="s">
        <v>599</v>
      </c>
      <c r="E2115" s="18" t="s">
        <v>255</v>
      </c>
      <c r="F2115" s="323">
        <v>30.193000000000001</v>
      </c>
      <c r="G2115" s="39"/>
      <c r="H2115" s="45"/>
    </row>
    <row r="2116" s="2" customFormat="1" ht="16.8" customHeight="1">
      <c r="A2116" s="39"/>
      <c r="B2116" s="45"/>
      <c r="C2116" s="322" t="s">
        <v>660</v>
      </c>
      <c r="D2116" s="322" t="s">
        <v>661</v>
      </c>
      <c r="E2116" s="18" t="s">
        <v>246</v>
      </c>
      <c r="F2116" s="323">
        <v>1693.691</v>
      </c>
      <c r="G2116" s="39"/>
      <c r="H2116" s="45"/>
    </row>
    <row r="2117" s="2" customFormat="1" ht="16.8" customHeight="1">
      <c r="A2117" s="39"/>
      <c r="B2117" s="45"/>
      <c r="C2117" s="322" t="s">
        <v>2673</v>
      </c>
      <c r="D2117" s="322" t="s">
        <v>2674</v>
      </c>
      <c r="E2117" s="18" t="s">
        <v>246</v>
      </c>
      <c r="F2117" s="323">
        <v>2689.1170000000002</v>
      </c>
      <c r="G2117" s="39"/>
      <c r="H2117" s="45"/>
    </row>
    <row r="2118" s="2" customFormat="1" ht="16.8" customHeight="1">
      <c r="A2118" s="39"/>
      <c r="B2118" s="45"/>
      <c r="C2118" s="322" t="s">
        <v>3388</v>
      </c>
      <c r="D2118" s="322" t="s">
        <v>3389</v>
      </c>
      <c r="E2118" s="18" t="s">
        <v>246</v>
      </c>
      <c r="F2118" s="323">
        <v>429.37799999999999</v>
      </c>
      <c r="G2118" s="39"/>
      <c r="H2118" s="45"/>
    </row>
    <row r="2119" s="2" customFormat="1" ht="16.8" customHeight="1">
      <c r="A2119" s="39"/>
      <c r="B2119" s="45"/>
      <c r="C2119" s="322" t="s">
        <v>850</v>
      </c>
      <c r="D2119" s="322" t="s">
        <v>851</v>
      </c>
      <c r="E2119" s="18" t="s">
        <v>255</v>
      </c>
      <c r="F2119" s="323">
        <v>292.678</v>
      </c>
      <c r="G2119" s="39"/>
      <c r="H2119" s="45"/>
    </row>
    <row r="2120" s="2" customFormat="1" ht="16.8" customHeight="1">
      <c r="A2120" s="39"/>
      <c r="B2120" s="45"/>
      <c r="C2120" s="318" t="s">
        <v>510</v>
      </c>
      <c r="D2120" s="319" t="s">
        <v>511</v>
      </c>
      <c r="E2120" s="320" t="s">
        <v>296</v>
      </c>
      <c r="F2120" s="321">
        <v>0.14999999999999999</v>
      </c>
      <c r="G2120" s="39"/>
      <c r="H2120" s="45"/>
    </row>
    <row r="2121" s="2" customFormat="1" ht="16.8" customHeight="1">
      <c r="A2121" s="39"/>
      <c r="B2121" s="45"/>
      <c r="C2121" s="322" t="s">
        <v>510</v>
      </c>
      <c r="D2121" s="322" t="s">
        <v>645</v>
      </c>
      <c r="E2121" s="18" t="s">
        <v>1</v>
      </c>
      <c r="F2121" s="323">
        <v>0.14999999999999999</v>
      </c>
      <c r="G2121" s="39"/>
      <c r="H2121" s="45"/>
    </row>
    <row r="2122" s="2" customFormat="1" ht="16.8" customHeight="1">
      <c r="A2122" s="39"/>
      <c r="B2122" s="45"/>
      <c r="C2122" s="324" t="s">
        <v>6372</v>
      </c>
      <c r="D2122" s="39"/>
      <c r="E2122" s="39"/>
      <c r="F2122" s="39"/>
      <c r="G2122" s="39"/>
      <c r="H2122" s="45"/>
    </row>
    <row r="2123" s="2" customFormat="1" ht="16.8" customHeight="1">
      <c r="A2123" s="39"/>
      <c r="B2123" s="45"/>
      <c r="C2123" s="322" t="s">
        <v>634</v>
      </c>
      <c r="D2123" s="322" t="s">
        <v>635</v>
      </c>
      <c r="E2123" s="18" t="s">
        <v>255</v>
      </c>
      <c r="F2123" s="323">
        <v>730.29899999999998</v>
      </c>
      <c r="G2123" s="39"/>
      <c r="H2123" s="45"/>
    </row>
    <row r="2124" s="2" customFormat="1">
      <c r="A2124" s="39"/>
      <c r="B2124" s="45"/>
      <c r="C2124" s="322" t="s">
        <v>671</v>
      </c>
      <c r="D2124" s="322" t="s">
        <v>672</v>
      </c>
      <c r="E2124" s="18" t="s">
        <v>255</v>
      </c>
      <c r="F2124" s="323">
        <v>1436.0550000000001</v>
      </c>
      <c r="G2124" s="39"/>
      <c r="H2124" s="45"/>
    </row>
    <row r="2125" s="2" customFormat="1" ht="16.8" customHeight="1">
      <c r="A2125" s="39"/>
      <c r="B2125" s="45"/>
      <c r="C2125" s="322" t="s">
        <v>719</v>
      </c>
      <c r="D2125" s="322" t="s">
        <v>720</v>
      </c>
      <c r="E2125" s="18" t="s">
        <v>255</v>
      </c>
      <c r="F2125" s="323">
        <v>900.97699999999998</v>
      </c>
      <c r="G2125" s="39"/>
      <c r="H2125" s="45"/>
    </row>
    <row r="2126" s="2" customFormat="1" ht="16.8" customHeight="1">
      <c r="A2126" s="39"/>
      <c r="B2126" s="45"/>
      <c r="C2126" s="322" t="s">
        <v>262</v>
      </c>
      <c r="D2126" s="322" t="s">
        <v>263</v>
      </c>
      <c r="E2126" s="18" t="s">
        <v>255</v>
      </c>
      <c r="F2126" s="323">
        <v>4387.0730000000003</v>
      </c>
      <c r="G2126" s="39"/>
      <c r="H2126" s="45"/>
    </row>
    <row r="2127" s="2" customFormat="1" ht="16.8" customHeight="1">
      <c r="A2127" s="39"/>
      <c r="B2127" s="45"/>
      <c r="C2127" s="318" t="s">
        <v>513</v>
      </c>
      <c r="D2127" s="319" t="s">
        <v>514</v>
      </c>
      <c r="E2127" s="320" t="s">
        <v>246</v>
      </c>
      <c r="F2127" s="321">
        <v>196.34999999999999</v>
      </c>
      <c r="G2127" s="39"/>
      <c r="H2127" s="45"/>
    </row>
    <row r="2128" s="2" customFormat="1" ht="16.8" customHeight="1">
      <c r="A2128" s="39"/>
      <c r="B2128" s="45"/>
      <c r="C2128" s="322" t="s">
        <v>1</v>
      </c>
      <c r="D2128" s="322" t="s">
        <v>3461</v>
      </c>
      <c r="E2128" s="18" t="s">
        <v>1</v>
      </c>
      <c r="F2128" s="323">
        <v>0</v>
      </c>
      <c r="G2128" s="39"/>
      <c r="H2128" s="45"/>
    </row>
    <row r="2129" s="2" customFormat="1">
      <c r="A2129" s="39"/>
      <c r="B2129" s="45"/>
      <c r="C2129" s="322" t="s">
        <v>1</v>
      </c>
      <c r="D2129" s="322" t="s">
        <v>3462</v>
      </c>
      <c r="E2129" s="18" t="s">
        <v>1</v>
      </c>
      <c r="F2129" s="323">
        <v>186.84999999999999</v>
      </c>
      <c r="G2129" s="39"/>
      <c r="H2129" s="45"/>
    </row>
    <row r="2130" s="2" customFormat="1" ht="16.8" customHeight="1">
      <c r="A2130" s="39"/>
      <c r="B2130" s="45"/>
      <c r="C2130" s="322" t="s">
        <v>1</v>
      </c>
      <c r="D2130" s="322" t="s">
        <v>3463</v>
      </c>
      <c r="E2130" s="18" t="s">
        <v>1</v>
      </c>
      <c r="F2130" s="323">
        <v>0</v>
      </c>
      <c r="G2130" s="39"/>
      <c r="H2130" s="45"/>
    </row>
    <row r="2131" s="2" customFormat="1">
      <c r="A2131" s="39"/>
      <c r="B2131" s="45"/>
      <c r="C2131" s="322" t="s">
        <v>1</v>
      </c>
      <c r="D2131" s="322" t="s">
        <v>3464</v>
      </c>
      <c r="E2131" s="18" t="s">
        <v>1</v>
      </c>
      <c r="F2131" s="323">
        <v>4.5</v>
      </c>
      <c r="G2131" s="39"/>
      <c r="H2131" s="45"/>
    </row>
    <row r="2132" s="2" customFormat="1" ht="16.8" customHeight="1">
      <c r="A2132" s="39"/>
      <c r="B2132" s="45"/>
      <c r="C2132" s="322" t="s">
        <v>1</v>
      </c>
      <c r="D2132" s="322" t="s">
        <v>3465</v>
      </c>
      <c r="E2132" s="18" t="s">
        <v>1</v>
      </c>
      <c r="F2132" s="323">
        <v>0</v>
      </c>
      <c r="G2132" s="39"/>
      <c r="H2132" s="45"/>
    </row>
    <row r="2133" s="2" customFormat="1" ht="16.8" customHeight="1">
      <c r="A2133" s="39"/>
      <c r="B2133" s="45"/>
      <c r="C2133" s="322" t="s">
        <v>1</v>
      </c>
      <c r="D2133" s="322" t="s">
        <v>3466</v>
      </c>
      <c r="E2133" s="18" t="s">
        <v>1</v>
      </c>
      <c r="F2133" s="323">
        <v>5</v>
      </c>
      <c r="G2133" s="39"/>
      <c r="H2133" s="45"/>
    </row>
    <row r="2134" s="2" customFormat="1" ht="16.8" customHeight="1">
      <c r="A2134" s="39"/>
      <c r="B2134" s="45"/>
      <c r="C2134" s="322" t="s">
        <v>1</v>
      </c>
      <c r="D2134" s="322" t="s">
        <v>3467</v>
      </c>
      <c r="E2134" s="18" t="s">
        <v>1</v>
      </c>
      <c r="F2134" s="323">
        <v>0</v>
      </c>
      <c r="G2134" s="39"/>
      <c r="H2134" s="45"/>
    </row>
    <row r="2135" s="2" customFormat="1" ht="16.8" customHeight="1">
      <c r="A2135" s="39"/>
      <c r="B2135" s="45"/>
      <c r="C2135" s="322" t="s">
        <v>1</v>
      </c>
      <c r="D2135" s="322" t="s">
        <v>3468</v>
      </c>
      <c r="E2135" s="18" t="s">
        <v>1</v>
      </c>
      <c r="F2135" s="323">
        <v>0</v>
      </c>
      <c r="G2135" s="39"/>
      <c r="H2135" s="45"/>
    </row>
    <row r="2136" s="2" customFormat="1" ht="16.8" customHeight="1">
      <c r="A2136" s="39"/>
      <c r="B2136" s="45"/>
      <c r="C2136" s="322" t="s">
        <v>1</v>
      </c>
      <c r="D2136" s="322" t="s">
        <v>3469</v>
      </c>
      <c r="E2136" s="18" t="s">
        <v>1</v>
      </c>
      <c r="F2136" s="323">
        <v>0</v>
      </c>
      <c r="G2136" s="39"/>
      <c r="H2136" s="45"/>
    </row>
    <row r="2137" s="2" customFormat="1" ht="16.8" customHeight="1">
      <c r="A2137" s="39"/>
      <c r="B2137" s="45"/>
      <c r="C2137" s="322" t="s">
        <v>1</v>
      </c>
      <c r="D2137" s="322" t="s">
        <v>3468</v>
      </c>
      <c r="E2137" s="18" t="s">
        <v>1</v>
      </c>
      <c r="F2137" s="323">
        <v>0</v>
      </c>
      <c r="G2137" s="39"/>
      <c r="H2137" s="45"/>
    </row>
    <row r="2138" s="2" customFormat="1" ht="16.8" customHeight="1">
      <c r="A2138" s="39"/>
      <c r="B2138" s="45"/>
      <c r="C2138" s="322" t="s">
        <v>1</v>
      </c>
      <c r="D2138" s="322" t="s">
        <v>3338</v>
      </c>
      <c r="E2138" s="18" t="s">
        <v>1</v>
      </c>
      <c r="F2138" s="323">
        <v>0</v>
      </c>
      <c r="G2138" s="39"/>
      <c r="H2138" s="45"/>
    </row>
    <row r="2139" s="2" customFormat="1" ht="16.8" customHeight="1">
      <c r="A2139" s="39"/>
      <c r="B2139" s="45"/>
      <c r="C2139" s="322" t="s">
        <v>1</v>
      </c>
      <c r="D2139" s="322" t="s">
        <v>3468</v>
      </c>
      <c r="E2139" s="18" t="s">
        <v>1</v>
      </c>
      <c r="F2139" s="323">
        <v>0</v>
      </c>
      <c r="G2139" s="39"/>
      <c r="H2139" s="45"/>
    </row>
    <row r="2140" s="2" customFormat="1" ht="16.8" customHeight="1">
      <c r="A2140" s="39"/>
      <c r="B2140" s="45"/>
      <c r="C2140" s="322" t="s">
        <v>1</v>
      </c>
      <c r="D2140" s="322" t="s">
        <v>3470</v>
      </c>
      <c r="E2140" s="18" t="s">
        <v>1</v>
      </c>
      <c r="F2140" s="323">
        <v>0</v>
      </c>
      <c r="G2140" s="39"/>
      <c r="H2140" s="45"/>
    </row>
    <row r="2141" s="2" customFormat="1" ht="16.8" customHeight="1">
      <c r="A2141" s="39"/>
      <c r="B2141" s="45"/>
      <c r="C2141" s="322" t="s">
        <v>1</v>
      </c>
      <c r="D2141" s="322" t="s">
        <v>3468</v>
      </c>
      <c r="E2141" s="18" t="s">
        <v>1</v>
      </c>
      <c r="F2141" s="323">
        <v>0</v>
      </c>
      <c r="G2141" s="39"/>
      <c r="H2141" s="45"/>
    </row>
    <row r="2142" s="2" customFormat="1" ht="16.8" customHeight="1">
      <c r="A2142" s="39"/>
      <c r="B2142" s="45"/>
      <c r="C2142" s="322" t="s">
        <v>513</v>
      </c>
      <c r="D2142" s="322" t="s">
        <v>261</v>
      </c>
      <c r="E2142" s="18" t="s">
        <v>1</v>
      </c>
      <c r="F2142" s="323">
        <v>196.34999999999999</v>
      </c>
      <c r="G2142" s="39"/>
      <c r="H2142" s="45"/>
    </row>
    <row r="2143" s="2" customFormat="1" ht="16.8" customHeight="1">
      <c r="A2143" s="39"/>
      <c r="B2143" s="45"/>
      <c r="C2143" s="324" t="s">
        <v>6372</v>
      </c>
      <c r="D2143" s="39"/>
      <c r="E2143" s="39"/>
      <c r="F2143" s="39"/>
      <c r="G2143" s="39"/>
      <c r="H2143" s="45"/>
    </row>
    <row r="2144" s="2" customFormat="1" ht="16.8" customHeight="1">
      <c r="A2144" s="39"/>
      <c r="B2144" s="45"/>
      <c r="C2144" s="322" t="s">
        <v>820</v>
      </c>
      <c r="D2144" s="322" t="s">
        <v>821</v>
      </c>
      <c r="E2144" s="18" t="s">
        <v>246</v>
      </c>
      <c r="F2144" s="323">
        <v>196.34999999999999</v>
      </c>
      <c r="G2144" s="39"/>
      <c r="H2144" s="45"/>
    </row>
    <row r="2145" s="2" customFormat="1" ht="16.8" customHeight="1">
      <c r="A2145" s="39"/>
      <c r="B2145" s="45"/>
      <c r="C2145" s="322" t="s">
        <v>244</v>
      </c>
      <c r="D2145" s="322" t="s">
        <v>245</v>
      </c>
      <c r="E2145" s="18" t="s">
        <v>246</v>
      </c>
      <c r="F2145" s="323">
        <v>196.34999999999999</v>
      </c>
      <c r="G2145" s="39"/>
      <c r="H2145" s="45"/>
    </row>
    <row r="2146" s="2" customFormat="1">
      <c r="A2146" s="39"/>
      <c r="B2146" s="45"/>
      <c r="C2146" s="322" t="s">
        <v>671</v>
      </c>
      <c r="D2146" s="322" t="s">
        <v>672</v>
      </c>
      <c r="E2146" s="18" t="s">
        <v>255</v>
      </c>
      <c r="F2146" s="323">
        <v>1436.0550000000001</v>
      </c>
      <c r="G2146" s="39"/>
      <c r="H2146" s="45"/>
    </row>
    <row r="2147" s="2" customFormat="1" ht="16.8" customHeight="1">
      <c r="A2147" s="39"/>
      <c r="B2147" s="45"/>
      <c r="C2147" s="322" t="s">
        <v>719</v>
      </c>
      <c r="D2147" s="322" t="s">
        <v>720</v>
      </c>
      <c r="E2147" s="18" t="s">
        <v>255</v>
      </c>
      <c r="F2147" s="323">
        <v>900.97699999999998</v>
      </c>
      <c r="G2147" s="39"/>
      <c r="H2147" s="45"/>
    </row>
    <row r="2148" s="2" customFormat="1" ht="16.8" customHeight="1">
      <c r="A2148" s="39"/>
      <c r="B2148" s="45"/>
      <c r="C2148" s="322" t="s">
        <v>262</v>
      </c>
      <c r="D2148" s="322" t="s">
        <v>263</v>
      </c>
      <c r="E2148" s="18" t="s">
        <v>255</v>
      </c>
      <c r="F2148" s="323">
        <v>4387.0730000000003</v>
      </c>
      <c r="G2148" s="39"/>
      <c r="H2148" s="45"/>
    </row>
    <row r="2149" s="2" customFormat="1" ht="16.8" customHeight="1">
      <c r="A2149" s="39"/>
      <c r="B2149" s="45"/>
      <c r="C2149" s="322" t="s">
        <v>800</v>
      </c>
      <c r="D2149" s="322" t="s">
        <v>801</v>
      </c>
      <c r="E2149" s="18" t="s">
        <v>246</v>
      </c>
      <c r="F2149" s="323">
        <v>196.34999999999999</v>
      </c>
      <c r="G2149" s="39"/>
      <c r="H2149" s="45"/>
    </row>
    <row r="2150" s="2" customFormat="1" ht="16.8" customHeight="1">
      <c r="A2150" s="39"/>
      <c r="B2150" s="45"/>
      <c r="C2150" s="322" t="s">
        <v>806</v>
      </c>
      <c r="D2150" s="322" t="s">
        <v>807</v>
      </c>
      <c r="E2150" s="18" t="s">
        <v>246</v>
      </c>
      <c r="F2150" s="323">
        <v>98.174999999999997</v>
      </c>
      <c r="G2150" s="39"/>
      <c r="H2150" s="45"/>
    </row>
    <row r="2151" s="2" customFormat="1" ht="16.8" customHeight="1">
      <c r="A2151" s="39"/>
      <c r="B2151" s="45"/>
      <c r="C2151" s="318" t="s">
        <v>516</v>
      </c>
      <c r="D2151" s="319" t="s">
        <v>516</v>
      </c>
      <c r="E2151" s="320" t="s">
        <v>255</v>
      </c>
      <c r="F2151" s="321">
        <v>2675.3910000000001</v>
      </c>
      <c r="G2151" s="39"/>
      <c r="H2151" s="45"/>
    </row>
    <row r="2152" s="2" customFormat="1" ht="16.8" customHeight="1">
      <c r="A2152" s="39"/>
      <c r="B2152" s="45"/>
      <c r="C2152" s="322" t="s">
        <v>1</v>
      </c>
      <c r="D2152" s="322" t="s">
        <v>3446</v>
      </c>
      <c r="E2152" s="18" t="s">
        <v>1</v>
      </c>
      <c r="F2152" s="323">
        <v>4357.6189999999997</v>
      </c>
      <c r="G2152" s="39"/>
      <c r="H2152" s="45"/>
    </row>
    <row r="2153" s="2" customFormat="1" ht="16.8" customHeight="1">
      <c r="A2153" s="39"/>
      <c r="B2153" s="45"/>
      <c r="C2153" s="322" t="s">
        <v>1</v>
      </c>
      <c r="D2153" s="322" t="s">
        <v>769</v>
      </c>
      <c r="E2153" s="18" t="s">
        <v>1</v>
      </c>
      <c r="F2153" s="323">
        <v>-292.678</v>
      </c>
      <c r="G2153" s="39"/>
      <c r="H2153" s="45"/>
    </row>
    <row r="2154" s="2" customFormat="1" ht="16.8" customHeight="1">
      <c r="A2154" s="39"/>
      <c r="B2154" s="45"/>
      <c r="C2154" s="322" t="s">
        <v>1</v>
      </c>
      <c r="D2154" s="322" t="s">
        <v>3447</v>
      </c>
      <c r="E2154" s="18" t="s">
        <v>1</v>
      </c>
      <c r="F2154" s="323">
        <v>-38.052999999999997</v>
      </c>
      <c r="G2154" s="39"/>
      <c r="H2154" s="45"/>
    </row>
    <row r="2155" s="2" customFormat="1" ht="16.8" customHeight="1">
      <c r="A2155" s="39"/>
      <c r="B2155" s="45"/>
      <c r="C2155" s="322" t="s">
        <v>1</v>
      </c>
      <c r="D2155" s="322" t="s">
        <v>770</v>
      </c>
      <c r="E2155" s="18" t="s">
        <v>1</v>
      </c>
      <c r="F2155" s="323">
        <v>-1078.2860000000001</v>
      </c>
      <c r="G2155" s="39"/>
      <c r="H2155" s="45"/>
    </row>
    <row r="2156" s="2" customFormat="1" ht="16.8" customHeight="1">
      <c r="A2156" s="39"/>
      <c r="B2156" s="45"/>
      <c r="C2156" s="322" t="s">
        <v>1</v>
      </c>
      <c r="D2156" s="322" t="s">
        <v>3448</v>
      </c>
      <c r="E2156" s="18" t="s">
        <v>1</v>
      </c>
      <c r="F2156" s="323">
        <v>-143.91399999999999</v>
      </c>
      <c r="G2156" s="39"/>
      <c r="H2156" s="45"/>
    </row>
    <row r="2157" s="2" customFormat="1">
      <c r="A2157" s="39"/>
      <c r="B2157" s="45"/>
      <c r="C2157" s="322" t="s">
        <v>1</v>
      </c>
      <c r="D2157" s="322" t="s">
        <v>3449</v>
      </c>
      <c r="E2157" s="18" t="s">
        <v>1</v>
      </c>
      <c r="F2157" s="323">
        <v>-129.297</v>
      </c>
      <c r="G2157" s="39"/>
      <c r="H2157" s="45"/>
    </row>
    <row r="2158" s="2" customFormat="1" ht="16.8" customHeight="1">
      <c r="A2158" s="39"/>
      <c r="B2158" s="45"/>
      <c r="C2158" s="322" t="s">
        <v>516</v>
      </c>
      <c r="D2158" s="322" t="s">
        <v>261</v>
      </c>
      <c r="E2158" s="18" t="s">
        <v>1</v>
      </c>
      <c r="F2158" s="323">
        <v>2675.3910000000001</v>
      </c>
      <c r="G2158" s="39"/>
      <c r="H2158" s="45"/>
    </row>
    <row r="2159" s="2" customFormat="1" ht="16.8" customHeight="1">
      <c r="A2159" s="39"/>
      <c r="B2159" s="45"/>
      <c r="C2159" s="324" t="s">
        <v>6372</v>
      </c>
      <c r="D2159" s="39"/>
      <c r="E2159" s="39"/>
      <c r="F2159" s="39"/>
      <c r="G2159" s="39"/>
      <c r="H2159" s="45"/>
    </row>
    <row r="2160" s="2" customFormat="1" ht="16.8" customHeight="1">
      <c r="A2160" s="39"/>
      <c r="B2160" s="45"/>
      <c r="C2160" s="322" t="s">
        <v>764</v>
      </c>
      <c r="D2160" s="322" t="s">
        <v>765</v>
      </c>
      <c r="E2160" s="18" t="s">
        <v>255</v>
      </c>
      <c r="F2160" s="323">
        <v>2675.3910000000001</v>
      </c>
      <c r="G2160" s="39"/>
      <c r="H2160" s="45"/>
    </row>
    <row r="2161" s="2" customFormat="1">
      <c r="A2161" s="39"/>
      <c r="B2161" s="45"/>
      <c r="C2161" s="322" t="s">
        <v>671</v>
      </c>
      <c r="D2161" s="322" t="s">
        <v>672</v>
      </c>
      <c r="E2161" s="18" t="s">
        <v>255</v>
      </c>
      <c r="F2161" s="323">
        <v>1436.0550000000001</v>
      </c>
      <c r="G2161" s="39"/>
      <c r="H2161" s="45"/>
    </row>
    <row r="2162" s="2" customFormat="1">
      <c r="A2162" s="39"/>
      <c r="B2162" s="45"/>
      <c r="C2162" s="322" t="s">
        <v>688</v>
      </c>
      <c r="D2162" s="322" t="s">
        <v>689</v>
      </c>
      <c r="E2162" s="18" t="s">
        <v>255</v>
      </c>
      <c r="F2162" s="323">
        <v>366.63900000000001</v>
      </c>
      <c r="G2162" s="39"/>
      <c r="H2162" s="45"/>
    </row>
    <row r="2163" s="2" customFormat="1" ht="16.8" customHeight="1">
      <c r="A2163" s="39"/>
      <c r="B2163" s="45"/>
      <c r="C2163" s="322" t="s">
        <v>773</v>
      </c>
      <c r="D2163" s="322" t="s">
        <v>774</v>
      </c>
      <c r="E2163" s="18" t="s">
        <v>487</v>
      </c>
      <c r="F2163" s="323">
        <v>4388.5190000000002</v>
      </c>
      <c r="G2163" s="39"/>
      <c r="H2163" s="45"/>
    </row>
    <row r="2164" s="2" customFormat="1" ht="16.8" customHeight="1">
      <c r="A2164" s="39"/>
      <c r="B2164" s="45"/>
      <c r="C2164" s="318" t="s">
        <v>518</v>
      </c>
      <c r="D2164" s="319" t="s">
        <v>518</v>
      </c>
      <c r="E2164" s="320" t="s">
        <v>246</v>
      </c>
      <c r="F2164" s="321">
        <v>98.174999999999997</v>
      </c>
      <c r="G2164" s="39"/>
      <c r="H2164" s="45"/>
    </row>
    <row r="2165" s="2" customFormat="1" ht="16.8" customHeight="1">
      <c r="A2165" s="39"/>
      <c r="B2165" s="45"/>
      <c r="C2165" s="322" t="s">
        <v>1</v>
      </c>
      <c r="D2165" s="322" t="s">
        <v>811</v>
      </c>
      <c r="E2165" s="18" t="s">
        <v>1</v>
      </c>
      <c r="F2165" s="323">
        <v>0</v>
      </c>
      <c r="G2165" s="39"/>
      <c r="H2165" s="45"/>
    </row>
    <row r="2166" s="2" customFormat="1" ht="16.8" customHeight="1">
      <c r="A2166" s="39"/>
      <c r="B2166" s="45"/>
      <c r="C2166" s="322" t="s">
        <v>1</v>
      </c>
      <c r="D2166" s="322" t="s">
        <v>812</v>
      </c>
      <c r="E2166" s="18" t="s">
        <v>1</v>
      </c>
      <c r="F2166" s="323">
        <v>98.174999999999997</v>
      </c>
      <c r="G2166" s="39"/>
      <c r="H2166" s="45"/>
    </row>
    <row r="2167" s="2" customFormat="1" ht="16.8" customHeight="1">
      <c r="A2167" s="39"/>
      <c r="B2167" s="45"/>
      <c r="C2167" s="322" t="s">
        <v>518</v>
      </c>
      <c r="D2167" s="322" t="s">
        <v>261</v>
      </c>
      <c r="E2167" s="18" t="s">
        <v>1</v>
      </c>
      <c r="F2167" s="323">
        <v>98.174999999999997</v>
      </c>
      <c r="G2167" s="39"/>
      <c r="H2167" s="45"/>
    </row>
    <row r="2168" s="2" customFormat="1" ht="16.8" customHeight="1">
      <c r="A2168" s="39"/>
      <c r="B2168" s="45"/>
      <c r="C2168" s="324" t="s">
        <v>6372</v>
      </c>
      <c r="D2168" s="39"/>
      <c r="E2168" s="39"/>
      <c r="F2168" s="39"/>
      <c r="G2168" s="39"/>
      <c r="H2168" s="45"/>
    </row>
    <row r="2169" s="2" customFormat="1" ht="16.8" customHeight="1">
      <c r="A2169" s="39"/>
      <c r="B2169" s="45"/>
      <c r="C2169" s="322" t="s">
        <v>806</v>
      </c>
      <c r="D2169" s="322" t="s">
        <v>807</v>
      </c>
      <c r="E2169" s="18" t="s">
        <v>246</v>
      </c>
      <c r="F2169" s="323">
        <v>98.174999999999997</v>
      </c>
      <c r="G2169" s="39"/>
      <c r="H2169" s="45"/>
    </row>
    <row r="2170" s="2" customFormat="1">
      <c r="A2170" s="39"/>
      <c r="B2170" s="45"/>
      <c r="C2170" s="322" t="s">
        <v>838</v>
      </c>
      <c r="D2170" s="322" t="s">
        <v>839</v>
      </c>
      <c r="E2170" s="18" t="s">
        <v>246</v>
      </c>
      <c r="F2170" s="323">
        <v>98.174999999999997</v>
      </c>
      <c r="G2170" s="39"/>
      <c r="H2170" s="45"/>
    </row>
    <row r="2171" s="2" customFormat="1" ht="16.8" customHeight="1">
      <c r="A2171" s="39"/>
      <c r="B2171" s="45"/>
      <c r="C2171" s="322" t="s">
        <v>844</v>
      </c>
      <c r="D2171" s="322" t="s">
        <v>845</v>
      </c>
      <c r="E2171" s="18" t="s">
        <v>246</v>
      </c>
      <c r="F2171" s="323">
        <v>98.174999999999997</v>
      </c>
      <c r="G2171" s="39"/>
      <c r="H2171" s="45"/>
    </row>
    <row r="2172" s="2" customFormat="1" ht="26.4" customHeight="1">
      <c r="A2172" s="39"/>
      <c r="B2172" s="45"/>
      <c r="C2172" s="317" t="s">
        <v>6406</v>
      </c>
      <c r="D2172" s="317" t="s">
        <v>132</v>
      </c>
      <c r="E2172" s="39"/>
      <c r="F2172" s="39"/>
      <c r="G2172" s="39"/>
      <c r="H2172" s="45"/>
    </row>
    <row r="2173" s="2" customFormat="1" ht="16.8" customHeight="1">
      <c r="A2173" s="39"/>
      <c r="B2173" s="45"/>
      <c r="C2173" s="318" t="s">
        <v>422</v>
      </c>
      <c r="D2173" s="319" t="s">
        <v>423</v>
      </c>
      <c r="E2173" s="320" t="s">
        <v>255</v>
      </c>
      <c r="F2173" s="321">
        <v>1582.0350000000001</v>
      </c>
      <c r="G2173" s="39"/>
      <c r="H2173" s="45"/>
    </row>
    <row r="2174" s="2" customFormat="1" ht="16.8" customHeight="1">
      <c r="A2174" s="39"/>
      <c r="B2174" s="45"/>
      <c r="C2174" s="322" t="s">
        <v>1</v>
      </c>
      <c r="D2174" s="322" t="s">
        <v>3724</v>
      </c>
      <c r="E2174" s="18" t="s">
        <v>1</v>
      </c>
      <c r="F2174" s="323">
        <v>0</v>
      </c>
      <c r="G2174" s="39"/>
      <c r="H2174" s="45"/>
    </row>
    <row r="2175" s="2" customFormat="1" ht="16.8" customHeight="1">
      <c r="A2175" s="39"/>
      <c r="B2175" s="45"/>
      <c r="C2175" s="322" t="s">
        <v>1</v>
      </c>
      <c r="D2175" s="322" t="s">
        <v>3725</v>
      </c>
      <c r="E2175" s="18" t="s">
        <v>1</v>
      </c>
      <c r="F2175" s="323">
        <v>1052.9749999999999</v>
      </c>
      <c r="G2175" s="39"/>
      <c r="H2175" s="45"/>
    </row>
    <row r="2176" s="2" customFormat="1" ht="16.8" customHeight="1">
      <c r="A2176" s="39"/>
      <c r="B2176" s="45"/>
      <c r="C2176" s="322" t="s">
        <v>1</v>
      </c>
      <c r="D2176" s="322" t="s">
        <v>3726</v>
      </c>
      <c r="E2176" s="18" t="s">
        <v>1</v>
      </c>
      <c r="F2176" s="323">
        <v>0</v>
      </c>
      <c r="G2176" s="39"/>
      <c r="H2176" s="45"/>
    </row>
    <row r="2177" s="2" customFormat="1" ht="16.8" customHeight="1">
      <c r="A2177" s="39"/>
      <c r="B2177" s="45"/>
      <c r="C2177" s="322" t="s">
        <v>1</v>
      </c>
      <c r="D2177" s="322" t="s">
        <v>3727</v>
      </c>
      <c r="E2177" s="18" t="s">
        <v>1</v>
      </c>
      <c r="F2177" s="323">
        <v>47.911000000000001</v>
      </c>
      <c r="G2177" s="39"/>
      <c r="H2177" s="45"/>
    </row>
    <row r="2178" s="2" customFormat="1" ht="16.8" customHeight="1">
      <c r="A2178" s="39"/>
      <c r="B2178" s="45"/>
      <c r="C2178" s="322" t="s">
        <v>1</v>
      </c>
      <c r="D2178" s="322" t="s">
        <v>3728</v>
      </c>
      <c r="E2178" s="18" t="s">
        <v>1</v>
      </c>
      <c r="F2178" s="323">
        <v>0</v>
      </c>
      <c r="G2178" s="39"/>
      <c r="H2178" s="45"/>
    </row>
    <row r="2179" s="2" customFormat="1" ht="16.8" customHeight="1">
      <c r="A2179" s="39"/>
      <c r="B2179" s="45"/>
      <c r="C2179" s="322" t="s">
        <v>1</v>
      </c>
      <c r="D2179" s="322" t="s">
        <v>3729</v>
      </c>
      <c r="E2179" s="18" t="s">
        <v>1</v>
      </c>
      <c r="F2179" s="323">
        <v>0</v>
      </c>
      <c r="G2179" s="39"/>
      <c r="H2179" s="45"/>
    </row>
    <row r="2180" s="2" customFormat="1" ht="16.8" customHeight="1">
      <c r="A2180" s="39"/>
      <c r="B2180" s="45"/>
      <c r="C2180" s="322" t="s">
        <v>1</v>
      </c>
      <c r="D2180" s="322" t="s">
        <v>3730</v>
      </c>
      <c r="E2180" s="18" t="s">
        <v>1</v>
      </c>
      <c r="F2180" s="323">
        <v>0</v>
      </c>
      <c r="G2180" s="39"/>
      <c r="H2180" s="45"/>
    </row>
    <row r="2181" s="2" customFormat="1" ht="16.8" customHeight="1">
      <c r="A2181" s="39"/>
      <c r="B2181" s="45"/>
      <c r="C2181" s="322" t="s">
        <v>1</v>
      </c>
      <c r="D2181" s="322" t="s">
        <v>3731</v>
      </c>
      <c r="E2181" s="18" t="s">
        <v>1</v>
      </c>
      <c r="F2181" s="323">
        <v>16.088000000000001</v>
      </c>
      <c r="G2181" s="39"/>
      <c r="H2181" s="45"/>
    </row>
    <row r="2182" s="2" customFormat="1" ht="16.8" customHeight="1">
      <c r="A2182" s="39"/>
      <c r="B2182" s="45"/>
      <c r="C2182" s="322" t="s">
        <v>1</v>
      </c>
      <c r="D2182" s="322" t="s">
        <v>3732</v>
      </c>
      <c r="E2182" s="18" t="s">
        <v>1</v>
      </c>
      <c r="F2182" s="323">
        <v>0</v>
      </c>
      <c r="G2182" s="39"/>
      <c r="H2182" s="45"/>
    </row>
    <row r="2183" s="2" customFormat="1" ht="16.8" customHeight="1">
      <c r="A2183" s="39"/>
      <c r="B2183" s="45"/>
      <c r="C2183" s="322" t="s">
        <v>1</v>
      </c>
      <c r="D2183" s="322" t="s">
        <v>3733</v>
      </c>
      <c r="E2183" s="18" t="s">
        <v>1</v>
      </c>
      <c r="F2183" s="323">
        <v>214.75100000000001</v>
      </c>
      <c r="G2183" s="39"/>
      <c r="H2183" s="45"/>
    </row>
    <row r="2184" s="2" customFormat="1" ht="16.8" customHeight="1">
      <c r="A2184" s="39"/>
      <c r="B2184" s="45"/>
      <c r="C2184" s="322" t="s">
        <v>1</v>
      </c>
      <c r="D2184" s="322" t="s">
        <v>3734</v>
      </c>
      <c r="E2184" s="18" t="s">
        <v>1</v>
      </c>
      <c r="F2184" s="323">
        <v>0</v>
      </c>
      <c r="G2184" s="39"/>
      <c r="H2184" s="45"/>
    </row>
    <row r="2185" s="2" customFormat="1" ht="16.8" customHeight="1">
      <c r="A2185" s="39"/>
      <c r="B2185" s="45"/>
      <c r="C2185" s="322" t="s">
        <v>1</v>
      </c>
      <c r="D2185" s="322" t="s">
        <v>3735</v>
      </c>
      <c r="E2185" s="18" t="s">
        <v>1</v>
      </c>
      <c r="F2185" s="323">
        <v>5.069</v>
      </c>
      <c r="G2185" s="39"/>
      <c r="H2185" s="45"/>
    </row>
    <row r="2186" s="2" customFormat="1" ht="16.8" customHeight="1">
      <c r="A2186" s="39"/>
      <c r="B2186" s="45"/>
      <c r="C2186" s="322" t="s">
        <v>1</v>
      </c>
      <c r="D2186" s="322" t="s">
        <v>3736</v>
      </c>
      <c r="E2186" s="18" t="s">
        <v>1</v>
      </c>
      <c r="F2186" s="323">
        <v>0</v>
      </c>
      <c r="G2186" s="39"/>
      <c r="H2186" s="45"/>
    </row>
    <row r="2187" s="2" customFormat="1" ht="16.8" customHeight="1">
      <c r="A2187" s="39"/>
      <c r="B2187" s="45"/>
      <c r="C2187" s="322" t="s">
        <v>1</v>
      </c>
      <c r="D2187" s="322" t="s">
        <v>3737</v>
      </c>
      <c r="E2187" s="18" t="s">
        <v>1</v>
      </c>
      <c r="F2187" s="323">
        <v>34.067</v>
      </c>
      <c r="G2187" s="39"/>
      <c r="H2187" s="45"/>
    </row>
    <row r="2188" s="2" customFormat="1" ht="16.8" customHeight="1">
      <c r="A2188" s="39"/>
      <c r="B2188" s="45"/>
      <c r="C2188" s="322" t="s">
        <v>1</v>
      </c>
      <c r="D2188" s="322" t="s">
        <v>1</v>
      </c>
      <c r="E2188" s="18" t="s">
        <v>1</v>
      </c>
      <c r="F2188" s="323">
        <v>0</v>
      </c>
      <c r="G2188" s="39"/>
      <c r="H2188" s="45"/>
    </row>
    <row r="2189" s="2" customFormat="1" ht="16.8" customHeight="1">
      <c r="A2189" s="39"/>
      <c r="B2189" s="45"/>
      <c r="C2189" s="322" t="s">
        <v>1</v>
      </c>
      <c r="D2189" s="322" t="s">
        <v>3738</v>
      </c>
      <c r="E2189" s="18" t="s">
        <v>1</v>
      </c>
      <c r="F2189" s="323">
        <v>260</v>
      </c>
      <c r="G2189" s="39"/>
      <c r="H2189" s="45"/>
    </row>
    <row r="2190" s="2" customFormat="1" ht="16.8" customHeight="1">
      <c r="A2190" s="39"/>
      <c r="B2190" s="45"/>
      <c r="C2190" s="322" t="s">
        <v>1</v>
      </c>
      <c r="D2190" s="322" t="s">
        <v>3739</v>
      </c>
      <c r="E2190" s="18" t="s">
        <v>1</v>
      </c>
      <c r="F2190" s="323">
        <v>10</v>
      </c>
      <c r="G2190" s="39"/>
      <c r="H2190" s="45"/>
    </row>
    <row r="2191" s="2" customFormat="1" ht="16.8" customHeight="1">
      <c r="A2191" s="39"/>
      <c r="B2191" s="45"/>
      <c r="C2191" s="322" t="s">
        <v>1</v>
      </c>
      <c r="D2191" s="322" t="s">
        <v>3740</v>
      </c>
      <c r="E2191" s="18" t="s">
        <v>1</v>
      </c>
      <c r="F2191" s="323">
        <v>0</v>
      </c>
      <c r="G2191" s="39"/>
      <c r="H2191" s="45"/>
    </row>
    <row r="2192" s="2" customFormat="1" ht="16.8" customHeight="1">
      <c r="A2192" s="39"/>
      <c r="B2192" s="45"/>
      <c r="C2192" s="322" t="s">
        <v>1</v>
      </c>
      <c r="D2192" s="322" t="s">
        <v>3741</v>
      </c>
      <c r="E2192" s="18" t="s">
        <v>1</v>
      </c>
      <c r="F2192" s="323">
        <v>10</v>
      </c>
      <c r="G2192" s="39"/>
      <c r="H2192" s="45"/>
    </row>
    <row r="2193" s="2" customFormat="1">
      <c r="A2193" s="39"/>
      <c r="B2193" s="45"/>
      <c r="C2193" s="322" t="s">
        <v>1</v>
      </c>
      <c r="D2193" s="322" t="s">
        <v>3742</v>
      </c>
      <c r="E2193" s="18" t="s">
        <v>1</v>
      </c>
      <c r="F2193" s="323">
        <v>85</v>
      </c>
      <c r="G2193" s="39"/>
      <c r="H2193" s="45"/>
    </row>
    <row r="2194" s="2" customFormat="1">
      <c r="A2194" s="39"/>
      <c r="B2194" s="45"/>
      <c r="C2194" s="322" t="s">
        <v>1</v>
      </c>
      <c r="D2194" s="322" t="s">
        <v>3743</v>
      </c>
      <c r="E2194" s="18" t="s">
        <v>1</v>
      </c>
      <c r="F2194" s="323">
        <v>5</v>
      </c>
      <c r="G2194" s="39"/>
      <c r="H2194" s="45"/>
    </row>
    <row r="2195" s="2" customFormat="1" ht="16.8" customHeight="1">
      <c r="A2195" s="39"/>
      <c r="B2195" s="45"/>
      <c r="C2195" s="322" t="s">
        <v>1</v>
      </c>
      <c r="D2195" s="322" t="s">
        <v>3744</v>
      </c>
      <c r="E2195" s="18" t="s">
        <v>1</v>
      </c>
      <c r="F2195" s="323">
        <v>15</v>
      </c>
      <c r="G2195" s="39"/>
      <c r="H2195" s="45"/>
    </row>
    <row r="2196" s="2" customFormat="1" ht="16.8" customHeight="1">
      <c r="A2196" s="39"/>
      <c r="B2196" s="45"/>
      <c r="C2196" s="322" t="s">
        <v>1</v>
      </c>
      <c r="D2196" s="322" t="s">
        <v>1</v>
      </c>
      <c r="E2196" s="18" t="s">
        <v>1</v>
      </c>
      <c r="F2196" s="323">
        <v>0</v>
      </c>
      <c r="G2196" s="39"/>
      <c r="H2196" s="45"/>
    </row>
    <row r="2197" s="2" customFormat="1" ht="16.8" customHeight="1">
      <c r="A2197" s="39"/>
      <c r="B2197" s="45"/>
      <c r="C2197" s="322" t="s">
        <v>1</v>
      </c>
      <c r="D2197" s="322" t="s">
        <v>3312</v>
      </c>
      <c r="E2197" s="18" t="s">
        <v>1</v>
      </c>
      <c r="F2197" s="323">
        <v>0</v>
      </c>
      <c r="G2197" s="39"/>
      <c r="H2197" s="45"/>
    </row>
    <row r="2198" s="2" customFormat="1" ht="16.8" customHeight="1">
      <c r="A2198" s="39"/>
      <c r="B2198" s="45"/>
      <c r="C2198" s="322" t="s">
        <v>1</v>
      </c>
      <c r="D2198" s="322" t="s">
        <v>3745</v>
      </c>
      <c r="E2198" s="18" t="s">
        <v>1</v>
      </c>
      <c r="F2198" s="323">
        <v>-88.572000000000003</v>
      </c>
      <c r="G2198" s="39"/>
      <c r="H2198" s="45"/>
    </row>
    <row r="2199" s="2" customFormat="1" ht="16.8" customHeight="1">
      <c r="A2199" s="39"/>
      <c r="B2199" s="45"/>
      <c r="C2199" s="322" t="s">
        <v>1</v>
      </c>
      <c r="D2199" s="322" t="s">
        <v>3746</v>
      </c>
      <c r="E2199" s="18" t="s">
        <v>1</v>
      </c>
      <c r="F2199" s="323">
        <v>-10.272</v>
      </c>
      <c r="G2199" s="39"/>
      <c r="H2199" s="45"/>
    </row>
    <row r="2200" s="2" customFormat="1" ht="16.8" customHeight="1">
      <c r="A2200" s="39"/>
      <c r="B2200" s="45"/>
      <c r="C2200" s="322" t="s">
        <v>1</v>
      </c>
      <c r="D2200" s="322" t="s">
        <v>3747</v>
      </c>
      <c r="E2200" s="18" t="s">
        <v>1</v>
      </c>
      <c r="F2200" s="323">
        <v>-9.141</v>
      </c>
      <c r="G2200" s="39"/>
      <c r="H2200" s="45"/>
    </row>
    <row r="2201" s="2" customFormat="1" ht="16.8" customHeight="1">
      <c r="A2201" s="39"/>
      <c r="B2201" s="45"/>
      <c r="C2201" s="322" t="s">
        <v>1</v>
      </c>
      <c r="D2201" s="322" t="s">
        <v>3748</v>
      </c>
      <c r="E2201" s="18" t="s">
        <v>1</v>
      </c>
      <c r="F2201" s="323">
        <v>-30.459</v>
      </c>
      <c r="G2201" s="39"/>
      <c r="H2201" s="45"/>
    </row>
    <row r="2202" s="2" customFormat="1" ht="16.8" customHeight="1">
      <c r="A2202" s="39"/>
      <c r="B2202" s="45"/>
      <c r="C2202" s="322" t="s">
        <v>1</v>
      </c>
      <c r="D2202" s="322" t="s">
        <v>3318</v>
      </c>
      <c r="E2202" s="18" t="s">
        <v>1</v>
      </c>
      <c r="F2202" s="323">
        <v>0</v>
      </c>
      <c r="G2202" s="39"/>
      <c r="H2202" s="45"/>
    </row>
    <row r="2203" s="2" customFormat="1" ht="16.8" customHeight="1">
      <c r="A2203" s="39"/>
      <c r="B2203" s="45"/>
      <c r="C2203" s="322" t="s">
        <v>1</v>
      </c>
      <c r="D2203" s="322" t="s">
        <v>3749</v>
      </c>
      <c r="E2203" s="18" t="s">
        <v>1</v>
      </c>
      <c r="F2203" s="323">
        <v>0</v>
      </c>
      <c r="G2203" s="39"/>
      <c r="H2203" s="45"/>
    </row>
    <row r="2204" s="2" customFormat="1" ht="16.8" customHeight="1">
      <c r="A2204" s="39"/>
      <c r="B2204" s="45"/>
      <c r="C2204" s="322" t="s">
        <v>1</v>
      </c>
      <c r="D2204" s="322" t="s">
        <v>3750</v>
      </c>
      <c r="E2204" s="18" t="s">
        <v>1</v>
      </c>
      <c r="F2204" s="323">
        <v>-2.2010000000000001</v>
      </c>
      <c r="G2204" s="39"/>
      <c r="H2204" s="45"/>
    </row>
    <row r="2205" s="2" customFormat="1" ht="16.8" customHeight="1">
      <c r="A2205" s="39"/>
      <c r="B2205" s="45"/>
      <c r="C2205" s="322" t="s">
        <v>1</v>
      </c>
      <c r="D2205" s="322" t="s">
        <v>3751</v>
      </c>
      <c r="E2205" s="18" t="s">
        <v>1</v>
      </c>
      <c r="F2205" s="323">
        <v>0</v>
      </c>
      <c r="G2205" s="39"/>
      <c r="H2205" s="45"/>
    </row>
    <row r="2206" s="2" customFormat="1" ht="16.8" customHeight="1">
      <c r="A2206" s="39"/>
      <c r="B2206" s="45"/>
      <c r="C2206" s="322" t="s">
        <v>1</v>
      </c>
      <c r="D2206" s="322" t="s">
        <v>3752</v>
      </c>
      <c r="E2206" s="18" t="s">
        <v>1</v>
      </c>
      <c r="F2206" s="323">
        <v>-1.419</v>
      </c>
      <c r="G2206" s="39"/>
      <c r="H2206" s="45"/>
    </row>
    <row r="2207" s="2" customFormat="1" ht="16.8" customHeight="1">
      <c r="A2207" s="39"/>
      <c r="B2207" s="45"/>
      <c r="C2207" s="322" t="s">
        <v>1</v>
      </c>
      <c r="D2207" s="322" t="s">
        <v>3324</v>
      </c>
      <c r="E2207" s="18" t="s">
        <v>1</v>
      </c>
      <c r="F2207" s="323">
        <v>0</v>
      </c>
      <c r="G2207" s="39"/>
      <c r="H2207" s="45"/>
    </row>
    <row r="2208" s="2" customFormat="1" ht="16.8" customHeight="1">
      <c r="A2208" s="39"/>
      <c r="B2208" s="45"/>
      <c r="C2208" s="322" t="s">
        <v>1</v>
      </c>
      <c r="D2208" s="322" t="s">
        <v>3749</v>
      </c>
      <c r="E2208" s="18" t="s">
        <v>1</v>
      </c>
      <c r="F2208" s="323">
        <v>0</v>
      </c>
      <c r="G2208" s="39"/>
      <c r="H2208" s="45"/>
    </row>
    <row r="2209" s="2" customFormat="1" ht="16.8" customHeight="1">
      <c r="A2209" s="39"/>
      <c r="B2209" s="45"/>
      <c r="C2209" s="322" t="s">
        <v>1</v>
      </c>
      <c r="D2209" s="322" t="s">
        <v>3753</v>
      </c>
      <c r="E2209" s="18" t="s">
        <v>1</v>
      </c>
      <c r="F2209" s="323">
        <v>0</v>
      </c>
      <c r="G2209" s="39"/>
      <c r="H2209" s="45"/>
    </row>
    <row r="2210" s="2" customFormat="1" ht="16.8" customHeight="1">
      <c r="A2210" s="39"/>
      <c r="B2210" s="45"/>
      <c r="C2210" s="322" t="s">
        <v>1</v>
      </c>
      <c r="D2210" s="322" t="s">
        <v>3751</v>
      </c>
      <c r="E2210" s="18" t="s">
        <v>1</v>
      </c>
      <c r="F2210" s="323">
        <v>0</v>
      </c>
      <c r="G2210" s="39"/>
      <c r="H2210" s="45"/>
    </row>
    <row r="2211" s="2" customFormat="1" ht="16.8" customHeight="1">
      <c r="A2211" s="39"/>
      <c r="B2211" s="45"/>
      <c r="C2211" s="322" t="s">
        <v>1</v>
      </c>
      <c r="D2211" s="322" t="s">
        <v>3754</v>
      </c>
      <c r="E2211" s="18" t="s">
        <v>1</v>
      </c>
      <c r="F2211" s="323">
        <v>0</v>
      </c>
      <c r="G2211" s="39"/>
      <c r="H2211" s="45"/>
    </row>
    <row r="2212" s="2" customFormat="1" ht="16.8" customHeight="1">
      <c r="A2212" s="39"/>
      <c r="B2212" s="45"/>
      <c r="C2212" s="322" t="s">
        <v>1</v>
      </c>
      <c r="D2212" s="322" t="s">
        <v>3330</v>
      </c>
      <c r="E2212" s="18" t="s">
        <v>1</v>
      </c>
      <c r="F2212" s="323">
        <v>0</v>
      </c>
      <c r="G2212" s="39"/>
      <c r="H2212" s="45"/>
    </row>
    <row r="2213" s="2" customFormat="1" ht="16.8" customHeight="1">
      <c r="A2213" s="39"/>
      <c r="B2213" s="45"/>
      <c r="C2213" s="322" t="s">
        <v>1</v>
      </c>
      <c r="D2213" s="322" t="s">
        <v>3749</v>
      </c>
      <c r="E2213" s="18" t="s">
        <v>1</v>
      </c>
      <c r="F2213" s="323">
        <v>0</v>
      </c>
      <c r="G2213" s="39"/>
      <c r="H2213" s="45"/>
    </row>
    <row r="2214" s="2" customFormat="1" ht="16.8" customHeight="1">
      <c r="A2214" s="39"/>
      <c r="B2214" s="45"/>
      <c r="C2214" s="322" t="s">
        <v>1</v>
      </c>
      <c r="D2214" s="322" t="s">
        <v>3753</v>
      </c>
      <c r="E2214" s="18" t="s">
        <v>1</v>
      </c>
      <c r="F2214" s="323">
        <v>0</v>
      </c>
      <c r="G2214" s="39"/>
      <c r="H2214" s="45"/>
    </row>
    <row r="2215" s="2" customFormat="1" ht="16.8" customHeight="1">
      <c r="A2215" s="39"/>
      <c r="B2215" s="45"/>
      <c r="C2215" s="322" t="s">
        <v>1</v>
      </c>
      <c r="D2215" s="322" t="s">
        <v>3755</v>
      </c>
      <c r="E2215" s="18" t="s">
        <v>1</v>
      </c>
      <c r="F2215" s="323">
        <v>-1.3200000000000001</v>
      </c>
      <c r="G2215" s="39"/>
      <c r="H2215" s="45"/>
    </row>
    <row r="2216" s="2" customFormat="1" ht="16.8" customHeight="1">
      <c r="A2216" s="39"/>
      <c r="B2216" s="45"/>
      <c r="C2216" s="322" t="s">
        <v>1</v>
      </c>
      <c r="D2216" s="322" t="s">
        <v>3756</v>
      </c>
      <c r="E2216" s="18" t="s">
        <v>1</v>
      </c>
      <c r="F2216" s="323">
        <v>-0.57799999999999996</v>
      </c>
      <c r="G2216" s="39"/>
      <c r="H2216" s="45"/>
    </row>
    <row r="2217" s="2" customFormat="1" ht="16.8" customHeight="1">
      <c r="A2217" s="39"/>
      <c r="B2217" s="45"/>
      <c r="C2217" s="322" t="s">
        <v>1</v>
      </c>
      <c r="D2217" s="322" t="s">
        <v>3335</v>
      </c>
      <c r="E2217" s="18" t="s">
        <v>1</v>
      </c>
      <c r="F2217" s="323">
        <v>0</v>
      </c>
      <c r="G2217" s="39"/>
      <c r="H2217" s="45"/>
    </row>
    <row r="2218" s="2" customFormat="1" ht="16.8" customHeight="1">
      <c r="A2218" s="39"/>
      <c r="B2218" s="45"/>
      <c r="C2218" s="322" t="s">
        <v>1</v>
      </c>
      <c r="D2218" s="322" t="s">
        <v>3749</v>
      </c>
      <c r="E2218" s="18" t="s">
        <v>1</v>
      </c>
      <c r="F2218" s="323">
        <v>0</v>
      </c>
      <c r="G2218" s="39"/>
      <c r="H2218" s="45"/>
    </row>
    <row r="2219" s="2" customFormat="1" ht="16.8" customHeight="1">
      <c r="A2219" s="39"/>
      <c r="B2219" s="45"/>
      <c r="C2219" s="322" t="s">
        <v>1</v>
      </c>
      <c r="D2219" s="322" t="s">
        <v>3757</v>
      </c>
      <c r="E2219" s="18" t="s">
        <v>1</v>
      </c>
      <c r="F2219" s="323">
        <v>-17.321999999999999</v>
      </c>
      <c r="G2219" s="39"/>
      <c r="H2219" s="45"/>
    </row>
    <row r="2220" s="2" customFormat="1" ht="16.8" customHeight="1">
      <c r="A2220" s="39"/>
      <c r="B2220" s="45"/>
      <c r="C2220" s="322" t="s">
        <v>1</v>
      </c>
      <c r="D2220" s="322" t="s">
        <v>3751</v>
      </c>
      <c r="E2220" s="18" t="s">
        <v>1</v>
      </c>
      <c r="F2220" s="323">
        <v>0</v>
      </c>
      <c r="G2220" s="39"/>
      <c r="H2220" s="45"/>
    </row>
    <row r="2221" s="2" customFormat="1" ht="16.8" customHeight="1">
      <c r="A2221" s="39"/>
      <c r="B2221" s="45"/>
      <c r="C2221" s="322" t="s">
        <v>1</v>
      </c>
      <c r="D2221" s="322" t="s">
        <v>3758</v>
      </c>
      <c r="E2221" s="18" t="s">
        <v>1</v>
      </c>
      <c r="F2221" s="323">
        <v>-6.7320000000000002</v>
      </c>
      <c r="G2221" s="39"/>
      <c r="H2221" s="45"/>
    </row>
    <row r="2222" s="2" customFormat="1" ht="16.8" customHeight="1">
      <c r="A2222" s="39"/>
      <c r="B2222" s="45"/>
      <c r="C2222" s="322" t="s">
        <v>1</v>
      </c>
      <c r="D2222" s="322" t="s">
        <v>3338</v>
      </c>
      <c r="E2222" s="18" t="s">
        <v>1</v>
      </c>
      <c r="F2222" s="323">
        <v>0</v>
      </c>
      <c r="G2222" s="39"/>
      <c r="H2222" s="45"/>
    </row>
    <row r="2223" s="2" customFormat="1" ht="16.8" customHeight="1">
      <c r="A2223" s="39"/>
      <c r="B2223" s="45"/>
      <c r="C2223" s="322" t="s">
        <v>1</v>
      </c>
      <c r="D2223" s="322" t="s">
        <v>3749</v>
      </c>
      <c r="E2223" s="18" t="s">
        <v>1</v>
      </c>
      <c r="F2223" s="323">
        <v>0</v>
      </c>
      <c r="G2223" s="39"/>
      <c r="H2223" s="45"/>
    </row>
    <row r="2224" s="2" customFormat="1" ht="16.8" customHeight="1">
      <c r="A2224" s="39"/>
      <c r="B2224" s="45"/>
      <c r="C2224" s="322" t="s">
        <v>1</v>
      </c>
      <c r="D2224" s="322" t="s">
        <v>3753</v>
      </c>
      <c r="E2224" s="18" t="s">
        <v>1</v>
      </c>
      <c r="F2224" s="323">
        <v>0</v>
      </c>
      <c r="G2224" s="39"/>
      <c r="H2224" s="45"/>
    </row>
    <row r="2225" s="2" customFormat="1" ht="16.8" customHeight="1">
      <c r="A2225" s="39"/>
      <c r="B2225" s="45"/>
      <c r="C2225" s="322" t="s">
        <v>1</v>
      </c>
      <c r="D2225" s="322" t="s">
        <v>3759</v>
      </c>
      <c r="E2225" s="18" t="s">
        <v>1</v>
      </c>
      <c r="F2225" s="323">
        <v>-0.56100000000000005</v>
      </c>
      <c r="G2225" s="39"/>
      <c r="H2225" s="45"/>
    </row>
    <row r="2226" s="2" customFormat="1" ht="16.8" customHeight="1">
      <c r="A2226" s="39"/>
      <c r="B2226" s="45"/>
      <c r="C2226" s="322" t="s">
        <v>1</v>
      </c>
      <c r="D2226" s="322" t="s">
        <v>3760</v>
      </c>
      <c r="E2226" s="18" t="s">
        <v>1</v>
      </c>
      <c r="F2226" s="323">
        <v>-0.11600000000000001</v>
      </c>
      <c r="G2226" s="39"/>
      <c r="H2226" s="45"/>
    </row>
    <row r="2227" s="2" customFormat="1" ht="16.8" customHeight="1">
      <c r="A2227" s="39"/>
      <c r="B2227" s="45"/>
      <c r="C2227" s="322" t="s">
        <v>1</v>
      </c>
      <c r="D2227" s="322" t="s">
        <v>3342</v>
      </c>
      <c r="E2227" s="18" t="s">
        <v>1</v>
      </c>
      <c r="F2227" s="323">
        <v>0</v>
      </c>
      <c r="G2227" s="39"/>
      <c r="H2227" s="45"/>
    </row>
    <row r="2228" s="2" customFormat="1" ht="16.8" customHeight="1">
      <c r="A2228" s="39"/>
      <c r="B2228" s="45"/>
      <c r="C2228" s="322" t="s">
        <v>1</v>
      </c>
      <c r="D2228" s="322" t="s">
        <v>3761</v>
      </c>
      <c r="E2228" s="18" t="s">
        <v>1</v>
      </c>
      <c r="F2228" s="323">
        <v>-1.1220000000000001</v>
      </c>
      <c r="G2228" s="39"/>
      <c r="H2228" s="45"/>
    </row>
    <row r="2229" s="2" customFormat="1" ht="16.8" customHeight="1">
      <c r="A2229" s="39"/>
      <c r="B2229" s="45"/>
      <c r="C2229" s="322" t="s">
        <v>1</v>
      </c>
      <c r="D2229" s="322" t="s">
        <v>3762</v>
      </c>
      <c r="E2229" s="18" t="s">
        <v>1</v>
      </c>
      <c r="F2229" s="323">
        <v>-3.3180000000000001</v>
      </c>
      <c r="G2229" s="39"/>
      <c r="H2229" s="45"/>
    </row>
    <row r="2230" s="2" customFormat="1" ht="16.8" customHeight="1">
      <c r="A2230" s="39"/>
      <c r="B2230" s="45"/>
      <c r="C2230" s="322" t="s">
        <v>1</v>
      </c>
      <c r="D2230" s="322" t="s">
        <v>3751</v>
      </c>
      <c r="E2230" s="18" t="s">
        <v>1</v>
      </c>
      <c r="F2230" s="323">
        <v>0</v>
      </c>
      <c r="G2230" s="39"/>
      <c r="H2230" s="45"/>
    </row>
    <row r="2231" s="2" customFormat="1" ht="16.8" customHeight="1">
      <c r="A2231" s="39"/>
      <c r="B2231" s="45"/>
      <c r="C2231" s="322" t="s">
        <v>1</v>
      </c>
      <c r="D2231" s="322" t="s">
        <v>3763</v>
      </c>
      <c r="E2231" s="18" t="s">
        <v>1</v>
      </c>
      <c r="F2231" s="323">
        <v>-0.69299999999999995</v>
      </c>
      <c r="G2231" s="39"/>
      <c r="H2231" s="45"/>
    </row>
    <row r="2232" s="2" customFormat="1" ht="16.8" customHeight="1">
      <c r="A2232" s="39"/>
      <c r="B2232" s="45"/>
      <c r="C2232" s="322" t="s">
        <v>422</v>
      </c>
      <c r="D2232" s="322" t="s">
        <v>261</v>
      </c>
      <c r="E2232" s="18" t="s">
        <v>1</v>
      </c>
      <c r="F2232" s="323">
        <v>1582.0350000000001</v>
      </c>
      <c r="G2232" s="39"/>
      <c r="H2232" s="45"/>
    </row>
    <row r="2233" s="2" customFormat="1" ht="16.8" customHeight="1">
      <c r="A2233" s="39"/>
      <c r="B2233" s="45"/>
      <c r="C2233" s="324" t="s">
        <v>6372</v>
      </c>
      <c r="D2233" s="39"/>
      <c r="E2233" s="39"/>
      <c r="F2233" s="39"/>
      <c r="G2233" s="39"/>
      <c r="H2233" s="45"/>
    </row>
    <row r="2234" s="2" customFormat="1" ht="16.8" customHeight="1">
      <c r="A2234" s="39"/>
      <c r="B2234" s="45"/>
      <c r="C2234" s="322" t="s">
        <v>634</v>
      </c>
      <c r="D2234" s="322" t="s">
        <v>635</v>
      </c>
      <c r="E2234" s="18" t="s">
        <v>255</v>
      </c>
      <c r="F2234" s="323">
        <v>336.18200000000002</v>
      </c>
      <c r="G2234" s="39"/>
      <c r="H2234" s="45"/>
    </row>
    <row r="2235" s="2" customFormat="1" ht="16.8" customHeight="1">
      <c r="A2235" s="39"/>
      <c r="B2235" s="45"/>
      <c r="C2235" s="322" t="s">
        <v>764</v>
      </c>
      <c r="D2235" s="322" t="s">
        <v>765</v>
      </c>
      <c r="E2235" s="18" t="s">
        <v>255</v>
      </c>
      <c r="F2235" s="323">
        <v>1229.6790000000001</v>
      </c>
      <c r="G2235" s="39"/>
      <c r="H2235" s="45"/>
    </row>
    <row r="2236" s="2" customFormat="1" ht="16.8" customHeight="1">
      <c r="A2236" s="39"/>
      <c r="B2236" s="45"/>
      <c r="C2236" s="318" t="s">
        <v>425</v>
      </c>
      <c r="D2236" s="319" t="s">
        <v>426</v>
      </c>
      <c r="E2236" s="320" t="s">
        <v>255</v>
      </c>
      <c r="F2236" s="321">
        <v>47.460999999999999</v>
      </c>
      <c r="G2236" s="39"/>
      <c r="H2236" s="45"/>
    </row>
    <row r="2237" s="2" customFormat="1" ht="16.8" customHeight="1">
      <c r="A2237" s="39"/>
      <c r="B2237" s="45"/>
      <c r="C2237" s="322" t="s">
        <v>425</v>
      </c>
      <c r="D2237" s="322" t="s">
        <v>2640</v>
      </c>
      <c r="E2237" s="18" t="s">
        <v>1</v>
      </c>
      <c r="F2237" s="323">
        <v>47.460999999999999</v>
      </c>
      <c r="G2237" s="39"/>
      <c r="H2237" s="45"/>
    </row>
    <row r="2238" s="2" customFormat="1" ht="16.8" customHeight="1">
      <c r="A2238" s="39"/>
      <c r="B2238" s="45"/>
      <c r="C2238" s="324" t="s">
        <v>6372</v>
      </c>
      <c r="D2238" s="39"/>
      <c r="E2238" s="39"/>
      <c r="F2238" s="39"/>
      <c r="G2238" s="39"/>
      <c r="H2238" s="45"/>
    </row>
    <row r="2239" s="2" customFormat="1" ht="16.8" customHeight="1">
      <c r="A2239" s="39"/>
      <c r="B2239" s="45"/>
      <c r="C2239" s="322" t="s">
        <v>634</v>
      </c>
      <c r="D2239" s="322" t="s">
        <v>635</v>
      </c>
      <c r="E2239" s="18" t="s">
        <v>255</v>
      </c>
      <c r="F2239" s="323">
        <v>336.18200000000002</v>
      </c>
      <c r="G2239" s="39"/>
      <c r="H2239" s="45"/>
    </row>
    <row r="2240" s="2" customFormat="1" ht="16.8" customHeight="1">
      <c r="A2240" s="39"/>
      <c r="B2240" s="45"/>
      <c r="C2240" s="322" t="s">
        <v>593</v>
      </c>
      <c r="D2240" s="322" t="s">
        <v>594</v>
      </c>
      <c r="E2240" s="18" t="s">
        <v>255</v>
      </c>
      <c r="F2240" s="323">
        <v>47.460999999999999</v>
      </c>
      <c r="G2240" s="39"/>
      <c r="H2240" s="45"/>
    </row>
    <row r="2241" s="2" customFormat="1">
      <c r="A2241" s="39"/>
      <c r="B2241" s="45"/>
      <c r="C2241" s="322" t="s">
        <v>671</v>
      </c>
      <c r="D2241" s="322" t="s">
        <v>672</v>
      </c>
      <c r="E2241" s="18" t="s">
        <v>255</v>
      </c>
      <c r="F2241" s="323">
        <v>568.34299999999996</v>
      </c>
      <c r="G2241" s="39"/>
      <c r="H2241" s="45"/>
    </row>
    <row r="2242" s="2" customFormat="1">
      <c r="A2242" s="39"/>
      <c r="B2242" s="45"/>
      <c r="C2242" s="322" t="s">
        <v>688</v>
      </c>
      <c r="D2242" s="322" t="s">
        <v>689</v>
      </c>
      <c r="E2242" s="18" t="s">
        <v>255</v>
      </c>
      <c r="F2242" s="323">
        <v>70.471000000000004</v>
      </c>
      <c r="G2242" s="39"/>
      <c r="H2242" s="45"/>
    </row>
    <row r="2243" s="2" customFormat="1" ht="16.8" customHeight="1">
      <c r="A2243" s="39"/>
      <c r="B2243" s="45"/>
      <c r="C2243" s="322" t="s">
        <v>719</v>
      </c>
      <c r="D2243" s="322" t="s">
        <v>720</v>
      </c>
      <c r="E2243" s="18" t="s">
        <v>255</v>
      </c>
      <c r="F2243" s="323">
        <v>322.40699999999998</v>
      </c>
      <c r="G2243" s="39"/>
      <c r="H2243" s="45"/>
    </row>
    <row r="2244" s="2" customFormat="1" ht="16.8" customHeight="1">
      <c r="A2244" s="39"/>
      <c r="B2244" s="45"/>
      <c r="C2244" s="322" t="s">
        <v>262</v>
      </c>
      <c r="D2244" s="322" t="s">
        <v>263</v>
      </c>
      <c r="E2244" s="18" t="s">
        <v>255</v>
      </c>
      <c r="F2244" s="323">
        <v>1588.0340000000001</v>
      </c>
      <c r="G2244" s="39"/>
      <c r="H2244" s="45"/>
    </row>
    <row r="2245" s="2" customFormat="1" ht="16.8" customHeight="1">
      <c r="A2245" s="39"/>
      <c r="B2245" s="45"/>
      <c r="C2245" s="318" t="s">
        <v>428</v>
      </c>
      <c r="D2245" s="319" t="s">
        <v>429</v>
      </c>
      <c r="E2245" s="320" t="s">
        <v>255</v>
      </c>
      <c r="F2245" s="321">
        <v>268.94600000000003</v>
      </c>
      <c r="G2245" s="39"/>
      <c r="H2245" s="45"/>
    </row>
    <row r="2246" s="2" customFormat="1" ht="16.8" customHeight="1">
      <c r="A2246" s="39"/>
      <c r="B2246" s="45"/>
      <c r="C2246" s="322" t="s">
        <v>428</v>
      </c>
      <c r="D2246" s="322" t="s">
        <v>2639</v>
      </c>
      <c r="E2246" s="18" t="s">
        <v>1</v>
      </c>
      <c r="F2246" s="323">
        <v>268.94600000000003</v>
      </c>
      <c r="G2246" s="39"/>
      <c r="H2246" s="45"/>
    </row>
    <row r="2247" s="2" customFormat="1" ht="16.8" customHeight="1">
      <c r="A2247" s="39"/>
      <c r="B2247" s="45"/>
      <c r="C2247" s="324" t="s">
        <v>6372</v>
      </c>
      <c r="D2247" s="39"/>
      <c r="E2247" s="39"/>
      <c r="F2247" s="39"/>
      <c r="G2247" s="39"/>
      <c r="H2247" s="45"/>
    </row>
    <row r="2248" s="2" customFormat="1" ht="16.8" customHeight="1">
      <c r="A2248" s="39"/>
      <c r="B2248" s="45"/>
      <c r="C2248" s="322" t="s">
        <v>634</v>
      </c>
      <c r="D2248" s="322" t="s">
        <v>635</v>
      </c>
      <c r="E2248" s="18" t="s">
        <v>255</v>
      </c>
      <c r="F2248" s="323">
        <v>336.18200000000002</v>
      </c>
      <c r="G2248" s="39"/>
      <c r="H2248" s="45"/>
    </row>
    <row r="2249" s="2" customFormat="1">
      <c r="A2249" s="39"/>
      <c r="B2249" s="45"/>
      <c r="C2249" s="322" t="s">
        <v>1808</v>
      </c>
      <c r="D2249" s="322" t="s">
        <v>1809</v>
      </c>
      <c r="E2249" s="18" t="s">
        <v>255</v>
      </c>
      <c r="F2249" s="323">
        <v>268.94600000000003</v>
      </c>
      <c r="G2249" s="39"/>
      <c r="H2249" s="45"/>
    </row>
    <row r="2250" s="2" customFormat="1">
      <c r="A2250" s="39"/>
      <c r="B2250" s="45"/>
      <c r="C2250" s="322" t="s">
        <v>671</v>
      </c>
      <c r="D2250" s="322" t="s">
        <v>672</v>
      </c>
      <c r="E2250" s="18" t="s">
        <v>255</v>
      </c>
      <c r="F2250" s="323">
        <v>568.34299999999996</v>
      </c>
      <c r="G2250" s="39"/>
      <c r="H2250" s="45"/>
    </row>
    <row r="2251" s="2" customFormat="1">
      <c r="A2251" s="39"/>
      <c r="B2251" s="45"/>
      <c r="C2251" s="322" t="s">
        <v>688</v>
      </c>
      <c r="D2251" s="322" t="s">
        <v>689</v>
      </c>
      <c r="E2251" s="18" t="s">
        <v>255</v>
      </c>
      <c r="F2251" s="323">
        <v>70.471000000000004</v>
      </c>
      <c r="G2251" s="39"/>
      <c r="H2251" s="45"/>
    </row>
    <row r="2252" s="2" customFormat="1" ht="16.8" customHeight="1">
      <c r="A2252" s="39"/>
      <c r="B2252" s="45"/>
      <c r="C2252" s="322" t="s">
        <v>719</v>
      </c>
      <c r="D2252" s="322" t="s">
        <v>720</v>
      </c>
      <c r="E2252" s="18" t="s">
        <v>255</v>
      </c>
      <c r="F2252" s="323">
        <v>322.40699999999998</v>
      </c>
      <c r="G2252" s="39"/>
      <c r="H2252" s="45"/>
    </row>
    <row r="2253" s="2" customFormat="1" ht="16.8" customHeight="1">
      <c r="A2253" s="39"/>
      <c r="B2253" s="45"/>
      <c r="C2253" s="322" t="s">
        <v>262</v>
      </c>
      <c r="D2253" s="322" t="s">
        <v>263</v>
      </c>
      <c r="E2253" s="18" t="s">
        <v>255</v>
      </c>
      <c r="F2253" s="323">
        <v>1588.0340000000001</v>
      </c>
      <c r="G2253" s="39"/>
      <c r="H2253" s="45"/>
    </row>
    <row r="2254" s="2" customFormat="1" ht="16.8" customHeight="1">
      <c r="A2254" s="39"/>
      <c r="B2254" s="45"/>
      <c r="C2254" s="318" t="s">
        <v>431</v>
      </c>
      <c r="D2254" s="319" t="s">
        <v>432</v>
      </c>
      <c r="E2254" s="320" t="s">
        <v>255</v>
      </c>
      <c r="F2254" s="321">
        <v>166.114</v>
      </c>
      <c r="G2254" s="39"/>
      <c r="H2254" s="45"/>
    </row>
    <row r="2255" s="2" customFormat="1" ht="16.8" customHeight="1">
      <c r="A2255" s="39"/>
      <c r="B2255" s="45"/>
      <c r="C2255" s="322" t="s">
        <v>431</v>
      </c>
      <c r="D2255" s="322" t="s">
        <v>2642</v>
      </c>
      <c r="E2255" s="18" t="s">
        <v>1</v>
      </c>
      <c r="F2255" s="323">
        <v>166.114</v>
      </c>
      <c r="G2255" s="39"/>
      <c r="H2255" s="45"/>
    </row>
    <row r="2256" s="2" customFormat="1" ht="16.8" customHeight="1">
      <c r="A2256" s="39"/>
      <c r="B2256" s="45"/>
      <c r="C2256" s="324" t="s">
        <v>6372</v>
      </c>
      <c r="D2256" s="39"/>
      <c r="E2256" s="39"/>
      <c r="F2256" s="39"/>
      <c r="G2256" s="39"/>
      <c r="H2256" s="45"/>
    </row>
    <row r="2257" s="2" customFormat="1" ht="16.8" customHeight="1">
      <c r="A2257" s="39"/>
      <c r="B2257" s="45"/>
      <c r="C2257" s="322" t="s">
        <v>634</v>
      </c>
      <c r="D2257" s="322" t="s">
        <v>635</v>
      </c>
      <c r="E2257" s="18" t="s">
        <v>255</v>
      </c>
      <c r="F2257" s="323">
        <v>336.18200000000002</v>
      </c>
      <c r="G2257" s="39"/>
      <c r="H2257" s="45"/>
    </row>
    <row r="2258" s="2" customFormat="1" ht="16.8" customHeight="1">
      <c r="A2258" s="39"/>
      <c r="B2258" s="45"/>
      <c r="C2258" s="322" t="s">
        <v>619</v>
      </c>
      <c r="D2258" s="322" t="s">
        <v>620</v>
      </c>
      <c r="E2258" s="18" t="s">
        <v>255</v>
      </c>
      <c r="F2258" s="323">
        <v>166.114</v>
      </c>
      <c r="G2258" s="39"/>
      <c r="H2258" s="45"/>
    </row>
    <row r="2259" s="2" customFormat="1">
      <c r="A2259" s="39"/>
      <c r="B2259" s="45"/>
      <c r="C2259" s="322" t="s">
        <v>682</v>
      </c>
      <c r="D2259" s="322" t="s">
        <v>683</v>
      </c>
      <c r="E2259" s="18" t="s">
        <v>255</v>
      </c>
      <c r="F2259" s="323">
        <v>1107.425</v>
      </c>
      <c r="G2259" s="39"/>
      <c r="H2259" s="45"/>
    </row>
    <row r="2260" s="2" customFormat="1">
      <c r="A2260" s="39"/>
      <c r="B2260" s="45"/>
      <c r="C2260" s="322" t="s">
        <v>705</v>
      </c>
      <c r="D2260" s="322" t="s">
        <v>706</v>
      </c>
      <c r="E2260" s="18" t="s">
        <v>255</v>
      </c>
      <c r="F2260" s="323">
        <v>1186.5260000000001</v>
      </c>
      <c r="G2260" s="39"/>
      <c r="H2260" s="45"/>
    </row>
    <row r="2261" s="2" customFormat="1" ht="16.8" customHeight="1">
      <c r="A2261" s="39"/>
      <c r="B2261" s="45"/>
      <c r="C2261" s="322" t="s">
        <v>726</v>
      </c>
      <c r="D2261" s="322" t="s">
        <v>727</v>
      </c>
      <c r="E2261" s="18" t="s">
        <v>255</v>
      </c>
      <c r="F2261" s="323">
        <v>1186.5260000000001</v>
      </c>
      <c r="G2261" s="39"/>
      <c r="H2261" s="45"/>
    </row>
    <row r="2262" s="2" customFormat="1" ht="16.8" customHeight="1">
      <c r="A2262" s="39"/>
      <c r="B2262" s="45"/>
      <c r="C2262" s="322" t="s">
        <v>262</v>
      </c>
      <c r="D2262" s="322" t="s">
        <v>263</v>
      </c>
      <c r="E2262" s="18" t="s">
        <v>255</v>
      </c>
      <c r="F2262" s="323">
        <v>1588.0340000000001</v>
      </c>
      <c r="G2262" s="39"/>
      <c r="H2262" s="45"/>
    </row>
    <row r="2263" s="2" customFormat="1" ht="16.8" customHeight="1">
      <c r="A2263" s="39"/>
      <c r="B2263" s="45"/>
      <c r="C2263" s="318" t="s">
        <v>434</v>
      </c>
      <c r="D2263" s="319" t="s">
        <v>435</v>
      </c>
      <c r="E2263" s="320" t="s">
        <v>255</v>
      </c>
      <c r="F2263" s="321">
        <v>941.31100000000004</v>
      </c>
      <c r="G2263" s="39"/>
      <c r="H2263" s="45"/>
    </row>
    <row r="2264" s="2" customFormat="1" ht="16.8" customHeight="1">
      <c r="A2264" s="39"/>
      <c r="B2264" s="45"/>
      <c r="C2264" s="322" t="s">
        <v>434</v>
      </c>
      <c r="D2264" s="322" t="s">
        <v>2641</v>
      </c>
      <c r="E2264" s="18" t="s">
        <v>1</v>
      </c>
      <c r="F2264" s="323">
        <v>941.31100000000004</v>
      </c>
      <c r="G2264" s="39"/>
      <c r="H2264" s="45"/>
    </row>
    <row r="2265" s="2" customFormat="1" ht="16.8" customHeight="1">
      <c r="A2265" s="39"/>
      <c r="B2265" s="45"/>
      <c r="C2265" s="324" t="s">
        <v>6372</v>
      </c>
      <c r="D2265" s="39"/>
      <c r="E2265" s="39"/>
      <c r="F2265" s="39"/>
      <c r="G2265" s="39"/>
      <c r="H2265" s="45"/>
    </row>
    <row r="2266" s="2" customFormat="1" ht="16.8" customHeight="1">
      <c r="A2266" s="39"/>
      <c r="B2266" s="45"/>
      <c r="C2266" s="322" t="s">
        <v>634</v>
      </c>
      <c r="D2266" s="322" t="s">
        <v>635</v>
      </c>
      <c r="E2266" s="18" t="s">
        <v>255</v>
      </c>
      <c r="F2266" s="323">
        <v>336.18200000000002</v>
      </c>
      <c r="G2266" s="39"/>
      <c r="H2266" s="45"/>
    </row>
    <row r="2267" s="2" customFormat="1">
      <c r="A2267" s="39"/>
      <c r="B2267" s="45"/>
      <c r="C2267" s="322" t="s">
        <v>1814</v>
      </c>
      <c r="D2267" s="322" t="s">
        <v>1815</v>
      </c>
      <c r="E2267" s="18" t="s">
        <v>255</v>
      </c>
      <c r="F2267" s="323">
        <v>941.31100000000004</v>
      </c>
      <c r="G2267" s="39"/>
      <c r="H2267" s="45"/>
    </row>
    <row r="2268" s="2" customFormat="1">
      <c r="A2268" s="39"/>
      <c r="B2268" s="45"/>
      <c r="C2268" s="322" t="s">
        <v>682</v>
      </c>
      <c r="D2268" s="322" t="s">
        <v>683</v>
      </c>
      <c r="E2268" s="18" t="s">
        <v>255</v>
      </c>
      <c r="F2268" s="323">
        <v>1107.425</v>
      </c>
      <c r="G2268" s="39"/>
      <c r="H2268" s="45"/>
    </row>
    <row r="2269" s="2" customFormat="1">
      <c r="A2269" s="39"/>
      <c r="B2269" s="45"/>
      <c r="C2269" s="322" t="s">
        <v>705</v>
      </c>
      <c r="D2269" s="322" t="s">
        <v>706</v>
      </c>
      <c r="E2269" s="18" t="s">
        <v>255</v>
      </c>
      <c r="F2269" s="323">
        <v>1186.5260000000001</v>
      </c>
      <c r="G2269" s="39"/>
      <c r="H2269" s="45"/>
    </row>
    <row r="2270" s="2" customFormat="1" ht="16.8" customHeight="1">
      <c r="A2270" s="39"/>
      <c r="B2270" s="45"/>
      <c r="C2270" s="322" t="s">
        <v>726</v>
      </c>
      <c r="D2270" s="322" t="s">
        <v>727</v>
      </c>
      <c r="E2270" s="18" t="s">
        <v>255</v>
      </c>
      <c r="F2270" s="323">
        <v>1186.5260000000001</v>
      </c>
      <c r="G2270" s="39"/>
      <c r="H2270" s="45"/>
    </row>
    <row r="2271" s="2" customFormat="1" ht="16.8" customHeight="1">
      <c r="A2271" s="39"/>
      <c r="B2271" s="45"/>
      <c r="C2271" s="322" t="s">
        <v>262</v>
      </c>
      <c r="D2271" s="322" t="s">
        <v>263</v>
      </c>
      <c r="E2271" s="18" t="s">
        <v>255</v>
      </c>
      <c r="F2271" s="323">
        <v>1588.0340000000001</v>
      </c>
      <c r="G2271" s="39"/>
      <c r="H2271" s="45"/>
    </row>
    <row r="2272" s="2" customFormat="1" ht="16.8" customHeight="1">
      <c r="A2272" s="39"/>
      <c r="B2272" s="45"/>
      <c r="C2272" s="318" t="s">
        <v>2494</v>
      </c>
      <c r="D2272" s="319" t="s">
        <v>2495</v>
      </c>
      <c r="E2272" s="320" t="s">
        <v>255</v>
      </c>
      <c r="F2272" s="321">
        <v>11.865</v>
      </c>
      <c r="G2272" s="39"/>
      <c r="H2272" s="45"/>
    </row>
    <row r="2273" s="2" customFormat="1" ht="16.8" customHeight="1">
      <c r="A2273" s="39"/>
      <c r="B2273" s="45"/>
      <c r="C2273" s="322" t="s">
        <v>2494</v>
      </c>
      <c r="D2273" s="322" t="s">
        <v>2644</v>
      </c>
      <c r="E2273" s="18" t="s">
        <v>1</v>
      </c>
      <c r="F2273" s="323">
        <v>11.865</v>
      </c>
      <c r="G2273" s="39"/>
      <c r="H2273" s="45"/>
    </row>
    <row r="2274" s="2" customFormat="1" ht="16.8" customHeight="1">
      <c r="A2274" s="39"/>
      <c r="B2274" s="45"/>
      <c r="C2274" s="324" t="s">
        <v>6372</v>
      </c>
      <c r="D2274" s="39"/>
      <c r="E2274" s="39"/>
      <c r="F2274" s="39"/>
      <c r="G2274" s="39"/>
      <c r="H2274" s="45"/>
    </row>
    <row r="2275" s="2" customFormat="1" ht="16.8" customHeight="1">
      <c r="A2275" s="39"/>
      <c r="B2275" s="45"/>
      <c r="C2275" s="322" t="s">
        <v>634</v>
      </c>
      <c r="D2275" s="322" t="s">
        <v>635</v>
      </c>
      <c r="E2275" s="18" t="s">
        <v>255</v>
      </c>
      <c r="F2275" s="323">
        <v>336.18200000000002</v>
      </c>
      <c r="G2275" s="39"/>
      <c r="H2275" s="45"/>
    </row>
    <row r="2276" s="2" customFormat="1" ht="16.8" customHeight="1">
      <c r="A2276" s="39"/>
      <c r="B2276" s="45"/>
      <c r="C2276" s="322" t="s">
        <v>2564</v>
      </c>
      <c r="D2276" s="322" t="s">
        <v>2565</v>
      </c>
      <c r="E2276" s="18" t="s">
        <v>255</v>
      </c>
      <c r="F2276" s="323">
        <v>11.865</v>
      </c>
      <c r="G2276" s="39"/>
      <c r="H2276" s="45"/>
    </row>
    <row r="2277" s="2" customFormat="1">
      <c r="A2277" s="39"/>
      <c r="B2277" s="45"/>
      <c r="C2277" s="322" t="s">
        <v>705</v>
      </c>
      <c r="D2277" s="322" t="s">
        <v>706</v>
      </c>
      <c r="E2277" s="18" t="s">
        <v>255</v>
      </c>
      <c r="F2277" s="323">
        <v>1186.5260000000001</v>
      </c>
      <c r="G2277" s="39"/>
      <c r="H2277" s="45"/>
    </row>
    <row r="2278" s="2" customFormat="1" ht="16.8" customHeight="1">
      <c r="A2278" s="39"/>
      <c r="B2278" s="45"/>
      <c r="C2278" s="322" t="s">
        <v>726</v>
      </c>
      <c r="D2278" s="322" t="s">
        <v>727</v>
      </c>
      <c r="E2278" s="18" t="s">
        <v>255</v>
      </c>
      <c r="F2278" s="323">
        <v>1186.5260000000001</v>
      </c>
      <c r="G2278" s="39"/>
      <c r="H2278" s="45"/>
    </row>
    <row r="2279" s="2" customFormat="1" ht="16.8" customHeight="1">
      <c r="A2279" s="39"/>
      <c r="B2279" s="45"/>
      <c r="C2279" s="322" t="s">
        <v>262</v>
      </c>
      <c r="D2279" s="322" t="s">
        <v>263</v>
      </c>
      <c r="E2279" s="18" t="s">
        <v>255</v>
      </c>
      <c r="F2279" s="323">
        <v>1588.0340000000001</v>
      </c>
      <c r="G2279" s="39"/>
      <c r="H2279" s="45"/>
    </row>
    <row r="2280" s="2" customFormat="1" ht="16.8" customHeight="1">
      <c r="A2280" s="39"/>
      <c r="B2280" s="45"/>
      <c r="C2280" s="318" t="s">
        <v>2497</v>
      </c>
      <c r="D2280" s="319" t="s">
        <v>2498</v>
      </c>
      <c r="E2280" s="320" t="s">
        <v>255</v>
      </c>
      <c r="F2280" s="321">
        <v>67.236000000000004</v>
      </c>
      <c r="G2280" s="39"/>
      <c r="H2280" s="45"/>
    </row>
    <row r="2281" s="2" customFormat="1" ht="16.8" customHeight="1">
      <c r="A2281" s="39"/>
      <c r="B2281" s="45"/>
      <c r="C2281" s="322" t="s">
        <v>2497</v>
      </c>
      <c r="D2281" s="322" t="s">
        <v>2643</v>
      </c>
      <c r="E2281" s="18" t="s">
        <v>1</v>
      </c>
      <c r="F2281" s="323">
        <v>67.236000000000004</v>
      </c>
      <c r="G2281" s="39"/>
      <c r="H2281" s="45"/>
    </row>
    <row r="2282" s="2" customFormat="1" ht="16.8" customHeight="1">
      <c r="A2282" s="39"/>
      <c r="B2282" s="45"/>
      <c r="C2282" s="324" t="s">
        <v>6372</v>
      </c>
      <c r="D2282" s="39"/>
      <c r="E2282" s="39"/>
      <c r="F2282" s="39"/>
      <c r="G2282" s="39"/>
      <c r="H2282" s="45"/>
    </row>
    <row r="2283" s="2" customFormat="1" ht="16.8" customHeight="1">
      <c r="A2283" s="39"/>
      <c r="B2283" s="45"/>
      <c r="C2283" s="322" t="s">
        <v>634</v>
      </c>
      <c r="D2283" s="322" t="s">
        <v>635</v>
      </c>
      <c r="E2283" s="18" t="s">
        <v>255</v>
      </c>
      <c r="F2283" s="323">
        <v>336.18200000000002</v>
      </c>
      <c r="G2283" s="39"/>
      <c r="H2283" s="45"/>
    </row>
    <row r="2284" s="2" customFormat="1">
      <c r="A2284" s="39"/>
      <c r="B2284" s="45"/>
      <c r="C2284" s="322" t="s">
        <v>2569</v>
      </c>
      <c r="D2284" s="322" t="s">
        <v>2570</v>
      </c>
      <c r="E2284" s="18" t="s">
        <v>255</v>
      </c>
      <c r="F2284" s="323">
        <v>67.236000000000004</v>
      </c>
      <c r="G2284" s="39"/>
      <c r="H2284" s="45"/>
    </row>
    <row r="2285" s="2" customFormat="1">
      <c r="A2285" s="39"/>
      <c r="B2285" s="45"/>
      <c r="C2285" s="322" t="s">
        <v>705</v>
      </c>
      <c r="D2285" s="322" t="s">
        <v>706</v>
      </c>
      <c r="E2285" s="18" t="s">
        <v>255</v>
      </c>
      <c r="F2285" s="323">
        <v>1186.5260000000001</v>
      </c>
      <c r="G2285" s="39"/>
      <c r="H2285" s="45"/>
    </row>
    <row r="2286" s="2" customFormat="1" ht="16.8" customHeight="1">
      <c r="A2286" s="39"/>
      <c r="B2286" s="45"/>
      <c r="C2286" s="322" t="s">
        <v>726</v>
      </c>
      <c r="D2286" s="322" t="s">
        <v>727</v>
      </c>
      <c r="E2286" s="18" t="s">
        <v>255</v>
      </c>
      <c r="F2286" s="323">
        <v>1186.5260000000001</v>
      </c>
      <c r="G2286" s="39"/>
      <c r="H2286" s="45"/>
    </row>
    <row r="2287" s="2" customFormat="1" ht="16.8" customHeight="1">
      <c r="A2287" s="39"/>
      <c r="B2287" s="45"/>
      <c r="C2287" s="322" t="s">
        <v>262</v>
      </c>
      <c r="D2287" s="322" t="s">
        <v>263</v>
      </c>
      <c r="E2287" s="18" t="s">
        <v>255</v>
      </c>
      <c r="F2287" s="323">
        <v>1588.0340000000001</v>
      </c>
      <c r="G2287" s="39"/>
      <c r="H2287" s="45"/>
    </row>
    <row r="2288" s="2" customFormat="1" ht="16.8" customHeight="1">
      <c r="A2288" s="39"/>
      <c r="B2288" s="45"/>
      <c r="C2288" s="318" t="s">
        <v>2500</v>
      </c>
      <c r="D2288" s="319" t="s">
        <v>2501</v>
      </c>
      <c r="E2288" s="320" t="s">
        <v>255</v>
      </c>
      <c r="F2288" s="321">
        <v>11.865</v>
      </c>
      <c r="G2288" s="39"/>
      <c r="H2288" s="45"/>
    </row>
    <row r="2289" s="2" customFormat="1" ht="16.8" customHeight="1">
      <c r="A2289" s="39"/>
      <c r="B2289" s="45"/>
      <c r="C2289" s="322" t="s">
        <v>2500</v>
      </c>
      <c r="D2289" s="322" t="s">
        <v>2646</v>
      </c>
      <c r="E2289" s="18" t="s">
        <v>1</v>
      </c>
      <c r="F2289" s="323">
        <v>11.865</v>
      </c>
      <c r="G2289" s="39"/>
      <c r="H2289" s="45"/>
    </row>
    <row r="2290" s="2" customFormat="1" ht="16.8" customHeight="1">
      <c r="A2290" s="39"/>
      <c r="B2290" s="45"/>
      <c r="C2290" s="324" t="s">
        <v>6372</v>
      </c>
      <c r="D2290" s="39"/>
      <c r="E2290" s="39"/>
      <c r="F2290" s="39"/>
      <c r="G2290" s="39"/>
      <c r="H2290" s="45"/>
    </row>
    <row r="2291" s="2" customFormat="1" ht="16.8" customHeight="1">
      <c r="A2291" s="39"/>
      <c r="B2291" s="45"/>
      <c r="C2291" s="322" t="s">
        <v>634</v>
      </c>
      <c r="D2291" s="322" t="s">
        <v>635</v>
      </c>
      <c r="E2291" s="18" t="s">
        <v>255</v>
      </c>
      <c r="F2291" s="323">
        <v>336.18200000000002</v>
      </c>
      <c r="G2291" s="39"/>
      <c r="H2291" s="45"/>
    </row>
    <row r="2292" s="2" customFormat="1">
      <c r="A2292" s="39"/>
      <c r="B2292" s="45"/>
      <c r="C2292" s="322" t="s">
        <v>2615</v>
      </c>
      <c r="D2292" s="322" t="s">
        <v>2616</v>
      </c>
      <c r="E2292" s="18" t="s">
        <v>255</v>
      </c>
      <c r="F2292" s="323">
        <v>11.865</v>
      </c>
      <c r="G2292" s="39"/>
      <c r="H2292" s="45"/>
    </row>
    <row r="2293" s="2" customFormat="1">
      <c r="A2293" s="39"/>
      <c r="B2293" s="45"/>
      <c r="C2293" s="322" t="s">
        <v>2076</v>
      </c>
      <c r="D2293" s="322" t="s">
        <v>2077</v>
      </c>
      <c r="E2293" s="18" t="s">
        <v>255</v>
      </c>
      <c r="F2293" s="323">
        <v>79.100999999999999</v>
      </c>
      <c r="G2293" s="39"/>
      <c r="H2293" s="45"/>
    </row>
    <row r="2294" s="2" customFormat="1" ht="16.8" customHeight="1">
      <c r="A2294" s="39"/>
      <c r="B2294" s="45"/>
      <c r="C2294" s="322" t="s">
        <v>262</v>
      </c>
      <c r="D2294" s="322" t="s">
        <v>263</v>
      </c>
      <c r="E2294" s="18" t="s">
        <v>255</v>
      </c>
      <c r="F2294" s="323">
        <v>1588.0340000000001</v>
      </c>
      <c r="G2294" s="39"/>
      <c r="H2294" s="45"/>
    </row>
    <row r="2295" s="2" customFormat="1" ht="16.8" customHeight="1">
      <c r="A2295" s="39"/>
      <c r="B2295" s="45"/>
      <c r="C2295" s="318" t="s">
        <v>2502</v>
      </c>
      <c r="D2295" s="319" t="s">
        <v>2503</v>
      </c>
      <c r="E2295" s="320" t="s">
        <v>255</v>
      </c>
      <c r="F2295" s="321">
        <v>67.236000000000004</v>
      </c>
      <c r="G2295" s="39"/>
      <c r="H2295" s="45"/>
    </row>
    <row r="2296" s="2" customFormat="1" ht="16.8" customHeight="1">
      <c r="A2296" s="39"/>
      <c r="B2296" s="45"/>
      <c r="C2296" s="322" t="s">
        <v>2502</v>
      </c>
      <c r="D2296" s="322" t="s">
        <v>2645</v>
      </c>
      <c r="E2296" s="18" t="s">
        <v>1</v>
      </c>
      <c r="F2296" s="323">
        <v>67.236000000000004</v>
      </c>
      <c r="G2296" s="39"/>
      <c r="H2296" s="45"/>
    </row>
    <row r="2297" s="2" customFormat="1" ht="16.8" customHeight="1">
      <c r="A2297" s="39"/>
      <c r="B2297" s="45"/>
      <c r="C2297" s="324" t="s">
        <v>6372</v>
      </c>
      <c r="D2297" s="39"/>
      <c r="E2297" s="39"/>
      <c r="F2297" s="39"/>
      <c r="G2297" s="39"/>
      <c r="H2297" s="45"/>
    </row>
    <row r="2298" s="2" customFormat="1" ht="16.8" customHeight="1">
      <c r="A2298" s="39"/>
      <c r="B2298" s="45"/>
      <c r="C2298" s="322" t="s">
        <v>634</v>
      </c>
      <c r="D2298" s="322" t="s">
        <v>635</v>
      </c>
      <c r="E2298" s="18" t="s">
        <v>255</v>
      </c>
      <c r="F2298" s="323">
        <v>336.18200000000002</v>
      </c>
      <c r="G2298" s="39"/>
      <c r="H2298" s="45"/>
    </row>
    <row r="2299" s="2" customFormat="1">
      <c r="A2299" s="39"/>
      <c r="B2299" s="45"/>
      <c r="C2299" s="322" t="s">
        <v>2574</v>
      </c>
      <c r="D2299" s="322" t="s">
        <v>2575</v>
      </c>
      <c r="E2299" s="18" t="s">
        <v>255</v>
      </c>
      <c r="F2299" s="323">
        <v>67.236000000000004</v>
      </c>
      <c r="G2299" s="39"/>
      <c r="H2299" s="45"/>
    </row>
    <row r="2300" s="2" customFormat="1">
      <c r="A2300" s="39"/>
      <c r="B2300" s="45"/>
      <c r="C2300" s="322" t="s">
        <v>2076</v>
      </c>
      <c r="D2300" s="322" t="s">
        <v>2077</v>
      </c>
      <c r="E2300" s="18" t="s">
        <v>255</v>
      </c>
      <c r="F2300" s="323">
        <v>79.100999999999999</v>
      </c>
      <c r="G2300" s="39"/>
      <c r="H2300" s="45"/>
    </row>
    <row r="2301" s="2" customFormat="1" ht="16.8" customHeight="1">
      <c r="A2301" s="39"/>
      <c r="B2301" s="45"/>
      <c r="C2301" s="322" t="s">
        <v>262</v>
      </c>
      <c r="D2301" s="322" t="s">
        <v>263</v>
      </c>
      <c r="E2301" s="18" t="s">
        <v>255</v>
      </c>
      <c r="F2301" s="323">
        <v>1588.0340000000001</v>
      </c>
      <c r="G2301" s="39"/>
      <c r="H2301" s="45"/>
    </row>
    <row r="2302" s="2" customFormat="1" ht="16.8" customHeight="1">
      <c r="A2302" s="39"/>
      <c r="B2302" s="45"/>
      <c r="C2302" s="318" t="s">
        <v>437</v>
      </c>
      <c r="D2302" s="319" t="s">
        <v>438</v>
      </c>
      <c r="E2302" s="320" t="s">
        <v>255</v>
      </c>
      <c r="F2302" s="321">
        <v>75.481999999999999</v>
      </c>
      <c r="G2302" s="39"/>
      <c r="H2302" s="45"/>
    </row>
    <row r="2303" s="2" customFormat="1" ht="16.8" customHeight="1">
      <c r="A2303" s="39"/>
      <c r="B2303" s="45"/>
      <c r="C2303" s="318" t="s">
        <v>440</v>
      </c>
      <c r="D2303" s="319" t="s">
        <v>441</v>
      </c>
      <c r="E2303" s="320" t="s">
        <v>255</v>
      </c>
      <c r="F2303" s="321">
        <v>30.193000000000001</v>
      </c>
      <c r="G2303" s="39"/>
      <c r="H2303" s="45"/>
    </row>
    <row r="2304" s="2" customFormat="1" ht="16.8" customHeight="1">
      <c r="A2304" s="39"/>
      <c r="B2304" s="45"/>
      <c r="C2304" s="318" t="s">
        <v>443</v>
      </c>
      <c r="D2304" s="319" t="s">
        <v>444</v>
      </c>
      <c r="E2304" s="320" t="s">
        <v>255</v>
      </c>
      <c r="F2304" s="321">
        <v>45.289000000000001</v>
      </c>
      <c r="G2304" s="39"/>
      <c r="H2304" s="45"/>
    </row>
    <row r="2305" s="2" customFormat="1" ht="16.8" customHeight="1">
      <c r="A2305" s="39"/>
      <c r="B2305" s="45"/>
      <c r="C2305" s="318" t="s">
        <v>2504</v>
      </c>
      <c r="D2305" s="319" t="s">
        <v>2505</v>
      </c>
      <c r="E2305" s="320" t="s">
        <v>255</v>
      </c>
      <c r="F2305" s="321">
        <v>0</v>
      </c>
      <c r="G2305" s="39"/>
      <c r="H2305" s="45"/>
    </row>
    <row r="2306" s="2" customFormat="1" ht="16.8" customHeight="1">
      <c r="A2306" s="39"/>
      <c r="B2306" s="45"/>
      <c r="C2306" s="318" t="s">
        <v>2507</v>
      </c>
      <c r="D2306" s="319" t="s">
        <v>2508</v>
      </c>
      <c r="E2306" s="320" t="s">
        <v>255</v>
      </c>
      <c r="F2306" s="321">
        <v>27.628</v>
      </c>
      <c r="G2306" s="39"/>
      <c r="H2306" s="45"/>
    </row>
    <row r="2307" s="2" customFormat="1" ht="16.8" customHeight="1">
      <c r="A2307" s="39"/>
      <c r="B2307" s="45"/>
      <c r="C2307" s="318" t="s">
        <v>2510</v>
      </c>
      <c r="D2307" s="319" t="s">
        <v>2511</v>
      </c>
      <c r="E2307" s="320" t="s">
        <v>255</v>
      </c>
      <c r="F2307" s="321">
        <v>156.55600000000001</v>
      </c>
      <c r="G2307" s="39"/>
      <c r="H2307" s="45"/>
    </row>
    <row r="2308" s="2" customFormat="1" ht="16.8" customHeight="1">
      <c r="A2308" s="39"/>
      <c r="B2308" s="45"/>
      <c r="C2308" s="318" t="s">
        <v>2513</v>
      </c>
      <c r="D2308" s="319" t="s">
        <v>2514</v>
      </c>
      <c r="E2308" s="320" t="s">
        <v>255</v>
      </c>
      <c r="F2308" s="321">
        <v>96.695999999999998</v>
      </c>
      <c r="G2308" s="39"/>
      <c r="H2308" s="45"/>
    </row>
    <row r="2309" s="2" customFormat="1" ht="16.8" customHeight="1">
      <c r="A2309" s="39"/>
      <c r="B2309" s="45"/>
      <c r="C2309" s="318" t="s">
        <v>2516</v>
      </c>
      <c r="D2309" s="319" t="s">
        <v>2517</v>
      </c>
      <c r="E2309" s="320" t="s">
        <v>255</v>
      </c>
      <c r="F2309" s="321">
        <v>547.947</v>
      </c>
      <c r="G2309" s="39"/>
      <c r="H2309" s="45"/>
    </row>
    <row r="2310" s="2" customFormat="1" ht="16.8" customHeight="1">
      <c r="A2310" s="39"/>
      <c r="B2310" s="45"/>
      <c r="C2310" s="318" t="s">
        <v>2519</v>
      </c>
      <c r="D2310" s="319" t="s">
        <v>2520</v>
      </c>
      <c r="E2310" s="320" t="s">
        <v>255</v>
      </c>
      <c r="F2310" s="321">
        <v>6.907</v>
      </c>
      <c r="G2310" s="39"/>
      <c r="H2310" s="45"/>
    </row>
    <row r="2311" s="2" customFormat="1" ht="16.8" customHeight="1">
      <c r="A2311" s="39"/>
      <c r="B2311" s="45"/>
      <c r="C2311" s="318" t="s">
        <v>2522</v>
      </c>
      <c r="D2311" s="319" t="s">
        <v>2523</v>
      </c>
      <c r="E2311" s="320" t="s">
        <v>255</v>
      </c>
      <c r="F2311" s="321">
        <v>39.139000000000003</v>
      </c>
      <c r="G2311" s="39"/>
      <c r="H2311" s="45"/>
    </row>
    <row r="2312" s="2" customFormat="1" ht="16.8" customHeight="1">
      <c r="A2312" s="39"/>
      <c r="B2312" s="45"/>
      <c r="C2312" s="318" t="s">
        <v>2525</v>
      </c>
      <c r="D2312" s="319" t="s">
        <v>2526</v>
      </c>
      <c r="E2312" s="320" t="s">
        <v>255</v>
      </c>
      <c r="F2312" s="321">
        <v>6.907</v>
      </c>
      <c r="G2312" s="39"/>
      <c r="H2312" s="45"/>
    </row>
    <row r="2313" s="2" customFormat="1" ht="16.8" customHeight="1">
      <c r="A2313" s="39"/>
      <c r="B2313" s="45"/>
      <c r="C2313" s="318" t="s">
        <v>2527</v>
      </c>
      <c r="D2313" s="319" t="s">
        <v>2528</v>
      </c>
      <c r="E2313" s="320" t="s">
        <v>255</v>
      </c>
      <c r="F2313" s="321">
        <v>39.139000000000003</v>
      </c>
      <c r="G2313" s="39"/>
      <c r="H2313" s="45"/>
    </row>
    <row r="2314" s="2" customFormat="1" ht="16.8" customHeight="1">
      <c r="A2314" s="39"/>
      <c r="B2314" s="45"/>
      <c r="C2314" s="318" t="s">
        <v>449</v>
      </c>
      <c r="D2314" s="319" t="s">
        <v>450</v>
      </c>
      <c r="E2314" s="320" t="s">
        <v>255</v>
      </c>
      <c r="F2314" s="321">
        <v>24.835000000000001</v>
      </c>
      <c r="G2314" s="39"/>
      <c r="H2314" s="45"/>
    </row>
    <row r="2315" s="2" customFormat="1" ht="16.8" customHeight="1">
      <c r="A2315" s="39"/>
      <c r="B2315" s="45"/>
      <c r="C2315" s="318" t="s">
        <v>452</v>
      </c>
      <c r="D2315" s="319" t="s">
        <v>453</v>
      </c>
      <c r="E2315" s="320" t="s">
        <v>255</v>
      </c>
      <c r="F2315" s="321">
        <v>68.783000000000001</v>
      </c>
      <c r="G2315" s="39"/>
      <c r="H2315" s="45"/>
    </row>
    <row r="2316" s="2" customFormat="1" ht="16.8" customHeight="1">
      <c r="A2316" s="39"/>
      <c r="B2316" s="45"/>
      <c r="C2316" s="322" t="s">
        <v>1</v>
      </c>
      <c r="D2316" s="322" t="s">
        <v>3835</v>
      </c>
      <c r="E2316" s="18" t="s">
        <v>1</v>
      </c>
      <c r="F2316" s="323">
        <v>57.232999999999997</v>
      </c>
      <c r="G2316" s="39"/>
      <c r="H2316" s="45"/>
    </row>
    <row r="2317" s="2" customFormat="1" ht="16.8" customHeight="1">
      <c r="A2317" s="39"/>
      <c r="B2317" s="45"/>
      <c r="C2317" s="322" t="s">
        <v>1</v>
      </c>
      <c r="D2317" s="322" t="s">
        <v>3836</v>
      </c>
      <c r="E2317" s="18" t="s">
        <v>1</v>
      </c>
      <c r="F2317" s="323">
        <v>11.550000000000001</v>
      </c>
      <c r="G2317" s="39"/>
      <c r="H2317" s="45"/>
    </row>
    <row r="2318" s="2" customFormat="1" ht="16.8" customHeight="1">
      <c r="A2318" s="39"/>
      <c r="B2318" s="45"/>
      <c r="C2318" s="322" t="s">
        <v>452</v>
      </c>
      <c r="D2318" s="322" t="s">
        <v>261</v>
      </c>
      <c r="E2318" s="18" t="s">
        <v>1</v>
      </c>
      <c r="F2318" s="323">
        <v>68.783000000000001</v>
      </c>
      <c r="G2318" s="39"/>
      <c r="H2318" s="45"/>
    </row>
    <row r="2319" s="2" customFormat="1" ht="16.8" customHeight="1">
      <c r="A2319" s="39"/>
      <c r="B2319" s="45"/>
      <c r="C2319" s="324" t="s">
        <v>6372</v>
      </c>
      <c r="D2319" s="39"/>
      <c r="E2319" s="39"/>
      <c r="F2319" s="39"/>
      <c r="G2319" s="39"/>
      <c r="H2319" s="45"/>
    </row>
    <row r="2320" s="2" customFormat="1" ht="16.8" customHeight="1">
      <c r="A2320" s="39"/>
      <c r="B2320" s="45"/>
      <c r="C2320" s="322" t="s">
        <v>850</v>
      </c>
      <c r="D2320" s="322" t="s">
        <v>851</v>
      </c>
      <c r="E2320" s="18" t="s">
        <v>255</v>
      </c>
      <c r="F2320" s="323">
        <v>68.783000000000001</v>
      </c>
      <c r="G2320" s="39"/>
      <c r="H2320" s="45"/>
    </row>
    <row r="2321" s="2" customFormat="1" ht="16.8" customHeight="1">
      <c r="A2321" s="39"/>
      <c r="B2321" s="45"/>
      <c r="C2321" s="322" t="s">
        <v>764</v>
      </c>
      <c r="D2321" s="322" t="s">
        <v>765</v>
      </c>
      <c r="E2321" s="18" t="s">
        <v>255</v>
      </c>
      <c r="F2321" s="323">
        <v>1229.6790000000001</v>
      </c>
      <c r="G2321" s="39"/>
      <c r="H2321" s="45"/>
    </row>
    <row r="2322" s="2" customFormat="1" ht="16.8" customHeight="1">
      <c r="A2322" s="39"/>
      <c r="B2322" s="45"/>
      <c r="C2322" s="318" t="s">
        <v>456</v>
      </c>
      <c r="D2322" s="319" t="s">
        <v>457</v>
      </c>
      <c r="E2322" s="320" t="s">
        <v>246</v>
      </c>
      <c r="F2322" s="321">
        <v>33.113</v>
      </c>
      <c r="G2322" s="39"/>
      <c r="H2322" s="45"/>
    </row>
    <row r="2323" s="2" customFormat="1" ht="16.8" customHeight="1">
      <c r="A2323" s="39"/>
      <c r="B2323" s="45"/>
      <c r="C2323" s="322" t="s">
        <v>456</v>
      </c>
      <c r="D2323" s="322" t="s">
        <v>3826</v>
      </c>
      <c r="E2323" s="18" t="s">
        <v>1</v>
      </c>
      <c r="F2323" s="323">
        <v>33.113</v>
      </c>
      <c r="G2323" s="39"/>
      <c r="H2323" s="45"/>
    </row>
    <row r="2324" s="2" customFormat="1" ht="16.8" customHeight="1">
      <c r="A2324" s="39"/>
      <c r="B2324" s="45"/>
      <c r="C2324" s="324" t="s">
        <v>6372</v>
      </c>
      <c r="D2324" s="39"/>
      <c r="E2324" s="39"/>
      <c r="F2324" s="39"/>
      <c r="G2324" s="39"/>
      <c r="H2324" s="45"/>
    </row>
    <row r="2325" s="2" customFormat="1" ht="16.8" customHeight="1">
      <c r="A2325" s="39"/>
      <c r="B2325" s="45"/>
      <c r="C2325" s="322" t="s">
        <v>828</v>
      </c>
      <c r="D2325" s="322" t="s">
        <v>829</v>
      </c>
      <c r="E2325" s="18" t="s">
        <v>246</v>
      </c>
      <c r="F2325" s="323">
        <v>133.82900000000001</v>
      </c>
      <c r="G2325" s="39"/>
      <c r="H2325" s="45"/>
    </row>
    <row r="2326" s="2" customFormat="1" ht="16.8" customHeight="1">
      <c r="A2326" s="39"/>
      <c r="B2326" s="45"/>
      <c r="C2326" s="322" t="s">
        <v>524</v>
      </c>
      <c r="D2326" s="322" t="s">
        <v>525</v>
      </c>
      <c r="E2326" s="18" t="s">
        <v>246</v>
      </c>
      <c r="F2326" s="323">
        <v>30.702000000000002</v>
      </c>
      <c r="G2326" s="39"/>
      <c r="H2326" s="45"/>
    </row>
    <row r="2327" s="2" customFormat="1" ht="16.8" customHeight="1">
      <c r="A2327" s="39"/>
      <c r="B2327" s="45"/>
      <c r="C2327" s="322" t="s">
        <v>1739</v>
      </c>
      <c r="D2327" s="322" t="s">
        <v>1740</v>
      </c>
      <c r="E2327" s="18" t="s">
        <v>246</v>
      </c>
      <c r="F2327" s="323">
        <v>439.60000000000002</v>
      </c>
      <c r="G2327" s="39"/>
      <c r="H2327" s="45"/>
    </row>
    <row r="2328" s="2" customFormat="1" ht="16.8" customHeight="1">
      <c r="A2328" s="39"/>
      <c r="B2328" s="45"/>
      <c r="C2328" s="322" t="s">
        <v>1751</v>
      </c>
      <c r="D2328" s="322" t="s">
        <v>1752</v>
      </c>
      <c r="E2328" s="18" t="s">
        <v>246</v>
      </c>
      <c r="F2328" s="323">
        <v>122.807</v>
      </c>
      <c r="G2328" s="39"/>
      <c r="H2328" s="45"/>
    </row>
    <row r="2329" s="2" customFormat="1" ht="16.8" customHeight="1">
      <c r="A2329" s="39"/>
      <c r="B2329" s="45"/>
      <c r="C2329" s="322" t="s">
        <v>1759</v>
      </c>
      <c r="D2329" s="322" t="s">
        <v>1760</v>
      </c>
      <c r="E2329" s="18" t="s">
        <v>246</v>
      </c>
      <c r="F2329" s="323">
        <v>92.105999999999995</v>
      </c>
      <c r="G2329" s="39"/>
      <c r="H2329" s="45"/>
    </row>
    <row r="2330" s="2" customFormat="1" ht="16.8" customHeight="1">
      <c r="A2330" s="39"/>
      <c r="B2330" s="45"/>
      <c r="C2330" s="322" t="s">
        <v>1769</v>
      </c>
      <c r="D2330" s="322" t="s">
        <v>1770</v>
      </c>
      <c r="E2330" s="18" t="s">
        <v>246</v>
      </c>
      <c r="F2330" s="323">
        <v>146.53299999999999</v>
      </c>
      <c r="G2330" s="39"/>
      <c r="H2330" s="45"/>
    </row>
    <row r="2331" s="2" customFormat="1" ht="16.8" customHeight="1">
      <c r="A2331" s="39"/>
      <c r="B2331" s="45"/>
      <c r="C2331" s="322" t="s">
        <v>875</v>
      </c>
      <c r="D2331" s="322" t="s">
        <v>876</v>
      </c>
      <c r="E2331" s="18" t="s">
        <v>246</v>
      </c>
      <c r="F2331" s="323">
        <v>33.113</v>
      </c>
      <c r="G2331" s="39"/>
      <c r="H2331" s="45"/>
    </row>
    <row r="2332" s="2" customFormat="1" ht="16.8" customHeight="1">
      <c r="A2332" s="39"/>
      <c r="B2332" s="45"/>
      <c r="C2332" s="322" t="s">
        <v>881</v>
      </c>
      <c r="D2332" s="322" t="s">
        <v>882</v>
      </c>
      <c r="E2332" s="18" t="s">
        <v>246</v>
      </c>
      <c r="F2332" s="323">
        <v>33.113</v>
      </c>
      <c r="G2332" s="39"/>
      <c r="H2332" s="45"/>
    </row>
    <row r="2333" s="2" customFormat="1" ht="16.8" customHeight="1">
      <c r="A2333" s="39"/>
      <c r="B2333" s="45"/>
      <c r="C2333" s="322" t="s">
        <v>887</v>
      </c>
      <c r="D2333" s="322" t="s">
        <v>888</v>
      </c>
      <c r="E2333" s="18" t="s">
        <v>246</v>
      </c>
      <c r="F2333" s="323">
        <v>33.113</v>
      </c>
      <c r="G2333" s="39"/>
      <c r="H2333" s="45"/>
    </row>
    <row r="2334" s="2" customFormat="1" ht="16.8" customHeight="1">
      <c r="A2334" s="39"/>
      <c r="B2334" s="45"/>
      <c r="C2334" s="318" t="s">
        <v>6407</v>
      </c>
      <c r="D2334" s="319" t="s">
        <v>457</v>
      </c>
      <c r="E2334" s="320" t="s">
        <v>246</v>
      </c>
      <c r="F2334" s="321">
        <v>67.599999999999994</v>
      </c>
      <c r="G2334" s="39"/>
      <c r="H2334" s="45"/>
    </row>
    <row r="2335" s="2" customFormat="1" ht="16.8" customHeight="1">
      <c r="A2335" s="39"/>
      <c r="B2335" s="45"/>
      <c r="C2335" s="318" t="s">
        <v>459</v>
      </c>
      <c r="D2335" s="319" t="s">
        <v>460</v>
      </c>
      <c r="E2335" s="320" t="s">
        <v>246</v>
      </c>
      <c r="F2335" s="321">
        <v>145.31999999999999</v>
      </c>
      <c r="G2335" s="39"/>
      <c r="H2335" s="45"/>
    </row>
    <row r="2336" s="2" customFormat="1">
      <c r="A2336" s="39"/>
      <c r="B2336" s="45"/>
      <c r="C2336" s="322" t="s">
        <v>1</v>
      </c>
      <c r="D2336" s="322" t="s">
        <v>898</v>
      </c>
      <c r="E2336" s="18" t="s">
        <v>1</v>
      </c>
      <c r="F2336" s="323">
        <v>0</v>
      </c>
      <c r="G2336" s="39"/>
      <c r="H2336" s="45"/>
    </row>
    <row r="2337" s="2" customFormat="1" ht="16.8" customHeight="1">
      <c r="A2337" s="39"/>
      <c r="B2337" s="45"/>
      <c r="C2337" s="322" t="s">
        <v>1</v>
      </c>
      <c r="D2337" s="322" t="s">
        <v>3461</v>
      </c>
      <c r="E2337" s="18" t="s">
        <v>1</v>
      </c>
      <c r="F2337" s="323">
        <v>0</v>
      </c>
      <c r="G2337" s="39"/>
      <c r="H2337" s="45"/>
    </row>
    <row r="2338" s="2" customFormat="1" ht="16.8" customHeight="1">
      <c r="A2338" s="39"/>
      <c r="B2338" s="45"/>
      <c r="C2338" s="322" t="s">
        <v>1</v>
      </c>
      <c r="D2338" s="322" t="s">
        <v>3846</v>
      </c>
      <c r="E2338" s="18" t="s">
        <v>1</v>
      </c>
      <c r="F2338" s="323">
        <v>45.079999999999998</v>
      </c>
      <c r="G2338" s="39"/>
      <c r="H2338" s="45"/>
    </row>
    <row r="2339" s="2" customFormat="1" ht="16.8" customHeight="1">
      <c r="A2339" s="39"/>
      <c r="B2339" s="45"/>
      <c r="C2339" s="322" t="s">
        <v>1</v>
      </c>
      <c r="D2339" s="322" t="s">
        <v>3463</v>
      </c>
      <c r="E2339" s="18" t="s">
        <v>1</v>
      </c>
      <c r="F2339" s="323">
        <v>0</v>
      </c>
      <c r="G2339" s="39"/>
      <c r="H2339" s="45"/>
    </row>
    <row r="2340" s="2" customFormat="1" ht="16.8" customHeight="1">
      <c r="A2340" s="39"/>
      <c r="B2340" s="45"/>
      <c r="C2340" s="322" t="s">
        <v>1</v>
      </c>
      <c r="D2340" s="322" t="s">
        <v>3847</v>
      </c>
      <c r="E2340" s="18" t="s">
        <v>1</v>
      </c>
      <c r="F2340" s="323">
        <v>9.6600000000000001</v>
      </c>
      <c r="G2340" s="39"/>
      <c r="H2340" s="45"/>
    </row>
    <row r="2341" s="2" customFormat="1" ht="16.8" customHeight="1">
      <c r="A2341" s="39"/>
      <c r="B2341" s="45"/>
      <c r="C2341" s="322" t="s">
        <v>1</v>
      </c>
      <c r="D2341" s="322" t="s">
        <v>3465</v>
      </c>
      <c r="E2341" s="18" t="s">
        <v>1</v>
      </c>
      <c r="F2341" s="323">
        <v>0</v>
      </c>
      <c r="G2341" s="39"/>
      <c r="H2341" s="45"/>
    </row>
    <row r="2342" s="2" customFormat="1" ht="16.8" customHeight="1">
      <c r="A2342" s="39"/>
      <c r="B2342" s="45"/>
      <c r="C2342" s="322" t="s">
        <v>1</v>
      </c>
      <c r="D2342" s="322" t="s">
        <v>3848</v>
      </c>
      <c r="E2342" s="18" t="s">
        <v>1</v>
      </c>
      <c r="F2342" s="323">
        <v>0</v>
      </c>
      <c r="G2342" s="39"/>
      <c r="H2342" s="45"/>
    </row>
    <row r="2343" s="2" customFormat="1" ht="16.8" customHeight="1">
      <c r="A2343" s="39"/>
      <c r="B2343" s="45"/>
      <c r="C2343" s="322" t="s">
        <v>1</v>
      </c>
      <c r="D2343" s="322" t="s">
        <v>3467</v>
      </c>
      <c r="E2343" s="18" t="s">
        <v>1</v>
      </c>
      <c r="F2343" s="323">
        <v>0</v>
      </c>
      <c r="G2343" s="39"/>
      <c r="H2343" s="45"/>
    </row>
    <row r="2344" s="2" customFormat="1" ht="16.8" customHeight="1">
      <c r="A2344" s="39"/>
      <c r="B2344" s="45"/>
      <c r="C2344" s="322" t="s">
        <v>1</v>
      </c>
      <c r="D2344" s="322" t="s">
        <v>3848</v>
      </c>
      <c r="E2344" s="18" t="s">
        <v>1</v>
      </c>
      <c r="F2344" s="323">
        <v>0</v>
      </c>
      <c r="G2344" s="39"/>
      <c r="H2344" s="45"/>
    </row>
    <row r="2345" s="2" customFormat="1" ht="16.8" customHeight="1">
      <c r="A2345" s="39"/>
      <c r="B2345" s="45"/>
      <c r="C2345" s="322" t="s">
        <v>1</v>
      </c>
      <c r="D2345" s="322" t="s">
        <v>3469</v>
      </c>
      <c r="E2345" s="18" t="s">
        <v>1</v>
      </c>
      <c r="F2345" s="323">
        <v>0</v>
      </c>
      <c r="G2345" s="39"/>
      <c r="H2345" s="45"/>
    </row>
    <row r="2346" s="2" customFormat="1" ht="16.8" customHeight="1">
      <c r="A2346" s="39"/>
      <c r="B2346" s="45"/>
      <c r="C2346" s="322" t="s">
        <v>1</v>
      </c>
      <c r="D2346" s="322" t="s">
        <v>3849</v>
      </c>
      <c r="E2346" s="18" t="s">
        <v>1</v>
      </c>
      <c r="F2346" s="323">
        <v>76.019999999999996</v>
      </c>
      <c r="G2346" s="39"/>
      <c r="H2346" s="45"/>
    </row>
    <row r="2347" s="2" customFormat="1" ht="16.8" customHeight="1">
      <c r="A2347" s="39"/>
      <c r="B2347" s="45"/>
      <c r="C2347" s="322" t="s">
        <v>1</v>
      </c>
      <c r="D2347" s="322" t="s">
        <v>3486</v>
      </c>
      <c r="E2347" s="18" t="s">
        <v>1</v>
      </c>
      <c r="F2347" s="323">
        <v>0</v>
      </c>
      <c r="G2347" s="39"/>
      <c r="H2347" s="45"/>
    </row>
    <row r="2348" s="2" customFormat="1" ht="16.8" customHeight="1">
      <c r="A2348" s="39"/>
      <c r="B2348" s="45"/>
      <c r="C2348" s="322" t="s">
        <v>1</v>
      </c>
      <c r="D2348" s="322" t="s">
        <v>3848</v>
      </c>
      <c r="E2348" s="18" t="s">
        <v>1</v>
      </c>
      <c r="F2348" s="323">
        <v>0</v>
      </c>
      <c r="G2348" s="39"/>
      <c r="H2348" s="45"/>
    </row>
    <row r="2349" s="2" customFormat="1" ht="16.8" customHeight="1">
      <c r="A2349" s="39"/>
      <c r="B2349" s="45"/>
      <c r="C2349" s="322" t="s">
        <v>1</v>
      </c>
      <c r="D2349" s="322" t="s">
        <v>3470</v>
      </c>
      <c r="E2349" s="18" t="s">
        <v>1</v>
      </c>
      <c r="F2349" s="323">
        <v>0</v>
      </c>
      <c r="G2349" s="39"/>
      <c r="H2349" s="45"/>
    </row>
    <row r="2350" s="2" customFormat="1" ht="16.8" customHeight="1">
      <c r="A2350" s="39"/>
      <c r="B2350" s="45"/>
      <c r="C2350" s="322" t="s">
        <v>1</v>
      </c>
      <c r="D2350" s="322" t="s">
        <v>3850</v>
      </c>
      <c r="E2350" s="18" t="s">
        <v>1</v>
      </c>
      <c r="F2350" s="323">
        <v>14.560000000000001</v>
      </c>
      <c r="G2350" s="39"/>
      <c r="H2350" s="45"/>
    </row>
    <row r="2351" s="2" customFormat="1" ht="16.8" customHeight="1">
      <c r="A2351" s="39"/>
      <c r="B2351" s="45"/>
      <c r="C2351" s="322" t="s">
        <v>459</v>
      </c>
      <c r="D2351" s="322" t="s">
        <v>261</v>
      </c>
      <c r="E2351" s="18" t="s">
        <v>1</v>
      </c>
      <c r="F2351" s="323">
        <v>145.31999999999999</v>
      </c>
      <c r="G2351" s="39"/>
      <c r="H2351" s="45"/>
    </row>
    <row r="2352" s="2" customFormat="1" ht="16.8" customHeight="1">
      <c r="A2352" s="39"/>
      <c r="B2352" s="45"/>
      <c r="C2352" s="324" t="s">
        <v>6372</v>
      </c>
      <c r="D2352" s="39"/>
      <c r="E2352" s="39"/>
      <c r="F2352" s="39"/>
      <c r="G2352" s="39"/>
      <c r="H2352" s="45"/>
    </row>
    <row r="2353" s="2" customFormat="1">
      <c r="A2353" s="39"/>
      <c r="B2353" s="45"/>
      <c r="C2353" s="322" t="s">
        <v>893</v>
      </c>
      <c r="D2353" s="322" t="s">
        <v>894</v>
      </c>
      <c r="E2353" s="18" t="s">
        <v>246</v>
      </c>
      <c r="F2353" s="323">
        <v>145.31999999999999</v>
      </c>
      <c r="G2353" s="39"/>
      <c r="H2353" s="45"/>
    </row>
    <row r="2354" s="2" customFormat="1" ht="16.8" customHeight="1">
      <c r="A2354" s="39"/>
      <c r="B2354" s="45"/>
      <c r="C2354" s="322" t="s">
        <v>1739</v>
      </c>
      <c r="D2354" s="322" t="s">
        <v>1740</v>
      </c>
      <c r="E2354" s="18" t="s">
        <v>246</v>
      </c>
      <c r="F2354" s="323">
        <v>439.60000000000002</v>
      </c>
      <c r="G2354" s="39"/>
      <c r="H2354" s="45"/>
    </row>
    <row r="2355" s="2" customFormat="1" ht="16.8" customHeight="1">
      <c r="A2355" s="39"/>
      <c r="B2355" s="45"/>
      <c r="C2355" s="322" t="s">
        <v>1769</v>
      </c>
      <c r="D2355" s="322" t="s">
        <v>1770</v>
      </c>
      <c r="E2355" s="18" t="s">
        <v>246</v>
      </c>
      <c r="F2355" s="323">
        <v>146.53299999999999</v>
      </c>
      <c r="G2355" s="39"/>
      <c r="H2355" s="45"/>
    </row>
    <row r="2356" s="2" customFormat="1" ht="16.8" customHeight="1">
      <c r="A2356" s="39"/>
      <c r="B2356" s="45"/>
      <c r="C2356" s="318" t="s">
        <v>6408</v>
      </c>
      <c r="D2356" s="319" t="s">
        <v>460</v>
      </c>
      <c r="E2356" s="320" t="s">
        <v>246</v>
      </c>
      <c r="F2356" s="321">
        <v>92.950000000000003</v>
      </c>
      <c r="G2356" s="39"/>
      <c r="H2356" s="45"/>
    </row>
    <row r="2357" s="2" customFormat="1" ht="16.8" customHeight="1">
      <c r="A2357" s="39"/>
      <c r="B2357" s="45"/>
      <c r="C2357" s="318" t="s">
        <v>462</v>
      </c>
      <c r="D2357" s="319" t="s">
        <v>463</v>
      </c>
      <c r="E2357" s="320" t="s">
        <v>246</v>
      </c>
      <c r="F2357" s="321">
        <v>11.022</v>
      </c>
      <c r="G2357" s="39"/>
      <c r="H2357" s="45"/>
    </row>
    <row r="2358" s="2" customFormat="1" ht="16.8" customHeight="1">
      <c r="A2358" s="39"/>
      <c r="B2358" s="45"/>
      <c r="C2358" s="322" t="s">
        <v>462</v>
      </c>
      <c r="D2358" s="322" t="s">
        <v>3827</v>
      </c>
      <c r="E2358" s="18" t="s">
        <v>1</v>
      </c>
      <c r="F2358" s="323">
        <v>11.022</v>
      </c>
      <c r="G2358" s="39"/>
      <c r="H2358" s="45"/>
    </row>
    <row r="2359" s="2" customFormat="1" ht="16.8" customHeight="1">
      <c r="A2359" s="39"/>
      <c r="B2359" s="45"/>
      <c r="C2359" s="324" t="s">
        <v>6372</v>
      </c>
      <c r="D2359" s="39"/>
      <c r="E2359" s="39"/>
      <c r="F2359" s="39"/>
      <c r="G2359" s="39"/>
      <c r="H2359" s="45"/>
    </row>
    <row r="2360" s="2" customFormat="1" ht="16.8" customHeight="1">
      <c r="A2360" s="39"/>
      <c r="B2360" s="45"/>
      <c r="C2360" s="322" t="s">
        <v>828</v>
      </c>
      <c r="D2360" s="322" t="s">
        <v>829</v>
      </c>
      <c r="E2360" s="18" t="s">
        <v>246</v>
      </c>
      <c r="F2360" s="323">
        <v>133.82900000000001</v>
      </c>
      <c r="G2360" s="39"/>
      <c r="H2360" s="45"/>
    </row>
    <row r="2361" s="2" customFormat="1" ht="16.8" customHeight="1">
      <c r="A2361" s="39"/>
      <c r="B2361" s="45"/>
      <c r="C2361" s="322" t="s">
        <v>1247</v>
      </c>
      <c r="D2361" s="322" t="s">
        <v>1248</v>
      </c>
      <c r="E2361" s="18" t="s">
        <v>246</v>
      </c>
      <c r="F2361" s="323">
        <v>25.18</v>
      </c>
      <c r="G2361" s="39"/>
      <c r="H2361" s="45"/>
    </row>
    <row r="2362" s="2" customFormat="1" ht="16.8" customHeight="1">
      <c r="A2362" s="39"/>
      <c r="B2362" s="45"/>
      <c r="C2362" s="322" t="s">
        <v>1764</v>
      </c>
      <c r="D2362" s="322" t="s">
        <v>1765</v>
      </c>
      <c r="E2362" s="18" t="s">
        <v>246</v>
      </c>
      <c r="F2362" s="323">
        <v>75.537999999999997</v>
      </c>
      <c r="G2362" s="39"/>
      <c r="H2362" s="45"/>
    </row>
    <row r="2363" s="2" customFormat="1" ht="16.8" customHeight="1">
      <c r="A2363" s="39"/>
      <c r="B2363" s="45"/>
      <c r="C2363" s="318" t="s">
        <v>3946</v>
      </c>
      <c r="D2363" s="319" t="s">
        <v>3947</v>
      </c>
      <c r="E2363" s="320" t="s">
        <v>296</v>
      </c>
      <c r="F2363" s="321">
        <v>1044.2000000000001</v>
      </c>
      <c r="G2363" s="39"/>
      <c r="H2363" s="45"/>
    </row>
    <row r="2364" s="2" customFormat="1" ht="16.8" customHeight="1">
      <c r="A2364" s="39"/>
      <c r="B2364" s="45"/>
      <c r="C2364" s="322" t="s">
        <v>1</v>
      </c>
      <c r="D2364" s="322" t="s">
        <v>6409</v>
      </c>
      <c r="E2364" s="18" t="s">
        <v>1</v>
      </c>
      <c r="F2364" s="323">
        <v>1044.2000000000001</v>
      </c>
      <c r="G2364" s="39"/>
      <c r="H2364" s="45"/>
    </row>
    <row r="2365" s="2" customFormat="1" ht="16.8" customHeight="1">
      <c r="A2365" s="39"/>
      <c r="B2365" s="45"/>
      <c r="C2365" s="322" t="s">
        <v>3946</v>
      </c>
      <c r="D2365" s="322" t="s">
        <v>261</v>
      </c>
      <c r="E2365" s="18" t="s">
        <v>1</v>
      </c>
      <c r="F2365" s="323">
        <v>1044.2000000000001</v>
      </c>
      <c r="G2365" s="39"/>
      <c r="H2365" s="45"/>
    </row>
    <row r="2366" s="2" customFormat="1" ht="16.8" customHeight="1">
      <c r="A2366" s="39"/>
      <c r="B2366" s="45"/>
      <c r="C2366" s="318" t="s">
        <v>465</v>
      </c>
      <c r="D2366" s="319" t="s">
        <v>466</v>
      </c>
      <c r="E2366" s="320" t="s">
        <v>255</v>
      </c>
      <c r="F2366" s="321">
        <v>224.94499999999999</v>
      </c>
      <c r="G2366" s="39"/>
      <c r="H2366" s="45"/>
    </row>
    <row r="2367" s="2" customFormat="1" ht="16.8" customHeight="1">
      <c r="A2367" s="39"/>
      <c r="B2367" s="45"/>
      <c r="C2367" s="322" t="s">
        <v>1</v>
      </c>
      <c r="D2367" s="322" t="s">
        <v>3797</v>
      </c>
      <c r="E2367" s="18" t="s">
        <v>1</v>
      </c>
      <c r="F2367" s="323">
        <v>234.13499999999999</v>
      </c>
      <c r="G2367" s="39"/>
      <c r="H2367" s="45"/>
    </row>
    <row r="2368" s="2" customFormat="1" ht="16.8" customHeight="1">
      <c r="A2368" s="39"/>
      <c r="B2368" s="45"/>
      <c r="C2368" s="322" t="s">
        <v>1</v>
      </c>
      <c r="D2368" s="322" t="s">
        <v>3798</v>
      </c>
      <c r="E2368" s="18" t="s">
        <v>1</v>
      </c>
      <c r="F2368" s="323">
        <v>-9.1899999999999995</v>
      </c>
      <c r="G2368" s="39"/>
      <c r="H2368" s="45"/>
    </row>
    <row r="2369" s="2" customFormat="1" ht="16.8" customHeight="1">
      <c r="A2369" s="39"/>
      <c r="B2369" s="45"/>
      <c r="C2369" s="322" t="s">
        <v>465</v>
      </c>
      <c r="D2369" s="322" t="s">
        <v>261</v>
      </c>
      <c r="E2369" s="18" t="s">
        <v>1</v>
      </c>
      <c r="F2369" s="323">
        <v>224.94499999999999</v>
      </c>
      <c r="G2369" s="39"/>
      <c r="H2369" s="45"/>
    </row>
    <row r="2370" s="2" customFormat="1" ht="16.8" customHeight="1">
      <c r="A2370" s="39"/>
      <c r="B2370" s="45"/>
      <c r="C2370" s="324" t="s">
        <v>6372</v>
      </c>
      <c r="D2370" s="39"/>
      <c r="E2370" s="39"/>
      <c r="F2370" s="39"/>
      <c r="G2370" s="39"/>
      <c r="H2370" s="45"/>
    </row>
    <row r="2371" s="2" customFormat="1" ht="16.8" customHeight="1">
      <c r="A2371" s="39"/>
      <c r="B2371" s="45"/>
      <c r="C2371" s="322" t="s">
        <v>785</v>
      </c>
      <c r="D2371" s="322" t="s">
        <v>786</v>
      </c>
      <c r="E2371" s="18" t="s">
        <v>255</v>
      </c>
      <c r="F2371" s="323">
        <v>134.96700000000001</v>
      </c>
      <c r="G2371" s="39"/>
      <c r="H2371" s="45"/>
    </row>
    <row r="2372" s="2" customFormat="1" ht="16.8" customHeight="1">
      <c r="A2372" s="39"/>
      <c r="B2372" s="45"/>
      <c r="C2372" s="322" t="s">
        <v>764</v>
      </c>
      <c r="D2372" s="322" t="s">
        <v>765</v>
      </c>
      <c r="E2372" s="18" t="s">
        <v>255</v>
      </c>
      <c r="F2372" s="323">
        <v>1229.6790000000001</v>
      </c>
      <c r="G2372" s="39"/>
      <c r="H2372" s="45"/>
    </row>
    <row r="2373" s="2" customFormat="1" ht="16.8" customHeight="1">
      <c r="A2373" s="39"/>
      <c r="B2373" s="45"/>
      <c r="C2373" s="322" t="s">
        <v>795</v>
      </c>
      <c r="D2373" s="322" t="s">
        <v>796</v>
      </c>
      <c r="E2373" s="18" t="s">
        <v>487</v>
      </c>
      <c r="F2373" s="323">
        <v>461.22899999999998</v>
      </c>
      <c r="G2373" s="39"/>
      <c r="H2373" s="45"/>
    </row>
    <row r="2374" s="2" customFormat="1" ht="16.8" customHeight="1">
      <c r="A2374" s="39"/>
      <c r="B2374" s="45"/>
      <c r="C2374" s="318" t="s">
        <v>468</v>
      </c>
      <c r="D2374" s="319" t="s">
        <v>469</v>
      </c>
      <c r="E2374" s="320" t="s">
        <v>255</v>
      </c>
      <c r="F2374" s="321">
        <v>89.977999999999994</v>
      </c>
      <c r="G2374" s="39"/>
      <c r="H2374" s="45"/>
    </row>
    <row r="2375" s="2" customFormat="1" ht="16.8" customHeight="1">
      <c r="A2375" s="39"/>
      <c r="B2375" s="45"/>
      <c r="C2375" s="322" t="s">
        <v>468</v>
      </c>
      <c r="D2375" s="322" t="s">
        <v>793</v>
      </c>
      <c r="E2375" s="18" t="s">
        <v>1</v>
      </c>
      <c r="F2375" s="323">
        <v>89.977999999999994</v>
      </c>
      <c r="G2375" s="39"/>
      <c r="H2375" s="45"/>
    </row>
    <row r="2376" s="2" customFormat="1" ht="16.8" customHeight="1">
      <c r="A2376" s="39"/>
      <c r="B2376" s="45"/>
      <c r="C2376" s="324" t="s">
        <v>6372</v>
      </c>
      <c r="D2376" s="39"/>
      <c r="E2376" s="39"/>
      <c r="F2376" s="39"/>
      <c r="G2376" s="39"/>
      <c r="H2376" s="45"/>
    </row>
    <row r="2377" s="2" customFormat="1" ht="16.8" customHeight="1">
      <c r="A2377" s="39"/>
      <c r="B2377" s="45"/>
      <c r="C2377" s="322" t="s">
        <v>785</v>
      </c>
      <c r="D2377" s="322" t="s">
        <v>786</v>
      </c>
      <c r="E2377" s="18" t="s">
        <v>255</v>
      </c>
      <c r="F2377" s="323">
        <v>134.96700000000001</v>
      </c>
      <c r="G2377" s="39"/>
      <c r="H2377" s="45"/>
    </row>
    <row r="2378" s="2" customFormat="1" ht="16.8" customHeight="1">
      <c r="A2378" s="39"/>
      <c r="B2378" s="45"/>
      <c r="C2378" s="322" t="s">
        <v>779</v>
      </c>
      <c r="D2378" s="322" t="s">
        <v>780</v>
      </c>
      <c r="E2378" s="18" t="s">
        <v>255</v>
      </c>
      <c r="F2378" s="323">
        <v>89.977999999999994</v>
      </c>
      <c r="G2378" s="39"/>
      <c r="H2378" s="45"/>
    </row>
    <row r="2379" s="2" customFormat="1" ht="16.8" customHeight="1">
      <c r="A2379" s="39"/>
      <c r="B2379" s="45"/>
      <c r="C2379" s="318" t="s">
        <v>791</v>
      </c>
      <c r="D2379" s="319" t="s">
        <v>6374</v>
      </c>
      <c r="E2379" s="320" t="s">
        <v>255</v>
      </c>
      <c r="F2379" s="321">
        <v>134.96700000000001</v>
      </c>
      <c r="G2379" s="39"/>
      <c r="H2379" s="45"/>
    </row>
    <row r="2380" s="2" customFormat="1" ht="16.8" customHeight="1">
      <c r="A2380" s="39"/>
      <c r="B2380" s="45"/>
      <c r="C2380" s="322" t="s">
        <v>791</v>
      </c>
      <c r="D2380" s="322" t="s">
        <v>792</v>
      </c>
      <c r="E2380" s="18" t="s">
        <v>1</v>
      </c>
      <c r="F2380" s="323">
        <v>134.96700000000001</v>
      </c>
      <c r="G2380" s="39"/>
      <c r="H2380" s="45"/>
    </row>
    <row r="2381" s="2" customFormat="1" ht="16.8" customHeight="1">
      <c r="A2381" s="39"/>
      <c r="B2381" s="45"/>
      <c r="C2381" s="318" t="s">
        <v>471</v>
      </c>
      <c r="D2381" s="319" t="s">
        <v>472</v>
      </c>
      <c r="E2381" s="320" t="s">
        <v>246</v>
      </c>
      <c r="F2381" s="321">
        <v>490.86200000000002</v>
      </c>
      <c r="G2381" s="39"/>
      <c r="H2381" s="45"/>
    </row>
    <row r="2382" s="2" customFormat="1" ht="16.8" customHeight="1">
      <c r="A2382" s="39"/>
      <c r="B2382" s="45"/>
      <c r="C2382" s="322" t="s">
        <v>1</v>
      </c>
      <c r="D2382" s="322" t="s">
        <v>3730</v>
      </c>
      <c r="E2382" s="18" t="s">
        <v>1</v>
      </c>
      <c r="F2382" s="323">
        <v>0</v>
      </c>
      <c r="G2382" s="39"/>
      <c r="H2382" s="45"/>
    </row>
    <row r="2383" s="2" customFormat="1" ht="16.8" customHeight="1">
      <c r="A2383" s="39"/>
      <c r="B2383" s="45"/>
      <c r="C2383" s="322" t="s">
        <v>1</v>
      </c>
      <c r="D2383" s="322" t="s">
        <v>3765</v>
      </c>
      <c r="E2383" s="18" t="s">
        <v>1</v>
      </c>
      <c r="F2383" s="323">
        <v>29.25</v>
      </c>
      <c r="G2383" s="39"/>
      <c r="H2383" s="45"/>
    </row>
    <row r="2384" s="2" customFormat="1" ht="16.8" customHeight="1">
      <c r="A2384" s="39"/>
      <c r="B2384" s="45"/>
      <c r="C2384" s="322" t="s">
        <v>1</v>
      </c>
      <c r="D2384" s="322" t="s">
        <v>3732</v>
      </c>
      <c r="E2384" s="18" t="s">
        <v>1</v>
      </c>
      <c r="F2384" s="323">
        <v>0</v>
      </c>
      <c r="G2384" s="39"/>
      <c r="H2384" s="45"/>
    </row>
    <row r="2385" s="2" customFormat="1" ht="16.8" customHeight="1">
      <c r="A2385" s="39"/>
      <c r="B2385" s="45"/>
      <c r="C2385" s="322" t="s">
        <v>1</v>
      </c>
      <c r="D2385" s="322" t="s">
        <v>3766</v>
      </c>
      <c r="E2385" s="18" t="s">
        <v>1</v>
      </c>
      <c r="F2385" s="323">
        <v>390.45600000000002</v>
      </c>
      <c r="G2385" s="39"/>
      <c r="H2385" s="45"/>
    </row>
    <row r="2386" s="2" customFormat="1" ht="16.8" customHeight="1">
      <c r="A2386" s="39"/>
      <c r="B2386" s="45"/>
      <c r="C2386" s="322" t="s">
        <v>1</v>
      </c>
      <c r="D2386" s="322" t="s">
        <v>3734</v>
      </c>
      <c r="E2386" s="18" t="s">
        <v>1</v>
      </c>
      <c r="F2386" s="323">
        <v>0</v>
      </c>
      <c r="G2386" s="39"/>
      <c r="H2386" s="45"/>
    </row>
    <row r="2387" s="2" customFormat="1" ht="16.8" customHeight="1">
      <c r="A2387" s="39"/>
      <c r="B2387" s="45"/>
      <c r="C2387" s="322" t="s">
        <v>1</v>
      </c>
      <c r="D2387" s="322" t="s">
        <v>3767</v>
      </c>
      <c r="E2387" s="18" t="s">
        <v>1</v>
      </c>
      <c r="F2387" s="323">
        <v>9.2159999999999993</v>
      </c>
      <c r="G2387" s="39"/>
      <c r="H2387" s="45"/>
    </row>
    <row r="2388" s="2" customFormat="1" ht="16.8" customHeight="1">
      <c r="A2388" s="39"/>
      <c r="B2388" s="45"/>
      <c r="C2388" s="322" t="s">
        <v>1</v>
      </c>
      <c r="D2388" s="322" t="s">
        <v>3736</v>
      </c>
      <c r="E2388" s="18" t="s">
        <v>1</v>
      </c>
      <c r="F2388" s="323">
        <v>0</v>
      </c>
      <c r="G2388" s="39"/>
      <c r="H2388" s="45"/>
    </row>
    <row r="2389" s="2" customFormat="1" ht="16.8" customHeight="1">
      <c r="A2389" s="39"/>
      <c r="B2389" s="45"/>
      <c r="C2389" s="322" t="s">
        <v>1</v>
      </c>
      <c r="D2389" s="322" t="s">
        <v>3768</v>
      </c>
      <c r="E2389" s="18" t="s">
        <v>1</v>
      </c>
      <c r="F2389" s="323">
        <v>61.939999999999998</v>
      </c>
      <c r="G2389" s="39"/>
      <c r="H2389" s="45"/>
    </row>
    <row r="2390" s="2" customFormat="1" ht="16.8" customHeight="1">
      <c r="A2390" s="39"/>
      <c r="B2390" s="45"/>
      <c r="C2390" s="322" t="s">
        <v>471</v>
      </c>
      <c r="D2390" s="322" t="s">
        <v>261</v>
      </c>
      <c r="E2390" s="18" t="s">
        <v>1</v>
      </c>
      <c r="F2390" s="323">
        <v>490.86200000000002</v>
      </c>
      <c r="G2390" s="39"/>
      <c r="H2390" s="45"/>
    </row>
    <row r="2391" s="2" customFormat="1" ht="16.8" customHeight="1">
      <c r="A2391" s="39"/>
      <c r="B2391" s="45"/>
      <c r="C2391" s="324" t="s">
        <v>6372</v>
      </c>
      <c r="D2391" s="39"/>
      <c r="E2391" s="39"/>
      <c r="F2391" s="39"/>
      <c r="G2391" s="39"/>
      <c r="H2391" s="45"/>
    </row>
    <row r="2392" s="2" customFormat="1" ht="16.8" customHeight="1">
      <c r="A2392" s="39"/>
      <c r="B2392" s="45"/>
      <c r="C2392" s="322" t="s">
        <v>660</v>
      </c>
      <c r="D2392" s="322" t="s">
        <v>661</v>
      </c>
      <c r="E2392" s="18" t="s">
        <v>246</v>
      </c>
      <c r="F2392" s="323">
        <v>490.86200000000002</v>
      </c>
      <c r="G2392" s="39"/>
      <c r="H2392" s="45"/>
    </row>
    <row r="2393" s="2" customFormat="1" ht="16.8" customHeight="1">
      <c r="A2393" s="39"/>
      <c r="B2393" s="45"/>
      <c r="C2393" s="322" t="s">
        <v>666</v>
      </c>
      <c r="D2393" s="322" t="s">
        <v>667</v>
      </c>
      <c r="E2393" s="18" t="s">
        <v>246</v>
      </c>
      <c r="F2393" s="323">
        <v>490.86200000000002</v>
      </c>
      <c r="G2393" s="39"/>
      <c r="H2393" s="45"/>
    </row>
    <row r="2394" s="2" customFormat="1" ht="16.8" customHeight="1">
      <c r="A2394" s="39"/>
      <c r="B2394" s="45"/>
      <c r="C2394" s="318" t="s">
        <v>2533</v>
      </c>
      <c r="D2394" s="319" t="s">
        <v>2534</v>
      </c>
      <c r="E2394" s="320" t="s">
        <v>246</v>
      </c>
      <c r="F2394" s="321">
        <v>2001.6099999999999</v>
      </c>
      <c r="G2394" s="39"/>
      <c r="H2394" s="45"/>
    </row>
    <row r="2395" s="2" customFormat="1" ht="16.8" customHeight="1">
      <c r="A2395" s="39"/>
      <c r="B2395" s="45"/>
      <c r="C2395" s="322" t="s">
        <v>1</v>
      </c>
      <c r="D2395" s="322" t="s">
        <v>3724</v>
      </c>
      <c r="E2395" s="18" t="s">
        <v>1</v>
      </c>
      <c r="F2395" s="323">
        <v>0</v>
      </c>
      <c r="G2395" s="39"/>
      <c r="H2395" s="45"/>
    </row>
    <row r="2396" s="2" customFormat="1" ht="16.8" customHeight="1">
      <c r="A2396" s="39"/>
      <c r="B2396" s="45"/>
      <c r="C2396" s="322" t="s">
        <v>1</v>
      </c>
      <c r="D2396" s="322" t="s">
        <v>3770</v>
      </c>
      <c r="E2396" s="18" t="s">
        <v>1</v>
      </c>
      <c r="F2396" s="323">
        <v>1914.5</v>
      </c>
      <c r="G2396" s="39"/>
      <c r="H2396" s="45"/>
    </row>
    <row r="2397" s="2" customFormat="1" ht="16.8" customHeight="1">
      <c r="A2397" s="39"/>
      <c r="B2397" s="45"/>
      <c r="C2397" s="322" t="s">
        <v>1</v>
      </c>
      <c r="D2397" s="322" t="s">
        <v>3726</v>
      </c>
      <c r="E2397" s="18" t="s">
        <v>1</v>
      </c>
      <c r="F2397" s="323">
        <v>0</v>
      </c>
      <c r="G2397" s="39"/>
      <c r="H2397" s="45"/>
    </row>
    <row r="2398" s="2" customFormat="1" ht="16.8" customHeight="1">
      <c r="A2398" s="39"/>
      <c r="B2398" s="45"/>
      <c r="C2398" s="322" t="s">
        <v>1</v>
      </c>
      <c r="D2398" s="322" t="s">
        <v>3771</v>
      </c>
      <c r="E2398" s="18" t="s">
        <v>1</v>
      </c>
      <c r="F2398" s="323">
        <v>87.109999999999999</v>
      </c>
      <c r="G2398" s="39"/>
      <c r="H2398" s="45"/>
    </row>
    <row r="2399" s="2" customFormat="1" ht="16.8" customHeight="1">
      <c r="A2399" s="39"/>
      <c r="B2399" s="45"/>
      <c r="C2399" s="322" t="s">
        <v>1</v>
      </c>
      <c r="D2399" s="322" t="s">
        <v>3728</v>
      </c>
      <c r="E2399" s="18" t="s">
        <v>1</v>
      </c>
      <c r="F2399" s="323">
        <v>0</v>
      </c>
      <c r="G2399" s="39"/>
      <c r="H2399" s="45"/>
    </row>
    <row r="2400" s="2" customFormat="1" ht="16.8" customHeight="1">
      <c r="A2400" s="39"/>
      <c r="B2400" s="45"/>
      <c r="C2400" s="322" t="s">
        <v>1</v>
      </c>
      <c r="D2400" s="322" t="s">
        <v>3729</v>
      </c>
      <c r="E2400" s="18" t="s">
        <v>1</v>
      </c>
      <c r="F2400" s="323">
        <v>0</v>
      </c>
      <c r="G2400" s="39"/>
      <c r="H2400" s="45"/>
    </row>
    <row r="2401" s="2" customFormat="1" ht="16.8" customHeight="1">
      <c r="A2401" s="39"/>
      <c r="B2401" s="45"/>
      <c r="C2401" s="322" t="s">
        <v>2533</v>
      </c>
      <c r="D2401" s="322" t="s">
        <v>261</v>
      </c>
      <c r="E2401" s="18" t="s">
        <v>1</v>
      </c>
      <c r="F2401" s="323">
        <v>2001.6099999999999</v>
      </c>
      <c r="G2401" s="39"/>
      <c r="H2401" s="45"/>
    </row>
    <row r="2402" s="2" customFormat="1" ht="16.8" customHeight="1">
      <c r="A2402" s="39"/>
      <c r="B2402" s="45"/>
      <c r="C2402" s="324" t="s">
        <v>6372</v>
      </c>
      <c r="D2402" s="39"/>
      <c r="E2402" s="39"/>
      <c r="F2402" s="39"/>
      <c r="G2402" s="39"/>
      <c r="H2402" s="45"/>
    </row>
    <row r="2403" s="2" customFormat="1" ht="16.8" customHeight="1">
      <c r="A2403" s="39"/>
      <c r="B2403" s="45"/>
      <c r="C2403" s="322" t="s">
        <v>2673</v>
      </c>
      <c r="D2403" s="322" t="s">
        <v>2674</v>
      </c>
      <c r="E2403" s="18" t="s">
        <v>246</v>
      </c>
      <c r="F2403" s="323">
        <v>2001.6099999999999</v>
      </c>
      <c r="G2403" s="39"/>
      <c r="H2403" s="45"/>
    </row>
    <row r="2404" s="2" customFormat="1" ht="16.8" customHeight="1">
      <c r="A2404" s="39"/>
      <c r="B2404" s="45"/>
      <c r="C2404" s="322" t="s">
        <v>2681</v>
      </c>
      <c r="D2404" s="322" t="s">
        <v>2682</v>
      </c>
      <c r="E2404" s="18" t="s">
        <v>246</v>
      </c>
      <c r="F2404" s="323">
        <v>2001.6099999999999</v>
      </c>
      <c r="G2404" s="39"/>
      <c r="H2404" s="45"/>
    </row>
    <row r="2405" s="2" customFormat="1" ht="16.8" customHeight="1">
      <c r="A2405" s="39"/>
      <c r="B2405" s="45"/>
      <c r="C2405" s="318" t="s">
        <v>3168</v>
      </c>
      <c r="D2405" s="319" t="s">
        <v>3169</v>
      </c>
      <c r="E2405" s="320" t="s">
        <v>246</v>
      </c>
      <c r="F2405" s="321">
        <v>429.37799999999999</v>
      </c>
      <c r="G2405" s="39"/>
      <c r="H2405" s="45"/>
    </row>
    <row r="2406" s="2" customFormat="1" ht="16.8" customHeight="1">
      <c r="A2406" s="39"/>
      <c r="B2406" s="45"/>
      <c r="C2406" s="318" t="s">
        <v>6394</v>
      </c>
      <c r="D2406" s="319" t="s">
        <v>6395</v>
      </c>
      <c r="E2406" s="320" t="s">
        <v>246</v>
      </c>
      <c r="F2406" s="321">
        <v>355.69999999999999</v>
      </c>
      <c r="G2406" s="39"/>
      <c r="H2406" s="45"/>
    </row>
    <row r="2407" s="2" customFormat="1" ht="16.8" customHeight="1">
      <c r="A2407" s="39"/>
      <c r="B2407" s="45"/>
      <c r="C2407" s="318" t="s">
        <v>3171</v>
      </c>
      <c r="D2407" s="319" t="s">
        <v>3172</v>
      </c>
      <c r="E2407" s="320" t="s">
        <v>246</v>
      </c>
      <c r="F2407" s="321">
        <v>1270.192</v>
      </c>
      <c r="G2407" s="39"/>
      <c r="H2407" s="45"/>
    </row>
    <row r="2408" s="2" customFormat="1" ht="16.8" customHeight="1">
      <c r="A2408" s="39"/>
      <c r="B2408" s="45"/>
      <c r="C2408" s="318" t="s">
        <v>3174</v>
      </c>
      <c r="D2408" s="319" t="s">
        <v>3175</v>
      </c>
      <c r="E2408" s="320" t="s">
        <v>255</v>
      </c>
      <c r="F2408" s="321">
        <v>38.052999999999997</v>
      </c>
      <c r="G2408" s="39"/>
      <c r="H2408" s="45"/>
    </row>
    <row r="2409" s="2" customFormat="1" ht="16.8" customHeight="1">
      <c r="A2409" s="39"/>
      <c r="B2409" s="45"/>
      <c r="C2409" s="318" t="s">
        <v>3685</v>
      </c>
      <c r="D2409" s="319" t="s">
        <v>3686</v>
      </c>
      <c r="E2409" s="320" t="s">
        <v>296</v>
      </c>
      <c r="F2409" s="321">
        <v>520.29999999999995</v>
      </c>
      <c r="G2409" s="39"/>
      <c r="H2409" s="45"/>
    </row>
    <row r="2410" s="2" customFormat="1" ht="16.8" customHeight="1">
      <c r="A2410" s="39"/>
      <c r="B2410" s="45"/>
      <c r="C2410" s="322" t="s">
        <v>3685</v>
      </c>
      <c r="D2410" s="322" t="s">
        <v>3722</v>
      </c>
      <c r="E2410" s="18" t="s">
        <v>1</v>
      </c>
      <c r="F2410" s="323">
        <v>520.29999999999995</v>
      </c>
      <c r="G2410" s="39"/>
      <c r="H2410" s="45"/>
    </row>
    <row r="2411" s="2" customFormat="1" ht="16.8" customHeight="1">
      <c r="A2411" s="39"/>
      <c r="B2411" s="45"/>
      <c r="C2411" s="324" t="s">
        <v>6372</v>
      </c>
      <c r="D2411" s="39"/>
      <c r="E2411" s="39"/>
      <c r="F2411" s="39"/>
      <c r="G2411" s="39"/>
      <c r="H2411" s="45"/>
    </row>
    <row r="2412" s="2" customFormat="1" ht="16.8" customHeight="1">
      <c r="A2412" s="39"/>
      <c r="B2412" s="45"/>
      <c r="C2412" s="322" t="s">
        <v>634</v>
      </c>
      <c r="D2412" s="322" t="s">
        <v>635</v>
      </c>
      <c r="E2412" s="18" t="s">
        <v>255</v>
      </c>
      <c r="F2412" s="323">
        <v>336.18200000000002</v>
      </c>
      <c r="G2412" s="39"/>
      <c r="H2412" s="45"/>
    </row>
    <row r="2413" s="2" customFormat="1" ht="16.8" customHeight="1">
      <c r="A2413" s="39"/>
      <c r="B2413" s="45"/>
      <c r="C2413" s="322" t="s">
        <v>764</v>
      </c>
      <c r="D2413" s="322" t="s">
        <v>765</v>
      </c>
      <c r="E2413" s="18" t="s">
        <v>255</v>
      </c>
      <c r="F2413" s="323">
        <v>1229.6790000000001</v>
      </c>
      <c r="G2413" s="39"/>
      <c r="H2413" s="45"/>
    </row>
    <row r="2414" s="2" customFormat="1" ht="16.8" customHeight="1">
      <c r="A2414" s="39"/>
      <c r="B2414" s="45"/>
      <c r="C2414" s="322" t="s">
        <v>785</v>
      </c>
      <c r="D2414" s="322" t="s">
        <v>786</v>
      </c>
      <c r="E2414" s="18" t="s">
        <v>255</v>
      </c>
      <c r="F2414" s="323">
        <v>134.96700000000001</v>
      </c>
      <c r="G2414" s="39"/>
      <c r="H2414" s="45"/>
    </row>
    <row r="2415" s="2" customFormat="1" ht="16.8" customHeight="1">
      <c r="A2415" s="39"/>
      <c r="B2415" s="45"/>
      <c r="C2415" s="322" t="s">
        <v>2772</v>
      </c>
      <c r="D2415" s="322" t="s">
        <v>2773</v>
      </c>
      <c r="E2415" s="18" t="s">
        <v>296</v>
      </c>
      <c r="F2415" s="323">
        <v>520.29999999999995</v>
      </c>
      <c r="G2415" s="39"/>
      <c r="H2415" s="45"/>
    </row>
    <row r="2416" s="2" customFormat="1" ht="16.8" customHeight="1">
      <c r="A2416" s="39"/>
      <c r="B2416" s="45"/>
      <c r="C2416" s="322" t="s">
        <v>2778</v>
      </c>
      <c r="D2416" s="322" t="s">
        <v>2779</v>
      </c>
      <c r="E2416" s="18" t="s">
        <v>296</v>
      </c>
      <c r="F2416" s="323">
        <v>520.29999999999995</v>
      </c>
      <c r="G2416" s="39"/>
      <c r="H2416" s="45"/>
    </row>
    <row r="2417" s="2" customFormat="1" ht="16.8" customHeight="1">
      <c r="A2417" s="39"/>
      <c r="B2417" s="45"/>
      <c r="C2417" s="322" t="s">
        <v>850</v>
      </c>
      <c r="D2417" s="322" t="s">
        <v>851</v>
      </c>
      <c r="E2417" s="18" t="s">
        <v>255</v>
      </c>
      <c r="F2417" s="323">
        <v>68.783000000000001</v>
      </c>
      <c r="G2417" s="39"/>
      <c r="H2417" s="45"/>
    </row>
    <row r="2418" s="2" customFormat="1" ht="16.8" customHeight="1">
      <c r="A2418" s="39"/>
      <c r="B2418" s="45"/>
      <c r="C2418" s="322" t="s">
        <v>3855</v>
      </c>
      <c r="D2418" s="322" t="s">
        <v>3856</v>
      </c>
      <c r="E2418" s="18" t="s">
        <v>296</v>
      </c>
      <c r="F2418" s="323">
        <v>520.29999999999995</v>
      </c>
      <c r="G2418" s="39"/>
      <c r="H2418" s="45"/>
    </row>
    <row r="2419" s="2" customFormat="1" ht="16.8" customHeight="1">
      <c r="A2419" s="39"/>
      <c r="B2419" s="45"/>
      <c r="C2419" s="322" t="s">
        <v>1136</v>
      </c>
      <c r="D2419" s="322" t="s">
        <v>1137</v>
      </c>
      <c r="E2419" s="18" t="s">
        <v>296</v>
      </c>
      <c r="F2419" s="323">
        <v>520.29999999999995</v>
      </c>
      <c r="G2419" s="39"/>
      <c r="H2419" s="45"/>
    </row>
    <row r="2420" s="2" customFormat="1" ht="16.8" customHeight="1">
      <c r="A2420" s="39"/>
      <c r="B2420" s="45"/>
      <c r="C2420" s="318" t="s">
        <v>3180</v>
      </c>
      <c r="D2420" s="319" t="s">
        <v>3181</v>
      </c>
      <c r="E2420" s="320" t="s">
        <v>255</v>
      </c>
      <c r="F2420" s="321">
        <v>698.60599999999999</v>
      </c>
      <c r="G2420" s="39"/>
      <c r="H2420" s="45"/>
    </row>
    <row r="2421" s="2" customFormat="1" ht="16.8" customHeight="1">
      <c r="A2421" s="39"/>
      <c r="B2421" s="45"/>
      <c r="C2421" s="318" t="s">
        <v>3688</v>
      </c>
      <c r="D2421" s="319" t="s">
        <v>3689</v>
      </c>
      <c r="E2421" s="320" t="s">
        <v>296</v>
      </c>
      <c r="F2421" s="321">
        <v>1.1000000000000001</v>
      </c>
      <c r="G2421" s="39"/>
      <c r="H2421" s="45"/>
    </row>
    <row r="2422" s="2" customFormat="1" ht="16.8" customHeight="1">
      <c r="A2422" s="39"/>
      <c r="B2422" s="45"/>
      <c r="C2422" s="322" t="s">
        <v>3688</v>
      </c>
      <c r="D2422" s="322" t="s">
        <v>3723</v>
      </c>
      <c r="E2422" s="18" t="s">
        <v>1</v>
      </c>
      <c r="F2422" s="323">
        <v>1.1000000000000001</v>
      </c>
      <c r="G2422" s="39"/>
      <c r="H2422" s="45"/>
    </row>
    <row r="2423" s="2" customFormat="1" ht="16.8" customHeight="1">
      <c r="A2423" s="39"/>
      <c r="B2423" s="45"/>
      <c r="C2423" s="324" t="s">
        <v>6372</v>
      </c>
      <c r="D2423" s="39"/>
      <c r="E2423" s="39"/>
      <c r="F2423" s="39"/>
      <c r="G2423" s="39"/>
      <c r="H2423" s="45"/>
    </row>
    <row r="2424" s="2" customFormat="1" ht="16.8" customHeight="1">
      <c r="A2424" s="39"/>
      <c r="B2424" s="45"/>
      <c r="C2424" s="322" t="s">
        <v>634</v>
      </c>
      <c r="D2424" s="322" t="s">
        <v>635</v>
      </c>
      <c r="E2424" s="18" t="s">
        <v>255</v>
      </c>
      <c r="F2424" s="323">
        <v>336.18200000000002</v>
      </c>
      <c r="G2424" s="39"/>
      <c r="H2424" s="45"/>
    </row>
    <row r="2425" s="2" customFormat="1" ht="16.8" customHeight="1">
      <c r="A2425" s="39"/>
      <c r="B2425" s="45"/>
      <c r="C2425" s="322" t="s">
        <v>820</v>
      </c>
      <c r="D2425" s="322" t="s">
        <v>821</v>
      </c>
      <c r="E2425" s="18" t="s">
        <v>246</v>
      </c>
      <c r="F2425" s="323">
        <v>39.997</v>
      </c>
      <c r="G2425" s="39"/>
      <c r="H2425" s="45"/>
    </row>
    <row r="2426" s="2" customFormat="1" ht="16.8" customHeight="1">
      <c r="A2426" s="39"/>
      <c r="B2426" s="45"/>
      <c r="C2426" s="322" t="s">
        <v>828</v>
      </c>
      <c r="D2426" s="322" t="s">
        <v>829</v>
      </c>
      <c r="E2426" s="18" t="s">
        <v>246</v>
      </c>
      <c r="F2426" s="323">
        <v>133.82900000000001</v>
      </c>
      <c r="G2426" s="39"/>
      <c r="H2426" s="45"/>
    </row>
    <row r="2427" s="2" customFormat="1" ht="16.8" customHeight="1">
      <c r="A2427" s="39"/>
      <c r="B2427" s="45"/>
      <c r="C2427" s="322" t="s">
        <v>850</v>
      </c>
      <c r="D2427" s="322" t="s">
        <v>851</v>
      </c>
      <c r="E2427" s="18" t="s">
        <v>255</v>
      </c>
      <c r="F2427" s="323">
        <v>68.783000000000001</v>
      </c>
      <c r="G2427" s="39"/>
      <c r="H2427" s="45"/>
    </row>
    <row r="2428" s="2" customFormat="1" ht="16.8" customHeight="1">
      <c r="A2428" s="39"/>
      <c r="B2428" s="45"/>
      <c r="C2428" s="322" t="s">
        <v>867</v>
      </c>
      <c r="D2428" s="322" t="s">
        <v>868</v>
      </c>
      <c r="E2428" s="18" t="s">
        <v>246</v>
      </c>
      <c r="F2428" s="323">
        <v>97.674000000000007</v>
      </c>
      <c r="G2428" s="39"/>
      <c r="H2428" s="45"/>
    </row>
    <row r="2429" s="2" customFormat="1">
      <c r="A2429" s="39"/>
      <c r="B2429" s="45"/>
      <c r="C2429" s="322" t="s">
        <v>893</v>
      </c>
      <c r="D2429" s="322" t="s">
        <v>894</v>
      </c>
      <c r="E2429" s="18" t="s">
        <v>246</v>
      </c>
      <c r="F2429" s="323">
        <v>145.31999999999999</v>
      </c>
      <c r="G2429" s="39"/>
      <c r="H2429" s="45"/>
    </row>
    <row r="2430" s="2" customFormat="1" ht="16.8" customHeight="1">
      <c r="A2430" s="39"/>
      <c r="B2430" s="45"/>
      <c r="C2430" s="318" t="s">
        <v>3186</v>
      </c>
      <c r="D2430" s="319" t="s">
        <v>3187</v>
      </c>
      <c r="E2430" s="320" t="s">
        <v>296</v>
      </c>
      <c r="F2430" s="321">
        <v>1</v>
      </c>
      <c r="G2430" s="39"/>
      <c r="H2430" s="45"/>
    </row>
    <row r="2431" s="2" customFormat="1" ht="16.8" customHeight="1">
      <c r="A2431" s="39"/>
      <c r="B2431" s="45"/>
      <c r="C2431" s="324" t="s">
        <v>6372</v>
      </c>
      <c r="D2431" s="39"/>
      <c r="E2431" s="39"/>
      <c r="F2431" s="39"/>
      <c r="G2431" s="39"/>
      <c r="H2431" s="45"/>
    </row>
    <row r="2432" s="2" customFormat="1" ht="16.8" customHeight="1">
      <c r="A2432" s="39"/>
      <c r="B2432" s="45"/>
      <c r="C2432" s="322" t="s">
        <v>634</v>
      </c>
      <c r="D2432" s="322" t="s">
        <v>635</v>
      </c>
      <c r="E2432" s="18" t="s">
        <v>255</v>
      </c>
      <c r="F2432" s="323">
        <v>336.18200000000002</v>
      </c>
      <c r="G2432" s="39"/>
      <c r="H2432" s="45"/>
    </row>
    <row r="2433" s="2" customFormat="1" ht="16.8" customHeight="1">
      <c r="A2433" s="39"/>
      <c r="B2433" s="45"/>
      <c r="C2433" s="322" t="s">
        <v>785</v>
      </c>
      <c r="D2433" s="322" t="s">
        <v>786</v>
      </c>
      <c r="E2433" s="18" t="s">
        <v>255</v>
      </c>
      <c r="F2433" s="323">
        <v>134.96700000000001</v>
      </c>
      <c r="G2433" s="39"/>
      <c r="H2433" s="45"/>
    </row>
    <row r="2434" s="2" customFormat="1" ht="16.8" customHeight="1">
      <c r="A2434" s="39"/>
      <c r="B2434" s="45"/>
      <c r="C2434" s="318" t="s">
        <v>833</v>
      </c>
      <c r="D2434" s="319" t="s">
        <v>1231</v>
      </c>
      <c r="E2434" s="320" t="s">
        <v>246</v>
      </c>
      <c r="F2434" s="321">
        <v>89.694000000000003</v>
      </c>
      <c r="G2434" s="39"/>
      <c r="H2434" s="45"/>
    </row>
    <row r="2435" s="2" customFormat="1" ht="16.8" customHeight="1">
      <c r="A2435" s="39"/>
      <c r="B2435" s="45"/>
      <c r="C2435" s="322" t="s">
        <v>833</v>
      </c>
      <c r="D2435" s="322" t="s">
        <v>3825</v>
      </c>
      <c r="E2435" s="18" t="s">
        <v>1</v>
      </c>
      <c r="F2435" s="323">
        <v>89.694000000000003</v>
      </c>
      <c r="G2435" s="39"/>
      <c r="H2435" s="45"/>
    </row>
    <row r="2436" s="2" customFormat="1" ht="16.8" customHeight="1">
      <c r="A2436" s="39"/>
      <c r="B2436" s="45"/>
      <c r="C2436" s="324" t="s">
        <v>6372</v>
      </c>
      <c r="D2436" s="39"/>
      <c r="E2436" s="39"/>
      <c r="F2436" s="39"/>
      <c r="G2436" s="39"/>
      <c r="H2436" s="45"/>
    </row>
    <row r="2437" s="2" customFormat="1" ht="16.8" customHeight="1">
      <c r="A2437" s="39"/>
      <c r="B2437" s="45"/>
      <c r="C2437" s="322" t="s">
        <v>828</v>
      </c>
      <c r="D2437" s="322" t="s">
        <v>829</v>
      </c>
      <c r="E2437" s="18" t="s">
        <v>246</v>
      </c>
      <c r="F2437" s="323">
        <v>133.82900000000001</v>
      </c>
      <c r="G2437" s="39"/>
      <c r="H2437" s="45"/>
    </row>
    <row r="2438" s="2" customFormat="1" ht="16.8" customHeight="1">
      <c r="A2438" s="39"/>
      <c r="B2438" s="45"/>
      <c r="C2438" s="322" t="s">
        <v>524</v>
      </c>
      <c r="D2438" s="322" t="s">
        <v>525</v>
      </c>
      <c r="E2438" s="18" t="s">
        <v>246</v>
      </c>
      <c r="F2438" s="323">
        <v>30.702000000000002</v>
      </c>
      <c r="G2438" s="39"/>
      <c r="H2438" s="45"/>
    </row>
    <row r="2439" s="2" customFormat="1" ht="16.8" customHeight="1">
      <c r="A2439" s="39"/>
      <c r="B2439" s="45"/>
      <c r="C2439" s="322" t="s">
        <v>1247</v>
      </c>
      <c r="D2439" s="322" t="s">
        <v>1248</v>
      </c>
      <c r="E2439" s="18" t="s">
        <v>246</v>
      </c>
      <c r="F2439" s="323">
        <v>25.18</v>
      </c>
      <c r="G2439" s="39"/>
      <c r="H2439" s="45"/>
    </row>
    <row r="2440" s="2" customFormat="1" ht="16.8" customHeight="1">
      <c r="A2440" s="39"/>
      <c r="B2440" s="45"/>
      <c r="C2440" s="322" t="s">
        <v>1746</v>
      </c>
      <c r="D2440" s="322" t="s">
        <v>1747</v>
      </c>
      <c r="E2440" s="18" t="s">
        <v>246</v>
      </c>
      <c r="F2440" s="323">
        <v>67.271000000000001</v>
      </c>
      <c r="G2440" s="39"/>
      <c r="H2440" s="45"/>
    </row>
    <row r="2441" s="2" customFormat="1" ht="16.8" customHeight="1">
      <c r="A2441" s="39"/>
      <c r="B2441" s="45"/>
      <c r="C2441" s="322" t="s">
        <v>1751</v>
      </c>
      <c r="D2441" s="322" t="s">
        <v>1752</v>
      </c>
      <c r="E2441" s="18" t="s">
        <v>246</v>
      </c>
      <c r="F2441" s="323">
        <v>122.807</v>
      </c>
      <c r="G2441" s="39"/>
      <c r="H2441" s="45"/>
    </row>
    <row r="2442" s="2" customFormat="1" ht="16.8" customHeight="1">
      <c r="A2442" s="39"/>
      <c r="B2442" s="45"/>
      <c r="C2442" s="322" t="s">
        <v>1759</v>
      </c>
      <c r="D2442" s="322" t="s">
        <v>1760</v>
      </c>
      <c r="E2442" s="18" t="s">
        <v>246</v>
      </c>
      <c r="F2442" s="323">
        <v>92.105999999999995</v>
      </c>
      <c r="G2442" s="39"/>
      <c r="H2442" s="45"/>
    </row>
    <row r="2443" s="2" customFormat="1" ht="16.8" customHeight="1">
      <c r="A2443" s="39"/>
      <c r="B2443" s="45"/>
      <c r="C2443" s="322" t="s">
        <v>1764</v>
      </c>
      <c r="D2443" s="322" t="s">
        <v>1765</v>
      </c>
      <c r="E2443" s="18" t="s">
        <v>246</v>
      </c>
      <c r="F2443" s="323">
        <v>75.537999999999997</v>
      </c>
      <c r="G2443" s="39"/>
      <c r="H2443" s="45"/>
    </row>
    <row r="2444" s="2" customFormat="1" ht="16.8" customHeight="1">
      <c r="A2444" s="39"/>
      <c r="B2444" s="45"/>
      <c r="C2444" s="322" t="s">
        <v>1776</v>
      </c>
      <c r="D2444" s="322" t="s">
        <v>1777</v>
      </c>
      <c r="E2444" s="18" t="s">
        <v>246</v>
      </c>
      <c r="F2444" s="323">
        <v>22.423999999999999</v>
      </c>
      <c r="G2444" s="39"/>
      <c r="H2444" s="45"/>
    </row>
    <row r="2445" s="2" customFormat="1" ht="16.8" customHeight="1">
      <c r="A2445" s="39"/>
      <c r="B2445" s="45"/>
      <c r="C2445" s="322" t="s">
        <v>867</v>
      </c>
      <c r="D2445" s="322" t="s">
        <v>868</v>
      </c>
      <c r="E2445" s="18" t="s">
        <v>246</v>
      </c>
      <c r="F2445" s="323">
        <v>97.674000000000007</v>
      </c>
      <c r="G2445" s="39"/>
      <c r="H2445" s="45"/>
    </row>
    <row r="2446" s="2" customFormat="1" ht="16.8" customHeight="1">
      <c r="A2446" s="39"/>
      <c r="B2446" s="45"/>
      <c r="C2446" s="322" t="s">
        <v>1473</v>
      </c>
      <c r="D2446" s="322" t="s">
        <v>1474</v>
      </c>
      <c r="E2446" s="18" t="s">
        <v>246</v>
      </c>
      <c r="F2446" s="323">
        <v>179.38800000000001</v>
      </c>
      <c r="G2446" s="39"/>
      <c r="H2446" s="45"/>
    </row>
    <row r="2447" s="2" customFormat="1" ht="16.8" customHeight="1">
      <c r="A2447" s="39"/>
      <c r="B2447" s="45"/>
      <c r="C2447" s="322" t="s">
        <v>1504</v>
      </c>
      <c r="D2447" s="322" t="s">
        <v>1505</v>
      </c>
      <c r="E2447" s="18" t="s">
        <v>246</v>
      </c>
      <c r="F2447" s="323">
        <v>89.694000000000003</v>
      </c>
      <c r="G2447" s="39"/>
      <c r="H2447" s="45"/>
    </row>
    <row r="2448" s="2" customFormat="1" ht="16.8" customHeight="1">
      <c r="A2448" s="39"/>
      <c r="B2448" s="45"/>
      <c r="C2448" s="318" t="s">
        <v>6410</v>
      </c>
      <c r="D2448" s="319" t="s">
        <v>1231</v>
      </c>
      <c r="E2448" s="320" t="s">
        <v>246</v>
      </c>
      <c r="F2448" s="321">
        <v>105.76000000000001</v>
      </c>
      <c r="G2448" s="39"/>
      <c r="H2448" s="45"/>
    </row>
    <row r="2449" s="2" customFormat="1" ht="16.8" customHeight="1">
      <c r="A2449" s="39"/>
      <c r="B2449" s="45"/>
      <c r="C2449" s="318" t="s">
        <v>1233</v>
      </c>
      <c r="D2449" s="319" t="s">
        <v>1234</v>
      </c>
      <c r="E2449" s="320" t="s">
        <v>246</v>
      </c>
      <c r="F2449" s="321">
        <v>407.69999999999999</v>
      </c>
      <c r="G2449" s="39"/>
      <c r="H2449" s="45"/>
    </row>
    <row r="2450" s="2" customFormat="1">
      <c r="A2450" s="39"/>
      <c r="B2450" s="45"/>
      <c r="C2450" s="322" t="s">
        <v>1</v>
      </c>
      <c r="D2450" s="322" t="s">
        <v>1492</v>
      </c>
      <c r="E2450" s="18" t="s">
        <v>1</v>
      </c>
      <c r="F2450" s="323">
        <v>0</v>
      </c>
      <c r="G2450" s="39"/>
      <c r="H2450" s="45"/>
    </row>
    <row r="2451" s="2" customFormat="1" ht="16.8" customHeight="1">
      <c r="A2451" s="39"/>
      <c r="B2451" s="45"/>
      <c r="C2451" s="322" t="s">
        <v>1</v>
      </c>
      <c r="D2451" s="322" t="s">
        <v>3461</v>
      </c>
      <c r="E2451" s="18" t="s">
        <v>1</v>
      </c>
      <c r="F2451" s="323">
        <v>0</v>
      </c>
      <c r="G2451" s="39"/>
      <c r="H2451" s="45"/>
    </row>
    <row r="2452" s="2" customFormat="1" ht="16.8" customHeight="1">
      <c r="A2452" s="39"/>
      <c r="B2452" s="45"/>
      <c r="C2452" s="322" t="s">
        <v>1</v>
      </c>
      <c r="D2452" s="322" t="s">
        <v>3852</v>
      </c>
      <c r="E2452" s="18" t="s">
        <v>1</v>
      </c>
      <c r="F2452" s="323">
        <v>402.60000000000002</v>
      </c>
      <c r="G2452" s="39"/>
      <c r="H2452" s="45"/>
    </row>
    <row r="2453" s="2" customFormat="1" ht="16.8" customHeight="1">
      <c r="A2453" s="39"/>
      <c r="B2453" s="45"/>
      <c r="C2453" s="322" t="s">
        <v>1</v>
      </c>
      <c r="D2453" s="322" t="s">
        <v>3463</v>
      </c>
      <c r="E2453" s="18" t="s">
        <v>1</v>
      </c>
      <c r="F2453" s="323">
        <v>0</v>
      </c>
      <c r="G2453" s="39"/>
      <c r="H2453" s="45"/>
    </row>
    <row r="2454" s="2" customFormat="1" ht="16.8" customHeight="1">
      <c r="A2454" s="39"/>
      <c r="B2454" s="45"/>
      <c r="C2454" s="322" t="s">
        <v>1</v>
      </c>
      <c r="D2454" s="322" t="s">
        <v>834</v>
      </c>
      <c r="E2454" s="18" t="s">
        <v>1</v>
      </c>
      <c r="F2454" s="323">
        <v>0</v>
      </c>
      <c r="G2454" s="39"/>
      <c r="H2454" s="45"/>
    </row>
    <row r="2455" s="2" customFormat="1" ht="16.8" customHeight="1">
      <c r="A2455" s="39"/>
      <c r="B2455" s="45"/>
      <c r="C2455" s="322" t="s">
        <v>1</v>
      </c>
      <c r="D2455" s="322" t="s">
        <v>3465</v>
      </c>
      <c r="E2455" s="18" t="s">
        <v>1</v>
      </c>
      <c r="F2455" s="323">
        <v>0</v>
      </c>
      <c r="G2455" s="39"/>
      <c r="H2455" s="45"/>
    </row>
    <row r="2456" s="2" customFormat="1" ht="16.8" customHeight="1">
      <c r="A2456" s="39"/>
      <c r="B2456" s="45"/>
      <c r="C2456" s="322" t="s">
        <v>1</v>
      </c>
      <c r="D2456" s="322" t="s">
        <v>834</v>
      </c>
      <c r="E2456" s="18" t="s">
        <v>1</v>
      </c>
      <c r="F2456" s="323">
        <v>0</v>
      </c>
      <c r="G2456" s="39"/>
      <c r="H2456" s="45"/>
    </row>
    <row r="2457" s="2" customFormat="1" ht="16.8" customHeight="1">
      <c r="A2457" s="39"/>
      <c r="B2457" s="45"/>
      <c r="C2457" s="322" t="s">
        <v>1</v>
      </c>
      <c r="D2457" s="322" t="s">
        <v>3467</v>
      </c>
      <c r="E2457" s="18" t="s">
        <v>1</v>
      </c>
      <c r="F2457" s="323">
        <v>0</v>
      </c>
      <c r="G2457" s="39"/>
      <c r="H2457" s="45"/>
    </row>
    <row r="2458" s="2" customFormat="1" ht="16.8" customHeight="1">
      <c r="A2458" s="39"/>
      <c r="B2458" s="45"/>
      <c r="C2458" s="322" t="s">
        <v>1</v>
      </c>
      <c r="D2458" s="322" t="s">
        <v>834</v>
      </c>
      <c r="E2458" s="18" t="s">
        <v>1</v>
      </c>
      <c r="F2458" s="323">
        <v>0</v>
      </c>
      <c r="G2458" s="39"/>
      <c r="H2458" s="45"/>
    </row>
    <row r="2459" s="2" customFormat="1" ht="16.8" customHeight="1">
      <c r="A2459" s="39"/>
      <c r="B2459" s="45"/>
      <c r="C2459" s="322" t="s">
        <v>1</v>
      </c>
      <c r="D2459" s="322" t="s">
        <v>3469</v>
      </c>
      <c r="E2459" s="18" t="s">
        <v>1</v>
      </c>
      <c r="F2459" s="323">
        <v>0</v>
      </c>
      <c r="G2459" s="39"/>
      <c r="H2459" s="45"/>
    </row>
    <row r="2460" s="2" customFormat="1" ht="16.8" customHeight="1">
      <c r="A2460" s="39"/>
      <c r="B2460" s="45"/>
      <c r="C2460" s="322" t="s">
        <v>1</v>
      </c>
      <c r="D2460" s="322" t="s">
        <v>834</v>
      </c>
      <c r="E2460" s="18" t="s">
        <v>1</v>
      </c>
      <c r="F2460" s="323">
        <v>0</v>
      </c>
      <c r="G2460" s="39"/>
      <c r="H2460" s="45"/>
    </row>
    <row r="2461" s="2" customFormat="1" ht="16.8" customHeight="1">
      <c r="A2461" s="39"/>
      <c r="B2461" s="45"/>
      <c r="C2461" s="322" t="s">
        <v>1</v>
      </c>
      <c r="D2461" s="322" t="s">
        <v>3486</v>
      </c>
      <c r="E2461" s="18" t="s">
        <v>1</v>
      </c>
      <c r="F2461" s="323">
        <v>0</v>
      </c>
      <c r="G2461" s="39"/>
      <c r="H2461" s="45"/>
    </row>
    <row r="2462" s="2" customFormat="1" ht="16.8" customHeight="1">
      <c r="A2462" s="39"/>
      <c r="B2462" s="45"/>
      <c r="C2462" s="322" t="s">
        <v>1</v>
      </c>
      <c r="D2462" s="322" t="s">
        <v>834</v>
      </c>
      <c r="E2462" s="18" t="s">
        <v>1</v>
      </c>
      <c r="F2462" s="323">
        <v>0</v>
      </c>
      <c r="G2462" s="39"/>
      <c r="H2462" s="45"/>
    </row>
    <row r="2463" s="2" customFormat="1" ht="16.8" customHeight="1">
      <c r="A2463" s="39"/>
      <c r="B2463" s="45"/>
      <c r="C2463" s="322" t="s">
        <v>1</v>
      </c>
      <c r="D2463" s="322" t="s">
        <v>3470</v>
      </c>
      <c r="E2463" s="18" t="s">
        <v>1</v>
      </c>
      <c r="F2463" s="323">
        <v>0</v>
      </c>
      <c r="G2463" s="39"/>
      <c r="H2463" s="45"/>
    </row>
    <row r="2464" s="2" customFormat="1" ht="16.8" customHeight="1">
      <c r="A2464" s="39"/>
      <c r="B2464" s="45"/>
      <c r="C2464" s="322" t="s">
        <v>1</v>
      </c>
      <c r="D2464" s="322" t="s">
        <v>3853</v>
      </c>
      <c r="E2464" s="18" t="s">
        <v>1</v>
      </c>
      <c r="F2464" s="323">
        <v>5.0999999999999996</v>
      </c>
      <c r="G2464" s="39"/>
      <c r="H2464" s="45"/>
    </row>
    <row r="2465" s="2" customFormat="1" ht="16.8" customHeight="1">
      <c r="A2465" s="39"/>
      <c r="B2465" s="45"/>
      <c r="C2465" s="322" t="s">
        <v>1233</v>
      </c>
      <c r="D2465" s="322" t="s">
        <v>261</v>
      </c>
      <c r="E2465" s="18" t="s">
        <v>1</v>
      </c>
      <c r="F2465" s="323">
        <v>407.69999999999999</v>
      </c>
      <c r="G2465" s="39"/>
      <c r="H2465" s="45"/>
    </row>
    <row r="2466" s="2" customFormat="1" ht="16.8" customHeight="1">
      <c r="A2466" s="39"/>
      <c r="B2466" s="45"/>
      <c r="C2466" s="324" t="s">
        <v>6372</v>
      </c>
      <c r="D2466" s="39"/>
      <c r="E2466" s="39"/>
      <c r="F2466" s="39"/>
      <c r="G2466" s="39"/>
      <c r="H2466" s="45"/>
    </row>
    <row r="2467" s="2" customFormat="1">
      <c r="A2467" s="39"/>
      <c r="B2467" s="45"/>
      <c r="C2467" s="322" t="s">
        <v>1487</v>
      </c>
      <c r="D2467" s="322" t="s">
        <v>1488</v>
      </c>
      <c r="E2467" s="18" t="s">
        <v>246</v>
      </c>
      <c r="F2467" s="323">
        <v>407.69999999999999</v>
      </c>
      <c r="G2467" s="39"/>
      <c r="H2467" s="45"/>
    </row>
    <row r="2468" s="2" customFormat="1" ht="16.8" customHeight="1">
      <c r="A2468" s="39"/>
      <c r="B2468" s="45"/>
      <c r="C2468" s="322" t="s">
        <v>1739</v>
      </c>
      <c r="D2468" s="322" t="s">
        <v>1740</v>
      </c>
      <c r="E2468" s="18" t="s">
        <v>246</v>
      </c>
      <c r="F2468" s="323">
        <v>439.60000000000002</v>
      </c>
      <c r="G2468" s="39"/>
      <c r="H2468" s="45"/>
    </row>
    <row r="2469" s="2" customFormat="1" ht="16.8" customHeight="1">
      <c r="A2469" s="39"/>
      <c r="B2469" s="45"/>
      <c r="C2469" s="322" t="s">
        <v>1769</v>
      </c>
      <c r="D2469" s="322" t="s">
        <v>1770</v>
      </c>
      <c r="E2469" s="18" t="s">
        <v>246</v>
      </c>
      <c r="F2469" s="323">
        <v>146.53299999999999</v>
      </c>
      <c r="G2469" s="39"/>
      <c r="H2469" s="45"/>
    </row>
    <row r="2470" s="2" customFormat="1" ht="16.8" customHeight="1">
      <c r="A2470" s="39"/>
      <c r="B2470" s="45"/>
      <c r="C2470" s="318" t="s">
        <v>6411</v>
      </c>
      <c r="D2470" s="319" t="s">
        <v>1234</v>
      </c>
      <c r="E2470" s="320" t="s">
        <v>246</v>
      </c>
      <c r="F2470" s="321">
        <v>237.96000000000001</v>
      </c>
      <c r="G2470" s="39"/>
      <c r="H2470" s="45"/>
    </row>
    <row r="2471" s="2" customFormat="1" ht="16.8" customHeight="1">
      <c r="A2471" s="39"/>
      <c r="B2471" s="45"/>
      <c r="C2471" s="318" t="s">
        <v>479</v>
      </c>
      <c r="D2471" s="319" t="s">
        <v>480</v>
      </c>
      <c r="E2471" s="320" t="s">
        <v>255</v>
      </c>
      <c r="F2471" s="321">
        <v>70.471000000000004</v>
      </c>
      <c r="G2471" s="39"/>
      <c r="H2471" s="45"/>
    </row>
    <row r="2472" s="2" customFormat="1" ht="16.8" customHeight="1">
      <c r="A2472" s="39"/>
      <c r="B2472" s="45"/>
      <c r="C2472" s="322" t="s">
        <v>1</v>
      </c>
      <c r="D2472" s="322" t="s">
        <v>693</v>
      </c>
      <c r="E2472" s="18" t="s">
        <v>1</v>
      </c>
      <c r="F2472" s="323">
        <v>0</v>
      </c>
      <c r="G2472" s="39"/>
      <c r="H2472" s="45"/>
    </row>
    <row r="2473" s="2" customFormat="1" ht="16.8" customHeight="1">
      <c r="A2473" s="39"/>
      <c r="B2473" s="45"/>
      <c r="C2473" s="322" t="s">
        <v>1</v>
      </c>
      <c r="D2473" s="322" t="s">
        <v>677</v>
      </c>
      <c r="E2473" s="18" t="s">
        <v>1</v>
      </c>
      <c r="F2473" s="323">
        <v>316.40699999999998</v>
      </c>
      <c r="G2473" s="39"/>
      <c r="H2473" s="45"/>
    </row>
    <row r="2474" s="2" customFormat="1" ht="16.8" customHeight="1">
      <c r="A2474" s="39"/>
      <c r="B2474" s="45"/>
      <c r="C2474" s="322" t="s">
        <v>1</v>
      </c>
      <c r="D2474" s="322" t="s">
        <v>696</v>
      </c>
      <c r="E2474" s="18" t="s">
        <v>1</v>
      </c>
      <c r="F2474" s="323">
        <v>0</v>
      </c>
      <c r="G2474" s="39"/>
      <c r="H2474" s="45"/>
    </row>
    <row r="2475" s="2" customFormat="1" ht="16.8" customHeight="1">
      <c r="A2475" s="39"/>
      <c r="B2475" s="45"/>
      <c r="C2475" s="322" t="s">
        <v>1</v>
      </c>
      <c r="D2475" s="322" t="s">
        <v>697</v>
      </c>
      <c r="E2475" s="18" t="s">
        <v>1</v>
      </c>
      <c r="F2475" s="323">
        <v>-245.93600000000001</v>
      </c>
      <c r="G2475" s="39"/>
      <c r="H2475" s="45"/>
    </row>
    <row r="2476" s="2" customFormat="1" ht="16.8" customHeight="1">
      <c r="A2476" s="39"/>
      <c r="B2476" s="45"/>
      <c r="C2476" s="322" t="s">
        <v>479</v>
      </c>
      <c r="D2476" s="322" t="s">
        <v>261</v>
      </c>
      <c r="E2476" s="18" t="s">
        <v>1</v>
      </c>
      <c r="F2476" s="323">
        <v>70.471000000000004</v>
      </c>
      <c r="G2476" s="39"/>
      <c r="H2476" s="45"/>
    </row>
    <row r="2477" s="2" customFormat="1" ht="16.8" customHeight="1">
      <c r="A2477" s="39"/>
      <c r="B2477" s="45"/>
      <c r="C2477" s="324" t="s">
        <v>6372</v>
      </c>
      <c r="D2477" s="39"/>
      <c r="E2477" s="39"/>
      <c r="F2477" s="39"/>
      <c r="G2477" s="39"/>
      <c r="H2477" s="45"/>
    </row>
    <row r="2478" s="2" customFormat="1">
      <c r="A2478" s="39"/>
      <c r="B2478" s="45"/>
      <c r="C2478" s="322" t="s">
        <v>688</v>
      </c>
      <c r="D2478" s="322" t="s">
        <v>689</v>
      </c>
      <c r="E2478" s="18" t="s">
        <v>255</v>
      </c>
      <c r="F2478" s="323">
        <v>70.471000000000004</v>
      </c>
      <c r="G2478" s="39"/>
      <c r="H2478" s="45"/>
    </row>
    <row r="2479" s="2" customFormat="1">
      <c r="A2479" s="39"/>
      <c r="B2479" s="45"/>
      <c r="C2479" s="322" t="s">
        <v>698</v>
      </c>
      <c r="D2479" s="322" t="s">
        <v>699</v>
      </c>
      <c r="E2479" s="18" t="s">
        <v>255</v>
      </c>
      <c r="F2479" s="323">
        <v>916.12300000000005</v>
      </c>
      <c r="G2479" s="39"/>
      <c r="H2479" s="45"/>
    </row>
    <row r="2480" s="2" customFormat="1" ht="16.8" customHeight="1">
      <c r="A2480" s="39"/>
      <c r="B2480" s="45"/>
      <c r="C2480" s="322" t="s">
        <v>732</v>
      </c>
      <c r="D2480" s="322" t="s">
        <v>733</v>
      </c>
      <c r="E2480" s="18" t="s">
        <v>255</v>
      </c>
      <c r="F2480" s="323">
        <v>1336.098</v>
      </c>
      <c r="G2480" s="39"/>
      <c r="H2480" s="45"/>
    </row>
    <row r="2481" s="2" customFormat="1">
      <c r="A2481" s="39"/>
      <c r="B2481" s="45"/>
      <c r="C2481" s="322" t="s">
        <v>737</v>
      </c>
      <c r="D2481" s="322" t="s">
        <v>738</v>
      </c>
      <c r="E2481" s="18" t="s">
        <v>487</v>
      </c>
      <c r="F2481" s="323">
        <v>2204.5619999999999</v>
      </c>
      <c r="G2481" s="39"/>
      <c r="H2481" s="45"/>
    </row>
    <row r="2482" s="2" customFormat="1" ht="16.8" customHeight="1">
      <c r="A2482" s="39"/>
      <c r="B2482" s="45"/>
      <c r="C2482" s="318" t="s">
        <v>482</v>
      </c>
      <c r="D2482" s="319" t="s">
        <v>483</v>
      </c>
      <c r="E2482" s="320" t="s">
        <v>255</v>
      </c>
      <c r="F2482" s="321">
        <v>1186.5260000000001</v>
      </c>
      <c r="G2482" s="39"/>
      <c r="H2482" s="45"/>
    </row>
    <row r="2483" s="2" customFormat="1" ht="16.8" customHeight="1">
      <c r="A2483" s="39"/>
      <c r="B2483" s="45"/>
      <c r="C2483" s="322" t="s">
        <v>1</v>
      </c>
      <c r="D2483" s="322" t="s">
        <v>710</v>
      </c>
      <c r="E2483" s="18" t="s">
        <v>1</v>
      </c>
      <c r="F2483" s="323">
        <v>0</v>
      </c>
      <c r="G2483" s="39"/>
      <c r="H2483" s="45"/>
    </row>
    <row r="2484" s="2" customFormat="1" ht="16.8" customHeight="1">
      <c r="A2484" s="39"/>
      <c r="B2484" s="45"/>
      <c r="C2484" s="322" t="s">
        <v>1</v>
      </c>
      <c r="D2484" s="322" t="s">
        <v>711</v>
      </c>
      <c r="E2484" s="18" t="s">
        <v>1</v>
      </c>
      <c r="F2484" s="323">
        <v>1107.425</v>
      </c>
      <c r="G2484" s="39"/>
      <c r="H2484" s="45"/>
    </row>
    <row r="2485" s="2" customFormat="1" ht="16.8" customHeight="1">
      <c r="A2485" s="39"/>
      <c r="B2485" s="45"/>
      <c r="C2485" s="322" t="s">
        <v>1</v>
      </c>
      <c r="D2485" s="322" t="s">
        <v>2693</v>
      </c>
      <c r="E2485" s="18" t="s">
        <v>1</v>
      </c>
      <c r="F2485" s="323">
        <v>79.100999999999999</v>
      </c>
      <c r="G2485" s="39"/>
      <c r="H2485" s="45"/>
    </row>
    <row r="2486" s="2" customFormat="1" ht="16.8" customHeight="1">
      <c r="A2486" s="39"/>
      <c r="B2486" s="45"/>
      <c r="C2486" s="322" t="s">
        <v>482</v>
      </c>
      <c r="D2486" s="322" t="s">
        <v>261</v>
      </c>
      <c r="E2486" s="18" t="s">
        <v>1</v>
      </c>
      <c r="F2486" s="323">
        <v>1186.5260000000001</v>
      </c>
      <c r="G2486" s="39"/>
      <c r="H2486" s="45"/>
    </row>
    <row r="2487" s="2" customFormat="1" ht="16.8" customHeight="1">
      <c r="A2487" s="39"/>
      <c r="B2487" s="45"/>
      <c r="C2487" s="324" t="s">
        <v>6372</v>
      </c>
      <c r="D2487" s="39"/>
      <c r="E2487" s="39"/>
      <c r="F2487" s="39"/>
      <c r="G2487" s="39"/>
      <c r="H2487" s="45"/>
    </row>
    <row r="2488" s="2" customFormat="1">
      <c r="A2488" s="39"/>
      <c r="B2488" s="45"/>
      <c r="C2488" s="322" t="s">
        <v>705</v>
      </c>
      <c r="D2488" s="322" t="s">
        <v>706</v>
      </c>
      <c r="E2488" s="18" t="s">
        <v>255</v>
      </c>
      <c r="F2488" s="323">
        <v>1186.5260000000001</v>
      </c>
      <c r="G2488" s="39"/>
      <c r="H2488" s="45"/>
    </row>
    <row r="2489" s="2" customFormat="1">
      <c r="A2489" s="39"/>
      <c r="B2489" s="45"/>
      <c r="C2489" s="322" t="s">
        <v>713</v>
      </c>
      <c r="D2489" s="322" t="s">
        <v>714</v>
      </c>
      <c r="E2489" s="18" t="s">
        <v>255</v>
      </c>
      <c r="F2489" s="323">
        <v>15424.838</v>
      </c>
      <c r="G2489" s="39"/>
      <c r="H2489" s="45"/>
    </row>
    <row r="2490" s="2" customFormat="1" ht="16.8" customHeight="1">
      <c r="A2490" s="39"/>
      <c r="B2490" s="45"/>
      <c r="C2490" s="322" t="s">
        <v>732</v>
      </c>
      <c r="D2490" s="322" t="s">
        <v>733</v>
      </c>
      <c r="E2490" s="18" t="s">
        <v>255</v>
      </c>
      <c r="F2490" s="323">
        <v>1336.098</v>
      </c>
      <c r="G2490" s="39"/>
      <c r="H2490" s="45"/>
    </row>
    <row r="2491" s="2" customFormat="1">
      <c r="A2491" s="39"/>
      <c r="B2491" s="45"/>
      <c r="C2491" s="322" t="s">
        <v>737</v>
      </c>
      <c r="D2491" s="322" t="s">
        <v>738</v>
      </c>
      <c r="E2491" s="18" t="s">
        <v>487</v>
      </c>
      <c r="F2491" s="323">
        <v>2204.5619999999999</v>
      </c>
      <c r="G2491" s="39"/>
      <c r="H2491" s="45"/>
    </row>
    <row r="2492" s="2" customFormat="1" ht="16.8" customHeight="1">
      <c r="A2492" s="39"/>
      <c r="B2492" s="45"/>
      <c r="C2492" s="318" t="s">
        <v>2013</v>
      </c>
      <c r="D2492" s="319" t="s">
        <v>2014</v>
      </c>
      <c r="E2492" s="320" t="s">
        <v>255</v>
      </c>
      <c r="F2492" s="321">
        <v>79.100999999999999</v>
      </c>
      <c r="G2492" s="39"/>
      <c r="H2492" s="45"/>
    </row>
    <row r="2493" s="2" customFormat="1" ht="16.8" customHeight="1">
      <c r="A2493" s="39"/>
      <c r="B2493" s="45"/>
      <c r="C2493" s="322" t="s">
        <v>1</v>
      </c>
      <c r="D2493" s="322" t="s">
        <v>710</v>
      </c>
      <c r="E2493" s="18" t="s">
        <v>1</v>
      </c>
      <c r="F2493" s="323">
        <v>0</v>
      </c>
      <c r="G2493" s="39"/>
      <c r="H2493" s="45"/>
    </row>
    <row r="2494" s="2" customFormat="1" ht="16.8" customHeight="1">
      <c r="A2494" s="39"/>
      <c r="B2494" s="45"/>
      <c r="C2494" s="322" t="s">
        <v>1</v>
      </c>
      <c r="D2494" s="322" t="s">
        <v>2699</v>
      </c>
      <c r="E2494" s="18" t="s">
        <v>1</v>
      </c>
      <c r="F2494" s="323">
        <v>79.100999999999999</v>
      </c>
      <c r="G2494" s="39"/>
      <c r="H2494" s="45"/>
    </row>
    <row r="2495" s="2" customFormat="1" ht="16.8" customHeight="1">
      <c r="A2495" s="39"/>
      <c r="B2495" s="45"/>
      <c r="C2495" s="322" t="s">
        <v>2013</v>
      </c>
      <c r="D2495" s="322" t="s">
        <v>261</v>
      </c>
      <c r="E2495" s="18" t="s">
        <v>1</v>
      </c>
      <c r="F2495" s="323">
        <v>79.100999999999999</v>
      </c>
      <c r="G2495" s="39"/>
      <c r="H2495" s="45"/>
    </row>
    <row r="2496" s="2" customFormat="1" ht="16.8" customHeight="1">
      <c r="A2496" s="39"/>
      <c r="B2496" s="45"/>
      <c r="C2496" s="324" t="s">
        <v>6372</v>
      </c>
      <c r="D2496" s="39"/>
      <c r="E2496" s="39"/>
      <c r="F2496" s="39"/>
      <c r="G2496" s="39"/>
      <c r="H2496" s="45"/>
    </row>
    <row r="2497" s="2" customFormat="1">
      <c r="A2497" s="39"/>
      <c r="B2497" s="45"/>
      <c r="C2497" s="322" t="s">
        <v>2076</v>
      </c>
      <c r="D2497" s="322" t="s">
        <v>2077</v>
      </c>
      <c r="E2497" s="18" t="s">
        <v>255</v>
      </c>
      <c r="F2497" s="323">
        <v>79.100999999999999</v>
      </c>
      <c r="G2497" s="39"/>
      <c r="H2497" s="45"/>
    </row>
    <row r="2498" s="2" customFormat="1">
      <c r="A2498" s="39"/>
      <c r="B2498" s="45"/>
      <c r="C2498" s="322" t="s">
        <v>2082</v>
      </c>
      <c r="D2498" s="322" t="s">
        <v>2083</v>
      </c>
      <c r="E2498" s="18" t="s">
        <v>255</v>
      </c>
      <c r="F2498" s="323">
        <v>1028.3130000000001</v>
      </c>
      <c r="G2498" s="39"/>
      <c r="H2498" s="45"/>
    </row>
    <row r="2499" s="2" customFormat="1" ht="16.8" customHeight="1">
      <c r="A2499" s="39"/>
      <c r="B2499" s="45"/>
      <c r="C2499" s="322" t="s">
        <v>732</v>
      </c>
      <c r="D2499" s="322" t="s">
        <v>733</v>
      </c>
      <c r="E2499" s="18" t="s">
        <v>255</v>
      </c>
      <c r="F2499" s="323">
        <v>1336.098</v>
      </c>
      <c r="G2499" s="39"/>
      <c r="H2499" s="45"/>
    </row>
    <row r="2500" s="2" customFormat="1">
      <c r="A2500" s="39"/>
      <c r="B2500" s="45"/>
      <c r="C2500" s="322" t="s">
        <v>737</v>
      </c>
      <c r="D2500" s="322" t="s">
        <v>738</v>
      </c>
      <c r="E2500" s="18" t="s">
        <v>487</v>
      </c>
      <c r="F2500" s="323">
        <v>2204.5619999999999</v>
      </c>
      <c r="G2500" s="39"/>
      <c r="H2500" s="45"/>
    </row>
    <row r="2501" s="2" customFormat="1" ht="16.8" customHeight="1">
      <c r="A2501" s="39"/>
      <c r="B2501" s="45"/>
      <c r="C2501" s="318" t="s">
        <v>3948</v>
      </c>
      <c r="D2501" s="319" t="s">
        <v>3949</v>
      </c>
      <c r="E2501" s="320" t="s">
        <v>487</v>
      </c>
      <c r="F2501" s="321">
        <v>0</v>
      </c>
      <c r="G2501" s="39"/>
      <c r="H2501" s="45"/>
    </row>
    <row r="2502" s="2" customFormat="1" ht="16.8" customHeight="1">
      <c r="A2502" s="39"/>
      <c r="B2502" s="45"/>
      <c r="C2502" s="322" t="s">
        <v>3948</v>
      </c>
      <c r="D2502" s="322" t="s">
        <v>6375</v>
      </c>
      <c r="E2502" s="18" t="s">
        <v>1</v>
      </c>
      <c r="F2502" s="323">
        <v>0</v>
      </c>
      <c r="G2502" s="39"/>
      <c r="H2502" s="45"/>
    </row>
    <row r="2503" s="2" customFormat="1" ht="16.8" customHeight="1">
      <c r="A2503" s="39"/>
      <c r="B2503" s="45"/>
      <c r="C2503" s="318" t="s">
        <v>485</v>
      </c>
      <c r="D2503" s="319" t="s">
        <v>486</v>
      </c>
      <c r="E2503" s="320" t="s">
        <v>487</v>
      </c>
      <c r="F2503" s="321">
        <v>177.982</v>
      </c>
      <c r="G2503" s="39"/>
      <c r="H2503" s="45"/>
    </row>
    <row r="2504" s="2" customFormat="1" ht="16.8" customHeight="1">
      <c r="A2504" s="39"/>
      <c r="B2504" s="45"/>
      <c r="C2504" s="322" t="s">
        <v>492</v>
      </c>
      <c r="D2504" s="322" t="s">
        <v>6386</v>
      </c>
      <c r="E2504" s="18" t="s">
        <v>1</v>
      </c>
      <c r="F2504" s="323">
        <v>0</v>
      </c>
      <c r="G2504" s="39"/>
      <c r="H2504" s="45"/>
    </row>
    <row r="2505" s="2" customFormat="1" ht="16.8" customHeight="1">
      <c r="A2505" s="39"/>
      <c r="B2505" s="45"/>
      <c r="C2505" s="322" t="s">
        <v>489</v>
      </c>
      <c r="D2505" s="322" t="s">
        <v>6412</v>
      </c>
      <c r="E2505" s="18" t="s">
        <v>1</v>
      </c>
      <c r="F2505" s="323">
        <v>100.80800000000001</v>
      </c>
      <c r="G2505" s="39"/>
      <c r="H2505" s="45"/>
    </row>
    <row r="2506" s="2" customFormat="1" ht="16.8" customHeight="1">
      <c r="A2506" s="39"/>
      <c r="B2506" s="45"/>
      <c r="C2506" s="322" t="s">
        <v>3948</v>
      </c>
      <c r="D2506" s="322" t="s">
        <v>6375</v>
      </c>
      <c r="E2506" s="18" t="s">
        <v>1</v>
      </c>
      <c r="F2506" s="323">
        <v>0</v>
      </c>
      <c r="G2506" s="39"/>
      <c r="H2506" s="45"/>
    </row>
    <row r="2507" s="2" customFormat="1" ht="16.8" customHeight="1">
      <c r="A2507" s="39"/>
      <c r="B2507" s="45"/>
      <c r="C2507" s="322" t="s">
        <v>495</v>
      </c>
      <c r="D2507" s="322" t="s">
        <v>6413</v>
      </c>
      <c r="E2507" s="18" t="s">
        <v>1</v>
      </c>
      <c r="F2507" s="323">
        <v>77.174000000000007</v>
      </c>
      <c r="G2507" s="39"/>
      <c r="H2507" s="45"/>
    </row>
    <row r="2508" s="2" customFormat="1" ht="16.8" customHeight="1">
      <c r="A2508" s="39"/>
      <c r="B2508" s="45"/>
      <c r="C2508" s="322" t="s">
        <v>485</v>
      </c>
      <c r="D2508" s="322" t="s">
        <v>261</v>
      </c>
      <c r="E2508" s="18" t="s">
        <v>1</v>
      </c>
      <c r="F2508" s="323">
        <v>177.982</v>
      </c>
      <c r="G2508" s="39"/>
      <c r="H2508" s="45"/>
    </row>
    <row r="2509" s="2" customFormat="1" ht="16.8" customHeight="1">
      <c r="A2509" s="39"/>
      <c r="B2509" s="45"/>
      <c r="C2509" s="324" t="s">
        <v>6372</v>
      </c>
      <c r="D2509" s="39"/>
      <c r="E2509" s="39"/>
      <c r="F2509" s="39"/>
      <c r="G2509" s="39"/>
      <c r="H2509" s="45"/>
    </row>
    <row r="2510" s="2" customFormat="1">
      <c r="A2510" s="39"/>
      <c r="B2510" s="45"/>
      <c r="C2510" s="322" t="s">
        <v>1153</v>
      </c>
      <c r="D2510" s="322" t="s">
        <v>1154</v>
      </c>
      <c r="E2510" s="18" t="s">
        <v>487</v>
      </c>
      <c r="F2510" s="323">
        <v>177.982</v>
      </c>
      <c r="G2510" s="39"/>
      <c r="H2510" s="45"/>
    </row>
    <row r="2511" s="2" customFormat="1" ht="16.8" customHeight="1">
      <c r="A2511" s="39"/>
      <c r="B2511" s="45"/>
      <c r="C2511" s="322" t="s">
        <v>1159</v>
      </c>
      <c r="D2511" s="322" t="s">
        <v>1160</v>
      </c>
      <c r="E2511" s="18" t="s">
        <v>487</v>
      </c>
      <c r="F2511" s="323">
        <v>3915.6039999999998</v>
      </c>
      <c r="G2511" s="39"/>
      <c r="H2511" s="45"/>
    </row>
    <row r="2512" s="2" customFormat="1" ht="16.8" customHeight="1">
      <c r="A2512" s="39"/>
      <c r="B2512" s="45"/>
      <c r="C2512" s="318" t="s">
        <v>489</v>
      </c>
      <c r="D2512" s="319" t="s">
        <v>490</v>
      </c>
      <c r="E2512" s="320" t="s">
        <v>487</v>
      </c>
      <c r="F2512" s="321">
        <v>100.80800000000001</v>
      </c>
      <c r="G2512" s="39"/>
      <c r="H2512" s="45"/>
    </row>
    <row r="2513" s="2" customFormat="1" ht="16.8" customHeight="1">
      <c r="A2513" s="39"/>
      <c r="B2513" s="45"/>
      <c r="C2513" s="322" t="s">
        <v>489</v>
      </c>
      <c r="D2513" s="322" t="s">
        <v>6412</v>
      </c>
      <c r="E2513" s="18" t="s">
        <v>1</v>
      </c>
      <c r="F2513" s="323">
        <v>100.80800000000001</v>
      </c>
      <c r="G2513" s="39"/>
      <c r="H2513" s="45"/>
    </row>
    <row r="2514" s="2" customFormat="1" ht="16.8" customHeight="1">
      <c r="A2514" s="39"/>
      <c r="B2514" s="45"/>
      <c r="C2514" s="324" t="s">
        <v>6372</v>
      </c>
      <c r="D2514" s="39"/>
      <c r="E2514" s="39"/>
      <c r="F2514" s="39"/>
      <c r="G2514" s="39"/>
      <c r="H2514" s="45"/>
    </row>
    <row r="2515" s="2" customFormat="1">
      <c r="A2515" s="39"/>
      <c r="B2515" s="45"/>
      <c r="C2515" s="322" t="s">
        <v>1172</v>
      </c>
      <c r="D2515" s="322" t="s">
        <v>740</v>
      </c>
      <c r="E2515" s="18" t="s">
        <v>487</v>
      </c>
      <c r="F2515" s="323">
        <v>100.80800000000001</v>
      </c>
      <c r="G2515" s="39"/>
      <c r="H2515" s="45"/>
    </row>
    <row r="2516" s="2" customFormat="1" ht="16.8" customHeight="1">
      <c r="A2516" s="39"/>
      <c r="B2516" s="45"/>
      <c r="C2516" s="318" t="s">
        <v>492</v>
      </c>
      <c r="D2516" s="319" t="s">
        <v>493</v>
      </c>
      <c r="E2516" s="320" t="s">
        <v>487</v>
      </c>
      <c r="F2516" s="321">
        <v>0</v>
      </c>
      <c r="G2516" s="39"/>
      <c r="H2516" s="45"/>
    </row>
    <row r="2517" s="2" customFormat="1" ht="16.8" customHeight="1">
      <c r="A2517" s="39"/>
      <c r="B2517" s="45"/>
      <c r="C2517" s="322" t="s">
        <v>492</v>
      </c>
      <c r="D2517" s="322" t="s">
        <v>6386</v>
      </c>
      <c r="E2517" s="18" t="s">
        <v>1</v>
      </c>
      <c r="F2517" s="323">
        <v>0</v>
      </c>
      <c r="G2517" s="39"/>
      <c r="H2517" s="45"/>
    </row>
    <row r="2518" s="2" customFormat="1" ht="16.8" customHeight="1">
      <c r="A2518" s="39"/>
      <c r="B2518" s="45"/>
      <c r="C2518" s="318" t="s">
        <v>495</v>
      </c>
      <c r="D2518" s="319" t="s">
        <v>496</v>
      </c>
      <c r="E2518" s="320" t="s">
        <v>487</v>
      </c>
      <c r="F2518" s="321">
        <v>77.174000000000007</v>
      </c>
      <c r="G2518" s="39"/>
      <c r="H2518" s="45"/>
    </row>
    <row r="2519" s="2" customFormat="1" ht="16.8" customHeight="1">
      <c r="A2519" s="39"/>
      <c r="B2519" s="45"/>
      <c r="C2519" s="322" t="s">
        <v>495</v>
      </c>
      <c r="D2519" s="322" t="s">
        <v>6413</v>
      </c>
      <c r="E2519" s="18" t="s">
        <v>1</v>
      </c>
      <c r="F2519" s="323">
        <v>77.174000000000007</v>
      </c>
      <c r="G2519" s="39"/>
      <c r="H2519" s="45"/>
    </row>
    <row r="2520" s="2" customFormat="1" ht="16.8" customHeight="1">
      <c r="A2520" s="39"/>
      <c r="B2520" s="45"/>
      <c r="C2520" s="324" t="s">
        <v>6372</v>
      </c>
      <c r="D2520" s="39"/>
      <c r="E2520" s="39"/>
      <c r="F2520" s="39"/>
      <c r="G2520" s="39"/>
      <c r="H2520" s="45"/>
    </row>
    <row r="2521" s="2" customFormat="1">
      <c r="A2521" s="39"/>
      <c r="B2521" s="45"/>
      <c r="C2521" s="322" t="s">
        <v>1176</v>
      </c>
      <c r="D2521" s="322" t="s">
        <v>1177</v>
      </c>
      <c r="E2521" s="18" t="s">
        <v>487</v>
      </c>
      <c r="F2521" s="323">
        <v>77.174000000000007</v>
      </c>
      <c r="G2521" s="39"/>
      <c r="H2521" s="45"/>
    </row>
    <row r="2522" s="2" customFormat="1" ht="16.8" customHeight="1">
      <c r="A2522" s="39"/>
      <c r="B2522" s="45"/>
      <c r="C2522" s="318" t="s">
        <v>498</v>
      </c>
      <c r="D2522" s="319" t="s">
        <v>499</v>
      </c>
      <c r="E2522" s="320" t="s">
        <v>296</v>
      </c>
      <c r="F2522" s="321">
        <v>0.28999999999999998</v>
      </c>
      <c r="G2522" s="39"/>
      <c r="H2522" s="45"/>
    </row>
    <row r="2523" s="2" customFormat="1" ht="16.8" customHeight="1">
      <c r="A2523" s="39"/>
      <c r="B2523" s="45"/>
      <c r="C2523" s="322" t="s">
        <v>498</v>
      </c>
      <c r="D2523" s="322" t="s">
        <v>643</v>
      </c>
      <c r="E2523" s="18" t="s">
        <v>1</v>
      </c>
      <c r="F2523" s="323">
        <v>0.28999999999999998</v>
      </c>
      <c r="G2523" s="39"/>
      <c r="H2523" s="45"/>
    </row>
    <row r="2524" s="2" customFormat="1" ht="16.8" customHeight="1">
      <c r="A2524" s="39"/>
      <c r="B2524" s="45"/>
      <c r="C2524" s="324" t="s">
        <v>6372</v>
      </c>
      <c r="D2524" s="39"/>
      <c r="E2524" s="39"/>
      <c r="F2524" s="39"/>
      <c r="G2524" s="39"/>
      <c r="H2524" s="45"/>
    </row>
    <row r="2525" s="2" customFormat="1" ht="16.8" customHeight="1">
      <c r="A2525" s="39"/>
      <c r="B2525" s="45"/>
      <c r="C2525" s="322" t="s">
        <v>634</v>
      </c>
      <c r="D2525" s="322" t="s">
        <v>635</v>
      </c>
      <c r="E2525" s="18" t="s">
        <v>255</v>
      </c>
      <c r="F2525" s="323">
        <v>336.18200000000002</v>
      </c>
      <c r="G2525" s="39"/>
      <c r="H2525" s="45"/>
    </row>
    <row r="2526" s="2" customFormat="1" ht="16.8" customHeight="1">
      <c r="A2526" s="39"/>
      <c r="B2526" s="45"/>
      <c r="C2526" s="322" t="s">
        <v>828</v>
      </c>
      <c r="D2526" s="322" t="s">
        <v>829</v>
      </c>
      <c r="E2526" s="18" t="s">
        <v>246</v>
      </c>
      <c r="F2526" s="323">
        <v>133.82900000000001</v>
      </c>
      <c r="G2526" s="39"/>
      <c r="H2526" s="45"/>
    </row>
    <row r="2527" s="2" customFormat="1" ht="16.8" customHeight="1">
      <c r="A2527" s="39"/>
      <c r="B2527" s="45"/>
      <c r="C2527" s="318" t="s">
        <v>501</v>
      </c>
      <c r="D2527" s="319" t="s">
        <v>502</v>
      </c>
      <c r="E2527" s="320" t="s">
        <v>296</v>
      </c>
      <c r="F2527" s="321">
        <v>0.29999999999999999</v>
      </c>
      <c r="G2527" s="39"/>
      <c r="H2527" s="45"/>
    </row>
    <row r="2528" s="2" customFormat="1" ht="16.8" customHeight="1">
      <c r="A2528" s="39"/>
      <c r="B2528" s="45"/>
      <c r="C2528" s="322" t="s">
        <v>501</v>
      </c>
      <c r="D2528" s="322" t="s">
        <v>644</v>
      </c>
      <c r="E2528" s="18" t="s">
        <v>1</v>
      </c>
      <c r="F2528" s="323">
        <v>0.29999999999999999</v>
      </c>
      <c r="G2528" s="39"/>
      <c r="H2528" s="45"/>
    </row>
    <row r="2529" s="2" customFormat="1" ht="16.8" customHeight="1">
      <c r="A2529" s="39"/>
      <c r="B2529" s="45"/>
      <c r="C2529" s="324" t="s">
        <v>6372</v>
      </c>
      <c r="D2529" s="39"/>
      <c r="E2529" s="39"/>
      <c r="F2529" s="39"/>
      <c r="G2529" s="39"/>
      <c r="H2529" s="45"/>
    </row>
    <row r="2530" s="2" customFormat="1" ht="16.8" customHeight="1">
      <c r="A2530" s="39"/>
      <c r="B2530" s="45"/>
      <c r="C2530" s="322" t="s">
        <v>634</v>
      </c>
      <c r="D2530" s="322" t="s">
        <v>635</v>
      </c>
      <c r="E2530" s="18" t="s">
        <v>255</v>
      </c>
      <c r="F2530" s="323">
        <v>336.18200000000002</v>
      </c>
      <c r="G2530" s="39"/>
      <c r="H2530" s="45"/>
    </row>
    <row r="2531" s="2" customFormat="1" ht="16.8" customHeight="1">
      <c r="A2531" s="39"/>
      <c r="B2531" s="45"/>
      <c r="C2531" s="322" t="s">
        <v>828</v>
      </c>
      <c r="D2531" s="322" t="s">
        <v>829</v>
      </c>
      <c r="E2531" s="18" t="s">
        <v>246</v>
      </c>
      <c r="F2531" s="323">
        <v>133.82900000000001</v>
      </c>
      <c r="G2531" s="39"/>
      <c r="H2531" s="45"/>
    </row>
    <row r="2532" s="2" customFormat="1" ht="16.8" customHeight="1">
      <c r="A2532" s="39"/>
      <c r="B2532" s="45"/>
      <c r="C2532" s="318" t="s">
        <v>504</v>
      </c>
      <c r="D2532" s="319" t="s">
        <v>505</v>
      </c>
      <c r="E2532" s="320" t="s">
        <v>296</v>
      </c>
      <c r="F2532" s="321">
        <v>0.59999999999999998</v>
      </c>
      <c r="G2532" s="39"/>
      <c r="H2532" s="45"/>
    </row>
    <row r="2533" s="2" customFormat="1" ht="16.8" customHeight="1">
      <c r="A2533" s="39"/>
      <c r="B2533" s="45"/>
      <c r="C2533" s="322" t="s">
        <v>504</v>
      </c>
      <c r="D2533" s="322" t="s">
        <v>642</v>
      </c>
      <c r="E2533" s="18" t="s">
        <v>1</v>
      </c>
      <c r="F2533" s="323">
        <v>0.59999999999999998</v>
      </c>
      <c r="G2533" s="39"/>
      <c r="H2533" s="45"/>
    </row>
    <row r="2534" s="2" customFormat="1" ht="16.8" customHeight="1">
      <c r="A2534" s="39"/>
      <c r="B2534" s="45"/>
      <c r="C2534" s="324" t="s">
        <v>6372</v>
      </c>
      <c r="D2534" s="39"/>
      <c r="E2534" s="39"/>
      <c r="F2534" s="39"/>
      <c r="G2534" s="39"/>
      <c r="H2534" s="45"/>
    </row>
    <row r="2535" s="2" customFormat="1" ht="16.8" customHeight="1">
      <c r="A2535" s="39"/>
      <c r="B2535" s="45"/>
      <c r="C2535" s="322" t="s">
        <v>634</v>
      </c>
      <c r="D2535" s="322" t="s">
        <v>635</v>
      </c>
      <c r="E2535" s="18" t="s">
        <v>255</v>
      </c>
      <c r="F2535" s="323">
        <v>336.18200000000002</v>
      </c>
      <c r="G2535" s="39"/>
      <c r="H2535" s="45"/>
    </row>
    <row r="2536" s="2" customFormat="1" ht="16.8" customHeight="1">
      <c r="A2536" s="39"/>
      <c r="B2536" s="45"/>
      <c r="C2536" s="322" t="s">
        <v>828</v>
      </c>
      <c r="D2536" s="322" t="s">
        <v>829</v>
      </c>
      <c r="E2536" s="18" t="s">
        <v>246</v>
      </c>
      <c r="F2536" s="323">
        <v>133.82900000000001</v>
      </c>
      <c r="G2536" s="39"/>
      <c r="H2536" s="45"/>
    </row>
    <row r="2537" s="2" customFormat="1" ht="16.8" customHeight="1">
      <c r="A2537" s="39"/>
      <c r="B2537" s="45"/>
      <c r="C2537" s="318" t="s">
        <v>507</v>
      </c>
      <c r="D2537" s="319" t="s">
        <v>508</v>
      </c>
      <c r="E2537" s="320" t="s">
        <v>296</v>
      </c>
      <c r="F2537" s="321">
        <v>0.10000000000000001</v>
      </c>
      <c r="G2537" s="39"/>
      <c r="H2537" s="45"/>
    </row>
    <row r="2538" s="2" customFormat="1" ht="16.8" customHeight="1">
      <c r="A2538" s="39"/>
      <c r="B2538" s="45"/>
      <c r="C2538" s="322" t="s">
        <v>507</v>
      </c>
      <c r="D2538" s="322" t="s">
        <v>646</v>
      </c>
      <c r="E2538" s="18" t="s">
        <v>1</v>
      </c>
      <c r="F2538" s="323">
        <v>0.10000000000000001</v>
      </c>
      <c r="G2538" s="39"/>
      <c r="H2538" s="45"/>
    </row>
    <row r="2539" s="2" customFormat="1" ht="16.8" customHeight="1">
      <c r="A2539" s="39"/>
      <c r="B2539" s="45"/>
      <c r="C2539" s="324" t="s">
        <v>6372</v>
      </c>
      <c r="D2539" s="39"/>
      <c r="E2539" s="39"/>
      <c r="F2539" s="39"/>
      <c r="G2539" s="39"/>
      <c r="H2539" s="45"/>
    </row>
    <row r="2540" s="2" customFormat="1" ht="16.8" customHeight="1">
      <c r="A2540" s="39"/>
      <c r="B2540" s="45"/>
      <c r="C2540" s="322" t="s">
        <v>634</v>
      </c>
      <c r="D2540" s="322" t="s">
        <v>635</v>
      </c>
      <c r="E2540" s="18" t="s">
        <v>255</v>
      </c>
      <c r="F2540" s="323">
        <v>336.18200000000002</v>
      </c>
      <c r="G2540" s="39"/>
      <c r="H2540" s="45"/>
    </row>
    <row r="2541" s="2" customFormat="1" ht="16.8" customHeight="1">
      <c r="A2541" s="39"/>
      <c r="B2541" s="45"/>
      <c r="C2541" s="322" t="s">
        <v>660</v>
      </c>
      <c r="D2541" s="322" t="s">
        <v>661</v>
      </c>
      <c r="E2541" s="18" t="s">
        <v>246</v>
      </c>
      <c r="F2541" s="323">
        <v>490.86200000000002</v>
      </c>
      <c r="G2541" s="39"/>
      <c r="H2541" s="45"/>
    </row>
    <row r="2542" s="2" customFormat="1" ht="16.8" customHeight="1">
      <c r="A2542" s="39"/>
      <c r="B2542" s="45"/>
      <c r="C2542" s="322" t="s">
        <v>2673</v>
      </c>
      <c r="D2542" s="322" t="s">
        <v>2674</v>
      </c>
      <c r="E2542" s="18" t="s">
        <v>246</v>
      </c>
      <c r="F2542" s="323">
        <v>2001.6099999999999</v>
      </c>
      <c r="G2542" s="39"/>
      <c r="H2542" s="45"/>
    </row>
    <row r="2543" s="2" customFormat="1" ht="16.8" customHeight="1">
      <c r="A2543" s="39"/>
      <c r="B2543" s="45"/>
      <c r="C2543" s="322" t="s">
        <v>850</v>
      </c>
      <c r="D2543" s="322" t="s">
        <v>851</v>
      </c>
      <c r="E2543" s="18" t="s">
        <v>255</v>
      </c>
      <c r="F2543" s="323">
        <v>68.783000000000001</v>
      </c>
      <c r="G2543" s="39"/>
      <c r="H2543" s="45"/>
    </row>
    <row r="2544" s="2" customFormat="1" ht="16.8" customHeight="1">
      <c r="A2544" s="39"/>
      <c r="B2544" s="45"/>
      <c r="C2544" s="318" t="s">
        <v>510</v>
      </c>
      <c r="D2544" s="319" t="s">
        <v>511</v>
      </c>
      <c r="E2544" s="320" t="s">
        <v>296</v>
      </c>
      <c r="F2544" s="321">
        <v>0.14999999999999999</v>
      </c>
      <c r="G2544" s="39"/>
      <c r="H2544" s="45"/>
    </row>
    <row r="2545" s="2" customFormat="1" ht="16.8" customHeight="1">
      <c r="A2545" s="39"/>
      <c r="B2545" s="45"/>
      <c r="C2545" s="322" t="s">
        <v>510</v>
      </c>
      <c r="D2545" s="322" t="s">
        <v>645</v>
      </c>
      <c r="E2545" s="18" t="s">
        <v>1</v>
      </c>
      <c r="F2545" s="323">
        <v>0.14999999999999999</v>
      </c>
      <c r="G2545" s="39"/>
      <c r="H2545" s="45"/>
    </row>
    <row r="2546" s="2" customFormat="1" ht="16.8" customHeight="1">
      <c r="A2546" s="39"/>
      <c r="B2546" s="45"/>
      <c r="C2546" s="324" t="s">
        <v>6372</v>
      </c>
      <c r="D2546" s="39"/>
      <c r="E2546" s="39"/>
      <c r="F2546" s="39"/>
      <c r="G2546" s="39"/>
      <c r="H2546" s="45"/>
    </row>
    <row r="2547" s="2" customFormat="1" ht="16.8" customHeight="1">
      <c r="A2547" s="39"/>
      <c r="B2547" s="45"/>
      <c r="C2547" s="322" t="s">
        <v>634</v>
      </c>
      <c r="D2547" s="322" t="s">
        <v>635</v>
      </c>
      <c r="E2547" s="18" t="s">
        <v>255</v>
      </c>
      <c r="F2547" s="323">
        <v>336.18200000000002</v>
      </c>
      <c r="G2547" s="39"/>
      <c r="H2547" s="45"/>
    </row>
    <row r="2548" s="2" customFormat="1">
      <c r="A2548" s="39"/>
      <c r="B2548" s="45"/>
      <c r="C2548" s="322" t="s">
        <v>671</v>
      </c>
      <c r="D2548" s="322" t="s">
        <v>672</v>
      </c>
      <c r="E2548" s="18" t="s">
        <v>255</v>
      </c>
      <c r="F2548" s="323">
        <v>568.34299999999996</v>
      </c>
      <c r="G2548" s="39"/>
      <c r="H2548" s="45"/>
    </row>
    <row r="2549" s="2" customFormat="1" ht="16.8" customHeight="1">
      <c r="A2549" s="39"/>
      <c r="B2549" s="45"/>
      <c r="C2549" s="322" t="s">
        <v>719</v>
      </c>
      <c r="D2549" s="322" t="s">
        <v>720</v>
      </c>
      <c r="E2549" s="18" t="s">
        <v>255</v>
      </c>
      <c r="F2549" s="323">
        <v>322.40699999999998</v>
      </c>
      <c r="G2549" s="39"/>
      <c r="H2549" s="45"/>
    </row>
    <row r="2550" s="2" customFormat="1" ht="16.8" customHeight="1">
      <c r="A2550" s="39"/>
      <c r="B2550" s="45"/>
      <c r="C2550" s="322" t="s">
        <v>262</v>
      </c>
      <c r="D2550" s="322" t="s">
        <v>263</v>
      </c>
      <c r="E2550" s="18" t="s">
        <v>255</v>
      </c>
      <c r="F2550" s="323">
        <v>1588.0340000000001</v>
      </c>
      <c r="G2550" s="39"/>
      <c r="H2550" s="45"/>
    </row>
    <row r="2551" s="2" customFormat="1" ht="16.8" customHeight="1">
      <c r="A2551" s="39"/>
      <c r="B2551" s="45"/>
      <c r="C2551" s="322" t="s">
        <v>820</v>
      </c>
      <c r="D2551" s="322" t="s">
        <v>821</v>
      </c>
      <c r="E2551" s="18" t="s">
        <v>246</v>
      </c>
      <c r="F2551" s="323">
        <v>39.997</v>
      </c>
      <c r="G2551" s="39"/>
      <c r="H2551" s="45"/>
    </row>
    <row r="2552" s="2" customFormat="1" ht="16.8" customHeight="1">
      <c r="A2552" s="39"/>
      <c r="B2552" s="45"/>
      <c r="C2552" s="318" t="s">
        <v>513</v>
      </c>
      <c r="D2552" s="319" t="s">
        <v>514</v>
      </c>
      <c r="E2552" s="320" t="s">
        <v>246</v>
      </c>
      <c r="F2552" s="321">
        <v>39.997</v>
      </c>
      <c r="G2552" s="39"/>
      <c r="H2552" s="45"/>
    </row>
    <row r="2553" s="2" customFormat="1" ht="16.8" customHeight="1">
      <c r="A2553" s="39"/>
      <c r="B2553" s="45"/>
      <c r="C2553" s="322" t="s">
        <v>1</v>
      </c>
      <c r="D2553" s="322" t="s">
        <v>3461</v>
      </c>
      <c r="E2553" s="18" t="s">
        <v>1</v>
      </c>
      <c r="F2553" s="323">
        <v>0</v>
      </c>
      <c r="G2553" s="39"/>
      <c r="H2553" s="45"/>
    </row>
    <row r="2554" s="2" customFormat="1" ht="16.8" customHeight="1">
      <c r="A2554" s="39"/>
      <c r="B2554" s="45"/>
      <c r="C2554" s="322" t="s">
        <v>1</v>
      </c>
      <c r="D2554" s="322" t="s">
        <v>3805</v>
      </c>
      <c r="E2554" s="18" t="s">
        <v>1</v>
      </c>
      <c r="F2554" s="323">
        <v>30.459</v>
      </c>
      <c r="G2554" s="39"/>
      <c r="H2554" s="45"/>
    </row>
    <row r="2555" s="2" customFormat="1" ht="16.8" customHeight="1">
      <c r="A2555" s="39"/>
      <c r="B2555" s="45"/>
      <c r="C2555" s="322" t="s">
        <v>1</v>
      </c>
      <c r="D2555" s="322" t="s">
        <v>3463</v>
      </c>
      <c r="E2555" s="18" t="s">
        <v>1</v>
      </c>
      <c r="F2555" s="323">
        <v>0</v>
      </c>
      <c r="G2555" s="39"/>
      <c r="H2555" s="45"/>
    </row>
    <row r="2556" s="2" customFormat="1" ht="16.8" customHeight="1">
      <c r="A2556" s="39"/>
      <c r="B2556" s="45"/>
      <c r="C2556" s="322" t="s">
        <v>1</v>
      </c>
      <c r="D2556" s="322" t="s">
        <v>3806</v>
      </c>
      <c r="E2556" s="18" t="s">
        <v>1</v>
      </c>
      <c r="F2556" s="323">
        <v>1.419</v>
      </c>
      <c r="G2556" s="39"/>
      <c r="H2556" s="45"/>
    </row>
    <row r="2557" s="2" customFormat="1" ht="16.8" customHeight="1">
      <c r="A2557" s="39"/>
      <c r="B2557" s="45"/>
      <c r="C2557" s="322" t="s">
        <v>1</v>
      </c>
      <c r="D2557" s="322" t="s">
        <v>3465</v>
      </c>
      <c r="E2557" s="18" t="s">
        <v>1</v>
      </c>
      <c r="F2557" s="323">
        <v>0</v>
      </c>
      <c r="G2557" s="39"/>
      <c r="H2557" s="45"/>
    </row>
    <row r="2558" s="2" customFormat="1" ht="16.8" customHeight="1">
      <c r="A2558" s="39"/>
      <c r="B2558" s="45"/>
      <c r="C2558" s="322" t="s">
        <v>1</v>
      </c>
      <c r="D2558" s="322" t="s">
        <v>3807</v>
      </c>
      <c r="E2558" s="18" t="s">
        <v>1</v>
      </c>
      <c r="F2558" s="323">
        <v>0</v>
      </c>
      <c r="G2558" s="39"/>
      <c r="H2558" s="45"/>
    </row>
    <row r="2559" s="2" customFormat="1" ht="16.8" customHeight="1">
      <c r="A2559" s="39"/>
      <c r="B2559" s="45"/>
      <c r="C2559" s="322" t="s">
        <v>1</v>
      </c>
      <c r="D2559" s="322" t="s">
        <v>3467</v>
      </c>
      <c r="E2559" s="18" t="s">
        <v>1</v>
      </c>
      <c r="F2559" s="323">
        <v>0</v>
      </c>
      <c r="G2559" s="39"/>
      <c r="H2559" s="45"/>
    </row>
    <row r="2560" s="2" customFormat="1" ht="16.8" customHeight="1">
      <c r="A2560" s="39"/>
      <c r="B2560" s="45"/>
      <c r="C2560" s="322" t="s">
        <v>1</v>
      </c>
      <c r="D2560" s="322" t="s">
        <v>3808</v>
      </c>
      <c r="E2560" s="18" t="s">
        <v>1</v>
      </c>
      <c r="F2560" s="323">
        <v>0.57799999999999996</v>
      </c>
      <c r="G2560" s="39"/>
      <c r="H2560" s="45"/>
    </row>
    <row r="2561" s="2" customFormat="1" ht="16.8" customHeight="1">
      <c r="A2561" s="39"/>
      <c r="B2561" s="45"/>
      <c r="C2561" s="322" t="s">
        <v>1</v>
      </c>
      <c r="D2561" s="322" t="s">
        <v>3469</v>
      </c>
      <c r="E2561" s="18" t="s">
        <v>1</v>
      </c>
      <c r="F2561" s="323">
        <v>0</v>
      </c>
      <c r="G2561" s="39"/>
      <c r="H2561" s="45"/>
    </row>
    <row r="2562" s="2" customFormat="1" ht="16.8" customHeight="1">
      <c r="A2562" s="39"/>
      <c r="B2562" s="45"/>
      <c r="C2562" s="322" t="s">
        <v>1</v>
      </c>
      <c r="D2562" s="322" t="s">
        <v>3809</v>
      </c>
      <c r="E2562" s="18" t="s">
        <v>1</v>
      </c>
      <c r="F2562" s="323">
        <v>6.7320000000000002</v>
      </c>
      <c r="G2562" s="39"/>
      <c r="H2562" s="45"/>
    </row>
    <row r="2563" s="2" customFormat="1" ht="16.8" customHeight="1">
      <c r="A2563" s="39"/>
      <c r="B2563" s="45"/>
      <c r="C2563" s="322" t="s">
        <v>1</v>
      </c>
      <c r="D2563" s="322" t="s">
        <v>3486</v>
      </c>
      <c r="E2563" s="18" t="s">
        <v>1</v>
      </c>
      <c r="F2563" s="323">
        <v>0</v>
      </c>
      <c r="G2563" s="39"/>
      <c r="H2563" s="45"/>
    </row>
    <row r="2564" s="2" customFormat="1" ht="16.8" customHeight="1">
      <c r="A2564" s="39"/>
      <c r="B2564" s="45"/>
      <c r="C2564" s="322" t="s">
        <v>1</v>
      </c>
      <c r="D2564" s="322" t="s">
        <v>3810</v>
      </c>
      <c r="E2564" s="18" t="s">
        <v>1</v>
      </c>
      <c r="F2564" s="323">
        <v>0.11600000000000001</v>
      </c>
      <c r="G2564" s="39"/>
      <c r="H2564" s="45"/>
    </row>
    <row r="2565" s="2" customFormat="1" ht="16.8" customHeight="1">
      <c r="A2565" s="39"/>
      <c r="B2565" s="45"/>
      <c r="C2565" s="322" t="s">
        <v>1</v>
      </c>
      <c r="D2565" s="322" t="s">
        <v>3470</v>
      </c>
      <c r="E2565" s="18" t="s">
        <v>1</v>
      </c>
      <c r="F2565" s="323">
        <v>0</v>
      </c>
      <c r="G2565" s="39"/>
      <c r="H2565" s="45"/>
    </row>
    <row r="2566" s="2" customFormat="1" ht="16.8" customHeight="1">
      <c r="A2566" s="39"/>
      <c r="B2566" s="45"/>
      <c r="C2566" s="322" t="s">
        <v>1</v>
      </c>
      <c r="D2566" s="322" t="s">
        <v>3811</v>
      </c>
      <c r="E2566" s="18" t="s">
        <v>1</v>
      </c>
      <c r="F2566" s="323">
        <v>0.69299999999999995</v>
      </c>
      <c r="G2566" s="39"/>
      <c r="H2566" s="45"/>
    </row>
    <row r="2567" s="2" customFormat="1" ht="16.8" customHeight="1">
      <c r="A2567" s="39"/>
      <c r="B2567" s="45"/>
      <c r="C2567" s="322" t="s">
        <v>513</v>
      </c>
      <c r="D2567" s="322" t="s">
        <v>261</v>
      </c>
      <c r="E2567" s="18" t="s">
        <v>1</v>
      </c>
      <c r="F2567" s="323">
        <v>39.997</v>
      </c>
      <c r="G2567" s="39"/>
      <c r="H2567" s="45"/>
    </row>
    <row r="2568" s="2" customFormat="1" ht="16.8" customHeight="1">
      <c r="A2568" s="39"/>
      <c r="B2568" s="45"/>
      <c r="C2568" s="324" t="s">
        <v>6372</v>
      </c>
      <c r="D2568" s="39"/>
      <c r="E2568" s="39"/>
      <c r="F2568" s="39"/>
      <c r="G2568" s="39"/>
      <c r="H2568" s="45"/>
    </row>
    <row r="2569" s="2" customFormat="1" ht="16.8" customHeight="1">
      <c r="A2569" s="39"/>
      <c r="B2569" s="45"/>
      <c r="C2569" s="322" t="s">
        <v>820</v>
      </c>
      <c r="D2569" s="322" t="s">
        <v>821</v>
      </c>
      <c r="E2569" s="18" t="s">
        <v>246</v>
      </c>
      <c r="F2569" s="323">
        <v>39.997</v>
      </c>
      <c r="G2569" s="39"/>
      <c r="H2569" s="45"/>
    </row>
    <row r="2570" s="2" customFormat="1" ht="16.8" customHeight="1">
      <c r="A2570" s="39"/>
      <c r="B2570" s="45"/>
      <c r="C2570" s="322" t="s">
        <v>244</v>
      </c>
      <c r="D2570" s="322" t="s">
        <v>245</v>
      </c>
      <c r="E2570" s="18" t="s">
        <v>246</v>
      </c>
      <c r="F2570" s="323">
        <v>39.997</v>
      </c>
      <c r="G2570" s="39"/>
      <c r="H2570" s="45"/>
    </row>
    <row r="2571" s="2" customFormat="1">
      <c r="A2571" s="39"/>
      <c r="B2571" s="45"/>
      <c r="C2571" s="322" t="s">
        <v>671</v>
      </c>
      <c r="D2571" s="322" t="s">
        <v>672</v>
      </c>
      <c r="E2571" s="18" t="s">
        <v>255</v>
      </c>
      <c r="F2571" s="323">
        <v>568.34299999999996</v>
      </c>
      <c r="G2571" s="39"/>
      <c r="H2571" s="45"/>
    </row>
    <row r="2572" s="2" customFormat="1" ht="16.8" customHeight="1">
      <c r="A2572" s="39"/>
      <c r="B2572" s="45"/>
      <c r="C2572" s="322" t="s">
        <v>719</v>
      </c>
      <c r="D2572" s="322" t="s">
        <v>720</v>
      </c>
      <c r="E2572" s="18" t="s">
        <v>255</v>
      </c>
      <c r="F2572" s="323">
        <v>322.40699999999998</v>
      </c>
      <c r="G2572" s="39"/>
      <c r="H2572" s="45"/>
    </row>
    <row r="2573" s="2" customFormat="1" ht="16.8" customHeight="1">
      <c r="A2573" s="39"/>
      <c r="B2573" s="45"/>
      <c r="C2573" s="322" t="s">
        <v>262</v>
      </c>
      <c r="D2573" s="322" t="s">
        <v>263</v>
      </c>
      <c r="E2573" s="18" t="s">
        <v>255</v>
      </c>
      <c r="F2573" s="323">
        <v>1588.0340000000001</v>
      </c>
      <c r="G2573" s="39"/>
      <c r="H2573" s="45"/>
    </row>
    <row r="2574" s="2" customFormat="1" ht="16.8" customHeight="1">
      <c r="A2574" s="39"/>
      <c r="B2574" s="45"/>
      <c r="C2574" s="322" t="s">
        <v>800</v>
      </c>
      <c r="D2574" s="322" t="s">
        <v>801</v>
      </c>
      <c r="E2574" s="18" t="s">
        <v>246</v>
      </c>
      <c r="F2574" s="323">
        <v>39.997</v>
      </c>
      <c r="G2574" s="39"/>
      <c r="H2574" s="45"/>
    </row>
    <row r="2575" s="2" customFormat="1" ht="16.8" customHeight="1">
      <c r="A2575" s="39"/>
      <c r="B2575" s="45"/>
      <c r="C2575" s="322" t="s">
        <v>806</v>
      </c>
      <c r="D2575" s="322" t="s">
        <v>807</v>
      </c>
      <c r="E2575" s="18" t="s">
        <v>246</v>
      </c>
      <c r="F2575" s="323">
        <v>19.998999999999999</v>
      </c>
      <c r="G2575" s="39"/>
      <c r="H2575" s="45"/>
    </row>
    <row r="2576" s="2" customFormat="1" ht="16.8" customHeight="1">
      <c r="A2576" s="39"/>
      <c r="B2576" s="45"/>
      <c r="C2576" s="318" t="s">
        <v>516</v>
      </c>
      <c r="D2576" s="319" t="s">
        <v>516</v>
      </c>
      <c r="E2576" s="320" t="s">
        <v>255</v>
      </c>
      <c r="F2576" s="321">
        <v>1229.6790000000001</v>
      </c>
      <c r="G2576" s="39"/>
      <c r="H2576" s="45"/>
    </row>
    <row r="2577" s="2" customFormat="1" ht="16.8" customHeight="1">
      <c r="A2577" s="39"/>
      <c r="B2577" s="45"/>
      <c r="C2577" s="322" t="s">
        <v>1</v>
      </c>
      <c r="D2577" s="322" t="s">
        <v>422</v>
      </c>
      <c r="E2577" s="18" t="s">
        <v>1</v>
      </c>
      <c r="F2577" s="323">
        <v>1582.0350000000001</v>
      </c>
      <c r="G2577" s="39"/>
      <c r="H2577" s="45"/>
    </row>
    <row r="2578" s="2" customFormat="1" ht="16.8" customHeight="1">
      <c r="A2578" s="39"/>
      <c r="B2578" s="45"/>
      <c r="C2578" s="322" t="s">
        <v>1</v>
      </c>
      <c r="D2578" s="322" t="s">
        <v>769</v>
      </c>
      <c r="E2578" s="18" t="s">
        <v>1</v>
      </c>
      <c r="F2578" s="323">
        <v>-68.783000000000001</v>
      </c>
      <c r="G2578" s="39"/>
      <c r="H2578" s="45"/>
    </row>
    <row r="2579" s="2" customFormat="1" ht="16.8" customHeight="1">
      <c r="A2579" s="39"/>
      <c r="B2579" s="45"/>
      <c r="C2579" s="322" t="s">
        <v>1</v>
      </c>
      <c r="D2579" s="322" t="s">
        <v>770</v>
      </c>
      <c r="E2579" s="18" t="s">
        <v>1</v>
      </c>
      <c r="F2579" s="323">
        <v>-224.94499999999999</v>
      </c>
      <c r="G2579" s="39"/>
      <c r="H2579" s="45"/>
    </row>
    <row r="2580" s="2" customFormat="1" ht="16.8" customHeight="1">
      <c r="A2580" s="39"/>
      <c r="B2580" s="45"/>
      <c r="C2580" s="322" t="s">
        <v>1</v>
      </c>
      <c r="D2580" s="322" t="s">
        <v>3792</v>
      </c>
      <c r="E2580" s="18" t="s">
        <v>1</v>
      </c>
      <c r="F2580" s="323">
        <v>-36.759</v>
      </c>
      <c r="G2580" s="39"/>
      <c r="H2580" s="45"/>
    </row>
    <row r="2581" s="2" customFormat="1">
      <c r="A2581" s="39"/>
      <c r="B2581" s="45"/>
      <c r="C2581" s="322" t="s">
        <v>1</v>
      </c>
      <c r="D2581" s="322" t="s">
        <v>3793</v>
      </c>
      <c r="E2581" s="18" t="s">
        <v>1</v>
      </c>
      <c r="F2581" s="323">
        <v>-21.869</v>
      </c>
      <c r="G2581" s="39"/>
      <c r="H2581" s="45"/>
    </row>
    <row r="2582" s="2" customFormat="1" ht="16.8" customHeight="1">
      <c r="A2582" s="39"/>
      <c r="B2582" s="45"/>
      <c r="C2582" s="322" t="s">
        <v>516</v>
      </c>
      <c r="D2582" s="322" t="s">
        <v>261</v>
      </c>
      <c r="E2582" s="18" t="s">
        <v>1</v>
      </c>
      <c r="F2582" s="323">
        <v>1229.6790000000001</v>
      </c>
      <c r="G2582" s="39"/>
      <c r="H2582" s="45"/>
    </row>
    <row r="2583" s="2" customFormat="1" ht="16.8" customHeight="1">
      <c r="A2583" s="39"/>
      <c r="B2583" s="45"/>
      <c r="C2583" s="324" t="s">
        <v>6372</v>
      </c>
      <c r="D2583" s="39"/>
      <c r="E2583" s="39"/>
      <c r="F2583" s="39"/>
      <c r="G2583" s="39"/>
      <c r="H2583" s="45"/>
    </row>
    <row r="2584" s="2" customFormat="1" ht="16.8" customHeight="1">
      <c r="A2584" s="39"/>
      <c r="B2584" s="45"/>
      <c r="C2584" s="322" t="s">
        <v>764</v>
      </c>
      <c r="D2584" s="322" t="s">
        <v>765</v>
      </c>
      <c r="E2584" s="18" t="s">
        <v>255</v>
      </c>
      <c r="F2584" s="323">
        <v>1229.6790000000001</v>
      </c>
      <c r="G2584" s="39"/>
      <c r="H2584" s="45"/>
    </row>
    <row r="2585" s="2" customFormat="1">
      <c r="A2585" s="39"/>
      <c r="B2585" s="45"/>
      <c r="C2585" s="322" t="s">
        <v>671</v>
      </c>
      <c r="D2585" s="322" t="s">
        <v>672</v>
      </c>
      <c r="E2585" s="18" t="s">
        <v>255</v>
      </c>
      <c r="F2585" s="323">
        <v>568.34299999999996</v>
      </c>
      <c r="G2585" s="39"/>
      <c r="H2585" s="45"/>
    </row>
    <row r="2586" s="2" customFormat="1">
      <c r="A2586" s="39"/>
      <c r="B2586" s="45"/>
      <c r="C2586" s="322" t="s">
        <v>688</v>
      </c>
      <c r="D2586" s="322" t="s">
        <v>689</v>
      </c>
      <c r="E2586" s="18" t="s">
        <v>255</v>
      </c>
      <c r="F2586" s="323">
        <v>70.471000000000004</v>
      </c>
      <c r="G2586" s="39"/>
      <c r="H2586" s="45"/>
    </row>
    <row r="2587" s="2" customFormat="1" ht="16.8" customHeight="1">
      <c r="A2587" s="39"/>
      <c r="B2587" s="45"/>
      <c r="C2587" s="322" t="s">
        <v>773</v>
      </c>
      <c r="D2587" s="322" t="s">
        <v>774</v>
      </c>
      <c r="E2587" s="18" t="s">
        <v>487</v>
      </c>
      <c r="F2587" s="323">
        <v>2017.077</v>
      </c>
      <c r="G2587" s="39"/>
      <c r="H2587" s="45"/>
    </row>
    <row r="2588" s="2" customFormat="1" ht="16.8" customHeight="1">
      <c r="A2588" s="39"/>
      <c r="B2588" s="45"/>
      <c r="C2588" s="318" t="s">
        <v>518</v>
      </c>
      <c r="D2588" s="319" t="s">
        <v>518</v>
      </c>
      <c r="E2588" s="320" t="s">
        <v>246</v>
      </c>
      <c r="F2588" s="321">
        <v>19.998999999999999</v>
      </c>
      <c r="G2588" s="39"/>
      <c r="H2588" s="45"/>
    </row>
    <row r="2589" s="2" customFormat="1" ht="16.8" customHeight="1">
      <c r="A2589" s="39"/>
      <c r="B2589" s="45"/>
      <c r="C2589" s="322" t="s">
        <v>1</v>
      </c>
      <c r="D2589" s="322" t="s">
        <v>811</v>
      </c>
      <c r="E2589" s="18" t="s">
        <v>1</v>
      </c>
      <c r="F2589" s="323">
        <v>0</v>
      </c>
      <c r="G2589" s="39"/>
      <c r="H2589" s="45"/>
    </row>
    <row r="2590" s="2" customFormat="1" ht="16.8" customHeight="1">
      <c r="A2590" s="39"/>
      <c r="B2590" s="45"/>
      <c r="C2590" s="322" t="s">
        <v>1</v>
      </c>
      <c r="D2590" s="322" t="s">
        <v>812</v>
      </c>
      <c r="E2590" s="18" t="s">
        <v>1</v>
      </c>
      <c r="F2590" s="323">
        <v>19.998999999999999</v>
      </c>
      <c r="G2590" s="39"/>
      <c r="H2590" s="45"/>
    </row>
    <row r="2591" s="2" customFormat="1" ht="16.8" customHeight="1">
      <c r="A2591" s="39"/>
      <c r="B2591" s="45"/>
      <c r="C2591" s="322" t="s">
        <v>518</v>
      </c>
      <c r="D2591" s="322" t="s">
        <v>261</v>
      </c>
      <c r="E2591" s="18" t="s">
        <v>1</v>
      </c>
      <c r="F2591" s="323">
        <v>19.998999999999999</v>
      </c>
      <c r="G2591" s="39"/>
      <c r="H2591" s="45"/>
    </row>
    <row r="2592" s="2" customFormat="1" ht="16.8" customHeight="1">
      <c r="A2592" s="39"/>
      <c r="B2592" s="45"/>
      <c r="C2592" s="324" t="s">
        <v>6372</v>
      </c>
      <c r="D2592" s="39"/>
      <c r="E2592" s="39"/>
      <c r="F2592" s="39"/>
      <c r="G2592" s="39"/>
      <c r="H2592" s="45"/>
    </row>
    <row r="2593" s="2" customFormat="1" ht="16.8" customHeight="1">
      <c r="A2593" s="39"/>
      <c r="B2593" s="45"/>
      <c r="C2593" s="322" t="s">
        <v>806</v>
      </c>
      <c r="D2593" s="322" t="s">
        <v>807</v>
      </c>
      <c r="E2593" s="18" t="s">
        <v>246</v>
      </c>
      <c r="F2593" s="323">
        <v>19.998999999999999</v>
      </c>
      <c r="G2593" s="39"/>
      <c r="H2593" s="45"/>
    </row>
    <row r="2594" s="2" customFormat="1">
      <c r="A2594" s="39"/>
      <c r="B2594" s="45"/>
      <c r="C2594" s="322" t="s">
        <v>838</v>
      </c>
      <c r="D2594" s="322" t="s">
        <v>839</v>
      </c>
      <c r="E2594" s="18" t="s">
        <v>246</v>
      </c>
      <c r="F2594" s="323">
        <v>19.998999999999999</v>
      </c>
      <c r="G2594" s="39"/>
      <c r="H2594" s="45"/>
    </row>
    <row r="2595" s="2" customFormat="1" ht="16.8" customHeight="1">
      <c r="A2595" s="39"/>
      <c r="B2595" s="45"/>
      <c r="C2595" s="322" t="s">
        <v>844</v>
      </c>
      <c r="D2595" s="322" t="s">
        <v>845</v>
      </c>
      <c r="E2595" s="18" t="s">
        <v>246</v>
      </c>
      <c r="F2595" s="323">
        <v>19.998999999999999</v>
      </c>
      <c r="G2595" s="39"/>
      <c r="H2595" s="45"/>
    </row>
    <row r="2596" s="2" customFormat="1" ht="26.4" customHeight="1">
      <c r="A2596" s="39"/>
      <c r="B2596" s="45"/>
      <c r="C2596" s="317" t="s">
        <v>6414</v>
      </c>
      <c r="D2596" s="317" t="s">
        <v>138</v>
      </c>
      <c r="E2596" s="39"/>
      <c r="F2596" s="39"/>
      <c r="G2596" s="39"/>
      <c r="H2596" s="45"/>
    </row>
    <row r="2597" s="2" customFormat="1" ht="16.8" customHeight="1">
      <c r="A2597" s="39"/>
      <c r="B2597" s="45"/>
      <c r="C2597" s="318" t="s">
        <v>425</v>
      </c>
      <c r="D2597" s="319" t="s">
        <v>426</v>
      </c>
      <c r="E2597" s="320" t="s">
        <v>255</v>
      </c>
      <c r="F2597" s="321">
        <v>47.460999999999999</v>
      </c>
      <c r="G2597" s="39"/>
      <c r="H2597" s="45"/>
    </row>
    <row r="2598" s="2" customFormat="1" ht="16.8" customHeight="1">
      <c r="A2598" s="39"/>
      <c r="B2598" s="45"/>
      <c r="C2598" s="318" t="s">
        <v>428</v>
      </c>
      <c r="D2598" s="319" t="s">
        <v>429</v>
      </c>
      <c r="E2598" s="320" t="s">
        <v>255</v>
      </c>
      <c r="F2598" s="321">
        <v>268.94600000000003</v>
      </c>
      <c r="G2598" s="39"/>
      <c r="H2598" s="45"/>
    </row>
    <row r="2599" s="2" customFormat="1" ht="16.8" customHeight="1">
      <c r="A2599" s="39"/>
      <c r="B2599" s="45"/>
      <c r="C2599" s="318" t="s">
        <v>3946</v>
      </c>
      <c r="D2599" s="319" t="s">
        <v>3947</v>
      </c>
      <c r="E2599" s="320" t="s">
        <v>296</v>
      </c>
      <c r="F2599" s="321">
        <v>35</v>
      </c>
      <c r="G2599" s="39"/>
      <c r="H2599" s="45"/>
    </row>
    <row r="2600" s="2" customFormat="1" ht="16.8" customHeight="1">
      <c r="A2600" s="39"/>
      <c r="B2600" s="45"/>
      <c r="C2600" s="322" t="s">
        <v>1</v>
      </c>
      <c r="D2600" s="322" t="s">
        <v>3990</v>
      </c>
      <c r="E2600" s="18" t="s">
        <v>1</v>
      </c>
      <c r="F2600" s="323">
        <v>35</v>
      </c>
      <c r="G2600" s="39"/>
      <c r="H2600" s="45"/>
    </row>
    <row r="2601" s="2" customFormat="1" ht="16.8" customHeight="1">
      <c r="A2601" s="39"/>
      <c r="B2601" s="45"/>
      <c r="C2601" s="322" t="s">
        <v>3946</v>
      </c>
      <c r="D2601" s="322" t="s">
        <v>261</v>
      </c>
      <c r="E2601" s="18" t="s">
        <v>1</v>
      </c>
      <c r="F2601" s="323">
        <v>35</v>
      </c>
      <c r="G2601" s="39"/>
      <c r="H2601" s="45"/>
    </row>
    <row r="2602" s="2" customFormat="1" ht="16.8" customHeight="1">
      <c r="A2602" s="39"/>
      <c r="B2602" s="45"/>
      <c r="C2602" s="324" t="s">
        <v>6372</v>
      </c>
      <c r="D2602" s="39"/>
      <c r="E2602" s="39"/>
      <c r="F2602" s="39"/>
      <c r="G2602" s="39"/>
      <c r="H2602" s="45"/>
    </row>
    <row r="2603" s="2" customFormat="1" ht="16.8" customHeight="1">
      <c r="A2603" s="39"/>
      <c r="B2603" s="45"/>
      <c r="C2603" s="322" t="s">
        <v>3985</v>
      </c>
      <c r="D2603" s="322" t="s">
        <v>3986</v>
      </c>
      <c r="E2603" s="18" t="s">
        <v>296</v>
      </c>
      <c r="F2603" s="323">
        <v>35</v>
      </c>
      <c r="G2603" s="39"/>
      <c r="H2603" s="45"/>
    </row>
    <row r="2604" s="2" customFormat="1" ht="16.8" customHeight="1">
      <c r="A2604" s="39"/>
      <c r="B2604" s="45"/>
      <c r="C2604" s="322" t="s">
        <v>3991</v>
      </c>
      <c r="D2604" s="322" t="s">
        <v>3992</v>
      </c>
      <c r="E2604" s="18" t="s">
        <v>296</v>
      </c>
      <c r="F2604" s="323">
        <v>35</v>
      </c>
      <c r="G2604" s="39"/>
      <c r="H2604" s="45"/>
    </row>
    <row r="2605" s="2" customFormat="1" ht="16.8" customHeight="1">
      <c r="A2605" s="39"/>
      <c r="B2605" s="45"/>
      <c r="C2605" s="318" t="s">
        <v>2891</v>
      </c>
      <c r="D2605" s="319" t="s">
        <v>2891</v>
      </c>
      <c r="E2605" s="320" t="s">
        <v>255</v>
      </c>
      <c r="F2605" s="321">
        <v>17.324999999999999</v>
      </c>
      <c r="G2605" s="39"/>
      <c r="H2605" s="45"/>
    </row>
    <row r="2606" s="2" customFormat="1" ht="16.8" customHeight="1">
      <c r="A2606" s="39"/>
      <c r="B2606" s="45"/>
      <c r="C2606" s="318" t="s">
        <v>3685</v>
      </c>
      <c r="D2606" s="319" t="s">
        <v>3686</v>
      </c>
      <c r="E2606" s="320" t="s">
        <v>296</v>
      </c>
      <c r="F2606" s="321">
        <v>520.29999999999995</v>
      </c>
      <c r="G2606" s="39"/>
      <c r="H2606" s="45"/>
    </row>
    <row r="2607" s="2" customFormat="1" ht="16.8" customHeight="1">
      <c r="A2607" s="39"/>
      <c r="B2607" s="45"/>
      <c r="C2607" s="318" t="s">
        <v>3688</v>
      </c>
      <c r="D2607" s="319" t="s">
        <v>3689</v>
      </c>
      <c r="E2607" s="320" t="s">
        <v>296</v>
      </c>
      <c r="F2607" s="321">
        <v>1.1000000000000001</v>
      </c>
      <c r="G2607" s="39"/>
      <c r="H2607" s="45"/>
    </row>
    <row r="2608" s="2" customFormat="1" ht="16.8" customHeight="1">
      <c r="A2608" s="39"/>
      <c r="B2608" s="45"/>
      <c r="C2608" s="318" t="s">
        <v>479</v>
      </c>
      <c r="D2608" s="319" t="s">
        <v>480</v>
      </c>
      <c r="E2608" s="320" t="s">
        <v>255</v>
      </c>
      <c r="F2608" s="321">
        <v>87</v>
      </c>
      <c r="G2608" s="39"/>
      <c r="H2608" s="45"/>
    </row>
    <row r="2609" s="2" customFormat="1" ht="16.8" customHeight="1">
      <c r="A2609" s="39"/>
      <c r="B2609" s="45"/>
      <c r="C2609" s="318" t="s">
        <v>3948</v>
      </c>
      <c r="D2609" s="319" t="s">
        <v>3949</v>
      </c>
      <c r="E2609" s="320" t="s">
        <v>487</v>
      </c>
      <c r="F2609" s="321">
        <v>9.0999999999999996</v>
      </c>
      <c r="G2609" s="39"/>
      <c r="H2609" s="45"/>
    </row>
    <row r="2610" s="2" customFormat="1" ht="16.8" customHeight="1">
      <c r="A2610" s="39"/>
      <c r="B2610" s="45"/>
      <c r="C2610" s="322" t="s">
        <v>3948</v>
      </c>
      <c r="D2610" s="322" t="s">
        <v>6415</v>
      </c>
      <c r="E2610" s="18" t="s">
        <v>1</v>
      </c>
      <c r="F2610" s="323">
        <v>9.0999999999999996</v>
      </c>
      <c r="G2610" s="39"/>
      <c r="H2610" s="45"/>
    </row>
    <row r="2611" s="2" customFormat="1" ht="16.8" customHeight="1">
      <c r="A2611" s="39"/>
      <c r="B2611" s="45"/>
      <c r="C2611" s="324" t="s">
        <v>6372</v>
      </c>
      <c r="D2611" s="39"/>
      <c r="E2611" s="39"/>
      <c r="F2611" s="39"/>
      <c r="G2611" s="39"/>
      <c r="H2611" s="45"/>
    </row>
    <row r="2612" s="2" customFormat="1">
      <c r="A2612" s="39"/>
      <c r="B2612" s="45"/>
      <c r="C2612" s="322" t="s">
        <v>4041</v>
      </c>
      <c r="D2612" s="322" t="s">
        <v>4042</v>
      </c>
      <c r="E2612" s="18" t="s">
        <v>487</v>
      </c>
      <c r="F2612" s="323">
        <v>9.0999999999999996</v>
      </c>
      <c r="G2612" s="39"/>
      <c r="H2612" s="45"/>
    </row>
    <row r="2613" s="2" customFormat="1" ht="16.8" customHeight="1">
      <c r="A2613" s="39"/>
      <c r="B2613" s="45"/>
      <c r="C2613" s="318" t="s">
        <v>485</v>
      </c>
      <c r="D2613" s="319" t="s">
        <v>486</v>
      </c>
      <c r="E2613" s="320" t="s">
        <v>487</v>
      </c>
      <c r="F2613" s="321">
        <v>11.025</v>
      </c>
      <c r="G2613" s="39"/>
      <c r="H2613" s="45"/>
    </row>
    <row r="2614" s="2" customFormat="1" ht="16.8" customHeight="1">
      <c r="A2614" s="39"/>
      <c r="B2614" s="45"/>
      <c r="C2614" s="322" t="s">
        <v>492</v>
      </c>
      <c r="D2614" s="322" t="s">
        <v>6416</v>
      </c>
      <c r="E2614" s="18" t="s">
        <v>1</v>
      </c>
      <c r="F2614" s="323">
        <v>1.925</v>
      </c>
      <c r="G2614" s="39"/>
      <c r="H2614" s="45"/>
    </row>
    <row r="2615" s="2" customFormat="1" ht="16.8" customHeight="1">
      <c r="A2615" s="39"/>
      <c r="B2615" s="45"/>
      <c r="C2615" s="322" t="s">
        <v>489</v>
      </c>
      <c r="D2615" s="322" t="s">
        <v>6417</v>
      </c>
      <c r="E2615" s="18" t="s">
        <v>1</v>
      </c>
      <c r="F2615" s="323">
        <v>0</v>
      </c>
      <c r="G2615" s="39"/>
      <c r="H2615" s="45"/>
    </row>
    <row r="2616" s="2" customFormat="1" ht="16.8" customHeight="1">
      <c r="A2616" s="39"/>
      <c r="B2616" s="45"/>
      <c r="C2616" s="322" t="s">
        <v>3948</v>
      </c>
      <c r="D2616" s="322" t="s">
        <v>6415</v>
      </c>
      <c r="E2616" s="18" t="s">
        <v>1</v>
      </c>
      <c r="F2616" s="323">
        <v>9.0999999999999996</v>
      </c>
      <c r="G2616" s="39"/>
      <c r="H2616" s="45"/>
    </row>
    <row r="2617" s="2" customFormat="1" ht="16.8" customHeight="1">
      <c r="A2617" s="39"/>
      <c r="B2617" s="45"/>
      <c r="C2617" s="322" t="s">
        <v>495</v>
      </c>
      <c r="D2617" s="322" t="s">
        <v>6418</v>
      </c>
      <c r="E2617" s="18" t="s">
        <v>1</v>
      </c>
      <c r="F2617" s="323">
        <v>0</v>
      </c>
      <c r="G2617" s="39"/>
      <c r="H2617" s="45"/>
    </row>
    <row r="2618" s="2" customFormat="1" ht="16.8" customHeight="1">
      <c r="A2618" s="39"/>
      <c r="B2618" s="45"/>
      <c r="C2618" s="322" t="s">
        <v>485</v>
      </c>
      <c r="D2618" s="322" t="s">
        <v>261</v>
      </c>
      <c r="E2618" s="18" t="s">
        <v>1</v>
      </c>
      <c r="F2618" s="323">
        <v>11.025</v>
      </c>
      <c r="G2618" s="39"/>
      <c r="H2618" s="45"/>
    </row>
    <row r="2619" s="2" customFormat="1" ht="16.8" customHeight="1">
      <c r="A2619" s="39"/>
      <c r="B2619" s="45"/>
      <c r="C2619" s="324" t="s">
        <v>6372</v>
      </c>
      <c r="D2619" s="39"/>
      <c r="E2619" s="39"/>
      <c r="F2619" s="39"/>
      <c r="G2619" s="39"/>
      <c r="H2619" s="45"/>
    </row>
    <row r="2620" s="2" customFormat="1">
      <c r="A2620" s="39"/>
      <c r="B2620" s="45"/>
      <c r="C2620" s="322" t="s">
        <v>1153</v>
      </c>
      <c r="D2620" s="322" t="s">
        <v>1154</v>
      </c>
      <c r="E2620" s="18" t="s">
        <v>487</v>
      </c>
      <c r="F2620" s="323">
        <v>11.025</v>
      </c>
      <c r="G2620" s="39"/>
      <c r="H2620" s="45"/>
    </row>
    <row r="2621" s="2" customFormat="1" ht="16.8" customHeight="1">
      <c r="A2621" s="39"/>
      <c r="B2621" s="45"/>
      <c r="C2621" s="322" t="s">
        <v>1159</v>
      </c>
      <c r="D2621" s="322" t="s">
        <v>1160</v>
      </c>
      <c r="E2621" s="18" t="s">
        <v>487</v>
      </c>
      <c r="F2621" s="323">
        <v>242.55000000000001</v>
      </c>
      <c r="G2621" s="39"/>
      <c r="H2621" s="45"/>
    </row>
    <row r="2622" s="2" customFormat="1" ht="16.8" customHeight="1">
      <c r="A2622" s="39"/>
      <c r="B2622" s="45"/>
      <c r="C2622" s="318" t="s">
        <v>489</v>
      </c>
      <c r="D2622" s="319" t="s">
        <v>490</v>
      </c>
      <c r="E2622" s="320" t="s">
        <v>487</v>
      </c>
      <c r="F2622" s="321">
        <v>0</v>
      </c>
      <c r="G2622" s="39"/>
      <c r="H2622" s="45"/>
    </row>
    <row r="2623" s="2" customFormat="1" ht="16.8" customHeight="1">
      <c r="A2623" s="39"/>
      <c r="B2623" s="45"/>
      <c r="C2623" s="322" t="s">
        <v>489</v>
      </c>
      <c r="D2623" s="322" t="s">
        <v>6417</v>
      </c>
      <c r="E2623" s="18" t="s">
        <v>1</v>
      </c>
      <c r="F2623" s="323">
        <v>0</v>
      </c>
      <c r="G2623" s="39"/>
      <c r="H2623" s="45"/>
    </row>
    <row r="2624" s="2" customFormat="1" ht="16.8" customHeight="1">
      <c r="A2624" s="39"/>
      <c r="B2624" s="45"/>
      <c r="C2624" s="318" t="s">
        <v>492</v>
      </c>
      <c r="D2624" s="319" t="s">
        <v>493</v>
      </c>
      <c r="E2624" s="320" t="s">
        <v>487</v>
      </c>
      <c r="F2624" s="321">
        <v>1.925</v>
      </c>
      <c r="G2624" s="39"/>
      <c r="H2624" s="45"/>
    </row>
    <row r="2625" s="2" customFormat="1" ht="16.8" customHeight="1">
      <c r="A2625" s="39"/>
      <c r="B2625" s="45"/>
      <c r="C2625" s="322" t="s">
        <v>492</v>
      </c>
      <c r="D2625" s="322" t="s">
        <v>6416</v>
      </c>
      <c r="E2625" s="18" t="s">
        <v>1</v>
      </c>
      <c r="F2625" s="323">
        <v>1.925</v>
      </c>
      <c r="G2625" s="39"/>
      <c r="H2625" s="45"/>
    </row>
    <row r="2626" s="2" customFormat="1" ht="16.8" customHeight="1">
      <c r="A2626" s="39"/>
      <c r="B2626" s="45"/>
      <c r="C2626" s="324" t="s">
        <v>6372</v>
      </c>
      <c r="D2626" s="39"/>
      <c r="E2626" s="39"/>
      <c r="F2626" s="39"/>
      <c r="G2626" s="39"/>
      <c r="H2626" s="45"/>
    </row>
    <row r="2627" s="2" customFormat="1">
      <c r="A2627" s="39"/>
      <c r="B2627" s="45"/>
      <c r="C2627" s="322" t="s">
        <v>1166</v>
      </c>
      <c r="D2627" s="322" t="s">
        <v>1167</v>
      </c>
      <c r="E2627" s="18" t="s">
        <v>487</v>
      </c>
      <c r="F2627" s="323">
        <v>1.925</v>
      </c>
      <c r="G2627" s="39"/>
      <c r="H2627" s="45"/>
    </row>
    <row r="2628" s="2" customFormat="1" ht="16.8" customHeight="1">
      <c r="A2628" s="39"/>
      <c r="B2628" s="45"/>
      <c r="C2628" s="318" t="s">
        <v>495</v>
      </c>
      <c r="D2628" s="319" t="s">
        <v>496</v>
      </c>
      <c r="E2628" s="320" t="s">
        <v>487</v>
      </c>
      <c r="F2628" s="321">
        <v>0</v>
      </c>
      <c r="G2628" s="39"/>
      <c r="H2628" s="45"/>
    </row>
    <row r="2629" s="2" customFormat="1" ht="16.8" customHeight="1">
      <c r="A2629" s="39"/>
      <c r="B2629" s="45"/>
      <c r="C2629" s="322" t="s">
        <v>495</v>
      </c>
      <c r="D2629" s="322" t="s">
        <v>6418</v>
      </c>
      <c r="E2629" s="18" t="s">
        <v>1</v>
      </c>
      <c r="F2629" s="323">
        <v>0</v>
      </c>
      <c r="G2629" s="39"/>
      <c r="H2629" s="45"/>
    </row>
    <row r="2630" s="2" customFormat="1" ht="16.8" customHeight="1">
      <c r="A2630" s="39"/>
      <c r="B2630" s="45"/>
      <c r="C2630" s="318" t="s">
        <v>510</v>
      </c>
      <c r="D2630" s="319" t="s">
        <v>511</v>
      </c>
      <c r="E2630" s="320" t="s">
        <v>296</v>
      </c>
      <c r="F2630" s="321">
        <v>0.14999999999999999</v>
      </c>
      <c r="G2630" s="39"/>
      <c r="H2630" s="45"/>
    </row>
    <row r="2631" s="2" customFormat="1" ht="16.8" customHeight="1">
      <c r="A2631" s="39"/>
      <c r="B2631" s="45"/>
      <c r="C2631" s="318" t="s">
        <v>513</v>
      </c>
      <c r="D2631" s="319" t="s">
        <v>514</v>
      </c>
      <c r="E2631" s="320" t="s">
        <v>246</v>
      </c>
      <c r="F2631" s="321">
        <v>39.997</v>
      </c>
      <c r="G2631" s="39"/>
      <c r="H2631" s="45"/>
    </row>
    <row r="2632" s="2" customFormat="1" ht="16.8" customHeight="1">
      <c r="A2632" s="39"/>
      <c r="B2632" s="45"/>
      <c r="C2632" s="318" t="s">
        <v>516</v>
      </c>
      <c r="D2632" s="319" t="s">
        <v>516</v>
      </c>
      <c r="E2632" s="320" t="s">
        <v>255</v>
      </c>
      <c r="F2632" s="321">
        <v>1229.6790000000001</v>
      </c>
      <c r="G2632" s="39"/>
      <c r="H2632" s="45"/>
    </row>
    <row r="2633" s="2" customFormat="1" ht="26.4" customHeight="1">
      <c r="A2633" s="39"/>
      <c r="B2633" s="45"/>
      <c r="C2633" s="317" t="s">
        <v>6419</v>
      </c>
      <c r="D2633" s="317" t="s">
        <v>141</v>
      </c>
      <c r="E2633" s="39"/>
      <c r="F2633" s="39"/>
      <c r="G2633" s="39"/>
      <c r="H2633" s="45"/>
    </row>
    <row r="2634" s="2" customFormat="1" ht="16.8" customHeight="1">
      <c r="A2634" s="39"/>
      <c r="B2634" s="45"/>
      <c r="C2634" s="318" t="s">
        <v>479</v>
      </c>
      <c r="D2634" s="319" t="s">
        <v>480</v>
      </c>
      <c r="E2634" s="320" t="s">
        <v>255</v>
      </c>
      <c r="F2634" s="321">
        <v>97.829999999999998</v>
      </c>
      <c r="G2634" s="39"/>
      <c r="H2634" s="45"/>
    </row>
    <row r="2635" s="2" customFormat="1" ht="16.8" customHeight="1">
      <c r="A2635" s="39"/>
      <c r="B2635" s="45"/>
      <c r="C2635" s="322" t="s">
        <v>1</v>
      </c>
      <c r="D2635" s="322" t="s">
        <v>693</v>
      </c>
      <c r="E2635" s="18" t="s">
        <v>1</v>
      </c>
      <c r="F2635" s="323">
        <v>0</v>
      </c>
      <c r="G2635" s="39"/>
      <c r="H2635" s="45"/>
    </row>
    <row r="2636" s="2" customFormat="1" ht="16.8" customHeight="1">
      <c r="A2636" s="39"/>
      <c r="B2636" s="45"/>
      <c r="C2636" s="322" t="s">
        <v>1</v>
      </c>
      <c r="D2636" s="322" t="s">
        <v>4149</v>
      </c>
      <c r="E2636" s="18" t="s">
        <v>1</v>
      </c>
      <c r="F2636" s="323">
        <v>165.33000000000001</v>
      </c>
      <c r="G2636" s="39"/>
      <c r="H2636" s="45"/>
    </row>
    <row r="2637" s="2" customFormat="1" ht="16.8" customHeight="1">
      <c r="A2637" s="39"/>
      <c r="B2637" s="45"/>
      <c r="C2637" s="322" t="s">
        <v>1</v>
      </c>
      <c r="D2637" s="322" t="s">
        <v>696</v>
      </c>
      <c r="E2637" s="18" t="s">
        <v>1</v>
      </c>
      <c r="F2637" s="323">
        <v>0</v>
      </c>
      <c r="G2637" s="39"/>
      <c r="H2637" s="45"/>
    </row>
    <row r="2638" s="2" customFormat="1" ht="16.8" customHeight="1">
      <c r="A2638" s="39"/>
      <c r="B2638" s="45"/>
      <c r="C2638" s="322" t="s">
        <v>1</v>
      </c>
      <c r="D2638" s="322" t="s">
        <v>4154</v>
      </c>
      <c r="E2638" s="18" t="s">
        <v>1</v>
      </c>
      <c r="F2638" s="323">
        <v>-67.5</v>
      </c>
      <c r="G2638" s="39"/>
      <c r="H2638" s="45"/>
    </row>
    <row r="2639" s="2" customFormat="1" ht="16.8" customHeight="1">
      <c r="A2639" s="39"/>
      <c r="B2639" s="45"/>
      <c r="C2639" s="322" t="s">
        <v>479</v>
      </c>
      <c r="D2639" s="322" t="s">
        <v>261</v>
      </c>
      <c r="E2639" s="18" t="s">
        <v>1</v>
      </c>
      <c r="F2639" s="323">
        <v>97.829999999999998</v>
      </c>
      <c r="G2639" s="39"/>
      <c r="H2639" s="45"/>
    </row>
    <row r="2640" s="2" customFormat="1" ht="16.8" customHeight="1">
      <c r="A2640" s="39"/>
      <c r="B2640" s="45"/>
      <c r="C2640" s="324" t="s">
        <v>6372</v>
      </c>
      <c r="D2640" s="39"/>
      <c r="E2640" s="39"/>
      <c r="F2640" s="39"/>
      <c r="G2640" s="39"/>
      <c r="H2640" s="45"/>
    </row>
    <row r="2641" s="2" customFormat="1">
      <c r="A2641" s="39"/>
      <c r="B2641" s="45"/>
      <c r="C2641" s="322" t="s">
        <v>688</v>
      </c>
      <c r="D2641" s="322" t="s">
        <v>689</v>
      </c>
      <c r="E2641" s="18" t="s">
        <v>255</v>
      </c>
      <c r="F2641" s="323">
        <v>97.829999999999998</v>
      </c>
      <c r="G2641" s="39"/>
      <c r="H2641" s="45"/>
    </row>
    <row r="2642" s="2" customFormat="1">
      <c r="A2642" s="39"/>
      <c r="B2642" s="45"/>
      <c r="C2642" s="322" t="s">
        <v>4164</v>
      </c>
      <c r="D2642" s="322" t="s">
        <v>738</v>
      </c>
      <c r="E2642" s="18" t="s">
        <v>487</v>
      </c>
      <c r="F2642" s="323">
        <v>1246.7190000000001</v>
      </c>
      <c r="G2642" s="39"/>
      <c r="H2642" s="45"/>
    </row>
    <row r="2643" s="2" customFormat="1" ht="16.8" customHeight="1">
      <c r="A2643" s="39"/>
      <c r="B2643" s="45"/>
      <c r="C2643" s="318" t="s">
        <v>482</v>
      </c>
      <c r="D2643" s="319" t="s">
        <v>483</v>
      </c>
      <c r="E2643" s="320" t="s">
        <v>255</v>
      </c>
      <c r="F2643" s="321">
        <v>578.65599999999995</v>
      </c>
      <c r="G2643" s="39"/>
      <c r="H2643" s="45"/>
    </row>
    <row r="2644" s="2" customFormat="1" ht="16.8" customHeight="1">
      <c r="A2644" s="39"/>
      <c r="B2644" s="45"/>
      <c r="C2644" s="322" t="s">
        <v>1</v>
      </c>
      <c r="D2644" s="322" t="s">
        <v>710</v>
      </c>
      <c r="E2644" s="18" t="s">
        <v>1</v>
      </c>
      <c r="F2644" s="323">
        <v>0</v>
      </c>
      <c r="G2644" s="39"/>
      <c r="H2644" s="45"/>
    </row>
    <row r="2645" s="2" customFormat="1" ht="16.8" customHeight="1">
      <c r="A2645" s="39"/>
      <c r="B2645" s="45"/>
      <c r="C2645" s="322" t="s">
        <v>1</v>
      </c>
      <c r="D2645" s="322" t="s">
        <v>4053</v>
      </c>
      <c r="E2645" s="18" t="s">
        <v>1</v>
      </c>
      <c r="F2645" s="323">
        <v>578.65599999999995</v>
      </c>
      <c r="G2645" s="39"/>
      <c r="H2645" s="45"/>
    </row>
    <row r="2646" s="2" customFormat="1" ht="16.8" customHeight="1">
      <c r="A2646" s="39"/>
      <c r="B2646" s="45"/>
      <c r="C2646" s="322" t="s">
        <v>482</v>
      </c>
      <c r="D2646" s="322" t="s">
        <v>261</v>
      </c>
      <c r="E2646" s="18" t="s">
        <v>1</v>
      </c>
      <c r="F2646" s="323">
        <v>578.65599999999995</v>
      </c>
      <c r="G2646" s="39"/>
      <c r="H2646" s="45"/>
    </row>
    <row r="2647" s="2" customFormat="1" ht="16.8" customHeight="1">
      <c r="A2647" s="39"/>
      <c r="B2647" s="45"/>
      <c r="C2647" s="324" t="s">
        <v>6372</v>
      </c>
      <c r="D2647" s="39"/>
      <c r="E2647" s="39"/>
      <c r="F2647" s="39"/>
      <c r="G2647" s="39"/>
      <c r="H2647" s="45"/>
    </row>
    <row r="2648" s="2" customFormat="1">
      <c r="A2648" s="39"/>
      <c r="B2648" s="45"/>
      <c r="C2648" s="322" t="s">
        <v>705</v>
      </c>
      <c r="D2648" s="322" t="s">
        <v>706</v>
      </c>
      <c r="E2648" s="18" t="s">
        <v>255</v>
      </c>
      <c r="F2648" s="323">
        <v>578.65599999999995</v>
      </c>
      <c r="G2648" s="39"/>
      <c r="H2648" s="45"/>
    </row>
    <row r="2649" s="2" customFormat="1">
      <c r="A2649" s="39"/>
      <c r="B2649" s="45"/>
      <c r="C2649" s="322" t="s">
        <v>4164</v>
      </c>
      <c r="D2649" s="322" t="s">
        <v>738</v>
      </c>
      <c r="E2649" s="18" t="s">
        <v>487</v>
      </c>
      <c r="F2649" s="323">
        <v>1246.7190000000001</v>
      </c>
      <c r="G2649" s="39"/>
      <c r="H2649" s="45"/>
    </row>
    <row r="2650" s="2" customFormat="1" ht="16.8" customHeight="1">
      <c r="A2650" s="39"/>
      <c r="B2650" s="45"/>
      <c r="C2650" s="318" t="s">
        <v>2013</v>
      </c>
      <c r="D2650" s="319" t="s">
        <v>2014</v>
      </c>
      <c r="E2650" s="320" t="s">
        <v>255</v>
      </c>
      <c r="F2650" s="321">
        <v>79.100999999999999</v>
      </c>
      <c r="G2650" s="39"/>
      <c r="H2650" s="45"/>
    </row>
    <row r="2651" s="2" customFormat="1" ht="16.8" customHeight="1">
      <c r="A2651" s="39"/>
      <c r="B2651" s="45"/>
      <c r="C2651" s="324" t="s">
        <v>6372</v>
      </c>
      <c r="D2651" s="39"/>
      <c r="E2651" s="39"/>
      <c r="F2651" s="39"/>
      <c r="G2651" s="39"/>
      <c r="H2651" s="45"/>
    </row>
    <row r="2652" s="2" customFormat="1">
      <c r="A2652" s="39"/>
      <c r="B2652" s="45"/>
      <c r="C2652" s="322" t="s">
        <v>4164</v>
      </c>
      <c r="D2652" s="322" t="s">
        <v>738</v>
      </c>
      <c r="E2652" s="18" t="s">
        <v>487</v>
      </c>
      <c r="F2652" s="323">
        <v>1246.7190000000001</v>
      </c>
      <c r="G2652" s="39"/>
      <c r="H2652" s="45"/>
    </row>
    <row r="2653" s="2" customFormat="1" ht="16.8" customHeight="1">
      <c r="A2653" s="39"/>
      <c r="B2653" s="45"/>
      <c r="C2653" s="318" t="s">
        <v>3948</v>
      </c>
      <c r="D2653" s="319" t="s">
        <v>3949</v>
      </c>
      <c r="E2653" s="320" t="s">
        <v>487</v>
      </c>
      <c r="F2653" s="321">
        <v>0</v>
      </c>
      <c r="G2653" s="39"/>
      <c r="H2653" s="45"/>
    </row>
    <row r="2654" s="2" customFormat="1" ht="16.8" customHeight="1">
      <c r="A2654" s="39"/>
      <c r="B2654" s="45"/>
      <c r="C2654" s="322" t="s">
        <v>3948</v>
      </c>
      <c r="D2654" s="322" t="s">
        <v>6375</v>
      </c>
      <c r="E2654" s="18" t="s">
        <v>1</v>
      </c>
      <c r="F2654" s="323">
        <v>0</v>
      </c>
      <c r="G2654" s="39"/>
      <c r="H2654" s="45"/>
    </row>
    <row r="2655" s="2" customFormat="1" ht="16.8" customHeight="1">
      <c r="A2655" s="39"/>
      <c r="B2655" s="45"/>
      <c r="C2655" s="318" t="s">
        <v>485</v>
      </c>
      <c r="D2655" s="319" t="s">
        <v>486</v>
      </c>
      <c r="E2655" s="320" t="s">
        <v>487</v>
      </c>
      <c r="F2655" s="321">
        <v>93.992000000000004</v>
      </c>
      <c r="G2655" s="39"/>
      <c r="H2655" s="45"/>
    </row>
    <row r="2656" s="2" customFormat="1" ht="16.8" customHeight="1">
      <c r="A2656" s="39"/>
      <c r="B2656" s="45"/>
      <c r="C2656" s="322" t="s">
        <v>492</v>
      </c>
      <c r="D2656" s="322" t="s">
        <v>6420</v>
      </c>
      <c r="E2656" s="18" t="s">
        <v>1</v>
      </c>
      <c r="F2656" s="323">
        <v>93.992000000000004</v>
      </c>
      <c r="G2656" s="39"/>
      <c r="H2656" s="45"/>
    </row>
    <row r="2657" s="2" customFormat="1" ht="16.8" customHeight="1">
      <c r="A2657" s="39"/>
      <c r="B2657" s="45"/>
      <c r="C2657" s="322" t="s">
        <v>489</v>
      </c>
      <c r="D2657" s="322" t="s">
        <v>6417</v>
      </c>
      <c r="E2657" s="18" t="s">
        <v>1</v>
      </c>
      <c r="F2657" s="323">
        <v>0</v>
      </c>
      <c r="G2657" s="39"/>
      <c r="H2657" s="45"/>
    </row>
    <row r="2658" s="2" customFormat="1" ht="16.8" customHeight="1">
      <c r="A2658" s="39"/>
      <c r="B2658" s="45"/>
      <c r="C2658" s="322" t="s">
        <v>3948</v>
      </c>
      <c r="D2658" s="322" t="s">
        <v>6375</v>
      </c>
      <c r="E2658" s="18" t="s">
        <v>1</v>
      </c>
      <c r="F2658" s="323">
        <v>0</v>
      </c>
      <c r="G2658" s="39"/>
      <c r="H2658" s="45"/>
    </row>
    <row r="2659" s="2" customFormat="1" ht="16.8" customHeight="1">
      <c r="A2659" s="39"/>
      <c r="B2659" s="45"/>
      <c r="C2659" s="322" t="s">
        <v>495</v>
      </c>
      <c r="D2659" s="322" t="s">
        <v>6418</v>
      </c>
      <c r="E2659" s="18" t="s">
        <v>1</v>
      </c>
      <c r="F2659" s="323">
        <v>0</v>
      </c>
      <c r="G2659" s="39"/>
      <c r="H2659" s="45"/>
    </row>
    <row r="2660" s="2" customFormat="1" ht="16.8" customHeight="1">
      <c r="A2660" s="39"/>
      <c r="B2660" s="45"/>
      <c r="C2660" s="322" t="s">
        <v>485</v>
      </c>
      <c r="D2660" s="322" t="s">
        <v>261</v>
      </c>
      <c r="E2660" s="18" t="s">
        <v>1</v>
      </c>
      <c r="F2660" s="323">
        <v>93.992000000000004</v>
      </c>
      <c r="G2660" s="39"/>
      <c r="H2660" s="45"/>
    </row>
    <row r="2661" s="2" customFormat="1" ht="16.8" customHeight="1">
      <c r="A2661" s="39"/>
      <c r="B2661" s="45"/>
      <c r="C2661" s="324" t="s">
        <v>6372</v>
      </c>
      <c r="D2661" s="39"/>
      <c r="E2661" s="39"/>
      <c r="F2661" s="39"/>
      <c r="G2661" s="39"/>
      <c r="H2661" s="45"/>
    </row>
    <row r="2662" s="2" customFormat="1">
      <c r="A2662" s="39"/>
      <c r="B2662" s="45"/>
      <c r="C2662" s="322" t="s">
        <v>1153</v>
      </c>
      <c r="D2662" s="322" t="s">
        <v>1154</v>
      </c>
      <c r="E2662" s="18" t="s">
        <v>487</v>
      </c>
      <c r="F2662" s="323">
        <v>93.992000000000004</v>
      </c>
      <c r="G2662" s="39"/>
      <c r="H2662" s="45"/>
    </row>
    <row r="2663" s="2" customFormat="1" ht="16.8" customHeight="1">
      <c r="A2663" s="39"/>
      <c r="B2663" s="45"/>
      <c r="C2663" s="322" t="s">
        <v>1159</v>
      </c>
      <c r="D2663" s="322" t="s">
        <v>1160</v>
      </c>
      <c r="E2663" s="18" t="s">
        <v>487</v>
      </c>
      <c r="F2663" s="323">
        <v>2067.8240000000001</v>
      </c>
      <c r="G2663" s="39"/>
      <c r="H2663" s="45"/>
    </row>
    <row r="2664" s="2" customFormat="1" ht="16.8" customHeight="1">
      <c r="A2664" s="39"/>
      <c r="B2664" s="45"/>
      <c r="C2664" s="318" t="s">
        <v>489</v>
      </c>
      <c r="D2664" s="319" t="s">
        <v>490</v>
      </c>
      <c r="E2664" s="320" t="s">
        <v>487</v>
      </c>
      <c r="F2664" s="321">
        <v>0</v>
      </c>
      <c r="G2664" s="39"/>
      <c r="H2664" s="45"/>
    </row>
    <row r="2665" s="2" customFormat="1" ht="16.8" customHeight="1">
      <c r="A2665" s="39"/>
      <c r="B2665" s="45"/>
      <c r="C2665" s="322" t="s">
        <v>489</v>
      </c>
      <c r="D2665" s="322" t="s">
        <v>6417</v>
      </c>
      <c r="E2665" s="18" t="s">
        <v>1</v>
      </c>
      <c r="F2665" s="323">
        <v>0</v>
      </c>
      <c r="G2665" s="39"/>
      <c r="H2665" s="45"/>
    </row>
    <row r="2666" s="2" customFormat="1" ht="16.8" customHeight="1">
      <c r="A2666" s="39"/>
      <c r="B2666" s="45"/>
      <c r="C2666" s="318" t="s">
        <v>492</v>
      </c>
      <c r="D2666" s="319" t="s">
        <v>493</v>
      </c>
      <c r="E2666" s="320" t="s">
        <v>487</v>
      </c>
      <c r="F2666" s="321">
        <v>93.992000000000004</v>
      </c>
      <c r="G2666" s="39"/>
      <c r="H2666" s="45"/>
    </row>
    <row r="2667" s="2" customFormat="1" ht="16.8" customHeight="1">
      <c r="A2667" s="39"/>
      <c r="B2667" s="45"/>
      <c r="C2667" s="322" t="s">
        <v>492</v>
      </c>
      <c r="D2667" s="322" t="s">
        <v>6420</v>
      </c>
      <c r="E2667" s="18" t="s">
        <v>1</v>
      </c>
      <c r="F2667" s="323">
        <v>93.992000000000004</v>
      </c>
      <c r="G2667" s="39"/>
      <c r="H2667" s="45"/>
    </row>
    <row r="2668" s="2" customFormat="1" ht="16.8" customHeight="1">
      <c r="A2668" s="39"/>
      <c r="B2668" s="45"/>
      <c r="C2668" s="324" t="s">
        <v>6372</v>
      </c>
      <c r="D2668" s="39"/>
      <c r="E2668" s="39"/>
      <c r="F2668" s="39"/>
      <c r="G2668" s="39"/>
      <c r="H2668" s="45"/>
    </row>
    <row r="2669" s="2" customFormat="1">
      <c r="A2669" s="39"/>
      <c r="B2669" s="45"/>
      <c r="C2669" s="322" t="s">
        <v>1166</v>
      </c>
      <c r="D2669" s="322" t="s">
        <v>1167</v>
      </c>
      <c r="E2669" s="18" t="s">
        <v>487</v>
      </c>
      <c r="F2669" s="323">
        <v>93.992000000000004</v>
      </c>
      <c r="G2669" s="39"/>
      <c r="H2669" s="45"/>
    </row>
    <row r="2670" s="2" customFormat="1" ht="16.8" customHeight="1">
      <c r="A2670" s="39"/>
      <c r="B2670" s="45"/>
      <c r="C2670" s="318" t="s">
        <v>495</v>
      </c>
      <c r="D2670" s="319" t="s">
        <v>496</v>
      </c>
      <c r="E2670" s="320" t="s">
        <v>487</v>
      </c>
      <c r="F2670" s="321">
        <v>0</v>
      </c>
      <c r="G2670" s="39"/>
      <c r="H2670" s="45"/>
    </row>
    <row r="2671" s="2" customFormat="1" ht="16.8" customHeight="1">
      <c r="A2671" s="39"/>
      <c r="B2671" s="45"/>
      <c r="C2671" s="322" t="s">
        <v>495</v>
      </c>
      <c r="D2671" s="322" t="s">
        <v>6418</v>
      </c>
      <c r="E2671" s="18" t="s">
        <v>1</v>
      </c>
      <c r="F2671" s="323">
        <v>0</v>
      </c>
      <c r="G2671" s="39"/>
      <c r="H2671" s="45"/>
    </row>
    <row r="2672" s="2" customFormat="1" ht="26.4" customHeight="1">
      <c r="A2672" s="39"/>
      <c r="B2672" s="45"/>
      <c r="C2672" s="317" t="s">
        <v>6421</v>
      </c>
      <c r="D2672" s="317" t="s">
        <v>144</v>
      </c>
      <c r="E2672" s="39"/>
      <c r="F2672" s="39"/>
      <c r="G2672" s="39"/>
      <c r="H2672" s="45"/>
    </row>
    <row r="2673" s="2" customFormat="1" ht="16.8" customHeight="1">
      <c r="A2673" s="39"/>
      <c r="B2673" s="45"/>
      <c r="C2673" s="318" t="s">
        <v>422</v>
      </c>
      <c r="D2673" s="319" t="s">
        <v>423</v>
      </c>
      <c r="E2673" s="320" t="s">
        <v>255</v>
      </c>
      <c r="F2673" s="321">
        <v>116.47499999999999</v>
      </c>
      <c r="G2673" s="39"/>
      <c r="H2673" s="45"/>
    </row>
    <row r="2674" s="2" customFormat="1" ht="16.8" customHeight="1">
      <c r="A2674" s="39"/>
      <c r="B2674" s="45"/>
      <c r="C2674" s="322" t="s">
        <v>1</v>
      </c>
      <c r="D2674" s="322" t="s">
        <v>4921</v>
      </c>
      <c r="E2674" s="18" t="s">
        <v>1</v>
      </c>
      <c r="F2674" s="323">
        <v>0</v>
      </c>
      <c r="G2674" s="39"/>
      <c r="H2674" s="45"/>
    </row>
    <row r="2675" s="2" customFormat="1" ht="16.8" customHeight="1">
      <c r="A2675" s="39"/>
      <c r="B2675" s="45"/>
      <c r="C2675" s="322" t="s">
        <v>1</v>
      </c>
      <c r="D2675" s="322" t="s">
        <v>4922</v>
      </c>
      <c r="E2675" s="18" t="s">
        <v>1</v>
      </c>
      <c r="F2675" s="323">
        <v>28.600000000000001</v>
      </c>
      <c r="G2675" s="39"/>
      <c r="H2675" s="45"/>
    </row>
    <row r="2676" s="2" customFormat="1" ht="16.8" customHeight="1">
      <c r="A2676" s="39"/>
      <c r="B2676" s="45"/>
      <c r="C2676" s="322" t="s">
        <v>1</v>
      </c>
      <c r="D2676" s="322" t="s">
        <v>4923</v>
      </c>
      <c r="E2676" s="18" t="s">
        <v>1</v>
      </c>
      <c r="F2676" s="323">
        <v>0</v>
      </c>
      <c r="G2676" s="39"/>
      <c r="H2676" s="45"/>
    </row>
    <row r="2677" s="2" customFormat="1" ht="16.8" customHeight="1">
      <c r="A2677" s="39"/>
      <c r="B2677" s="45"/>
      <c r="C2677" s="322" t="s">
        <v>1</v>
      </c>
      <c r="D2677" s="322" t="s">
        <v>4924</v>
      </c>
      <c r="E2677" s="18" t="s">
        <v>1</v>
      </c>
      <c r="F2677" s="323">
        <v>64.349999999999994</v>
      </c>
      <c r="G2677" s="39"/>
      <c r="H2677" s="45"/>
    </row>
    <row r="2678" s="2" customFormat="1" ht="16.8" customHeight="1">
      <c r="A2678" s="39"/>
      <c r="B2678" s="45"/>
      <c r="C2678" s="322" t="s">
        <v>1</v>
      </c>
      <c r="D2678" s="322" t="s">
        <v>4925</v>
      </c>
      <c r="E2678" s="18" t="s">
        <v>1</v>
      </c>
      <c r="F2678" s="323">
        <v>0.98999999999999999</v>
      </c>
      <c r="G2678" s="39"/>
      <c r="H2678" s="45"/>
    </row>
    <row r="2679" s="2" customFormat="1" ht="16.8" customHeight="1">
      <c r="A2679" s="39"/>
      <c r="B2679" s="45"/>
      <c r="C2679" s="322" t="s">
        <v>1</v>
      </c>
      <c r="D2679" s="322" t="s">
        <v>4926</v>
      </c>
      <c r="E2679" s="18" t="s">
        <v>1</v>
      </c>
      <c r="F2679" s="323">
        <v>31.050000000000001</v>
      </c>
      <c r="G2679" s="39"/>
      <c r="H2679" s="45"/>
    </row>
    <row r="2680" s="2" customFormat="1">
      <c r="A2680" s="39"/>
      <c r="B2680" s="45"/>
      <c r="C2680" s="322" t="s">
        <v>1</v>
      </c>
      <c r="D2680" s="322" t="s">
        <v>4927</v>
      </c>
      <c r="E2680" s="18" t="s">
        <v>1</v>
      </c>
      <c r="F2680" s="323">
        <v>0</v>
      </c>
      <c r="G2680" s="39"/>
      <c r="H2680" s="45"/>
    </row>
    <row r="2681" s="2" customFormat="1" ht="16.8" customHeight="1">
      <c r="A2681" s="39"/>
      <c r="B2681" s="45"/>
      <c r="C2681" s="322" t="s">
        <v>1</v>
      </c>
      <c r="D2681" s="322" t="s">
        <v>3729</v>
      </c>
      <c r="E2681" s="18" t="s">
        <v>1</v>
      </c>
      <c r="F2681" s="323">
        <v>0</v>
      </c>
      <c r="G2681" s="39"/>
      <c r="H2681" s="45"/>
    </row>
    <row r="2682" s="2" customFormat="1" ht="16.8" customHeight="1">
      <c r="A2682" s="39"/>
      <c r="B2682" s="45"/>
      <c r="C2682" s="322" t="s">
        <v>1</v>
      </c>
      <c r="D2682" s="322" t="s">
        <v>4928</v>
      </c>
      <c r="E2682" s="18" t="s">
        <v>1</v>
      </c>
      <c r="F2682" s="323">
        <v>0</v>
      </c>
      <c r="G2682" s="39"/>
      <c r="H2682" s="45"/>
    </row>
    <row r="2683" s="2" customFormat="1" ht="16.8" customHeight="1">
      <c r="A2683" s="39"/>
      <c r="B2683" s="45"/>
      <c r="C2683" s="322" t="s">
        <v>1</v>
      </c>
      <c r="D2683" s="322" t="s">
        <v>4929</v>
      </c>
      <c r="E2683" s="18" t="s">
        <v>1</v>
      </c>
      <c r="F2683" s="323">
        <v>56.399999999999999</v>
      </c>
      <c r="G2683" s="39"/>
      <c r="H2683" s="45"/>
    </row>
    <row r="2684" s="2" customFormat="1" ht="16.8" customHeight="1">
      <c r="A2684" s="39"/>
      <c r="B2684" s="45"/>
      <c r="C2684" s="322" t="s">
        <v>1</v>
      </c>
      <c r="D2684" s="322" t="s">
        <v>4930</v>
      </c>
      <c r="E2684" s="18" t="s">
        <v>1</v>
      </c>
      <c r="F2684" s="323">
        <v>0</v>
      </c>
      <c r="G2684" s="39"/>
      <c r="H2684" s="45"/>
    </row>
    <row r="2685" s="2" customFormat="1" ht="16.8" customHeight="1">
      <c r="A2685" s="39"/>
      <c r="B2685" s="45"/>
      <c r="C2685" s="322" t="s">
        <v>1</v>
      </c>
      <c r="D2685" s="322" t="s">
        <v>4931</v>
      </c>
      <c r="E2685" s="18" t="s">
        <v>1</v>
      </c>
      <c r="F2685" s="323">
        <v>2.6000000000000001</v>
      </c>
      <c r="G2685" s="39"/>
      <c r="H2685" s="45"/>
    </row>
    <row r="2686" s="2" customFormat="1" ht="16.8" customHeight="1">
      <c r="A2686" s="39"/>
      <c r="B2686" s="45"/>
      <c r="C2686" s="322" t="s">
        <v>1</v>
      </c>
      <c r="D2686" s="322" t="s">
        <v>4932</v>
      </c>
      <c r="E2686" s="18" t="s">
        <v>1</v>
      </c>
      <c r="F2686" s="323">
        <v>0</v>
      </c>
      <c r="G2686" s="39"/>
      <c r="H2686" s="45"/>
    </row>
    <row r="2687" s="2" customFormat="1" ht="16.8" customHeight="1">
      <c r="A2687" s="39"/>
      <c r="B2687" s="45"/>
      <c r="C2687" s="322" t="s">
        <v>1</v>
      </c>
      <c r="D2687" s="322" t="s">
        <v>4933</v>
      </c>
      <c r="E2687" s="18" t="s">
        <v>1</v>
      </c>
      <c r="F2687" s="323">
        <v>3.8999999999999999</v>
      </c>
      <c r="G2687" s="39"/>
      <c r="H2687" s="45"/>
    </row>
    <row r="2688" s="2" customFormat="1" ht="16.8" customHeight="1">
      <c r="A2688" s="39"/>
      <c r="B2688" s="45"/>
      <c r="C2688" s="322" t="s">
        <v>1</v>
      </c>
      <c r="D2688" s="322" t="s">
        <v>4934</v>
      </c>
      <c r="E2688" s="18" t="s">
        <v>1</v>
      </c>
      <c r="F2688" s="323">
        <v>-71.415000000000006</v>
      </c>
      <c r="G2688" s="39"/>
      <c r="H2688" s="45"/>
    </row>
    <row r="2689" s="2" customFormat="1" ht="16.8" customHeight="1">
      <c r="A2689" s="39"/>
      <c r="B2689" s="45"/>
      <c r="C2689" s="322" t="s">
        <v>422</v>
      </c>
      <c r="D2689" s="322" t="s">
        <v>261</v>
      </c>
      <c r="E2689" s="18" t="s">
        <v>1</v>
      </c>
      <c r="F2689" s="323">
        <v>116.47499999999999</v>
      </c>
      <c r="G2689" s="39"/>
      <c r="H2689" s="45"/>
    </row>
    <row r="2690" s="2" customFormat="1" ht="16.8" customHeight="1">
      <c r="A2690" s="39"/>
      <c r="B2690" s="45"/>
      <c r="C2690" s="324" t="s">
        <v>6372</v>
      </c>
      <c r="D2690" s="39"/>
      <c r="E2690" s="39"/>
      <c r="F2690" s="39"/>
      <c r="G2690" s="39"/>
      <c r="H2690" s="45"/>
    </row>
    <row r="2691" s="2" customFormat="1" ht="16.8" customHeight="1">
      <c r="A2691" s="39"/>
      <c r="B2691" s="45"/>
      <c r="C2691" s="322" t="s">
        <v>634</v>
      </c>
      <c r="D2691" s="322" t="s">
        <v>635</v>
      </c>
      <c r="E2691" s="18" t="s">
        <v>255</v>
      </c>
      <c r="F2691" s="323">
        <v>24.751000000000001</v>
      </c>
      <c r="G2691" s="39"/>
      <c r="H2691" s="45"/>
    </row>
    <row r="2692" s="2" customFormat="1" ht="16.8" customHeight="1">
      <c r="A2692" s="39"/>
      <c r="B2692" s="45"/>
      <c r="C2692" s="322" t="s">
        <v>262</v>
      </c>
      <c r="D2692" s="322" t="s">
        <v>263</v>
      </c>
      <c r="E2692" s="18" t="s">
        <v>255</v>
      </c>
      <c r="F2692" s="323">
        <v>187.88999999999999</v>
      </c>
      <c r="G2692" s="39"/>
      <c r="H2692" s="45"/>
    </row>
    <row r="2693" s="2" customFormat="1" ht="16.8" customHeight="1">
      <c r="A2693" s="39"/>
      <c r="B2693" s="45"/>
      <c r="C2693" s="322" t="s">
        <v>764</v>
      </c>
      <c r="D2693" s="322" t="s">
        <v>765</v>
      </c>
      <c r="E2693" s="18" t="s">
        <v>255</v>
      </c>
      <c r="F2693" s="323">
        <v>150.04300000000001</v>
      </c>
      <c r="G2693" s="39"/>
      <c r="H2693" s="45"/>
    </row>
    <row r="2694" s="2" customFormat="1" ht="16.8" customHeight="1">
      <c r="A2694" s="39"/>
      <c r="B2694" s="45"/>
      <c r="C2694" s="318" t="s">
        <v>425</v>
      </c>
      <c r="D2694" s="319" t="s">
        <v>426</v>
      </c>
      <c r="E2694" s="320" t="s">
        <v>255</v>
      </c>
      <c r="F2694" s="321">
        <v>3.4940000000000002</v>
      </c>
      <c r="G2694" s="39"/>
      <c r="H2694" s="45"/>
    </row>
    <row r="2695" s="2" customFormat="1" ht="16.8" customHeight="1">
      <c r="A2695" s="39"/>
      <c r="B2695" s="45"/>
      <c r="C2695" s="322" t="s">
        <v>425</v>
      </c>
      <c r="D2695" s="322" t="s">
        <v>2640</v>
      </c>
      <c r="E2695" s="18" t="s">
        <v>1</v>
      </c>
      <c r="F2695" s="323">
        <v>3.4940000000000002</v>
      </c>
      <c r="G2695" s="39"/>
      <c r="H2695" s="45"/>
    </row>
    <row r="2696" s="2" customFormat="1" ht="16.8" customHeight="1">
      <c r="A2696" s="39"/>
      <c r="B2696" s="45"/>
      <c r="C2696" s="324" t="s">
        <v>6372</v>
      </c>
      <c r="D2696" s="39"/>
      <c r="E2696" s="39"/>
      <c r="F2696" s="39"/>
      <c r="G2696" s="39"/>
      <c r="H2696" s="45"/>
    </row>
    <row r="2697" s="2" customFormat="1" ht="16.8" customHeight="1">
      <c r="A2697" s="39"/>
      <c r="B2697" s="45"/>
      <c r="C2697" s="322" t="s">
        <v>634</v>
      </c>
      <c r="D2697" s="322" t="s">
        <v>635</v>
      </c>
      <c r="E2697" s="18" t="s">
        <v>255</v>
      </c>
      <c r="F2697" s="323">
        <v>24.751000000000001</v>
      </c>
      <c r="G2697" s="39"/>
      <c r="H2697" s="45"/>
    </row>
    <row r="2698" s="2" customFormat="1" ht="16.8" customHeight="1">
      <c r="A2698" s="39"/>
      <c r="B2698" s="45"/>
      <c r="C2698" s="322" t="s">
        <v>593</v>
      </c>
      <c r="D2698" s="322" t="s">
        <v>594</v>
      </c>
      <c r="E2698" s="18" t="s">
        <v>255</v>
      </c>
      <c r="F2698" s="323">
        <v>3.4940000000000002</v>
      </c>
      <c r="G2698" s="39"/>
      <c r="H2698" s="45"/>
    </row>
    <row r="2699" s="2" customFormat="1">
      <c r="A2699" s="39"/>
      <c r="B2699" s="45"/>
      <c r="C2699" s="322" t="s">
        <v>671</v>
      </c>
      <c r="D2699" s="322" t="s">
        <v>672</v>
      </c>
      <c r="E2699" s="18" t="s">
        <v>255</v>
      </c>
      <c r="F2699" s="323">
        <v>67.587000000000003</v>
      </c>
      <c r="G2699" s="39"/>
      <c r="H2699" s="45"/>
    </row>
    <row r="2700" s="2" customFormat="1">
      <c r="A2700" s="39"/>
      <c r="B2700" s="45"/>
      <c r="C2700" s="322" t="s">
        <v>688</v>
      </c>
      <c r="D2700" s="322" t="s">
        <v>689</v>
      </c>
      <c r="E2700" s="18" t="s">
        <v>255</v>
      </c>
      <c r="F2700" s="323">
        <v>7.569</v>
      </c>
      <c r="G2700" s="39"/>
      <c r="H2700" s="45"/>
    </row>
    <row r="2701" s="2" customFormat="1" ht="16.8" customHeight="1">
      <c r="A2701" s="39"/>
      <c r="B2701" s="45"/>
      <c r="C2701" s="322" t="s">
        <v>719</v>
      </c>
      <c r="D2701" s="322" t="s">
        <v>720</v>
      </c>
      <c r="E2701" s="18" t="s">
        <v>255</v>
      </c>
      <c r="F2701" s="323">
        <v>37.578000000000003</v>
      </c>
      <c r="G2701" s="39"/>
      <c r="H2701" s="45"/>
    </row>
    <row r="2702" s="2" customFormat="1" ht="16.8" customHeight="1">
      <c r="A2702" s="39"/>
      <c r="B2702" s="45"/>
      <c r="C2702" s="318" t="s">
        <v>428</v>
      </c>
      <c r="D2702" s="319" t="s">
        <v>429</v>
      </c>
      <c r="E2702" s="320" t="s">
        <v>255</v>
      </c>
      <c r="F2702" s="321">
        <v>19.800999999999998</v>
      </c>
      <c r="G2702" s="39"/>
      <c r="H2702" s="45"/>
    </row>
    <row r="2703" s="2" customFormat="1" ht="16.8" customHeight="1">
      <c r="A2703" s="39"/>
      <c r="B2703" s="45"/>
      <c r="C2703" s="322" t="s">
        <v>428</v>
      </c>
      <c r="D2703" s="322" t="s">
        <v>2639</v>
      </c>
      <c r="E2703" s="18" t="s">
        <v>1</v>
      </c>
      <c r="F2703" s="323">
        <v>19.800999999999998</v>
      </c>
      <c r="G2703" s="39"/>
      <c r="H2703" s="45"/>
    </row>
    <row r="2704" s="2" customFormat="1" ht="16.8" customHeight="1">
      <c r="A2704" s="39"/>
      <c r="B2704" s="45"/>
      <c r="C2704" s="324" t="s">
        <v>6372</v>
      </c>
      <c r="D2704" s="39"/>
      <c r="E2704" s="39"/>
      <c r="F2704" s="39"/>
      <c r="G2704" s="39"/>
      <c r="H2704" s="45"/>
    </row>
    <row r="2705" s="2" customFormat="1" ht="16.8" customHeight="1">
      <c r="A2705" s="39"/>
      <c r="B2705" s="45"/>
      <c r="C2705" s="322" t="s">
        <v>634</v>
      </c>
      <c r="D2705" s="322" t="s">
        <v>635</v>
      </c>
      <c r="E2705" s="18" t="s">
        <v>255</v>
      </c>
      <c r="F2705" s="323">
        <v>24.751000000000001</v>
      </c>
      <c r="G2705" s="39"/>
      <c r="H2705" s="45"/>
    </row>
    <row r="2706" s="2" customFormat="1">
      <c r="A2706" s="39"/>
      <c r="B2706" s="45"/>
      <c r="C2706" s="322" t="s">
        <v>1808</v>
      </c>
      <c r="D2706" s="322" t="s">
        <v>1809</v>
      </c>
      <c r="E2706" s="18" t="s">
        <v>255</v>
      </c>
      <c r="F2706" s="323">
        <v>19.800999999999998</v>
      </c>
      <c r="G2706" s="39"/>
      <c r="H2706" s="45"/>
    </row>
    <row r="2707" s="2" customFormat="1">
      <c r="A2707" s="39"/>
      <c r="B2707" s="45"/>
      <c r="C2707" s="322" t="s">
        <v>671</v>
      </c>
      <c r="D2707" s="322" t="s">
        <v>672</v>
      </c>
      <c r="E2707" s="18" t="s">
        <v>255</v>
      </c>
      <c r="F2707" s="323">
        <v>67.587000000000003</v>
      </c>
      <c r="G2707" s="39"/>
      <c r="H2707" s="45"/>
    </row>
    <row r="2708" s="2" customFormat="1">
      <c r="A2708" s="39"/>
      <c r="B2708" s="45"/>
      <c r="C2708" s="322" t="s">
        <v>688</v>
      </c>
      <c r="D2708" s="322" t="s">
        <v>689</v>
      </c>
      <c r="E2708" s="18" t="s">
        <v>255</v>
      </c>
      <c r="F2708" s="323">
        <v>7.569</v>
      </c>
      <c r="G2708" s="39"/>
      <c r="H2708" s="45"/>
    </row>
    <row r="2709" s="2" customFormat="1" ht="16.8" customHeight="1">
      <c r="A2709" s="39"/>
      <c r="B2709" s="45"/>
      <c r="C2709" s="322" t="s">
        <v>719</v>
      </c>
      <c r="D2709" s="322" t="s">
        <v>720</v>
      </c>
      <c r="E2709" s="18" t="s">
        <v>255</v>
      </c>
      <c r="F2709" s="323">
        <v>37.578000000000003</v>
      </c>
      <c r="G2709" s="39"/>
      <c r="H2709" s="45"/>
    </row>
    <row r="2710" s="2" customFormat="1" ht="16.8" customHeight="1">
      <c r="A2710" s="39"/>
      <c r="B2710" s="45"/>
      <c r="C2710" s="318" t="s">
        <v>431</v>
      </c>
      <c r="D2710" s="319" t="s">
        <v>432</v>
      </c>
      <c r="E2710" s="320" t="s">
        <v>255</v>
      </c>
      <c r="F2710" s="321">
        <v>12.23</v>
      </c>
      <c r="G2710" s="39"/>
      <c r="H2710" s="45"/>
    </row>
    <row r="2711" s="2" customFormat="1" ht="16.8" customHeight="1">
      <c r="A2711" s="39"/>
      <c r="B2711" s="45"/>
      <c r="C2711" s="322" t="s">
        <v>431</v>
      </c>
      <c r="D2711" s="322" t="s">
        <v>2642</v>
      </c>
      <c r="E2711" s="18" t="s">
        <v>1</v>
      </c>
      <c r="F2711" s="323">
        <v>12.23</v>
      </c>
      <c r="G2711" s="39"/>
      <c r="H2711" s="45"/>
    </row>
    <row r="2712" s="2" customFormat="1" ht="16.8" customHeight="1">
      <c r="A2712" s="39"/>
      <c r="B2712" s="45"/>
      <c r="C2712" s="324" t="s">
        <v>6372</v>
      </c>
      <c r="D2712" s="39"/>
      <c r="E2712" s="39"/>
      <c r="F2712" s="39"/>
      <c r="G2712" s="39"/>
      <c r="H2712" s="45"/>
    </row>
    <row r="2713" s="2" customFormat="1" ht="16.8" customHeight="1">
      <c r="A2713" s="39"/>
      <c r="B2713" s="45"/>
      <c r="C2713" s="322" t="s">
        <v>634</v>
      </c>
      <c r="D2713" s="322" t="s">
        <v>635</v>
      </c>
      <c r="E2713" s="18" t="s">
        <v>255</v>
      </c>
      <c r="F2713" s="323">
        <v>24.751000000000001</v>
      </c>
      <c r="G2713" s="39"/>
      <c r="H2713" s="45"/>
    </row>
    <row r="2714" s="2" customFormat="1" ht="16.8" customHeight="1">
      <c r="A2714" s="39"/>
      <c r="B2714" s="45"/>
      <c r="C2714" s="322" t="s">
        <v>619</v>
      </c>
      <c r="D2714" s="322" t="s">
        <v>620</v>
      </c>
      <c r="E2714" s="18" t="s">
        <v>255</v>
      </c>
      <c r="F2714" s="323">
        <v>12.23</v>
      </c>
      <c r="G2714" s="39"/>
      <c r="H2714" s="45"/>
    </row>
    <row r="2715" s="2" customFormat="1">
      <c r="A2715" s="39"/>
      <c r="B2715" s="45"/>
      <c r="C2715" s="322" t="s">
        <v>682</v>
      </c>
      <c r="D2715" s="322" t="s">
        <v>683</v>
      </c>
      <c r="E2715" s="18" t="s">
        <v>255</v>
      </c>
      <c r="F2715" s="323">
        <v>131.524</v>
      </c>
      <c r="G2715" s="39"/>
      <c r="H2715" s="45"/>
    </row>
    <row r="2716" s="2" customFormat="1">
      <c r="A2716" s="39"/>
      <c r="B2716" s="45"/>
      <c r="C2716" s="322" t="s">
        <v>705</v>
      </c>
      <c r="D2716" s="322" t="s">
        <v>706</v>
      </c>
      <c r="E2716" s="18" t="s">
        <v>255</v>
      </c>
      <c r="F2716" s="323">
        <v>140.91900000000001</v>
      </c>
      <c r="G2716" s="39"/>
      <c r="H2716" s="45"/>
    </row>
    <row r="2717" s="2" customFormat="1" ht="16.8" customHeight="1">
      <c r="A2717" s="39"/>
      <c r="B2717" s="45"/>
      <c r="C2717" s="322" t="s">
        <v>726</v>
      </c>
      <c r="D2717" s="322" t="s">
        <v>727</v>
      </c>
      <c r="E2717" s="18" t="s">
        <v>255</v>
      </c>
      <c r="F2717" s="323">
        <v>140.91900000000001</v>
      </c>
      <c r="G2717" s="39"/>
      <c r="H2717" s="45"/>
    </row>
    <row r="2718" s="2" customFormat="1" ht="16.8" customHeight="1">
      <c r="A2718" s="39"/>
      <c r="B2718" s="45"/>
      <c r="C2718" s="318" t="s">
        <v>434</v>
      </c>
      <c r="D2718" s="319" t="s">
        <v>435</v>
      </c>
      <c r="E2718" s="320" t="s">
        <v>255</v>
      </c>
      <c r="F2718" s="321">
        <v>69.302999999999997</v>
      </c>
      <c r="G2718" s="39"/>
      <c r="H2718" s="45"/>
    </row>
    <row r="2719" s="2" customFormat="1" ht="16.8" customHeight="1">
      <c r="A2719" s="39"/>
      <c r="B2719" s="45"/>
      <c r="C2719" s="322" t="s">
        <v>434</v>
      </c>
      <c r="D2719" s="322" t="s">
        <v>2641</v>
      </c>
      <c r="E2719" s="18" t="s">
        <v>1</v>
      </c>
      <c r="F2719" s="323">
        <v>69.302999999999997</v>
      </c>
      <c r="G2719" s="39"/>
      <c r="H2719" s="45"/>
    </row>
    <row r="2720" s="2" customFormat="1" ht="16.8" customHeight="1">
      <c r="A2720" s="39"/>
      <c r="B2720" s="45"/>
      <c r="C2720" s="324" t="s">
        <v>6372</v>
      </c>
      <c r="D2720" s="39"/>
      <c r="E2720" s="39"/>
      <c r="F2720" s="39"/>
      <c r="G2720" s="39"/>
      <c r="H2720" s="45"/>
    </row>
    <row r="2721" s="2" customFormat="1" ht="16.8" customHeight="1">
      <c r="A2721" s="39"/>
      <c r="B2721" s="45"/>
      <c r="C2721" s="322" t="s">
        <v>634</v>
      </c>
      <c r="D2721" s="322" t="s">
        <v>635</v>
      </c>
      <c r="E2721" s="18" t="s">
        <v>255</v>
      </c>
      <c r="F2721" s="323">
        <v>24.751000000000001</v>
      </c>
      <c r="G2721" s="39"/>
      <c r="H2721" s="45"/>
    </row>
    <row r="2722" s="2" customFormat="1">
      <c r="A2722" s="39"/>
      <c r="B2722" s="45"/>
      <c r="C2722" s="322" t="s">
        <v>1814</v>
      </c>
      <c r="D2722" s="322" t="s">
        <v>1815</v>
      </c>
      <c r="E2722" s="18" t="s">
        <v>255</v>
      </c>
      <c r="F2722" s="323">
        <v>69.302999999999997</v>
      </c>
      <c r="G2722" s="39"/>
      <c r="H2722" s="45"/>
    </row>
    <row r="2723" s="2" customFormat="1">
      <c r="A2723" s="39"/>
      <c r="B2723" s="45"/>
      <c r="C2723" s="322" t="s">
        <v>682</v>
      </c>
      <c r="D2723" s="322" t="s">
        <v>683</v>
      </c>
      <c r="E2723" s="18" t="s">
        <v>255</v>
      </c>
      <c r="F2723" s="323">
        <v>131.524</v>
      </c>
      <c r="G2723" s="39"/>
      <c r="H2723" s="45"/>
    </row>
    <row r="2724" s="2" customFormat="1">
      <c r="A2724" s="39"/>
      <c r="B2724" s="45"/>
      <c r="C2724" s="322" t="s">
        <v>705</v>
      </c>
      <c r="D2724" s="322" t="s">
        <v>706</v>
      </c>
      <c r="E2724" s="18" t="s">
        <v>255</v>
      </c>
      <c r="F2724" s="323">
        <v>140.91900000000001</v>
      </c>
      <c r="G2724" s="39"/>
      <c r="H2724" s="45"/>
    </row>
    <row r="2725" s="2" customFormat="1" ht="16.8" customHeight="1">
      <c r="A2725" s="39"/>
      <c r="B2725" s="45"/>
      <c r="C2725" s="322" t="s">
        <v>726</v>
      </c>
      <c r="D2725" s="322" t="s">
        <v>727</v>
      </c>
      <c r="E2725" s="18" t="s">
        <v>255</v>
      </c>
      <c r="F2725" s="323">
        <v>140.91900000000001</v>
      </c>
      <c r="G2725" s="39"/>
      <c r="H2725" s="45"/>
    </row>
    <row r="2726" s="2" customFormat="1" ht="16.8" customHeight="1">
      <c r="A2726" s="39"/>
      <c r="B2726" s="45"/>
      <c r="C2726" s="318" t="s">
        <v>2494</v>
      </c>
      <c r="D2726" s="319" t="s">
        <v>2495</v>
      </c>
      <c r="E2726" s="320" t="s">
        <v>255</v>
      </c>
      <c r="F2726" s="321">
        <v>0.874</v>
      </c>
      <c r="G2726" s="39"/>
      <c r="H2726" s="45"/>
    </row>
    <row r="2727" s="2" customFormat="1" ht="16.8" customHeight="1">
      <c r="A2727" s="39"/>
      <c r="B2727" s="45"/>
      <c r="C2727" s="322" t="s">
        <v>2494</v>
      </c>
      <c r="D2727" s="322" t="s">
        <v>2644</v>
      </c>
      <c r="E2727" s="18" t="s">
        <v>1</v>
      </c>
      <c r="F2727" s="323">
        <v>0.874</v>
      </c>
      <c r="G2727" s="39"/>
      <c r="H2727" s="45"/>
    </row>
    <row r="2728" s="2" customFormat="1" ht="16.8" customHeight="1">
      <c r="A2728" s="39"/>
      <c r="B2728" s="45"/>
      <c r="C2728" s="324" t="s">
        <v>6372</v>
      </c>
      <c r="D2728" s="39"/>
      <c r="E2728" s="39"/>
      <c r="F2728" s="39"/>
      <c r="G2728" s="39"/>
      <c r="H2728" s="45"/>
    </row>
    <row r="2729" s="2" customFormat="1" ht="16.8" customHeight="1">
      <c r="A2729" s="39"/>
      <c r="B2729" s="45"/>
      <c r="C2729" s="322" t="s">
        <v>634</v>
      </c>
      <c r="D2729" s="322" t="s">
        <v>635</v>
      </c>
      <c r="E2729" s="18" t="s">
        <v>255</v>
      </c>
      <c r="F2729" s="323">
        <v>24.751000000000001</v>
      </c>
      <c r="G2729" s="39"/>
      <c r="H2729" s="45"/>
    </row>
    <row r="2730" s="2" customFormat="1" ht="16.8" customHeight="1">
      <c r="A2730" s="39"/>
      <c r="B2730" s="45"/>
      <c r="C2730" s="322" t="s">
        <v>2564</v>
      </c>
      <c r="D2730" s="322" t="s">
        <v>2565</v>
      </c>
      <c r="E2730" s="18" t="s">
        <v>255</v>
      </c>
      <c r="F2730" s="323">
        <v>0.874</v>
      </c>
      <c r="G2730" s="39"/>
      <c r="H2730" s="45"/>
    </row>
    <row r="2731" s="2" customFormat="1">
      <c r="A2731" s="39"/>
      <c r="B2731" s="45"/>
      <c r="C2731" s="322" t="s">
        <v>705</v>
      </c>
      <c r="D2731" s="322" t="s">
        <v>706</v>
      </c>
      <c r="E2731" s="18" t="s">
        <v>255</v>
      </c>
      <c r="F2731" s="323">
        <v>140.91900000000001</v>
      </c>
      <c r="G2731" s="39"/>
      <c r="H2731" s="45"/>
    </row>
    <row r="2732" s="2" customFormat="1" ht="16.8" customHeight="1">
      <c r="A2732" s="39"/>
      <c r="B2732" s="45"/>
      <c r="C2732" s="322" t="s">
        <v>726</v>
      </c>
      <c r="D2732" s="322" t="s">
        <v>727</v>
      </c>
      <c r="E2732" s="18" t="s">
        <v>255</v>
      </c>
      <c r="F2732" s="323">
        <v>140.91900000000001</v>
      </c>
      <c r="G2732" s="39"/>
      <c r="H2732" s="45"/>
    </row>
    <row r="2733" s="2" customFormat="1" ht="16.8" customHeight="1">
      <c r="A2733" s="39"/>
      <c r="B2733" s="45"/>
      <c r="C2733" s="318" t="s">
        <v>2497</v>
      </c>
      <c r="D2733" s="319" t="s">
        <v>2498</v>
      </c>
      <c r="E2733" s="320" t="s">
        <v>255</v>
      </c>
      <c r="F2733" s="321">
        <v>4.9500000000000002</v>
      </c>
      <c r="G2733" s="39"/>
      <c r="H2733" s="45"/>
    </row>
    <row r="2734" s="2" customFormat="1" ht="16.8" customHeight="1">
      <c r="A2734" s="39"/>
      <c r="B2734" s="45"/>
      <c r="C2734" s="322" t="s">
        <v>2497</v>
      </c>
      <c r="D2734" s="322" t="s">
        <v>2643</v>
      </c>
      <c r="E2734" s="18" t="s">
        <v>1</v>
      </c>
      <c r="F2734" s="323">
        <v>4.9500000000000002</v>
      </c>
      <c r="G2734" s="39"/>
      <c r="H2734" s="45"/>
    </row>
    <row r="2735" s="2" customFormat="1" ht="16.8" customHeight="1">
      <c r="A2735" s="39"/>
      <c r="B2735" s="45"/>
      <c r="C2735" s="324" t="s">
        <v>6372</v>
      </c>
      <c r="D2735" s="39"/>
      <c r="E2735" s="39"/>
      <c r="F2735" s="39"/>
      <c r="G2735" s="39"/>
      <c r="H2735" s="45"/>
    </row>
    <row r="2736" s="2" customFormat="1" ht="16.8" customHeight="1">
      <c r="A2736" s="39"/>
      <c r="B2736" s="45"/>
      <c r="C2736" s="322" t="s">
        <v>634</v>
      </c>
      <c r="D2736" s="322" t="s">
        <v>635</v>
      </c>
      <c r="E2736" s="18" t="s">
        <v>255</v>
      </c>
      <c r="F2736" s="323">
        <v>24.751000000000001</v>
      </c>
      <c r="G2736" s="39"/>
      <c r="H2736" s="45"/>
    </row>
    <row r="2737" s="2" customFormat="1">
      <c r="A2737" s="39"/>
      <c r="B2737" s="45"/>
      <c r="C2737" s="322" t="s">
        <v>2569</v>
      </c>
      <c r="D2737" s="322" t="s">
        <v>2570</v>
      </c>
      <c r="E2737" s="18" t="s">
        <v>255</v>
      </c>
      <c r="F2737" s="323">
        <v>4.9500000000000002</v>
      </c>
      <c r="G2737" s="39"/>
      <c r="H2737" s="45"/>
    </row>
    <row r="2738" s="2" customFormat="1">
      <c r="A2738" s="39"/>
      <c r="B2738" s="45"/>
      <c r="C2738" s="322" t="s">
        <v>705</v>
      </c>
      <c r="D2738" s="322" t="s">
        <v>706</v>
      </c>
      <c r="E2738" s="18" t="s">
        <v>255</v>
      </c>
      <c r="F2738" s="323">
        <v>140.91900000000001</v>
      </c>
      <c r="G2738" s="39"/>
      <c r="H2738" s="45"/>
    </row>
    <row r="2739" s="2" customFormat="1" ht="16.8" customHeight="1">
      <c r="A2739" s="39"/>
      <c r="B2739" s="45"/>
      <c r="C2739" s="322" t="s">
        <v>726</v>
      </c>
      <c r="D2739" s="322" t="s">
        <v>727</v>
      </c>
      <c r="E2739" s="18" t="s">
        <v>255</v>
      </c>
      <c r="F2739" s="323">
        <v>140.91900000000001</v>
      </c>
      <c r="G2739" s="39"/>
      <c r="H2739" s="45"/>
    </row>
    <row r="2740" s="2" customFormat="1" ht="16.8" customHeight="1">
      <c r="A2740" s="39"/>
      <c r="B2740" s="45"/>
      <c r="C2740" s="318" t="s">
        <v>2500</v>
      </c>
      <c r="D2740" s="319" t="s">
        <v>2501</v>
      </c>
      <c r="E2740" s="320" t="s">
        <v>255</v>
      </c>
      <c r="F2740" s="321">
        <v>0.874</v>
      </c>
      <c r="G2740" s="39"/>
      <c r="H2740" s="45"/>
    </row>
    <row r="2741" s="2" customFormat="1" ht="16.8" customHeight="1">
      <c r="A2741" s="39"/>
      <c r="B2741" s="45"/>
      <c r="C2741" s="322" t="s">
        <v>2500</v>
      </c>
      <c r="D2741" s="322" t="s">
        <v>2646</v>
      </c>
      <c r="E2741" s="18" t="s">
        <v>1</v>
      </c>
      <c r="F2741" s="323">
        <v>0.874</v>
      </c>
      <c r="G2741" s="39"/>
      <c r="H2741" s="45"/>
    </row>
    <row r="2742" s="2" customFormat="1" ht="16.8" customHeight="1">
      <c r="A2742" s="39"/>
      <c r="B2742" s="45"/>
      <c r="C2742" s="324" t="s">
        <v>6372</v>
      </c>
      <c r="D2742" s="39"/>
      <c r="E2742" s="39"/>
      <c r="F2742" s="39"/>
      <c r="G2742" s="39"/>
      <c r="H2742" s="45"/>
    </row>
    <row r="2743" s="2" customFormat="1" ht="16.8" customHeight="1">
      <c r="A2743" s="39"/>
      <c r="B2743" s="45"/>
      <c r="C2743" s="322" t="s">
        <v>634</v>
      </c>
      <c r="D2743" s="322" t="s">
        <v>635</v>
      </c>
      <c r="E2743" s="18" t="s">
        <v>255</v>
      </c>
      <c r="F2743" s="323">
        <v>24.751000000000001</v>
      </c>
      <c r="G2743" s="39"/>
      <c r="H2743" s="45"/>
    </row>
    <row r="2744" s="2" customFormat="1">
      <c r="A2744" s="39"/>
      <c r="B2744" s="45"/>
      <c r="C2744" s="322" t="s">
        <v>2615</v>
      </c>
      <c r="D2744" s="322" t="s">
        <v>2616</v>
      </c>
      <c r="E2744" s="18" t="s">
        <v>255</v>
      </c>
      <c r="F2744" s="323">
        <v>0.874</v>
      </c>
      <c r="G2744" s="39"/>
      <c r="H2744" s="45"/>
    </row>
    <row r="2745" s="2" customFormat="1">
      <c r="A2745" s="39"/>
      <c r="B2745" s="45"/>
      <c r="C2745" s="322" t="s">
        <v>2076</v>
      </c>
      <c r="D2745" s="322" t="s">
        <v>2077</v>
      </c>
      <c r="E2745" s="18" t="s">
        <v>255</v>
      </c>
      <c r="F2745" s="323">
        <v>9.3949999999999996</v>
      </c>
      <c r="G2745" s="39"/>
      <c r="H2745" s="45"/>
    </row>
    <row r="2746" s="2" customFormat="1" ht="16.8" customHeight="1">
      <c r="A2746" s="39"/>
      <c r="B2746" s="45"/>
      <c r="C2746" s="318" t="s">
        <v>2502</v>
      </c>
      <c r="D2746" s="319" t="s">
        <v>2503</v>
      </c>
      <c r="E2746" s="320" t="s">
        <v>255</v>
      </c>
      <c r="F2746" s="321">
        <v>4.9500000000000002</v>
      </c>
      <c r="G2746" s="39"/>
      <c r="H2746" s="45"/>
    </row>
    <row r="2747" s="2" customFormat="1" ht="16.8" customHeight="1">
      <c r="A2747" s="39"/>
      <c r="B2747" s="45"/>
      <c r="C2747" s="322" t="s">
        <v>2502</v>
      </c>
      <c r="D2747" s="322" t="s">
        <v>2645</v>
      </c>
      <c r="E2747" s="18" t="s">
        <v>1</v>
      </c>
      <c r="F2747" s="323">
        <v>4.9500000000000002</v>
      </c>
      <c r="G2747" s="39"/>
      <c r="H2747" s="45"/>
    </row>
    <row r="2748" s="2" customFormat="1" ht="16.8" customHeight="1">
      <c r="A2748" s="39"/>
      <c r="B2748" s="45"/>
      <c r="C2748" s="324" t="s">
        <v>6372</v>
      </c>
      <c r="D2748" s="39"/>
      <c r="E2748" s="39"/>
      <c r="F2748" s="39"/>
      <c r="G2748" s="39"/>
      <c r="H2748" s="45"/>
    </row>
    <row r="2749" s="2" customFormat="1" ht="16.8" customHeight="1">
      <c r="A2749" s="39"/>
      <c r="B2749" s="45"/>
      <c r="C2749" s="322" t="s">
        <v>634</v>
      </c>
      <c r="D2749" s="322" t="s">
        <v>635</v>
      </c>
      <c r="E2749" s="18" t="s">
        <v>255</v>
      </c>
      <c r="F2749" s="323">
        <v>24.751000000000001</v>
      </c>
      <c r="G2749" s="39"/>
      <c r="H2749" s="45"/>
    </row>
    <row r="2750" s="2" customFormat="1">
      <c r="A2750" s="39"/>
      <c r="B2750" s="45"/>
      <c r="C2750" s="322" t="s">
        <v>2574</v>
      </c>
      <c r="D2750" s="322" t="s">
        <v>2575</v>
      </c>
      <c r="E2750" s="18" t="s">
        <v>255</v>
      </c>
      <c r="F2750" s="323">
        <v>4.9500000000000002</v>
      </c>
      <c r="G2750" s="39"/>
      <c r="H2750" s="45"/>
    </row>
    <row r="2751" s="2" customFormat="1">
      <c r="A2751" s="39"/>
      <c r="B2751" s="45"/>
      <c r="C2751" s="322" t="s">
        <v>2076</v>
      </c>
      <c r="D2751" s="322" t="s">
        <v>2077</v>
      </c>
      <c r="E2751" s="18" t="s">
        <v>255</v>
      </c>
      <c r="F2751" s="323">
        <v>9.3949999999999996</v>
      </c>
      <c r="G2751" s="39"/>
      <c r="H2751" s="45"/>
    </row>
    <row r="2752" s="2" customFormat="1" ht="16.8" customHeight="1">
      <c r="A2752" s="39"/>
      <c r="B2752" s="45"/>
      <c r="C2752" s="318" t="s">
        <v>2504</v>
      </c>
      <c r="D2752" s="319" t="s">
        <v>2505</v>
      </c>
      <c r="E2752" s="320" t="s">
        <v>255</v>
      </c>
      <c r="F2752" s="321">
        <v>71.415000000000006</v>
      </c>
      <c r="G2752" s="39"/>
      <c r="H2752" s="45"/>
    </row>
    <row r="2753" s="2" customFormat="1" ht="16.8" customHeight="1">
      <c r="A2753" s="39"/>
      <c r="B2753" s="45"/>
      <c r="C2753" s="322" t="s">
        <v>1</v>
      </c>
      <c r="D2753" s="322" t="s">
        <v>4935</v>
      </c>
      <c r="E2753" s="18" t="s">
        <v>1</v>
      </c>
      <c r="F2753" s="323">
        <v>0</v>
      </c>
      <c r="G2753" s="39"/>
      <c r="H2753" s="45"/>
    </row>
    <row r="2754" s="2" customFormat="1" ht="16.8" customHeight="1">
      <c r="A2754" s="39"/>
      <c r="B2754" s="45"/>
      <c r="C2754" s="322" t="s">
        <v>1</v>
      </c>
      <c r="D2754" s="322" t="s">
        <v>4936</v>
      </c>
      <c r="E2754" s="18" t="s">
        <v>1</v>
      </c>
      <c r="F2754" s="323">
        <v>71.415000000000006</v>
      </c>
      <c r="G2754" s="39"/>
      <c r="H2754" s="45"/>
    </row>
    <row r="2755" s="2" customFormat="1" ht="16.8" customHeight="1">
      <c r="A2755" s="39"/>
      <c r="B2755" s="45"/>
      <c r="C2755" s="322" t="s">
        <v>2504</v>
      </c>
      <c r="D2755" s="322" t="s">
        <v>261</v>
      </c>
      <c r="E2755" s="18" t="s">
        <v>1</v>
      </c>
      <c r="F2755" s="323">
        <v>71.415000000000006</v>
      </c>
      <c r="G2755" s="39"/>
      <c r="H2755" s="45"/>
    </row>
    <row r="2756" s="2" customFormat="1" ht="16.8" customHeight="1">
      <c r="A2756" s="39"/>
      <c r="B2756" s="45"/>
      <c r="C2756" s="324" t="s">
        <v>6372</v>
      </c>
      <c r="D2756" s="39"/>
      <c r="E2756" s="39"/>
      <c r="F2756" s="39"/>
      <c r="G2756" s="39"/>
      <c r="H2756" s="45"/>
    </row>
    <row r="2757" s="2" customFormat="1" ht="16.8" customHeight="1">
      <c r="A2757" s="39"/>
      <c r="B2757" s="45"/>
      <c r="C2757" s="322" t="s">
        <v>634</v>
      </c>
      <c r="D2757" s="322" t="s">
        <v>635</v>
      </c>
      <c r="E2757" s="18" t="s">
        <v>255</v>
      </c>
      <c r="F2757" s="323">
        <v>24.751000000000001</v>
      </c>
      <c r="G2757" s="39"/>
      <c r="H2757" s="45"/>
    </row>
    <row r="2758" s="2" customFormat="1" ht="16.8" customHeight="1">
      <c r="A2758" s="39"/>
      <c r="B2758" s="45"/>
      <c r="C2758" s="322" t="s">
        <v>262</v>
      </c>
      <c r="D2758" s="322" t="s">
        <v>263</v>
      </c>
      <c r="E2758" s="18" t="s">
        <v>255</v>
      </c>
      <c r="F2758" s="323">
        <v>187.88999999999999</v>
      </c>
      <c r="G2758" s="39"/>
      <c r="H2758" s="45"/>
    </row>
    <row r="2759" s="2" customFormat="1" ht="16.8" customHeight="1">
      <c r="A2759" s="39"/>
      <c r="B2759" s="45"/>
      <c r="C2759" s="322" t="s">
        <v>764</v>
      </c>
      <c r="D2759" s="322" t="s">
        <v>765</v>
      </c>
      <c r="E2759" s="18" t="s">
        <v>255</v>
      </c>
      <c r="F2759" s="323">
        <v>150.04300000000001</v>
      </c>
      <c r="G2759" s="39"/>
      <c r="H2759" s="45"/>
    </row>
    <row r="2760" s="2" customFormat="1" ht="16.8" customHeight="1">
      <c r="A2760" s="39"/>
      <c r="B2760" s="45"/>
      <c r="C2760" s="318" t="s">
        <v>2507</v>
      </c>
      <c r="D2760" s="319" t="s">
        <v>2508</v>
      </c>
      <c r="E2760" s="320" t="s">
        <v>255</v>
      </c>
      <c r="F2760" s="321">
        <v>2.1419999999999999</v>
      </c>
      <c r="G2760" s="39"/>
      <c r="H2760" s="45"/>
    </row>
    <row r="2761" s="2" customFormat="1" ht="16.8" customHeight="1">
      <c r="A2761" s="39"/>
      <c r="B2761" s="45"/>
      <c r="C2761" s="322" t="s">
        <v>2507</v>
      </c>
      <c r="D2761" s="322" t="s">
        <v>2651</v>
      </c>
      <c r="E2761" s="18" t="s">
        <v>1</v>
      </c>
      <c r="F2761" s="323">
        <v>2.1419999999999999</v>
      </c>
      <c r="G2761" s="39"/>
      <c r="H2761" s="45"/>
    </row>
    <row r="2762" s="2" customFormat="1" ht="16.8" customHeight="1">
      <c r="A2762" s="39"/>
      <c r="B2762" s="45"/>
      <c r="C2762" s="324" t="s">
        <v>6372</v>
      </c>
      <c r="D2762" s="39"/>
      <c r="E2762" s="39"/>
      <c r="F2762" s="39"/>
      <c r="G2762" s="39"/>
      <c r="H2762" s="45"/>
    </row>
    <row r="2763" s="2" customFormat="1" ht="16.8" customHeight="1">
      <c r="A2763" s="39"/>
      <c r="B2763" s="45"/>
      <c r="C2763" s="322" t="s">
        <v>634</v>
      </c>
      <c r="D2763" s="322" t="s">
        <v>635</v>
      </c>
      <c r="E2763" s="18" t="s">
        <v>255</v>
      </c>
      <c r="F2763" s="323">
        <v>24.751000000000001</v>
      </c>
      <c r="G2763" s="39"/>
      <c r="H2763" s="45"/>
    </row>
    <row r="2764" s="2" customFormat="1" ht="16.8" customHeight="1">
      <c r="A2764" s="39"/>
      <c r="B2764" s="45"/>
      <c r="C2764" s="322" t="s">
        <v>2579</v>
      </c>
      <c r="D2764" s="322" t="s">
        <v>2580</v>
      </c>
      <c r="E2764" s="18" t="s">
        <v>255</v>
      </c>
      <c r="F2764" s="323">
        <v>2.1419999999999999</v>
      </c>
      <c r="G2764" s="39"/>
      <c r="H2764" s="45"/>
    </row>
    <row r="2765" s="2" customFormat="1">
      <c r="A2765" s="39"/>
      <c r="B2765" s="45"/>
      <c r="C2765" s="322" t="s">
        <v>671</v>
      </c>
      <c r="D2765" s="322" t="s">
        <v>672</v>
      </c>
      <c r="E2765" s="18" t="s">
        <v>255</v>
      </c>
      <c r="F2765" s="323">
        <v>67.587000000000003</v>
      </c>
      <c r="G2765" s="39"/>
      <c r="H2765" s="45"/>
    </row>
    <row r="2766" s="2" customFormat="1">
      <c r="A2766" s="39"/>
      <c r="B2766" s="45"/>
      <c r="C2766" s="322" t="s">
        <v>688</v>
      </c>
      <c r="D2766" s="322" t="s">
        <v>689</v>
      </c>
      <c r="E2766" s="18" t="s">
        <v>255</v>
      </c>
      <c r="F2766" s="323">
        <v>7.569</v>
      </c>
      <c r="G2766" s="39"/>
      <c r="H2766" s="45"/>
    </row>
    <row r="2767" s="2" customFormat="1" ht="16.8" customHeight="1">
      <c r="A2767" s="39"/>
      <c r="B2767" s="45"/>
      <c r="C2767" s="322" t="s">
        <v>719</v>
      </c>
      <c r="D2767" s="322" t="s">
        <v>720</v>
      </c>
      <c r="E2767" s="18" t="s">
        <v>255</v>
      </c>
      <c r="F2767" s="323">
        <v>37.578000000000003</v>
      </c>
      <c r="G2767" s="39"/>
      <c r="H2767" s="45"/>
    </row>
    <row r="2768" s="2" customFormat="1" ht="16.8" customHeight="1">
      <c r="A2768" s="39"/>
      <c r="B2768" s="45"/>
      <c r="C2768" s="318" t="s">
        <v>2510</v>
      </c>
      <c r="D2768" s="319" t="s">
        <v>2511</v>
      </c>
      <c r="E2768" s="320" t="s">
        <v>255</v>
      </c>
      <c r="F2768" s="321">
        <v>12.141</v>
      </c>
      <c r="G2768" s="39"/>
      <c r="H2768" s="45"/>
    </row>
    <row r="2769" s="2" customFormat="1" ht="16.8" customHeight="1">
      <c r="A2769" s="39"/>
      <c r="B2769" s="45"/>
      <c r="C2769" s="322" t="s">
        <v>2510</v>
      </c>
      <c r="D2769" s="322" t="s">
        <v>2650</v>
      </c>
      <c r="E2769" s="18" t="s">
        <v>1</v>
      </c>
      <c r="F2769" s="323">
        <v>12.141</v>
      </c>
      <c r="G2769" s="39"/>
      <c r="H2769" s="45"/>
    </row>
    <row r="2770" s="2" customFormat="1" ht="16.8" customHeight="1">
      <c r="A2770" s="39"/>
      <c r="B2770" s="45"/>
      <c r="C2770" s="324" t="s">
        <v>6372</v>
      </c>
      <c r="D2770" s="39"/>
      <c r="E2770" s="39"/>
      <c r="F2770" s="39"/>
      <c r="G2770" s="39"/>
      <c r="H2770" s="45"/>
    </row>
    <row r="2771" s="2" customFormat="1" ht="16.8" customHeight="1">
      <c r="A2771" s="39"/>
      <c r="B2771" s="45"/>
      <c r="C2771" s="322" t="s">
        <v>634</v>
      </c>
      <c r="D2771" s="322" t="s">
        <v>635</v>
      </c>
      <c r="E2771" s="18" t="s">
        <v>255</v>
      </c>
      <c r="F2771" s="323">
        <v>24.751000000000001</v>
      </c>
      <c r="G2771" s="39"/>
      <c r="H2771" s="45"/>
    </row>
    <row r="2772" s="2" customFormat="1" ht="16.8" customHeight="1">
      <c r="A2772" s="39"/>
      <c r="B2772" s="45"/>
      <c r="C2772" s="322" t="s">
        <v>4896</v>
      </c>
      <c r="D2772" s="322" t="s">
        <v>4897</v>
      </c>
      <c r="E2772" s="18" t="s">
        <v>255</v>
      </c>
      <c r="F2772" s="323">
        <v>12.141</v>
      </c>
      <c r="G2772" s="39"/>
      <c r="H2772" s="45"/>
    </row>
    <row r="2773" s="2" customFormat="1">
      <c r="A2773" s="39"/>
      <c r="B2773" s="45"/>
      <c r="C2773" s="322" t="s">
        <v>671</v>
      </c>
      <c r="D2773" s="322" t="s">
        <v>672</v>
      </c>
      <c r="E2773" s="18" t="s">
        <v>255</v>
      </c>
      <c r="F2773" s="323">
        <v>67.587000000000003</v>
      </c>
      <c r="G2773" s="39"/>
      <c r="H2773" s="45"/>
    </row>
    <row r="2774" s="2" customFormat="1">
      <c r="A2774" s="39"/>
      <c r="B2774" s="45"/>
      <c r="C2774" s="322" t="s">
        <v>688</v>
      </c>
      <c r="D2774" s="322" t="s">
        <v>689</v>
      </c>
      <c r="E2774" s="18" t="s">
        <v>255</v>
      </c>
      <c r="F2774" s="323">
        <v>7.569</v>
      </c>
      <c r="G2774" s="39"/>
      <c r="H2774" s="45"/>
    </row>
    <row r="2775" s="2" customFormat="1" ht="16.8" customHeight="1">
      <c r="A2775" s="39"/>
      <c r="B2775" s="45"/>
      <c r="C2775" s="322" t="s">
        <v>719</v>
      </c>
      <c r="D2775" s="322" t="s">
        <v>720</v>
      </c>
      <c r="E2775" s="18" t="s">
        <v>255</v>
      </c>
      <c r="F2775" s="323">
        <v>37.578000000000003</v>
      </c>
      <c r="G2775" s="39"/>
      <c r="H2775" s="45"/>
    </row>
    <row r="2776" s="2" customFormat="1" ht="16.8" customHeight="1">
      <c r="A2776" s="39"/>
      <c r="B2776" s="45"/>
      <c r="C2776" s="318" t="s">
        <v>2513</v>
      </c>
      <c r="D2776" s="319" t="s">
        <v>2514</v>
      </c>
      <c r="E2776" s="320" t="s">
        <v>255</v>
      </c>
      <c r="F2776" s="321">
        <v>7.4989999999999997</v>
      </c>
      <c r="G2776" s="39"/>
      <c r="H2776" s="45"/>
    </row>
    <row r="2777" s="2" customFormat="1" ht="16.8" customHeight="1">
      <c r="A2777" s="39"/>
      <c r="B2777" s="45"/>
      <c r="C2777" s="322" t="s">
        <v>2513</v>
      </c>
      <c r="D2777" s="322" t="s">
        <v>2653</v>
      </c>
      <c r="E2777" s="18" t="s">
        <v>1</v>
      </c>
      <c r="F2777" s="323">
        <v>7.4989999999999997</v>
      </c>
      <c r="G2777" s="39"/>
      <c r="H2777" s="45"/>
    </row>
    <row r="2778" s="2" customFormat="1" ht="16.8" customHeight="1">
      <c r="A2778" s="39"/>
      <c r="B2778" s="45"/>
      <c r="C2778" s="324" t="s">
        <v>6372</v>
      </c>
      <c r="D2778" s="39"/>
      <c r="E2778" s="39"/>
      <c r="F2778" s="39"/>
      <c r="G2778" s="39"/>
      <c r="H2778" s="45"/>
    </row>
    <row r="2779" s="2" customFormat="1" ht="16.8" customHeight="1">
      <c r="A2779" s="39"/>
      <c r="B2779" s="45"/>
      <c r="C2779" s="322" t="s">
        <v>634</v>
      </c>
      <c r="D2779" s="322" t="s">
        <v>635</v>
      </c>
      <c r="E2779" s="18" t="s">
        <v>255</v>
      </c>
      <c r="F2779" s="323">
        <v>24.751000000000001</v>
      </c>
      <c r="G2779" s="39"/>
      <c r="H2779" s="45"/>
    </row>
    <row r="2780" s="2" customFormat="1" ht="16.8" customHeight="1">
      <c r="A2780" s="39"/>
      <c r="B2780" s="45"/>
      <c r="C2780" s="322" t="s">
        <v>2589</v>
      </c>
      <c r="D2780" s="322" t="s">
        <v>2590</v>
      </c>
      <c r="E2780" s="18" t="s">
        <v>255</v>
      </c>
      <c r="F2780" s="323">
        <v>7.4989999999999997</v>
      </c>
      <c r="G2780" s="39"/>
      <c r="H2780" s="45"/>
    </row>
    <row r="2781" s="2" customFormat="1">
      <c r="A2781" s="39"/>
      <c r="B2781" s="45"/>
      <c r="C2781" s="322" t="s">
        <v>682</v>
      </c>
      <c r="D2781" s="322" t="s">
        <v>683</v>
      </c>
      <c r="E2781" s="18" t="s">
        <v>255</v>
      </c>
      <c r="F2781" s="323">
        <v>131.524</v>
      </c>
      <c r="G2781" s="39"/>
      <c r="H2781" s="45"/>
    </row>
    <row r="2782" s="2" customFormat="1">
      <c r="A2782" s="39"/>
      <c r="B2782" s="45"/>
      <c r="C2782" s="322" t="s">
        <v>705</v>
      </c>
      <c r="D2782" s="322" t="s">
        <v>706</v>
      </c>
      <c r="E2782" s="18" t="s">
        <v>255</v>
      </c>
      <c r="F2782" s="323">
        <v>140.91900000000001</v>
      </c>
      <c r="G2782" s="39"/>
      <c r="H2782" s="45"/>
    </row>
    <row r="2783" s="2" customFormat="1" ht="16.8" customHeight="1">
      <c r="A2783" s="39"/>
      <c r="B2783" s="45"/>
      <c r="C2783" s="322" t="s">
        <v>726</v>
      </c>
      <c r="D2783" s="322" t="s">
        <v>727</v>
      </c>
      <c r="E2783" s="18" t="s">
        <v>255</v>
      </c>
      <c r="F2783" s="323">
        <v>140.91900000000001</v>
      </c>
      <c r="G2783" s="39"/>
      <c r="H2783" s="45"/>
    </row>
    <row r="2784" s="2" customFormat="1" ht="16.8" customHeight="1">
      <c r="A2784" s="39"/>
      <c r="B2784" s="45"/>
      <c r="C2784" s="318" t="s">
        <v>2516</v>
      </c>
      <c r="D2784" s="319" t="s">
        <v>2517</v>
      </c>
      <c r="E2784" s="320" t="s">
        <v>255</v>
      </c>
      <c r="F2784" s="321">
        <v>42.491999999999997</v>
      </c>
      <c r="G2784" s="39"/>
      <c r="H2784" s="45"/>
    </row>
    <row r="2785" s="2" customFormat="1" ht="16.8" customHeight="1">
      <c r="A2785" s="39"/>
      <c r="B2785" s="45"/>
      <c r="C2785" s="322" t="s">
        <v>2516</v>
      </c>
      <c r="D2785" s="322" t="s">
        <v>2652</v>
      </c>
      <c r="E2785" s="18" t="s">
        <v>1</v>
      </c>
      <c r="F2785" s="323">
        <v>42.491999999999997</v>
      </c>
      <c r="G2785" s="39"/>
      <c r="H2785" s="45"/>
    </row>
    <row r="2786" s="2" customFormat="1" ht="16.8" customHeight="1">
      <c r="A2786" s="39"/>
      <c r="B2786" s="45"/>
      <c r="C2786" s="324" t="s">
        <v>6372</v>
      </c>
      <c r="D2786" s="39"/>
      <c r="E2786" s="39"/>
      <c r="F2786" s="39"/>
      <c r="G2786" s="39"/>
      <c r="H2786" s="45"/>
    </row>
    <row r="2787" s="2" customFormat="1" ht="16.8" customHeight="1">
      <c r="A2787" s="39"/>
      <c r="B2787" s="45"/>
      <c r="C2787" s="322" t="s">
        <v>634</v>
      </c>
      <c r="D2787" s="322" t="s">
        <v>635</v>
      </c>
      <c r="E2787" s="18" t="s">
        <v>255</v>
      </c>
      <c r="F2787" s="323">
        <v>24.751000000000001</v>
      </c>
      <c r="G2787" s="39"/>
      <c r="H2787" s="45"/>
    </row>
    <row r="2788" s="2" customFormat="1" ht="16.8" customHeight="1">
      <c r="A2788" s="39"/>
      <c r="B2788" s="45"/>
      <c r="C2788" s="322" t="s">
        <v>4902</v>
      </c>
      <c r="D2788" s="322" t="s">
        <v>4903</v>
      </c>
      <c r="E2788" s="18" t="s">
        <v>255</v>
      </c>
      <c r="F2788" s="323">
        <v>42.491999999999997</v>
      </c>
      <c r="G2788" s="39"/>
      <c r="H2788" s="45"/>
    </row>
    <row r="2789" s="2" customFormat="1">
      <c r="A2789" s="39"/>
      <c r="B2789" s="45"/>
      <c r="C2789" s="322" t="s">
        <v>682</v>
      </c>
      <c r="D2789" s="322" t="s">
        <v>683</v>
      </c>
      <c r="E2789" s="18" t="s">
        <v>255</v>
      </c>
      <c r="F2789" s="323">
        <v>131.524</v>
      </c>
      <c r="G2789" s="39"/>
      <c r="H2789" s="45"/>
    </row>
    <row r="2790" s="2" customFormat="1">
      <c r="A2790" s="39"/>
      <c r="B2790" s="45"/>
      <c r="C2790" s="322" t="s">
        <v>705</v>
      </c>
      <c r="D2790" s="322" t="s">
        <v>706</v>
      </c>
      <c r="E2790" s="18" t="s">
        <v>255</v>
      </c>
      <c r="F2790" s="323">
        <v>140.91900000000001</v>
      </c>
      <c r="G2790" s="39"/>
      <c r="H2790" s="45"/>
    </row>
    <row r="2791" s="2" customFormat="1" ht="16.8" customHeight="1">
      <c r="A2791" s="39"/>
      <c r="B2791" s="45"/>
      <c r="C2791" s="322" t="s">
        <v>726</v>
      </c>
      <c r="D2791" s="322" t="s">
        <v>727</v>
      </c>
      <c r="E2791" s="18" t="s">
        <v>255</v>
      </c>
      <c r="F2791" s="323">
        <v>140.91900000000001</v>
      </c>
      <c r="G2791" s="39"/>
      <c r="H2791" s="45"/>
    </row>
    <row r="2792" s="2" customFormat="1" ht="16.8" customHeight="1">
      <c r="A2792" s="39"/>
      <c r="B2792" s="45"/>
      <c r="C2792" s="318" t="s">
        <v>2519</v>
      </c>
      <c r="D2792" s="319" t="s">
        <v>2520</v>
      </c>
      <c r="E2792" s="320" t="s">
        <v>255</v>
      </c>
      <c r="F2792" s="321">
        <v>0.53600000000000003</v>
      </c>
      <c r="G2792" s="39"/>
      <c r="H2792" s="45"/>
    </row>
    <row r="2793" s="2" customFormat="1" ht="16.8" customHeight="1">
      <c r="A2793" s="39"/>
      <c r="B2793" s="45"/>
      <c r="C2793" s="322" t="s">
        <v>2519</v>
      </c>
      <c r="D2793" s="322" t="s">
        <v>2655</v>
      </c>
      <c r="E2793" s="18" t="s">
        <v>1</v>
      </c>
      <c r="F2793" s="323">
        <v>0.53600000000000003</v>
      </c>
      <c r="G2793" s="39"/>
      <c r="H2793" s="45"/>
    </row>
    <row r="2794" s="2" customFormat="1" ht="16.8" customHeight="1">
      <c r="A2794" s="39"/>
      <c r="B2794" s="45"/>
      <c r="C2794" s="324" t="s">
        <v>6372</v>
      </c>
      <c r="D2794" s="39"/>
      <c r="E2794" s="39"/>
      <c r="F2794" s="39"/>
      <c r="G2794" s="39"/>
      <c r="H2794" s="45"/>
    </row>
    <row r="2795" s="2" customFormat="1" ht="16.8" customHeight="1">
      <c r="A2795" s="39"/>
      <c r="B2795" s="45"/>
      <c r="C2795" s="322" t="s">
        <v>634</v>
      </c>
      <c r="D2795" s="322" t="s">
        <v>635</v>
      </c>
      <c r="E2795" s="18" t="s">
        <v>255</v>
      </c>
      <c r="F2795" s="323">
        <v>24.751000000000001</v>
      </c>
      <c r="G2795" s="39"/>
      <c r="H2795" s="45"/>
    </row>
    <row r="2796" s="2" customFormat="1" ht="16.8" customHeight="1">
      <c r="A2796" s="39"/>
      <c r="B2796" s="45"/>
      <c r="C2796" s="322" t="s">
        <v>2599</v>
      </c>
      <c r="D2796" s="322" t="s">
        <v>2600</v>
      </c>
      <c r="E2796" s="18" t="s">
        <v>255</v>
      </c>
      <c r="F2796" s="323">
        <v>0.53600000000000003</v>
      </c>
      <c r="G2796" s="39"/>
      <c r="H2796" s="45"/>
    </row>
    <row r="2797" s="2" customFormat="1">
      <c r="A2797" s="39"/>
      <c r="B2797" s="45"/>
      <c r="C2797" s="322" t="s">
        <v>705</v>
      </c>
      <c r="D2797" s="322" t="s">
        <v>706</v>
      </c>
      <c r="E2797" s="18" t="s">
        <v>255</v>
      </c>
      <c r="F2797" s="323">
        <v>140.91900000000001</v>
      </c>
      <c r="G2797" s="39"/>
      <c r="H2797" s="45"/>
    </row>
    <row r="2798" s="2" customFormat="1" ht="16.8" customHeight="1">
      <c r="A2798" s="39"/>
      <c r="B2798" s="45"/>
      <c r="C2798" s="322" t="s">
        <v>726</v>
      </c>
      <c r="D2798" s="322" t="s">
        <v>727</v>
      </c>
      <c r="E2798" s="18" t="s">
        <v>255</v>
      </c>
      <c r="F2798" s="323">
        <v>140.91900000000001</v>
      </c>
      <c r="G2798" s="39"/>
      <c r="H2798" s="45"/>
    </row>
    <row r="2799" s="2" customFormat="1" ht="16.8" customHeight="1">
      <c r="A2799" s="39"/>
      <c r="B2799" s="45"/>
      <c r="C2799" s="318" t="s">
        <v>2522</v>
      </c>
      <c r="D2799" s="319" t="s">
        <v>2523</v>
      </c>
      <c r="E2799" s="320" t="s">
        <v>255</v>
      </c>
      <c r="F2799" s="321">
        <v>3.0350000000000001</v>
      </c>
      <c r="G2799" s="39"/>
      <c r="H2799" s="45"/>
    </row>
    <row r="2800" s="2" customFormat="1" ht="16.8" customHeight="1">
      <c r="A2800" s="39"/>
      <c r="B2800" s="45"/>
      <c r="C2800" s="322" t="s">
        <v>2522</v>
      </c>
      <c r="D2800" s="322" t="s">
        <v>2654</v>
      </c>
      <c r="E2800" s="18" t="s">
        <v>1</v>
      </c>
      <c r="F2800" s="323">
        <v>3.0350000000000001</v>
      </c>
      <c r="G2800" s="39"/>
      <c r="H2800" s="45"/>
    </row>
    <row r="2801" s="2" customFormat="1" ht="16.8" customHeight="1">
      <c r="A2801" s="39"/>
      <c r="B2801" s="45"/>
      <c r="C2801" s="324" t="s">
        <v>6372</v>
      </c>
      <c r="D2801" s="39"/>
      <c r="E2801" s="39"/>
      <c r="F2801" s="39"/>
      <c r="G2801" s="39"/>
      <c r="H2801" s="45"/>
    </row>
    <row r="2802" s="2" customFormat="1" ht="16.8" customHeight="1">
      <c r="A2802" s="39"/>
      <c r="B2802" s="45"/>
      <c r="C2802" s="322" t="s">
        <v>634</v>
      </c>
      <c r="D2802" s="322" t="s">
        <v>635</v>
      </c>
      <c r="E2802" s="18" t="s">
        <v>255</v>
      </c>
      <c r="F2802" s="323">
        <v>24.751000000000001</v>
      </c>
      <c r="G2802" s="39"/>
      <c r="H2802" s="45"/>
    </row>
    <row r="2803" s="2" customFormat="1" ht="16.8" customHeight="1">
      <c r="A2803" s="39"/>
      <c r="B2803" s="45"/>
      <c r="C2803" s="322" t="s">
        <v>4908</v>
      </c>
      <c r="D2803" s="322" t="s">
        <v>4909</v>
      </c>
      <c r="E2803" s="18" t="s">
        <v>255</v>
      </c>
      <c r="F2803" s="323">
        <v>3.0350000000000001</v>
      </c>
      <c r="G2803" s="39"/>
      <c r="H2803" s="45"/>
    </row>
    <row r="2804" s="2" customFormat="1">
      <c r="A2804" s="39"/>
      <c r="B2804" s="45"/>
      <c r="C2804" s="322" t="s">
        <v>705</v>
      </c>
      <c r="D2804" s="322" t="s">
        <v>706</v>
      </c>
      <c r="E2804" s="18" t="s">
        <v>255</v>
      </c>
      <c r="F2804" s="323">
        <v>140.91900000000001</v>
      </c>
      <c r="G2804" s="39"/>
      <c r="H2804" s="45"/>
    </row>
    <row r="2805" s="2" customFormat="1" ht="16.8" customHeight="1">
      <c r="A2805" s="39"/>
      <c r="B2805" s="45"/>
      <c r="C2805" s="322" t="s">
        <v>726</v>
      </c>
      <c r="D2805" s="322" t="s">
        <v>727</v>
      </c>
      <c r="E2805" s="18" t="s">
        <v>255</v>
      </c>
      <c r="F2805" s="323">
        <v>140.91900000000001</v>
      </c>
      <c r="G2805" s="39"/>
      <c r="H2805" s="45"/>
    </row>
    <row r="2806" s="2" customFormat="1" ht="16.8" customHeight="1">
      <c r="A2806" s="39"/>
      <c r="B2806" s="45"/>
      <c r="C2806" s="318" t="s">
        <v>2525</v>
      </c>
      <c r="D2806" s="319" t="s">
        <v>2526</v>
      </c>
      <c r="E2806" s="320" t="s">
        <v>255</v>
      </c>
      <c r="F2806" s="321">
        <v>0.53600000000000003</v>
      </c>
      <c r="G2806" s="39"/>
      <c r="H2806" s="45"/>
    </row>
    <row r="2807" s="2" customFormat="1" ht="16.8" customHeight="1">
      <c r="A2807" s="39"/>
      <c r="B2807" s="45"/>
      <c r="C2807" s="322" t="s">
        <v>2525</v>
      </c>
      <c r="D2807" s="322" t="s">
        <v>4937</v>
      </c>
      <c r="E2807" s="18" t="s">
        <v>1</v>
      </c>
      <c r="F2807" s="323">
        <v>0.53600000000000003</v>
      </c>
      <c r="G2807" s="39"/>
      <c r="H2807" s="45"/>
    </row>
    <row r="2808" s="2" customFormat="1" ht="16.8" customHeight="1">
      <c r="A2808" s="39"/>
      <c r="B2808" s="45"/>
      <c r="C2808" s="324" t="s">
        <v>6372</v>
      </c>
      <c r="D2808" s="39"/>
      <c r="E2808" s="39"/>
      <c r="F2808" s="39"/>
      <c r="G2808" s="39"/>
      <c r="H2808" s="45"/>
    </row>
    <row r="2809" s="2" customFormat="1" ht="16.8" customHeight="1">
      <c r="A2809" s="39"/>
      <c r="B2809" s="45"/>
      <c r="C2809" s="322" t="s">
        <v>634</v>
      </c>
      <c r="D2809" s="322" t="s">
        <v>635</v>
      </c>
      <c r="E2809" s="18" t="s">
        <v>255</v>
      </c>
      <c r="F2809" s="323">
        <v>24.751000000000001</v>
      </c>
      <c r="G2809" s="39"/>
      <c r="H2809" s="45"/>
    </row>
    <row r="2810" s="2" customFormat="1">
      <c r="A2810" s="39"/>
      <c r="B2810" s="45"/>
      <c r="C2810" s="322" t="s">
        <v>2620</v>
      </c>
      <c r="D2810" s="322" t="s">
        <v>2621</v>
      </c>
      <c r="E2810" s="18" t="s">
        <v>255</v>
      </c>
      <c r="F2810" s="323">
        <v>0.53600000000000003</v>
      </c>
      <c r="G2810" s="39"/>
      <c r="H2810" s="45"/>
    </row>
    <row r="2811" s="2" customFormat="1">
      <c r="A2811" s="39"/>
      <c r="B2811" s="45"/>
      <c r="C2811" s="322" t="s">
        <v>2076</v>
      </c>
      <c r="D2811" s="322" t="s">
        <v>2077</v>
      </c>
      <c r="E2811" s="18" t="s">
        <v>255</v>
      </c>
      <c r="F2811" s="323">
        <v>9.3949999999999996</v>
      </c>
      <c r="G2811" s="39"/>
      <c r="H2811" s="45"/>
    </row>
    <row r="2812" s="2" customFormat="1" ht="16.8" customHeight="1">
      <c r="A2812" s="39"/>
      <c r="B2812" s="45"/>
      <c r="C2812" s="318" t="s">
        <v>2527</v>
      </c>
      <c r="D2812" s="319" t="s">
        <v>2528</v>
      </c>
      <c r="E2812" s="320" t="s">
        <v>255</v>
      </c>
      <c r="F2812" s="321">
        <v>3.0350000000000001</v>
      </c>
      <c r="G2812" s="39"/>
      <c r="H2812" s="45"/>
    </row>
    <row r="2813" s="2" customFormat="1" ht="16.8" customHeight="1">
      <c r="A2813" s="39"/>
      <c r="B2813" s="45"/>
      <c r="C2813" s="322" t="s">
        <v>2527</v>
      </c>
      <c r="D2813" s="322" t="s">
        <v>2656</v>
      </c>
      <c r="E2813" s="18" t="s">
        <v>1</v>
      </c>
      <c r="F2813" s="323">
        <v>3.0350000000000001</v>
      </c>
      <c r="G2813" s="39"/>
      <c r="H2813" s="45"/>
    </row>
    <row r="2814" s="2" customFormat="1" ht="16.8" customHeight="1">
      <c r="A2814" s="39"/>
      <c r="B2814" s="45"/>
      <c r="C2814" s="324" t="s">
        <v>6372</v>
      </c>
      <c r="D2814" s="39"/>
      <c r="E2814" s="39"/>
      <c r="F2814" s="39"/>
      <c r="G2814" s="39"/>
      <c r="H2814" s="45"/>
    </row>
    <row r="2815" s="2" customFormat="1" ht="16.8" customHeight="1">
      <c r="A2815" s="39"/>
      <c r="B2815" s="45"/>
      <c r="C2815" s="322" t="s">
        <v>634</v>
      </c>
      <c r="D2815" s="322" t="s">
        <v>635</v>
      </c>
      <c r="E2815" s="18" t="s">
        <v>255</v>
      </c>
      <c r="F2815" s="323">
        <v>24.751000000000001</v>
      </c>
      <c r="G2815" s="39"/>
      <c r="H2815" s="45"/>
    </row>
    <row r="2816" s="2" customFormat="1" ht="16.8" customHeight="1">
      <c r="A2816" s="39"/>
      <c r="B2816" s="45"/>
      <c r="C2816" s="322" t="s">
        <v>4913</v>
      </c>
      <c r="D2816" s="322" t="s">
        <v>4914</v>
      </c>
      <c r="E2816" s="18" t="s">
        <v>255</v>
      </c>
      <c r="F2816" s="323">
        <v>3.0350000000000001</v>
      </c>
      <c r="G2816" s="39"/>
      <c r="H2816" s="45"/>
    </row>
    <row r="2817" s="2" customFormat="1">
      <c r="A2817" s="39"/>
      <c r="B2817" s="45"/>
      <c r="C2817" s="322" t="s">
        <v>2076</v>
      </c>
      <c r="D2817" s="322" t="s">
        <v>2077</v>
      </c>
      <c r="E2817" s="18" t="s">
        <v>255</v>
      </c>
      <c r="F2817" s="323">
        <v>9.3949999999999996</v>
      </c>
      <c r="G2817" s="39"/>
      <c r="H2817" s="45"/>
    </row>
    <row r="2818" s="2" customFormat="1" ht="16.8" customHeight="1">
      <c r="A2818" s="39"/>
      <c r="B2818" s="45"/>
      <c r="C2818" s="318" t="s">
        <v>452</v>
      </c>
      <c r="D2818" s="319" t="s">
        <v>453</v>
      </c>
      <c r="E2818" s="320" t="s">
        <v>255</v>
      </c>
      <c r="F2818" s="321">
        <v>7.8899999999999997</v>
      </c>
      <c r="G2818" s="39"/>
      <c r="H2818" s="45"/>
    </row>
    <row r="2819" s="2" customFormat="1" ht="16.8" customHeight="1">
      <c r="A2819" s="39"/>
      <c r="B2819" s="45"/>
      <c r="C2819" s="322" t="s">
        <v>1</v>
      </c>
      <c r="D2819" s="322" t="s">
        <v>5000</v>
      </c>
      <c r="E2819" s="18" t="s">
        <v>1</v>
      </c>
      <c r="F2819" s="323">
        <v>2.2000000000000002</v>
      </c>
      <c r="G2819" s="39"/>
      <c r="H2819" s="45"/>
    </row>
    <row r="2820" s="2" customFormat="1" ht="16.8" customHeight="1">
      <c r="A2820" s="39"/>
      <c r="B2820" s="45"/>
      <c r="C2820" s="322" t="s">
        <v>1</v>
      </c>
      <c r="D2820" s="322" t="s">
        <v>5001</v>
      </c>
      <c r="E2820" s="18" t="s">
        <v>1</v>
      </c>
      <c r="F2820" s="323">
        <v>1.4299999999999999</v>
      </c>
      <c r="G2820" s="39"/>
      <c r="H2820" s="45"/>
    </row>
    <row r="2821" s="2" customFormat="1" ht="16.8" customHeight="1">
      <c r="A2821" s="39"/>
      <c r="B2821" s="45"/>
      <c r="C2821" s="322" t="s">
        <v>1</v>
      </c>
      <c r="D2821" s="322" t="s">
        <v>5002</v>
      </c>
      <c r="E2821" s="18" t="s">
        <v>1</v>
      </c>
      <c r="F2821" s="323">
        <v>3.7599999999999998</v>
      </c>
      <c r="G2821" s="39"/>
      <c r="H2821" s="45"/>
    </row>
    <row r="2822" s="2" customFormat="1" ht="16.8" customHeight="1">
      <c r="A2822" s="39"/>
      <c r="B2822" s="45"/>
      <c r="C2822" s="322" t="s">
        <v>1</v>
      </c>
      <c r="D2822" s="322" t="s">
        <v>5003</v>
      </c>
      <c r="E2822" s="18" t="s">
        <v>1</v>
      </c>
      <c r="F2822" s="323">
        <v>0.20000000000000001</v>
      </c>
      <c r="G2822" s="39"/>
      <c r="H2822" s="45"/>
    </row>
    <row r="2823" s="2" customFormat="1" ht="16.8" customHeight="1">
      <c r="A2823" s="39"/>
      <c r="B2823" s="45"/>
      <c r="C2823" s="322" t="s">
        <v>1</v>
      </c>
      <c r="D2823" s="322" t="s">
        <v>5004</v>
      </c>
      <c r="E2823" s="18" t="s">
        <v>1</v>
      </c>
      <c r="F2823" s="323">
        <v>0.29999999999999999</v>
      </c>
      <c r="G2823" s="39"/>
      <c r="H2823" s="45"/>
    </row>
    <row r="2824" s="2" customFormat="1" ht="16.8" customHeight="1">
      <c r="A2824" s="39"/>
      <c r="B2824" s="45"/>
      <c r="C2824" s="322" t="s">
        <v>452</v>
      </c>
      <c r="D2824" s="322" t="s">
        <v>261</v>
      </c>
      <c r="E2824" s="18" t="s">
        <v>1</v>
      </c>
      <c r="F2824" s="323">
        <v>7.8899999999999997</v>
      </c>
      <c r="G2824" s="39"/>
      <c r="H2824" s="45"/>
    </row>
    <row r="2825" s="2" customFormat="1" ht="16.8" customHeight="1">
      <c r="A2825" s="39"/>
      <c r="B2825" s="45"/>
      <c r="C2825" s="324" t="s">
        <v>6372</v>
      </c>
      <c r="D2825" s="39"/>
      <c r="E2825" s="39"/>
      <c r="F2825" s="39"/>
      <c r="G2825" s="39"/>
      <c r="H2825" s="45"/>
    </row>
    <row r="2826" s="2" customFormat="1" ht="16.8" customHeight="1">
      <c r="A2826" s="39"/>
      <c r="B2826" s="45"/>
      <c r="C2826" s="322" t="s">
        <v>850</v>
      </c>
      <c r="D2826" s="322" t="s">
        <v>851</v>
      </c>
      <c r="E2826" s="18" t="s">
        <v>255</v>
      </c>
      <c r="F2826" s="323">
        <v>8.4100000000000001</v>
      </c>
      <c r="G2826" s="39"/>
      <c r="H2826" s="45"/>
    </row>
    <row r="2827" s="2" customFormat="1" ht="16.8" customHeight="1">
      <c r="A2827" s="39"/>
      <c r="B2827" s="45"/>
      <c r="C2827" s="322" t="s">
        <v>764</v>
      </c>
      <c r="D2827" s="322" t="s">
        <v>765</v>
      </c>
      <c r="E2827" s="18" t="s">
        <v>255</v>
      </c>
      <c r="F2827" s="323">
        <v>150.04300000000001</v>
      </c>
      <c r="G2827" s="39"/>
      <c r="H2827" s="45"/>
    </row>
    <row r="2828" s="2" customFormat="1" ht="16.8" customHeight="1">
      <c r="A2828" s="39"/>
      <c r="B2828" s="45"/>
      <c r="C2828" s="318" t="s">
        <v>456</v>
      </c>
      <c r="D2828" s="319" t="s">
        <v>457</v>
      </c>
      <c r="E2828" s="320" t="s">
        <v>246</v>
      </c>
      <c r="F2828" s="321">
        <v>33.113</v>
      </c>
      <c r="G2828" s="39"/>
      <c r="H2828" s="45"/>
    </row>
    <row r="2829" s="2" customFormat="1" ht="16.8" customHeight="1">
      <c r="A2829" s="39"/>
      <c r="B2829" s="45"/>
      <c r="C2829" s="318" t="s">
        <v>459</v>
      </c>
      <c r="D2829" s="319" t="s">
        <v>460</v>
      </c>
      <c r="E2829" s="320" t="s">
        <v>246</v>
      </c>
      <c r="F2829" s="321">
        <v>145.31999999999999</v>
      </c>
      <c r="G2829" s="39"/>
      <c r="H2829" s="45"/>
    </row>
    <row r="2830" s="2" customFormat="1" ht="16.8" customHeight="1">
      <c r="A2830" s="39"/>
      <c r="B2830" s="45"/>
      <c r="C2830" s="318" t="s">
        <v>462</v>
      </c>
      <c r="D2830" s="319" t="s">
        <v>463</v>
      </c>
      <c r="E2830" s="320" t="s">
        <v>246</v>
      </c>
      <c r="F2830" s="321">
        <v>11.022</v>
      </c>
      <c r="G2830" s="39"/>
      <c r="H2830" s="45"/>
    </row>
    <row r="2831" s="2" customFormat="1" ht="16.8" customHeight="1">
      <c r="A2831" s="39"/>
      <c r="B2831" s="45"/>
      <c r="C2831" s="318" t="s">
        <v>3946</v>
      </c>
      <c r="D2831" s="319" t="s">
        <v>3947</v>
      </c>
      <c r="E2831" s="320" t="s">
        <v>296</v>
      </c>
      <c r="F2831" s="321">
        <v>1044.2000000000001</v>
      </c>
      <c r="G2831" s="39"/>
      <c r="H2831" s="45"/>
    </row>
    <row r="2832" s="2" customFormat="1" ht="16.8" customHeight="1">
      <c r="A2832" s="39"/>
      <c r="B2832" s="45"/>
      <c r="C2832" s="318" t="s">
        <v>465</v>
      </c>
      <c r="D2832" s="319" t="s">
        <v>466</v>
      </c>
      <c r="E2832" s="320" t="s">
        <v>255</v>
      </c>
      <c r="F2832" s="321">
        <v>29.222000000000001</v>
      </c>
      <c r="G2832" s="39"/>
      <c r="H2832" s="45"/>
    </row>
    <row r="2833" s="2" customFormat="1" ht="16.8" customHeight="1">
      <c r="A2833" s="39"/>
      <c r="B2833" s="45"/>
      <c r="C2833" s="322" t="s">
        <v>1</v>
      </c>
      <c r="D2833" s="322" t="s">
        <v>4975</v>
      </c>
      <c r="E2833" s="18" t="s">
        <v>1</v>
      </c>
      <c r="F2833" s="323">
        <v>0</v>
      </c>
      <c r="G2833" s="39"/>
      <c r="H2833" s="45"/>
    </row>
    <row r="2834" s="2" customFormat="1" ht="16.8" customHeight="1">
      <c r="A2834" s="39"/>
      <c r="B2834" s="45"/>
      <c r="C2834" s="322" t="s">
        <v>1</v>
      </c>
      <c r="D2834" s="322" t="s">
        <v>4976</v>
      </c>
      <c r="E2834" s="18" t="s">
        <v>1</v>
      </c>
      <c r="F2834" s="323">
        <v>8.4399999999999995</v>
      </c>
      <c r="G2834" s="39"/>
      <c r="H2834" s="45"/>
    </row>
    <row r="2835" s="2" customFormat="1" ht="16.8" customHeight="1">
      <c r="A2835" s="39"/>
      <c r="B2835" s="45"/>
      <c r="C2835" s="322" t="s">
        <v>1</v>
      </c>
      <c r="D2835" s="322" t="s">
        <v>4923</v>
      </c>
      <c r="E2835" s="18" t="s">
        <v>1</v>
      </c>
      <c r="F2835" s="323">
        <v>0</v>
      </c>
      <c r="G2835" s="39"/>
      <c r="H2835" s="45"/>
    </row>
    <row r="2836" s="2" customFormat="1" ht="16.8" customHeight="1">
      <c r="A2836" s="39"/>
      <c r="B2836" s="45"/>
      <c r="C2836" s="322" t="s">
        <v>1</v>
      </c>
      <c r="D2836" s="322" t="s">
        <v>4977</v>
      </c>
      <c r="E2836" s="18" t="s">
        <v>1</v>
      </c>
      <c r="F2836" s="323">
        <v>7.3250000000000002</v>
      </c>
      <c r="G2836" s="39"/>
      <c r="H2836" s="45"/>
    </row>
    <row r="2837" s="2" customFormat="1" ht="16.8" customHeight="1">
      <c r="A2837" s="39"/>
      <c r="B2837" s="45"/>
      <c r="C2837" s="322" t="s">
        <v>1</v>
      </c>
      <c r="D2837" s="322" t="s">
        <v>4928</v>
      </c>
      <c r="E2837" s="18" t="s">
        <v>1</v>
      </c>
      <c r="F2837" s="323">
        <v>0</v>
      </c>
      <c r="G2837" s="39"/>
      <c r="H2837" s="45"/>
    </row>
    <row r="2838" s="2" customFormat="1" ht="16.8" customHeight="1">
      <c r="A2838" s="39"/>
      <c r="B2838" s="45"/>
      <c r="C2838" s="322" t="s">
        <v>1</v>
      </c>
      <c r="D2838" s="322" t="s">
        <v>4978</v>
      </c>
      <c r="E2838" s="18" t="s">
        <v>1</v>
      </c>
      <c r="F2838" s="323">
        <v>11.989000000000001</v>
      </c>
      <c r="G2838" s="39"/>
      <c r="H2838" s="45"/>
    </row>
    <row r="2839" s="2" customFormat="1" ht="16.8" customHeight="1">
      <c r="A2839" s="39"/>
      <c r="B2839" s="45"/>
      <c r="C2839" s="322" t="s">
        <v>1</v>
      </c>
      <c r="D2839" s="322" t="s">
        <v>4930</v>
      </c>
      <c r="E2839" s="18" t="s">
        <v>1</v>
      </c>
      <c r="F2839" s="323">
        <v>0</v>
      </c>
      <c r="G2839" s="39"/>
      <c r="H2839" s="45"/>
    </row>
    <row r="2840" s="2" customFormat="1" ht="16.8" customHeight="1">
      <c r="A2840" s="39"/>
      <c r="B2840" s="45"/>
      <c r="C2840" s="322" t="s">
        <v>1</v>
      </c>
      <c r="D2840" s="322" t="s">
        <v>4979</v>
      </c>
      <c r="E2840" s="18" t="s">
        <v>1</v>
      </c>
      <c r="F2840" s="323">
        <v>0.76700000000000002</v>
      </c>
      <c r="G2840" s="39"/>
      <c r="H2840" s="45"/>
    </row>
    <row r="2841" s="2" customFormat="1" ht="16.8" customHeight="1">
      <c r="A2841" s="39"/>
      <c r="B2841" s="45"/>
      <c r="C2841" s="322" t="s">
        <v>1</v>
      </c>
      <c r="D2841" s="322" t="s">
        <v>4932</v>
      </c>
      <c r="E2841" s="18" t="s">
        <v>1</v>
      </c>
      <c r="F2841" s="323">
        <v>0</v>
      </c>
      <c r="G2841" s="39"/>
      <c r="H2841" s="45"/>
    </row>
    <row r="2842" s="2" customFormat="1" ht="16.8" customHeight="1">
      <c r="A2842" s="39"/>
      <c r="B2842" s="45"/>
      <c r="C2842" s="322" t="s">
        <v>1</v>
      </c>
      <c r="D2842" s="322" t="s">
        <v>4980</v>
      </c>
      <c r="E2842" s="18" t="s">
        <v>1</v>
      </c>
      <c r="F2842" s="323">
        <v>0.70099999999999996</v>
      </c>
      <c r="G2842" s="39"/>
      <c r="H2842" s="45"/>
    </row>
    <row r="2843" s="2" customFormat="1" ht="16.8" customHeight="1">
      <c r="A2843" s="39"/>
      <c r="B2843" s="45"/>
      <c r="C2843" s="322" t="s">
        <v>465</v>
      </c>
      <c r="D2843" s="322" t="s">
        <v>261</v>
      </c>
      <c r="E2843" s="18" t="s">
        <v>1</v>
      </c>
      <c r="F2843" s="323">
        <v>29.222000000000001</v>
      </c>
      <c r="G2843" s="39"/>
      <c r="H2843" s="45"/>
    </row>
    <row r="2844" s="2" customFormat="1" ht="16.8" customHeight="1">
      <c r="A2844" s="39"/>
      <c r="B2844" s="45"/>
      <c r="C2844" s="324" t="s">
        <v>6372</v>
      </c>
      <c r="D2844" s="39"/>
      <c r="E2844" s="39"/>
      <c r="F2844" s="39"/>
      <c r="G2844" s="39"/>
      <c r="H2844" s="45"/>
    </row>
    <row r="2845" s="2" customFormat="1" ht="16.8" customHeight="1">
      <c r="A2845" s="39"/>
      <c r="B2845" s="45"/>
      <c r="C2845" s="322" t="s">
        <v>785</v>
      </c>
      <c r="D2845" s="322" t="s">
        <v>786</v>
      </c>
      <c r="E2845" s="18" t="s">
        <v>255</v>
      </c>
      <c r="F2845" s="323">
        <v>17.533000000000001</v>
      </c>
      <c r="G2845" s="39"/>
      <c r="H2845" s="45"/>
    </row>
    <row r="2846" s="2" customFormat="1" ht="16.8" customHeight="1">
      <c r="A2846" s="39"/>
      <c r="B2846" s="45"/>
      <c r="C2846" s="322" t="s">
        <v>764</v>
      </c>
      <c r="D2846" s="322" t="s">
        <v>765</v>
      </c>
      <c r="E2846" s="18" t="s">
        <v>255</v>
      </c>
      <c r="F2846" s="323">
        <v>150.04300000000001</v>
      </c>
      <c r="G2846" s="39"/>
      <c r="H2846" s="45"/>
    </row>
    <row r="2847" s="2" customFormat="1" ht="16.8" customHeight="1">
      <c r="A2847" s="39"/>
      <c r="B2847" s="45"/>
      <c r="C2847" s="322" t="s">
        <v>795</v>
      </c>
      <c r="D2847" s="322" t="s">
        <v>796</v>
      </c>
      <c r="E2847" s="18" t="s">
        <v>487</v>
      </c>
      <c r="F2847" s="323">
        <v>62.375</v>
      </c>
      <c r="G2847" s="39"/>
      <c r="H2847" s="45"/>
    </row>
    <row r="2848" s="2" customFormat="1" ht="16.8" customHeight="1">
      <c r="A2848" s="39"/>
      <c r="B2848" s="45"/>
      <c r="C2848" s="318" t="s">
        <v>468</v>
      </c>
      <c r="D2848" s="319" t="s">
        <v>469</v>
      </c>
      <c r="E2848" s="320" t="s">
        <v>255</v>
      </c>
      <c r="F2848" s="321">
        <v>11.689</v>
      </c>
      <c r="G2848" s="39"/>
      <c r="H2848" s="45"/>
    </row>
    <row r="2849" s="2" customFormat="1" ht="16.8" customHeight="1">
      <c r="A2849" s="39"/>
      <c r="B2849" s="45"/>
      <c r="C2849" s="322" t="s">
        <v>468</v>
      </c>
      <c r="D2849" s="322" t="s">
        <v>793</v>
      </c>
      <c r="E2849" s="18" t="s">
        <v>1</v>
      </c>
      <c r="F2849" s="323">
        <v>11.689</v>
      </c>
      <c r="G2849" s="39"/>
      <c r="H2849" s="45"/>
    </row>
    <row r="2850" s="2" customFormat="1" ht="16.8" customHeight="1">
      <c r="A2850" s="39"/>
      <c r="B2850" s="45"/>
      <c r="C2850" s="324" t="s">
        <v>6372</v>
      </c>
      <c r="D2850" s="39"/>
      <c r="E2850" s="39"/>
      <c r="F2850" s="39"/>
      <c r="G2850" s="39"/>
      <c r="H2850" s="45"/>
    </row>
    <row r="2851" s="2" customFormat="1" ht="16.8" customHeight="1">
      <c r="A2851" s="39"/>
      <c r="B2851" s="45"/>
      <c r="C2851" s="322" t="s">
        <v>785</v>
      </c>
      <c r="D2851" s="322" t="s">
        <v>786</v>
      </c>
      <c r="E2851" s="18" t="s">
        <v>255</v>
      </c>
      <c r="F2851" s="323">
        <v>17.533000000000001</v>
      </c>
      <c r="G2851" s="39"/>
      <c r="H2851" s="45"/>
    </row>
    <row r="2852" s="2" customFormat="1" ht="16.8" customHeight="1">
      <c r="A2852" s="39"/>
      <c r="B2852" s="45"/>
      <c r="C2852" s="322" t="s">
        <v>779</v>
      </c>
      <c r="D2852" s="322" t="s">
        <v>780</v>
      </c>
      <c r="E2852" s="18" t="s">
        <v>255</v>
      </c>
      <c r="F2852" s="323">
        <v>14.353</v>
      </c>
      <c r="G2852" s="39"/>
      <c r="H2852" s="45"/>
    </row>
    <row r="2853" s="2" customFormat="1" ht="16.8" customHeight="1">
      <c r="A2853" s="39"/>
      <c r="B2853" s="45"/>
      <c r="C2853" s="318" t="s">
        <v>791</v>
      </c>
      <c r="D2853" s="319" t="s">
        <v>6374</v>
      </c>
      <c r="E2853" s="320" t="s">
        <v>255</v>
      </c>
      <c r="F2853" s="321">
        <v>17.533000000000001</v>
      </c>
      <c r="G2853" s="39"/>
      <c r="H2853" s="45"/>
    </row>
    <row r="2854" s="2" customFormat="1" ht="16.8" customHeight="1">
      <c r="A2854" s="39"/>
      <c r="B2854" s="45"/>
      <c r="C2854" s="322" t="s">
        <v>791</v>
      </c>
      <c r="D2854" s="322" t="s">
        <v>792</v>
      </c>
      <c r="E2854" s="18" t="s">
        <v>1</v>
      </c>
      <c r="F2854" s="323">
        <v>17.533000000000001</v>
      </c>
      <c r="G2854" s="39"/>
      <c r="H2854" s="45"/>
    </row>
    <row r="2855" s="2" customFormat="1" ht="16.8" customHeight="1">
      <c r="A2855" s="39"/>
      <c r="B2855" s="45"/>
      <c r="C2855" s="318" t="s">
        <v>471</v>
      </c>
      <c r="D2855" s="319" t="s">
        <v>472</v>
      </c>
      <c r="E2855" s="320" t="s">
        <v>246</v>
      </c>
      <c r="F2855" s="321">
        <v>266.19999999999999</v>
      </c>
      <c r="G2855" s="39"/>
      <c r="H2855" s="45"/>
    </row>
    <row r="2856" s="2" customFormat="1" ht="16.8" customHeight="1">
      <c r="A2856" s="39"/>
      <c r="B2856" s="45"/>
      <c r="C2856" s="322" t="s">
        <v>1</v>
      </c>
      <c r="D2856" s="322" t="s">
        <v>4943</v>
      </c>
      <c r="E2856" s="18" t="s">
        <v>1</v>
      </c>
      <c r="F2856" s="323">
        <v>57.200000000000003</v>
      </c>
      <c r="G2856" s="39"/>
      <c r="H2856" s="45"/>
    </row>
    <row r="2857" s="2" customFormat="1" ht="16.8" customHeight="1">
      <c r="A2857" s="39"/>
      <c r="B2857" s="45"/>
      <c r="C2857" s="322" t="s">
        <v>1</v>
      </c>
      <c r="D2857" s="322" t="s">
        <v>4944</v>
      </c>
      <c r="E2857" s="18" t="s">
        <v>1</v>
      </c>
      <c r="F2857" s="323">
        <v>55</v>
      </c>
      <c r="G2857" s="39"/>
      <c r="H2857" s="45"/>
    </row>
    <row r="2858" s="2" customFormat="1" ht="16.8" customHeight="1">
      <c r="A2858" s="39"/>
      <c r="B2858" s="45"/>
      <c r="C2858" s="322" t="s">
        <v>1</v>
      </c>
      <c r="D2858" s="322" t="s">
        <v>4945</v>
      </c>
      <c r="E2858" s="18" t="s">
        <v>1</v>
      </c>
      <c r="F2858" s="323">
        <v>141</v>
      </c>
      <c r="G2858" s="39"/>
      <c r="H2858" s="45"/>
    </row>
    <row r="2859" s="2" customFormat="1" ht="16.8" customHeight="1">
      <c r="A2859" s="39"/>
      <c r="B2859" s="45"/>
      <c r="C2859" s="322" t="s">
        <v>1</v>
      </c>
      <c r="D2859" s="322" t="s">
        <v>4946</v>
      </c>
      <c r="E2859" s="18" t="s">
        <v>1</v>
      </c>
      <c r="F2859" s="323">
        <v>5.2000000000000002</v>
      </c>
      <c r="G2859" s="39"/>
      <c r="H2859" s="45"/>
    </row>
    <row r="2860" s="2" customFormat="1" ht="16.8" customHeight="1">
      <c r="A2860" s="39"/>
      <c r="B2860" s="45"/>
      <c r="C2860" s="322" t="s">
        <v>1</v>
      </c>
      <c r="D2860" s="322" t="s">
        <v>4947</v>
      </c>
      <c r="E2860" s="18" t="s">
        <v>1</v>
      </c>
      <c r="F2860" s="323">
        <v>7.7999999999999998</v>
      </c>
      <c r="G2860" s="39"/>
      <c r="H2860" s="45"/>
    </row>
    <row r="2861" s="2" customFormat="1" ht="16.8" customHeight="1">
      <c r="A2861" s="39"/>
      <c r="B2861" s="45"/>
      <c r="C2861" s="322" t="s">
        <v>471</v>
      </c>
      <c r="D2861" s="322" t="s">
        <v>261</v>
      </c>
      <c r="E2861" s="18" t="s">
        <v>1</v>
      </c>
      <c r="F2861" s="323">
        <v>266.19999999999999</v>
      </c>
      <c r="G2861" s="39"/>
      <c r="H2861" s="45"/>
    </row>
    <row r="2862" s="2" customFormat="1" ht="16.8" customHeight="1">
      <c r="A2862" s="39"/>
      <c r="B2862" s="45"/>
      <c r="C2862" s="324" t="s">
        <v>6372</v>
      </c>
      <c r="D2862" s="39"/>
      <c r="E2862" s="39"/>
      <c r="F2862" s="39"/>
      <c r="G2862" s="39"/>
      <c r="H2862" s="45"/>
    </row>
    <row r="2863" s="2" customFormat="1" ht="16.8" customHeight="1">
      <c r="A2863" s="39"/>
      <c r="B2863" s="45"/>
      <c r="C2863" s="322" t="s">
        <v>660</v>
      </c>
      <c r="D2863" s="322" t="s">
        <v>661</v>
      </c>
      <c r="E2863" s="18" t="s">
        <v>246</v>
      </c>
      <c r="F2863" s="323">
        <v>266.19999999999999</v>
      </c>
      <c r="G2863" s="39"/>
      <c r="H2863" s="45"/>
    </row>
    <row r="2864" s="2" customFormat="1" ht="16.8" customHeight="1">
      <c r="A2864" s="39"/>
      <c r="B2864" s="45"/>
      <c r="C2864" s="322" t="s">
        <v>666</v>
      </c>
      <c r="D2864" s="322" t="s">
        <v>667</v>
      </c>
      <c r="E2864" s="18" t="s">
        <v>246</v>
      </c>
      <c r="F2864" s="323">
        <v>266.19999999999999</v>
      </c>
      <c r="G2864" s="39"/>
      <c r="H2864" s="45"/>
    </row>
    <row r="2865" s="2" customFormat="1" ht="16.8" customHeight="1">
      <c r="A2865" s="39"/>
      <c r="B2865" s="45"/>
      <c r="C2865" s="318" t="s">
        <v>2533</v>
      </c>
      <c r="D2865" s="319" t="s">
        <v>2534</v>
      </c>
      <c r="E2865" s="320" t="s">
        <v>246</v>
      </c>
      <c r="F2865" s="321">
        <v>99</v>
      </c>
      <c r="G2865" s="39"/>
      <c r="H2865" s="45"/>
    </row>
    <row r="2866" s="2" customFormat="1" ht="16.8" customHeight="1">
      <c r="A2866" s="39"/>
      <c r="B2866" s="45"/>
      <c r="C2866" s="322" t="s">
        <v>1</v>
      </c>
      <c r="D2866" s="322" t="s">
        <v>4923</v>
      </c>
      <c r="E2866" s="18" t="s">
        <v>1</v>
      </c>
      <c r="F2866" s="323">
        <v>0</v>
      </c>
      <c r="G2866" s="39"/>
      <c r="H2866" s="45"/>
    </row>
    <row r="2867" s="2" customFormat="1" ht="16.8" customHeight="1">
      <c r="A2867" s="39"/>
      <c r="B2867" s="45"/>
      <c r="C2867" s="322" t="s">
        <v>1</v>
      </c>
      <c r="D2867" s="322" t="s">
        <v>4949</v>
      </c>
      <c r="E2867" s="18" t="s">
        <v>1</v>
      </c>
      <c r="F2867" s="323">
        <v>99</v>
      </c>
      <c r="G2867" s="39"/>
      <c r="H2867" s="45"/>
    </row>
    <row r="2868" s="2" customFormat="1" ht="16.8" customHeight="1">
      <c r="A2868" s="39"/>
      <c r="B2868" s="45"/>
      <c r="C2868" s="322" t="s">
        <v>2533</v>
      </c>
      <c r="D2868" s="322" t="s">
        <v>261</v>
      </c>
      <c r="E2868" s="18" t="s">
        <v>1</v>
      </c>
      <c r="F2868" s="323">
        <v>99</v>
      </c>
      <c r="G2868" s="39"/>
      <c r="H2868" s="45"/>
    </row>
    <row r="2869" s="2" customFormat="1" ht="16.8" customHeight="1">
      <c r="A2869" s="39"/>
      <c r="B2869" s="45"/>
      <c r="C2869" s="324" t="s">
        <v>6372</v>
      </c>
      <c r="D2869" s="39"/>
      <c r="E2869" s="39"/>
      <c r="F2869" s="39"/>
      <c r="G2869" s="39"/>
      <c r="H2869" s="45"/>
    </row>
    <row r="2870" s="2" customFormat="1" ht="16.8" customHeight="1">
      <c r="A2870" s="39"/>
      <c r="B2870" s="45"/>
      <c r="C2870" s="322" t="s">
        <v>2673</v>
      </c>
      <c r="D2870" s="322" t="s">
        <v>2674</v>
      </c>
      <c r="E2870" s="18" t="s">
        <v>246</v>
      </c>
      <c r="F2870" s="323">
        <v>99</v>
      </c>
      <c r="G2870" s="39"/>
      <c r="H2870" s="45"/>
    </row>
    <row r="2871" s="2" customFormat="1" ht="16.8" customHeight="1">
      <c r="A2871" s="39"/>
      <c r="B2871" s="45"/>
      <c r="C2871" s="322" t="s">
        <v>2681</v>
      </c>
      <c r="D2871" s="322" t="s">
        <v>2682</v>
      </c>
      <c r="E2871" s="18" t="s">
        <v>246</v>
      </c>
      <c r="F2871" s="323">
        <v>99</v>
      </c>
      <c r="G2871" s="39"/>
      <c r="H2871" s="45"/>
    </row>
    <row r="2872" s="2" customFormat="1" ht="16.8" customHeight="1">
      <c r="A2872" s="39"/>
      <c r="B2872" s="45"/>
      <c r="C2872" s="318" t="s">
        <v>6394</v>
      </c>
      <c r="D2872" s="319" t="s">
        <v>6422</v>
      </c>
      <c r="E2872" s="320" t="s">
        <v>246</v>
      </c>
      <c r="F2872" s="321">
        <v>69</v>
      </c>
      <c r="G2872" s="39"/>
      <c r="H2872" s="45"/>
    </row>
    <row r="2873" s="2" customFormat="1" ht="16.8" customHeight="1">
      <c r="A2873" s="39"/>
      <c r="B2873" s="45"/>
      <c r="C2873" s="322" t="s">
        <v>1</v>
      </c>
      <c r="D2873" s="322" t="s">
        <v>6423</v>
      </c>
      <c r="E2873" s="18" t="s">
        <v>1</v>
      </c>
      <c r="F2873" s="323">
        <v>0</v>
      </c>
      <c r="G2873" s="39"/>
      <c r="H2873" s="45"/>
    </row>
    <row r="2874" s="2" customFormat="1" ht="16.8" customHeight="1">
      <c r="A2874" s="39"/>
      <c r="B2874" s="45"/>
      <c r="C2874" s="322" t="s">
        <v>1</v>
      </c>
      <c r="D2874" s="322" t="s">
        <v>6424</v>
      </c>
      <c r="E2874" s="18" t="s">
        <v>1</v>
      </c>
      <c r="F2874" s="323">
        <v>69</v>
      </c>
      <c r="G2874" s="39"/>
      <c r="H2874" s="45"/>
    </row>
    <row r="2875" s="2" customFormat="1" ht="16.8" customHeight="1">
      <c r="A2875" s="39"/>
      <c r="B2875" s="45"/>
      <c r="C2875" s="322" t="s">
        <v>6394</v>
      </c>
      <c r="D2875" s="322" t="s">
        <v>261</v>
      </c>
      <c r="E2875" s="18" t="s">
        <v>1</v>
      </c>
      <c r="F2875" s="323">
        <v>69</v>
      </c>
      <c r="G2875" s="39"/>
      <c r="H2875" s="45"/>
    </row>
    <row r="2876" s="2" customFormat="1" ht="16.8" customHeight="1">
      <c r="A2876" s="39"/>
      <c r="B2876" s="45"/>
      <c r="C2876" s="318" t="s">
        <v>3685</v>
      </c>
      <c r="D2876" s="319" t="s">
        <v>3686</v>
      </c>
      <c r="E2876" s="320" t="s">
        <v>296</v>
      </c>
      <c r="F2876" s="321">
        <v>520.29999999999995</v>
      </c>
      <c r="G2876" s="39"/>
      <c r="H2876" s="45"/>
    </row>
    <row r="2877" s="2" customFormat="1" ht="16.8" customHeight="1">
      <c r="A2877" s="39"/>
      <c r="B2877" s="45"/>
      <c r="C2877" s="318" t="s">
        <v>3688</v>
      </c>
      <c r="D2877" s="319" t="s">
        <v>3689</v>
      </c>
      <c r="E2877" s="320" t="s">
        <v>296</v>
      </c>
      <c r="F2877" s="321">
        <v>1.1000000000000001</v>
      </c>
      <c r="G2877" s="39"/>
      <c r="H2877" s="45"/>
    </row>
    <row r="2878" s="2" customFormat="1" ht="16.8" customHeight="1">
      <c r="A2878" s="39"/>
      <c r="B2878" s="45"/>
      <c r="C2878" s="318" t="s">
        <v>3186</v>
      </c>
      <c r="D2878" s="319" t="s">
        <v>3187</v>
      </c>
      <c r="E2878" s="320" t="s">
        <v>296</v>
      </c>
      <c r="F2878" s="321">
        <v>1</v>
      </c>
      <c r="G2878" s="39"/>
      <c r="H2878" s="45"/>
    </row>
    <row r="2879" s="2" customFormat="1" ht="16.8" customHeight="1">
      <c r="A2879" s="39"/>
      <c r="B2879" s="45"/>
      <c r="C2879" s="318" t="s">
        <v>833</v>
      </c>
      <c r="D2879" s="319" t="s">
        <v>1231</v>
      </c>
      <c r="E2879" s="320" t="s">
        <v>246</v>
      </c>
      <c r="F2879" s="321">
        <v>89.694000000000003</v>
      </c>
      <c r="G2879" s="39"/>
      <c r="H2879" s="45"/>
    </row>
    <row r="2880" s="2" customFormat="1" ht="16.8" customHeight="1">
      <c r="A2880" s="39"/>
      <c r="B2880" s="45"/>
      <c r="C2880" s="318" t="s">
        <v>1233</v>
      </c>
      <c r="D2880" s="319" t="s">
        <v>1234</v>
      </c>
      <c r="E2880" s="320" t="s">
        <v>246</v>
      </c>
      <c r="F2880" s="321">
        <v>407.69999999999999</v>
      </c>
      <c r="G2880" s="39"/>
      <c r="H2880" s="45"/>
    </row>
    <row r="2881" s="2" customFormat="1" ht="16.8" customHeight="1">
      <c r="A2881" s="39"/>
      <c r="B2881" s="45"/>
      <c r="C2881" s="318" t="s">
        <v>479</v>
      </c>
      <c r="D2881" s="319" t="s">
        <v>480</v>
      </c>
      <c r="E2881" s="320" t="s">
        <v>255</v>
      </c>
      <c r="F2881" s="321">
        <v>7.569</v>
      </c>
      <c r="G2881" s="39"/>
      <c r="H2881" s="45"/>
    </row>
    <row r="2882" s="2" customFormat="1" ht="16.8" customHeight="1">
      <c r="A2882" s="39"/>
      <c r="B2882" s="45"/>
      <c r="C2882" s="322" t="s">
        <v>1</v>
      </c>
      <c r="D2882" s="322" t="s">
        <v>693</v>
      </c>
      <c r="E2882" s="18" t="s">
        <v>1</v>
      </c>
      <c r="F2882" s="323">
        <v>0</v>
      </c>
      <c r="G2882" s="39"/>
      <c r="H2882" s="45"/>
    </row>
    <row r="2883" s="2" customFormat="1" ht="16.8" customHeight="1">
      <c r="A2883" s="39"/>
      <c r="B2883" s="45"/>
      <c r="C2883" s="322" t="s">
        <v>1</v>
      </c>
      <c r="D2883" s="322" t="s">
        <v>3417</v>
      </c>
      <c r="E2883" s="18" t="s">
        <v>1</v>
      </c>
      <c r="F2883" s="323">
        <v>37.578000000000003</v>
      </c>
      <c r="G2883" s="39"/>
      <c r="H2883" s="45"/>
    </row>
    <row r="2884" s="2" customFormat="1" ht="16.8" customHeight="1">
      <c r="A2884" s="39"/>
      <c r="B2884" s="45"/>
      <c r="C2884" s="322" t="s">
        <v>1</v>
      </c>
      <c r="D2884" s="322" t="s">
        <v>696</v>
      </c>
      <c r="E2884" s="18" t="s">
        <v>1</v>
      </c>
      <c r="F2884" s="323">
        <v>0</v>
      </c>
      <c r="G2884" s="39"/>
      <c r="H2884" s="45"/>
    </row>
    <row r="2885" s="2" customFormat="1" ht="16.8" customHeight="1">
      <c r="A2885" s="39"/>
      <c r="B2885" s="45"/>
      <c r="C2885" s="322" t="s">
        <v>1</v>
      </c>
      <c r="D2885" s="322" t="s">
        <v>697</v>
      </c>
      <c r="E2885" s="18" t="s">
        <v>1</v>
      </c>
      <c r="F2885" s="323">
        <v>-30.009</v>
      </c>
      <c r="G2885" s="39"/>
      <c r="H2885" s="45"/>
    </row>
    <row r="2886" s="2" customFormat="1" ht="16.8" customHeight="1">
      <c r="A2886" s="39"/>
      <c r="B2886" s="45"/>
      <c r="C2886" s="322" t="s">
        <v>479</v>
      </c>
      <c r="D2886" s="322" t="s">
        <v>261</v>
      </c>
      <c r="E2886" s="18" t="s">
        <v>1</v>
      </c>
      <c r="F2886" s="323">
        <v>7.569</v>
      </c>
      <c r="G2886" s="39"/>
      <c r="H2886" s="45"/>
    </row>
    <row r="2887" s="2" customFormat="1" ht="16.8" customHeight="1">
      <c r="A2887" s="39"/>
      <c r="B2887" s="45"/>
      <c r="C2887" s="324" t="s">
        <v>6372</v>
      </c>
      <c r="D2887" s="39"/>
      <c r="E2887" s="39"/>
      <c r="F2887" s="39"/>
      <c r="G2887" s="39"/>
      <c r="H2887" s="45"/>
    </row>
    <row r="2888" s="2" customFormat="1">
      <c r="A2888" s="39"/>
      <c r="B2888" s="45"/>
      <c r="C2888" s="322" t="s">
        <v>688</v>
      </c>
      <c r="D2888" s="322" t="s">
        <v>689</v>
      </c>
      <c r="E2888" s="18" t="s">
        <v>255</v>
      </c>
      <c r="F2888" s="323">
        <v>7.569</v>
      </c>
      <c r="G2888" s="39"/>
      <c r="H2888" s="45"/>
    </row>
    <row r="2889" s="2" customFormat="1">
      <c r="A2889" s="39"/>
      <c r="B2889" s="45"/>
      <c r="C2889" s="322" t="s">
        <v>698</v>
      </c>
      <c r="D2889" s="322" t="s">
        <v>699</v>
      </c>
      <c r="E2889" s="18" t="s">
        <v>255</v>
      </c>
      <c r="F2889" s="323">
        <v>98.397000000000006</v>
      </c>
      <c r="G2889" s="39"/>
      <c r="H2889" s="45"/>
    </row>
    <row r="2890" s="2" customFormat="1" ht="16.8" customHeight="1">
      <c r="A2890" s="39"/>
      <c r="B2890" s="45"/>
      <c r="C2890" s="322" t="s">
        <v>732</v>
      </c>
      <c r="D2890" s="322" t="s">
        <v>733</v>
      </c>
      <c r="E2890" s="18" t="s">
        <v>255</v>
      </c>
      <c r="F2890" s="323">
        <v>157.88300000000001</v>
      </c>
      <c r="G2890" s="39"/>
      <c r="H2890" s="45"/>
    </row>
    <row r="2891" s="2" customFormat="1">
      <c r="A2891" s="39"/>
      <c r="B2891" s="45"/>
      <c r="C2891" s="322" t="s">
        <v>737</v>
      </c>
      <c r="D2891" s="322" t="s">
        <v>738</v>
      </c>
      <c r="E2891" s="18" t="s">
        <v>487</v>
      </c>
      <c r="F2891" s="323">
        <v>260.507</v>
      </c>
      <c r="G2891" s="39"/>
      <c r="H2891" s="45"/>
    </row>
    <row r="2892" s="2" customFormat="1" ht="16.8" customHeight="1">
      <c r="A2892" s="39"/>
      <c r="B2892" s="45"/>
      <c r="C2892" s="318" t="s">
        <v>482</v>
      </c>
      <c r="D2892" s="319" t="s">
        <v>483</v>
      </c>
      <c r="E2892" s="320" t="s">
        <v>255</v>
      </c>
      <c r="F2892" s="321">
        <v>140.91900000000001</v>
      </c>
      <c r="G2892" s="39"/>
      <c r="H2892" s="45"/>
    </row>
    <row r="2893" s="2" customFormat="1" ht="16.8" customHeight="1">
      <c r="A2893" s="39"/>
      <c r="B2893" s="45"/>
      <c r="C2893" s="322" t="s">
        <v>1</v>
      </c>
      <c r="D2893" s="322" t="s">
        <v>710</v>
      </c>
      <c r="E2893" s="18" t="s">
        <v>1</v>
      </c>
      <c r="F2893" s="323">
        <v>0</v>
      </c>
      <c r="G2893" s="39"/>
      <c r="H2893" s="45"/>
    </row>
    <row r="2894" s="2" customFormat="1" ht="16.8" customHeight="1">
      <c r="A2894" s="39"/>
      <c r="B2894" s="45"/>
      <c r="C2894" s="322" t="s">
        <v>1</v>
      </c>
      <c r="D2894" s="322" t="s">
        <v>711</v>
      </c>
      <c r="E2894" s="18" t="s">
        <v>1</v>
      </c>
      <c r="F2894" s="323">
        <v>81.533000000000001</v>
      </c>
      <c r="G2894" s="39"/>
      <c r="H2894" s="45"/>
    </row>
    <row r="2895" s="2" customFormat="1" ht="16.8" customHeight="1">
      <c r="A2895" s="39"/>
      <c r="B2895" s="45"/>
      <c r="C2895" s="322" t="s">
        <v>1</v>
      </c>
      <c r="D2895" s="322" t="s">
        <v>2693</v>
      </c>
      <c r="E2895" s="18" t="s">
        <v>1</v>
      </c>
      <c r="F2895" s="323">
        <v>5.8239999999999998</v>
      </c>
      <c r="G2895" s="39"/>
      <c r="H2895" s="45"/>
    </row>
    <row r="2896" s="2" customFormat="1" ht="16.8" customHeight="1">
      <c r="A2896" s="39"/>
      <c r="B2896" s="45"/>
      <c r="C2896" s="322" t="s">
        <v>1</v>
      </c>
      <c r="D2896" s="322" t="s">
        <v>2694</v>
      </c>
      <c r="E2896" s="18" t="s">
        <v>1</v>
      </c>
      <c r="F2896" s="323">
        <v>49.991</v>
      </c>
      <c r="G2896" s="39"/>
      <c r="H2896" s="45"/>
    </row>
    <row r="2897" s="2" customFormat="1" ht="16.8" customHeight="1">
      <c r="A2897" s="39"/>
      <c r="B2897" s="45"/>
      <c r="C2897" s="322" t="s">
        <v>1</v>
      </c>
      <c r="D2897" s="322" t="s">
        <v>2695</v>
      </c>
      <c r="E2897" s="18" t="s">
        <v>1</v>
      </c>
      <c r="F2897" s="323">
        <v>3.5710000000000002</v>
      </c>
      <c r="G2897" s="39"/>
      <c r="H2897" s="45"/>
    </row>
    <row r="2898" s="2" customFormat="1" ht="16.8" customHeight="1">
      <c r="A2898" s="39"/>
      <c r="B2898" s="45"/>
      <c r="C2898" s="322" t="s">
        <v>482</v>
      </c>
      <c r="D2898" s="322" t="s">
        <v>261</v>
      </c>
      <c r="E2898" s="18" t="s">
        <v>1</v>
      </c>
      <c r="F2898" s="323">
        <v>140.91900000000001</v>
      </c>
      <c r="G2898" s="39"/>
      <c r="H2898" s="45"/>
    </row>
    <row r="2899" s="2" customFormat="1" ht="16.8" customHeight="1">
      <c r="A2899" s="39"/>
      <c r="B2899" s="45"/>
      <c r="C2899" s="324" t="s">
        <v>6372</v>
      </c>
      <c r="D2899" s="39"/>
      <c r="E2899" s="39"/>
      <c r="F2899" s="39"/>
      <c r="G2899" s="39"/>
      <c r="H2899" s="45"/>
    </row>
    <row r="2900" s="2" customFormat="1">
      <c r="A2900" s="39"/>
      <c r="B2900" s="45"/>
      <c r="C2900" s="322" t="s">
        <v>705</v>
      </c>
      <c r="D2900" s="322" t="s">
        <v>706</v>
      </c>
      <c r="E2900" s="18" t="s">
        <v>255</v>
      </c>
      <c r="F2900" s="323">
        <v>140.91900000000001</v>
      </c>
      <c r="G2900" s="39"/>
      <c r="H2900" s="45"/>
    </row>
    <row r="2901" s="2" customFormat="1">
      <c r="A2901" s="39"/>
      <c r="B2901" s="45"/>
      <c r="C2901" s="322" t="s">
        <v>713</v>
      </c>
      <c r="D2901" s="322" t="s">
        <v>714</v>
      </c>
      <c r="E2901" s="18" t="s">
        <v>255</v>
      </c>
      <c r="F2901" s="323">
        <v>1831.9469999999999</v>
      </c>
      <c r="G2901" s="39"/>
      <c r="H2901" s="45"/>
    </row>
    <row r="2902" s="2" customFormat="1" ht="16.8" customHeight="1">
      <c r="A2902" s="39"/>
      <c r="B2902" s="45"/>
      <c r="C2902" s="322" t="s">
        <v>732</v>
      </c>
      <c r="D2902" s="322" t="s">
        <v>733</v>
      </c>
      <c r="E2902" s="18" t="s">
        <v>255</v>
      </c>
      <c r="F2902" s="323">
        <v>157.88300000000001</v>
      </c>
      <c r="G2902" s="39"/>
      <c r="H2902" s="45"/>
    </row>
    <row r="2903" s="2" customFormat="1">
      <c r="A2903" s="39"/>
      <c r="B2903" s="45"/>
      <c r="C2903" s="322" t="s">
        <v>737</v>
      </c>
      <c r="D2903" s="322" t="s">
        <v>738</v>
      </c>
      <c r="E2903" s="18" t="s">
        <v>487</v>
      </c>
      <c r="F2903" s="323">
        <v>260.507</v>
      </c>
      <c r="G2903" s="39"/>
      <c r="H2903" s="45"/>
    </row>
    <row r="2904" s="2" customFormat="1" ht="16.8" customHeight="1">
      <c r="A2904" s="39"/>
      <c r="B2904" s="45"/>
      <c r="C2904" s="318" t="s">
        <v>2013</v>
      </c>
      <c r="D2904" s="319" t="s">
        <v>2014</v>
      </c>
      <c r="E2904" s="320" t="s">
        <v>255</v>
      </c>
      <c r="F2904" s="321">
        <v>9.3949999999999996</v>
      </c>
      <c r="G2904" s="39"/>
      <c r="H2904" s="45"/>
    </row>
    <row r="2905" s="2" customFormat="1" ht="16.8" customHeight="1">
      <c r="A2905" s="39"/>
      <c r="B2905" s="45"/>
      <c r="C2905" s="322" t="s">
        <v>1</v>
      </c>
      <c r="D2905" s="322" t="s">
        <v>710</v>
      </c>
      <c r="E2905" s="18" t="s">
        <v>1</v>
      </c>
      <c r="F2905" s="323">
        <v>0</v>
      </c>
      <c r="G2905" s="39"/>
      <c r="H2905" s="45"/>
    </row>
    <row r="2906" s="2" customFormat="1" ht="16.8" customHeight="1">
      <c r="A2906" s="39"/>
      <c r="B2906" s="45"/>
      <c r="C2906" s="322" t="s">
        <v>1</v>
      </c>
      <c r="D2906" s="322" t="s">
        <v>2699</v>
      </c>
      <c r="E2906" s="18" t="s">
        <v>1</v>
      </c>
      <c r="F2906" s="323">
        <v>5.8239999999999998</v>
      </c>
      <c r="G2906" s="39"/>
      <c r="H2906" s="45"/>
    </row>
    <row r="2907" s="2" customFormat="1" ht="16.8" customHeight="1">
      <c r="A2907" s="39"/>
      <c r="B2907" s="45"/>
      <c r="C2907" s="322" t="s">
        <v>1</v>
      </c>
      <c r="D2907" s="322" t="s">
        <v>2700</v>
      </c>
      <c r="E2907" s="18" t="s">
        <v>1</v>
      </c>
      <c r="F2907" s="323">
        <v>3.5710000000000002</v>
      </c>
      <c r="G2907" s="39"/>
      <c r="H2907" s="45"/>
    </row>
    <row r="2908" s="2" customFormat="1" ht="16.8" customHeight="1">
      <c r="A2908" s="39"/>
      <c r="B2908" s="45"/>
      <c r="C2908" s="322" t="s">
        <v>2013</v>
      </c>
      <c r="D2908" s="322" t="s">
        <v>261</v>
      </c>
      <c r="E2908" s="18" t="s">
        <v>1</v>
      </c>
      <c r="F2908" s="323">
        <v>9.3949999999999996</v>
      </c>
      <c r="G2908" s="39"/>
      <c r="H2908" s="45"/>
    </row>
    <row r="2909" s="2" customFormat="1" ht="16.8" customHeight="1">
      <c r="A2909" s="39"/>
      <c r="B2909" s="45"/>
      <c r="C2909" s="324" t="s">
        <v>6372</v>
      </c>
      <c r="D2909" s="39"/>
      <c r="E2909" s="39"/>
      <c r="F2909" s="39"/>
      <c r="G2909" s="39"/>
      <c r="H2909" s="45"/>
    </row>
    <row r="2910" s="2" customFormat="1">
      <c r="A2910" s="39"/>
      <c r="B2910" s="45"/>
      <c r="C2910" s="322" t="s">
        <v>2076</v>
      </c>
      <c r="D2910" s="322" t="s">
        <v>2077</v>
      </c>
      <c r="E2910" s="18" t="s">
        <v>255</v>
      </c>
      <c r="F2910" s="323">
        <v>9.3949999999999996</v>
      </c>
      <c r="G2910" s="39"/>
      <c r="H2910" s="45"/>
    </row>
    <row r="2911" s="2" customFormat="1">
      <c r="A2911" s="39"/>
      <c r="B2911" s="45"/>
      <c r="C2911" s="322" t="s">
        <v>2082</v>
      </c>
      <c r="D2911" s="322" t="s">
        <v>2083</v>
      </c>
      <c r="E2911" s="18" t="s">
        <v>255</v>
      </c>
      <c r="F2911" s="323">
        <v>122.13500000000001</v>
      </c>
      <c r="G2911" s="39"/>
      <c r="H2911" s="45"/>
    </row>
    <row r="2912" s="2" customFormat="1" ht="16.8" customHeight="1">
      <c r="A2912" s="39"/>
      <c r="B2912" s="45"/>
      <c r="C2912" s="322" t="s">
        <v>732</v>
      </c>
      <c r="D2912" s="322" t="s">
        <v>733</v>
      </c>
      <c r="E2912" s="18" t="s">
        <v>255</v>
      </c>
      <c r="F2912" s="323">
        <v>157.88300000000001</v>
      </c>
      <c r="G2912" s="39"/>
      <c r="H2912" s="45"/>
    </row>
    <row r="2913" s="2" customFormat="1">
      <c r="A2913" s="39"/>
      <c r="B2913" s="45"/>
      <c r="C2913" s="322" t="s">
        <v>737</v>
      </c>
      <c r="D2913" s="322" t="s">
        <v>738</v>
      </c>
      <c r="E2913" s="18" t="s">
        <v>487</v>
      </c>
      <c r="F2913" s="323">
        <v>260.507</v>
      </c>
      <c r="G2913" s="39"/>
      <c r="H2913" s="45"/>
    </row>
    <row r="2914" s="2" customFormat="1" ht="16.8" customHeight="1">
      <c r="A2914" s="39"/>
      <c r="B2914" s="45"/>
      <c r="C2914" s="318" t="s">
        <v>3948</v>
      </c>
      <c r="D2914" s="319" t="s">
        <v>3949</v>
      </c>
      <c r="E2914" s="320" t="s">
        <v>487</v>
      </c>
      <c r="F2914" s="321">
        <v>0</v>
      </c>
      <c r="G2914" s="39"/>
      <c r="H2914" s="45"/>
    </row>
    <row r="2915" s="2" customFormat="1" ht="16.8" customHeight="1">
      <c r="A2915" s="39"/>
      <c r="B2915" s="45"/>
      <c r="C2915" s="322" t="s">
        <v>3948</v>
      </c>
      <c r="D2915" s="322" t="s">
        <v>6375</v>
      </c>
      <c r="E2915" s="18" t="s">
        <v>1</v>
      </c>
      <c r="F2915" s="323">
        <v>0</v>
      </c>
      <c r="G2915" s="39"/>
      <c r="H2915" s="45"/>
    </row>
    <row r="2916" s="2" customFormat="1" ht="16.8" customHeight="1">
      <c r="A2916" s="39"/>
      <c r="B2916" s="45"/>
      <c r="C2916" s="318" t="s">
        <v>485</v>
      </c>
      <c r="D2916" s="319" t="s">
        <v>486</v>
      </c>
      <c r="E2916" s="320" t="s">
        <v>487</v>
      </c>
      <c r="F2916" s="321">
        <v>0.085000000000000006</v>
      </c>
      <c r="G2916" s="39"/>
      <c r="H2916" s="45"/>
    </row>
    <row r="2917" s="2" customFormat="1" ht="16.8" customHeight="1">
      <c r="A2917" s="39"/>
      <c r="B2917" s="45"/>
      <c r="C2917" s="322" t="s">
        <v>492</v>
      </c>
      <c r="D2917" s="322" t="s">
        <v>6425</v>
      </c>
      <c r="E2917" s="18" t="s">
        <v>1</v>
      </c>
      <c r="F2917" s="323">
        <v>0.085000000000000006</v>
      </c>
      <c r="G2917" s="39"/>
      <c r="H2917" s="45"/>
    </row>
    <row r="2918" s="2" customFormat="1" ht="16.8" customHeight="1">
      <c r="A2918" s="39"/>
      <c r="B2918" s="45"/>
      <c r="C2918" s="322" t="s">
        <v>489</v>
      </c>
      <c r="D2918" s="322" t="s">
        <v>6417</v>
      </c>
      <c r="E2918" s="18" t="s">
        <v>1</v>
      </c>
      <c r="F2918" s="323">
        <v>0</v>
      </c>
      <c r="G2918" s="39"/>
      <c r="H2918" s="45"/>
    </row>
    <row r="2919" s="2" customFormat="1" ht="16.8" customHeight="1">
      <c r="A2919" s="39"/>
      <c r="B2919" s="45"/>
      <c r="C2919" s="322" t="s">
        <v>3948</v>
      </c>
      <c r="D2919" s="322" t="s">
        <v>6375</v>
      </c>
      <c r="E2919" s="18" t="s">
        <v>1</v>
      </c>
      <c r="F2919" s="323">
        <v>0</v>
      </c>
      <c r="G2919" s="39"/>
      <c r="H2919" s="45"/>
    </row>
    <row r="2920" s="2" customFormat="1" ht="16.8" customHeight="1">
      <c r="A2920" s="39"/>
      <c r="B2920" s="45"/>
      <c r="C2920" s="322" t="s">
        <v>495</v>
      </c>
      <c r="D2920" s="322" t="s">
        <v>6418</v>
      </c>
      <c r="E2920" s="18" t="s">
        <v>1</v>
      </c>
      <c r="F2920" s="323">
        <v>0</v>
      </c>
      <c r="G2920" s="39"/>
      <c r="H2920" s="45"/>
    </row>
    <row r="2921" s="2" customFormat="1" ht="16.8" customHeight="1">
      <c r="A2921" s="39"/>
      <c r="B2921" s="45"/>
      <c r="C2921" s="322" t="s">
        <v>485</v>
      </c>
      <c r="D2921" s="322" t="s">
        <v>261</v>
      </c>
      <c r="E2921" s="18" t="s">
        <v>1</v>
      </c>
      <c r="F2921" s="323">
        <v>0.085000000000000006</v>
      </c>
      <c r="G2921" s="39"/>
      <c r="H2921" s="45"/>
    </row>
    <row r="2922" s="2" customFormat="1" ht="16.8" customHeight="1">
      <c r="A2922" s="39"/>
      <c r="B2922" s="45"/>
      <c r="C2922" s="324" t="s">
        <v>6372</v>
      </c>
      <c r="D2922" s="39"/>
      <c r="E2922" s="39"/>
      <c r="F2922" s="39"/>
      <c r="G2922" s="39"/>
      <c r="H2922" s="45"/>
    </row>
    <row r="2923" s="2" customFormat="1">
      <c r="A2923" s="39"/>
      <c r="B2923" s="45"/>
      <c r="C2923" s="322" t="s">
        <v>1153</v>
      </c>
      <c r="D2923" s="322" t="s">
        <v>1154</v>
      </c>
      <c r="E2923" s="18" t="s">
        <v>487</v>
      </c>
      <c r="F2923" s="323">
        <v>0.085000000000000006</v>
      </c>
      <c r="G2923" s="39"/>
      <c r="H2923" s="45"/>
    </row>
    <row r="2924" s="2" customFormat="1" ht="16.8" customHeight="1">
      <c r="A2924" s="39"/>
      <c r="B2924" s="45"/>
      <c r="C2924" s="322" t="s">
        <v>1159</v>
      </c>
      <c r="D2924" s="322" t="s">
        <v>1160</v>
      </c>
      <c r="E2924" s="18" t="s">
        <v>487</v>
      </c>
      <c r="F2924" s="323">
        <v>1.8700000000000001</v>
      </c>
      <c r="G2924" s="39"/>
      <c r="H2924" s="45"/>
    </row>
    <row r="2925" s="2" customFormat="1" ht="16.8" customHeight="1">
      <c r="A2925" s="39"/>
      <c r="B2925" s="45"/>
      <c r="C2925" s="318" t="s">
        <v>489</v>
      </c>
      <c r="D2925" s="319" t="s">
        <v>490</v>
      </c>
      <c r="E2925" s="320" t="s">
        <v>487</v>
      </c>
      <c r="F2925" s="321">
        <v>0</v>
      </c>
      <c r="G2925" s="39"/>
      <c r="H2925" s="45"/>
    </row>
    <row r="2926" s="2" customFormat="1" ht="16.8" customHeight="1">
      <c r="A2926" s="39"/>
      <c r="B2926" s="45"/>
      <c r="C2926" s="322" t="s">
        <v>489</v>
      </c>
      <c r="D2926" s="322" t="s">
        <v>6417</v>
      </c>
      <c r="E2926" s="18" t="s">
        <v>1</v>
      </c>
      <c r="F2926" s="323">
        <v>0</v>
      </c>
      <c r="G2926" s="39"/>
      <c r="H2926" s="45"/>
    </row>
    <row r="2927" s="2" customFormat="1" ht="16.8" customHeight="1">
      <c r="A2927" s="39"/>
      <c r="B2927" s="45"/>
      <c r="C2927" s="318" t="s">
        <v>492</v>
      </c>
      <c r="D2927" s="319" t="s">
        <v>493</v>
      </c>
      <c r="E2927" s="320" t="s">
        <v>487</v>
      </c>
      <c r="F2927" s="321">
        <v>0.085000000000000006</v>
      </c>
      <c r="G2927" s="39"/>
      <c r="H2927" s="45"/>
    </row>
    <row r="2928" s="2" customFormat="1" ht="16.8" customHeight="1">
      <c r="A2928" s="39"/>
      <c r="B2928" s="45"/>
      <c r="C2928" s="322" t="s">
        <v>492</v>
      </c>
      <c r="D2928" s="322" t="s">
        <v>6425</v>
      </c>
      <c r="E2928" s="18" t="s">
        <v>1</v>
      </c>
      <c r="F2928" s="323">
        <v>0.085000000000000006</v>
      </c>
      <c r="G2928" s="39"/>
      <c r="H2928" s="45"/>
    </row>
    <row r="2929" s="2" customFormat="1" ht="16.8" customHeight="1">
      <c r="A2929" s="39"/>
      <c r="B2929" s="45"/>
      <c r="C2929" s="324" t="s">
        <v>6372</v>
      </c>
      <c r="D2929" s="39"/>
      <c r="E2929" s="39"/>
      <c r="F2929" s="39"/>
      <c r="G2929" s="39"/>
      <c r="H2929" s="45"/>
    </row>
    <row r="2930" s="2" customFormat="1">
      <c r="A2930" s="39"/>
      <c r="B2930" s="45"/>
      <c r="C2930" s="322" t="s">
        <v>1166</v>
      </c>
      <c r="D2930" s="322" t="s">
        <v>1167</v>
      </c>
      <c r="E2930" s="18" t="s">
        <v>487</v>
      </c>
      <c r="F2930" s="323">
        <v>0.085000000000000006</v>
      </c>
      <c r="G2930" s="39"/>
      <c r="H2930" s="45"/>
    </row>
    <row r="2931" s="2" customFormat="1" ht="16.8" customHeight="1">
      <c r="A2931" s="39"/>
      <c r="B2931" s="45"/>
      <c r="C2931" s="318" t="s">
        <v>495</v>
      </c>
      <c r="D2931" s="319" t="s">
        <v>496</v>
      </c>
      <c r="E2931" s="320" t="s">
        <v>487</v>
      </c>
      <c r="F2931" s="321">
        <v>0</v>
      </c>
      <c r="G2931" s="39"/>
      <c r="H2931" s="45"/>
    </row>
    <row r="2932" s="2" customFormat="1" ht="16.8" customHeight="1">
      <c r="A2932" s="39"/>
      <c r="B2932" s="45"/>
      <c r="C2932" s="322" t="s">
        <v>495</v>
      </c>
      <c r="D2932" s="322" t="s">
        <v>6418</v>
      </c>
      <c r="E2932" s="18" t="s">
        <v>1</v>
      </c>
      <c r="F2932" s="323">
        <v>0</v>
      </c>
      <c r="G2932" s="39"/>
      <c r="H2932" s="45"/>
    </row>
    <row r="2933" s="2" customFormat="1" ht="16.8" customHeight="1">
      <c r="A2933" s="39"/>
      <c r="B2933" s="45"/>
      <c r="C2933" s="318" t="s">
        <v>498</v>
      </c>
      <c r="D2933" s="319" t="s">
        <v>499</v>
      </c>
      <c r="E2933" s="320" t="s">
        <v>296</v>
      </c>
      <c r="F2933" s="321">
        <v>0.28999999999999998</v>
      </c>
      <c r="G2933" s="39"/>
      <c r="H2933" s="45"/>
    </row>
    <row r="2934" s="2" customFormat="1" ht="16.8" customHeight="1">
      <c r="A2934" s="39"/>
      <c r="B2934" s="45"/>
      <c r="C2934" s="318" t="s">
        <v>501</v>
      </c>
      <c r="D2934" s="319" t="s">
        <v>502</v>
      </c>
      <c r="E2934" s="320" t="s">
        <v>296</v>
      </c>
      <c r="F2934" s="321">
        <v>0.29999999999999999</v>
      </c>
      <c r="G2934" s="39"/>
      <c r="H2934" s="45"/>
    </row>
    <row r="2935" s="2" customFormat="1" ht="16.8" customHeight="1">
      <c r="A2935" s="39"/>
      <c r="B2935" s="45"/>
      <c r="C2935" s="318" t="s">
        <v>504</v>
      </c>
      <c r="D2935" s="319" t="s">
        <v>505</v>
      </c>
      <c r="E2935" s="320" t="s">
        <v>296</v>
      </c>
      <c r="F2935" s="321">
        <v>0.59999999999999998</v>
      </c>
      <c r="G2935" s="39"/>
      <c r="H2935" s="45"/>
    </row>
    <row r="2936" s="2" customFormat="1" ht="16.8" customHeight="1">
      <c r="A2936" s="39"/>
      <c r="B2936" s="45"/>
      <c r="C2936" s="318" t="s">
        <v>507</v>
      </c>
      <c r="D2936" s="319" t="s">
        <v>508</v>
      </c>
      <c r="E2936" s="320" t="s">
        <v>296</v>
      </c>
      <c r="F2936" s="321">
        <v>0.10000000000000001</v>
      </c>
      <c r="G2936" s="39"/>
      <c r="H2936" s="45"/>
    </row>
    <row r="2937" s="2" customFormat="1" ht="16.8" customHeight="1">
      <c r="A2937" s="39"/>
      <c r="B2937" s="45"/>
      <c r="C2937" s="318" t="s">
        <v>510</v>
      </c>
      <c r="D2937" s="319" t="s">
        <v>511</v>
      </c>
      <c r="E2937" s="320" t="s">
        <v>296</v>
      </c>
      <c r="F2937" s="321">
        <v>0.14999999999999999</v>
      </c>
      <c r="G2937" s="39"/>
      <c r="H2937" s="45"/>
    </row>
    <row r="2938" s="2" customFormat="1" ht="16.8" customHeight="1">
      <c r="A2938" s="39"/>
      <c r="B2938" s="45"/>
      <c r="C2938" s="318" t="s">
        <v>513</v>
      </c>
      <c r="D2938" s="319" t="s">
        <v>514</v>
      </c>
      <c r="E2938" s="320" t="s">
        <v>246</v>
      </c>
      <c r="F2938" s="321">
        <v>39.997</v>
      </c>
      <c r="G2938" s="39"/>
      <c r="H2938" s="45"/>
    </row>
    <row r="2939" s="2" customFormat="1" ht="16.8" customHeight="1">
      <c r="A2939" s="39"/>
      <c r="B2939" s="45"/>
      <c r="C2939" s="318" t="s">
        <v>516</v>
      </c>
      <c r="D2939" s="319" t="s">
        <v>516</v>
      </c>
      <c r="E2939" s="320" t="s">
        <v>255</v>
      </c>
      <c r="F2939" s="321">
        <v>150.04300000000001</v>
      </c>
      <c r="G2939" s="39"/>
      <c r="H2939" s="45"/>
    </row>
    <row r="2940" s="2" customFormat="1" ht="16.8" customHeight="1">
      <c r="A2940" s="39"/>
      <c r="B2940" s="45"/>
      <c r="C2940" s="322" t="s">
        <v>1</v>
      </c>
      <c r="D2940" s="322" t="s">
        <v>3446</v>
      </c>
      <c r="E2940" s="18" t="s">
        <v>1</v>
      </c>
      <c r="F2940" s="323">
        <v>187.88999999999999</v>
      </c>
      <c r="G2940" s="39"/>
      <c r="H2940" s="45"/>
    </row>
    <row r="2941" s="2" customFormat="1" ht="16.8" customHeight="1">
      <c r="A2941" s="39"/>
      <c r="B2941" s="45"/>
      <c r="C2941" s="322" t="s">
        <v>1</v>
      </c>
      <c r="D2941" s="322" t="s">
        <v>769</v>
      </c>
      <c r="E2941" s="18" t="s">
        <v>1</v>
      </c>
      <c r="F2941" s="323">
        <v>-7.8899999999999997</v>
      </c>
      <c r="G2941" s="39"/>
      <c r="H2941" s="45"/>
    </row>
    <row r="2942" s="2" customFormat="1" ht="16.8" customHeight="1">
      <c r="A2942" s="39"/>
      <c r="B2942" s="45"/>
      <c r="C2942" s="322" t="s">
        <v>1</v>
      </c>
      <c r="D2942" s="322" t="s">
        <v>770</v>
      </c>
      <c r="E2942" s="18" t="s">
        <v>1</v>
      </c>
      <c r="F2942" s="323">
        <v>-29.222000000000001</v>
      </c>
      <c r="G2942" s="39"/>
      <c r="H2942" s="45"/>
    </row>
    <row r="2943" s="2" customFormat="1" ht="16.8" customHeight="1">
      <c r="A2943" s="39"/>
      <c r="B2943" s="45"/>
      <c r="C2943" s="322" t="s">
        <v>1</v>
      </c>
      <c r="D2943" s="322" t="s">
        <v>4966</v>
      </c>
      <c r="E2943" s="18" t="s">
        <v>1</v>
      </c>
      <c r="F2943" s="323">
        <v>-0.14000000000000001</v>
      </c>
      <c r="G2943" s="39"/>
      <c r="H2943" s="45"/>
    </row>
    <row r="2944" s="2" customFormat="1" ht="16.8" customHeight="1">
      <c r="A2944" s="39"/>
      <c r="B2944" s="45"/>
      <c r="C2944" s="322" t="s">
        <v>1</v>
      </c>
      <c r="D2944" s="322" t="s">
        <v>4967</v>
      </c>
      <c r="E2944" s="18" t="s">
        <v>1</v>
      </c>
      <c r="F2944" s="323">
        <v>-0.54000000000000004</v>
      </c>
      <c r="G2944" s="39"/>
      <c r="H2944" s="45"/>
    </row>
    <row r="2945" s="2" customFormat="1" ht="16.8" customHeight="1">
      <c r="A2945" s="39"/>
      <c r="B2945" s="45"/>
      <c r="C2945" s="322" t="s">
        <v>1</v>
      </c>
      <c r="D2945" s="322" t="s">
        <v>4968</v>
      </c>
      <c r="E2945" s="18" t="s">
        <v>1</v>
      </c>
      <c r="F2945" s="323">
        <v>-0.023</v>
      </c>
      <c r="G2945" s="39"/>
      <c r="H2945" s="45"/>
    </row>
    <row r="2946" s="2" customFormat="1" ht="16.8" customHeight="1">
      <c r="A2946" s="39"/>
      <c r="B2946" s="45"/>
      <c r="C2946" s="322" t="s">
        <v>1</v>
      </c>
      <c r="D2946" s="322" t="s">
        <v>4969</v>
      </c>
      <c r="E2946" s="18" t="s">
        <v>1</v>
      </c>
      <c r="F2946" s="323">
        <v>-0.012999999999999999</v>
      </c>
      <c r="G2946" s="39"/>
      <c r="H2946" s="45"/>
    </row>
    <row r="2947" s="2" customFormat="1" ht="16.8" customHeight="1">
      <c r="A2947" s="39"/>
      <c r="B2947" s="45"/>
      <c r="C2947" s="322" t="s">
        <v>1</v>
      </c>
      <c r="D2947" s="322" t="s">
        <v>4970</v>
      </c>
      <c r="E2947" s="18" t="s">
        <v>1</v>
      </c>
      <c r="F2947" s="323">
        <v>-0.019</v>
      </c>
      <c r="G2947" s="39"/>
      <c r="H2947" s="45"/>
    </row>
    <row r="2948" s="2" customFormat="1" ht="16.8" customHeight="1">
      <c r="A2948" s="39"/>
      <c r="B2948" s="45"/>
      <c r="C2948" s="322" t="s">
        <v>516</v>
      </c>
      <c r="D2948" s="322" t="s">
        <v>261</v>
      </c>
      <c r="E2948" s="18" t="s">
        <v>1</v>
      </c>
      <c r="F2948" s="323">
        <v>150.04300000000001</v>
      </c>
      <c r="G2948" s="39"/>
      <c r="H2948" s="45"/>
    </row>
    <row r="2949" s="2" customFormat="1" ht="16.8" customHeight="1">
      <c r="A2949" s="39"/>
      <c r="B2949" s="45"/>
      <c r="C2949" s="324" t="s">
        <v>6372</v>
      </c>
      <c r="D2949" s="39"/>
      <c r="E2949" s="39"/>
      <c r="F2949" s="39"/>
      <c r="G2949" s="39"/>
      <c r="H2949" s="45"/>
    </row>
    <row r="2950" s="2" customFormat="1" ht="16.8" customHeight="1">
      <c r="A2950" s="39"/>
      <c r="B2950" s="45"/>
      <c r="C2950" s="322" t="s">
        <v>764</v>
      </c>
      <c r="D2950" s="322" t="s">
        <v>765</v>
      </c>
      <c r="E2950" s="18" t="s">
        <v>255</v>
      </c>
      <c r="F2950" s="323">
        <v>150.04300000000001</v>
      </c>
      <c r="G2950" s="39"/>
      <c r="H2950" s="45"/>
    </row>
    <row r="2951" s="2" customFormat="1">
      <c r="A2951" s="39"/>
      <c r="B2951" s="45"/>
      <c r="C2951" s="322" t="s">
        <v>671</v>
      </c>
      <c r="D2951" s="322" t="s">
        <v>672</v>
      </c>
      <c r="E2951" s="18" t="s">
        <v>255</v>
      </c>
      <c r="F2951" s="323">
        <v>67.587000000000003</v>
      </c>
      <c r="G2951" s="39"/>
      <c r="H2951" s="45"/>
    </row>
    <row r="2952" s="2" customFormat="1">
      <c r="A2952" s="39"/>
      <c r="B2952" s="45"/>
      <c r="C2952" s="322" t="s">
        <v>688</v>
      </c>
      <c r="D2952" s="322" t="s">
        <v>689</v>
      </c>
      <c r="E2952" s="18" t="s">
        <v>255</v>
      </c>
      <c r="F2952" s="323">
        <v>7.569</v>
      </c>
      <c r="G2952" s="39"/>
      <c r="H2952" s="45"/>
    </row>
    <row r="2953" s="2" customFormat="1" ht="16.8" customHeight="1">
      <c r="A2953" s="39"/>
      <c r="B2953" s="45"/>
      <c r="C2953" s="322" t="s">
        <v>773</v>
      </c>
      <c r="D2953" s="322" t="s">
        <v>774</v>
      </c>
      <c r="E2953" s="18" t="s">
        <v>487</v>
      </c>
      <c r="F2953" s="323">
        <v>246.12000000000001</v>
      </c>
      <c r="G2953" s="39"/>
      <c r="H2953" s="45"/>
    </row>
    <row r="2954" s="2" customFormat="1" ht="16.8" customHeight="1">
      <c r="A2954" s="39"/>
      <c r="B2954" s="45"/>
      <c r="C2954" s="318" t="s">
        <v>518</v>
      </c>
      <c r="D2954" s="319" t="s">
        <v>518</v>
      </c>
      <c r="E2954" s="320" t="s">
        <v>246</v>
      </c>
      <c r="F2954" s="321">
        <v>19.998999999999999</v>
      </c>
      <c r="G2954" s="39"/>
      <c r="H2954" s="45"/>
    </row>
    <row r="2955" s="2" customFormat="1" ht="7.44" customHeight="1">
      <c r="A2955" s="39"/>
      <c r="B2955" s="181"/>
      <c r="C2955" s="182"/>
      <c r="D2955" s="182"/>
      <c r="E2955" s="182"/>
      <c r="F2955" s="182"/>
      <c r="G2955" s="182"/>
      <c r="H2955" s="45"/>
    </row>
    <row r="2956" s="2" customFormat="1">
      <c r="A2956" s="39"/>
      <c r="B2956" s="39"/>
      <c r="C2956" s="39"/>
      <c r="D2956" s="39"/>
      <c r="E2956" s="39"/>
      <c r="F2956" s="39"/>
      <c r="G2956" s="39"/>
      <c r="H2956" s="39"/>
    </row>
  </sheetData>
  <sheetProtection sheet="1" formatColumns="0" formatRows="0" objects="1" scenarios="1" spinCount="100000" saltValue="w1tcy1dtT+t4bRiIts+N0eCJU0Ux0P6LtlM5sOW65+9wtB0uj2qzKPdogn1AxlDq1iEQ1oMNG5q1DGatg3ebHg==" hashValue="XX1EJrMTaB/QwogTZcYZOpBFD6xvaWz3BdCesXoRyRxalfg//ubunBtX4Ibz1qsSQNFBs7WTDZtFIxzAKc7Llg=="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DESKTOP-5UCNF4N\TMI</dc:creator>
  <cp:lastModifiedBy>DESKTOP-5UCNF4N\TMI</cp:lastModifiedBy>
  <dcterms:created xsi:type="dcterms:W3CDTF">2021-12-17T19:23:25Z</dcterms:created>
  <dcterms:modified xsi:type="dcterms:W3CDTF">2021-12-17T19:26:56Z</dcterms:modified>
</cp:coreProperties>
</file>